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SEGUIMIENTO\Agosto\"/>
    </mc:Choice>
  </mc:AlternateContent>
  <xr:revisionPtr revIDLastSave="0" documentId="13_ncr:1_{709DA717-94A2-4109-9A52-374C860E46D9}" xr6:coauthVersionLast="47" xr6:coauthVersionMax="47" xr10:uidLastSave="{00000000-0000-0000-0000-000000000000}"/>
  <bookViews>
    <workbookView xWindow="-120" yWindow="-120" windowWidth="20730" windowHeight="11040" tabRatio="836" firstSheet="1" activeTab="1"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SEGUIMIENTO PAI 2025" sheetId="26" r:id="rId10"/>
    <sheet name="Ranking" sheetId="30" r:id="rId11"/>
    <sheet name="Convenciones" sheetId="27" r:id="rId12"/>
    <sheet name="Hoja3" sheetId="31" state="hidden" r:id="rId13"/>
    <sheet name="PAI 2025 GPS rempl2)" sheetId="21" state="hidden" r:id="rId14"/>
    <sheet name="Plantilla publicacion" sheetId="25" state="hidden" r:id="rId15"/>
    <sheet name="Plan de acci�n consolidado 2025" sheetId="28"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#REF!</definedName>
    <definedName name="\Z">#REF!</definedName>
    <definedName name="_38_GAI" localSheetId="11">[1]LISTAS!#REF!</definedName>
    <definedName name="_38_GAI">[1]LISTAS!#REF!</definedName>
    <definedName name="_xlnm._FilterDatabase" localSheetId="2" hidden="1">'Dimensión 1 - Talento Humano '!$A$9:$N$44</definedName>
    <definedName name="_xlnm._FilterDatabase" localSheetId="3" hidden="1">'Dimensión 2 - Direccionamiento'!$A$8:$N$31</definedName>
    <definedName name="_xlnm._FilterDatabase" localSheetId="4" hidden="1">'Dimensión 3-Gestión con Valor'!$A$9:$N$380</definedName>
    <definedName name="_xlnm._FilterDatabase" localSheetId="5" hidden="1">'Dimensión 4 - Evaluación de res'!$A$9:$N$14</definedName>
    <definedName name="_xlnm._FilterDatabase" localSheetId="6" hidden="1">'Dimensión 5 - Información y com'!$A$9:$N$31</definedName>
    <definedName name="_xlnm._FilterDatabase" localSheetId="7" hidden="1">'Dimensión 6 - GESCO+I'!$A$9:$N$62</definedName>
    <definedName name="_xlnm._FilterDatabase" localSheetId="8" hidden="1">'Dimensión 7 - Control Interno'!$A$9:$N$18</definedName>
    <definedName name="_xlnm._FilterDatabase" localSheetId="0" hidden="1">Hoja4!$A$4:$F$36</definedName>
    <definedName name="_xlnm._FilterDatabase" localSheetId="13" hidden="1">'PAI 2025 GPS rempl2)'!$A$3:$X$505</definedName>
    <definedName name="_xlnm._FilterDatabase" localSheetId="15" hidden="1">'Plan de acci�n consolidado 2025'!$A$2:$V$504</definedName>
    <definedName name="_xlnm._FilterDatabase" localSheetId="14" hidden="1">'Plantilla publicacion'!$A$2:$AR$2</definedName>
    <definedName name="_xlnm._FilterDatabase" localSheetId="10" hidden="1">Ranking!$F$15:$M$56</definedName>
    <definedName name="_xlnm._FilterDatabase" localSheetId="9" hidden="1">'SEGUIMIENTO PAI 2025'!$A$5:$XFC$5</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13">[6]LISTAS!$I$4:$I$38</definedName>
    <definedName name="area" localSheetId="14">[6]LISTAS!$I$4:$I$38</definedName>
    <definedName name="area" localSheetId="9">[6]LISTAS!$I$4:$I$38</definedName>
    <definedName name="area">[7]LISTAS!$I$4:$I$38</definedName>
    <definedName name="_xlnm.Print_Area" localSheetId="4">'Dimensión 3-Gestión con Valor'!$B$1:$Q$379</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2">[24]LISTAS!$H$16:$H$26</definedName>
    <definedName name="financiamiento" localSheetId="13">[25]LISTAS!$H$16:$H$26</definedName>
    <definedName name="financiamiento" localSheetId="14">[25]LISTAS!$H$16:$H$26</definedName>
    <definedName name="financiamiento" localSheetId="9">[25]LISTAS!$H$16:$H$26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2">[7]LISTAS!$AL$3:$AL$39</definedName>
    <definedName name="planes" localSheetId="13">[6]LISTAS!$AL$3:$AL$39</definedName>
    <definedName name="planes" localSheetId="14">[6]LISTAS!$AL$3:$AL$39</definedName>
    <definedName name="planes" localSheetId="9">[6]LISTAS!$AL$3:$AL$39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3">[6]LISTAS!$AK$3:$AK$22</definedName>
    <definedName name="politicas" localSheetId="14">[6]LISTAS!$AK$3:$AK$22</definedName>
    <definedName name="politicas" localSheetId="9">[6]LISTAS!$AK$3:$AK$22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pivotCaches>
    <pivotCache cacheId="41" r:id="rId62"/>
    <pivotCache cacheId="67" r:id="rId63"/>
    <pivotCache cacheId="78" r:id="rId6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5" l="1"/>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114" i="25"/>
  <c r="R115" i="25"/>
  <c r="R116" i="25"/>
  <c r="R117" i="25"/>
  <c r="R118" i="25"/>
  <c r="R119" i="25"/>
  <c r="R120" i="25"/>
  <c r="R121" i="25"/>
  <c r="R122" i="25"/>
  <c r="R123" i="25"/>
  <c r="R124" i="25"/>
  <c r="R125" i="25"/>
  <c r="R126" i="25"/>
  <c r="R127" i="25"/>
  <c r="R128" i="25"/>
  <c r="R129" i="25"/>
  <c r="R130" i="25"/>
  <c r="R131" i="25"/>
  <c r="R132" i="25"/>
  <c r="R133" i="25"/>
  <c r="R134" i="25"/>
  <c r="R135" i="25"/>
  <c r="R136" i="25"/>
  <c r="R137" i="25"/>
  <c r="R138" i="25"/>
  <c r="R139" i="25"/>
  <c r="R140" i="25"/>
  <c r="R141" i="25"/>
  <c r="R142" i="25"/>
  <c r="R143" i="25"/>
  <c r="R144" i="25"/>
  <c r="R145" i="25"/>
  <c r="R146" i="25"/>
  <c r="R147" i="25"/>
  <c r="R148" i="25"/>
  <c r="R149" i="25"/>
  <c r="R150" i="25"/>
  <c r="R151" i="25"/>
  <c r="R152" i="25"/>
  <c r="R153" i="25"/>
  <c r="R154" i="25"/>
  <c r="R155" i="25"/>
  <c r="R156" i="25"/>
  <c r="R157" i="25"/>
  <c r="R158" i="25"/>
  <c r="R159" i="25"/>
  <c r="R160" i="25"/>
  <c r="R161" i="25"/>
  <c r="R162" i="25"/>
  <c r="R163" i="25"/>
  <c r="R164" i="25"/>
  <c r="R165" i="25"/>
  <c r="R166" i="25"/>
  <c r="R167" i="25"/>
  <c r="R168" i="25"/>
  <c r="R169" i="25"/>
  <c r="R170" i="25"/>
  <c r="R171" i="25"/>
  <c r="R172" i="25"/>
  <c r="R173" i="25"/>
  <c r="R174" i="25"/>
  <c r="R175" i="25"/>
  <c r="R176"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R399" i="25"/>
  <c r="R400" i="25"/>
  <c r="R401" i="25"/>
  <c r="R402" i="25"/>
  <c r="R403" i="25"/>
  <c r="R404" i="25"/>
  <c r="R405" i="25"/>
  <c r="R406" i="25"/>
  <c r="R407" i="25"/>
  <c r="R408" i="25"/>
  <c r="R409" i="25"/>
  <c r="R410" i="25"/>
  <c r="R411" i="25"/>
  <c r="R412" i="25"/>
  <c r="R413" i="25"/>
  <c r="R414" i="25"/>
  <c r="R415" i="25"/>
  <c r="R416" i="25"/>
  <c r="R417" i="25"/>
  <c r="R418" i="25"/>
  <c r="R419" i="25"/>
  <c r="R420" i="25"/>
  <c r="R421" i="25"/>
  <c r="R422" i="25"/>
  <c r="R423" i="25"/>
  <c r="R424" i="25"/>
  <c r="R425" i="25"/>
  <c r="R426" i="25"/>
  <c r="R427" i="25"/>
  <c r="R428" i="25"/>
  <c r="R429" i="25"/>
  <c r="R430" i="25"/>
  <c r="R431" i="25"/>
  <c r="R432" i="25"/>
  <c r="R433" i="25"/>
  <c r="R434" i="25"/>
  <c r="R435" i="25"/>
  <c r="R436" i="25"/>
  <c r="R437" i="25"/>
  <c r="R438" i="25"/>
  <c r="R439" i="25"/>
  <c r="R440" i="25"/>
  <c r="R441" i="25"/>
  <c r="R442" i="25"/>
  <c r="R443" i="25"/>
  <c r="R444" i="25"/>
  <c r="R445" i="25"/>
  <c r="R446" i="25"/>
  <c r="R447" i="25"/>
  <c r="R448" i="25"/>
  <c r="R449" i="25"/>
  <c r="R450" i="25"/>
  <c r="R451" i="25"/>
  <c r="R452" i="25"/>
  <c r="R453" i="25"/>
  <c r="R454" i="25"/>
  <c r="R455" i="25"/>
  <c r="R456" i="25"/>
  <c r="R457" i="25"/>
  <c r="R458" i="25"/>
  <c r="R459" i="25"/>
  <c r="R460" i="25"/>
  <c r="R461" i="25"/>
  <c r="R462" i="25"/>
  <c r="R463" i="25"/>
  <c r="R464" i="25"/>
  <c r="R465" i="25"/>
  <c r="R466" i="25"/>
  <c r="R467" i="25"/>
  <c r="R468" i="25"/>
  <c r="R469" i="25"/>
  <c r="R470" i="25"/>
  <c r="R471" i="25"/>
  <c r="R472" i="25"/>
  <c r="R473" i="25"/>
  <c r="R474" i="25"/>
  <c r="R475" i="25"/>
  <c r="R476" i="25"/>
  <c r="R477" i="25"/>
  <c r="R478" i="25"/>
  <c r="R479" i="25"/>
  <c r="R480" i="25"/>
  <c r="R481" i="25"/>
  <c r="R482" i="25"/>
  <c r="R483" i="25"/>
  <c r="R484" i="25"/>
  <c r="R485" i="25"/>
  <c r="R486" i="25"/>
  <c r="R487" i="25"/>
  <c r="R488" i="25"/>
  <c r="R489" i="25"/>
  <c r="R490" i="25"/>
  <c r="R3" i="25"/>
  <c r="Q6" i="17" l="1"/>
  <c r="Q5" i="17"/>
  <c r="Q6" i="15"/>
  <c r="Q5" i="15"/>
  <c r="Q6" i="14"/>
  <c r="Q5" i="14"/>
  <c r="Q5" i="19"/>
  <c r="Q6" i="19"/>
  <c r="Q6" i="7"/>
  <c r="Q5" i="7"/>
  <c r="Q6" i="18"/>
  <c r="Q5" i="18"/>
  <c r="O11" i="17"/>
  <c r="Q11" i="17"/>
  <c r="O12" i="17"/>
  <c r="Q12" i="17"/>
  <c r="O13" i="17"/>
  <c r="Q13" i="17"/>
  <c r="O14" i="17"/>
  <c r="Q14" i="17"/>
  <c r="O15" i="17"/>
  <c r="Q15" i="17"/>
  <c r="O16" i="17"/>
  <c r="Q16" i="17"/>
  <c r="O17" i="17"/>
  <c r="Q17" i="17"/>
  <c r="O18" i="17"/>
  <c r="Q18" i="17"/>
  <c r="Q10" i="17"/>
  <c r="O10" i="17"/>
  <c r="O11" i="16"/>
  <c r="Q11" i="16"/>
  <c r="O12" i="16"/>
  <c r="Q12" i="16"/>
  <c r="O13" i="16"/>
  <c r="Q13" i="16"/>
  <c r="O14" i="16"/>
  <c r="Q14" i="16"/>
  <c r="O15" i="16"/>
  <c r="Q15" i="16"/>
  <c r="O16" i="16"/>
  <c r="Q16" i="16"/>
  <c r="O17" i="16"/>
  <c r="Q17" i="16"/>
  <c r="O18" i="16"/>
  <c r="Q18" i="16"/>
  <c r="O19" i="16"/>
  <c r="Q19" i="16"/>
  <c r="O20" i="16"/>
  <c r="Q20" i="16"/>
  <c r="O21" i="16"/>
  <c r="Q21" i="16"/>
  <c r="O22" i="16"/>
  <c r="Q22" i="16"/>
  <c r="O23" i="16"/>
  <c r="Q23" i="16"/>
  <c r="O24" i="16"/>
  <c r="Q24" i="16"/>
  <c r="O25" i="16"/>
  <c r="Q25" i="16"/>
  <c r="O26" i="16"/>
  <c r="Q26" i="16"/>
  <c r="O27" i="16"/>
  <c r="Q27" i="16"/>
  <c r="O28" i="16"/>
  <c r="Q28" i="16"/>
  <c r="O29" i="16"/>
  <c r="Q29" i="16"/>
  <c r="O30" i="16"/>
  <c r="Q30" i="16"/>
  <c r="O31" i="16"/>
  <c r="Q31" i="16"/>
  <c r="O32" i="16"/>
  <c r="Q32" i="16"/>
  <c r="O33" i="16"/>
  <c r="Q33" i="16"/>
  <c r="O34" i="16"/>
  <c r="Q34" i="16"/>
  <c r="O35" i="16"/>
  <c r="Q35" i="16"/>
  <c r="O36" i="16"/>
  <c r="Q36" i="16"/>
  <c r="O37" i="16"/>
  <c r="Q37" i="16"/>
  <c r="O38" i="16"/>
  <c r="Q38" i="16"/>
  <c r="O39" i="16"/>
  <c r="Q39" i="16"/>
  <c r="O40" i="16"/>
  <c r="Q40" i="16"/>
  <c r="O41" i="16"/>
  <c r="Q41" i="16"/>
  <c r="O42" i="16"/>
  <c r="Q42" i="16"/>
  <c r="O43" i="16"/>
  <c r="Q43" i="16"/>
  <c r="O44" i="16"/>
  <c r="Q44" i="16"/>
  <c r="O45" i="16"/>
  <c r="Q45" i="16"/>
  <c r="O46" i="16"/>
  <c r="Q46" i="16"/>
  <c r="O47" i="16"/>
  <c r="Q47" i="16"/>
  <c r="O48" i="16"/>
  <c r="Q48" i="16"/>
  <c r="O49" i="16"/>
  <c r="Q49" i="16"/>
  <c r="O50" i="16"/>
  <c r="Q50" i="16"/>
  <c r="O51" i="16"/>
  <c r="Q51" i="16"/>
  <c r="O52" i="16"/>
  <c r="Q52" i="16"/>
  <c r="O53" i="16"/>
  <c r="Q53" i="16"/>
  <c r="O54" i="16"/>
  <c r="Q54" i="16"/>
  <c r="O55" i="16"/>
  <c r="Q55" i="16"/>
  <c r="O56" i="16"/>
  <c r="Q56" i="16"/>
  <c r="O57" i="16"/>
  <c r="Q57" i="16"/>
  <c r="O58" i="16"/>
  <c r="Q58" i="16"/>
  <c r="O59" i="16"/>
  <c r="Q59" i="16"/>
  <c r="O60" i="16"/>
  <c r="Q60" i="16"/>
  <c r="O61" i="16"/>
  <c r="Q61" i="16"/>
  <c r="O62" i="16"/>
  <c r="Q62" i="16"/>
  <c r="Q10" i="16"/>
  <c r="O10" i="16"/>
  <c r="O11" i="15"/>
  <c r="Q11" i="15"/>
  <c r="O12" i="15"/>
  <c r="Q12" i="15"/>
  <c r="O13" i="15"/>
  <c r="Q13" i="15"/>
  <c r="O14" i="15"/>
  <c r="Q14" i="15"/>
  <c r="O15" i="15"/>
  <c r="Q15" i="15"/>
  <c r="O16" i="15"/>
  <c r="Q16" i="15"/>
  <c r="O17" i="15"/>
  <c r="Q17" i="15"/>
  <c r="O18" i="15"/>
  <c r="Q18" i="15"/>
  <c r="O19" i="15"/>
  <c r="Q19" i="15"/>
  <c r="O20" i="15"/>
  <c r="Q20" i="15"/>
  <c r="O21" i="15"/>
  <c r="Q21" i="15"/>
  <c r="O22" i="15"/>
  <c r="Q22" i="15"/>
  <c r="O23" i="15"/>
  <c r="Q23" i="15"/>
  <c r="O24" i="15"/>
  <c r="Q24" i="15"/>
  <c r="O25" i="15"/>
  <c r="Q25" i="15"/>
  <c r="O26" i="15"/>
  <c r="Q26" i="15"/>
  <c r="O27" i="15"/>
  <c r="Q27" i="15"/>
  <c r="O28" i="15"/>
  <c r="Q28" i="15"/>
  <c r="O29" i="15"/>
  <c r="Q29" i="15"/>
  <c r="O30" i="15"/>
  <c r="Q30" i="15"/>
  <c r="Q10" i="15"/>
  <c r="O10" i="15"/>
  <c r="O11" i="14"/>
  <c r="Q11" i="14"/>
  <c r="O12" i="14"/>
  <c r="Q12" i="14"/>
  <c r="O13" i="14"/>
  <c r="Q13" i="14"/>
  <c r="O14" i="14"/>
  <c r="Q14" i="14"/>
  <c r="Q10" i="14"/>
  <c r="O10" i="14"/>
  <c r="O371" i="19"/>
  <c r="Q371" i="19"/>
  <c r="O372" i="19"/>
  <c r="Q372" i="19"/>
  <c r="O373" i="19"/>
  <c r="Q373" i="19"/>
  <c r="O374" i="19"/>
  <c r="Q374" i="19"/>
  <c r="O375" i="19"/>
  <c r="Q375" i="19"/>
  <c r="O376" i="19"/>
  <c r="Q376" i="19"/>
  <c r="O377" i="19"/>
  <c r="Q377" i="19"/>
  <c r="O378" i="19"/>
  <c r="Q378" i="19"/>
  <c r="O379" i="19"/>
  <c r="Q379" i="19"/>
  <c r="Q370" i="19"/>
  <c r="O370" i="19"/>
  <c r="Q369" i="19"/>
  <c r="O369" i="19"/>
  <c r="Q368" i="19"/>
  <c r="O368" i="19"/>
  <c r="Q367" i="19"/>
  <c r="O367" i="19"/>
  <c r="Q366" i="19"/>
  <c r="O366" i="19"/>
  <c r="Q365" i="19"/>
  <c r="O365" i="19"/>
  <c r="Q364" i="19"/>
  <c r="O364" i="19"/>
  <c r="Q363" i="19"/>
  <c r="O363" i="19"/>
  <c r="Q362" i="19"/>
  <c r="O362" i="19"/>
  <c r="Q361" i="19"/>
  <c r="O361" i="19"/>
  <c r="Q360" i="19"/>
  <c r="O360" i="19"/>
  <c r="Q359" i="19"/>
  <c r="O359" i="19"/>
  <c r="Q358" i="19"/>
  <c r="O358" i="19"/>
  <c r="Q357" i="19"/>
  <c r="O357" i="19"/>
  <c r="Q356" i="19"/>
  <c r="O356" i="19"/>
  <c r="Q355" i="19"/>
  <c r="O355" i="19"/>
  <c r="Q354" i="19"/>
  <c r="O354" i="19"/>
  <c r="Q353" i="19"/>
  <c r="O353" i="19"/>
  <c r="Q352" i="19"/>
  <c r="O352" i="19"/>
  <c r="Q351" i="19"/>
  <c r="O351" i="19"/>
  <c r="Q350" i="19"/>
  <c r="O350" i="19"/>
  <c r="Q349" i="19"/>
  <c r="O349" i="19"/>
  <c r="Q348" i="19"/>
  <c r="O348" i="19"/>
  <c r="Q347" i="19"/>
  <c r="O347" i="19"/>
  <c r="Q346" i="19"/>
  <c r="O346" i="19"/>
  <c r="Q345" i="19"/>
  <c r="O345" i="19"/>
  <c r="Q344" i="19"/>
  <c r="O344" i="19"/>
  <c r="Q343" i="19"/>
  <c r="O343" i="19"/>
  <c r="Q342" i="19"/>
  <c r="O342" i="19"/>
  <c r="Q341" i="19"/>
  <c r="O341" i="19"/>
  <c r="Q340" i="19"/>
  <c r="O340" i="19"/>
  <c r="Q339" i="19"/>
  <c r="O339" i="19"/>
  <c r="Q338" i="19"/>
  <c r="O338" i="19"/>
  <c r="Q337" i="19"/>
  <c r="O337" i="19"/>
  <c r="Q336" i="19"/>
  <c r="O336" i="19"/>
  <c r="Q335" i="19"/>
  <c r="O335" i="19"/>
  <c r="Q334" i="19"/>
  <c r="O334" i="19"/>
  <c r="Q333" i="19"/>
  <c r="O333" i="19"/>
  <c r="Q330" i="19"/>
  <c r="O330" i="19"/>
  <c r="Q329" i="19"/>
  <c r="O329" i="19"/>
  <c r="Q328" i="19"/>
  <c r="O328" i="19"/>
  <c r="Q327" i="19"/>
  <c r="O327" i="19"/>
  <c r="Q326" i="19"/>
  <c r="O326" i="19"/>
  <c r="Q325" i="19"/>
  <c r="O325" i="19"/>
  <c r="Q324" i="19"/>
  <c r="O324" i="19"/>
  <c r="Q323" i="19"/>
  <c r="O323" i="19"/>
  <c r="Q322" i="19"/>
  <c r="O322" i="19"/>
  <c r="Q321" i="19"/>
  <c r="O321" i="19"/>
  <c r="Q320" i="19"/>
  <c r="O320" i="19"/>
  <c r="Q319" i="19"/>
  <c r="O319" i="19"/>
  <c r="Q318" i="19"/>
  <c r="O318" i="19"/>
  <c r="Q317" i="19"/>
  <c r="O317" i="19"/>
  <c r="Q316" i="19"/>
  <c r="O316" i="19"/>
  <c r="Q313" i="19"/>
  <c r="O313" i="19"/>
  <c r="Q312" i="19"/>
  <c r="O312" i="19"/>
  <c r="Q311" i="19"/>
  <c r="O311" i="19"/>
  <c r="Q310" i="19"/>
  <c r="O310" i="19"/>
  <c r="Q308" i="19"/>
  <c r="O308" i="19"/>
  <c r="Q309" i="19"/>
  <c r="O30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Q289" i="19"/>
  <c r="O289"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Q271" i="19"/>
  <c r="O271" i="19"/>
  <c r="O202" i="19"/>
  <c r="Q202" i="19"/>
  <c r="O203" i="19"/>
  <c r="Q203" i="19"/>
  <c r="O204" i="19"/>
  <c r="Q204" i="19"/>
  <c r="O205" i="19"/>
  <c r="Q205" i="19"/>
  <c r="O206" i="19"/>
  <c r="Q206" i="19"/>
  <c r="O207" i="19"/>
  <c r="Q207" i="19"/>
  <c r="O208" i="19"/>
  <c r="Q208" i="19"/>
  <c r="O209" i="19"/>
  <c r="Q209" i="19"/>
  <c r="O210" i="19"/>
  <c r="Q210" i="19"/>
  <c r="O211" i="19"/>
  <c r="Q211" i="19"/>
  <c r="O212" i="19"/>
  <c r="Q212" i="19"/>
  <c r="O213" i="19"/>
  <c r="Q213" i="19"/>
  <c r="O214" i="19"/>
  <c r="Q214" i="19"/>
  <c r="O215" i="19"/>
  <c r="Q215" i="19"/>
  <c r="O216" i="19"/>
  <c r="Q216" i="19"/>
  <c r="O217" i="19"/>
  <c r="Q217" i="19"/>
  <c r="O218" i="19"/>
  <c r="Q218" i="19"/>
  <c r="O219" i="19"/>
  <c r="Q219" i="19"/>
  <c r="O220" i="19"/>
  <c r="Q220" i="19"/>
  <c r="O221" i="19"/>
  <c r="Q221" i="19"/>
  <c r="O222" i="19"/>
  <c r="Q222" i="19"/>
  <c r="O223" i="19"/>
  <c r="Q223" i="19"/>
  <c r="O224" i="19"/>
  <c r="Q224" i="19"/>
  <c r="O225" i="19"/>
  <c r="Q225" i="19"/>
  <c r="O226" i="19"/>
  <c r="Q226" i="19"/>
  <c r="O227" i="19"/>
  <c r="Q227" i="19"/>
  <c r="O228" i="19"/>
  <c r="Q228" i="19"/>
  <c r="O229" i="19"/>
  <c r="Q229" i="19"/>
  <c r="O230" i="19"/>
  <c r="Q230" i="19"/>
  <c r="O231" i="19"/>
  <c r="Q231" i="19"/>
  <c r="O232" i="19"/>
  <c r="Q232" i="19"/>
  <c r="O233" i="19"/>
  <c r="Q233" i="19"/>
  <c r="O234" i="19"/>
  <c r="Q234" i="19"/>
  <c r="O235" i="19"/>
  <c r="Q235" i="19"/>
  <c r="O236" i="19"/>
  <c r="Q236" i="19"/>
  <c r="O237" i="19"/>
  <c r="Q237" i="19"/>
  <c r="O238" i="19"/>
  <c r="Q238" i="19"/>
  <c r="O239" i="19"/>
  <c r="Q239" i="19"/>
  <c r="O240" i="19"/>
  <c r="Q240" i="19"/>
  <c r="O241" i="19"/>
  <c r="Q241" i="19"/>
  <c r="O242" i="19"/>
  <c r="Q242" i="19"/>
  <c r="O243" i="19"/>
  <c r="Q243" i="19"/>
  <c r="O244" i="19"/>
  <c r="Q244" i="19"/>
  <c r="O245" i="19"/>
  <c r="Q245" i="19"/>
  <c r="O246" i="19"/>
  <c r="Q246" i="19"/>
  <c r="O247" i="19"/>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Q201" i="19"/>
  <c r="O201" i="19"/>
  <c r="Q198" i="19"/>
  <c r="O198" i="19"/>
  <c r="Q197" i="19"/>
  <c r="O197" i="19"/>
  <c r="Q196" i="19"/>
  <c r="O196" i="19"/>
  <c r="O49" i="19"/>
  <c r="Q49" i="19"/>
  <c r="O50" i="19"/>
  <c r="Q50" i="19"/>
  <c r="O51" i="19"/>
  <c r="Q51" i="19"/>
  <c r="O52" i="19"/>
  <c r="Q52" i="19"/>
  <c r="O53" i="19"/>
  <c r="Q53" i="19"/>
  <c r="O54" i="19"/>
  <c r="Q54" i="19"/>
  <c r="O55" i="19"/>
  <c r="Q55" i="19"/>
  <c r="O56" i="19"/>
  <c r="Q56" i="19"/>
  <c r="O57" i="19"/>
  <c r="Q57" i="19"/>
  <c r="O58" i="19"/>
  <c r="Q58" i="19"/>
  <c r="O59" i="19"/>
  <c r="Q59" i="19"/>
  <c r="O60" i="19"/>
  <c r="Q60" i="19"/>
  <c r="O61" i="19"/>
  <c r="Q61" i="19"/>
  <c r="O62" i="19"/>
  <c r="Q62" i="19"/>
  <c r="O63" i="19"/>
  <c r="Q63" i="19"/>
  <c r="O64" i="19"/>
  <c r="Q64" i="19"/>
  <c r="O65" i="19"/>
  <c r="Q65" i="19"/>
  <c r="O66" i="19"/>
  <c r="Q66" i="19"/>
  <c r="O67" i="19"/>
  <c r="Q67" i="19"/>
  <c r="O68" i="19"/>
  <c r="Q68" i="19"/>
  <c r="O69" i="19"/>
  <c r="Q69" i="19"/>
  <c r="O70" i="19"/>
  <c r="Q70" i="19"/>
  <c r="O71" i="19"/>
  <c r="Q71" i="19"/>
  <c r="O72" i="19"/>
  <c r="Q72" i="19"/>
  <c r="O73" i="19"/>
  <c r="Q73" i="19"/>
  <c r="O74" i="19"/>
  <c r="Q74" i="19"/>
  <c r="O75" i="19"/>
  <c r="Q75" i="19"/>
  <c r="O76" i="19"/>
  <c r="Q76" i="19"/>
  <c r="O77" i="19"/>
  <c r="Q77" i="19"/>
  <c r="O78" i="19"/>
  <c r="Q78" i="19"/>
  <c r="O79" i="19"/>
  <c r="Q79" i="19"/>
  <c r="O80" i="19"/>
  <c r="Q80" i="19"/>
  <c r="O81" i="19"/>
  <c r="Q81" i="19"/>
  <c r="O82" i="19"/>
  <c r="Q82" i="19"/>
  <c r="O83" i="19"/>
  <c r="Q83" i="19"/>
  <c r="O84" i="19"/>
  <c r="Q84" i="19"/>
  <c r="O85" i="19"/>
  <c r="Q85" i="19"/>
  <c r="O86" i="19"/>
  <c r="Q86" i="19"/>
  <c r="O87" i="19"/>
  <c r="Q87" i="19"/>
  <c r="O88" i="19"/>
  <c r="Q88" i="19"/>
  <c r="O89" i="19"/>
  <c r="Q89" i="19"/>
  <c r="O90" i="19"/>
  <c r="Q90" i="19"/>
  <c r="O91" i="19"/>
  <c r="Q91" i="19"/>
  <c r="O92" i="19"/>
  <c r="Q92" i="19"/>
  <c r="O93" i="19"/>
  <c r="Q93" i="19"/>
  <c r="O94" i="19"/>
  <c r="Q94" i="19"/>
  <c r="O95" i="19"/>
  <c r="Q95" i="19"/>
  <c r="O96" i="19"/>
  <c r="Q96" i="19"/>
  <c r="O97" i="19"/>
  <c r="Q97" i="19"/>
  <c r="O98" i="19"/>
  <c r="Q98" i="19"/>
  <c r="O99" i="19"/>
  <c r="Q99" i="19"/>
  <c r="O100" i="19"/>
  <c r="Q100" i="19"/>
  <c r="O101" i="19"/>
  <c r="Q101" i="19"/>
  <c r="O102" i="19"/>
  <c r="Q102" i="19"/>
  <c r="O103" i="19"/>
  <c r="Q103" i="19"/>
  <c r="O104" i="19"/>
  <c r="Q104" i="19"/>
  <c r="O105" i="19"/>
  <c r="Q105" i="19"/>
  <c r="O106" i="19"/>
  <c r="Q106" i="19"/>
  <c r="O107" i="19"/>
  <c r="Q107" i="19"/>
  <c r="O108" i="19"/>
  <c r="Q108" i="19"/>
  <c r="O109" i="19"/>
  <c r="Q109" i="19"/>
  <c r="O110" i="19"/>
  <c r="Q110" i="19"/>
  <c r="O111" i="19"/>
  <c r="Q111" i="19"/>
  <c r="O112" i="19"/>
  <c r="Q112" i="19"/>
  <c r="O113" i="19"/>
  <c r="Q113" i="19"/>
  <c r="O114" i="19"/>
  <c r="Q114" i="19"/>
  <c r="O115" i="19"/>
  <c r="Q115" i="19"/>
  <c r="O116" i="19"/>
  <c r="Q116" i="19"/>
  <c r="O117" i="19"/>
  <c r="Q117" i="19"/>
  <c r="O118" i="19"/>
  <c r="Q118" i="19"/>
  <c r="O119" i="19"/>
  <c r="Q119" i="19"/>
  <c r="O120" i="19"/>
  <c r="Q120" i="19"/>
  <c r="O121" i="19"/>
  <c r="Q121" i="19"/>
  <c r="O122" i="19"/>
  <c r="Q122" i="19"/>
  <c r="O123" i="19"/>
  <c r="Q123" i="19"/>
  <c r="O124" i="19"/>
  <c r="Q124" i="19"/>
  <c r="O125" i="19"/>
  <c r="Q125" i="19"/>
  <c r="O126" i="19"/>
  <c r="Q126" i="19"/>
  <c r="O127" i="19"/>
  <c r="Q127" i="19"/>
  <c r="O128" i="19"/>
  <c r="Q128" i="19"/>
  <c r="O129" i="19"/>
  <c r="Q129" i="19"/>
  <c r="O130" i="19"/>
  <c r="Q130" i="19"/>
  <c r="O131" i="19"/>
  <c r="Q131" i="19"/>
  <c r="O132" i="19"/>
  <c r="Q132" i="19"/>
  <c r="O133" i="19"/>
  <c r="Q133" i="19"/>
  <c r="O134" i="19"/>
  <c r="Q134" i="19"/>
  <c r="O135" i="19"/>
  <c r="Q135" i="19"/>
  <c r="O136" i="19"/>
  <c r="Q136" i="19"/>
  <c r="O137" i="19"/>
  <c r="Q137" i="19"/>
  <c r="O138" i="19"/>
  <c r="Q138" i="19"/>
  <c r="O139" i="19"/>
  <c r="Q139" i="19"/>
  <c r="O140" i="19"/>
  <c r="Q140" i="19"/>
  <c r="O141" i="19"/>
  <c r="Q141" i="19"/>
  <c r="O142" i="19"/>
  <c r="Q142" i="19"/>
  <c r="O143" i="19"/>
  <c r="Q143" i="19"/>
  <c r="O144" i="19"/>
  <c r="Q144" i="19"/>
  <c r="O145" i="19"/>
  <c r="Q145" i="19"/>
  <c r="O146" i="19"/>
  <c r="Q146" i="19"/>
  <c r="O147" i="19"/>
  <c r="Q147" i="19"/>
  <c r="O148" i="19"/>
  <c r="Q148" i="19"/>
  <c r="O149" i="19"/>
  <c r="Q149" i="19"/>
  <c r="O150" i="19"/>
  <c r="Q150" i="19"/>
  <c r="O151" i="19"/>
  <c r="Q151" i="19"/>
  <c r="O152" i="19"/>
  <c r="Q152" i="19"/>
  <c r="O153" i="19"/>
  <c r="Q153" i="19"/>
  <c r="O154" i="19"/>
  <c r="Q154" i="19"/>
  <c r="O155" i="19"/>
  <c r="Q155" i="19"/>
  <c r="O156" i="19"/>
  <c r="Q156" i="19"/>
  <c r="O157" i="19"/>
  <c r="Q157" i="19"/>
  <c r="O158" i="19"/>
  <c r="Q158" i="19"/>
  <c r="O159" i="19"/>
  <c r="Q159" i="19"/>
  <c r="O160" i="19"/>
  <c r="Q160" i="19"/>
  <c r="O161" i="19"/>
  <c r="Q161" i="19"/>
  <c r="O162" i="19"/>
  <c r="Q162" i="19"/>
  <c r="O163" i="19"/>
  <c r="Q163" i="19"/>
  <c r="O164" i="19"/>
  <c r="Q164" i="19"/>
  <c r="O165" i="19"/>
  <c r="Q165" i="19"/>
  <c r="O166" i="19"/>
  <c r="Q166" i="19"/>
  <c r="O167" i="19"/>
  <c r="Q167" i="19"/>
  <c r="O168" i="19"/>
  <c r="Q168" i="19"/>
  <c r="O169" i="19"/>
  <c r="Q169" i="19"/>
  <c r="O170" i="19"/>
  <c r="Q170" i="19"/>
  <c r="O171" i="19"/>
  <c r="Q171" i="19"/>
  <c r="O172" i="19"/>
  <c r="Q172" i="19"/>
  <c r="O173" i="19"/>
  <c r="Q173" i="19"/>
  <c r="O174" i="19"/>
  <c r="Q174" i="19"/>
  <c r="O175" i="19"/>
  <c r="Q175" i="19"/>
  <c r="O176" i="19"/>
  <c r="Q176" i="19"/>
  <c r="O177" i="19"/>
  <c r="Q177" i="19"/>
  <c r="O178" i="19"/>
  <c r="Q178" i="19"/>
  <c r="O179" i="19"/>
  <c r="Q179" i="19"/>
  <c r="O180" i="19"/>
  <c r="Q180" i="19"/>
  <c r="O181" i="19"/>
  <c r="Q181" i="19"/>
  <c r="O182" i="19"/>
  <c r="Q182" i="19"/>
  <c r="O183" i="19"/>
  <c r="Q183" i="19"/>
  <c r="O184" i="19"/>
  <c r="Q184" i="19"/>
  <c r="O185" i="19"/>
  <c r="Q185" i="19"/>
  <c r="O186" i="19"/>
  <c r="Q186" i="19"/>
  <c r="O187" i="19"/>
  <c r="Q187" i="19"/>
  <c r="O188" i="19"/>
  <c r="Q188" i="19"/>
  <c r="O189" i="19"/>
  <c r="Q189" i="19"/>
  <c r="O190" i="19"/>
  <c r="Q190" i="19"/>
  <c r="O191" i="19"/>
  <c r="Q191" i="19"/>
  <c r="O192" i="19"/>
  <c r="Q192" i="19"/>
  <c r="O193" i="19"/>
  <c r="Q193" i="19"/>
  <c r="Q48" i="19"/>
  <c r="O48"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O38" i="19"/>
  <c r="Q38" i="19"/>
  <c r="O39" i="19"/>
  <c r="Q39" i="19"/>
  <c r="O40" i="19"/>
  <c r="Q40" i="19"/>
  <c r="O41" i="19"/>
  <c r="Q41" i="19"/>
  <c r="O42" i="19"/>
  <c r="Q42" i="19"/>
  <c r="O43" i="19"/>
  <c r="Q43" i="19"/>
  <c r="O44" i="19"/>
  <c r="Q44" i="19"/>
  <c r="O45" i="19"/>
  <c r="Q45" i="19"/>
  <c r="Q10" i="19"/>
  <c r="O10" i="19"/>
  <c r="O30" i="7"/>
  <c r="Q30" i="7"/>
  <c r="O31" i="7"/>
  <c r="Q31" i="7"/>
  <c r="Q29" i="7"/>
  <c r="O29" i="7"/>
  <c r="O16" i="7"/>
  <c r="Q16" i="7"/>
  <c r="O17" i="7"/>
  <c r="Q17" i="7"/>
  <c r="O18" i="7"/>
  <c r="Q18" i="7"/>
  <c r="O19" i="7"/>
  <c r="Q19" i="7"/>
  <c r="O20" i="7"/>
  <c r="Q20" i="7"/>
  <c r="O21" i="7"/>
  <c r="Q21" i="7"/>
  <c r="O22" i="7"/>
  <c r="Q22" i="7"/>
  <c r="O23" i="7"/>
  <c r="Q23" i="7"/>
  <c r="O24" i="7"/>
  <c r="Q24" i="7"/>
  <c r="O25" i="7"/>
  <c r="Q25" i="7"/>
  <c r="O26" i="7"/>
  <c r="Q26" i="7"/>
  <c r="Q15" i="7"/>
  <c r="O15" i="7"/>
  <c r="O10" i="7"/>
  <c r="Q10" i="7"/>
  <c r="O11" i="7"/>
  <c r="P11" i="7"/>
  <c r="Q11" i="7"/>
  <c r="Q9" i="7"/>
  <c r="Q10" i="18"/>
  <c r="O9" i="7"/>
  <c r="O10" i="18"/>
  <c r="O11" i="18"/>
  <c r="Q11" i="18"/>
  <c r="O12" i="18"/>
  <c r="Q12" i="18"/>
  <c r="O13" i="18"/>
  <c r="Q13" i="18"/>
  <c r="O14" i="18"/>
  <c r="Q14" i="18"/>
  <c r="O15" i="18"/>
  <c r="Q15" i="18"/>
  <c r="O16" i="18"/>
  <c r="Q16" i="18"/>
  <c r="O17" i="18"/>
  <c r="Q17" i="18"/>
  <c r="O18" i="18"/>
  <c r="Q18" i="18"/>
  <c r="O19" i="18"/>
  <c r="Q19" i="18"/>
  <c r="O20" i="18"/>
  <c r="Q20" i="18"/>
  <c r="O21" i="18"/>
  <c r="Q21" i="18"/>
  <c r="O22" i="18"/>
  <c r="Q22" i="18"/>
  <c r="O23" i="18"/>
  <c r="Q23" i="18"/>
  <c r="O24" i="18"/>
  <c r="Q24" i="18"/>
  <c r="O25" i="18"/>
  <c r="Q25" i="18"/>
  <c r="O26" i="18"/>
  <c r="Q26" i="18"/>
  <c r="O27" i="18"/>
  <c r="Q27" i="18"/>
  <c r="O28" i="18"/>
  <c r="Q28" i="18"/>
  <c r="O29" i="18"/>
  <c r="Q29" i="18"/>
  <c r="O30" i="18"/>
  <c r="Q30" i="18"/>
  <c r="O31" i="18"/>
  <c r="Q31" i="18"/>
  <c r="O32" i="18"/>
  <c r="Q32" i="18"/>
  <c r="O33" i="18"/>
  <c r="Q33" i="18"/>
  <c r="O34" i="18"/>
  <c r="Q34" i="18"/>
  <c r="O35" i="18"/>
  <c r="Q35" i="18"/>
  <c r="O36" i="18"/>
  <c r="Q36" i="18"/>
  <c r="O37" i="18"/>
  <c r="Q37" i="18"/>
  <c r="O38" i="18"/>
  <c r="Q38" i="18"/>
  <c r="O39" i="18"/>
  <c r="Q39" i="18"/>
  <c r="O40" i="18"/>
  <c r="Q40" i="18"/>
  <c r="O41" i="18"/>
  <c r="Q41" i="18"/>
  <c r="X4" i="25" l="1"/>
  <c r="X5" i="25"/>
  <c r="X6" i="25"/>
  <c r="X7" i="25"/>
  <c r="X8" i="25"/>
  <c r="X9" i="25"/>
  <c r="X10" i="25"/>
  <c r="X11" i="25"/>
  <c r="X12" i="25"/>
  <c r="X13" i="25"/>
  <c r="X14" i="25"/>
  <c r="X15" i="25"/>
  <c r="X16" i="25"/>
  <c r="X17" i="25"/>
  <c r="X18" i="25"/>
  <c r="X19" i="25"/>
  <c r="X20"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Y311" i="25" s="1"/>
  <c r="P10" i="14" s="1"/>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3" i="25"/>
  <c r="V326" i="25"/>
  <c r="V332" i="25"/>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4" i="31"/>
  <c r="AK96" i="26"/>
  <c r="AG118" i="26"/>
  <c r="AG117" i="26"/>
  <c r="AG116" i="26"/>
  <c r="AG114" i="26"/>
  <c r="AG113" i="26"/>
  <c r="AG111" i="26"/>
  <c r="AG110" i="26"/>
  <c r="AG109" i="26"/>
  <c r="AG107" i="26"/>
  <c r="AG106" i="26"/>
  <c r="AG105" i="26"/>
  <c r="AG104" i="26"/>
  <c r="AG102" i="26"/>
  <c r="AG101" i="26"/>
  <c r="AG99" i="26"/>
  <c r="AG98" i="26"/>
  <c r="AG97" i="26"/>
  <c r="AG96" i="26"/>
  <c r="E5" i="3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4" i="31"/>
  <c r="J52" i="30"/>
  <c r="I52" i="30"/>
  <c r="H52" i="30"/>
  <c r="G52" i="30"/>
  <c r="F52" i="30"/>
  <c r="S16" i="30" l="1"/>
  <c r="O4" i="17"/>
  <c r="Q6" i="16"/>
  <c r="Q5" i="16"/>
  <c r="O4" i="16"/>
  <c r="O4" i="15"/>
  <c r="O4" i="14"/>
  <c r="O4" i="19"/>
  <c r="O4" i="7"/>
  <c r="O4" i="18"/>
  <c r="B2" i="21" l="1"/>
  <c r="F19" i="15"/>
  <c r="E19" i="15"/>
  <c r="D19" i="15"/>
  <c r="C19" i="15"/>
  <c r="D128" i="19"/>
  <c r="F127" i="19"/>
  <c r="E127" i="19"/>
  <c r="D127" i="19"/>
  <c r="C127" i="19"/>
  <c r="A504" i="28" l="1"/>
  <c r="A503" i="28"/>
  <c r="A502" i="28"/>
  <c r="A501" i="28"/>
  <c r="A500" i="28"/>
  <c r="A499" i="28"/>
  <c r="A498" i="28"/>
  <c r="A497" i="28"/>
  <c r="A496" i="28"/>
  <c r="A495" i="28"/>
  <c r="A494" i="28"/>
  <c r="A493" i="28"/>
  <c r="A492" i="28"/>
  <c r="A491" i="28"/>
  <c r="A490" i="28"/>
  <c r="A489" i="28"/>
  <c r="A488" i="28"/>
  <c r="A487" i="28"/>
  <c r="A486" i="28"/>
  <c r="A485" i="28"/>
  <c r="A484" i="28"/>
  <c r="A483" i="28"/>
  <c r="A482" i="28"/>
  <c r="A481" i="28"/>
  <c r="A480" i="28"/>
  <c r="A479" i="28"/>
  <c r="A478" i="28"/>
  <c r="A477" i="28"/>
  <c r="A476" i="28"/>
  <c r="A475" i="28"/>
  <c r="A474" i="28"/>
  <c r="A473" i="28"/>
  <c r="A472" i="28"/>
  <c r="A471" i="28"/>
  <c r="A470" i="28"/>
  <c r="A469" i="28"/>
  <c r="A468" i="28"/>
  <c r="A467" i="28"/>
  <c r="A466" i="28"/>
  <c r="A465" i="28"/>
  <c r="A23" i="28"/>
  <c r="A22" i="28"/>
  <c r="A21" i="28"/>
  <c r="A20" i="28"/>
  <c r="A19" i="28"/>
  <c r="A18" i="28"/>
  <c r="A17" i="28"/>
  <c r="A464" i="28"/>
  <c r="A463" i="28"/>
  <c r="A462" i="28"/>
  <c r="A461" i="28"/>
  <c r="A460" i="28"/>
  <c r="A459" i="28"/>
  <c r="A458" i="28"/>
  <c r="A457" i="28"/>
  <c r="A456" i="28"/>
  <c r="A455" i="28"/>
  <c r="A454" i="28"/>
  <c r="A453" i="28"/>
  <c r="A452" i="28"/>
  <c r="A451" i="28"/>
  <c r="A450" i="28"/>
  <c r="A449" i="28"/>
  <c r="A448" i="28"/>
  <c r="A447" i="28"/>
  <c r="A446" i="28"/>
  <c r="A445" i="28"/>
  <c r="A16"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402" i="28"/>
  <c r="A401" i="28"/>
  <c r="A400" i="28"/>
  <c r="A399" i="28"/>
  <c r="A398" i="28"/>
  <c r="A397" i="28"/>
  <c r="A396" i="28"/>
  <c r="A395"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15" i="28"/>
  <c r="A14" i="28"/>
  <c r="A13" i="28"/>
  <c r="A371" i="28"/>
  <c r="A370" i="28"/>
  <c r="A369" i="28"/>
  <c r="A368" i="28"/>
  <c r="A367" i="28"/>
  <c r="A366" i="28"/>
  <c r="A365" i="28"/>
  <c r="A364" i="28"/>
  <c r="A363" i="28"/>
  <c r="A362" i="28"/>
  <c r="A361" i="28"/>
  <c r="A360" i="28"/>
  <c r="A359" i="28"/>
  <c r="A358" i="28"/>
  <c r="A357" i="28"/>
  <c r="A356" i="28"/>
  <c r="A355" i="28"/>
  <c r="A354" i="28"/>
  <c r="A353" i="28"/>
  <c r="A352" i="28"/>
  <c r="A351" i="28"/>
  <c r="A350" i="28"/>
  <c r="A349" i="28"/>
  <c r="A348" i="28"/>
  <c r="A347" i="28"/>
  <c r="A346" i="28"/>
  <c r="A345" i="28"/>
  <c r="A344" i="28"/>
  <c r="A343" i="28"/>
  <c r="A342" i="28"/>
  <c r="A341" i="28"/>
  <c r="A340" i="28"/>
  <c r="A339" i="28"/>
  <c r="A338" i="28"/>
  <c r="A337" i="28"/>
  <c r="A336" i="28"/>
  <c r="A335" i="28"/>
  <c r="A334" i="28"/>
  <c r="A333" i="28"/>
  <c r="A332" i="28"/>
  <c r="A331" i="28"/>
  <c r="A330" i="28"/>
  <c r="A12" i="28"/>
  <c r="A11" i="28"/>
  <c r="A10" i="28"/>
  <c r="A9" i="28"/>
  <c r="A8"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7"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6" i="28"/>
  <c r="A5" i="28"/>
  <c r="A242" i="28"/>
  <c r="A241" i="28"/>
  <c r="A240" i="28"/>
  <c r="A239" i="28"/>
  <c r="A4" i="28"/>
  <c r="A3"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O499" i="21" l="1"/>
  <c r="H326" i="25" s="1"/>
  <c r="H20" i="7" s="1"/>
  <c r="L498" i="21"/>
  <c r="V504" i="21"/>
  <c r="P502" i="21"/>
  <c r="J500" i="21"/>
  <c r="M505" i="21"/>
  <c r="R504" i="21"/>
  <c r="B504" i="21"/>
  <c r="G503" i="21"/>
  <c r="L502" i="21"/>
  <c r="Q501" i="21"/>
  <c r="V500" i="21"/>
  <c r="F500" i="21"/>
  <c r="K499" i="21"/>
  <c r="P498" i="21"/>
  <c r="Q505" i="21"/>
  <c r="F504" i="21"/>
  <c r="U501" i="21"/>
  <c r="T498" i="21"/>
  <c r="I505" i="21"/>
  <c r="N504" i="21"/>
  <c r="S503" i="21"/>
  <c r="C503" i="21"/>
  <c r="H502" i="21"/>
  <c r="M501" i="21"/>
  <c r="R500" i="21"/>
  <c r="B500" i="21"/>
  <c r="G499" i="21"/>
  <c r="K503" i="21"/>
  <c r="E501" i="21"/>
  <c r="C5" i="21"/>
  <c r="G5" i="21"/>
  <c r="K5" i="21"/>
  <c r="O5" i="21"/>
  <c r="S5" i="21"/>
  <c r="B6" i="21"/>
  <c r="F6" i="21"/>
  <c r="J6" i="21"/>
  <c r="N6" i="21"/>
  <c r="R6" i="21"/>
  <c r="V6" i="21"/>
  <c r="E7" i="21"/>
  <c r="I7" i="21"/>
  <c r="M7" i="21"/>
  <c r="Q7" i="21"/>
  <c r="U7" i="21"/>
  <c r="D8" i="21"/>
  <c r="H8" i="21"/>
  <c r="L8" i="21"/>
  <c r="P8" i="21"/>
  <c r="T8" i="21"/>
  <c r="C9" i="21"/>
  <c r="G9" i="21"/>
  <c r="K9" i="21"/>
  <c r="O9" i="21"/>
  <c r="S9" i="21"/>
  <c r="B10" i="21"/>
  <c r="F10" i="21"/>
  <c r="J10" i="21"/>
  <c r="N10" i="21"/>
  <c r="R10" i="21"/>
  <c r="V10" i="21"/>
  <c r="E11" i="21"/>
  <c r="I11" i="21"/>
  <c r="M11" i="21"/>
  <c r="Q11" i="21"/>
  <c r="U11" i="21"/>
  <c r="D12" i="21"/>
  <c r="H12" i="21"/>
  <c r="L12" i="21"/>
  <c r="P12" i="21"/>
  <c r="T12" i="21"/>
  <c r="C13" i="21"/>
  <c r="G13" i="21"/>
  <c r="K13" i="21"/>
  <c r="O13" i="21"/>
  <c r="S13" i="21"/>
  <c r="B14" i="21"/>
  <c r="F14" i="21"/>
  <c r="J14" i="21"/>
  <c r="N14" i="21"/>
  <c r="R14" i="21"/>
  <c r="V14" i="21"/>
  <c r="E15" i="21"/>
  <c r="I15" i="21"/>
  <c r="M15" i="21"/>
  <c r="Q15" i="21"/>
  <c r="U15" i="21"/>
  <c r="D16" i="21"/>
  <c r="H16" i="21"/>
  <c r="L16" i="21"/>
  <c r="P16" i="21"/>
  <c r="T16" i="21"/>
  <c r="C17" i="21"/>
  <c r="G17" i="21"/>
  <c r="K17" i="21"/>
  <c r="O17" i="21"/>
  <c r="S17" i="21"/>
  <c r="B18" i="21"/>
  <c r="F18" i="21"/>
  <c r="J18" i="21"/>
  <c r="N18" i="21"/>
  <c r="R18" i="21"/>
  <c r="V18" i="21"/>
  <c r="E19" i="21"/>
  <c r="I19" i="21"/>
  <c r="M19" i="21"/>
  <c r="Q19" i="21"/>
  <c r="U19" i="21"/>
  <c r="D20" i="21"/>
  <c r="H20" i="21"/>
  <c r="L20" i="21"/>
  <c r="P20" i="21"/>
  <c r="T20" i="21"/>
  <c r="C21" i="21"/>
  <c r="G21" i="21"/>
  <c r="K21" i="21"/>
  <c r="O21" i="21"/>
  <c r="S21" i="21"/>
  <c r="B22" i="21"/>
  <c r="F22" i="21"/>
  <c r="J22" i="21"/>
  <c r="N22" i="21"/>
  <c r="R22" i="21"/>
  <c r="V22" i="21"/>
  <c r="E23" i="21"/>
  <c r="I23" i="21"/>
  <c r="M23" i="21"/>
  <c r="Q23" i="21"/>
  <c r="U23" i="21"/>
  <c r="D24" i="21"/>
  <c r="H24" i="21"/>
  <c r="L24" i="21"/>
  <c r="P24" i="21"/>
  <c r="T24" i="21"/>
  <c r="C25" i="21"/>
  <c r="G25" i="21"/>
  <c r="K25" i="21"/>
  <c r="O25" i="21"/>
  <c r="S25" i="21"/>
  <c r="B26" i="21"/>
  <c r="F26" i="21"/>
  <c r="J26" i="21"/>
  <c r="N26" i="21"/>
  <c r="R26" i="21"/>
  <c r="V26" i="21"/>
  <c r="E27" i="21"/>
  <c r="I27" i="21"/>
  <c r="M27" i="21"/>
  <c r="Q27" i="21"/>
  <c r="D5" i="21"/>
  <c r="H5" i="21"/>
  <c r="L5" i="21"/>
  <c r="P5" i="21"/>
  <c r="T5" i="21"/>
  <c r="C6" i="21"/>
  <c r="G6" i="21"/>
  <c r="K6" i="21"/>
  <c r="O6" i="21"/>
  <c r="S6" i="21"/>
  <c r="B7" i="21"/>
  <c r="F7" i="21"/>
  <c r="J7" i="21"/>
  <c r="N7" i="21"/>
  <c r="R7" i="21"/>
  <c r="V7" i="21"/>
  <c r="E8" i="21"/>
  <c r="I8" i="21"/>
  <c r="M8" i="21"/>
  <c r="Q8" i="21"/>
  <c r="U8" i="21"/>
  <c r="D9" i="21"/>
  <c r="H9" i="21"/>
  <c r="L9" i="21"/>
  <c r="P9" i="21"/>
  <c r="T9" i="21"/>
  <c r="C10" i="21"/>
  <c r="G10" i="21"/>
  <c r="K10" i="21"/>
  <c r="O10" i="21"/>
  <c r="S10" i="21"/>
  <c r="B11" i="21"/>
  <c r="F11" i="21"/>
  <c r="J11" i="21"/>
  <c r="N11" i="21"/>
  <c r="R11" i="21"/>
  <c r="V11" i="21"/>
  <c r="E12" i="21"/>
  <c r="I12" i="21"/>
  <c r="M12" i="21"/>
  <c r="Q12" i="21"/>
  <c r="U12" i="21"/>
  <c r="D13" i="21"/>
  <c r="H13" i="21"/>
  <c r="L13" i="21"/>
  <c r="P13" i="21"/>
  <c r="T13" i="21"/>
  <c r="C14" i="21"/>
  <c r="G14" i="21"/>
  <c r="K14" i="21"/>
  <c r="O14" i="21"/>
  <c r="S14" i="21"/>
  <c r="B15" i="21"/>
  <c r="F15" i="21"/>
  <c r="J15" i="21"/>
  <c r="N15" i="21"/>
  <c r="R15" i="21"/>
  <c r="V15" i="21"/>
  <c r="E16" i="21"/>
  <c r="I16" i="21"/>
  <c r="M16" i="21"/>
  <c r="Q16" i="21"/>
  <c r="U16" i="21"/>
  <c r="D17" i="21"/>
  <c r="H17" i="21"/>
  <c r="L17" i="21"/>
  <c r="P17" i="21"/>
  <c r="T17" i="21"/>
  <c r="C18" i="21"/>
  <c r="G18" i="21"/>
  <c r="K18" i="21"/>
  <c r="O18" i="21"/>
  <c r="S18" i="21"/>
  <c r="B19" i="21"/>
  <c r="F19" i="21"/>
  <c r="J19" i="21"/>
  <c r="N19" i="21"/>
  <c r="R19" i="21"/>
  <c r="V19" i="21"/>
  <c r="E20" i="21"/>
  <c r="I20" i="21"/>
  <c r="M20" i="21"/>
  <c r="Q20" i="21"/>
  <c r="U20" i="21"/>
  <c r="D21" i="21"/>
  <c r="H21" i="21"/>
  <c r="L21" i="21"/>
  <c r="P21" i="21"/>
  <c r="T21" i="21"/>
  <c r="C22" i="21"/>
  <c r="G22" i="21"/>
  <c r="K22" i="21"/>
  <c r="O22" i="21"/>
  <c r="S22" i="21"/>
  <c r="B23" i="21"/>
  <c r="F23" i="21"/>
  <c r="J23" i="21"/>
  <c r="N23" i="21"/>
  <c r="R23" i="21"/>
  <c r="V23" i="21"/>
  <c r="E24" i="21"/>
  <c r="I24" i="21"/>
  <c r="M24" i="21"/>
  <c r="Q24" i="21"/>
  <c r="U24" i="21"/>
  <c r="E5" i="21"/>
  <c r="M5" i="21"/>
  <c r="U5" i="21"/>
  <c r="H6" i="21"/>
  <c r="P6" i="21"/>
  <c r="C7" i="21"/>
  <c r="K7" i="21"/>
  <c r="S7" i="21"/>
  <c r="F8" i="21"/>
  <c r="N8" i="21"/>
  <c r="V8" i="21"/>
  <c r="I9" i="21"/>
  <c r="Q9" i="21"/>
  <c r="D10" i="21"/>
  <c r="L10" i="21"/>
  <c r="T10" i="21"/>
  <c r="G11" i="21"/>
  <c r="O11" i="21"/>
  <c r="B12" i="21"/>
  <c r="J12" i="21"/>
  <c r="R12" i="21"/>
  <c r="E13" i="21"/>
  <c r="M13" i="21"/>
  <c r="U13" i="21"/>
  <c r="H14" i="21"/>
  <c r="P14" i="21"/>
  <c r="C15" i="21"/>
  <c r="K15" i="21"/>
  <c r="S15" i="21"/>
  <c r="F16" i="21"/>
  <c r="N16" i="21"/>
  <c r="V16" i="21"/>
  <c r="I17" i="21"/>
  <c r="Q17" i="21"/>
  <c r="D18" i="21"/>
  <c r="L18" i="21"/>
  <c r="T18" i="21"/>
  <c r="G19" i="21"/>
  <c r="O19" i="21"/>
  <c r="B20" i="21"/>
  <c r="J20" i="21"/>
  <c r="R20" i="21"/>
  <c r="E21" i="21"/>
  <c r="M21" i="21"/>
  <c r="U21" i="21"/>
  <c r="H22" i="21"/>
  <c r="P22" i="21"/>
  <c r="C23" i="21"/>
  <c r="K23" i="21"/>
  <c r="S23" i="21"/>
  <c r="F24" i="21"/>
  <c r="N24" i="21"/>
  <c r="V24" i="21"/>
  <c r="F25" i="21"/>
  <c r="L25" i="21"/>
  <c r="Q25" i="21"/>
  <c r="V25" i="21"/>
  <c r="G26" i="21"/>
  <c r="L26" i="21"/>
  <c r="Q26" i="21"/>
  <c r="B27" i="21"/>
  <c r="G27" i="21"/>
  <c r="L27" i="21"/>
  <c r="R27" i="21"/>
  <c r="V27" i="21"/>
  <c r="E28" i="21"/>
  <c r="I28" i="21"/>
  <c r="M28" i="21"/>
  <c r="Q28" i="21"/>
  <c r="U28" i="21"/>
  <c r="D29" i="21"/>
  <c r="H29" i="21"/>
  <c r="L29" i="21"/>
  <c r="P29" i="21"/>
  <c r="T29" i="21"/>
  <c r="C30" i="21"/>
  <c r="G30" i="21"/>
  <c r="K30" i="21"/>
  <c r="O30" i="21"/>
  <c r="S30" i="21"/>
  <c r="B31" i="21"/>
  <c r="F31" i="21"/>
  <c r="J31" i="21"/>
  <c r="N31" i="21"/>
  <c r="R31" i="21"/>
  <c r="V31" i="21"/>
  <c r="E32" i="21"/>
  <c r="I32" i="21"/>
  <c r="M32" i="21"/>
  <c r="Q32" i="21"/>
  <c r="U32" i="21"/>
  <c r="D33" i="21"/>
  <c r="H33" i="21"/>
  <c r="L33" i="21"/>
  <c r="P33" i="21"/>
  <c r="T33" i="21"/>
  <c r="C34" i="21"/>
  <c r="G34" i="21"/>
  <c r="K34" i="21"/>
  <c r="O34" i="21"/>
  <c r="S34" i="21"/>
  <c r="B35" i="21"/>
  <c r="F35" i="21"/>
  <c r="J35" i="21"/>
  <c r="N35" i="21"/>
  <c r="R35" i="21"/>
  <c r="V35" i="21"/>
  <c r="E36" i="21"/>
  <c r="I36" i="21"/>
  <c r="M36" i="21"/>
  <c r="Q36" i="21"/>
  <c r="U36" i="21"/>
  <c r="D37" i="21"/>
  <c r="H37" i="21"/>
  <c r="L37" i="21"/>
  <c r="P37" i="21"/>
  <c r="T37" i="21"/>
  <c r="C38" i="21"/>
  <c r="G38" i="21"/>
  <c r="K38" i="21"/>
  <c r="O38" i="21"/>
  <c r="S38" i="21"/>
  <c r="B39" i="21"/>
  <c r="F39" i="21"/>
  <c r="J39" i="21"/>
  <c r="N39" i="21"/>
  <c r="R39" i="21"/>
  <c r="V39" i="21"/>
  <c r="E40" i="21"/>
  <c r="I40" i="21"/>
  <c r="M40" i="21"/>
  <c r="Q40" i="21"/>
  <c r="U40" i="21"/>
  <c r="D41" i="21"/>
  <c r="H41" i="21"/>
  <c r="L41" i="21"/>
  <c r="P41" i="21"/>
  <c r="T41" i="21"/>
  <c r="C42" i="21"/>
  <c r="G42" i="21"/>
  <c r="K42" i="21"/>
  <c r="O42" i="21"/>
  <c r="F5" i="21"/>
  <c r="N5" i="21"/>
  <c r="V5" i="21"/>
  <c r="I6" i="21"/>
  <c r="Q6" i="21"/>
  <c r="D7" i="21"/>
  <c r="L7" i="21"/>
  <c r="T7" i="21"/>
  <c r="G8" i="21"/>
  <c r="O8" i="21"/>
  <c r="B9" i="21"/>
  <c r="J9" i="21"/>
  <c r="R9" i="21"/>
  <c r="E10" i="21"/>
  <c r="M10" i="21"/>
  <c r="U10" i="21"/>
  <c r="H11" i="21"/>
  <c r="P11" i="21"/>
  <c r="C12" i="21"/>
  <c r="K12" i="21"/>
  <c r="S12" i="21"/>
  <c r="F13" i="21"/>
  <c r="N13" i="21"/>
  <c r="V13" i="21"/>
  <c r="I14" i="21"/>
  <c r="Q14" i="21"/>
  <c r="D15" i="21"/>
  <c r="L15" i="21"/>
  <c r="T15" i="21"/>
  <c r="G16" i="21"/>
  <c r="O16" i="21"/>
  <c r="B17" i="21"/>
  <c r="J17" i="21"/>
  <c r="R17" i="21"/>
  <c r="E18" i="21"/>
  <c r="M18" i="21"/>
  <c r="U18" i="21"/>
  <c r="H19" i="21"/>
  <c r="P19" i="21"/>
  <c r="C20" i="21"/>
  <c r="K20" i="21"/>
  <c r="S20" i="21"/>
  <c r="F21" i="21"/>
  <c r="N21" i="21"/>
  <c r="V21" i="21"/>
  <c r="I22" i="21"/>
  <c r="Q22" i="21"/>
  <c r="D23" i="21"/>
  <c r="L23" i="21"/>
  <c r="T23" i="21"/>
  <c r="G24" i="21"/>
  <c r="O24" i="21"/>
  <c r="B25" i="21"/>
  <c r="H25" i="21"/>
  <c r="M25" i="21"/>
  <c r="R25" i="21"/>
  <c r="C26" i="21"/>
  <c r="H26" i="21"/>
  <c r="M26" i="21"/>
  <c r="S26" i="21"/>
  <c r="C27" i="21"/>
  <c r="H27" i="21"/>
  <c r="N27" i="21"/>
  <c r="S27" i="21"/>
  <c r="B28" i="21"/>
  <c r="F28" i="21"/>
  <c r="J28" i="21"/>
  <c r="N28" i="21"/>
  <c r="R28" i="21"/>
  <c r="V28" i="21"/>
  <c r="E29" i="21"/>
  <c r="I29" i="21"/>
  <c r="M29" i="21"/>
  <c r="Q29" i="21"/>
  <c r="U29" i="21"/>
  <c r="D30" i="21"/>
  <c r="H30" i="21"/>
  <c r="L30" i="21"/>
  <c r="P30" i="21"/>
  <c r="T30" i="21"/>
  <c r="C31" i="21"/>
  <c r="G31" i="21"/>
  <c r="K31" i="21"/>
  <c r="O31" i="21"/>
  <c r="S31" i="21"/>
  <c r="B32" i="21"/>
  <c r="F32" i="21"/>
  <c r="J32" i="21"/>
  <c r="N32" i="21"/>
  <c r="R32" i="21"/>
  <c r="V32" i="21"/>
  <c r="E33" i="21"/>
  <c r="I33" i="21"/>
  <c r="M33" i="21"/>
  <c r="Q33" i="21"/>
  <c r="U33" i="21"/>
  <c r="D34" i="21"/>
  <c r="H34" i="21"/>
  <c r="L34" i="21"/>
  <c r="P34" i="21"/>
  <c r="T34" i="21"/>
  <c r="C35" i="21"/>
  <c r="G35" i="21"/>
  <c r="K35" i="21"/>
  <c r="O35" i="21"/>
  <c r="S35" i="21"/>
  <c r="B36" i="21"/>
  <c r="F36" i="21"/>
  <c r="J36" i="21"/>
  <c r="N36" i="21"/>
  <c r="R36" i="21"/>
  <c r="V36" i="21"/>
  <c r="E37" i="21"/>
  <c r="I37" i="21"/>
  <c r="M37" i="21"/>
  <c r="Q37" i="21"/>
  <c r="U37" i="21"/>
  <c r="D38" i="21"/>
  <c r="H38" i="21"/>
  <c r="L38" i="21"/>
  <c r="P38" i="21"/>
  <c r="T38" i="21"/>
  <c r="C39" i="21"/>
  <c r="G39" i="21"/>
  <c r="K39" i="21"/>
  <c r="O39" i="21"/>
  <c r="S39" i="21"/>
  <c r="B40" i="21"/>
  <c r="F40" i="21"/>
  <c r="J40" i="21"/>
  <c r="N40" i="21"/>
  <c r="R40" i="21"/>
  <c r="V40" i="21"/>
  <c r="E41" i="21"/>
  <c r="I41" i="21"/>
  <c r="M41" i="21"/>
  <c r="Q41" i="21"/>
  <c r="U41" i="21"/>
  <c r="D42" i="21"/>
  <c r="H42" i="21"/>
  <c r="L42" i="21"/>
  <c r="P42" i="21"/>
  <c r="T42" i="21"/>
  <c r="C43" i="21"/>
  <c r="G43" i="21"/>
  <c r="Q5" i="21"/>
  <c r="L6" i="21"/>
  <c r="G7" i="21"/>
  <c r="B8" i="21"/>
  <c r="R8" i="21"/>
  <c r="M9" i="21"/>
  <c r="H10" i="21"/>
  <c r="C11" i="21"/>
  <c r="S11" i="21"/>
  <c r="N12" i="21"/>
  <c r="I13" i="21"/>
  <c r="D14" i="21"/>
  <c r="T14" i="21"/>
  <c r="O15" i="21"/>
  <c r="J16" i="21"/>
  <c r="E17" i="21"/>
  <c r="U17" i="21"/>
  <c r="P18" i="21"/>
  <c r="K19" i="21"/>
  <c r="F20" i="21"/>
  <c r="V20" i="21"/>
  <c r="Q21" i="21"/>
  <c r="L22" i="21"/>
  <c r="G23" i="21"/>
  <c r="B24" i="21"/>
  <c r="R24" i="21"/>
  <c r="I25" i="21"/>
  <c r="T25" i="21"/>
  <c r="I26" i="21"/>
  <c r="T26" i="21"/>
  <c r="J27" i="21"/>
  <c r="T27" i="21"/>
  <c r="G28" i="21"/>
  <c r="O28" i="21"/>
  <c r="B29" i="21"/>
  <c r="J29" i="21"/>
  <c r="R29" i="21"/>
  <c r="E30" i="21"/>
  <c r="M30" i="21"/>
  <c r="U30" i="21"/>
  <c r="H31" i="21"/>
  <c r="P31" i="21"/>
  <c r="C32" i="21"/>
  <c r="K32" i="21"/>
  <c r="S32" i="21"/>
  <c r="F33" i="21"/>
  <c r="N33" i="21"/>
  <c r="V33" i="21"/>
  <c r="I34" i="21"/>
  <c r="Q34" i="21"/>
  <c r="D35" i="21"/>
  <c r="L35" i="21"/>
  <c r="T35" i="21"/>
  <c r="G36" i="21"/>
  <c r="O36" i="21"/>
  <c r="B37" i="21"/>
  <c r="J37" i="21"/>
  <c r="R37" i="21"/>
  <c r="E38" i="21"/>
  <c r="M38" i="21"/>
  <c r="U38" i="21"/>
  <c r="H39" i="21"/>
  <c r="P39" i="21"/>
  <c r="C40" i="21"/>
  <c r="K40" i="21"/>
  <c r="S40" i="21"/>
  <c r="F41" i="21"/>
  <c r="N41" i="21"/>
  <c r="V41" i="21"/>
  <c r="I42" i="21"/>
  <c r="Q42" i="21"/>
  <c r="V42" i="21"/>
  <c r="F43" i="21"/>
  <c r="K43" i="21"/>
  <c r="O43" i="21"/>
  <c r="S43" i="21"/>
  <c r="B44" i="21"/>
  <c r="F44" i="21"/>
  <c r="J44" i="21"/>
  <c r="N44" i="21"/>
  <c r="R44" i="21"/>
  <c r="V44" i="21"/>
  <c r="E45" i="21"/>
  <c r="I45" i="21"/>
  <c r="M45" i="21"/>
  <c r="Q45" i="21"/>
  <c r="U45" i="21"/>
  <c r="D46" i="21"/>
  <c r="H46" i="21"/>
  <c r="L46" i="21"/>
  <c r="P46" i="21"/>
  <c r="T46" i="21"/>
  <c r="C47" i="21"/>
  <c r="G47" i="21"/>
  <c r="K47" i="21"/>
  <c r="O47" i="21"/>
  <c r="S47" i="21"/>
  <c r="B48" i="21"/>
  <c r="F48" i="21"/>
  <c r="J48" i="21"/>
  <c r="N48" i="21"/>
  <c r="R48" i="21"/>
  <c r="V48" i="21"/>
  <c r="E49" i="21"/>
  <c r="I49" i="21"/>
  <c r="M49" i="21"/>
  <c r="Q49" i="21"/>
  <c r="U49" i="21"/>
  <c r="D50" i="21"/>
  <c r="H50" i="21"/>
  <c r="L50" i="21"/>
  <c r="P50" i="21"/>
  <c r="T50" i="21"/>
  <c r="C51" i="21"/>
  <c r="G51" i="21"/>
  <c r="K51" i="21"/>
  <c r="O51" i="21"/>
  <c r="S51" i="21"/>
  <c r="B52" i="21"/>
  <c r="F52" i="21"/>
  <c r="J52" i="21"/>
  <c r="N52" i="21"/>
  <c r="R52" i="21"/>
  <c r="V52" i="21"/>
  <c r="E53" i="21"/>
  <c r="I53" i="21"/>
  <c r="M53" i="21"/>
  <c r="Q53" i="21"/>
  <c r="U53" i="21"/>
  <c r="D54" i="21"/>
  <c r="H54" i="21"/>
  <c r="L54" i="21"/>
  <c r="P54" i="21"/>
  <c r="T54" i="21"/>
  <c r="C55" i="21"/>
  <c r="G55" i="21"/>
  <c r="K55" i="21"/>
  <c r="O55" i="21"/>
  <c r="S55" i="21"/>
  <c r="B56" i="21"/>
  <c r="F56" i="21"/>
  <c r="J56" i="21"/>
  <c r="N56" i="21"/>
  <c r="R56" i="21"/>
  <c r="V56" i="21"/>
  <c r="E57" i="21"/>
  <c r="I57" i="21"/>
  <c r="M57" i="21"/>
  <c r="Q57" i="21"/>
  <c r="U57" i="21"/>
  <c r="D58" i="21"/>
  <c r="H58" i="21"/>
  <c r="L58" i="21"/>
  <c r="P58" i="21"/>
  <c r="T58" i="21"/>
  <c r="C59" i="21"/>
  <c r="G59" i="21"/>
  <c r="K59" i="21"/>
  <c r="O59" i="21"/>
  <c r="S59" i="21"/>
  <c r="B60" i="21"/>
  <c r="F60" i="21"/>
  <c r="J60" i="21"/>
  <c r="N60" i="21"/>
  <c r="R60" i="21"/>
  <c r="V60" i="21"/>
  <c r="E61" i="21"/>
  <c r="I61" i="21"/>
  <c r="M61" i="21"/>
  <c r="Q61" i="21"/>
  <c r="U61" i="21"/>
  <c r="D62" i="21"/>
  <c r="H62" i="21"/>
  <c r="L62" i="21"/>
  <c r="P62" i="21"/>
  <c r="T62" i="21"/>
  <c r="C63" i="21"/>
  <c r="G63" i="21"/>
  <c r="K63" i="21"/>
  <c r="O63" i="21"/>
  <c r="S63" i="21"/>
  <c r="B64" i="21"/>
  <c r="F64" i="21"/>
  <c r="J64" i="21"/>
  <c r="N64" i="21"/>
  <c r="R64" i="21"/>
  <c r="V64" i="21"/>
  <c r="E65" i="21"/>
  <c r="I65" i="21"/>
  <c r="M65" i="21"/>
  <c r="Q65" i="21"/>
  <c r="U65" i="21"/>
  <c r="D66" i="21"/>
  <c r="H66" i="21"/>
  <c r="L66" i="21"/>
  <c r="P66" i="21"/>
  <c r="T66" i="21"/>
  <c r="C67" i="21"/>
  <c r="G67" i="21"/>
  <c r="K67" i="21"/>
  <c r="O67" i="21"/>
  <c r="S67" i="21"/>
  <c r="B68" i="21"/>
  <c r="F68" i="21"/>
  <c r="J68" i="21"/>
  <c r="N68" i="21"/>
  <c r="R68" i="21"/>
  <c r="V68" i="21"/>
  <c r="E69" i="21"/>
  <c r="I69" i="21"/>
  <c r="M69" i="21"/>
  <c r="Q69" i="21"/>
  <c r="U69" i="21"/>
  <c r="D70" i="21"/>
  <c r="H70" i="21"/>
  <c r="L70" i="21"/>
  <c r="P70" i="21"/>
  <c r="T70" i="21"/>
  <c r="C71" i="21"/>
  <c r="G71" i="21"/>
  <c r="K71" i="21"/>
  <c r="O71" i="21"/>
  <c r="S71" i="21"/>
  <c r="B72" i="21"/>
  <c r="F72" i="21"/>
  <c r="J72" i="21"/>
  <c r="N72" i="21"/>
  <c r="R72" i="21"/>
  <c r="V72" i="21"/>
  <c r="E73" i="21"/>
  <c r="I73" i="21"/>
  <c r="M73" i="21"/>
  <c r="Q73" i="21"/>
  <c r="U73" i="21"/>
  <c r="D74" i="21"/>
  <c r="H74" i="21"/>
  <c r="L74" i="21"/>
  <c r="P74" i="21"/>
  <c r="T74" i="21"/>
  <c r="C75" i="21"/>
  <c r="G75" i="21"/>
  <c r="K75" i="21"/>
  <c r="O75" i="21"/>
  <c r="S75" i="21"/>
  <c r="B76" i="21"/>
  <c r="F76" i="21"/>
  <c r="J76" i="21"/>
  <c r="N76" i="21"/>
  <c r="R76" i="21"/>
  <c r="V76" i="21"/>
  <c r="E77" i="21"/>
  <c r="I77" i="21"/>
  <c r="M77" i="21"/>
  <c r="Q77" i="21"/>
  <c r="U77" i="21"/>
  <c r="D78" i="21"/>
  <c r="H78" i="21"/>
  <c r="L78" i="21"/>
  <c r="P78" i="21"/>
  <c r="T78" i="21"/>
  <c r="C79" i="21"/>
  <c r="G79" i="21"/>
  <c r="K79" i="21"/>
  <c r="O79" i="21"/>
  <c r="S79" i="21"/>
  <c r="B80" i="21"/>
  <c r="F80" i="21"/>
  <c r="J80" i="21"/>
  <c r="N80" i="21"/>
  <c r="R80" i="21"/>
  <c r="V80" i="21"/>
  <c r="E81" i="21"/>
  <c r="I81" i="21"/>
  <c r="M81" i="21"/>
  <c r="Q81" i="21"/>
  <c r="U81" i="21"/>
  <c r="D82" i="21"/>
  <c r="H82" i="21"/>
  <c r="L82" i="21"/>
  <c r="P82" i="21"/>
  <c r="T82" i="21"/>
  <c r="C83" i="21"/>
  <c r="G83" i="21"/>
  <c r="K83" i="21"/>
  <c r="O83" i="21"/>
  <c r="S83" i="21"/>
  <c r="B84" i="21"/>
  <c r="F84" i="21"/>
  <c r="J84" i="21"/>
  <c r="N84" i="21"/>
  <c r="R84" i="21"/>
  <c r="V84" i="21"/>
  <c r="E85" i="21"/>
  <c r="I85" i="21"/>
  <c r="M85" i="21"/>
  <c r="Q85" i="21"/>
  <c r="U85" i="21"/>
  <c r="D86" i="21"/>
  <c r="H86" i="21"/>
  <c r="L86" i="21"/>
  <c r="P86" i="21"/>
  <c r="T86" i="21"/>
  <c r="C87" i="21"/>
  <c r="G87" i="21"/>
  <c r="K87" i="21"/>
  <c r="O87" i="21"/>
  <c r="S87" i="21"/>
  <c r="B88" i="21"/>
  <c r="F88" i="21"/>
  <c r="J88" i="21"/>
  <c r="N88" i="21"/>
  <c r="R88" i="21"/>
  <c r="V88" i="21"/>
  <c r="E89" i="21"/>
  <c r="I89" i="21"/>
  <c r="M89" i="21"/>
  <c r="Q89" i="21"/>
  <c r="U89" i="21"/>
  <c r="D90" i="21"/>
  <c r="H90" i="21"/>
  <c r="L90" i="21"/>
  <c r="P90" i="21"/>
  <c r="T90" i="21"/>
  <c r="C91" i="21"/>
  <c r="G91" i="21"/>
  <c r="K91" i="21"/>
  <c r="O91" i="21"/>
  <c r="S91" i="21"/>
  <c r="B5" i="21"/>
  <c r="R5" i="21"/>
  <c r="M6" i="21"/>
  <c r="H7" i="21"/>
  <c r="C8" i="21"/>
  <c r="S8" i="21"/>
  <c r="N9" i="21"/>
  <c r="I10" i="21"/>
  <c r="D11" i="21"/>
  <c r="T11" i="21"/>
  <c r="O12" i="21"/>
  <c r="J13" i="21"/>
  <c r="E14" i="21"/>
  <c r="U14" i="21"/>
  <c r="P15" i="21"/>
  <c r="K16" i="21"/>
  <c r="F17" i="21"/>
  <c r="V17" i="21"/>
  <c r="Q18" i="21"/>
  <c r="L19" i="21"/>
  <c r="G20" i="21"/>
  <c r="B21" i="21"/>
  <c r="R21" i="21"/>
  <c r="M22" i="21"/>
  <c r="H23" i="21"/>
  <c r="C24" i="21"/>
  <c r="S24" i="21"/>
  <c r="J25" i="21"/>
  <c r="U25" i="21"/>
  <c r="K26" i="21"/>
  <c r="U26" i="21"/>
  <c r="K27" i="21"/>
  <c r="U27" i="21"/>
  <c r="H28" i="21"/>
  <c r="P28" i="21"/>
  <c r="C29" i="21"/>
  <c r="K29" i="21"/>
  <c r="S29" i="21"/>
  <c r="F30" i="21"/>
  <c r="N30" i="21"/>
  <c r="V30" i="21"/>
  <c r="I31" i="21"/>
  <c r="Q31" i="21"/>
  <c r="D32" i="21"/>
  <c r="L32" i="21"/>
  <c r="T32" i="21"/>
  <c r="G33" i="21"/>
  <c r="O33" i="21"/>
  <c r="B34" i="21"/>
  <c r="J34" i="21"/>
  <c r="R34" i="21"/>
  <c r="E35" i="21"/>
  <c r="M35" i="21"/>
  <c r="U35" i="21"/>
  <c r="H36" i="21"/>
  <c r="P36" i="21"/>
  <c r="C37" i="21"/>
  <c r="K37" i="21"/>
  <c r="S37" i="21"/>
  <c r="F38" i="21"/>
  <c r="N38" i="21"/>
  <c r="V38" i="21"/>
  <c r="I39" i="21"/>
  <c r="Q39" i="21"/>
  <c r="D40" i="21"/>
  <c r="L40" i="21"/>
  <c r="T40" i="21"/>
  <c r="G41" i="21"/>
  <c r="O41" i="21"/>
  <c r="B42" i="21"/>
  <c r="J42" i="21"/>
  <c r="R42" i="21"/>
  <c r="B43" i="21"/>
  <c r="H43" i="21"/>
  <c r="L43" i="21"/>
  <c r="P43" i="21"/>
  <c r="T43" i="21"/>
  <c r="C44" i="21"/>
  <c r="G44" i="21"/>
  <c r="K44" i="21"/>
  <c r="O44" i="21"/>
  <c r="S44" i="21"/>
  <c r="B45" i="21"/>
  <c r="F45" i="21"/>
  <c r="J45" i="21"/>
  <c r="N45" i="21"/>
  <c r="R45" i="21"/>
  <c r="V45" i="21"/>
  <c r="E46" i="21"/>
  <c r="I46" i="21"/>
  <c r="M46" i="21"/>
  <c r="Q46" i="21"/>
  <c r="U46" i="21"/>
  <c r="D47" i="21"/>
  <c r="H47" i="21"/>
  <c r="L47" i="21"/>
  <c r="P47" i="21"/>
  <c r="T47" i="21"/>
  <c r="C48" i="21"/>
  <c r="G48" i="21"/>
  <c r="K48" i="21"/>
  <c r="O48" i="21"/>
  <c r="S48" i="21"/>
  <c r="B49" i="21"/>
  <c r="F49" i="21"/>
  <c r="J49" i="21"/>
  <c r="N49" i="21"/>
  <c r="R49" i="21"/>
  <c r="V49" i="21"/>
  <c r="E50" i="21"/>
  <c r="I50" i="21"/>
  <c r="M50" i="21"/>
  <c r="Q50" i="21"/>
  <c r="U50" i="21"/>
  <c r="D51" i="21"/>
  <c r="H51" i="21"/>
  <c r="L51" i="21"/>
  <c r="P51" i="21"/>
  <c r="T51" i="21"/>
  <c r="C52" i="21"/>
  <c r="G52" i="21"/>
  <c r="K52" i="21"/>
  <c r="O52" i="21"/>
  <c r="S52" i="21"/>
  <c r="B53" i="21"/>
  <c r="F53" i="21"/>
  <c r="J53" i="21"/>
  <c r="N53" i="21"/>
  <c r="R53" i="21"/>
  <c r="V53" i="21"/>
  <c r="E54" i="21"/>
  <c r="I54" i="21"/>
  <c r="M54" i="21"/>
  <c r="Q54" i="21"/>
  <c r="U54" i="21"/>
  <c r="D55" i="21"/>
  <c r="H55" i="21"/>
  <c r="L55" i="21"/>
  <c r="P55" i="21"/>
  <c r="T55" i="21"/>
  <c r="C56" i="21"/>
  <c r="G56" i="21"/>
  <c r="K56" i="21"/>
  <c r="O56" i="21"/>
  <c r="S56" i="21"/>
  <c r="B57" i="21"/>
  <c r="F57" i="21"/>
  <c r="J57" i="21"/>
  <c r="N57" i="21"/>
  <c r="R57" i="21"/>
  <c r="V57" i="21"/>
  <c r="E58" i="21"/>
  <c r="I58" i="21"/>
  <c r="M58" i="21"/>
  <c r="Q58" i="21"/>
  <c r="U58" i="21"/>
  <c r="D59" i="21"/>
  <c r="H59" i="21"/>
  <c r="L59" i="21"/>
  <c r="P59" i="21"/>
  <c r="T59" i="21"/>
  <c r="C60" i="21"/>
  <c r="G60" i="21"/>
  <c r="K60" i="21"/>
  <c r="O60" i="21"/>
  <c r="S60" i="21"/>
  <c r="B61" i="21"/>
  <c r="F61" i="21"/>
  <c r="J61" i="21"/>
  <c r="N61" i="21"/>
  <c r="R61" i="21"/>
  <c r="V61" i="21"/>
  <c r="E62" i="21"/>
  <c r="I62" i="21"/>
  <c r="M62" i="21"/>
  <c r="Q62" i="21"/>
  <c r="U62" i="21"/>
  <c r="D63" i="21"/>
  <c r="H63" i="21"/>
  <c r="L63" i="21"/>
  <c r="P63" i="21"/>
  <c r="T63" i="21"/>
  <c r="C64" i="21"/>
  <c r="G64" i="21"/>
  <c r="K64" i="21"/>
  <c r="O64" i="21"/>
  <c r="S64" i="21"/>
  <c r="B65" i="21"/>
  <c r="F65" i="21"/>
  <c r="J65" i="21"/>
  <c r="N65" i="21"/>
  <c r="R65" i="21"/>
  <c r="V65" i="21"/>
  <c r="E66" i="21"/>
  <c r="I66" i="21"/>
  <c r="M66" i="21"/>
  <c r="Q66" i="21"/>
  <c r="U66" i="21"/>
  <c r="D67" i="21"/>
  <c r="H67" i="21"/>
  <c r="L67" i="21"/>
  <c r="P67" i="21"/>
  <c r="T67" i="21"/>
  <c r="C68" i="21"/>
  <c r="G68" i="21"/>
  <c r="K68" i="21"/>
  <c r="O68" i="21"/>
  <c r="S68" i="21"/>
  <c r="B69" i="21"/>
  <c r="F69" i="21"/>
  <c r="J69" i="21"/>
  <c r="N69" i="21"/>
  <c r="R69" i="21"/>
  <c r="V69" i="21"/>
  <c r="E70" i="21"/>
  <c r="I70" i="21"/>
  <c r="M70" i="21"/>
  <c r="Q70" i="21"/>
  <c r="U70" i="21"/>
  <c r="D71" i="21"/>
  <c r="H71" i="21"/>
  <c r="L71" i="21"/>
  <c r="P71" i="21"/>
  <c r="T71" i="21"/>
  <c r="C72" i="21"/>
  <c r="G72" i="21"/>
  <c r="K72" i="21"/>
  <c r="O72" i="21"/>
  <c r="S72" i="21"/>
  <c r="B73" i="21"/>
  <c r="F73" i="21"/>
  <c r="J73" i="21"/>
  <c r="N73" i="21"/>
  <c r="R73" i="21"/>
  <c r="V73" i="21"/>
  <c r="E74" i="21"/>
  <c r="I74" i="21"/>
  <c r="M74" i="21"/>
  <c r="Q74" i="21"/>
  <c r="U74" i="21"/>
  <c r="D75" i="21"/>
  <c r="H75" i="21"/>
  <c r="L75" i="21"/>
  <c r="P75" i="21"/>
  <c r="T75" i="21"/>
  <c r="C76" i="21"/>
  <c r="G76" i="21"/>
  <c r="K76" i="21"/>
  <c r="O76" i="21"/>
  <c r="S76" i="21"/>
  <c r="B77" i="21"/>
  <c r="F77" i="21"/>
  <c r="J77" i="21"/>
  <c r="N77" i="21"/>
  <c r="R77" i="21"/>
  <c r="V77" i="21"/>
  <c r="E78" i="21"/>
  <c r="I78" i="21"/>
  <c r="M78" i="21"/>
  <c r="Q78" i="21"/>
  <c r="U78" i="21"/>
  <c r="D79" i="21"/>
  <c r="H79" i="21"/>
  <c r="L79" i="21"/>
  <c r="P79" i="21"/>
  <c r="T79" i="21"/>
  <c r="C80" i="21"/>
  <c r="G80" i="21"/>
  <c r="K80" i="21"/>
  <c r="O80" i="21"/>
  <c r="S80" i="21"/>
  <c r="B81" i="21"/>
  <c r="F81" i="21"/>
  <c r="J81" i="21"/>
  <c r="N81" i="21"/>
  <c r="R81" i="21"/>
  <c r="V81" i="21"/>
  <c r="E82" i="21"/>
  <c r="I82" i="21"/>
  <c r="M82" i="21"/>
  <c r="Q82" i="21"/>
  <c r="U82" i="21"/>
  <c r="D83" i="21"/>
  <c r="H83" i="21"/>
  <c r="L83" i="21"/>
  <c r="P83" i="21"/>
  <c r="T83" i="21"/>
  <c r="C84" i="21"/>
  <c r="G84" i="21"/>
  <c r="K84" i="21"/>
  <c r="O84" i="21"/>
  <c r="S84" i="21"/>
  <c r="B85" i="21"/>
  <c r="F85" i="21"/>
  <c r="J85" i="21"/>
  <c r="N85" i="21"/>
  <c r="R85" i="21"/>
  <c r="V85" i="21"/>
  <c r="E86" i="21"/>
  <c r="I86" i="21"/>
  <c r="M86" i="21"/>
  <c r="Q86" i="21"/>
  <c r="U86" i="21"/>
  <c r="D87" i="21"/>
  <c r="H87" i="21"/>
  <c r="L87" i="21"/>
  <c r="P87" i="21"/>
  <c r="T87" i="21"/>
  <c r="C88" i="21"/>
  <c r="G88" i="21"/>
  <c r="K88" i="21"/>
  <c r="O88" i="21"/>
  <c r="S88" i="21"/>
  <c r="B89" i="21"/>
  <c r="F89" i="21"/>
  <c r="J89" i="21"/>
  <c r="N89" i="21"/>
  <c r="R89" i="21"/>
  <c r="V89" i="21"/>
  <c r="E90" i="21"/>
  <c r="I90" i="21"/>
  <c r="M90" i="21"/>
  <c r="Q90" i="21"/>
  <c r="U90" i="21"/>
  <c r="D91" i="21"/>
  <c r="H91" i="21"/>
  <c r="L91" i="21"/>
  <c r="I5" i="21"/>
  <c r="T6" i="21"/>
  <c r="J8" i="21"/>
  <c r="U9" i="21"/>
  <c r="K11" i="21"/>
  <c r="V12" i="21"/>
  <c r="L14" i="21"/>
  <c r="B16" i="21"/>
  <c r="M17" i="21"/>
  <c r="C19" i="21"/>
  <c r="N20" i="21"/>
  <c r="D22" i="21"/>
  <c r="O23" i="21"/>
  <c r="D25" i="21"/>
  <c r="D26" i="21"/>
  <c r="D27" i="21"/>
  <c r="C28" i="21"/>
  <c r="S28" i="21"/>
  <c r="N29" i="21"/>
  <c r="I30" i="21"/>
  <c r="D31" i="21"/>
  <c r="T31" i="21"/>
  <c r="O32" i="21"/>
  <c r="J33" i="21"/>
  <c r="E34" i="21"/>
  <c r="U34" i="21"/>
  <c r="P35" i="21"/>
  <c r="K36" i="21"/>
  <c r="F37" i="21"/>
  <c r="V37" i="21"/>
  <c r="Q38" i="21"/>
  <c r="L39" i="21"/>
  <c r="G40" i="21"/>
  <c r="B41" i="21"/>
  <c r="R41" i="21"/>
  <c r="M42" i="21"/>
  <c r="D43" i="21"/>
  <c r="M43" i="21"/>
  <c r="U43" i="21"/>
  <c r="H44" i="21"/>
  <c r="P44" i="21"/>
  <c r="C45" i="21"/>
  <c r="K45" i="21"/>
  <c r="S45" i="21"/>
  <c r="F46" i="21"/>
  <c r="N46" i="21"/>
  <c r="V46" i="21"/>
  <c r="I47" i="21"/>
  <c r="Q47" i="21"/>
  <c r="D48" i="21"/>
  <c r="L48" i="21"/>
  <c r="T48" i="21"/>
  <c r="G49" i="21"/>
  <c r="O49" i="21"/>
  <c r="B50" i="21"/>
  <c r="J50" i="21"/>
  <c r="R50" i="21"/>
  <c r="E51" i="21"/>
  <c r="M51" i="21"/>
  <c r="U51" i="21"/>
  <c r="H52" i="21"/>
  <c r="P52" i="21"/>
  <c r="C53" i="21"/>
  <c r="K53" i="21"/>
  <c r="S53" i="21"/>
  <c r="F54" i="21"/>
  <c r="N54" i="21"/>
  <c r="V54" i="21"/>
  <c r="I55" i="21"/>
  <c r="Q55" i="21"/>
  <c r="D56" i="21"/>
  <c r="L56" i="21"/>
  <c r="T56" i="21"/>
  <c r="G57" i="21"/>
  <c r="O57" i="21"/>
  <c r="B58" i="21"/>
  <c r="J58" i="21"/>
  <c r="R58" i="21"/>
  <c r="E59" i="21"/>
  <c r="M59" i="21"/>
  <c r="U59" i="21"/>
  <c r="H60" i="21"/>
  <c r="P60" i="21"/>
  <c r="C61" i="21"/>
  <c r="K61" i="21"/>
  <c r="S61" i="21"/>
  <c r="F62" i="21"/>
  <c r="N62" i="21"/>
  <c r="V62" i="21"/>
  <c r="I63" i="21"/>
  <c r="Q63" i="21"/>
  <c r="D64" i="21"/>
  <c r="L64" i="21"/>
  <c r="T64" i="21"/>
  <c r="G65" i="21"/>
  <c r="O65" i="21"/>
  <c r="B66" i="21"/>
  <c r="J66" i="21"/>
  <c r="R66" i="21"/>
  <c r="E67" i="21"/>
  <c r="M67" i="21"/>
  <c r="U67" i="21"/>
  <c r="H68" i="21"/>
  <c r="P68" i="21"/>
  <c r="C69" i="21"/>
  <c r="K69" i="21"/>
  <c r="S69" i="21"/>
  <c r="F70" i="21"/>
  <c r="N70" i="21"/>
  <c r="V70" i="21"/>
  <c r="I71" i="21"/>
  <c r="Q71" i="21"/>
  <c r="D72" i="21"/>
  <c r="L72" i="21"/>
  <c r="T72" i="21"/>
  <c r="G73" i="21"/>
  <c r="O73" i="21"/>
  <c r="B74" i="21"/>
  <c r="J74" i="21"/>
  <c r="R74" i="21"/>
  <c r="E75" i="21"/>
  <c r="M75" i="21"/>
  <c r="U75" i="21"/>
  <c r="H76" i="21"/>
  <c r="P76" i="21"/>
  <c r="C77" i="21"/>
  <c r="K77" i="21"/>
  <c r="S77" i="21"/>
  <c r="F78" i="21"/>
  <c r="N78" i="21"/>
  <c r="V78" i="21"/>
  <c r="I79" i="21"/>
  <c r="Q79" i="21"/>
  <c r="D80" i="21"/>
  <c r="L80" i="21"/>
  <c r="T80" i="21"/>
  <c r="G81" i="21"/>
  <c r="O81" i="21"/>
  <c r="B82" i="21"/>
  <c r="J82" i="21"/>
  <c r="R82" i="21"/>
  <c r="E83" i="21"/>
  <c r="M83" i="21"/>
  <c r="U83" i="21"/>
  <c r="H84" i="21"/>
  <c r="P84" i="21"/>
  <c r="C85" i="21"/>
  <c r="K85" i="21"/>
  <c r="S85" i="21"/>
  <c r="F86" i="21"/>
  <c r="N86" i="21"/>
  <c r="V86" i="21"/>
  <c r="I87" i="21"/>
  <c r="Q87" i="21"/>
  <c r="D88" i="21"/>
  <c r="L88" i="21"/>
  <c r="T88" i="21"/>
  <c r="G89" i="21"/>
  <c r="O89" i="21"/>
  <c r="B90" i="21"/>
  <c r="J90" i="21"/>
  <c r="R90" i="21"/>
  <c r="E91" i="21"/>
  <c r="M91" i="21"/>
  <c r="R91" i="21"/>
  <c r="B92" i="21"/>
  <c r="F92" i="21"/>
  <c r="J92" i="21"/>
  <c r="N92" i="21"/>
  <c r="R92" i="21"/>
  <c r="V92" i="21"/>
  <c r="E93" i="21"/>
  <c r="I93" i="21"/>
  <c r="M93" i="21"/>
  <c r="Q93" i="21"/>
  <c r="U93" i="21"/>
  <c r="D94" i="21"/>
  <c r="H94" i="21"/>
  <c r="L94" i="21"/>
  <c r="P94" i="21"/>
  <c r="T94" i="21"/>
  <c r="C95" i="21"/>
  <c r="G95" i="21"/>
  <c r="K95" i="21"/>
  <c r="O95" i="21"/>
  <c r="S95" i="21"/>
  <c r="B96" i="21"/>
  <c r="F96" i="21"/>
  <c r="J96" i="21"/>
  <c r="N96" i="21"/>
  <c r="R96" i="21"/>
  <c r="V96" i="21"/>
  <c r="E97" i="21"/>
  <c r="I97" i="21"/>
  <c r="M97" i="21"/>
  <c r="Q97" i="21"/>
  <c r="U97" i="21"/>
  <c r="D98" i="21"/>
  <c r="H98" i="21"/>
  <c r="L98" i="21"/>
  <c r="P98" i="21"/>
  <c r="T98" i="21"/>
  <c r="C99" i="21"/>
  <c r="G99" i="21"/>
  <c r="K99" i="21"/>
  <c r="O99" i="21"/>
  <c r="S99" i="21"/>
  <c r="B100" i="21"/>
  <c r="F100" i="21"/>
  <c r="J100" i="21"/>
  <c r="N100" i="21"/>
  <c r="R100" i="21"/>
  <c r="V100" i="21"/>
  <c r="E101" i="21"/>
  <c r="I101" i="21"/>
  <c r="M101" i="21"/>
  <c r="Q101" i="21"/>
  <c r="U101" i="21"/>
  <c r="D102" i="21"/>
  <c r="H102" i="21"/>
  <c r="L102" i="21"/>
  <c r="P102" i="21"/>
  <c r="T102" i="21"/>
  <c r="C103" i="21"/>
  <c r="G103" i="21"/>
  <c r="K103" i="21"/>
  <c r="O103" i="21"/>
  <c r="S103" i="21"/>
  <c r="B104" i="21"/>
  <c r="F104" i="21"/>
  <c r="J104" i="21"/>
  <c r="N104" i="21"/>
  <c r="R104" i="21"/>
  <c r="V104" i="21"/>
  <c r="E105" i="21"/>
  <c r="I105" i="21"/>
  <c r="M105" i="21"/>
  <c r="Q105" i="21"/>
  <c r="U105" i="21"/>
  <c r="D106" i="21"/>
  <c r="H106" i="21"/>
  <c r="L106" i="21"/>
  <c r="P106" i="21"/>
  <c r="T106" i="21"/>
  <c r="C107" i="21"/>
  <c r="G107" i="21"/>
  <c r="K107" i="21"/>
  <c r="O107" i="21"/>
  <c r="S107" i="21"/>
  <c r="B108" i="21"/>
  <c r="F108" i="21"/>
  <c r="J108" i="21"/>
  <c r="N108" i="21"/>
  <c r="R108" i="21"/>
  <c r="V108" i="21"/>
  <c r="E109" i="21"/>
  <c r="I109" i="21"/>
  <c r="M109" i="21"/>
  <c r="Q109" i="21"/>
  <c r="U109" i="21"/>
  <c r="D110" i="21"/>
  <c r="H110" i="21"/>
  <c r="L110" i="21"/>
  <c r="P110" i="21"/>
  <c r="T110" i="21"/>
  <c r="C111" i="21"/>
  <c r="G111" i="21"/>
  <c r="K111" i="21"/>
  <c r="O111" i="21"/>
  <c r="S111" i="21"/>
  <c r="B112" i="21"/>
  <c r="F112" i="21"/>
  <c r="J112" i="21"/>
  <c r="N112" i="21"/>
  <c r="R112" i="21"/>
  <c r="V112" i="21"/>
  <c r="E113" i="21"/>
  <c r="I113" i="21"/>
  <c r="M113" i="21"/>
  <c r="Q113" i="21"/>
  <c r="U113" i="21"/>
  <c r="D114" i="21"/>
  <c r="H114" i="21"/>
  <c r="L114" i="21"/>
  <c r="P114" i="21"/>
  <c r="T114" i="21"/>
  <c r="C115" i="21"/>
  <c r="G115" i="21"/>
  <c r="K115" i="21"/>
  <c r="O115" i="21"/>
  <c r="S115" i="21"/>
  <c r="B116" i="21"/>
  <c r="F116" i="21"/>
  <c r="J116" i="21"/>
  <c r="N116" i="21"/>
  <c r="R116" i="21"/>
  <c r="V116" i="21"/>
  <c r="E117" i="21"/>
  <c r="I117" i="21"/>
  <c r="M117" i="21"/>
  <c r="Q117" i="21"/>
  <c r="U117" i="21"/>
  <c r="D118" i="21"/>
  <c r="H118" i="21"/>
  <c r="L118" i="21"/>
  <c r="P118" i="21"/>
  <c r="T118" i="21"/>
  <c r="C119" i="21"/>
  <c r="G119" i="21"/>
  <c r="K119" i="21"/>
  <c r="O119" i="21"/>
  <c r="S119" i="21"/>
  <c r="B120" i="21"/>
  <c r="F120" i="21"/>
  <c r="J120" i="21"/>
  <c r="N120" i="21"/>
  <c r="R120" i="21"/>
  <c r="V120" i="21"/>
  <c r="E121" i="21"/>
  <c r="I121" i="21"/>
  <c r="M121" i="21"/>
  <c r="Q121" i="21"/>
  <c r="U121" i="21"/>
  <c r="D122" i="21"/>
  <c r="H122" i="21"/>
  <c r="L122" i="21"/>
  <c r="P122" i="21"/>
  <c r="J5" i="21"/>
  <c r="U6" i="21"/>
  <c r="K8" i="21"/>
  <c r="V9" i="21"/>
  <c r="L11" i="21"/>
  <c r="B13" i="21"/>
  <c r="M14" i="21"/>
  <c r="C16" i="21"/>
  <c r="N17" i="21"/>
  <c r="D19" i="21"/>
  <c r="O20" i="21"/>
  <c r="E22" i="21"/>
  <c r="P23" i="21"/>
  <c r="E25" i="21"/>
  <c r="E26" i="21"/>
  <c r="F27" i="21"/>
  <c r="D28" i="21"/>
  <c r="T28" i="21"/>
  <c r="O29" i="21"/>
  <c r="J30" i="21"/>
  <c r="E31" i="21"/>
  <c r="U31" i="21"/>
  <c r="P32" i="21"/>
  <c r="K33" i="21"/>
  <c r="F34" i="21"/>
  <c r="V34" i="21"/>
  <c r="Q35" i="21"/>
  <c r="L36" i="21"/>
  <c r="G37" i="21"/>
  <c r="B38" i="21"/>
  <c r="R38" i="21"/>
  <c r="M39" i="21"/>
  <c r="H40" i="21"/>
  <c r="C41" i="21"/>
  <c r="S41" i="21"/>
  <c r="N42" i="21"/>
  <c r="E43" i="21"/>
  <c r="N43" i="21"/>
  <c r="V43" i="21"/>
  <c r="I44" i="21"/>
  <c r="Q44" i="21"/>
  <c r="D45" i="21"/>
  <c r="L45" i="21"/>
  <c r="T45" i="21"/>
  <c r="G46" i="21"/>
  <c r="O46" i="21"/>
  <c r="B47" i="21"/>
  <c r="J47" i="21"/>
  <c r="R47" i="21"/>
  <c r="E48" i="21"/>
  <c r="M48" i="21"/>
  <c r="U48" i="21"/>
  <c r="H49" i="21"/>
  <c r="P49" i="21"/>
  <c r="C50" i="21"/>
  <c r="K50" i="21"/>
  <c r="S50" i="21"/>
  <c r="F51" i="21"/>
  <c r="N51" i="21"/>
  <c r="V51" i="21"/>
  <c r="I52" i="21"/>
  <c r="Q52" i="21"/>
  <c r="D53" i="21"/>
  <c r="L53" i="21"/>
  <c r="T53" i="21"/>
  <c r="G54" i="21"/>
  <c r="O54" i="21"/>
  <c r="B55" i="21"/>
  <c r="J55" i="21"/>
  <c r="R55" i="21"/>
  <c r="E56" i="21"/>
  <c r="M56" i="21"/>
  <c r="U56" i="21"/>
  <c r="H57" i="21"/>
  <c r="P57" i="21"/>
  <c r="C58" i="21"/>
  <c r="K58" i="21"/>
  <c r="S58" i="21"/>
  <c r="F59" i="21"/>
  <c r="N59" i="21"/>
  <c r="V59" i="21"/>
  <c r="I60" i="21"/>
  <c r="Q60" i="21"/>
  <c r="D61" i="21"/>
  <c r="L61" i="21"/>
  <c r="T61" i="21"/>
  <c r="G62" i="21"/>
  <c r="O62" i="21"/>
  <c r="B63" i="21"/>
  <c r="J63" i="21"/>
  <c r="R63" i="21"/>
  <c r="E64" i="21"/>
  <c r="M64" i="21"/>
  <c r="U64" i="21"/>
  <c r="H65" i="21"/>
  <c r="P65" i="21"/>
  <c r="C66" i="21"/>
  <c r="K66" i="21"/>
  <c r="S66" i="21"/>
  <c r="F67" i="21"/>
  <c r="N67" i="21"/>
  <c r="V67" i="21"/>
  <c r="I68" i="21"/>
  <c r="Q68" i="21"/>
  <c r="D69" i="21"/>
  <c r="L69" i="21"/>
  <c r="T69" i="21"/>
  <c r="G70" i="21"/>
  <c r="O70" i="21"/>
  <c r="B71" i="21"/>
  <c r="J71" i="21"/>
  <c r="R71" i="21"/>
  <c r="E72" i="21"/>
  <c r="M72" i="21"/>
  <c r="U72" i="21"/>
  <c r="H73" i="21"/>
  <c r="P73" i="21"/>
  <c r="C74" i="21"/>
  <c r="K74" i="21"/>
  <c r="S74" i="21"/>
  <c r="F75" i="21"/>
  <c r="N75" i="21"/>
  <c r="V75" i="21"/>
  <c r="I76" i="21"/>
  <c r="Q76" i="21"/>
  <c r="D77" i="21"/>
  <c r="L77" i="21"/>
  <c r="T77" i="21"/>
  <c r="G78" i="21"/>
  <c r="O78" i="21"/>
  <c r="B79" i="21"/>
  <c r="J79" i="21"/>
  <c r="R79" i="21"/>
  <c r="E80" i="21"/>
  <c r="M80" i="21"/>
  <c r="U80" i="21"/>
  <c r="H81" i="21"/>
  <c r="P81" i="21"/>
  <c r="C82" i="21"/>
  <c r="K82" i="21"/>
  <c r="S82" i="21"/>
  <c r="F83" i="21"/>
  <c r="N83" i="21"/>
  <c r="V83" i="21"/>
  <c r="I84" i="21"/>
  <c r="Q84" i="21"/>
  <c r="D85" i="21"/>
  <c r="L85" i="21"/>
  <c r="T85" i="21"/>
  <c r="G86" i="21"/>
  <c r="O86" i="21"/>
  <c r="B87" i="21"/>
  <c r="J87" i="21"/>
  <c r="R87" i="21"/>
  <c r="E88" i="21"/>
  <c r="M88" i="21"/>
  <c r="U88" i="21"/>
  <c r="H89" i="21"/>
  <c r="P89" i="21"/>
  <c r="C90" i="21"/>
  <c r="K90" i="21"/>
  <c r="S90" i="21"/>
  <c r="F91" i="21"/>
  <c r="N91" i="21"/>
  <c r="T91" i="21"/>
  <c r="C92" i="21"/>
  <c r="G92" i="21"/>
  <c r="K92" i="21"/>
  <c r="O92" i="21"/>
  <c r="S92" i="21"/>
  <c r="B93" i="21"/>
  <c r="F93" i="21"/>
  <c r="J93" i="21"/>
  <c r="N93" i="21"/>
  <c r="R93" i="21"/>
  <c r="V93" i="21"/>
  <c r="E94" i="21"/>
  <c r="I94" i="21"/>
  <c r="M94" i="21"/>
  <c r="Q94" i="21"/>
  <c r="U94" i="21"/>
  <c r="D95" i="21"/>
  <c r="H95" i="21"/>
  <c r="L95" i="21"/>
  <c r="P95" i="21"/>
  <c r="T95" i="21"/>
  <c r="C96" i="21"/>
  <c r="G96" i="21"/>
  <c r="K96" i="21"/>
  <c r="O96" i="21"/>
  <c r="S96" i="21"/>
  <c r="B97" i="21"/>
  <c r="F97" i="21"/>
  <c r="J97" i="21"/>
  <c r="N97" i="21"/>
  <c r="R97" i="21"/>
  <c r="V97" i="21"/>
  <c r="E98" i="21"/>
  <c r="I98" i="21"/>
  <c r="M98" i="21"/>
  <c r="Q98" i="21"/>
  <c r="U98" i="21"/>
  <c r="D99" i="21"/>
  <c r="H99" i="21"/>
  <c r="L99" i="21"/>
  <c r="P99" i="21"/>
  <c r="T99" i="21"/>
  <c r="C100" i="21"/>
  <c r="G100" i="21"/>
  <c r="K100" i="21"/>
  <c r="O100" i="21"/>
  <c r="S100" i="21"/>
  <c r="B101" i="21"/>
  <c r="F101" i="21"/>
  <c r="J101" i="21"/>
  <c r="N101" i="21"/>
  <c r="R101" i="21"/>
  <c r="V101" i="21"/>
  <c r="E102" i="21"/>
  <c r="I102" i="21"/>
  <c r="M102" i="21"/>
  <c r="Q102" i="21"/>
  <c r="U102" i="21"/>
  <c r="D103" i="21"/>
  <c r="H103" i="21"/>
  <c r="L103" i="21"/>
  <c r="P103" i="21"/>
  <c r="T103" i="21"/>
  <c r="C104" i="21"/>
  <c r="G104" i="21"/>
  <c r="K104" i="21"/>
  <c r="O104" i="21"/>
  <c r="S104" i="21"/>
  <c r="B105" i="21"/>
  <c r="F105" i="21"/>
  <c r="J105" i="21"/>
  <c r="N105" i="21"/>
  <c r="R105" i="21"/>
  <c r="V105" i="21"/>
  <c r="E106" i="21"/>
  <c r="I106" i="21"/>
  <c r="M106" i="21"/>
  <c r="Q106" i="21"/>
  <c r="U106" i="21"/>
  <c r="D107" i="21"/>
  <c r="H107" i="21"/>
  <c r="L107" i="21"/>
  <c r="P107" i="21"/>
  <c r="T107" i="21"/>
  <c r="C108" i="21"/>
  <c r="G108" i="21"/>
  <c r="K108" i="21"/>
  <c r="O108" i="21"/>
  <c r="S108" i="21"/>
  <c r="B109" i="21"/>
  <c r="F109" i="21"/>
  <c r="J109" i="21"/>
  <c r="N109" i="21"/>
  <c r="R109" i="21"/>
  <c r="V109" i="21"/>
  <c r="E110" i="21"/>
  <c r="I110" i="21"/>
  <c r="M110" i="21"/>
  <c r="Q110" i="21"/>
  <c r="U110" i="21"/>
  <c r="D111" i="21"/>
  <c r="H111" i="21"/>
  <c r="L111" i="21"/>
  <c r="P111" i="21"/>
  <c r="T111" i="21"/>
  <c r="C112" i="21"/>
  <c r="G112" i="21"/>
  <c r="K112" i="21"/>
  <c r="O112" i="21"/>
  <c r="S112" i="21"/>
  <c r="B113" i="21"/>
  <c r="F113" i="21"/>
  <c r="J113" i="21"/>
  <c r="N113" i="21"/>
  <c r="R113" i="21"/>
  <c r="V113" i="21"/>
  <c r="E114" i="21"/>
  <c r="I114" i="21"/>
  <c r="M114" i="21"/>
  <c r="Q114" i="21"/>
  <c r="U114" i="21"/>
  <c r="D115" i="21"/>
  <c r="H115" i="21"/>
  <c r="L115" i="21"/>
  <c r="P115" i="21"/>
  <c r="T115" i="21"/>
  <c r="C116" i="21"/>
  <c r="G116" i="21"/>
  <c r="K116" i="21"/>
  <c r="O116" i="21"/>
  <c r="S116" i="21"/>
  <c r="B117" i="21"/>
  <c r="F117" i="21"/>
  <c r="J117" i="21"/>
  <c r="N117" i="21"/>
  <c r="R117" i="21"/>
  <c r="V117" i="21"/>
  <c r="E118" i="21"/>
  <c r="I118" i="21"/>
  <c r="M118" i="21"/>
  <c r="Q118" i="21"/>
  <c r="U118" i="21"/>
  <c r="D119" i="21"/>
  <c r="H119" i="21"/>
  <c r="L119" i="21"/>
  <c r="P119" i="21"/>
  <c r="T119" i="21"/>
  <c r="C120" i="21"/>
  <c r="G120" i="21"/>
  <c r="K120" i="21"/>
  <c r="O120" i="21"/>
  <c r="S120" i="21"/>
  <c r="B121" i="21"/>
  <c r="F121" i="21"/>
  <c r="J121" i="21"/>
  <c r="N121" i="21"/>
  <c r="R121" i="21"/>
  <c r="V121" i="21"/>
  <c r="E122" i="21"/>
  <c r="I122" i="21"/>
  <c r="M122" i="21"/>
  <c r="Q122" i="21"/>
  <c r="U122" i="21"/>
  <c r="D123" i="21"/>
  <c r="H123" i="21"/>
  <c r="L123" i="21"/>
  <c r="P123" i="21"/>
  <c r="T123" i="21"/>
  <c r="C124" i="21"/>
  <c r="G124" i="21"/>
  <c r="D6" i="21"/>
  <c r="E9" i="21"/>
  <c r="F12" i="21"/>
  <c r="G15" i="21"/>
  <c r="H18" i="21"/>
  <c r="I21" i="21"/>
  <c r="J24" i="21"/>
  <c r="O26" i="21"/>
  <c r="K28" i="21"/>
  <c r="V29" i="21"/>
  <c r="L31" i="21"/>
  <c r="B33" i="21"/>
  <c r="M34" i="21"/>
  <c r="C36" i="21"/>
  <c r="N37" i="21"/>
  <c r="D39" i="21"/>
  <c r="O40" i="21"/>
  <c r="E42" i="21"/>
  <c r="I43" i="21"/>
  <c r="D44" i="21"/>
  <c r="T44" i="21"/>
  <c r="O45" i="21"/>
  <c r="J46" i="21"/>
  <c r="E47" i="21"/>
  <c r="U47" i="21"/>
  <c r="P48" i="21"/>
  <c r="K49" i="21"/>
  <c r="F50" i="21"/>
  <c r="V50" i="21"/>
  <c r="Q51" i="21"/>
  <c r="L52" i="21"/>
  <c r="G53" i="21"/>
  <c r="B54" i="21"/>
  <c r="R54" i="21"/>
  <c r="M55" i="21"/>
  <c r="H56" i="21"/>
  <c r="C57" i="21"/>
  <c r="S57" i="21"/>
  <c r="N58" i="21"/>
  <c r="I59" i="21"/>
  <c r="D60" i="21"/>
  <c r="T60" i="21"/>
  <c r="O61" i="21"/>
  <c r="J62" i="21"/>
  <c r="E63" i="21"/>
  <c r="U63" i="21"/>
  <c r="P64" i="21"/>
  <c r="K65" i="21"/>
  <c r="F66" i="21"/>
  <c r="V66" i="21"/>
  <c r="Q67" i="21"/>
  <c r="L68" i="21"/>
  <c r="G69" i="21"/>
  <c r="B70" i="21"/>
  <c r="R70" i="21"/>
  <c r="M71" i="21"/>
  <c r="H72" i="21"/>
  <c r="C73" i="21"/>
  <c r="S73" i="21"/>
  <c r="N74" i="21"/>
  <c r="I75" i="21"/>
  <c r="D76" i="21"/>
  <c r="T76" i="21"/>
  <c r="O77" i="21"/>
  <c r="J78" i="21"/>
  <c r="E79" i="21"/>
  <c r="U79" i="21"/>
  <c r="P80" i="21"/>
  <c r="K81" i="21"/>
  <c r="F82" i="21"/>
  <c r="V82" i="21"/>
  <c r="Q83" i="21"/>
  <c r="L84" i="21"/>
  <c r="G85" i="21"/>
  <c r="B86" i="21"/>
  <c r="R86" i="21"/>
  <c r="M87" i="21"/>
  <c r="H88" i="21"/>
  <c r="C89" i="21"/>
  <c r="S89" i="21"/>
  <c r="N90" i="21"/>
  <c r="I91" i="21"/>
  <c r="U91" i="21"/>
  <c r="H92" i="21"/>
  <c r="P92" i="21"/>
  <c r="C93" i="21"/>
  <c r="K93" i="21"/>
  <c r="S93" i="21"/>
  <c r="F94" i="21"/>
  <c r="N94" i="21"/>
  <c r="V94" i="21"/>
  <c r="I95" i="21"/>
  <c r="Q95" i="21"/>
  <c r="D96" i="21"/>
  <c r="L96" i="21"/>
  <c r="T96" i="21"/>
  <c r="G97" i="21"/>
  <c r="O97" i="21"/>
  <c r="B98" i="21"/>
  <c r="J98" i="21"/>
  <c r="R98" i="21"/>
  <c r="E99" i="21"/>
  <c r="M99" i="21"/>
  <c r="U99" i="21"/>
  <c r="H100" i="21"/>
  <c r="P100" i="21"/>
  <c r="C101" i="21"/>
  <c r="K101" i="21"/>
  <c r="S101" i="21"/>
  <c r="F102" i="21"/>
  <c r="N102" i="21"/>
  <c r="V102" i="21"/>
  <c r="I103" i="21"/>
  <c r="Q103" i="21"/>
  <c r="D104" i="21"/>
  <c r="L104" i="21"/>
  <c r="T104" i="21"/>
  <c r="G105" i="21"/>
  <c r="O105" i="21"/>
  <c r="B106" i="21"/>
  <c r="J106" i="21"/>
  <c r="R106" i="21"/>
  <c r="E107" i="21"/>
  <c r="M107" i="21"/>
  <c r="U107" i="21"/>
  <c r="H108" i="21"/>
  <c r="P108" i="21"/>
  <c r="C109" i="21"/>
  <c r="K109" i="21"/>
  <c r="S109" i="21"/>
  <c r="F110" i="21"/>
  <c r="N110" i="21"/>
  <c r="V110" i="21"/>
  <c r="I111" i="21"/>
  <c r="Q111" i="21"/>
  <c r="D112" i="21"/>
  <c r="L112" i="21"/>
  <c r="T112" i="21"/>
  <c r="G113" i="21"/>
  <c r="O113" i="21"/>
  <c r="B114" i="21"/>
  <c r="J114" i="21"/>
  <c r="R114" i="21"/>
  <c r="E115" i="21"/>
  <c r="M115" i="21"/>
  <c r="U115" i="21"/>
  <c r="H116" i="21"/>
  <c r="P116" i="21"/>
  <c r="C117" i="21"/>
  <c r="K117" i="21"/>
  <c r="S117" i="21"/>
  <c r="F118" i="21"/>
  <c r="N118" i="21"/>
  <c r="V118" i="21"/>
  <c r="I119" i="21"/>
  <c r="Q119" i="21"/>
  <c r="D120" i="21"/>
  <c r="L120" i="21"/>
  <c r="T120" i="21"/>
  <c r="G121" i="21"/>
  <c r="O121" i="21"/>
  <c r="B122" i="21"/>
  <c r="J122" i="21"/>
  <c r="R122" i="21"/>
  <c r="B123" i="21"/>
  <c r="G123" i="21"/>
  <c r="M123" i="21"/>
  <c r="R123" i="21"/>
  <c r="B124" i="21"/>
  <c r="H124" i="21"/>
  <c r="L124" i="21"/>
  <c r="P124" i="21"/>
  <c r="T124" i="21"/>
  <c r="C125" i="21"/>
  <c r="G125" i="21"/>
  <c r="K125" i="21"/>
  <c r="O125" i="21"/>
  <c r="S125" i="21"/>
  <c r="B126" i="21"/>
  <c r="F126" i="21"/>
  <c r="J126" i="21"/>
  <c r="N126" i="21"/>
  <c r="R126" i="21"/>
  <c r="V126" i="21"/>
  <c r="E127" i="21"/>
  <c r="I127" i="21"/>
  <c r="M127" i="21"/>
  <c r="Q127" i="21"/>
  <c r="U127" i="21"/>
  <c r="D128" i="21"/>
  <c r="H128" i="21"/>
  <c r="L128" i="21"/>
  <c r="P128" i="21"/>
  <c r="T128" i="21"/>
  <c r="C129" i="21"/>
  <c r="G129" i="21"/>
  <c r="K129" i="21"/>
  <c r="O129" i="21"/>
  <c r="S129" i="21"/>
  <c r="B130" i="21"/>
  <c r="F130" i="21"/>
  <c r="J130" i="21"/>
  <c r="N130" i="21"/>
  <c r="R130" i="21"/>
  <c r="V130" i="21"/>
  <c r="E131" i="21"/>
  <c r="I131" i="21"/>
  <c r="M131" i="21"/>
  <c r="Q131" i="21"/>
  <c r="U131" i="21"/>
  <c r="D132" i="21"/>
  <c r="H132" i="21"/>
  <c r="L132" i="21"/>
  <c r="P132" i="21"/>
  <c r="T132" i="21"/>
  <c r="C133" i="21"/>
  <c r="G133" i="21"/>
  <c r="K133" i="21"/>
  <c r="O133" i="21"/>
  <c r="S133" i="21"/>
  <c r="B134" i="21"/>
  <c r="F134" i="21"/>
  <c r="J134" i="21"/>
  <c r="N134" i="21"/>
  <c r="R134" i="21"/>
  <c r="V134" i="21"/>
  <c r="E135" i="21"/>
  <c r="I135" i="21"/>
  <c r="M135" i="21"/>
  <c r="Q135" i="21"/>
  <c r="U135" i="21"/>
  <c r="D136" i="21"/>
  <c r="H136" i="21"/>
  <c r="L136" i="21"/>
  <c r="P136" i="21"/>
  <c r="T136" i="21"/>
  <c r="C137" i="21"/>
  <c r="G137" i="21"/>
  <c r="K137" i="21"/>
  <c r="O137" i="21"/>
  <c r="S137" i="21"/>
  <c r="B138" i="21"/>
  <c r="F138" i="21"/>
  <c r="J138" i="21"/>
  <c r="N138" i="21"/>
  <c r="R138" i="21"/>
  <c r="V138" i="21"/>
  <c r="E139" i="21"/>
  <c r="I139" i="21"/>
  <c r="M139" i="21"/>
  <c r="Q139" i="21"/>
  <c r="U139" i="21"/>
  <c r="D140" i="21"/>
  <c r="H140" i="21"/>
  <c r="L140" i="21"/>
  <c r="P140" i="21"/>
  <c r="T140" i="21"/>
  <c r="C141" i="21"/>
  <c r="G141" i="21"/>
  <c r="K141" i="21"/>
  <c r="O141" i="21"/>
  <c r="S141" i="21"/>
  <c r="B142" i="21"/>
  <c r="F142" i="21"/>
  <c r="J142" i="21"/>
  <c r="N142" i="21"/>
  <c r="R142" i="21"/>
  <c r="V142" i="21"/>
  <c r="E143" i="21"/>
  <c r="I143" i="21"/>
  <c r="M143" i="21"/>
  <c r="Q143" i="21"/>
  <c r="U143" i="21"/>
  <c r="D144" i="21"/>
  <c r="H144" i="21"/>
  <c r="L144" i="21"/>
  <c r="P144" i="21"/>
  <c r="T144" i="21"/>
  <c r="C145" i="21"/>
  <c r="G145" i="21"/>
  <c r="K145" i="21"/>
  <c r="O145" i="21"/>
  <c r="S145" i="21"/>
  <c r="B146" i="21"/>
  <c r="F146" i="21"/>
  <c r="J146" i="21"/>
  <c r="N146" i="21"/>
  <c r="R146" i="21"/>
  <c r="V146" i="21"/>
  <c r="E147" i="21"/>
  <c r="I147" i="21"/>
  <c r="M147" i="21"/>
  <c r="Q147" i="21"/>
  <c r="U147" i="21"/>
  <c r="D148" i="21"/>
  <c r="H148" i="21"/>
  <c r="L148" i="21"/>
  <c r="P148" i="21"/>
  <c r="T148" i="21"/>
  <c r="C149" i="21"/>
  <c r="G149" i="21"/>
  <c r="K149" i="21"/>
  <c r="O149" i="21"/>
  <c r="S149" i="21"/>
  <c r="B150" i="21"/>
  <c r="F150" i="21"/>
  <c r="J150" i="21"/>
  <c r="N150" i="21"/>
  <c r="R150" i="21"/>
  <c r="V150" i="21"/>
  <c r="E151" i="21"/>
  <c r="I151" i="21"/>
  <c r="M151" i="21"/>
  <c r="Q151" i="21"/>
  <c r="U151" i="21"/>
  <c r="D152" i="21"/>
  <c r="H152" i="21"/>
  <c r="L152" i="21"/>
  <c r="P152" i="21"/>
  <c r="T152" i="21"/>
  <c r="C153" i="21"/>
  <c r="G153" i="21"/>
  <c r="K153" i="21"/>
  <c r="O153" i="21"/>
  <c r="S153" i="21"/>
  <c r="B154" i="21"/>
  <c r="F154" i="21"/>
  <c r="J154" i="21"/>
  <c r="N154" i="21"/>
  <c r="R154" i="21"/>
  <c r="V154" i="21"/>
  <c r="E155" i="21"/>
  <c r="I155" i="21"/>
  <c r="M155" i="21"/>
  <c r="Q155" i="21"/>
  <c r="U155" i="21"/>
  <c r="D156" i="21"/>
  <c r="H156" i="21"/>
  <c r="L156" i="21"/>
  <c r="P156" i="21"/>
  <c r="T156" i="21"/>
  <c r="C157" i="21"/>
  <c r="G157" i="21"/>
  <c r="K157" i="21"/>
  <c r="O157" i="21"/>
  <c r="S157" i="21"/>
  <c r="B158" i="21"/>
  <c r="F158" i="21"/>
  <c r="J158" i="21"/>
  <c r="N158" i="21"/>
  <c r="R158" i="21"/>
  <c r="V158" i="21"/>
  <c r="E159" i="21"/>
  <c r="I159" i="21"/>
  <c r="M159" i="21"/>
  <c r="Q159" i="21"/>
  <c r="U159" i="21"/>
  <c r="D160" i="21"/>
  <c r="H160" i="21"/>
  <c r="L160" i="21"/>
  <c r="P160" i="21"/>
  <c r="T160" i="21"/>
  <c r="C161" i="21"/>
  <c r="G161" i="21"/>
  <c r="K161" i="21"/>
  <c r="O161" i="21"/>
  <c r="S161" i="21"/>
  <c r="B162" i="21"/>
  <c r="F162" i="21"/>
  <c r="J162" i="21"/>
  <c r="N162" i="21"/>
  <c r="R162" i="21"/>
  <c r="V162" i="21"/>
  <c r="E163" i="21"/>
  <c r="I163" i="21"/>
  <c r="M163" i="21"/>
  <c r="Q163" i="21"/>
  <c r="U163" i="21"/>
  <c r="D164" i="21"/>
  <c r="H164" i="21"/>
  <c r="L164" i="21"/>
  <c r="P164" i="21"/>
  <c r="T164" i="21"/>
  <c r="C165" i="21"/>
  <c r="G165" i="21"/>
  <c r="K165" i="21"/>
  <c r="O165" i="21"/>
  <c r="S165" i="21"/>
  <c r="B166" i="21"/>
  <c r="F166" i="21"/>
  <c r="J166" i="21"/>
  <c r="N166" i="21"/>
  <c r="R166" i="21"/>
  <c r="V166" i="21"/>
  <c r="E167" i="21"/>
  <c r="I167" i="21"/>
  <c r="M167" i="21"/>
  <c r="Q167" i="21"/>
  <c r="U167" i="21"/>
  <c r="D168" i="21"/>
  <c r="H168" i="21"/>
  <c r="L168" i="21"/>
  <c r="P168" i="21"/>
  <c r="T168" i="21"/>
  <c r="C169" i="21"/>
  <c r="G169" i="21"/>
  <c r="K169" i="21"/>
  <c r="O169" i="21"/>
  <c r="S169" i="21"/>
  <c r="B170" i="21"/>
  <c r="F170" i="21"/>
  <c r="J170" i="21"/>
  <c r="N170" i="21"/>
  <c r="R170" i="21"/>
  <c r="V170" i="21"/>
  <c r="E171" i="21"/>
  <c r="I171" i="21"/>
  <c r="M171" i="21"/>
  <c r="Q171" i="21"/>
  <c r="U171" i="21"/>
  <c r="D172" i="21"/>
  <c r="H172" i="21"/>
  <c r="L172" i="21"/>
  <c r="P172" i="21"/>
  <c r="T172" i="21"/>
  <c r="C173" i="21"/>
  <c r="G173" i="21"/>
  <c r="K173" i="21"/>
  <c r="O173" i="21"/>
  <c r="S173" i="21"/>
  <c r="B174" i="21"/>
  <c r="F174" i="21"/>
  <c r="J174" i="21"/>
  <c r="N174" i="21"/>
  <c r="R174" i="21"/>
  <c r="V174" i="21"/>
  <c r="E175" i="21"/>
  <c r="I175" i="21"/>
  <c r="M175" i="21"/>
  <c r="Q175" i="21"/>
  <c r="U175" i="21"/>
  <c r="D176" i="21"/>
  <c r="H176" i="21"/>
  <c r="L176" i="21"/>
  <c r="P176" i="21"/>
  <c r="T176" i="21"/>
  <c r="C177" i="21"/>
  <c r="G177" i="21"/>
  <c r="K177" i="21"/>
  <c r="O177" i="21"/>
  <c r="S177" i="21"/>
  <c r="B178" i="21"/>
  <c r="F178" i="21"/>
  <c r="J178" i="21"/>
  <c r="N178" i="21"/>
  <c r="R178" i="21"/>
  <c r="V178" i="21"/>
  <c r="E179" i="21"/>
  <c r="I179" i="21"/>
  <c r="M179" i="21"/>
  <c r="Q179" i="21"/>
  <c r="U179" i="21"/>
  <c r="D180" i="21"/>
  <c r="H180" i="21"/>
  <c r="L180" i="21"/>
  <c r="P180" i="21"/>
  <c r="T180" i="21"/>
  <c r="C181" i="21"/>
  <c r="G181" i="21"/>
  <c r="K181" i="21"/>
  <c r="O181" i="21"/>
  <c r="S181" i="21"/>
  <c r="B182" i="21"/>
  <c r="F182" i="21"/>
  <c r="J182" i="21"/>
  <c r="N182" i="21"/>
  <c r="R182" i="21"/>
  <c r="V182" i="21"/>
  <c r="E183" i="21"/>
  <c r="I183" i="21"/>
  <c r="M183" i="21"/>
  <c r="Q183" i="21"/>
  <c r="U183" i="21"/>
  <c r="D184" i="21"/>
  <c r="H184" i="21"/>
  <c r="L184" i="21"/>
  <c r="P184" i="21"/>
  <c r="T184" i="21"/>
  <c r="C185" i="21"/>
  <c r="G185" i="21"/>
  <c r="K185" i="21"/>
  <c r="O185" i="21"/>
  <c r="S185" i="21"/>
  <c r="B186" i="21"/>
  <c r="F186" i="21"/>
  <c r="J186" i="21"/>
  <c r="N186" i="21"/>
  <c r="R186" i="21"/>
  <c r="V186" i="21"/>
  <c r="E187" i="21"/>
  <c r="I187" i="21"/>
  <c r="M187" i="21"/>
  <c r="Q187" i="21"/>
  <c r="U187" i="21"/>
  <c r="D188" i="21"/>
  <c r="H188" i="21"/>
  <c r="L188" i="21"/>
  <c r="P188" i="21"/>
  <c r="T188" i="21"/>
  <c r="C189" i="21"/>
  <c r="G189" i="21"/>
  <c r="K189" i="21"/>
  <c r="O189" i="21"/>
  <c r="S189" i="21"/>
  <c r="B190" i="21"/>
  <c r="F190" i="21"/>
  <c r="J190" i="21"/>
  <c r="N190" i="21"/>
  <c r="R190" i="21"/>
  <c r="V190" i="21"/>
  <c r="E191" i="21"/>
  <c r="I191" i="21"/>
  <c r="M191" i="21"/>
  <c r="Q191" i="21"/>
  <c r="U191" i="21"/>
  <c r="D192" i="21"/>
  <c r="H192" i="21"/>
  <c r="L192" i="21"/>
  <c r="P192" i="21"/>
  <c r="T192" i="21"/>
  <c r="C193" i="21"/>
  <c r="G193" i="21"/>
  <c r="K193" i="21"/>
  <c r="O193" i="21"/>
  <c r="S193" i="21"/>
  <c r="B194" i="21"/>
  <c r="F194" i="21"/>
  <c r="J194" i="21"/>
  <c r="N194" i="21"/>
  <c r="R194" i="21"/>
  <c r="V194" i="21"/>
  <c r="E195" i="21"/>
  <c r="I195" i="21"/>
  <c r="M195" i="21"/>
  <c r="Q195" i="21"/>
  <c r="U195" i="21"/>
  <c r="D196" i="21"/>
  <c r="H196" i="21"/>
  <c r="L196" i="21"/>
  <c r="P196" i="21"/>
  <c r="T196" i="21"/>
  <c r="C197" i="21"/>
  <c r="G197" i="21"/>
  <c r="K197" i="21"/>
  <c r="O197" i="21"/>
  <c r="S197" i="21"/>
  <c r="B198" i="21"/>
  <c r="F198" i="21"/>
  <c r="J198" i="21"/>
  <c r="N198" i="21"/>
  <c r="R198" i="21"/>
  <c r="V198" i="21"/>
  <c r="E199" i="21"/>
  <c r="I199" i="21"/>
  <c r="M199" i="21"/>
  <c r="Q199" i="21"/>
  <c r="U199" i="21"/>
  <c r="D200" i="21"/>
  <c r="H200" i="21"/>
  <c r="L200" i="21"/>
  <c r="P200" i="21"/>
  <c r="T200" i="21"/>
  <c r="C201" i="21"/>
  <c r="G201" i="21"/>
  <c r="K201" i="21"/>
  <c r="O201" i="21"/>
  <c r="S201" i="21"/>
  <c r="B202" i="21"/>
  <c r="F202" i="21"/>
  <c r="J202" i="21"/>
  <c r="N202" i="21"/>
  <c r="R202" i="21"/>
  <c r="V202" i="21"/>
  <c r="E203" i="21"/>
  <c r="I203" i="21"/>
  <c r="M203" i="21"/>
  <c r="Q203" i="21"/>
  <c r="U203" i="21"/>
  <c r="D204" i="21"/>
  <c r="H204" i="21"/>
  <c r="L204" i="21"/>
  <c r="P204" i="21"/>
  <c r="T204" i="21"/>
  <c r="C205" i="21"/>
  <c r="G205" i="21"/>
  <c r="K205" i="21"/>
  <c r="O205" i="21"/>
  <c r="S205" i="21"/>
  <c r="B206" i="21"/>
  <c r="F206" i="21"/>
  <c r="J206" i="21"/>
  <c r="N206" i="21"/>
  <c r="R206" i="21"/>
  <c r="V206" i="21"/>
  <c r="E207" i="21"/>
  <c r="I207" i="21"/>
  <c r="M207" i="21"/>
  <c r="Q207" i="21"/>
  <c r="U207" i="21"/>
  <c r="D208" i="21"/>
  <c r="H208" i="21"/>
  <c r="L208" i="21"/>
  <c r="P208" i="21"/>
  <c r="T208" i="21"/>
  <c r="C209" i="21"/>
  <c r="G209" i="21"/>
  <c r="K209" i="21"/>
  <c r="O209" i="21"/>
  <c r="S209" i="21"/>
  <c r="B210" i="21"/>
  <c r="F210" i="21"/>
  <c r="J210" i="21"/>
  <c r="N210" i="21"/>
  <c r="R210" i="21"/>
  <c r="V210" i="21"/>
  <c r="E211" i="21"/>
  <c r="I211" i="21"/>
  <c r="M211" i="21"/>
  <c r="Q211" i="21"/>
  <c r="U211" i="21"/>
  <c r="D212" i="21"/>
  <c r="H212" i="21"/>
  <c r="L212" i="21"/>
  <c r="P212" i="21"/>
  <c r="T212" i="21"/>
  <c r="C213" i="21"/>
  <c r="G213" i="21"/>
  <c r="K213" i="21"/>
  <c r="O213" i="21"/>
  <c r="S213" i="21"/>
  <c r="B214" i="21"/>
  <c r="F214" i="21"/>
  <c r="J214" i="21"/>
  <c r="N214" i="21"/>
  <c r="R214" i="21"/>
  <c r="V214" i="21"/>
  <c r="E215" i="21"/>
  <c r="I215" i="21"/>
  <c r="M215" i="21"/>
  <c r="Q215" i="21"/>
  <c r="U215" i="21"/>
  <c r="D216" i="21"/>
  <c r="H216" i="21"/>
  <c r="L216" i="21"/>
  <c r="P216" i="21"/>
  <c r="T216" i="21"/>
  <c r="C217" i="21"/>
  <c r="G217" i="21"/>
  <c r="K217" i="21"/>
  <c r="O217" i="21"/>
  <c r="S217" i="21"/>
  <c r="B218" i="21"/>
  <c r="F218" i="21"/>
  <c r="J218" i="21"/>
  <c r="N218" i="21"/>
  <c r="R218" i="21"/>
  <c r="V218" i="21"/>
  <c r="E219" i="21"/>
  <c r="I219" i="21"/>
  <c r="M219" i="21"/>
  <c r="Q219" i="21"/>
  <c r="U219" i="21"/>
  <c r="D220" i="21"/>
  <c r="H220" i="21"/>
  <c r="L220" i="21"/>
  <c r="P220" i="21"/>
  <c r="E6" i="21"/>
  <c r="F9" i="21"/>
  <c r="G12" i="21"/>
  <c r="H15" i="21"/>
  <c r="I18" i="21"/>
  <c r="J21" i="21"/>
  <c r="K24" i="21"/>
  <c r="P26" i="21"/>
  <c r="L28" i="21"/>
  <c r="B30" i="21"/>
  <c r="M31" i="21"/>
  <c r="C33" i="21"/>
  <c r="N34" i="21"/>
  <c r="D36" i="21"/>
  <c r="O37" i="21"/>
  <c r="E39" i="21"/>
  <c r="P40" i="21"/>
  <c r="F42" i="21"/>
  <c r="J43" i="21"/>
  <c r="E44" i="21"/>
  <c r="U44" i="21"/>
  <c r="P45" i="21"/>
  <c r="K46" i="21"/>
  <c r="F47" i="21"/>
  <c r="V47" i="21"/>
  <c r="Q48" i="21"/>
  <c r="L49" i="21"/>
  <c r="G50" i="21"/>
  <c r="B51" i="21"/>
  <c r="R51" i="21"/>
  <c r="M52" i="21"/>
  <c r="H53" i="21"/>
  <c r="C54" i="21"/>
  <c r="S54" i="21"/>
  <c r="N55" i="21"/>
  <c r="I56" i="21"/>
  <c r="D57" i="21"/>
  <c r="T57" i="21"/>
  <c r="O58" i="21"/>
  <c r="J59" i="21"/>
  <c r="E60" i="21"/>
  <c r="U60" i="21"/>
  <c r="P61" i="21"/>
  <c r="K62" i="21"/>
  <c r="F63" i="21"/>
  <c r="V63" i="21"/>
  <c r="Q64" i="21"/>
  <c r="L65" i="21"/>
  <c r="G66" i="21"/>
  <c r="B67" i="21"/>
  <c r="R67" i="21"/>
  <c r="M68" i="21"/>
  <c r="H69" i="21"/>
  <c r="C70" i="21"/>
  <c r="S70" i="21"/>
  <c r="N71" i="21"/>
  <c r="I72" i="21"/>
  <c r="D73" i="21"/>
  <c r="T73" i="21"/>
  <c r="O74" i="21"/>
  <c r="J75" i="21"/>
  <c r="E76" i="21"/>
  <c r="U76" i="21"/>
  <c r="P77" i="21"/>
  <c r="K78" i="21"/>
  <c r="F79" i="21"/>
  <c r="V79" i="21"/>
  <c r="Q80" i="21"/>
  <c r="L81" i="21"/>
  <c r="G82" i="21"/>
  <c r="B83" i="21"/>
  <c r="R83" i="21"/>
  <c r="M84" i="21"/>
  <c r="H85" i="21"/>
  <c r="C86" i="21"/>
  <c r="S86" i="21"/>
  <c r="N87" i="21"/>
  <c r="I88" i="21"/>
  <c r="D89" i="21"/>
  <c r="T89" i="21"/>
  <c r="O90" i="21"/>
  <c r="J91" i="21"/>
  <c r="V91" i="21"/>
  <c r="I92" i="21"/>
  <c r="Q92" i="21"/>
  <c r="D93" i="21"/>
  <c r="L93" i="21"/>
  <c r="T93" i="21"/>
  <c r="G94" i="21"/>
  <c r="O94" i="21"/>
  <c r="B95" i="21"/>
  <c r="J95" i="21"/>
  <c r="R95" i="21"/>
  <c r="E96" i="21"/>
  <c r="M96" i="21"/>
  <c r="U96" i="21"/>
  <c r="H97" i="21"/>
  <c r="P97" i="21"/>
  <c r="C98" i="21"/>
  <c r="K98" i="21"/>
  <c r="S98" i="21"/>
  <c r="F99" i="21"/>
  <c r="N99" i="21"/>
  <c r="V99" i="21"/>
  <c r="I100" i="21"/>
  <c r="Q100" i="21"/>
  <c r="D101" i="21"/>
  <c r="L101" i="21"/>
  <c r="T101" i="21"/>
  <c r="G102" i="21"/>
  <c r="O102" i="21"/>
  <c r="B103" i="21"/>
  <c r="J103" i="21"/>
  <c r="R103" i="21"/>
  <c r="E104" i="21"/>
  <c r="M104" i="21"/>
  <c r="U104" i="21"/>
  <c r="H105" i="21"/>
  <c r="P105" i="21"/>
  <c r="C106" i="21"/>
  <c r="K106" i="21"/>
  <c r="S106" i="21"/>
  <c r="F107" i="21"/>
  <c r="N107" i="21"/>
  <c r="V107" i="21"/>
  <c r="I108" i="21"/>
  <c r="Q108" i="21"/>
  <c r="D109" i="21"/>
  <c r="L109" i="21"/>
  <c r="T109" i="21"/>
  <c r="G110" i="21"/>
  <c r="O110" i="21"/>
  <c r="B111" i="21"/>
  <c r="J111" i="21"/>
  <c r="R111" i="21"/>
  <c r="E112" i="21"/>
  <c r="M112" i="21"/>
  <c r="U112" i="21"/>
  <c r="H113" i="21"/>
  <c r="P113" i="21"/>
  <c r="C114" i="21"/>
  <c r="K114" i="21"/>
  <c r="S114" i="21"/>
  <c r="F115" i="21"/>
  <c r="N115" i="21"/>
  <c r="V115" i="21"/>
  <c r="I116" i="21"/>
  <c r="Q116" i="21"/>
  <c r="D117" i="21"/>
  <c r="L117" i="21"/>
  <c r="T117" i="21"/>
  <c r="G118" i="21"/>
  <c r="O118" i="21"/>
  <c r="B119" i="21"/>
  <c r="J119" i="21"/>
  <c r="R119" i="21"/>
  <c r="E120" i="21"/>
  <c r="M120" i="21"/>
  <c r="U120" i="21"/>
  <c r="H121" i="21"/>
  <c r="P121" i="21"/>
  <c r="C122" i="21"/>
  <c r="K122" i="21"/>
  <c r="S122" i="21"/>
  <c r="C123" i="21"/>
  <c r="I123" i="21"/>
  <c r="N123" i="21"/>
  <c r="S123" i="21"/>
  <c r="D124" i="21"/>
  <c r="I124" i="21"/>
  <c r="M124" i="21"/>
  <c r="Q124" i="21"/>
  <c r="U124" i="21"/>
  <c r="D125" i="21"/>
  <c r="H125" i="21"/>
  <c r="L125" i="21"/>
  <c r="P125" i="21"/>
  <c r="T125" i="21"/>
  <c r="C126" i="21"/>
  <c r="G126" i="21"/>
  <c r="K126" i="21"/>
  <c r="O126" i="21"/>
  <c r="S126" i="21"/>
  <c r="B127" i="21"/>
  <c r="F127" i="21"/>
  <c r="J127" i="21"/>
  <c r="N127" i="21"/>
  <c r="R127" i="21"/>
  <c r="V127" i="21"/>
  <c r="E128" i="21"/>
  <c r="I128" i="21"/>
  <c r="M128" i="21"/>
  <c r="Q128" i="21"/>
  <c r="U128" i="21"/>
  <c r="D129" i="21"/>
  <c r="H129" i="21"/>
  <c r="L129" i="21"/>
  <c r="P129" i="21"/>
  <c r="T129" i="21"/>
  <c r="C130" i="21"/>
  <c r="G130" i="21"/>
  <c r="K130" i="21"/>
  <c r="O130" i="21"/>
  <c r="S130" i="21"/>
  <c r="B131" i="21"/>
  <c r="F131" i="21"/>
  <c r="J131" i="21"/>
  <c r="N131" i="21"/>
  <c r="R131" i="21"/>
  <c r="V131" i="21"/>
  <c r="E132" i="21"/>
  <c r="I132" i="21"/>
  <c r="M132" i="21"/>
  <c r="Q132" i="21"/>
  <c r="U132" i="21"/>
  <c r="D133" i="21"/>
  <c r="H133" i="21"/>
  <c r="L133" i="21"/>
  <c r="P133" i="21"/>
  <c r="T133" i="21"/>
  <c r="C134" i="21"/>
  <c r="G134" i="21"/>
  <c r="K134" i="21"/>
  <c r="O134" i="21"/>
  <c r="S134" i="21"/>
  <c r="B135" i="21"/>
  <c r="F135" i="21"/>
  <c r="J135" i="21"/>
  <c r="N135" i="21"/>
  <c r="R135" i="21"/>
  <c r="V135" i="21"/>
  <c r="E136" i="21"/>
  <c r="I136" i="21"/>
  <c r="M136" i="21"/>
  <c r="Q136" i="21"/>
  <c r="U136" i="21"/>
  <c r="D137" i="21"/>
  <c r="H137" i="21"/>
  <c r="L137" i="21"/>
  <c r="P137" i="21"/>
  <c r="T137" i="21"/>
  <c r="C138" i="21"/>
  <c r="G138" i="21"/>
  <c r="K138" i="21"/>
  <c r="O138" i="21"/>
  <c r="S138" i="21"/>
  <c r="B139" i="21"/>
  <c r="F139" i="21"/>
  <c r="J139" i="21"/>
  <c r="N139" i="21"/>
  <c r="R139" i="21"/>
  <c r="V139" i="21"/>
  <c r="E140" i="21"/>
  <c r="I140" i="21"/>
  <c r="M140" i="21"/>
  <c r="Q140" i="21"/>
  <c r="U140" i="21"/>
  <c r="D141" i="21"/>
  <c r="H141" i="21"/>
  <c r="L141" i="21"/>
  <c r="P141" i="21"/>
  <c r="T141" i="21"/>
  <c r="C142" i="21"/>
  <c r="G142" i="21"/>
  <c r="K142" i="21"/>
  <c r="O142" i="21"/>
  <c r="S142" i="21"/>
  <c r="B143" i="21"/>
  <c r="F143" i="21"/>
  <c r="J143" i="21"/>
  <c r="N143" i="21"/>
  <c r="R143" i="21"/>
  <c r="V143" i="21"/>
  <c r="E144" i="21"/>
  <c r="I144" i="21"/>
  <c r="M144" i="21"/>
  <c r="Q144" i="21"/>
  <c r="U144" i="21"/>
  <c r="D145" i="21"/>
  <c r="H145" i="21"/>
  <c r="L145" i="21"/>
  <c r="P145" i="21"/>
  <c r="T145" i="21"/>
  <c r="C146" i="21"/>
  <c r="G146" i="21"/>
  <c r="K146" i="21"/>
  <c r="O146" i="21"/>
  <c r="S146" i="21"/>
  <c r="B147" i="21"/>
  <c r="F147" i="21"/>
  <c r="J147" i="21"/>
  <c r="N147" i="21"/>
  <c r="R147" i="21"/>
  <c r="V147" i="21"/>
  <c r="E148" i="21"/>
  <c r="I148" i="21"/>
  <c r="M148" i="21"/>
  <c r="Q148" i="21"/>
  <c r="U148" i="21"/>
  <c r="D149" i="21"/>
  <c r="H149" i="21"/>
  <c r="L149" i="21"/>
  <c r="P149" i="21"/>
  <c r="T149" i="21"/>
  <c r="C150" i="21"/>
  <c r="G150" i="21"/>
  <c r="K150" i="21"/>
  <c r="O150" i="21"/>
  <c r="S150" i="21"/>
  <c r="B151" i="21"/>
  <c r="F151" i="21"/>
  <c r="J151" i="21"/>
  <c r="N151" i="21"/>
  <c r="R151" i="21"/>
  <c r="V151" i="21"/>
  <c r="E152" i="21"/>
  <c r="I152" i="21"/>
  <c r="M152" i="21"/>
  <c r="Q152" i="21"/>
  <c r="U152" i="21"/>
  <c r="D153" i="21"/>
  <c r="H153" i="21"/>
  <c r="L153" i="21"/>
  <c r="P153" i="21"/>
  <c r="T153" i="21"/>
  <c r="C154" i="21"/>
  <c r="G154" i="21"/>
  <c r="K154" i="21"/>
  <c r="O154" i="21"/>
  <c r="S154" i="21"/>
  <c r="B155" i="21"/>
  <c r="F155" i="21"/>
  <c r="J155" i="21"/>
  <c r="N155" i="21"/>
  <c r="R155" i="21"/>
  <c r="V155" i="21"/>
  <c r="E156" i="21"/>
  <c r="I156" i="21"/>
  <c r="M156" i="21"/>
  <c r="Q156" i="21"/>
  <c r="U156" i="21"/>
  <c r="D157" i="21"/>
  <c r="H157" i="21"/>
  <c r="L157" i="21"/>
  <c r="P157" i="21"/>
  <c r="T157" i="21"/>
  <c r="C158" i="21"/>
  <c r="G158" i="21"/>
  <c r="K158" i="21"/>
  <c r="O158" i="21"/>
  <c r="S158" i="21"/>
  <c r="B159" i="21"/>
  <c r="F159" i="21"/>
  <c r="J159" i="21"/>
  <c r="N159" i="21"/>
  <c r="R159" i="21"/>
  <c r="V159" i="21"/>
  <c r="E160" i="21"/>
  <c r="I160" i="21"/>
  <c r="M160" i="21"/>
  <c r="Q160" i="21"/>
  <c r="U160" i="21"/>
  <c r="D161" i="21"/>
  <c r="H161" i="21"/>
  <c r="L161" i="21"/>
  <c r="P161" i="21"/>
  <c r="T161" i="21"/>
  <c r="C162" i="21"/>
  <c r="G162" i="21"/>
  <c r="K162" i="21"/>
  <c r="O162" i="21"/>
  <c r="S162" i="21"/>
  <c r="B163" i="21"/>
  <c r="F163" i="21"/>
  <c r="J163" i="21"/>
  <c r="N163" i="21"/>
  <c r="R163" i="21"/>
  <c r="V163" i="21"/>
  <c r="E164" i="21"/>
  <c r="I164" i="21"/>
  <c r="M164" i="21"/>
  <c r="Q164" i="21"/>
  <c r="U164" i="21"/>
  <c r="D165" i="21"/>
  <c r="H165" i="21"/>
  <c r="L165" i="21"/>
  <c r="P165" i="21"/>
  <c r="T165" i="21"/>
  <c r="C166" i="21"/>
  <c r="G166" i="21"/>
  <c r="K166" i="21"/>
  <c r="O166" i="21"/>
  <c r="S166" i="21"/>
  <c r="B167" i="21"/>
  <c r="F167" i="21"/>
  <c r="J167" i="21"/>
  <c r="N167" i="21"/>
  <c r="R167" i="21"/>
  <c r="V167" i="21"/>
  <c r="E168" i="21"/>
  <c r="I168" i="21"/>
  <c r="M168" i="21"/>
  <c r="Q168" i="21"/>
  <c r="U168" i="21"/>
  <c r="D169" i="21"/>
  <c r="H169" i="21"/>
  <c r="L169" i="21"/>
  <c r="P169" i="21"/>
  <c r="T169" i="21"/>
  <c r="C170" i="21"/>
  <c r="G170" i="21"/>
  <c r="K170" i="21"/>
  <c r="O170" i="21"/>
  <c r="S170" i="21"/>
  <c r="B171" i="21"/>
  <c r="F171" i="21"/>
  <c r="J171" i="21"/>
  <c r="N171" i="21"/>
  <c r="R171" i="21"/>
  <c r="V171" i="21"/>
  <c r="E172" i="21"/>
  <c r="I172" i="21"/>
  <c r="M172" i="21"/>
  <c r="Q172" i="21"/>
  <c r="U172" i="21"/>
  <c r="D173" i="21"/>
  <c r="H173" i="21"/>
  <c r="L173" i="21"/>
  <c r="P173" i="21"/>
  <c r="T173" i="21"/>
  <c r="C174" i="21"/>
  <c r="G174" i="21"/>
  <c r="K174" i="21"/>
  <c r="O174" i="21"/>
  <c r="S174" i="21"/>
  <c r="B175" i="21"/>
  <c r="F175" i="21"/>
  <c r="J175" i="21"/>
  <c r="N175" i="21"/>
  <c r="R175" i="21"/>
  <c r="V175" i="21"/>
  <c r="E176" i="21"/>
  <c r="I176" i="21"/>
  <c r="M176" i="21"/>
  <c r="Q176" i="21"/>
  <c r="U176" i="21"/>
  <c r="D177" i="21"/>
  <c r="H177" i="21"/>
  <c r="L177" i="21"/>
  <c r="P177" i="21"/>
  <c r="T177" i="21"/>
  <c r="C178" i="21"/>
  <c r="G178" i="21"/>
  <c r="K178" i="21"/>
  <c r="O178" i="21"/>
  <c r="S178" i="21"/>
  <c r="B179" i="21"/>
  <c r="F179" i="21"/>
  <c r="J179" i="21"/>
  <c r="N179" i="21"/>
  <c r="R179" i="21"/>
  <c r="V179" i="21"/>
  <c r="E180" i="21"/>
  <c r="I180" i="21"/>
  <c r="M180" i="21"/>
  <c r="Q180" i="21"/>
  <c r="U180" i="21"/>
  <c r="D181" i="21"/>
  <c r="H181" i="21"/>
  <c r="L181" i="21"/>
  <c r="P181" i="21"/>
  <c r="T181" i="21"/>
  <c r="C182" i="21"/>
  <c r="G182" i="21"/>
  <c r="K182" i="21"/>
  <c r="O182" i="21"/>
  <c r="S182" i="21"/>
  <c r="B183" i="21"/>
  <c r="F183" i="21"/>
  <c r="J183" i="21"/>
  <c r="N183" i="21"/>
  <c r="R183" i="21"/>
  <c r="V183" i="21"/>
  <c r="E184" i="21"/>
  <c r="I184" i="21"/>
  <c r="M184" i="21"/>
  <c r="Q184" i="21"/>
  <c r="U184" i="21"/>
  <c r="D185" i="21"/>
  <c r="H185" i="21"/>
  <c r="L185" i="21"/>
  <c r="P185" i="21"/>
  <c r="T185" i="21"/>
  <c r="C186" i="21"/>
  <c r="G186" i="21"/>
  <c r="K186" i="21"/>
  <c r="O186" i="21"/>
  <c r="S186" i="21"/>
  <c r="B187" i="21"/>
  <c r="F187" i="21"/>
  <c r="J187" i="21"/>
  <c r="N187" i="21"/>
  <c r="R187" i="21"/>
  <c r="V187" i="21"/>
  <c r="E188" i="21"/>
  <c r="I188" i="21"/>
  <c r="M188" i="21"/>
  <c r="Q188" i="21"/>
  <c r="U188" i="21"/>
  <c r="D189" i="21"/>
  <c r="H189" i="21"/>
  <c r="L189" i="21"/>
  <c r="P189" i="21"/>
  <c r="T189" i="21"/>
  <c r="C190" i="21"/>
  <c r="G190" i="21"/>
  <c r="K190" i="21"/>
  <c r="O190" i="21"/>
  <c r="S190" i="21"/>
  <c r="B191" i="21"/>
  <c r="F191" i="21"/>
  <c r="J191" i="21"/>
  <c r="N191" i="21"/>
  <c r="R191" i="21"/>
  <c r="V191" i="21"/>
  <c r="E192" i="21"/>
  <c r="I192" i="21"/>
  <c r="M192" i="21"/>
  <c r="Q192" i="21"/>
  <c r="U192" i="21"/>
  <c r="D193" i="21"/>
  <c r="H193" i="21"/>
  <c r="L193" i="21"/>
  <c r="P193" i="21"/>
  <c r="T193" i="21"/>
  <c r="C194" i="21"/>
  <c r="G194" i="21"/>
  <c r="K194" i="21"/>
  <c r="O194" i="21"/>
  <c r="S194" i="21"/>
  <c r="B195" i="21"/>
  <c r="F195" i="21"/>
  <c r="J195" i="21"/>
  <c r="N195" i="21"/>
  <c r="R195" i="21"/>
  <c r="V195" i="21"/>
  <c r="E196" i="21"/>
  <c r="I196" i="21"/>
  <c r="M196" i="21"/>
  <c r="Q196" i="21"/>
  <c r="U196" i="21"/>
  <c r="D197" i="21"/>
  <c r="H197" i="21"/>
  <c r="L197" i="21"/>
  <c r="P197" i="21"/>
  <c r="T197" i="21"/>
  <c r="C198" i="21"/>
  <c r="G198" i="21"/>
  <c r="K198" i="21"/>
  <c r="O198" i="21"/>
  <c r="S198" i="21"/>
  <c r="B199" i="21"/>
  <c r="F199" i="21"/>
  <c r="J199" i="21"/>
  <c r="N199" i="21"/>
  <c r="R199" i="21"/>
  <c r="V199" i="21"/>
  <c r="E200" i="21"/>
  <c r="I200" i="21"/>
  <c r="M200" i="21"/>
  <c r="Q200" i="21"/>
  <c r="U200" i="21"/>
  <c r="D201" i="21"/>
  <c r="H201" i="21"/>
  <c r="L201" i="21"/>
  <c r="P201" i="21"/>
  <c r="T201" i="21"/>
  <c r="C202" i="21"/>
  <c r="G202" i="21"/>
  <c r="K202" i="21"/>
  <c r="O202" i="21"/>
  <c r="S202" i="21"/>
  <c r="B203" i="21"/>
  <c r="F203" i="21"/>
  <c r="J203" i="21"/>
  <c r="N203" i="21"/>
  <c r="R203" i="21"/>
  <c r="V203" i="21"/>
  <c r="E204" i="21"/>
  <c r="I204" i="21"/>
  <c r="M204" i="21"/>
  <c r="Q204" i="21"/>
  <c r="U204" i="21"/>
  <c r="D205" i="21"/>
  <c r="H205" i="21"/>
  <c r="L205" i="21"/>
  <c r="P205" i="21"/>
  <c r="T205" i="21"/>
  <c r="C206" i="21"/>
  <c r="G206" i="21"/>
  <c r="K206" i="21"/>
  <c r="O206" i="21"/>
  <c r="S206" i="21"/>
  <c r="B207" i="21"/>
  <c r="F207" i="21"/>
  <c r="J207" i="21"/>
  <c r="N207" i="21"/>
  <c r="R207" i="21"/>
  <c r="V207" i="21"/>
  <c r="E208" i="21"/>
  <c r="I208" i="21"/>
  <c r="M208" i="21"/>
  <c r="Q208" i="21"/>
  <c r="U208" i="21"/>
  <c r="D209" i="21"/>
  <c r="H209" i="21"/>
  <c r="L209" i="21"/>
  <c r="P209" i="21"/>
  <c r="T209" i="21"/>
  <c r="C210" i="21"/>
  <c r="G210" i="21"/>
  <c r="K210" i="21"/>
  <c r="O210" i="21"/>
  <c r="S210" i="21"/>
  <c r="B211" i="21"/>
  <c r="F211" i="21"/>
  <c r="J211" i="21"/>
  <c r="N211" i="21"/>
  <c r="R211" i="21"/>
  <c r="V211" i="21"/>
  <c r="E212" i="21"/>
  <c r="I212" i="21"/>
  <c r="M212" i="21"/>
  <c r="Q212" i="21"/>
  <c r="U212" i="21"/>
  <c r="D213" i="21"/>
  <c r="H213" i="21"/>
  <c r="L213" i="21"/>
  <c r="P213" i="21"/>
  <c r="T213" i="21"/>
  <c r="C214" i="21"/>
  <c r="G214" i="21"/>
  <c r="K214" i="21"/>
  <c r="O214" i="21"/>
  <c r="S214" i="21"/>
  <c r="B215" i="21"/>
  <c r="F215" i="21"/>
  <c r="J215" i="21"/>
  <c r="N215" i="21"/>
  <c r="R215" i="21"/>
  <c r="V215" i="21"/>
  <c r="E216" i="21"/>
  <c r="I216" i="21"/>
  <c r="M216" i="21"/>
  <c r="Q216" i="21"/>
  <c r="U216" i="21"/>
  <c r="D217" i="21"/>
  <c r="H217" i="21"/>
  <c r="L217" i="21"/>
  <c r="P217" i="21"/>
  <c r="T217" i="21"/>
  <c r="C218" i="21"/>
  <c r="G218" i="21"/>
  <c r="K218" i="21"/>
  <c r="O218" i="21"/>
  <c r="S218" i="21"/>
  <c r="B219" i="21"/>
  <c r="F219" i="21"/>
  <c r="J219" i="21"/>
  <c r="N219" i="21"/>
  <c r="R219" i="21"/>
  <c r="V219" i="21"/>
  <c r="E220" i="21"/>
  <c r="I220" i="21"/>
  <c r="M220" i="21"/>
  <c r="Q220" i="21"/>
  <c r="U220" i="21"/>
  <c r="D221" i="21"/>
  <c r="H221" i="21"/>
  <c r="O7" i="21"/>
  <c r="P10" i="21"/>
  <c r="Q13" i="21"/>
  <c r="R16" i="21"/>
  <c r="S19" i="21"/>
  <c r="T22" i="21"/>
  <c r="N25" i="21"/>
  <c r="O27" i="21"/>
  <c r="F29" i="21"/>
  <c r="Q30" i="21"/>
  <c r="G32" i="21"/>
  <c r="R33" i="21"/>
  <c r="H35" i="21"/>
  <c r="S36" i="21"/>
  <c r="I38" i="21"/>
  <c r="T39" i="21"/>
  <c r="J41" i="21"/>
  <c r="S42" i="21"/>
  <c r="Q43" i="21"/>
  <c r="L44" i="21"/>
  <c r="G45" i="21"/>
  <c r="B46" i="21"/>
  <c r="R46" i="21"/>
  <c r="M47" i="21"/>
  <c r="H48" i="21"/>
  <c r="C49" i="21"/>
  <c r="S49" i="21"/>
  <c r="N50" i="21"/>
  <c r="I51" i="21"/>
  <c r="D52" i="21"/>
  <c r="T52" i="21"/>
  <c r="O53" i="21"/>
  <c r="J54" i="21"/>
  <c r="E55" i="21"/>
  <c r="U55" i="21"/>
  <c r="P56" i="21"/>
  <c r="K57" i="21"/>
  <c r="F58" i="21"/>
  <c r="V58" i="21"/>
  <c r="Q59" i="21"/>
  <c r="L60" i="21"/>
  <c r="G61" i="21"/>
  <c r="B62" i="21"/>
  <c r="R62" i="21"/>
  <c r="M63" i="21"/>
  <c r="H64" i="21"/>
  <c r="C65" i="21"/>
  <c r="S65" i="21"/>
  <c r="N66" i="21"/>
  <c r="I67" i="21"/>
  <c r="D68" i="21"/>
  <c r="T68" i="21"/>
  <c r="O69" i="21"/>
  <c r="J70" i="21"/>
  <c r="Q10" i="21"/>
  <c r="U22" i="21"/>
  <c r="R30" i="21"/>
  <c r="T36" i="21"/>
  <c r="U42" i="21"/>
  <c r="C46" i="21"/>
  <c r="D49" i="21"/>
  <c r="E52" i="21"/>
  <c r="F55" i="21"/>
  <c r="G58" i="21"/>
  <c r="H61" i="21"/>
  <c r="I64" i="21"/>
  <c r="J67" i="21"/>
  <c r="K70" i="21"/>
  <c r="V71" i="21"/>
  <c r="L73" i="21"/>
  <c r="B75" i="21"/>
  <c r="M76" i="21"/>
  <c r="C78" i="21"/>
  <c r="N79" i="21"/>
  <c r="D81" i="21"/>
  <c r="O82" i="21"/>
  <c r="E84" i="21"/>
  <c r="P85" i="21"/>
  <c r="F87" i="21"/>
  <c r="Q88" i="21"/>
  <c r="G90" i="21"/>
  <c r="Q91" i="21"/>
  <c r="M92" i="21"/>
  <c r="H93" i="21"/>
  <c r="C94" i="21"/>
  <c r="S94" i="21"/>
  <c r="N95" i="21"/>
  <c r="I96" i="21"/>
  <c r="D97" i="21"/>
  <c r="R13" i="21"/>
  <c r="P25" i="21"/>
  <c r="H32" i="21"/>
  <c r="J38" i="21"/>
  <c r="R43" i="21"/>
  <c r="S46" i="21"/>
  <c r="T49" i="21"/>
  <c r="U52" i="21"/>
  <c r="V55" i="21"/>
  <c r="B59" i="21"/>
  <c r="C62" i="21"/>
  <c r="D65" i="21"/>
  <c r="E68" i="21"/>
  <c r="E71" i="21"/>
  <c r="P72" i="21"/>
  <c r="F74" i="21"/>
  <c r="Q75" i="21"/>
  <c r="G77" i="21"/>
  <c r="R78" i="21"/>
  <c r="H80" i="21"/>
  <c r="S81" i="21"/>
  <c r="I83" i="21"/>
  <c r="T84" i="21"/>
  <c r="J86" i="21"/>
  <c r="U87" i="21"/>
  <c r="K89" i="21"/>
  <c r="V90" i="21"/>
  <c r="D92" i="21"/>
  <c r="T92" i="21"/>
  <c r="O93" i="21"/>
  <c r="J94" i="21"/>
  <c r="E95" i="21"/>
  <c r="U95" i="21"/>
  <c r="P96" i="21"/>
  <c r="K97" i="21"/>
  <c r="F98" i="21"/>
  <c r="V98" i="21"/>
  <c r="Q99" i="21"/>
  <c r="L100" i="21"/>
  <c r="G101" i="21"/>
  <c r="B102" i="21"/>
  <c r="R102" i="21"/>
  <c r="M103" i="21"/>
  <c r="H104" i="21"/>
  <c r="C105" i="21"/>
  <c r="S105" i="21"/>
  <c r="N106" i="21"/>
  <c r="I107" i="21"/>
  <c r="D108" i="21"/>
  <c r="T108" i="21"/>
  <c r="O109" i="21"/>
  <c r="J110" i="21"/>
  <c r="E111" i="21"/>
  <c r="U111" i="21"/>
  <c r="P112" i="21"/>
  <c r="K113" i="21"/>
  <c r="F114" i="21"/>
  <c r="V114" i="21"/>
  <c r="Q115" i="21"/>
  <c r="L116" i="21"/>
  <c r="G117" i="21"/>
  <c r="B118" i="21"/>
  <c r="R118" i="21"/>
  <c r="M119" i="21"/>
  <c r="H120" i="21"/>
  <c r="C121" i="21"/>
  <c r="S121" i="21"/>
  <c r="N122" i="21"/>
  <c r="E123" i="21"/>
  <c r="S16" i="21"/>
  <c r="P27" i="21"/>
  <c r="S33" i="21"/>
  <c r="U39" i="21"/>
  <c r="M44" i="21"/>
  <c r="N47" i="21"/>
  <c r="O50" i="21"/>
  <c r="P53" i="21"/>
  <c r="Q56" i="21"/>
  <c r="R59" i="21"/>
  <c r="S62" i="21"/>
  <c r="T65" i="21"/>
  <c r="U68" i="21"/>
  <c r="F71" i="21"/>
  <c r="Q72" i="21"/>
  <c r="G74" i="21"/>
  <c r="R75" i="21"/>
  <c r="H77" i="21"/>
  <c r="S78" i="21"/>
  <c r="I80" i="21"/>
  <c r="T81" i="21"/>
  <c r="J83" i="21"/>
  <c r="U84" i="21"/>
  <c r="K86" i="21"/>
  <c r="V87" i="21"/>
  <c r="L89" i="21"/>
  <c r="B91" i="21"/>
  <c r="E92" i="21"/>
  <c r="U92" i="21"/>
  <c r="P93" i="21"/>
  <c r="K94" i="21"/>
  <c r="F95" i="21"/>
  <c r="V95" i="21"/>
  <c r="Q96" i="21"/>
  <c r="L97" i="21"/>
  <c r="G98" i="21"/>
  <c r="B99" i="21"/>
  <c r="R99" i="21"/>
  <c r="M100" i="21"/>
  <c r="H101" i="21"/>
  <c r="C102" i="21"/>
  <c r="S102" i="21"/>
  <c r="N103" i="21"/>
  <c r="I104" i="21"/>
  <c r="D105" i="21"/>
  <c r="T105" i="21"/>
  <c r="O106" i="21"/>
  <c r="J107" i="21"/>
  <c r="E108" i="21"/>
  <c r="U108" i="21"/>
  <c r="P109" i="21"/>
  <c r="K110" i="21"/>
  <c r="F111" i="21"/>
  <c r="V111" i="21"/>
  <c r="Q112" i="21"/>
  <c r="L113" i="21"/>
  <c r="G114" i="21"/>
  <c r="B115" i="21"/>
  <c r="R115" i="21"/>
  <c r="M116" i="21"/>
  <c r="H117" i="21"/>
  <c r="C118" i="21"/>
  <c r="S118" i="21"/>
  <c r="N119" i="21"/>
  <c r="I120" i="21"/>
  <c r="D121" i="21"/>
  <c r="T121" i="21"/>
  <c r="O122" i="21"/>
  <c r="F123" i="21"/>
  <c r="Q123" i="21"/>
  <c r="F124" i="21"/>
  <c r="O124" i="21"/>
  <c r="B125" i="21"/>
  <c r="J125" i="21"/>
  <c r="R125" i="21"/>
  <c r="E126" i="21"/>
  <c r="M126" i="21"/>
  <c r="U126" i="21"/>
  <c r="H127" i="21"/>
  <c r="P127" i="21"/>
  <c r="C128" i="21"/>
  <c r="K128" i="21"/>
  <c r="S128" i="21"/>
  <c r="F129" i="21"/>
  <c r="P7" i="21"/>
  <c r="K41" i="21"/>
  <c r="K54" i="21"/>
  <c r="O66" i="21"/>
  <c r="V74" i="21"/>
  <c r="C81" i="21"/>
  <c r="E87" i="21"/>
  <c r="L92" i="21"/>
  <c r="M95" i="21"/>
  <c r="T97" i="21"/>
  <c r="J99" i="21"/>
  <c r="U100" i="21"/>
  <c r="K102" i="21"/>
  <c r="V103" i="21"/>
  <c r="L105" i="21"/>
  <c r="B107" i="21"/>
  <c r="M108" i="21"/>
  <c r="C110" i="21"/>
  <c r="N111" i="21"/>
  <c r="D113" i="21"/>
  <c r="O114" i="21"/>
  <c r="E116" i="21"/>
  <c r="P117" i="21"/>
  <c r="F119" i="21"/>
  <c r="Q120" i="21"/>
  <c r="G122" i="21"/>
  <c r="K123" i="21"/>
  <c r="E124" i="21"/>
  <c r="R124" i="21"/>
  <c r="F125" i="21"/>
  <c r="Q125" i="21"/>
  <c r="H126" i="21"/>
  <c r="Q126" i="21"/>
  <c r="G127" i="21"/>
  <c r="S127" i="21"/>
  <c r="G128" i="21"/>
  <c r="R128" i="21"/>
  <c r="I129" i="21"/>
  <c r="Q129" i="21"/>
  <c r="D130" i="21"/>
  <c r="L130" i="21"/>
  <c r="T130" i="21"/>
  <c r="G131" i="21"/>
  <c r="O131" i="21"/>
  <c r="B132" i="21"/>
  <c r="J132" i="21"/>
  <c r="R132" i="21"/>
  <c r="E133" i="21"/>
  <c r="M133" i="21"/>
  <c r="U133" i="21"/>
  <c r="H134" i="21"/>
  <c r="P134" i="21"/>
  <c r="C135" i="21"/>
  <c r="K135" i="21"/>
  <c r="S135" i="21"/>
  <c r="F136" i="21"/>
  <c r="N136" i="21"/>
  <c r="V136" i="21"/>
  <c r="I137" i="21"/>
  <c r="Q137" i="21"/>
  <c r="D138" i="21"/>
  <c r="L138" i="21"/>
  <c r="T138" i="21"/>
  <c r="G139" i="21"/>
  <c r="O139" i="21"/>
  <c r="B140" i="21"/>
  <c r="J140" i="21"/>
  <c r="R140" i="21"/>
  <c r="E141" i="21"/>
  <c r="M141" i="21"/>
  <c r="U141" i="21"/>
  <c r="H142" i="21"/>
  <c r="P142" i="21"/>
  <c r="C143" i="21"/>
  <c r="K143" i="21"/>
  <c r="S143" i="21"/>
  <c r="F144" i="21"/>
  <c r="N144" i="21"/>
  <c r="V144" i="21"/>
  <c r="I145" i="21"/>
  <c r="Q145" i="21"/>
  <c r="D146" i="21"/>
  <c r="L146" i="21"/>
  <c r="T146" i="21"/>
  <c r="G147" i="21"/>
  <c r="O147" i="21"/>
  <c r="B148" i="21"/>
  <c r="J148" i="21"/>
  <c r="R148" i="21"/>
  <c r="E149" i="21"/>
  <c r="M149" i="21"/>
  <c r="U149" i="21"/>
  <c r="H150" i="21"/>
  <c r="P150" i="21"/>
  <c r="C151" i="21"/>
  <c r="K151" i="21"/>
  <c r="S151" i="21"/>
  <c r="F152" i="21"/>
  <c r="N152" i="21"/>
  <c r="V152" i="21"/>
  <c r="I153" i="21"/>
  <c r="Q153" i="21"/>
  <c r="D154" i="21"/>
  <c r="L154" i="21"/>
  <c r="T154" i="21"/>
  <c r="G155" i="21"/>
  <c r="O155" i="21"/>
  <c r="B156" i="21"/>
  <c r="J156" i="21"/>
  <c r="R156" i="21"/>
  <c r="E157" i="21"/>
  <c r="M157" i="21"/>
  <c r="U157" i="21"/>
  <c r="H158" i="21"/>
  <c r="P158" i="21"/>
  <c r="C159" i="21"/>
  <c r="K159" i="21"/>
  <c r="S159" i="21"/>
  <c r="F160" i="21"/>
  <c r="N160" i="21"/>
  <c r="V160" i="21"/>
  <c r="I161" i="21"/>
  <c r="Q161" i="21"/>
  <c r="D162" i="21"/>
  <c r="L162" i="21"/>
  <c r="T162" i="21"/>
  <c r="G163" i="21"/>
  <c r="O163" i="21"/>
  <c r="B164" i="21"/>
  <c r="J164" i="21"/>
  <c r="R164" i="21"/>
  <c r="E165" i="21"/>
  <c r="M165" i="21"/>
  <c r="U165" i="21"/>
  <c r="H166" i="21"/>
  <c r="P166" i="21"/>
  <c r="C167" i="21"/>
  <c r="K167" i="21"/>
  <c r="S167" i="21"/>
  <c r="F168" i="21"/>
  <c r="N168" i="21"/>
  <c r="V168" i="21"/>
  <c r="I169" i="21"/>
  <c r="Q169" i="21"/>
  <c r="D170" i="21"/>
  <c r="L170" i="21"/>
  <c r="T170" i="21"/>
  <c r="G171" i="21"/>
  <c r="O171" i="21"/>
  <c r="B172" i="21"/>
  <c r="J172" i="21"/>
  <c r="R172" i="21"/>
  <c r="E173" i="21"/>
  <c r="M173" i="21"/>
  <c r="U173" i="21"/>
  <c r="H174" i="21"/>
  <c r="P174" i="21"/>
  <c r="C175" i="21"/>
  <c r="K175" i="21"/>
  <c r="S175" i="21"/>
  <c r="F176" i="21"/>
  <c r="N176" i="21"/>
  <c r="V176" i="21"/>
  <c r="I177" i="21"/>
  <c r="Q177" i="21"/>
  <c r="T19" i="21"/>
  <c r="H45" i="21"/>
  <c r="L57" i="21"/>
  <c r="P69" i="21"/>
  <c r="L76" i="21"/>
  <c r="N82" i="21"/>
  <c r="P88" i="21"/>
  <c r="G93" i="21"/>
  <c r="H96" i="21"/>
  <c r="N98" i="21"/>
  <c r="D100" i="21"/>
  <c r="O101" i="21"/>
  <c r="E103" i="21"/>
  <c r="P104" i="21"/>
  <c r="F106" i="21"/>
  <c r="Q107" i="21"/>
  <c r="G109" i="21"/>
  <c r="R110" i="21"/>
  <c r="H112" i="21"/>
  <c r="S113" i="21"/>
  <c r="I115" i="21"/>
  <c r="T116" i="21"/>
  <c r="J118" i="21"/>
  <c r="U119" i="21"/>
  <c r="K121" i="21"/>
  <c r="T122" i="21"/>
  <c r="O123" i="21"/>
  <c r="J124" i="21"/>
  <c r="S124" i="21"/>
  <c r="I125" i="21"/>
  <c r="U125" i="21"/>
  <c r="I126" i="21"/>
  <c r="T126" i="21"/>
  <c r="K127" i="21"/>
  <c r="T127" i="21"/>
  <c r="J128" i="21"/>
  <c r="V128" i="21"/>
  <c r="J129" i="21"/>
  <c r="R129" i="21"/>
  <c r="E130" i="21"/>
  <c r="M130" i="21"/>
  <c r="U130" i="21"/>
  <c r="H131" i="21"/>
  <c r="P131" i="21"/>
  <c r="C132" i="21"/>
  <c r="K132" i="21"/>
  <c r="S132" i="21"/>
  <c r="F133" i="21"/>
  <c r="N133" i="21"/>
  <c r="V133" i="21"/>
  <c r="I134" i="21"/>
  <c r="Q134" i="21"/>
  <c r="D135" i="21"/>
  <c r="L135" i="21"/>
  <c r="T135" i="21"/>
  <c r="G136" i="21"/>
  <c r="O136" i="21"/>
  <c r="B137" i="21"/>
  <c r="J137" i="21"/>
  <c r="R137" i="21"/>
  <c r="E138" i="21"/>
  <c r="M138" i="21"/>
  <c r="U138" i="21"/>
  <c r="H139" i="21"/>
  <c r="P139" i="21"/>
  <c r="C140" i="21"/>
  <c r="K140" i="21"/>
  <c r="S140" i="21"/>
  <c r="F141" i="21"/>
  <c r="N141" i="21"/>
  <c r="V141" i="21"/>
  <c r="I142" i="21"/>
  <c r="Q142" i="21"/>
  <c r="D143" i="21"/>
  <c r="L143" i="21"/>
  <c r="T143" i="21"/>
  <c r="G144" i="21"/>
  <c r="O144" i="21"/>
  <c r="B145" i="21"/>
  <c r="J145" i="21"/>
  <c r="R145" i="21"/>
  <c r="E146" i="21"/>
  <c r="M146" i="21"/>
  <c r="U146" i="21"/>
  <c r="H147" i="21"/>
  <c r="P147" i="21"/>
  <c r="C148" i="21"/>
  <c r="K148" i="21"/>
  <c r="S148" i="21"/>
  <c r="F149" i="21"/>
  <c r="N149" i="21"/>
  <c r="V149" i="21"/>
  <c r="I150" i="21"/>
  <c r="Q150" i="21"/>
  <c r="D151" i="21"/>
  <c r="L151" i="21"/>
  <c r="T151" i="21"/>
  <c r="G152" i="21"/>
  <c r="O152" i="21"/>
  <c r="B153" i="21"/>
  <c r="J153" i="21"/>
  <c r="R153" i="21"/>
  <c r="E154" i="21"/>
  <c r="M154" i="21"/>
  <c r="U154" i="21"/>
  <c r="H155" i="21"/>
  <c r="P155" i="21"/>
  <c r="C156" i="21"/>
  <c r="K156" i="21"/>
  <c r="S156" i="21"/>
  <c r="F157" i="21"/>
  <c r="N157" i="21"/>
  <c r="V157" i="21"/>
  <c r="I158" i="21"/>
  <c r="Q158" i="21"/>
  <c r="D159" i="21"/>
  <c r="L159" i="21"/>
  <c r="T159" i="21"/>
  <c r="G160" i="21"/>
  <c r="O160" i="21"/>
  <c r="B161" i="21"/>
  <c r="J161" i="21"/>
  <c r="R161" i="21"/>
  <c r="E162" i="21"/>
  <c r="M162" i="21"/>
  <c r="U162" i="21"/>
  <c r="H163" i="21"/>
  <c r="P163" i="21"/>
  <c r="C164" i="21"/>
  <c r="K164" i="21"/>
  <c r="S164" i="21"/>
  <c r="F165" i="21"/>
  <c r="N165" i="21"/>
  <c r="V165" i="21"/>
  <c r="I166" i="21"/>
  <c r="Q166" i="21"/>
  <c r="D167" i="21"/>
  <c r="L167" i="21"/>
  <c r="T167" i="21"/>
  <c r="G168" i="21"/>
  <c r="O168" i="21"/>
  <c r="B169" i="21"/>
  <c r="J169" i="21"/>
  <c r="R169" i="21"/>
  <c r="E170" i="21"/>
  <c r="M170" i="21"/>
  <c r="U170" i="21"/>
  <c r="H171" i="21"/>
  <c r="P171" i="21"/>
  <c r="C172" i="21"/>
  <c r="K172" i="21"/>
  <c r="G29" i="21"/>
  <c r="I48" i="21"/>
  <c r="M60" i="21"/>
  <c r="U71" i="21"/>
  <c r="B78" i="21"/>
  <c r="D84" i="21"/>
  <c r="F90" i="21"/>
  <c r="B94" i="21"/>
  <c r="C97" i="21"/>
  <c r="O98" i="21"/>
  <c r="E100" i="21"/>
  <c r="P101" i="21"/>
  <c r="F103" i="21"/>
  <c r="Q104" i="21"/>
  <c r="G106" i="21"/>
  <c r="R107" i="21"/>
  <c r="H109" i="21"/>
  <c r="S110" i="21"/>
  <c r="I112" i="21"/>
  <c r="T113" i="21"/>
  <c r="J115" i="21"/>
  <c r="U116" i="21"/>
  <c r="K118" i="21"/>
  <c r="V119" i="21"/>
  <c r="L121" i="21"/>
  <c r="V122" i="21"/>
  <c r="U123" i="21"/>
  <c r="K124" i="21"/>
  <c r="V124" i="21"/>
  <c r="M125" i="21"/>
  <c r="V125" i="21"/>
  <c r="L126" i="21"/>
  <c r="C127" i="21"/>
  <c r="L127" i="21"/>
  <c r="B128" i="21"/>
  <c r="N128" i="21"/>
  <c r="B129" i="21"/>
  <c r="M129" i="21"/>
  <c r="U129" i="21"/>
  <c r="H130" i="21"/>
  <c r="P130" i="21"/>
  <c r="C131" i="21"/>
  <c r="K131" i="21"/>
  <c r="S131" i="21"/>
  <c r="F132" i="21"/>
  <c r="N132" i="21"/>
  <c r="V132" i="21"/>
  <c r="I133" i="21"/>
  <c r="Q133" i="21"/>
  <c r="D134" i="21"/>
  <c r="L134" i="21"/>
  <c r="T134" i="21"/>
  <c r="G135" i="21"/>
  <c r="O135" i="21"/>
  <c r="B136" i="21"/>
  <c r="J136" i="21"/>
  <c r="R136" i="21"/>
  <c r="E137" i="21"/>
  <c r="M137" i="21"/>
  <c r="U137" i="21"/>
  <c r="H138" i="21"/>
  <c r="P138" i="21"/>
  <c r="C139" i="21"/>
  <c r="K139" i="21"/>
  <c r="S139" i="21"/>
  <c r="F140" i="21"/>
  <c r="N140" i="21"/>
  <c r="V140" i="21"/>
  <c r="I141" i="21"/>
  <c r="Q141" i="21"/>
  <c r="D142" i="21"/>
  <c r="L142" i="21"/>
  <c r="T142" i="21"/>
  <c r="G143" i="21"/>
  <c r="O143" i="21"/>
  <c r="B144" i="21"/>
  <c r="J144" i="21"/>
  <c r="R144" i="21"/>
  <c r="E145" i="21"/>
  <c r="M145" i="21"/>
  <c r="U145" i="21"/>
  <c r="H146" i="21"/>
  <c r="P146" i="21"/>
  <c r="C147" i="21"/>
  <c r="K147" i="21"/>
  <c r="S147" i="21"/>
  <c r="F148" i="21"/>
  <c r="N148" i="21"/>
  <c r="V148" i="21"/>
  <c r="I149" i="21"/>
  <c r="Q149" i="21"/>
  <c r="D150" i="21"/>
  <c r="L150" i="21"/>
  <c r="T150" i="21"/>
  <c r="G151" i="21"/>
  <c r="O151" i="21"/>
  <c r="B152" i="21"/>
  <c r="J152" i="21"/>
  <c r="R152" i="21"/>
  <c r="E153" i="21"/>
  <c r="M153" i="21"/>
  <c r="U153" i="21"/>
  <c r="H154" i="21"/>
  <c r="P154" i="21"/>
  <c r="C155" i="21"/>
  <c r="K155" i="21"/>
  <c r="S155" i="21"/>
  <c r="F156" i="21"/>
  <c r="N156" i="21"/>
  <c r="V156" i="21"/>
  <c r="I157" i="21"/>
  <c r="Q157" i="21"/>
  <c r="D158" i="21"/>
  <c r="L158" i="21"/>
  <c r="T158" i="21"/>
  <c r="G159" i="21"/>
  <c r="O159" i="21"/>
  <c r="B160" i="21"/>
  <c r="J160" i="21"/>
  <c r="R160" i="21"/>
  <c r="E161" i="21"/>
  <c r="M161" i="21"/>
  <c r="U161" i="21"/>
  <c r="H162" i="21"/>
  <c r="P162" i="21"/>
  <c r="C163" i="21"/>
  <c r="K163" i="21"/>
  <c r="S163" i="21"/>
  <c r="F164" i="21"/>
  <c r="N164" i="21"/>
  <c r="V164" i="21"/>
  <c r="I165" i="21"/>
  <c r="Q165" i="21"/>
  <c r="D166" i="21"/>
  <c r="L166" i="21"/>
  <c r="T166" i="21"/>
  <c r="G167" i="21"/>
  <c r="O167" i="21"/>
  <c r="B168" i="21"/>
  <c r="J168" i="21"/>
  <c r="R168" i="21"/>
  <c r="E169" i="21"/>
  <c r="M169" i="21"/>
  <c r="U169" i="21"/>
  <c r="H170" i="21"/>
  <c r="P170" i="21"/>
  <c r="C171" i="21"/>
  <c r="K171" i="21"/>
  <c r="S171" i="21"/>
  <c r="F172" i="21"/>
  <c r="N172" i="21"/>
  <c r="V172" i="21"/>
  <c r="I173" i="21"/>
  <c r="Q173" i="21"/>
  <c r="D174" i="21"/>
  <c r="L174" i="21"/>
  <c r="T174" i="21"/>
  <c r="G175" i="21"/>
  <c r="O175" i="21"/>
  <c r="B176" i="21"/>
  <c r="J176" i="21"/>
  <c r="R176" i="21"/>
  <c r="E177" i="21"/>
  <c r="M177" i="21"/>
  <c r="U177" i="21"/>
  <c r="H178" i="21"/>
  <c r="P178" i="21"/>
  <c r="C179" i="21"/>
  <c r="K179" i="21"/>
  <c r="S179" i="21"/>
  <c r="I35" i="21"/>
  <c r="M79" i="21"/>
  <c r="S97" i="21"/>
  <c r="U103" i="21"/>
  <c r="B110" i="21"/>
  <c r="D116" i="21"/>
  <c r="F122" i="21"/>
  <c r="E125" i="21"/>
  <c r="D127" i="21"/>
  <c r="E129" i="21"/>
  <c r="Q130" i="21"/>
  <c r="G132" i="21"/>
  <c r="R133" i="21"/>
  <c r="H135" i="21"/>
  <c r="S136" i="21"/>
  <c r="I138" i="21"/>
  <c r="T139" i="21"/>
  <c r="J141" i="21"/>
  <c r="U142" i="21"/>
  <c r="K144" i="21"/>
  <c r="V145" i="21"/>
  <c r="L147" i="21"/>
  <c r="B149" i="21"/>
  <c r="M150" i="21"/>
  <c r="C152" i="21"/>
  <c r="N153" i="21"/>
  <c r="D155" i="21"/>
  <c r="O156" i="21"/>
  <c r="E158" i="21"/>
  <c r="P159" i="21"/>
  <c r="F161" i="21"/>
  <c r="Q162" i="21"/>
  <c r="G164" i="21"/>
  <c r="R165" i="21"/>
  <c r="H167" i="21"/>
  <c r="S168" i="21"/>
  <c r="I170" i="21"/>
  <c r="T171" i="21"/>
  <c r="B173" i="21"/>
  <c r="R173" i="21"/>
  <c r="M174" i="21"/>
  <c r="H175" i="21"/>
  <c r="C176" i="21"/>
  <c r="S176" i="21"/>
  <c r="N177" i="21"/>
  <c r="E178" i="21"/>
  <c r="Q178" i="21"/>
  <c r="G179" i="21"/>
  <c r="P179" i="21"/>
  <c r="F180" i="21"/>
  <c r="N180" i="21"/>
  <c r="V180" i="21"/>
  <c r="I181" i="21"/>
  <c r="Q181" i="21"/>
  <c r="D182" i="21"/>
  <c r="L182" i="21"/>
  <c r="T182" i="21"/>
  <c r="G183" i="21"/>
  <c r="O183" i="21"/>
  <c r="B184" i="21"/>
  <c r="J184" i="21"/>
  <c r="R184" i="21"/>
  <c r="E185" i="21"/>
  <c r="M185" i="21"/>
  <c r="U185" i="21"/>
  <c r="H186" i="21"/>
  <c r="P186" i="21"/>
  <c r="C187" i="21"/>
  <c r="K187" i="21"/>
  <c r="S187" i="21"/>
  <c r="F188" i="21"/>
  <c r="N188" i="21"/>
  <c r="V188" i="21"/>
  <c r="I189" i="21"/>
  <c r="Q189" i="21"/>
  <c r="D190" i="21"/>
  <c r="L190" i="21"/>
  <c r="T190" i="21"/>
  <c r="G191" i="21"/>
  <c r="O191" i="21"/>
  <c r="B192" i="21"/>
  <c r="J192" i="21"/>
  <c r="R192" i="21"/>
  <c r="E193" i="21"/>
  <c r="M193" i="21"/>
  <c r="U193" i="21"/>
  <c r="H194" i="21"/>
  <c r="P194" i="21"/>
  <c r="C195" i="21"/>
  <c r="K195" i="21"/>
  <c r="S195" i="21"/>
  <c r="F196" i="21"/>
  <c r="N196" i="21"/>
  <c r="V196" i="21"/>
  <c r="I197" i="21"/>
  <c r="Q197" i="21"/>
  <c r="D198" i="21"/>
  <c r="L198" i="21"/>
  <c r="T198" i="21"/>
  <c r="G199" i="21"/>
  <c r="O199" i="21"/>
  <c r="B200" i="21"/>
  <c r="J200" i="21"/>
  <c r="R200" i="21"/>
  <c r="E201" i="21"/>
  <c r="M201" i="21"/>
  <c r="U201" i="21"/>
  <c r="H202" i="21"/>
  <c r="P202" i="21"/>
  <c r="C203" i="21"/>
  <c r="K203" i="21"/>
  <c r="S203" i="21"/>
  <c r="F204" i="21"/>
  <c r="N204" i="21"/>
  <c r="V204" i="21"/>
  <c r="I205" i="21"/>
  <c r="Q205" i="21"/>
  <c r="D206" i="21"/>
  <c r="L206" i="21"/>
  <c r="T206" i="21"/>
  <c r="G207" i="21"/>
  <c r="O207" i="21"/>
  <c r="B208" i="21"/>
  <c r="J208" i="21"/>
  <c r="R208" i="21"/>
  <c r="E209" i="21"/>
  <c r="M209" i="21"/>
  <c r="U209" i="21"/>
  <c r="H210" i="21"/>
  <c r="P210" i="21"/>
  <c r="C211" i="21"/>
  <c r="K211" i="21"/>
  <c r="S211" i="21"/>
  <c r="F212" i="21"/>
  <c r="N212" i="21"/>
  <c r="V212" i="21"/>
  <c r="I213" i="21"/>
  <c r="Q213" i="21"/>
  <c r="D214" i="21"/>
  <c r="L214" i="21"/>
  <c r="T214" i="21"/>
  <c r="G215" i="21"/>
  <c r="O215" i="21"/>
  <c r="B216" i="21"/>
  <c r="J216" i="21"/>
  <c r="R216" i="21"/>
  <c r="E217" i="21"/>
  <c r="M217" i="21"/>
  <c r="U217" i="21"/>
  <c r="H218" i="21"/>
  <c r="P218" i="21"/>
  <c r="C219" i="21"/>
  <c r="K219" i="21"/>
  <c r="S219" i="21"/>
  <c r="F220" i="21"/>
  <c r="N220" i="21"/>
  <c r="T220" i="21"/>
  <c r="E221" i="21"/>
  <c r="J221" i="21"/>
  <c r="N221" i="21"/>
  <c r="R221" i="21"/>
  <c r="V221" i="21"/>
  <c r="E222" i="21"/>
  <c r="I222" i="21"/>
  <c r="M222" i="21"/>
  <c r="Q222" i="21"/>
  <c r="U222" i="21"/>
  <c r="D223" i="21"/>
  <c r="H223" i="21"/>
  <c r="L223" i="21"/>
  <c r="P223" i="21"/>
  <c r="T223" i="21"/>
  <c r="C224" i="21"/>
  <c r="G224" i="21"/>
  <c r="K224" i="21"/>
  <c r="O224" i="21"/>
  <c r="S224" i="21"/>
  <c r="B225" i="21"/>
  <c r="F225" i="21"/>
  <c r="J225" i="21"/>
  <c r="N225" i="21"/>
  <c r="R225" i="21"/>
  <c r="V225" i="21"/>
  <c r="E226" i="21"/>
  <c r="I226" i="21"/>
  <c r="M226" i="21"/>
  <c r="Q226" i="21"/>
  <c r="U226" i="21"/>
  <c r="D227" i="21"/>
  <c r="H227" i="21"/>
  <c r="L227" i="21"/>
  <c r="P227" i="21"/>
  <c r="T227" i="21"/>
  <c r="C228" i="21"/>
  <c r="G228" i="21"/>
  <c r="K228" i="21"/>
  <c r="O228" i="21"/>
  <c r="S228" i="21"/>
  <c r="B229" i="21"/>
  <c r="F229" i="21"/>
  <c r="J229" i="21"/>
  <c r="N229" i="21"/>
  <c r="R229" i="21"/>
  <c r="V229" i="21"/>
  <c r="E230" i="21"/>
  <c r="I230" i="21"/>
  <c r="M230" i="21"/>
  <c r="Q230" i="21"/>
  <c r="U230" i="21"/>
  <c r="D231" i="21"/>
  <c r="H231" i="21"/>
  <c r="L231" i="21"/>
  <c r="P231" i="21"/>
  <c r="T231" i="21"/>
  <c r="C232" i="21"/>
  <c r="G232" i="21"/>
  <c r="K232" i="21"/>
  <c r="O232" i="21"/>
  <c r="S232" i="21"/>
  <c r="B233" i="21"/>
  <c r="F233" i="21"/>
  <c r="J233" i="21"/>
  <c r="N233" i="21"/>
  <c r="R233" i="21"/>
  <c r="V233" i="21"/>
  <c r="E234" i="21"/>
  <c r="I234" i="21"/>
  <c r="M234" i="21"/>
  <c r="Q234" i="21"/>
  <c r="U234" i="21"/>
  <c r="D235" i="21"/>
  <c r="H235" i="21"/>
  <c r="L235" i="21"/>
  <c r="P235" i="21"/>
  <c r="T235" i="21"/>
  <c r="C236" i="21"/>
  <c r="G236" i="21"/>
  <c r="K236" i="21"/>
  <c r="O236" i="21"/>
  <c r="S236" i="21"/>
  <c r="B237" i="21"/>
  <c r="F237" i="21"/>
  <c r="J237" i="21"/>
  <c r="N237" i="21"/>
  <c r="R237" i="21"/>
  <c r="V237" i="21"/>
  <c r="E238" i="21"/>
  <c r="I238" i="21"/>
  <c r="M238" i="21"/>
  <c r="Q238" i="21"/>
  <c r="U238" i="21"/>
  <c r="D239" i="21"/>
  <c r="H239" i="21"/>
  <c r="L239" i="21"/>
  <c r="P239" i="21"/>
  <c r="T239" i="21"/>
  <c r="C240" i="21"/>
  <c r="G240" i="21"/>
  <c r="K240" i="21"/>
  <c r="O240" i="21"/>
  <c r="S240" i="21"/>
  <c r="B241" i="21"/>
  <c r="F241" i="21"/>
  <c r="J241" i="21"/>
  <c r="N241" i="21"/>
  <c r="R241" i="21"/>
  <c r="V241" i="21"/>
  <c r="E242" i="21"/>
  <c r="I242" i="21"/>
  <c r="M242" i="21"/>
  <c r="Q242" i="21"/>
  <c r="U242" i="21"/>
  <c r="D243" i="21"/>
  <c r="H243" i="21"/>
  <c r="L243" i="21"/>
  <c r="P243" i="21"/>
  <c r="T243" i="21"/>
  <c r="C244" i="21"/>
  <c r="G244" i="21"/>
  <c r="K244" i="21"/>
  <c r="O244" i="21"/>
  <c r="S244" i="21"/>
  <c r="B245" i="21"/>
  <c r="F245" i="21"/>
  <c r="J245" i="21"/>
  <c r="N245" i="21"/>
  <c r="R245" i="21"/>
  <c r="V245" i="21"/>
  <c r="E246" i="21"/>
  <c r="I246" i="21"/>
  <c r="M246" i="21"/>
  <c r="Q246" i="21"/>
  <c r="U246" i="21"/>
  <c r="D247" i="21"/>
  <c r="H247" i="21"/>
  <c r="L247" i="21"/>
  <c r="P247" i="21"/>
  <c r="T247" i="21"/>
  <c r="C248" i="21"/>
  <c r="G248" i="21"/>
  <c r="K248" i="21"/>
  <c r="O248" i="21"/>
  <c r="S248" i="21"/>
  <c r="B249" i="21"/>
  <c r="F249" i="21"/>
  <c r="J249" i="21"/>
  <c r="N249" i="21"/>
  <c r="R249" i="21"/>
  <c r="V249" i="21"/>
  <c r="E250" i="21"/>
  <c r="I250" i="21"/>
  <c r="M250" i="21"/>
  <c r="Q250" i="21"/>
  <c r="U250" i="21"/>
  <c r="D251" i="21"/>
  <c r="H251" i="21"/>
  <c r="L251" i="21"/>
  <c r="P251" i="21"/>
  <c r="T251" i="21"/>
  <c r="C252" i="21"/>
  <c r="G252" i="21"/>
  <c r="K252" i="21"/>
  <c r="O252" i="21"/>
  <c r="S252" i="21"/>
  <c r="J51" i="21"/>
  <c r="O85" i="21"/>
  <c r="I99" i="21"/>
  <c r="K105" i="21"/>
  <c r="M111" i="21"/>
  <c r="O117" i="21"/>
  <c r="J123" i="21"/>
  <c r="N125" i="21"/>
  <c r="O127" i="21"/>
  <c r="N129" i="21"/>
  <c r="D131" i="21"/>
  <c r="O132" i="21"/>
  <c r="E134" i="21"/>
  <c r="P135" i="21"/>
  <c r="F137" i="21"/>
  <c r="Q138" i="21"/>
  <c r="G140" i="21"/>
  <c r="R141" i="21"/>
  <c r="H143" i="21"/>
  <c r="S144" i="21"/>
  <c r="I146" i="21"/>
  <c r="T147" i="21"/>
  <c r="J149" i="21"/>
  <c r="U150" i="21"/>
  <c r="K152" i="21"/>
  <c r="V153" i="21"/>
  <c r="L155" i="21"/>
  <c r="B157" i="21"/>
  <c r="M158" i="21"/>
  <c r="C160" i="21"/>
  <c r="N161" i="21"/>
  <c r="D163" i="21"/>
  <c r="O164" i="21"/>
  <c r="E166" i="21"/>
  <c r="P167" i="21"/>
  <c r="F169" i="21"/>
  <c r="Q170" i="21"/>
  <c r="G172" i="21"/>
  <c r="F173" i="21"/>
  <c r="V173" i="21"/>
  <c r="Q174" i="21"/>
  <c r="L175" i="21"/>
  <c r="G176" i="21"/>
  <c r="B177" i="21"/>
  <c r="R177" i="21"/>
  <c r="I178" i="21"/>
  <c r="T178" i="21"/>
  <c r="H179" i="21"/>
  <c r="T179" i="21"/>
  <c r="G180" i="21"/>
  <c r="O180" i="21"/>
  <c r="B181" i="21"/>
  <c r="J181" i="21"/>
  <c r="R181" i="21"/>
  <c r="E182" i="21"/>
  <c r="M182" i="21"/>
  <c r="U182" i="21"/>
  <c r="H183" i="21"/>
  <c r="P183" i="21"/>
  <c r="C184" i="21"/>
  <c r="K184" i="21"/>
  <c r="S184" i="21"/>
  <c r="F185" i="21"/>
  <c r="N185" i="21"/>
  <c r="V185" i="21"/>
  <c r="I186" i="21"/>
  <c r="Q186" i="21"/>
  <c r="D187" i="21"/>
  <c r="L187" i="21"/>
  <c r="T187" i="21"/>
  <c r="G188" i="21"/>
  <c r="O188" i="21"/>
  <c r="B189" i="21"/>
  <c r="J189" i="21"/>
  <c r="R189" i="21"/>
  <c r="E190" i="21"/>
  <c r="M190" i="21"/>
  <c r="U190" i="21"/>
  <c r="H191" i="21"/>
  <c r="P191" i="21"/>
  <c r="C192" i="21"/>
  <c r="K192" i="21"/>
  <c r="S192" i="21"/>
  <c r="F193" i="21"/>
  <c r="N193" i="21"/>
  <c r="V193" i="21"/>
  <c r="I194" i="21"/>
  <c r="Q194" i="21"/>
  <c r="D195" i="21"/>
  <c r="L195" i="21"/>
  <c r="T195" i="21"/>
  <c r="G196" i="21"/>
  <c r="O196" i="21"/>
  <c r="B197" i="21"/>
  <c r="J197" i="21"/>
  <c r="R197" i="21"/>
  <c r="E198" i="21"/>
  <c r="M198" i="21"/>
  <c r="U198" i="21"/>
  <c r="H199" i="21"/>
  <c r="P199" i="21"/>
  <c r="C200" i="21"/>
  <c r="K200" i="21"/>
  <c r="S200" i="21"/>
  <c r="F201" i="21"/>
  <c r="N201" i="21"/>
  <c r="V201" i="21"/>
  <c r="I202" i="21"/>
  <c r="Q202" i="21"/>
  <c r="D203" i="21"/>
  <c r="L203" i="21"/>
  <c r="T203" i="21"/>
  <c r="G204" i="21"/>
  <c r="O204" i="21"/>
  <c r="B205" i="21"/>
  <c r="J205" i="21"/>
  <c r="R205" i="21"/>
  <c r="E206" i="21"/>
  <c r="M206" i="21"/>
  <c r="U206" i="21"/>
  <c r="H207" i="21"/>
  <c r="P207" i="21"/>
  <c r="C208" i="21"/>
  <c r="K208" i="21"/>
  <c r="S208" i="21"/>
  <c r="F209" i="21"/>
  <c r="N209" i="21"/>
  <c r="V209" i="21"/>
  <c r="I210" i="21"/>
  <c r="Q210" i="21"/>
  <c r="D211" i="21"/>
  <c r="L211" i="21"/>
  <c r="T211" i="21"/>
  <c r="G212" i="21"/>
  <c r="O212" i="21"/>
  <c r="B213" i="21"/>
  <c r="J213" i="21"/>
  <c r="R213" i="21"/>
  <c r="E214" i="21"/>
  <c r="M214" i="21"/>
  <c r="U214" i="21"/>
  <c r="H215" i="21"/>
  <c r="P215" i="21"/>
  <c r="C216" i="21"/>
  <c r="K216" i="21"/>
  <c r="S216" i="21"/>
  <c r="F217" i="21"/>
  <c r="N217" i="21"/>
  <c r="V217" i="21"/>
  <c r="I218" i="21"/>
  <c r="Q218" i="21"/>
  <c r="D219" i="21"/>
  <c r="L219" i="21"/>
  <c r="T219" i="21"/>
  <c r="G220" i="21"/>
  <c r="O220" i="21"/>
  <c r="V220" i="21"/>
  <c r="F221" i="21"/>
  <c r="K221" i="21"/>
  <c r="O221" i="21"/>
  <c r="S221" i="21"/>
  <c r="B222" i="21"/>
  <c r="F222" i="21"/>
  <c r="J222" i="21"/>
  <c r="N222" i="21"/>
  <c r="R222" i="21"/>
  <c r="V222" i="21"/>
  <c r="E223" i="21"/>
  <c r="I223" i="21"/>
  <c r="M223" i="21"/>
  <c r="Q223" i="21"/>
  <c r="U223" i="21"/>
  <c r="D224" i="21"/>
  <c r="H224" i="21"/>
  <c r="L224" i="21"/>
  <c r="P224" i="21"/>
  <c r="T224" i="21"/>
  <c r="C225" i="21"/>
  <c r="G225" i="21"/>
  <c r="K225" i="21"/>
  <c r="O225" i="21"/>
  <c r="S225" i="21"/>
  <c r="B226" i="21"/>
  <c r="F226" i="21"/>
  <c r="J226" i="21"/>
  <c r="N226" i="21"/>
  <c r="R226" i="21"/>
  <c r="V226" i="21"/>
  <c r="E227" i="21"/>
  <c r="I227" i="21"/>
  <c r="M227" i="21"/>
  <c r="Q227" i="21"/>
  <c r="U227" i="21"/>
  <c r="D228" i="21"/>
  <c r="H228" i="21"/>
  <c r="L228" i="21"/>
  <c r="P228" i="21"/>
  <c r="T228" i="21"/>
  <c r="C229" i="21"/>
  <c r="G229" i="21"/>
  <c r="K229" i="21"/>
  <c r="O229" i="21"/>
  <c r="S229" i="21"/>
  <c r="B230" i="21"/>
  <c r="F230" i="21"/>
  <c r="J230" i="21"/>
  <c r="N230" i="21"/>
  <c r="R230" i="21"/>
  <c r="V230" i="21"/>
  <c r="E231" i="21"/>
  <c r="I231" i="21"/>
  <c r="M231" i="21"/>
  <c r="Q231" i="21"/>
  <c r="U231" i="21"/>
  <c r="D232" i="21"/>
  <c r="H232" i="21"/>
  <c r="L232" i="21"/>
  <c r="P232" i="21"/>
  <c r="T232" i="21"/>
  <c r="C233" i="21"/>
  <c r="G233" i="21"/>
  <c r="K233" i="21"/>
  <c r="O233" i="21"/>
  <c r="S233" i="21"/>
  <c r="B234" i="21"/>
  <c r="F234" i="21"/>
  <c r="J234" i="21"/>
  <c r="N234" i="21"/>
  <c r="R234" i="21"/>
  <c r="V234" i="21"/>
  <c r="E235" i="21"/>
  <c r="I235" i="21"/>
  <c r="M235" i="21"/>
  <c r="Q235" i="21"/>
  <c r="U235" i="21"/>
  <c r="D236" i="21"/>
  <c r="H236" i="21"/>
  <c r="L236" i="21"/>
  <c r="P236" i="21"/>
  <c r="T236" i="21"/>
  <c r="C237" i="21"/>
  <c r="G237" i="21"/>
  <c r="K237" i="21"/>
  <c r="O237" i="21"/>
  <c r="S237" i="21"/>
  <c r="B238" i="21"/>
  <c r="F238" i="21"/>
  <c r="J238" i="21"/>
  <c r="N238" i="21"/>
  <c r="R238" i="21"/>
  <c r="V238" i="21"/>
  <c r="E239" i="21"/>
  <c r="I239" i="21"/>
  <c r="M239" i="21"/>
  <c r="Q239" i="21"/>
  <c r="U239" i="21"/>
  <c r="D240" i="21"/>
  <c r="H240" i="21"/>
  <c r="L240" i="21"/>
  <c r="P240" i="21"/>
  <c r="T240" i="21"/>
  <c r="C241" i="21"/>
  <c r="G241" i="21"/>
  <c r="K241" i="21"/>
  <c r="O241" i="21"/>
  <c r="S241" i="21"/>
  <c r="B242" i="21"/>
  <c r="F242" i="21"/>
  <c r="J242" i="21"/>
  <c r="N242" i="21"/>
  <c r="R242" i="21"/>
  <c r="V242" i="21"/>
  <c r="E243" i="21"/>
  <c r="I243" i="21"/>
  <c r="M243" i="21"/>
  <c r="Q243" i="21"/>
  <c r="U243" i="21"/>
  <c r="D244" i="21"/>
  <c r="H244" i="21"/>
  <c r="L244" i="21"/>
  <c r="P244" i="21"/>
  <c r="T244" i="21"/>
  <c r="C245" i="21"/>
  <c r="G245" i="21"/>
  <c r="K245" i="21"/>
  <c r="O245" i="21"/>
  <c r="S245" i="21"/>
  <c r="B246" i="21"/>
  <c r="F246" i="21"/>
  <c r="J246" i="21"/>
  <c r="N246" i="21"/>
  <c r="R246" i="21"/>
  <c r="V246" i="21"/>
  <c r="E247" i="21"/>
  <c r="I247" i="21"/>
  <c r="M247" i="21"/>
  <c r="Q247" i="21"/>
  <c r="U247" i="21"/>
  <c r="D248" i="21"/>
  <c r="H248" i="21"/>
  <c r="L248" i="21"/>
  <c r="P248" i="21"/>
  <c r="T248" i="21"/>
  <c r="C249" i="21"/>
  <c r="G249" i="21"/>
  <c r="K249" i="21"/>
  <c r="O249" i="21"/>
  <c r="S249" i="21"/>
  <c r="B250" i="21"/>
  <c r="F250" i="21"/>
  <c r="J250" i="21"/>
  <c r="N250" i="21"/>
  <c r="R250" i="21"/>
  <c r="V250" i="21"/>
  <c r="E251" i="21"/>
  <c r="I251" i="21"/>
  <c r="M251" i="21"/>
  <c r="Q251" i="21"/>
  <c r="U251" i="21"/>
  <c r="D252" i="21"/>
  <c r="H252" i="21"/>
  <c r="L252" i="21"/>
  <c r="P252" i="21"/>
  <c r="T252" i="21"/>
  <c r="C253" i="21"/>
  <c r="G253" i="21"/>
  <c r="K253" i="21"/>
  <c r="O253" i="21"/>
  <c r="N63" i="21"/>
  <c r="P91" i="21"/>
  <c r="T100" i="21"/>
  <c r="V106" i="21"/>
  <c r="C113" i="21"/>
  <c r="E119" i="21"/>
  <c r="V123" i="21"/>
  <c r="D126" i="21"/>
  <c r="F128" i="21"/>
  <c r="V129" i="21"/>
  <c r="L131" i="21"/>
  <c r="B133" i="21"/>
  <c r="M134" i="21"/>
  <c r="C136" i="21"/>
  <c r="N137" i="21"/>
  <c r="D139" i="21"/>
  <c r="O140" i="21"/>
  <c r="E142" i="21"/>
  <c r="P143" i="21"/>
  <c r="F145" i="21"/>
  <c r="Q146" i="21"/>
  <c r="G148" i="21"/>
  <c r="R149" i="21"/>
  <c r="H151" i="21"/>
  <c r="S152" i="21"/>
  <c r="I154" i="21"/>
  <c r="T155" i="21"/>
  <c r="J157" i="21"/>
  <c r="U158" i="21"/>
  <c r="K160" i="21"/>
  <c r="V161" i="21"/>
  <c r="L163" i="21"/>
  <c r="B165" i="21"/>
  <c r="M166" i="21"/>
  <c r="C168" i="21"/>
  <c r="N169" i="21"/>
  <c r="D171" i="21"/>
  <c r="O172" i="21"/>
  <c r="J173" i="21"/>
  <c r="E174" i="21"/>
  <c r="U174" i="21"/>
  <c r="P175" i="21"/>
  <c r="K176" i="21"/>
  <c r="F177" i="21"/>
  <c r="V177" i="21"/>
  <c r="L178" i="21"/>
  <c r="U178" i="21"/>
  <c r="L179" i="21"/>
  <c r="B180" i="21"/>
  <c r="J180" i="21"/>
  <c r="R180" i="21"/>
  <c r="E181" i="21"/>
  <c r="M181" i="21"/>
  <c r="U181" i="21"/>
  <c r="H182" i="21"/>
  <c r="P182" i="21"/>
  <c r="C183" i="21"/>
  <c r="K183" i="21"/>
  <c r="S183" i="21"/>
  <c r="F184" i="21"/>
  <c r="N184" i="21"/>
  <c r="V184" i="21"/>
  <c r="I185" i="21"/>
  <c r="Q185" i="21"/>
  <c r="D186" i="21"/>
  <c r="L186" i="21"/>
  <c r="T186" i="21"/>
  <c r="G187" i="21"/>
  <c r="O187" i="21"/>
  <c r="B188" i="21"/>
  <c r="J188" i="21"/>
  <c r="R188" i="21"/>
  <c r="E189" i="21"/>
  <c r="M189" i="21"/>
  <c r="U189" i="21"/>
  <c r="H190" i="21"/>
  <c r="P190" i="21"/>
  <c r="C191" i="21"/>
  <c r="K191" i="21"/>
  <c r="S191" i="21"/>
  <c r="F192" i="21"/>
  <c r="N192" i="21"/>
  <c r="V192" i="21"/>
  <c r="I193" i="21"/>
  <c r="Q193" i="21"/>
  <c r="D194" i="21"/>
  <c r="L194" i="21"/>
  <c r="T194" i="21"/>
  <c r="G195" i="21"/>
  <c r="O195" i="21"/>
  <c r="B196" i="21"/>
  <c r="J196" i="21"/>
  <c r="R196" i="21"/>
  <c r="E197" i="21"/>
  <c r="M197" i="21"/>
  <c r="U197" i="21"/>
  <c r="H198" i="21"/>
  <c r="P198" i="21"/>
  <c r="C199" i="21"/>
  <c r="K199" i="21"/>
  <c r="S199" i="21"/>
  <c r="F200" i="21"/>
  <c r="N200" i="21"/>
  <c r="V200" i="21"/>
  <c r="I201" i="21"/>
  <c r="Q201" i="21"/>
  <c r="D202" i="21"/>
  <c r="L202" i="21"/>
  <c r="T202" i="21"/>
  <c r="G203" i="21"/>
  <c r="O203" i="21"/>
  <c r="B204" i="21"/>
  <c r="J204" i="21"/>
  <c r="R204" i="21"/>
  <c r="E205" i="21"/>
  <c r="M205" i="21"/>
  <c r="U205" i="21"/>
  <c r="H206" i="21"/>
  <c r="P206" i="21"/>
  <c r="C207" i="21"/>
  <c r="K207" i="21"/>
  <c r="S207" i="21"/>
  <c r="F208" i="21"/>
  <c r="N208" i="21"/>
  <c r="V208" i="21"/>
  <c r="I209" i="21"/>
  <c r="Q209" i="21"/>
  <c r="D210" i="21"/>
  <c r="L210" i="21"/>
  <c r="T210" i="21"/>
  <c r="G211" i="21"/>
  <c r="O211" i="21"/>
  <c r="B212" i="21"/>
  <c r="J212" i="21"/>
  <c r="R212" i="21"/>
  <c r="E213" i="21"/>
  <c r="M213" i="21"/>
  <c r="U213" i="21"/>
  <c r="H214" i="21"/>
  <c r="P214" i="21"/>
  <c r="C215" i="21"/>
  <c r="K215" i="21"/>
  <c r="S215" i="21"/>
  <c r="F216" i="21"/>
  <c r="N216" i="21"/>
  <c r="V216" i="21"/>
  <c r="I217" i="21"/>
  <c r="Q217" i="21"/>
  <c r="D218" i="21"/>
  <c r="L218" i="21"/>
  <c r="T218" i="21"/>
  <c r="G219" i="21"/>
  <c r="O219" i="21"/>
  <c r="B220" i="21"/>
  <c r="J220" i="21"/>
  <c r="R220" i="21"/>
  <c r="B221" i="21"/>
  <c r="G221" i="21"/>
  <c r="L221" i="21"/>
  <c r="P221" i="21"/>
  <c r="T221" i="21"/>
  <c r="C222" i="21"/>
  <c r="G222" i="21"/>
  <c r="K222" i="21"/>
  <c r="O222" i="21"/>
  <c r="S222" i="21"/>
  <c r="B223" i="21"/>
  <c r="F223" i="21"/>
  <c r="J223" i="21"/>
  <c r="N223" i="21"/>
  <c r="R223" i="21"/>
  <c r="V223" i="21"/>
  <c r="E224" i="21"/>
  <c r="I224" i="21"/>
  <c r="M224" i="21"/>
  <c r="Q224" i="21"/>
  <c r="U224" i="21"/>
  <c r="D225" i="21"/>
  <c r="H225" i="21"/>
  <c r="L225" i="21"/>
  <c r="P225" i="21"/>
  <c r="T225" i="21"/>
  <c r="C226" i="21"/>
  <c r="G226" i="21"/>
  <c r="K226" i="21"/>
  <c r="O226" i="21"/>
  <c r="S226" i="21"/>
  <c r="B227" i="21"/>
  <c r="F227" i="21"/>
  <c r="J227" i="21"/>
  <c r="N227" i="21"/>
  <c r="R227" i="21"/>
  <c r="V227" i="21"/>
  <c r="E228" i="21"/>
  <c r="I228" i="21"/>
  <c r="M228" i="21"/>
  <c r="Q228" i="21"/>
  <c r="U228" i="21"/>
  <c r="D229" i="21"/>
  <c r="H229" i="21"/>
  <c r="L229" i="21"/>
  <c r="P229" i="21"/>
  <c r="T229" i="21"/>
  <c r="C230" i="21"/>
  <c r="G230" i="21"/>
  <c r="K230" i="21"/>
  <c r="O230" i="21"/>
  <c r="S230" i="21"/>
  <c r="B231" i="21"/>
  <c r="F231" i="21"/>
  <c r="J231" i="21"/>
  <c r="N231" i="21"/>
  <c r="R231" i="21"/>
  <c r="V231" i="21"/>
  <c r="E232" i="21"/>
  <c r="I232" i="21"/>
  <c r="M232" i="21"/>
  <c r="Q232" i="21"/>
  <c r="U232" i="21"/>
  <c r="D233" i="21"/>
  <c r="H233" i="21"/>
  <c r="L233" i="21"/>
  <c r="P233" i="21"/>
  <c r="T233" i="21"/>
  <c r="C234" i="21"/>
  <c r="G234" i="21"/>
  <c r="K234" i="21"/>
  <c r="O234" i="21"/>
  <c r="S234" i="21"/>
  <c r="B235" i="21"/>
  <c r="F235" i="21"/>
  <c r="J235" i="21"/>
  <c r="N235" i="21"/>
  <c r="R235" i="21"/>
  <c r="V235" i="21"/>
  <c r="E236" i="21"/>
  <c r="I236" i="21"/>
  <c r="M236" i="21"/>
  <c r="Q236" i="21"/>
  <c r="U236" i="21"/>
  <c r="D237" i="21"/>
  <c r="H237" i="21"/>
  <c r="L237" i="21"/>
  <c r="P237" i="21"/>
  <c r="T237" i="21"/>
  <c r="C238" i="21"/>
  <c r="G238" i="21"/>
  <c r="K238" i="21"/>
  <c r="O238" i="21"/>
  <c r="S238" i="21"/>
  <c r="B239" i="21"/>
  <c r="F239" i="21"/>
  <c r="J239" i="21"/>
  <c r="N239" i="21"/>
  <c r="R239" i="21"/>
  <c r="V239" i="21"/>
  <c r="E240" i="21"/>
  <c r="I240" i="21"/>
  <c r="M240" i="21"/>
  <c r="Q240" i="21"/>
  <c r="U240" i="21"/>
  <c r="D241" i="21"/>
  <c r="H241" i="21"/>
  <c r="L241" i="21"/>
  <c r="P241" i="21"/>
  <c r="T241" i="21"/>
  <c r="C242" i="21"/>
  <c r="G242" i="21"/>
  <c r="K242" i="21"/>
  <c r="O242" i="21"/>
  <c r="S242" i="21"/>
  <c r="B243" i="21"/>
  <c r="F243" i="21"/>
  <c r="J243" i="21"/>
  <c r="N243" i="21"/>
  <c r="R243" i="21"/>
  <c r="V243" i="21"/>
  <c r="E244" i="21"/>
  <c r="I244" i="21"/>
  <c r="M244" i="21"/>
  <c r="Q244" i="21"/>
  <c r="U244" i="21"/>
  <c r="D245" i="21"/>
  <c r="H245" i="21"/>
  <c r="L245" i="21"/>
  <c r="P245" i="21"/>
  <c r="T245" i="21"/>
  <c r="C246" i="21"/>
  <c r="G246" i="21"/>
  <c r="K246" i="21"/>
  <c r="O246" i="21"/>
  <c r="S246" i="21"/>
  <c r="B247" i="21"/>
  <c r="F247" i="21"/>
  <c r="J247" i="21"/>
  <c r="N247" i="21"/>
  <c r="R247" i="21"/>
  <c r="V247" i="21"/>
  <c r="E248" i="21"/>
  <c r="I248" i="21"/>
  <c r="M248" i="21"/>
  <c r="Q248" i="21"/>
  <c r="U248" i="21"/>
  <c r="D249" i="21"/>
  <c r="H249" i="21"/>
  <c r="L249" i="21"/>
  <c r="P249" i="21"/>
  <c r="T249" i="21"/>
  <c r="C250" i="21"/>
  <c r="G250" i="21"/>
  <c r="K250" i="21"/>
  <c r="O250" i="21"/>
  <c r="S250" i="21"/>
  <c r="B251" i="21"/>
  <c r="F251" i="21"/>
  <c r="J251" i="21"/>
  <c r="N251" i="21"/>
  <c r="R251" i="21"/>
  <c r="V251" i="21"/>
  <c r="E252" i="21"/>
  <c r="I252" i="21"/>
  <c r="M252" i="21"/>
  <c r="Q252" i="21"/>
  <c r="U252" i="21"/>
  <c r="D253" i="21"/>
  <c r="H253" i="21"/>
  <c r="L253" i="21"/>
  <c r="P253" i="21"/>
  <c r="T253" i="21"/>
  <c r="C254" i="21"/>
  <c r="G254" i="21"/>
  <c r="K254" i="21"/>
  <c r="O254" i="21"/>
  <c r="S254" i="21"/>
  <c r="B255" i="21"/>
  <c r="F255" i="21"/>
  <c r="J255" i="21"/>
  <c r="N255" i="21"/>
  <c r="R255" i="21"/>
  <c r="V255" i="21"/>
  <c r="E256" i="21"/>
  <c r="K73" i="21"/>
  <c r="N114" i="21"/>
  <c r="O128" i="21"/>
  <c r="U134" i="21"/>
  <c r="B141" i="21"/>
  <c r="D147" i="21"/>
  <c r="F153" i="21"/>
  <c r="H159" i="21"/>
  <c r="J165" i="21"/>
  <c r="L171" i="21"/>
  <c r="D175" i="21"/>
  <c r="D178" i="21"/>
  <c r="C180" i="21"/>
  <c r="N181" i="21"/>
  <c r="D183" i="21"/>
  <c r="O184" i="21"/>
  <c r="E186" i="21"/>
  <c r="P187" i="21"/>
  <c r="F189" i="21"/>
  <c r="Q190" i="21"/>
  <c r="G192" i="21"/>
  <c r="R193" i="21"/>
  <c r="H195" i="21"/>
  <c r="S196" i="21"/>
  <c r="I198" i="21"/>
  <c r="T199" i="21"/>
  <c r="J201" i="21"/>
  <c r="U202" i="21"/>
  <c r="K204" i="21"/>
  <c r="V205" i="21"/>
  <c r="L207" i="21"/>
  <c r="B209" i="21"/>
  <c r="M210" i="21"/>
  <c r="C212" i="21"/>
  <c r="N213" i="21"/>
  <c r="D215" i="21"/>
  <c r="O216" i="21"/>
  <c r="E218" i="21"/>
  <c r="P219" i="21"/>
  <c r="C221" i="21"/>
  <c r="U221" i="21"/>
  <c r="P222" i="21"/>
  <c r="K223" i="21"/>
  <c r="F224" i="21"/>
  <c r="V224" i="21"/>
  <c r="Q225" i="21"/>
  <c r="L226" i="21"/>
  <c r="G227" i="21"/>
  <c r="B228" i="21"/>
  <c r="R228" i="21"/>
  <c r="M229" i="21"/>
  <c r="H230" i="21"/>
  <c r="C231" i="21"/>
  <c r="S231" i="21"/>
  <c r="N232" i="21"/>
  <c r="I233" i="21"/>
  <c r="D234" i="21"/>
  <c r="T234" i="21"/>
  <c r="O235" i="21"/>
  <c r="J236" i="21"/>
  <c r="E237" i="21"/>
  <c r="U237" i="21"/>
  <c r="P238" i="21"/>
  <c r="K239" i="21"/>
  <c r="F240" i="21"/>
  <c r="V240" i="21"/>
  <c r="Q241" i="21"/>
  <c r="L242" i="21"/>
  <c r="G243" i="21"/>
  <c r="B244" i="21"/>
  <c r="R244" i="21"/>
  <c r="M245" i="21"/>
  <c r="H246" i="21"/>
  <c r="C247" i="21"/>
  <c r="S247" i="21"/>
  <c r="N248" i="21"/>
  <c r="I249" i="21"/>
  <c r="D250" i="21"/>
  <c r="T250" i="21"/>
  <c r="O251" i="21"/>
  <c r="J252" i="21"/>
  <c r="B253" i="21"/>
  <c r="J253" i="21"/>
  <c r="R253" i="21"/>
  <c r="B254" i="21"/>
  <c r="H254" i="21"/>
  <c r="M254" i="21"/>
  <c r="R254" i="21"/>
  <c r="C255" i="21"/>
  <c r="H255" i="21"/>
  <c r="M255" i="21"/>
  <c r="S255" i="21"/>
  <c r="C256" i="21"/>
  <c r="H256" i="21"/>
  <c r="L256" i="21"/>
  <c r="P256" i="21"/>
  <c r="T256" i="21"/>
  <c r="C257" i="21"/>
  <c r="G257" i="21"/>
  <c r="K257" i="21"/>
  <c r="O257" i="21"/>
  <c r="S257" i="21"/>
  <c r="B258" i="21"/>
  <c r="F258" i="21"/>
  <c r="J258" i="21"/>
  <c r="N258" i="21"/>
  <c r="R258" i="21"/>
  <c r="V258" i="21"/>
  <c r="E259" i="21"/>
  <c r="I259" i="21"/>
  <c r="M259" i="21"/>
  <c r="Q259" i="21"/>
  <c r="U259" i="21"/>
  <c r="D260" i="21"/>
  <c r="H260" i="21"/>
  <c r="L260" i="21"/>
  <c r="P260" i="21"/>
  <c r="T260" i="21"/>
  <c r="C261" i="21"/>
  <c r="G261" i="21"/>
  <c r="K261" i="21"/>
  <c r="O261" i="21"/>
  <c r="S261" i="21"/>
  <c r="B262" i="21"/>
  <c r="F262" i="21"/>
  <c r="J262" i="21"/>
  <c r="N262" i="21"/>
  <c r="R262" i="21"/>
  <c r="V262" i="21"/>
  <c r="E263" i="21"/>
  <c r="I263" i="21"/>
  <c r="M263" i="21"/>
  <c r="Q263" i="21"/>
  <c r="U263" i="21"/>
  <c r="D264" i="21"/>
  <c r="H264" i="21"/>
  <c r="L264" i="21"/>
  <c r="P264" i="21"/>
  <c r="T264" i="21"/>
  <c r="C265" i="21"/>
  <c r="G265" i="21"/>
  <c r="K265" i="21"/>
  <c r="O265" i="21"/>
  <c r="S265" i="21"/>
  <c r="B266" i="21"/>
  <c r="F266" i="21"/>
  <c r="J266" i="21"/>
  <c r="N266" i="21"/>
  <c r="R266" i="21"/>
  <c r="V266" i="21"/>
  <c r="E267" i="21"/>
  <c r="I267" i="21"/>
  <c r="M267" i="21"/>
  <c r="Q267" i="21"/>
  <c r="U267" i="21"/>
  <c r="D268" i="21"/>
  <c r="H268" i="21"/>
  <c r="L268" i="21"/>
  <c r="P268" i="21"/>
  <c r="T268" i="21"/>
  <c r="C269" i="21"/>
  <c r="G269" i="21"/>
  <c r="K269" i="21"/>
  <c r="O269" i="21"/>
  <c r="S269" i="21"/>
  <c r="B270" i="21"/>
  <c r="F270" i="21"/>
  <c r="J270" i="21"/>
  <c r="N270" i="21"/>
  <c r="R270" i="21"/>
  <c r="V270" i="21"/>
  <c r="E271" i="21"/>
  <c r="I271" i="21"/>
  <c r="M271" i="21"/>
  <c r="Q271" i="21"/>
  <c r="U271" i="21"/>
  <c r="D272" i="21"/>
  <c r="H272" i="21"/>
  <c r="L272" i="21"/>
  <c r="P272" i="21"/>
  <c r="T272" i="21"/>
  <c r="C273" i="21"/>
  <c r="G273" i="21"/>
  <c r="K273" i="21"/>
  <c r="O273" i="21"/>
  <c r="S273" i="21"/>
  <c r="B274" i="21"/>
  <c r="F274" i="21"/>
  <c r="J274" i="21"/>
  <c r="N274" i="21"/>
  <c r="R274" i="21"/>
  <c r="V274" i="21"/>
  <c r="E275" i="21"/>
  <c r="I275" i="21"/>
  <c r="M275" i="21"/>
  <c r="Q275" i="21"/>
  <c r="U275" i="21"/>
  <c r="D276" i="21"/>
  <c r="H276" i="21"/>
  <c r="L276" i="21"/>
  <c r="P276" i="21"/>
  <c r="T276" i="21"/>
  <c r="C277" i="21"/>
  <c r="G277" i="21"/>
  <c r="K277" i="21"/>
  <c r="O277" i="21"/>
  <c r="S277" i="21"/>
  <c r="B278" i="21"/>
  <c r="F278" i="21"/>
  <c r="J278" i="21"/>
  <c r="N278" i="21"/>
  <c r="R278" i="21"/>
  <c r="V278" i="21"/>
  <c r="E279" i="21"/>
  <c r="I279" i="21"/>
  <c r="M279" i="21"/>
  <c r="Q279" i="21"/>
  <c r="U279" i="21"/>
  <c r="D280" i="21"/>
  <c r="H280" i="21"/>
  <c r="L280" i="21"/>
  <c r="P280" i="21"/>
  <c r="T280" i="21"/>
  <c r="C281" i="21"/>
  <c r="G281" i="21"/>
  <c r="K281" i="21"/>
  <c r="O281" i="21"/>
  <c r="S281" i="21"/>
  <c r="B282" i="21"/>
  <c r="F282" i="21"/>
  <c r="J282" i="21"/>
  <c r="N282" i="21"/>
  <c r="R282" i="21"/>
  <c r="V282" i="21"/>
  <c r="E283" i="21"/>
  <c r="I283" i="21"/>
  <c r="M283" i="21"/>
  <c r="Q283" i="21"/>
  <c r="U283" i="21"/>
  <c r="D284" i="21"/>
  <c r="H284" i="21"/>
  <c r="L284" i="21"/>
  <c r="P284" i="21"/>
  <c r="T284" i="21"/>
  <c r="C285" i="21"/>
  <c r="G285" i="21"/>
  <c r="K285" i="21"/>
  <c r="O285" i="21"/>
  <c r="S285" i="21"/>
  <c r="B286" i="21"/>
  <c r="F286" i="21"/>
  <c r="J286" i="21"/>
  <c r="N286" i="21"/>
  <c r="R286" i="21"/>
  <c r="V286" i="21"/>
  <c r="E287" i="21"/>
  <c r="I287" i="21"/>
  <c r="M287" i="21"/>
  <c r="Q287" i="21"/>
  <c r="U287" i="21"/>
  <c r="D288" i="21"/>
  <c r="H288" i="21"/>
  <c r="L288" i="21"/>
  <c r="P288" i="21"/>
  <c r="T288" i="21"/>
  <c r="C289" i="21"/>
  <c r="G289" i="21"/>
  <c r="K289" i="21"/>
  <c r="O289" i="21"/>
  <c r="S289" i="21"/>
  <c r="B290" i="21"/>
  <c r="F290" i="21"/>
  <c r="J290" i="21"/>
  <c r="N290" i="21"/>
  <c r="R290" i="21"/>
  <c r="V290" i="21"/>
  <c r="E291" i="21"/>
  <c r="I291" i="21"/>
  <c r="M291" i="21"/>
  <c r="Q291" i="21"/>
  <c r="U291" i="21"/>
  <c r="D292" i="21"/>
  <c r="H292" i="21"/>
  <c r="L292" i="21"/>
  <c r="P292" i="21"/>
  <c r="T292" i="21"/>
  <c r="C293" i="21"/>
  <c r="G293" i="21"/>
  <c r="K293" i="21"/>
  <c r="O293" i="21"/>
  <c r="S293" i="21"/>
  <c r="B294" i="21"/>
  <c r="F294" i="21"/>
  <c r="J294" i="21"/>
  <c r="N294" i="21"/>
  <c r="R294" i="21"/>
  <c r="V294" i="21"/>
  <c r="E295" i="21"/>
  <c r="I295" i="21"/>
  <c r="M295" i="21"/>
  <c r="Q295" i="21"/>
  <c r="U295" i="21"/>
  <c r="D296" i="21"/>
  <c r="H296" i="21"/>
  <c r="L296" i="21"/>
  <c r="P296" i="21"/>
  <c r="T296" i="21"/>
  <c r="C297" i="21"/>
  <c r="G297" i="21"/>
  <c r="K297" i="21"/>
  <c r="O297" i="21"/>
  <c r="S297" i="21"/>
  <c r="B298" i="21"/>
  <c r="F298" i="21"/>
  <c r="J298" i="21"/>
  <c r="N298" i="21"/>
  <c r="R298" i="21"/>
  <c r="V298" i="21"/>
  <c r="E299" i="21"/>
  <c r="I299" i="21"/>
  <c r="M299" i="21"/>
  <c r="Q299" i="21"/>
  <c r="U299" i="21"/>
  <c r="D300" i="21"/>
  <c r="H300" i="21"/>
  <c r="L300" i="21"/>
  <c r="P300" i="21"/>
  <c r="T300" i="21"/>
  <c r="C301" i="21"/>
  <c r="G301" i="21"/>
  <c r="K301" i="21"/>
  <c r="O301" i="21"/>
  <c r="S301" i="21"/>
  <c r="B302" i="21"/>
  <c r="F302" i="21"/>
  <c r="J302" i="21"/>
  <c r="N302" i="21"/>
  <c r="R302" i="21"/>
  <c r="V302" i="21"/>
  <c r="E303" i="21"/>
  <c r="I303" i="21"/>
  <c r="M303" i="21"/>
  <c r="Q303" i="21"/>
  <c r="U303" i="21"/>
  <c r="D304" i="21"/>
  <c r="H304" i="21"/>
  <c r="L304" i="21"/>
  <c r="P304" i="21"/>
  <c r="T304" i="21"/>
  <c r="C305" i="21"/>
  <c r="G305" i="21"/>
  <c r="K305" i="21"/>
  <c r="O305" i="21"/>
  <c r="S305" i="21"/>
  <c r="B306" i="21"/>
  <c r="F306" i="21"/>
  <c r="J306" i="21"/>
  <c r="N306" i="21"/>
  <c r="R306" i="21"/>
  <c r="V306" i="21"/>
  <c r="E307" i="21"/>
  <c r="I307" i="21"/>
  <c r="M307" i="21"/>
  <c r="Q307" i="21"/>
  <c r="U307" i="21"/>
  <c r="D308" i="21"/>
  <c r="H308" i="21"/>
  <c r="L308" i="21"/>
  <c r="P308" i="21"/>
  <c r="T308" i="21"/>
  <c r="C309" i="21"/>
  <c r="G309" i="21"/>
  <c r="K309" i="21"/>
  <c r="O309" i="21"/>
  <c r="S309" i="21"/>
  <c r="B310" i="21"/>
  <c r="F310" i="21"/>
  <c r="J310" i="21"/>
  <c r="N310" i="21"/>
  <c r="R310" i="21"/>
  <c r="V310" i="21"/>
  <c r="E311" i="21"/>
  <c r="I311" i="21"/>
  <c r="M311" i="21"/>
  <c r="Q311" i="21"/>
  <c r="U311" i="21"/>
  <c r="D312" i="21"/>
  <c r="H312" i="21"/>
  <c r="L312" i="21"/>
  <c r="P312" i="21"/>
  <c r="T312" i="21"/>
  <c r="C313" i="21"/>
  <c r="G313" i="21"/>
  <c r="K313" i="21"/>
  <c r="O313" i="21"/>
  <c r="S313" i="21"/>
  <c r="B314" i="21"/>
  <c r="F314" i="21"/>
  <c r="J314" i="21"/>
  <c r="N314" i="21"/>
  <c r="R314" i="21"/>
  <c r="V314" i="21"/>
  <c r="E315" i="21"/>
  <c r="I315" i="21"/>
  <c r="M315" i="21"/>
  <c r="Q315" i="21"/>
  <c r="U315" i="21"/>
  <c r="D316" i="21"/>
  <c r="H316" i="21"/>
  <c r="L316" i="21"/>
  <c r="P316" i="21"/>
  <c r="T316" i="21"/>
  <c r="C317" i="21"/>
  <c r="G317" i="21"/>
  <c r="K317" i="21"/>
  <c r="O317" i="21"/>
  <c r="S317" i="21"/>
  <c r="B318" i="21"/>
  <c r="F318" i="21"/>
  <c r="J318" i="21"/>
  <c r="N318" i="21"/>
  <c r="R318" i="21"/>
  <c r="V318" i="21"/>
  <c r="E319" i="21"/>
  <c r="I319" i="21"/>
  <c r="M319" i="21"/>
  <c r="Q319" i="21"/>
  <c r="U319" i="21"/>
  <c r="D320" i="21"/>
  <c r="H320" i="21"/>
  <c r="L320" i="21"/>
  <c r="P320" i="21"/>
  <c r="T320" i="21"/>
  <c r="C321" i="21"/>
  <c r="G321" i="21"/>
  <c r="K321" i="21"/>
  <c r="O321" i="21"/>
  <c r="S321" i="21"/>
  <c r="B322" i="21"/>
  <c r="F322" i="21"/>
  <c r="J322" i="21"/>
  <c r="N322" i="21"/>
  <c r="R322" i="21"/>
  <c r="V322" i="21"/>
  <c r="E323" i="21"/>
  <c r="I323" i="21"/>
  <c r="M323" i="21"/>
  <c r="Q323" i="21"/>
  <c r="U323" i="21"/>
  <c r="D324" i="21"/>
  <c r="H324" i="21"/>
  <c r="L324" i="21"/>
  <c r="P324" i="21"/>
  <c r="T324" i="21"/>
  <c r="C325" i="21"/>
  <c r="G325" i="21"/>
  <c r="K325" i="21"/>
  <c r="O325" i="21"/>
  <c r="S325" i="21"/>
  <c r="B326" i="21"/>
  <c r="F326" i="21"/>
  <c r="J326" i="21"/>
  <c r="N326" i="21"/>
  <c r="R326" i="21"/>
  <c r="V326" i="21"/>
  <c r="E327" i="21"/>
  <c r="I327" i="21"/>
  <c r="M327" i="21"/>
  <c r="Q327" i="21"/>
  <c r="U327" i="21"/>
  <c r="D328" i="21"/>
  <c r="H328" i="21"/>
  <c r="L328" i="21"/>
  <c r="P328" i="21"/>
  <c r="T328" i="21"/>
  <c r="C329" i="21"/>
  <c r="G329" i="21"/>
  <c r="K329" i="21"/>
  <c r="O329" i="21"/>
  <c r="S329" i="21"/>
  <c r="B330" i="21"/>
  <c r="F330" i="21"/>
  <c r="J330" i="21"/>
  <c r="N330" i="21"/>
  <c r="R330" i="21"/>
  <c r="V330" i="21"/>
  <c r="E331" i="21"/>
  <c r="I331" i="21"/>
  <c r="M331" i="21"/>
  <c r="Q331" i="21"/>
  <c r="U331" i="21"/>
  <c r="D332" i="21"/>
  <c r="H332" i="21"/>
  <c r="L332" i="21"/>
  <c r="P332" i="21"/>
  <c r="T332" i="21"/>
  <c r="C333" i="21"/>
  <c r="G333" i="21"/>
  <c r="K333" i="21"/>
  <c r="O333" i="21"/>
  <c r="S333" i="21"/>
  <c r="B334" i="21"/>
  <c r="F334" i="21"/>
  <c r="J334" i="21"/>
  <c r="N334" i="21"/>
  <c r="R334" i="21"/>
  <c r="V334" i="21"/>
  <c r="E335" i="21"/>
  <c r="I335" i="21"/>
  <c r="M335" i="21"/>
  <c r="Q335" i="21"/>
  <c r="U335" i="21"/>
  <c r="D336" i="21"/>
  <c r="H336" i="21"/>
  <c r="L336" i="21"/>
  <c r="P336" i="21"/>
  <c r="T336" i="21"/>
  <c r="C337" i="21"/>
  <c r="G337" i="21"/>
  <c r="K337" i="21"/>
  <c r="O337" i="21"/>
  <c r="S337" i="21"/>
  <c r="B338" i="21"/>
  <c r="F338" i="21"/>
  <c r="J338" i="21"/>
  <c r="N338" i="21"/>
  <c r="R338" i="21"/>
  <c r="V338" i="21"/>
  <c r="E339" i="21"/>
  <c r="I339" i="21"/>
  <c r="M339" i="21"/>
  <c r="Q339" i="21"/>
  <c r="U339" i="21"/>
  <c r="D340" i="21"/>
  <c r="H340" i="21"/>
  <c r="L340" i="21"/>
  <c r="P340" i="21"/>
  <c r="T340" i="21"/>
  <c r="C341" i="21"/>
  <c r="G341" i="21"/>
  <c r="K341" i="21"/>
  <c r="O341" i="21"/>
  <c r="S341" i="21"/>
  <c r="B342" i="21"/>
  <c r="F342" i="21"/>
  <c r="J342" i="21"/>
  <c r="N342" i="21"/>
  <c r="R342" i="21"/>
  <c r="V342" i="21"/>
  <c r="E343" i="21"/>
  <c r="I343" i="21"/>
  <c r="M343" i="21"/>
  <c r="Q343" i="21"/>
  <c r="U343" i="21"/>
  <c r="D344" i="21"/>
  <c r="H344" i="21"/>
  <c r="L344" i="21"/>
  <c r="P344" i="21"/>
  <c r="T344" i="21"/>
  <c r="C345" i="21"/>
  <c r="G345" i="21"/>
  <c r="K345" i="21"/>
  <c r="O345" i="21"/>
  <c r="S345" i="21"/>
  <c r="B346" i="21"/>
  <c r="F346" i="21"/>
  <c r="J346" i="21"/>
  <c r="N346" i="21"/>
  <c r="R346" i="21"/>
  <c r="V346" i="21"/>
  <c r="E347" i="21"/>
  <c r="I347" i="21"/>
  <c r="M347" i="21"/>
  <c r="Q347" i="21"/>
  <c r="U347" i="21"/>
  <c r="D348" i="21"/>
  <c r="H348" i="21"/>
  <c r="L348" i="21"/>
  <c r="P348" i="21"/>
  <c r="T348" i="21"/>
  <c r="C349" i="21"/>
  <c r="G349" i="21"/>
  <c r="K349" i="21"/>
  <c r="O349" i="21"/>
  <c r="S349" i="21"/>
  <c r="B350" i="21"/>
  <c r="F350" i="21"/>
  <c r="J350" i="21"/>
  <c r="N350" i="21"/>
  <c r="R350" i="21"/>
  <c r="V350" i="21"/>
  <c r="E351" i="21"/>
  <c r="I351" i="21"/>
  <c r="M351" i="21"/>
  <c r="Q351" i="21"/>
  <c r="U351" i="21"/>
  <c r="D352" i="21"/>
  <c r="H352" i="21"/>
  <c r="L352" i="21"/>
  <c r="P352" i="21"/>
  <c r="T352" i="21"/>
  <c r="C353" i="21"/>
  <c r="G353" i="21"/>
  <c r="K353" i="21"/>
  <c r="O353" i="21"/>
  <c r="S353" i="21"/>
  <c r="B354" i="21"/>
  <c r="F354" i="21"/>
  <c r="J354" i="21"/>
  <c r="N354" i="21"/>
  <c r="R354" i="21"/>
  <c r="V354" i="21"/>
  <c r="E355" i="21"/>
  <c r="I355" i="21"/>
  <c r="M355" i="21"/>
  <c r="Q355" i="21"/>
  <c r="U355" i="21"/>
  <c r="D356" i="21"/>
  <c r="H356" i="21"/>
  <c r="L356" i="21"/>
  <c r="P356" i="21"/>
  <c r="T356" i="21"/>
  <c r="C357" i="21"/>
  <c r="G357" i="21"/>
  <c r="K357" i="21"/>
  <c r="O357" i="21"/>
  <c r="S357" i="21"/>
  <c r="B358" i="21"/>
  <c r="F358" i="21"/>
  <c r="J358" i="21"/>
  <c r="N358" i="21"/>
  <c r="R358" i="21"/>
  <c r="V358" i="21"/>
  <c r="E359" i="21"/>
  <c r="I359" i="21"/>
  <c r="M359" i="21"/>
  <c r="Q359" i="21"/>
  <c r="U359" i="21"/>
  <c r="D360" i="21"/>
  <c r="H360" i="21"/>
  <c r="L360" i="21"/>
  <c r="P360" i="21"/>
  <c r="T360" i="21"/>
  <c r="C361" i="21"/>
  <c r="G361" i="21"/>
  <c r="K361" i="21"/>
  <c r="O361" i="21"/>
  <c r="S361" i="21"/>
  <c r="B362" i="21"/>
  <c r="F362" i="21"/>
  <c r="J362" i="21"/>
  <c r="N362" i="21"/>
  <c r="R362" i="21"/>
  <c r="V362" i="21"/>
  <c r="E363" i="21"/>
  <c r="I363" i="21"/>
  <c r="M363" i="21"/>
  <c r="Q363" i="21"/>
  <c r="U363" i="21"/>
  <c r="D364" i="21"/>
  <c r="H364" i="21"/>
  <c r="L364" i="21"/>
  <c r="P364" i="21"/>
  <c r="T364" i="21"/>
  <c r="C365" i="21"/>
  <c r="G365" i="21"/>
  <c r="K365" i="21"/>
  <c r="O365" i="21"/>
  <c r="S365" i="21"/>
  <c r="B366" i="21"/>
  <c r="F366" i="21"/>
  <c r="J366" i="21"/>
  <c r="N366" i="21"/>
  <c r="R366" i="21"/>
  <c r="V366" i="21"/>
  <c r="E367" i="21"/>
  <c r="I367" i="21"/>
  <c r="M367" i="21"/>
  <c r="Q367" i="21"/>
  <c r="U367" i="21"/>
  <c r="D368" i="21"/>
  <c r="H368" i="21"/>
  <c r="R94" i="21"/>
  <c r="P120" i="21"/>
  <c r="I130" i="21"/>
  <c r="K136" i="21"/>
  <c r="M142" i="21"/>
  <c r="O148" i="21"/>
  <c r="Q154" i="21"/>
  <c r="S160" i="21"/>
  <c r="U166" i="21"/>
  <c r="S172" i="21"/>
  <c r="T175" i="21"/>
  <c r="M178" i="21"/>
  <c r="K180" i="21"/>
  <c r="V181" i="21"/>
  <c r="L183" i="21"/>
  <c r="B185" i="21"/>
  <c r="M186" i="21"/>
  <c r="C188" i="21"/>
  <c r="N189" i="21"/>
  <c r="D191" i="21"/>
  <c r="O192" i="21"/>
  <c r="E194" i="21"/>
  <c r="P195" i="21"/>
  <c r="F197" i="21"/>
  <c r="Q198" i="21"/>
  <c r="G200" i="21"/>
  <c r="R201" i="21"/>
  <c r="H203" i="21"/>
  <c r="S204" i="21"/>
  <c r="I206" i="21"/>
  <c r="T207" i="21"/>
  <c r="J209" i="21"/>
  <c r="U210" i="21"/>
  <c r="K212" i="21"/>
  <c r="V213" i="21"/>
  <c r="L215" i="21"/>
  <c r="B217" i="21"/>
  <c r="M218" i="21"/>
  <c r="C220" i="21"/>
  <c r="I221" i="21"/>
  <c r="D222" i="21"/>
  <c r="T222" i="21"/>
  <c r="O223" i="21"/>
  <c r="J224" i="21"/>
  <c r="E225" i="21"/>
  <c r="U225" i="21"/>
  <c r="P226" i="21"/>
  <c r="K227" i="21"/>
  <c r="F228" i="21"/>
  <c r="V228" i="21"/>
  <c r="Q229" i="21"/>
  <c r="L230" i="21"/>
  <c r="G231" i="21"/>
  <c r="B232" i="21"/>
  <c r="R232" i="21"/>
  <c r="M233" i="21"/>
  <c r="H234" i="21"/>
  <c r="C235" i="21"/>
  <c r="S235" i="21"/>
  <c r="N236" i="21"/>
  <c r="I237" i="21"/>
  <c r="D238" i="21"/>
  <c r="T238" i="21"/>
  <c r="O239" i="21"/>
  <c r="J240" i="21"/>
  <c r="E241" i="21"/>
  <c r="U241" i="21"/>
  <c r="P242" i="21"/>
  <c r="K243" i="21"/>
  <c r="F244" i="21"/>
  <c r="V244" i="21"/>
  <c r="Q245" i="21"/>
  <c r="L246" i="21"/>
  <c r="G247" i="21"/>
  <c r="B248" i="21"/>
  <c r="R248" i="21"/>
  <c r="M249" i="21"/>
  <c r="H250" i="21"/>
  <c r="C251" i="21"/>
  <c r="S251" i="21"/>
  <c r="N252" i="21"/>
  <c r="E253" i="21"/>
  <c r="M253" i="21"/>
  <c r="S253" i="21"/>
  <c r="D254" i="21"/>
  <c r="I254" i="21"/>
  <c r="N254" i="21"/>
  <c r="T254" i="21"/>
  <c r="D255" i="21"/>
  <c r="I255" i="21"/>
  <c r="O255" i="21"/>
  <c r="T255" i="21"/>
  <c r="D256" i="21"/>
  <c r="I256" i="21"/>
  <c r="M256" i="21"/>
  <c r="Q256" i="21"/>
  <c r="U256" i="21"/>
  <c r="D257" i="21"/>
  <c r="H257" i="21"/>
  <c r="L257" i="21"/>
  <c r="P257" i="21"/>
  <c r="T257" i="21"/>
  <c r="C258" i="21"/>
  <c r="G258" i="21"/>
  <c r="K258" i="21"/>
  <c r="O258" i="21"/>
  <c r="S258" i="21"/>
  <c r="B259" i="21"/>
  <c r="F259" i="21"/>
  <c r="J259" i="21"/>
  <c r="N259" i="21"/>
  <c r="R259" i="21"/>
  <c r="V259" i="21"/>
  <c r="E260" i="21"/>
  <c r="I260" i="21"/>
  <c r="M260" i="21"/>
  <c r="Q260" i="21"/>
  <c r="U260" i="21"/>
  <c r="D261" i="21"/>
  <c r="H261" i="21"/>
  <c r="L261" i="21"/>
  <c r="P261" i="21"/>
  <c r="T261" i="21"/>
  <c r="C262" i="21"/>
  <c r="G262" i="21"/>
  <c r="K262" i="21"/>
  <c r="O262" i="21"/>
  <c r="S262" i="21"/>
  <c r="B263" i="21"/>
  <c r="F263" i="21"/>
  <c r="J263" i="21"/>
  <c r="N263" i="21"/>
  <c r="R263" i="21"/>
  <c r="V263" i="21"/>
  <c r="E264" i="21"/>
  <c r="I264" i="21"/>
  <c r="M264" i="21"/>
  <c r="Q264" i="21"/>
  <c r="U264" i="21"/>
  <c r="D265" i="21"/>
  <c r="H265" i="21"/>
  <c r="L265" i="21"/>
  <c r="P265" i="21"/>
  <c r="T265" i="21"/>
  <c r="C266" i="21"/>
  <c r="G266" i="21"/>
  <c r="K266" i="21"/>
  <c r="O266" i="21"/>
  <c r="S266" i="21"/>
  <c r="B267" i="21"/>
  <c r="F267" i="21"/>
  <c r="J267" i="21"/>
  <c r="N267" i="21"/>
  <c r="R267" i="21"/>
  <c r="V267" i="21"/>
  <c r="E268" i="21"/>
  <c r="I268" i="21"/>
  <c r="M268" i="21"/>
  <c r="Q268" i="21"/>
  <c r="U268" i="21"/>
  <c r="D269" i="21"/>
  <c r="H269" i="21"/>
  <c r="L269" i="21"/>
  <c r="P269" i="21"/>
  <c r="T269" i="21"/>
  <c r="C270" i="21"/>
  <c r="G270" i="21"/>
  <c r="K270" i="21"/>
  <c r="O270" i="21"/>
  <c r="S270" i="21"/>
  <c r="B271" i="21"/>
  <c r="F271" i="21"/>
  <c r="J271" i="21"/>
  <c r="N271" i="21"/>
  <c r="R271" i="21"/>
  <c r="V271" i="21"/>
  <c r="E272" i="21"/>
  <c r="I272" i="21"/>
  <c r="M272" i="21"/>
  <c r="Q272" i="21"/>
  <c r="U272" i="21"/>
  <c r="D273" i="21"/>
  <c r="H273" i="21"/>
  <c r="L273" i="21"/>
  <c r="P273" i="21"/>
  <c r="T273" i="21"/>
  <c r="C274" i="21"/>
  <c r="G274" i="21"/>
  <c r="K274" i="21"/>
  <c r="O274" i="21"/>
  <c r="S274" i="21"/>
  <c r="B275" i="21"/>
  <c r="F275" i="21"/>
  <c r="J275" i="21"/>
  <c r="N275" i="21"/>
  <c r="R275" i="21"/>
  <c r="V275" i="21"/>
  <c r="E276" i="21"/>
  <c r="I276" i="21"/>
  <c r="M276" i="21"/>
  <c r="Q276" i="21"/>
  <c r="U276" i="21"/>
  <c r="D277" i="21"/>
  <c r="H277" i="21"/>
  <c r="L277" i="21"/>
  <c r="P277" i="21"/>
  <c r="T277" i="21"/>
  <c r="C278" i="21"/>
  <c r="G278" i="21"/>
  <c r="K278" i="21"/>
  <c r="O278" i="21"/>
  <c r="S278" i="21"/>
  <c r="B279" i="21"/>
  <c r="F279" i="21"/>
  <c r="J279" i="21"/>
  <c r="N279" i="21"/>
  <c r="R279" i="21"/>
  <c r="V279" i="21"/>
  <c r="E280" i="21"/>
  <c r="I280" i="21"/>
  <c r="M280" i="21"/>
  <c r="Q280" i="21"/>
  <c r="U280" i="21"/>
  <c r="D281" i="21"/>
  <c r="H281" i="21"/>
  <c r="L281" i="21"/>
  <c r="P281" i="21"/>
  <c r="T281" i="21"/>
  <c r="C282" i="21"/>
  <c r="G282" i="21"/>
  <c r="K282" i="21"/>
  <c r="O282" i="21"/>
  <c r="S282" i="21"/>
  <c r="B283" i="21"/>
  <c r="F283" i="21"/>
  <c r="J283" i="21"/>
  <c r="N283" i="21"/>
  <c r="R283" i="21"/>
  <c r="V283" i="21"/>
  <c r="E284" i="21"/>
  <c r="I284" i="21"/>
  <c r="M284" i="21"/>
  <c r="Q284" i="21"/>
  <c r="U284" i="21"/>
  <c r="D285" i="21"/>
  <c r="H285" i="21"/>
  <c r="L285" i="21"/>
  <c r="P285" i="21"/>
  <c r="T285" i="21"/>
  <c r="C286" i="21"/>
  <c r="G286" i="21"/>
  <c r="K286" i="21"/>
  <c r="O286" i="21"/>
  <c r="S286" i="21"/>
  <c r="B287" i="21"/>
  <c r="F287" i="21"/>
  <c r="J287" i="21"/>
  <c r="N287" i="21"/>
  <c r="R287" i="21"/>
  <c r="V287" i="21"/>
  <c r="E288" i="21"/>
  <c r="I288" i="21"/>
  <c r="M288" i="21"/>
  <c r="Q288" i="21"/>
  <c r="U288" i="21"/>
  <c r="D289" i="21"/>
  <c r="H289" i="21"/>
  <c r="L289" i="21"/>
  <c r="P289" i="21"/>
  <c r="T289" i="21"/>
  <c r="C290" i="21"/>
  <c r="G290" i="21"/>
  <c r="K290" i="21"/>
  <c r="O290" i="21"/>
  <c r="S290" i="21"/>
  <c r="B291" i="21"/>
  <c r="F291" i="21"/>
  <c r="J291" i="21"/>
  <c r="N291" i="21"/>
  <c r="R291" i="21"/>
  <c r="V291" i="21"/>
  <c r="E292" i="21"/>
  <c r="I292" i="21"/>
  <c r="M292" i="21"/>
  <c r="Q292" i="21"/>
  <c r="U292" i="21"/>
  <c r="D293" i="21"/>
  <c r="H293" i="21"/>
  <c r="L293" i="21"/>
  <c r="P293" i="21"/>
  <c r="T293" i="21"/>
  <c r="C294" i="21"/>
  <c r="G294" i="21"/>
  <c r="K294" i="21"/>
  <c r="O294" i="21"/>
  <c r="S294" i="21"/>
  <c r="B295" i="21"/>
  <c r="F295" i="21"/>
  <c r="J295" i="21"/>
  <c r="N295" i="21"/>
  <c r="R295" i="21"/>
  <c r="V295" i="21"/>
  <c r="E296" i="21"/>
  <c r="I296" i="21"/>
  <c r="M296" i="21"/>
  <c r="Q296" i="21"/>
  <c r="U296" i="21"/>
  <c r="D297" i="21"/>
  <c r="H297" i="21"/>
  <c r="L297" i="21"/>
  <c r="P297" i="21"/>
  <c r="T297" i="21"/>
  <c r="C298" i="21"/>
  <c r="G298" i="21"/>
  <c r="K298" i="21"/>
  <c r="O298" i="21"/>
  <c r="S298" i="21"/>
  <c r="B299" i="21"/>
  <c r="F299" i="21"/>
  <c r="J299" i="21"/>
  <c r="N299" i="21"/>
  <c r="R299" i="21"/>
  <c r="V299" i="21"/>
  <c r="E300" i="21"/>
  <c r="I300" i="21"/>
  <c r="M300" i="21"/>
  <c r="Q300" i="21"/>
  <c r="U300" i="21"/>
  <c r="D301" i="21"/>
  <c r="H301" i="21"/>
  <c r="L301" i="21"/>
  <c r="P301" i="21"/>
  <c r="T301" i="21"/>
  <c r="C302" i="21"/>
  <c r="G302" i="21"/>
  <c r="K302" i="21"/>
  <c r="O302" i="21"/>
  <c r="S302" i="21"/>
  <c r="B303" i="21"/>
  <c r="F303" i="21"/>
  <c r="J303" i="21"/>
  <c r="N303" i="21"/>
  <c r="R303" i="21"/>
  <c r="V303" i="21"/>
  <c r="E304" i="21"/>
  <c r="I304" i="21"/>
  <c r="M304" i="21"/>
  <c r="Q304" i="21"/>
  <c r="U304" i="21"/>
  <c r="D305" i="21"/>
  <c r="H305" i="21"/>
  <c r="L305" i="21"/>
  <c r="P305" i="21"/>
  <c r="T305" i="21"/>
  <c r="C306" i="21"/>
  <c r="G306" i="21"/>
  <c r="K306" i="21"/>
  <c r="O306" i="21"/>
  <c r="S306" i="21"/>
  <c r="B307" i="21"/>
  <c r="F307" i="21"/>
  <c r="J307" i="21"/>
  <c r="N307" i="21"/>
  <c r="R307" i="21"/>
  <c r="V307" i="21"/>
  <c r="E308" i="21"/>
  <c r="I308" i="21"/>
  <c r="M308" i="21"/>
  <c r="Q308" i="21"/>
  <c r="U308" i="21"/>
  <c r="D309" i="21"/>
  <c r="H309" i="21"/>
  <c r="L309" i="21"/>
  <c r="P309" i="21"/>
  <c r="T309" i="21"/>
  <c r="C310" i="21"/>
  <c r="G310" i="21"/>
  <c r="K310" i="21"/>
  <c r="O310" i="21"/>
  <c r="S310" i="21"/>
  <c r="B311" i="21"/>
  <c r="F311" i="21"/>
  <c r="J311" i="21"/>
  <c r="N311" i="21"/>
  <c r="R311" i="21"/>
  <c r="V311" i="21"/>
  <c r="E312" i="21"/>
  <c r="I312" i="21"/>
  <c r="M312" i="21"/>
  <c r="Q312" i="21"/>
  <c r="U312" i="21"/>
  <c r="D313" i="21"/>
  <c r="H313" i="21"/>
  <c r="L313" i="21"/>
  <c r="P313" i="21"/>
  <c r="T313" i="21"/>
  <c r="C314" i="21"/>
  <c r="G314" i="21"/>
  <c r="K314" i="21"/>
  <c r="O314" i="21"/>
  <c r="S314" i="21"/>
  <c r="B315" i="21"/>
  <c r="F315" i="21"/>
  <c r="J315" i="21"/>
  <c r="N315" i="21"/>
  <c r="R315" i="21"/>
  <c r="V315" i="21"/>
  <c r="E316" i="21"/>
  <c r="I316" i="21"/>
  <c r="M316" i="21"/>
  <c r="Q316" i="21"/>
  <c r="U316" i="21"/>
  <c r="D317" i="21"/>
  <c r="H317" i="21"/>
  <c r="L317" i="21"/>
  <c r="P317" i="21"/>
  <c r="T317" i="21"/>
  <c r="C318" i="21"/>
  <c r="G318" i="21"/>
  <c r="K318" i="21"/>
  <c r="O318" i="21"/>
  <c r="S318" i="21"/>
  <c r="B319" i="21"/>
  <c r="F319" i="21"/>
  <c r="J319" i="21"/>
  <c r="N319" i="21"/>
  <c r="R319" i="21"/>
  <c r="V319" i="21"/>
  <c r="E320" i="21"/>
  <c r="I320" i="21"/>
  <c r="M320" i="21"/>
  <c r="Q320" i="21"/>
  <c r="U320" i="21"/>
  <c r="D321" i="21"/>
  <c r="H321" i="21"/>
  <c r="L321" i="21"/>
  <c r="P321" i="21"/>
  <c r="T321" i="21"/>
  <c r="C322" i="21"/>
  <c r="G322" i="21"/>
  <c r="K322" i="21"/>
  <c r="O322" i="21"/>
  <c r="S322" i="21"/>
  <c r="B323" i="21"/>
  <c r="F323" i="21"/>
  <c r="J323" i="21"/>
  <c r="N323" i="21"/>
  <c r="R323" i="21"/>
  <c r="V323" i="21"/>
  <c r="E324" i="21"/>
  <c r="I324" i="21"/>
  <c r="M324" i="21"/>
  <c r="Q324" i="21"/>
  <c r="U324" i="21"/>
  <c r="D325" i="21"/>
  <c r="H325" i="21"/>
  <c r="L325" i="21"/>
  <c r="P325" i="21"/>
  <c r="T325" i="21"/>
  <c r="C326" i="21"/>
  <c r="G326" i="21"/>
  <c r="K326" i="21"/>
  <c r="O326" i="21"/>
  <c r="S326" i="21"/>
  <c r="B327" i="21"/>
  <c r="F327" i="21"/>
  <c r="J327" i="21"/>
  <c r="N327" i="21"/>
  <c r="R327" i="21"/>
  <c r="V327" i="21"/>
  <c r="E328" i="21"/>
  <c r="I328" i="21"/>
  <c r="M328" i="21"/>
  <c r="Q328" i="21"/>
  <c r="U328" i="21"/>
  <c r="D329" i="21"/>
  <c r="H329" i="21"/>
  <c r="L329" i="21"/>
  <c r="P329" i="21"/>
  <c r="T329" i="21"/>
  <c r="C330" i="21"/>
  <c r="G330" i="21"/>
  <c r="K330" i="21"/>
  <c r="O330" i="21"/>
  <c r="S330" i="21"/>
  <c r="B331" i="21"/>
  <c r="F331" i="21"/>
  <c r="J331" i="21"/>
  <c r="N331" i="21"/>
  <c r="R331" i="21"/>
  <c r="V331" i="21"/>
  <c r="E332" i="21"/>
  <c r="I332" i="21"/>
  <c r="M332" i="21"/>
  <c r="Q332" i="21"/>
  <c r="U332" i="21"/>
  <c r="D333" i="21"/>
  <c r="H333" i="21"/>
  <c r="L333" i="21"/>
  <c r="P333" i="21"/>
  <c r="T333" i="21"/>
  <c r="C334" i="21"/>
  <c r="G334" i="21"/>
  <c r="K334" i="21"/>
  <c r="O334" i="21"/>
  <c r="S334" i="21"/>
  <c r="B335" i="21"/>
  <c r="F335" i="21"/>
  <c r="J335" i="21"/>
  <c r="N335" i="21"/>
  <c r="R335" i="21"/>
  <c r="V335" i="21"/>
  <c r="E336" i="21"/>
  <c r="I336" i="21"/>
  <c r="M336" i="21"/>
  <c r="Q336" i="21"/>
  <c r="U336" i="21"/>
  <c r="D337" i="21"/>
  <c r="H337" i="21"/>
  <c r="L337" i="21"/>
  <c r="P337" i="21"/>
  <c r="T337" i="21"/>
  <c r="C338" i="21"/>
  <c r="G338" i="21"/>
  <c r="K338" i="21"/>
  <c r="O338" i="21"/>
  <c r="S338" i="21"/>
  <c r="B339" i="21"/>
  <c r="F339" i="21"/>
  <c r="J339" i="21"/>
  <c r="N339" i="21"/>
  <c r="R339" i="21"/>
  <c r="V339" i="21"/>
  <c r="E340" i="21"/>
  <c r="I340" i="21"/>
  <c r="M340" i="21"/>
  <c r="Q340" i="21"/>
  <c r="U340" i="21"/>
  <c r="D341" i="21"/>
  <c r="H341" i="21"/>
  <c r="L341" i="21"/>
  <c r="P341" i="21"/>
  <c r="T341" i="21"/>
  <c r="C342" i="21"/>
  <c r="G342" i="21"/>
  <c r="K342" i="21"/>
  <c r="O342" i="21"/>
  <c r="S342" i="21"/>
  <c r="B343" i="21"/>
  <c r="F343" i="21"/>
  <c r="J343" i="21"/>
  <c r="N343" i="21"/>
  <c r="R343" i="21"/>
  <c r="V343" i="21"/>
  <c r="E344" i="21"/>
  <c r="I344" i="21"/>
  <c r="M344" i="21"/>
  <c r="Q344" i="21"/>
  <c r="U344" i="21"/>
  <c r="D345" i="21"/>
  <c r="H345" i="21"/>
  <c r="L345" i="21"/>
  <c r="P345" i="21"/>
  <c r="T345" i="21"/>
  <c r="C346" i="21"/>
  <c r="G346" i="21"/>
  <c r="K346" i="21"/>
  <c r="O346" i="21"/>
  <c r="S346" i="21"/>
  <c r="B347" i="21"/>
  <c r="F347" i="21"/>
  <c r="J347" i="21"/>
  <c r="N347" i="21"/>
  <c r="R347" i="21"/>
  <c r="V347" i="21"/>
  <c r="E348" i="21"/>
  <c r="I348" i="21"/>
  <c r="M348" i="21"/>
  <c r="Q348" i="21"/>
  <c r="U348" i="21"/>
  <c r="D349" i="21"/>
  <c r="H349" i="21"/>
  <c r="L349" i="21"/>
  <c r="P349" i="21"/>
  <c r="T349" i="21"/>
  <c r="C350" i="21"/>
  <c r="G350" i="21"/>
  <c r="K350" i="21"/>
  <c r="O350" i="21"/>
  <c r="S350" i="21"/>
  <c r="B351" i="21"/>
  <c r="F351" i="21"/>
  <c r="J351" i="21"/>
  <c r="N351" i="21"/>
  <c r="R351" i="21"/>
  <c r="V351" i="21"/>
  <c r="E352" i="21"/>
  <c r="I352" i="21"/>
  <c r="M352" i="21"/>
  <c r="Q352" i="21"/>
  <c r="U352" i="21"/>
  <c r="D353" i="21"/>
  <c r="H353" i="21"/>
  <c r="L353" i="21"/>
  <c r="P353" i="21"/>
  <c r="T353" i="21"/>
  <c r="C354" i="21"/>
  <c r="G354" i="21"/>
  <c r="K354" i="21"/>
  <c r="O354" i="21"/>
  <c r="S354" i="21"/>
  <c r="B355" i="21"/>
  <c r="F355" i="21"/>
  <c r="J355" i="21"/>
  <c r="N355" i="21"/>
  <c r="R355" i="21"/>
  <c r="V355" i="21"/>
  <c r="E356" i="21"/>
  <c r="I356" i="21"/>
  <c r="M356" i="21"/>
  <c r="Q356" i="21"/>
  <c r="U356" i="21"/>
  <c r="D357" i="21"/>
  <c r="H357" i="21"/>
  <c r="L357" i="21"/>
  <c r="P357" i="21"/>
  <c r="T357" i="21"/>
  <c r="C358" i="21"/>
  <c r="G358" i="21"/>
  <c r="K358" i="21"/>
  <c r="O358" i="21"/>
  <c r="S358" i="21"/>
  <c r="B359" i="21"/>
  <c r="F359" i="21"/>
  <c r="J359" i="21"/>
  <c r="N359" i="21"/>
  <c r="R359" i="21"/>
  <c r="V359" i="21"/>
  <c r="E360" i="21"/>
  <c r="I360" i="21"/>
  <c r="M360" i="21"/>
  <c r="Q360" i="21"/>
  <c r="U360" i="21"/>
  <c r="D361" i="21"/>
  <c r="H361" i="21"/>
  <c r="L361" i="21"/>
  <c r="P361" i="21"/>
  <c r="T361" i="21"/>
  <c r="C362" i="21"/>
  <c r="G362" i="21"/>
  <c r="K362" i="21"/>
  <c r="O362" i="21"/>
  <c r="S362" i="21"/>
  <c r="B363" i="21"/>
  <c r="F363" i="21"/>
  <c r="J363" i="21"/>
  <c r="N363" i="21"/>
  <c r="R363" i="21"/>
  <c r="V363" i="21"/>
  <c r="E364" i="21"/>
  <c r="I364" i="21"/>
  <c r="M364" i="21"/>
  <c r="Q364" i="21"/>
  <c r="U364" i="21"/>
  <c r="D365" i="21"/>
  <c r="H365" i="21"/>
  <c r="L365" i="21"/>
  <c r="P365" i="21"/>
  <c r="T365" i="21"/>
  <c r="C366" i="21"/>
  <c r="G366" i="21"/>
  <c r="K366" i="21"/>
  <c r="O366" i="21"/>
  <c r="S366" i="21"/>
  <c r="B367" i="21"/>
  <c r="F367" i="21"/>
  <c r="J367" i="21"/>
  <c r="N367" i="21"/>
  <c r="R367" i="21"/>
  <c r="V367" i="21"/>
  <c r="E368" i="21"/>
  <c r="I368" i="21"/>
  <c r="M368" i="21"/>
  <c r="Q368" i="21"/>
  <c r="U368" i="21"/>
  <c r="D369" i="21"/>
  <c r="H369" i="21"/>
  <c r="L369" i="21"/>
  <c r="P369" i="21"/>
  <c r="T369" i="21"/>
  <c r="C370" i="21"/>
  <c r="J102" i="21"/>
  <c r="N124" i="21"/>
  <c r="T131" i="21"/>
  <c r="V137" i="21"/>
  <c r="C144" i="21"/>
  <c r="E150" i="21"/>
  <c r="G156" i="21"/>
  <c r="I162" i="21"/>
  <c r="K168" i="21"/>
  <c r="N173" i="21"/>
  <c r="O176" i="21"/>
  <c r="D179" i="21"/>
  <c r="S180" i="21"/>
  <c r="I182" i="21"/>
  <c r="T183" i="21"/>
  <c r="J185" i="21"/>
  <c r="U186" i="21"/>
  <c r="K188" i="21"/>
  <c r="V189" i="21"/>
  <c r="L191" i="21"/>
  <c r="B193" i="21"/>
  <c r="M194" i="21"/>
  <c r="C196" i="21"/>
  <c r="N197" i="21"/>
  <c r="D199" i="21"/>
  <c r="O200" i="21"/>
  <c r="E202" i="21"/>
  <c r="P203" i="21"/>
  <c r="F205" i="21"/>
  <c r="Q206" i="21"/>
  <c r="G208" i="21"/>
  <c r="R209" i="21"/>
  <c r="H211" i="21"/>
  <c r="S212" i="21"/>
  <c r="I214" i="21"/>
  <c r="T215" i="21"/>
  <c r="J217" i="21"/>
  <c r="U218" i="21"/>
  <c r="K220" i="21"/>
  <c r="M221" i="21"/>
  <c r="H222" i="21"/>
  <c r="C223" i="21"/>
  <c r="S223" i="21"/>
  <c r="N224" i="21"/>
  <c r="I225" i="21"/>
  <c r="D226" i="21"/>
  <c r="T226" i="21"/>
  <c r="O227" i="21"/>
  <c r="J228" i="21"/>
  <c r="E229" i="21"/>
  <c r="U229" i="21"/>
  <c r="P230" i="21"/>
  <c r="K231" i="21"/>
  <c r="F232" i="21"/>
  <c r="V232" i="21"/>
  <c r="Q233" i="21"/>
  <c r="L234" i="21"/>
  <c r="G235" i="21"/>
  <c r="B236" i="21"/>
  <c r="R236" i="21"/>
  <c r="M237" i="21"/>
  <c r="H238" i="21"/>
  <c r="C239" i="21"/>
  <c r="S239" i="21"/>
  <c r="N240" i="21"/>
  <c r="I241" i="21"/>
  <c r="D242" i="21"/>
  <c r="T242" i="21"/>
  <c r="O243" i="21"/>
  <c r="J244" i="21"/>
  <c r="E245" i="21"/>
  <c r="U245" i="21"/>
  <c r="P246" i="21"/>
  <c r="K247" i="21"/>
  <c r="F248" i="21"/>
  <c r="V248" i="21"/>
  <c r="Q249" i="21"/>
  <c r="L250" i="21"/>
  <c r="G251" i="21"/>
  <c r="B252" i="21"/>
  <c r="R252" i="21"/>
  <c r="F253" i="21"/>
  <c r="N253" i="21"/>
  <c r="U253" i="21"/>
  <c r="E254" i="21"/>
  <c r="J254" i="21"/>
  <c r="P254" i="21"/>
  <c r="U254" i="21"/>
  <c r="E255" i="21"/>
  <c r="K255" i="21"/>
  <c r="P255" i="21"/>
  <c r="U255" i="21"/>
  <c r="F256" i="21"/>
  <c r="J256" i="21"/>
  <c r="N256" i="21"/>
  <c r="R256" i="21"/>
  <c r="V256" i="21"/>
  <c r="E257" i="21"/>
  <c r="I257" i="21"/>
  <c r="M257" i="21"/>
  <c r="Q257" i="21"/>
  <c r="U257" i="21"/>
  <c r="D258" i="21"/>
  <c r="H258" i="21"/>
  <c r="L258" i="21"/>
  <c r="P258" i="21"/>
  <c r="T258" i="21"/>
  <c r="C259" i="21"/>
  <c r="G259" i="21"/>
  <c r="K259" i="21"/>
  <c r="O259" i="21"/>
  <c r="S259" i="21"/>
  <c r="B260" i="21"/>
  <c r="F260" i="21"/>
  <c r="J260" i="21"/>
  <c r="N260" i="21"/>
  <c r="R260" i="21"/>
  <c r="V260" i="21"/>
  <c r="E261" i="21"/>
  <c r="I261" i="21"/>
  <c r="M261" i="21"/>
  <c r="Q261" i="21"/>
  <c r="U261" i="21"/>
  <c r="D262" i="21"/>
  <c r="H262" i="21"/>
  <c r="L262" i="21"/>
  <c r="P262" i="21"/>
  <c r="T262" i="21"/>
  <c r="C263" i="21"/>
  <c r="G263" i="21"/>
  <c r="K263" i="21"/>
  <c r="O263" i="21"/>
  <c r="S263" i="21"/>
  <c r="B264" i="21"/>
  <c r="F264" i="21"/>
  <c r="J264" i="21"/>
  <c r="N264" i="21"/>
  <c r="R264" i="21"/>
  <c r="V264" i="21"/>
  <c r="E265" i="21"/>
  <c r="I265" i="21"/>
  <c r="M265" i="21"/>
  <c r="Q265" i="21"/>
  <c r="U265" i="21"/>
  <c r="D266" i="21"/>
  <c r="H266" i="21"/>
  <c r="L266" i="21"/>
  <c r="P266" i="21"/>
  <c r="T266" i="21"/>
  <c r="C267" i="21"/>
  <c r="G267" i="21"/>
  <c r="K267" i="21"/>
  <c r="O267" i="21"/>
  <c r="S267" i="21"/>
  <c r="B268" i="21"/>
  <c r="F268" i="21"/>
  <c r="J268" i="21"/>
  <c r="N268" i="21"/>
  <c r="R268" i="21"/>
  <c r="V268" i="21"/>
  <c r="E269" i="21"/>
  <c r="I269" i="21"/>
  <c r="M269" i="21"/>
  <c r="Q269" i="21"/>
  <c r="U269" i="21"/>
  <c r="D270" i="21"/>
  <c r="H270" i="21"/>
  <c r="L270" i="21"/>
  <c r="P270" i="21"/>
  <c r="T270" i="21"/>
  <c r="C271" i="21"/>
  <c r="G271" i="21"/>
  <c r="K271" i="21"/>
  <c r="O271" i="21"/>
  <c r="S271" i="21"/>
  <c r="B272" i="21"/>
  <c r="F272" i="21"/>
  <c r="J272" i="21"/>
  <c r="N272" i="21"/>
  <c r="R272" i="21"/>
  <c r="V272" i="21"/>
  <c r="E273" i="21"/>
  <c r="I273" i="21"/>
  <c r="M273" i="21"/>
  <c r="Q273" i="21"/>
  <c r="U273" i="21"/>
  <c r="D274" i="21"/>
  <c r="H274" i="21"/>
  <c r="L274" i="21"/>
  <c r="P274" i="21"/>
  <c r="T274" i="21"/>
  <c r="C275" i="21"/>
  <c r="G275" i="21"/>
  <c r="K275" i="21"/>
  <c r="O275" i="21"/>
  <c r="S275" i="21"/>
  <c r="B276" i="21"/>
  <c r="F276" i="21"/>
  <c r="J276" i="21"/>
  <c r="N276" i="21"/>
  <c r="R276" i="21"/>
  <c r="V276" i="21"/>
  <c r="E277" i="21"/>
  <c r="I277" i="21"/>
  <c r="M277" i="21"/>
  <c r="Q277" i="21"/>
  <c r="U277" i="21"/>
  <c r="D278" i="21"/>
  <c r="H278" i="21"/>
  <c r="L278" i="21"/>
  <c r="P278" i="21"/>
  <c r="T278" i="21"/>
  <c r="C279" i="21"/>
  <c r="G279" i="21"/>
  <c r="K279" i="21"/>
  <c r="O279" i="21"/>
  <c r="S279" i="21"/>
  <c r="B280" i="21"/>
  <c r="F280" i="21"/>
  <c r="J280" i="21"/>
  <c r="N280" i="21"/>
  <c r="R280" i="21"/>
  <c r="V280" i="21"/>
  <c r="E281" i="21"/>
  <c r="I281" i="21"/>
  <c r="M281" i="21"/>
  <c r="Q281" i="21"/>
  <c r="U281" i="21"/>
  <c r="D282" i="21"/>
  <c r="H282" i="21"/>
  <c r="L282" i="21"/>
  <c r="P282" i="21"/>
  <c r="T282" i="21"/>
  <c r="C283" i="21"/>
  <c r="G283" i="21"/>
  <c r="K283" i="21"/>
  <c r="O283" i="21"/>
  <c r="S283" i="21"/>
  <c r="B284" i="21"/>
  <c r="F284" i="21"/>
  <c r="J284" i="21"/>
  <c r="N284" i="21"/>
  <c r="R284" i="21"/>
  <c r="V284" i="21"/>
  <c r="E285" i="21"/>
  <c r="I285" i="21"/>
  <c r="M285" i="21"/>
  <c r="Q285" i="21"/>
  <c r="U285" i="21"/>
  <c r="D286" i="21"/>
  <c r="H286" i="21"/>
  <c r="L286" i="21"/>
  <c r="P286" i="21"/>
  <c r="T286" i="21"/>
  <c r="C287" i="21"/>
  <c r="G287" i="21"/>
  <c r="K287" i="21"/>
  <c r="O287" i="21"/>
  <c r="S287" i="21"/>
  <c r="B288" i="21"/>
  <c r="F288" i="21"/>
  <c r="J288" i="21"/>
  <c r="N288" i="21"/>
  <c r="R288" i="21"/>
  <c r="V288" i="21"/>
  <c r="E289" i="21"/>
  <c r="I289" i="21"/>
  <c r="M289" i="21"/>
  <c r="Q289" i="21"/>
  <c r="U289" i="21"/>
  <c r="D290" i="21"/>
  <c r="H290" i="21"/>
  <c r="L290" i="21"/>
  <c r="P290" i="21"/>
  <c r="T290" i="21"/>
  <c r="C291" i="21"/>
  <c r="G291" i="21"/>
  <c r="K291" i="21"/>
  <c r="O291" i="21"/>
  <c r="S291" i="21"/>
  <c r="B292" i="21"/>
  <c r="F292" i="21"/>
  <c r="J292" i="21"/>
  <c r="N292" i="21"/>
  <c r="R292" i="21"/>
  <c r="V292" i="21"/>
  <c r="E293" i="21"/>
  <c r="I293" i="21"/>
  <c r="M293" i="21"/>
  <c r="Q293" i="21"/>
  <c r="U293" i="21"/>
  <c r="D294" i="21"/>
  <c r="H294" i="21"/>
  <c r="L294" i="21"/>
  <c r="P294" i="21"/>
  <c r="T294" i="21"/>
  <c r="C295" i="21"/>
  <c r="G295" i="21"/>
  <c r="K295" i="21"/>
  <c r="O295" i="21"/>
  <c r="S295" i="21"/>
  <c r="B296" i="21"/>
  <c r="F296" i="21"/>
  <c r="J296" i="21"/>
  <c r="N296" i="21"/>
  <c r="R296" i="21"/>
  <c r="V296" i="21"/>
  <c r="E297" i="21"/>
  <c r="I297" i="21"/>
  <c r="M297" i="21"/>
  <c r="Q297" i="21"/>
  <c r="U297" i="21"/>
  <c r="D298" i="21"/>
  <c r="H298" i="21"/>
  <c r="L298" i="21"/>
  <c r="P298" i="21"/>
  <c r="T298" i="21"/>
  <c r="C299" i="21"/>
  <c r="G299" i="21"/>
  <c r="K299" i="21"/>
  <c r="O299" i="21"/>
  <c r="S299" i="21"/>
  <c r="B300" i="21"/>
  <c r="F300" i="21"/>
  <c r="J300" i="21"/>
  <c r="N300" i="21"/>
  <c r="R300" i="21"/>
  <c r="V300" i="21"/>
  <c r="E301" i="21"/>
  <c r="I301" i="21"/>
  <c r="M301" i="21"/>
  <c r="Q301" i="21"/>
  <c r="U301" i="21"/>
  <c r="D302" i="21"/>
  <c r="H302" i="21"/>
  <c r="L302" i="21"/>
  <c r="P302" i="21"/>
  <c r="T302" i="21"/>
  <c r="C303" i="21"/>
  <c r="G303" i="21"/>
  <c r="K303" i="21"/>
  <c r="O303" i="21"/>
  <c r="S303" i="21"/>
  <c r="B304" i="21"/>
  <c r="F304" i="21"/>
  <c r="J304" i="21"/>
  <c r="N304" i="21"/>
  <c r="R304" i="21"/>
  <c r="V304" i="21"/>
  <c r="E305" i="21"/>
  <c r="I305" i="21"/>
  <c r="M305" i="21"/>
  <c r="Q305" i="21"/>
  <c r="U305" i="21"/>
  <c r="D306" i="21"/>
  <c r="H306" i="21"/>
  <c r="L306" i="21"/>
  <c r="P306" i="21"/>
  <c r="T306" i="21"/>
  <c r="C307" i="21"/>
  <c r="G307" i="21"/>
  <c r="K307" i="21"/>
  <c r="O307" i="21"/>
  <c r="S307" i="21"/>
  <c r="B308" i="21"/>
  <c r="F308" i="21"/>
  <c r="J308" i="21"/>
  <c r="N308" i="21"/>
  <c r="R308" i="21"/>
  <c r="V308" i="21"/>
  <c r="E309" i="21"/>
  <c r="I309" i="21"/>
  <c r="M309" i="21"/>
  <c r="Q309" i="21"/>
  <c r="U309" i="21"/>
  <c r="D310" i="21"/>
  <c r="H310" i="21"/>
  <c r="L310" i="21"/>
  <c r="P310" i="21"/>
  <c r="T310" i="21"/>
  <c r="C311" i="21"/>
  <c r="G311" i="21"/>
  <c r="K311" i="21"/>
  <c r="O311" i="21"/>
  <c r="S311" i="21"/>
  <c r="B312" i="21"/>
  <c r="F312" i="21"/>
  <c r="J312" i="21"/>
  <c r="N312" i="21"/>
  <c r="R312" i="21"/>
  <c r="V312" i="21"/>
  <c r="E313" i="21"/>
  <c r="I313" i="21"/>
  <c r="M313" i="21"/>
  <c r="Q313" i="21"/>
  <c r="U313" i="21"/>
  <c r="D314" i="21"/>
  <c r="H314" i="21"/>
  <c r="L314" i="21"/>
  <c r="P314" i="21"/>
  <c r="T314" i="21"/>
  <c r="C315" i="21"/>
  <c r="G315" i="21"/>
  <c r="K315" i="21"/>
  <c r="O315" i="21"/>
  <c r="S315" i="21"/>
  <c r="B316" i="21"/>
  <c r="F316" i="21"/>
  <c r="J316" i="21"/>
  <c r="N316" i="21"/>
  <c r="R316" i="21"/>
  <c r="V316" i="21"/>
  <c r="E317" i="21"/>
  <c r="I317" i="21"/>
  <c r="M317" i="21"/>
  <c r="Q317" i="21"/>
  <c r="U317" i="21"/>
  <c r="D318" i="21"/>
  <c r="H318" i="21"/>
  <c r="L318" i="21"/>
  <c r="P318" i="21"/>
  <c r="T318" i="21"/>
  <c r="C319" i="21"/>
  <c r="G319" i="21"/>
  <c r="K319" i="21"/>
  <c r="O319" i="21"/>
  <c r="S319" i="21"/>
  <c r="B320" i="21"/>
  <c r="F320" i="21"/>
  <c r="J320" i="21"/>
  <c r="N320" i="21"/>
  <c r="R320" i="21"/>
  <c r="V320" i="21"/>
  <c r="E321" i="21"/>
  <c r="I321" i="21"/>
  <c r="M321" i="21"/>
  <c r="Q321" i="21"/>
  <c r="U321" i="21"/>
  <c r="D322" i="21"/>
  <c r="H322" i="21"/>
  <c r="L322" i="21"/>
  <c r="P322" i="21"/>
  <c r="T322" i="21"/>
  <c r="C323" i="21"/>
  <c r="G323" i="21"/>
  <c r="K323" i="21"/>
  <c r="O323" i="21"/>
  <c r="S323" i="21"/>
  <c r="B324" i="21"/>
  <c r="F324" i="21"/>
  <c r="J324" i="21"/>
  <c r="N324" i="21"/>
  <c r="R324" i="21"/>
  <c r="V324" i="21"/>
  <c r="E325" i="21"/>
  <c r="I325" i="21"/>
  <c r="M325" i="21"/>
  <c r="Q325" i="21"/>
  <c r="U325" i="21"/>
  <c r="D326" i="21"/>
  <c r="H326" i="21"/>
  <c r="L326" i="21"/>
  <c r="P326" i="21"/>
  <c r="T326" i="21"/>
  <c r="C327" i="21"/>
  <c r="G327" i="21"/>
  <c r="K327" i="21"/>
  <c r="O327" i="21"/>
  <c r="S327" i="21"/>
  <c r="B328" i="21"/>
  <c r="F328" i="21"/>
  <c r="J328" i="21"/>
  <c r="N328" i="21"/>
  <c r="R328" i="21"/>
  <c r="V328" i="21"/>
  <c r="E329" i="21"/>
  <c r="I329" i="21"/>
  <c r="M329" i="21"/>
  <c r="Q329" i="21"/>
  <c r="U329" i="21"/>
  <c r="D330" i="21"/>
  <c r="H330" i="21"/>
  <c r="L330" i="21"/>
  <c r="P330" i="21"/>
  <c r="T330" i="21"/>
  <c r="C331" i="21"/>
  <c r="G331" i="21"/>
  <c r="K331" i="21"/>
  <c r="O331" i="21"/>
  <c r="S331" i="21"/>
  <c r="B332" i="21"/>
  <c r="F332" i="21"/>
  <c r="J332" i="21"/>
  <c r="N332" i="21"/>
  <c r="R332" i="21"/>
  <c r="V332" i="21"/>
  <c r="E333" i="21"/>
  <c r="I333" i="21"/>
  <c r="M333" i="21"/>
  <c r="Q333" i="21"/>
  <c r="U333" i="21"/>
  <c r="D334" i="21"/>
  <c r="H334" i="21"/>
  <c r="L334" i="21"/>
  <c r="P334" i="21"/>
  <c r="T334" i="21"/>
  <c r="C335" i="21"/>
  <c r="G335" i="21"/>
  <c r="K335" i="21"/>
  <c r="O335" i="21"/>
  <c r="S335" i="21"/>
  <c r="B336" i="21"/>
  <c r="F336" i="21"/>
  <c r="J336" i="21"/>
  <c r="N336" i="21"/>
  <c r="R336" i="21"/>
  <c r="V336" i="21"/>
  <c r="E337" i="21"/>
  <c r="I337" i="21"/>
  <c r="M337" i="21"/>
  <c r="Q337" i="21"/>
  <c r="U337" i="21"/>
  <c r="D338" i="21"/>
  <c r="H338" i="21"/>
  <c r="L338" i="21"/>
  <c r="P338" i="21"/>
  <c r="T338" i="21"/>
  <c r="C339" i="21"/>
  <c r="G339" i="21"/>
  <c r="K339" i="21"/>
  <c r="O339" i="21"/>
  <c r="S339" i="21"/>
  <c r="B340" i="21"/>
  <c r="F340" i="21"/>
  <c r="J340" i="21"/>
  <c r="N340" i="21"/>
  <c r="R340" i="21"/>
  <c r="V340" i="21"/>
  <c r="E341" i="21"/>
  <c r="I341" i="21"/>
  <c r="M341" i="21"/>
  <c r="Q341" i="21"/>
  <c r="U341" i="21"/>
  <c r="D342" i="21"/>
  <c r="H342" i="21"/>
  <c r="L342" i="21"/>
  <c r="P342" i="21"/>
  <c r="T342" i="21"/>
  <c r="C343" i="21"/>
  <c r="G343" i="21"/>
  <c r="K343" i="21"/>
  <c r="O343" i="21"/>
  <c r="S343" i="21"/>
  <c r="B344" i="21"/>
  <c r="F344" i="21"/>
  <c r="J344" i="21"/>
  <c r="N344" i="21"/>
  <c r="R344" i="21"/>
  <c r="V344" i="21"/>
  <c r="E345" i="21"/>
  <c r="I345" i="21"/>
  <c r="M345" i="21"/>
  <c r="Q345" i="21"/>
  <c r="U345" i="21"/>
  <c r="D346" i="21"/>
  <c r="H346" i="21"/>
  <c r="L346" i="21"/>
  <c r="P346" i="21"/>
  <c r="T346" i="21"/>
  <c r="C347" i="21"/>
  <c r="G347" i="21"/>
  <c r="K347" i="21"/>
  <c r="O347" i="21"/>
  <c r="S347" i="21"/>
  <c r="B348" i="21"/>
  <c r="F348" i="21"/>
  <c r="J348" i="21"/>
  <c r="N348" i="21"/>
  <c r="R348" i="21"/>
  <c r="V348" i="21"/>
  <c r="E349" i="21"/>
  <c r="I349" i="21"/>
  <c r="M349" i="21"/>
  <c r="Q349" i="21"/>
  <c r="U349" i="21"/>
  <c r="D350" i="21"/>
  <c r="H350" i="21"/>
  <c r="L350" i="21"/>
  <c r="P350" i="21"/>
  <c r="T350" i="21"/>
  <c r="C351" i="21"/>
  <c r="G351" i="21"/>
  <c r="K351" i="21"/>
  <c r="O351" i="21"/>
  <c r="S351" i="21"/>
  <c r="B352" i="21"/>
  <c r="F352" i="21"/>
  <c r="J352" i="21"/>
  <c r="N352" i="21"/>
  <c r="R352" i="21"/>
  <c r="V352" i="21"/>
  <c r="E353" i="21"/>
  <c r="I353" i="21"/>
  <c r="M353" i="21"/>
  <c r="Q353" i="21"/>
  <c r="U353" i="21"/>
  <c r="D354" i="21"/>
  <c r="H354" i="21"/>
  <c r="L354" i="21"/>
  <c r="P354" i="21"/>
  <c r="T354" i="21"/>
  <c r="L108" i="21"/>
  <c r="N145" i="21"/>
  <c r="V169" i="21"/>
  <c r="F181" i="21"/>
  <c r="H187" i="21"/>
  <c r="J193" i="21"/>
  <c r="L199" i="21"/>
  <c r="N205" i="21"/>
  <c r="P211" i="21"/>
  <c r="R217" i="21"/>
  <c r="L222" i="21"/>
  <c r="M225" i="21"/>
  <c r="N228" i="21"/>
  <c r="O231" i="21"/>
  <c r="P234" i="21"/>
  <c r="Q237" i="21"/>
  <c r="R240" i="21"/>
  <c r="S243" i="21"/>
  <c r="T246" i="21"/>
  <c r="U249" i="21"/>
  <c r="V252" i="21"/>
  <c r="F254" i="21"/>
  <c r="G255" i="21"/>
  <c r="G256" i="21"/>
  <c r="B257" i="21"/>
  <c r="R257" i="21"/>
  <c r="M258" i="21"/>
  <c r="H259" i="21"/>
  <c r="C260" i="21"/>
  <c r="S260" i="21"/>
  <c r="N261" i="21"/>
  <c r="I262" i="21"/>
  <c r="D263" i="21"/>
  <c r="T263" i="21"/>
  <c r="O264" i="21"/>
  <c r="J265" i="21"/>
  <c r="E266" i="21"/>
  <c r="U266" i="21"/>
  <c r="P267" i="21"/>
  <c r="K268" i="21"/>
  <c r="F269" i="21"/>
  <c r="V269" i="21"/>
  <c r="Q270" i="21"/>
  <c r="L271" i="21"/>
  <c r="G272" i="21"/>
  <c r="B273" i="21"/>
  <c r="R273" i="21"/>
  <c r="M274" i="21"/>
  <c r="H275" i="21"/>
  <c r="C276" i="21"/>
  <c r="S276" i="21"/>
  <c r="N277" i="21"/>
  <c r="I278" i="21"/>
  <c r="D279" i="21"/>
  <c r="T279" i="21"/>
  <c r="O280" i="21"/>
  <c r="J281" i="21"/>
  <c r="E282" i="21"/>
  <c r="U282" i="21"/>
  <c r="P283" i="21"/>
  <c r="K284" i="21"/>
  <c r="F285" i="21"/>
  <c r="V285" i="21"/>
  <c r="Q286" i="21"/>
  <c r="L287" i="21"/>
  <c r="G288" i="21"/>
  <c r="B289" i="21"/>
  <c r="R289" i="21"/>
  <c r="M290" i="21"/>
  <c r="H291" i="21"/>
  <c r="C292" i="21"/>
  <c r="S292" i="21"/>
  <c r="N293" i="21"/>
  <c r="I294" i="21"/>
  <c r="D295" i="21"/>
  <c r="T295" i="21"/>
  <c r="O296" i="21"/>
  <c r="J297" i="21"/>
  <c r="E298" i="21"/>
  <c r="U298" i="21"/>
  <c r="P299" i="21"/>
  <c r="K300" i="21"/>
  <c r="F301" i="21"/>
  <c r="V301" i="21"/>
  <c r="Q302" i="21"/>
  <c r="L303" i="21"/>
  <c r="G304" i="21"/>
  <c r="B305" i="21"/>
  <c r="R305" i="21"/>
  <c r="M306" i="21"/>
  <c r="H307" i="21"/>
  <c r="C308" i="21"/>
  <c r="S308" i="21"/>
  <c r="N309" i="21"/>
  <c r="I310" i="21"/>
  <c r="D311" i="21"/>
  <c r="T311" i="21"/>
  <c r="O312" i="21"/>
  <c r="J313" i="21"/>
  <c r="E314" i="21"/>
  <c r="U314" i="21"/>
  <c r="P315" i="21"/>
  <c r="K316" i="21"/>
  <c r="F317" i="21"/>
  <c r="V317" i="21"/>
  <c r="Q318" i="21"/>
  <c r="L319" i="21"/>
  <c r="G320" i="21"/>
  <c r="B321" i="21"/>
  <c r="R321" i="21"/>
  <c r="M322" i="21"/>
  <c r="H323" i="21"/>
  <c r="C324" i="21"/>
  <c r="S324" i="21"/>
  <c r="N325" i="21"/>
  <c r="I326" i="21"/>
  <c r="D327" i="21"/>
  <c r="T327" i="21"/>
  <c r="O328" i="21"/>
  <c r="J329" i="21"/>
  <c r="E330" i="21"/>
  <c r="U330" i="21"/>
  <c r="P331" i="21"/>
  <c r="K332" i="21"/>
  <c r="F333" i="21"/>
  <c r="V333" i="21"/>
  <c r="Q334" i="21"/>
  <c r="L335" i="21"/>
  <c r="G336" i="21"/>
  <c r="B337" i="21"/>
  <c r="R337" i="21"/>
  <c r="M338" i="21"/>
  <c r="H339" i="21"/>
  <c r="C340" i="21"/>
  <c r="S340" i="21"/>
  <c r="N341" i="21"/>
  <c r="I342" i="21"/>
  <c r="D343" i="21"/>
  <c r="T343" i="21"/>
  <c r="O344" i="21"/>
  <c r="J345" i="21"/>
  <c r="E346" i="21"/>
  <c r="U346" i="21"/>
  <c r="P347" i="21"/>
  <c r="K348" i="21"/>
  <c r="F349" i="21"/>
  <c r="V349" i="21"/>
  <c r="Q350" i="21"/>
  <c r="L351" i="21"/>
  <c r="G352" i="21"/>
  <c r="B353" i="21"/>
  <c r="R353" i="21"/>
  <c r="M354" i="21"/>
  <c r="D355" i="21"/>
  <c r="L355" i="21"/>
  <c r="T355" i="21"/>
  <c r="G356" i="21"/>
  <c r="O356" i="21"/>
  <c r="B357" i="21"/>
  <c r="J357" i="21"/>
  <c r="R357" i="21"/>
  <c r="E358" i="21"/>
  <c r="M358" i="21"/>
  <c r="U358" i="21"/>
  <c r="H359" i="21"/>
  <c r="P359" i="21"/>
  <c r="C360" i="21"/>
  <c r="K360" i="21"/>
  <c r="S360" i="21"/>
  <c r="F361" i="21"/>
  <c r="N361" i="21"/>
  <c r="V361" i="21"/>
  <c r="I362" i="21"/>
  <c r="Q362" i="21"/>
  <c r="D363" i="21"/>
  <c r="L363" i="21"/>
  <c r="T363" i="21"/>
  <c r="G364" i="21"/>
  <c r="O364" i="21"/>
  <c r="B365" i="21"/>
  <c r="J365" i="21"/>
  <c r="R365" i="21"/>
  <c r="E366" i="21"/>
  <c r="M366" i="21"/>
  <c r="U366" i="21"/>
  <c r="H367" i="21"/>
  <c r="P367" i="21"/>
  <c r="C368" i="21"/>
  <c r="K368" i="21"/>
  <c r="P368" i="21"/>
  <c r="V368" i="21"/>
  <c r="F369" i="21"/>
  <c r="K369" i="21"/>
  <c r="Q369" i="21"/>
  <c r="V369" i="21"/>
  <c r="F370" i="21"/>
  <c r="J370" i="21"/>
  <c r="N370" i="21"/>
  <c r="R370" i="21"/>
  <c r="V370" i="21"/>
  <c r="E371" i="21"/>
  <c r="I371" i="21"/>
  <c r="M371" i="21"/>
  <c r="Q371" i="21"/>
  <c r="U371" i="21"/>
  <c r="D372" i="21"/>
  <c r="H372" i="21"/>
  <c r="L372" i="21"/>
  <c r="P372" i="21"/>
  <c r="T372" i="21"/>
  <c r="C373" i="21"/>
  <c r="G373" i="21"/>
  <c r="K373" i="21"/>
  <c r="O373" i="21"/>
  <c r="S373" i="21"/>
  <c r="B374" i="21"/>
  <c r="F374" i="21"/>
  <c r="J374" i="21"/>
  <c r="N374" i="21"/>
  <c r="R374" i="21"/>
  <c r="V374" i="21"/>
  <c r="E375" i="21"/>
  <c r="I375" i="21"/>
  <c r="M375" i="21"/>
  <c r="Q375" i="21"/>
  <c r="U375" i="21"/>
  <c r="D376" i="21"/>
  <c r="H376" i="21"/>
  <c r="L376" i="21"/>
  <c r="P376" i="21"/>
  <c r="T376" i="21"/>
  <c r="C377" i="21"/>
  <c r="G377" i="21"/>
  <c r="K377" i="21"/>
  <c r="O377" i="21"/>
  <c r="S377" i="21"/>
  <c r="B378" i="21"/>
  <c r="F378" i="21"/>
  <c r="J378" i="21"/>
  <c r="N378" i="21"/>
  <c r="R378" i="21"/>
  <c r="V378" i="21"/>
  <c r="E379" i="21"/>
  <c r="I379" i="21"/>
  <c r="M379" i="21"/>
  <c r="Q379" i="21"/>
  <c r="U379" i="21"/>
  <c r="D380" i="21"/>
  <c r="H380" i="21"/>
  <c r="L380" i="21"/>
  <c r="P380" i="21"/>
  <c r="T380" i="21"/>
  <c r="C381" i="21"/>
  <c r="G381" i="21"/>
  <c r="K381" i="21"/>
  <c r="O381" i="21"/>
  <c r="S381" i="21"/>
  <c r="B382" i="21"/>
  <c r="F382" i="21"/>
  <c r="J382" i="21"/>
  <c r="N382" i="21"/>
  <c r="R382" i="21"/>
  <c r="V382" i="21"/>
  <c r="E383" i="21"/>
  <c r="I383" i="21"/>
  <c r="M383" i="21"/>
  <c r="Q383" i="21"/>
  <c r="U383" i="21"/>
  <c r="D384" i="21"/>
  <c r="H384" i="21"/>
  <c r="L384" i="21"/>
  <c r="P384" i="21"/>
  <c r="T384" i="21"/>
  <c r="C385" i="21"/>
  <c r="G385" i="21"/>
  <c r="K385" i="21"/>
  <c r="O385" i="21"/>
  <c r="S385" i="21"/>
  <c r="B386" i="21"/>
  <c r="F386" i="21"/>
  <c r="J386" i="21"/>
  <c r="N386" i="21"/>
  <c r="R386" i="21"/>
  <c r="V386" i="21"/>
  <c r="E387" i="21"/>
  <c r="I387" i="21"/>
  <c r="M387" i="21"/>
  <c r="Q387" i="21"/>
  <c r="U387" i="21"/>
  <c r="D388" i="21"/>
  <c r="H388" i="21"/>
  <c r="L388" i="21"/>
  <c r="P388" i="21"/>
  <c r="T388" i="21"/>
  <c r="C389" i="21"/>
  <c r="G389" i="21"/>
  <c r="K389" i="21"/>
  <c r="O389" i="21"/>
  <c r="S389" i="21"/>
  <c r="B390" i="21"/>
  <c r="F390" i="21"/>
  <c r="J390" i="21"/>
  <c r="N390" i="21"/>
  <c r="R390" i="21"/>
  <c r="V390" i="21"/>
  <c r="E391" i="21"/>
  <c r="I391" i="21"/>
  <c r="M391" i="21"/>
  <c r="Q391" i="21"/>
  <c r="U391" i="21"/>
  <c r="D392" i="21"/>
  <c r="H392" i="21"/>
  <c r="L392" i="21"/>
  <c r="P392" i="21"/>
  <c r="T392" i="21"/>
  <c r="C393" i="21"/>
  <c r="G393" i="21"/>
  <c r="K393" i="21"/>
  <c r="O393" i="21"/>
  <c r="S393" i="21"/>
  <c r="B394" i="21"/>
  <c r="F394" i="21"/>
  <c r="J394" i="21"/>
  <c r="N394" i="21"/>
  <c r="R394" i="21"/>
  <c r="V394" i="21"/>
  <c r="E395" i="21"/>
  <c r="I395" i="21"/>
  <c r="M395" i="21"/>
  <c r="Q395" i="21"/>
  <c r="U395" i="21"/>
  <c r="D396" i="21"/>
  <c r="H396" i="21"/>
  <c r="L396" i="21"/>
  <c r="P396" i="21"/>
  <c r="T396" i="21"/>
  <c r="C397" i="21"/>
  <c r="G397" i="21"/>
  <c r="K397" i="21"/>
  <c r="O397" i="21"/>
  <c r="S397" i="21"/>
  <c r="B398" i="21"/>
  <c r="F398" i="21"/>
  <c r="J398" i="21"/>
  <c r="N398" i="21"/>
  <c r="R398" i="21"/>
  <c r="V398" i="21"/>
  <c r="E399" i="21"/>
  <c r="I399" i="21"/>
  <c r="M399" i="21"/>
  <c r="Q399" i="21"/>
  <c r="U399" i="21"/>
  <c r="D400" i="21"/>
  <c r="H400" i="21"/>
  <c r="L400" i="21"/>
  <c r="P400" i="21"/>
  <c r="T400" i="21"/>
  <c r="C401" i="21"/>
  <c r="G401" i="21"/>
  <c r="K401" i="21"/>
  <c r="O401" i="21"/>
  <c r="S401" i="21"/>
  <c r="B402" i="21"/>
  <c r="F402" i="21"/>
  <c r="J402" i="21"/>
  <c r="N402" i="21"/>
  <c r="R402" i="21"/>
  <c r="V402" i="21"/>
  <c r="E403" i="21"/>
  <c r="I403" i="21"/>
  <c r="M403" i="21"/>
  <c r="Q403" i="21"/>
  <c r="U403" i="21"/>
  <c r="D404" i="21"/>
  <c r="H404" i="21"/>
  <c r="L404" i="21"/>
  <c r="P404" i="21"/>
  <c r="T404" i="21"/>
  <c r="C405" i="21"/>
  <c r="G405" i="21"/>
  <c r="K405" i="21"/>
  <c r="O405" i="21"/>
  <c r="S405" i="21"/>
  <c r="B406" i="21"/>
  <c r="F406" i="21"/>
  <c r="J406" i="21"/>
  <c r="N406" i="21"/>
  <c r="R406" i="21"/>
  <c r="V406" i="21"/>
  <c r="E407" i="21"/>
  <c r="I407" i="21"/>
  <c r="M407" i="21"/>
  <c r="Q407" i="21"/>
  <c r="U407" i="21"/>
  <c r="D408" i="21"/>
  <c r="H408" i="21"/>
  <c r="L408" i="21"/>
  <c r="P408" i="21"/>
  <c r="T408" i="21"/>
  <c r="C409" i="21"/>
  <c r="G409" i="21"/>
  <c r="K409" i="21"/>
  <c r="O409" i="21"/>
  <c r="S409" i="21"/>
  <c r="B410" i="21"/>
  <c r="F410" i="21"/>
  <c r="J410" i="21"/>
  <c r="N410" i="21"/>
  <c r="R410" i="21"/>
  <c r="V410" i="21"/>
  <c r="E411" i="21"/>
  <c r="I411" i="21"/>
  <c r="M411" i="21"/>
  <c r="Q411" i="21"/>
  <c r="U411" i="21"/>
  <c r="D412" i="21"/>
  <c r="H412" i="21"/>
  <c r="L412" i="21"/>
  <c r="P412" i="21"/>
  <c r="T412" i="21"/>
  <c r="C413" i="21"/>
  <c r="G413" i="21"/>
  <c r="K413" i="21"/>
  <c r="O413" i="21"/>
  <c r="S413" i="21"/>
  <c r="B414" i="21"/>
  <c r="F414" i="21"/>
  <c r="J414" i="21"/>
  <c r="N414" i="21"/>
  <c r="R414" i="21"/>
  <c r="V414" i="21"/>
  <c r="E415" i="21"/>
  <c r="I415" i="21"/>
  <c r="M415" i="21"/>
  <c r="Q415" i="21"/>
  <c r="U415" i="21"/>
  <c r="D416" i="21"/>
  <c r="H416" i="21"/>
  <c r="L416" i="21"/>
  <c r="P416" i="21"/>
  <c r="T416" i="21"/>
  <c r="C417" i="21"/>
  <c r="G417" i="21"/>
  <c r="K417" i="21"/>
  <c r="O417" i="21"/>
  <c r="S417" i="21"/>
  <c r="B418" i="21"/>
  <c r="F418" i="21"/>
  <c r="J418" i="21"/>
  <c r="N418" i="21"/>
  <c r="R418" i="21"/>
  <c r="V418" i="21"/>
  <c r="P126" i="21"/>
  <c r="P151" i="21"/>
  <c r="I174" i="21"/>
  <c r="Q182" i="21"/>
  <c r="S188" i="21"/>
  <c r="U194" i="21"/>
  <c r="B201" i="21"/>
  <c r="D207" i="21"/>
  <c r="F213" i="21"/>
  <c r="H219" i="21"/>
  <c r="G223" i="21"/>
  <c r="H226" i="21"/>
  <c r="I229" i="21"/>
  <c r="J232" i="21"/>
  <c r="K235" i="21"/>
  <c r="L238" i="21"/>
  <c r="M241" i="21"/>
  <c r="N244" i="21"/>
  <c r="O247" i="21"/>
  <c r="P250" i="21"/>
  <c r="I253" i="21"/>
  <c r="L254" i="21"/>
  <c r="L255" i="21"/>
  <c r="K256" i="21"/>
  <c r="F257" i="21"/>
  <c r="V257" i="21"/>
  <c r="Q258" i="21"/>
  <c r="L259" i="21"/>
  <c r="G260" i="21"/>
  <c r="B261" i="21"/>
  <c r="R261" i="21"/>
  <c r="M262" i="21"/>
  <c r="H263" i="21"/>
  <c r="C264" i="21"/>
  <c r="S264" i="21"/>
  <c r="N265" i="21"/>
  <c r="I266" i="21"/>
  <c r="D267" i="21"/>
  <c r="T267" i="21"/>
  <c r="O268" i="21"/>
  <c r="J269" i="21"/>
  <c r="E270" i="21"/>
  <c r="U270" i="21"/>
  <c r="P271" i="21"/>
  <c r="K272" i="21"/>
  <c r="F273" i="21"/>
  <c r="V273" i="21"/>
  <c r="Q274" i="21"/>
  <c r="L275" i="21"/>
  <c r="G276" i="21"/>
  <c r="B277" i="21"/>
  <c r="R277" i="21"/>
  <c r="M278" i="21"/>
  <c r="H279" i="21"/>
  <c r="C280" i="21"/>
  <c r="S280" i="21"/>
  <c r="N281" i="21"/>
  <c r="I282" i="21"/>
  <c r="D283" i="21"/>
  <c r="T283" i="21"/>
  <c r="O284" i="21"/>
  <c r="J285" i="21"/>
  <c r="E286" i="21"/>
  <c r="U286" i="21"/>
  <c r="P287" i="21"/>
  <c r="K288" i="21"/>
  <c r="F289" i="21"/>
  <c r="V289" i="21"/>
  <c r="Q290" i="21"/>
  <c r="L291" i="21"/>
  <c r="G292" i="21"/>
  <c r="B293" i="21"/>
  <c r="R293" i="21"/>
  <c r="M294" i="21"/>
  <c r="H295" i="21"/>
  <c r="C296" i="21"/>
  <c r="S296" i="21"/>
  <c r="N297" i="21"/>
  <c r="I298" i="21"/>
  <c r="D299" i="21"/>
  <c r="T299" i="21"/>
  <c r="O300" i="21"/>
  <c r="J301" i="21"/>
  <c r="E302" i="21"/>
  <c r="U302" i="21"/>
  <c r="P303" i="21"/>
  <c r="K304" i="21"/>
  <c r="F305" i="21"/>
  <c r="V305" i="21"/>
  <c r="Q306" i="21"/>
  <c r="L307" i="21"/>
  <c r="G308" i="21"/>
  <c r="B309" i="21"/>
  <c r="R309" i="21"/>
  <c r="M310" i="21"/>
  <c r="H311" i="21"/>
  <c r="C312" i="21"/>
  <c r="S312" i="21"/>
  <c r="N313" i="21"/>
  <c r="I314" i="21"/>
  <c r="D315" i="21"/>
  <c r="T315" i="21"/>
  <c r="O316" i="21"/>
  <c r="J317" i="21"/>
  <c r="E318" i="21"/>
  <c r="U318" i="21"/>
  <c r="P319" i="21"/>
  <c r="K320" i="21"/>
  <c r="F321" i="21"/>
  <c r="V321" i="21"/>
  <c r="Q322" i="21"/>
  <c r="L323" i="21"/>
  <c r="G324" i="21"/>
  <c r="B325" i="21"/>
  <c r="R325" i="21"/>
  <c r="M326" i="21"/>
  <c r="H327" i="21"/>
  <c r="C328" i="21"/>
  <c r="S328" i="21"/>
  <c r="N329" i="21"/>
  <c r="I330" i="21"/>
  <c r="D331" i="21"/>
  <c r="T331" i="21"/>
  <c r="O332" i="21"/>
  <c r="J333" i="21"/>
  <c r="E334" i="21"/>
  <c r="U334" i="21"/>
  <c r="P335" i="21"/>
  <c r="K336" i="21"/>
  <c r="F337" i="21"/>
  <c r="V337" i="21"/>
  <c r="Q338" i="21"/>
  <c r="L339" i="21"/>
  <c r="G340" i="21"/>
  <c r="B341" i="21"/>
  <c r="R341" i="21"/>
  <c r="M342" i="21"/>
  <c r="H343" i="21"/>
  <c r="C344" i="21"/>
  <c r="S344" i="21"/>
  <c r="N345" i="21"/>
  <c r="I346" i="21"/>
  <c r="D347" i="21"/>
  <c r="T347" i="21"/>
  <c r="O348" i="21"/>
  <c r="J349" i="21"/>
  <c r="E350" i="21"/>
  <c r="U350" i="21"/>
  <c r="P351" i="21"/>
  <c r="K352" i="21"/>
  <c r="F353" i="21"/>
  <c r="V353" i="21"/>
  <c r="Q354" i="21"/>
  <c r="G355" i="21"/>
  <c r="O355" i="21"/>
  <c r="B356" i="21"/>
  <c r="J356" i="21"/>
  <c r="R356" i="21"/>
  <c r="E357" i="21"/>
  <c r="M357" i="21"/>
  <c r="U357" i="21"/>
  <c r="H358" i="21"/>
  <c r="P358" i="21"/>
  <c r="C359" i="21"/>
  <c r="K359" i="21"/>
  <c r="S359" i="21"/>
  <c r="F360" i="21"/>
  <c r="N360" i="21"/>
  <c r="V360" i="21"/>
  <c r="I361" i="21"/>
  <c r="Q361" i="21"/>
  <c r="D362" i="21"/>
  <c r="L362" i="21"/>
  <c r="T362" i="21"/>
  <c r="G363" i="21"/>
  <c r="O363" i="21"/>
  <c r="B364" i="21"/>
  <c r="J364" i="21"/>
  <c r="R364" i="21"/>
  <c r="E365" i="21"/>
  <c r="M365" i="21"/>
  <c r="U365" i="21"/>
  <c r="H366" i="21"/>
  <c r="P366" i="21"/>
  <c r="C367" i="21"/>
  <c r="K367" i="21"/>
  <c r="S367" i="21"/>
  <c r="F368" i="21"/>
  <c r="L368" i="21"/>
  <c r="R368" i="21"/>
  <c r="B369" i="21"/>
  <c r="G369" i="21"/>
  <c r="M369" i="21"/>
  <c r="R369" i="21"/>
  <c r="B370" i="21"/>
  <c r="G370" i="21"/>
  <c r="K370" i="21"/>
  <c r="O370" i="21"/>
  <c r="S370" i="21"/>
  <c r="B371" i="21"/>
  <c r="F371" i="21"/>
  <c r="J371" i="21"/>
  <c r="N371" i="21"/>
  <c r="R371" i="21"/>
  <c r="V371" i="21"/>
  <c r="E372" i="21"/>
  <c r="I372" i="21"/>
  <c r="M372" i="21"/>
  <c r="Q372" i="21"/>
  <c r="U372" i="21"/>
  <c r="D373" i="21"/>
  <c r="H373" i="21"/>
  <c r="L373" i="21"/>
  <c r="P373" i="21"/>
  <c r="T373" i="21"/>
  <c r="C374" i="21"/>
  <c r="G374" i="21"/>
  <c r="K374" i="21"/>
  <c r="O374" i="21"/>
  <c r="S374" i="21"/>
  <c r="B375" i="21"/>
  <c r="F375" i="21"/>
  <c r="J375" i="21"/>
  <c r="N375" i="21"/>
  <c r="R375" i="21"/>
  <c r="V375" i="21"/>
  <c r="E376" i="21"/>
  <c r="I376" i="21"/>
  <c r="M376" i="21"/>
  <c r="Q376" i="21"/>
  <c r="U376" i="21"/>
  <c r="D377" i="21"/>
  <c r="H377" i="21"/>
  <c r="L377" i="21"/>
  <c r="P377" i="21"/>
  <c r="T377" i="21"/>
  <c r="C378" i="21"/>
  <c r="G378" i="21"/>
  <c r="K378" i="21"/>
  <c r="O378" i="21"/>
  <c r="S378" i="21"/>
  <c r="B379" i="21"/>
  <c r="F379" i="21"/>
  <c r="J379" i="21"/>
  <c r="N379" i="21"/>
  <c r="R379" i="21"/>
  <c r="V379" i="21"/>
  <c r="E380" i="21"/>
  <c r="I380" i="21"/>
  <c r="M380" i="21"/>
  <c r="Q380" i="21"/>
  <c r="U380" i="21"/>
  <c r="D381" i="21"/>
  <c r="H381" i="21"/>
  <c r="L381" i="21"/>
  <c r="P381" i="21"/>
  <c r="T381" i="21"/>
  <c r="C382" i="21"/>
  <c r="G382" i="21"/>
  <c r="K382" i="21"/>
  <c r="O382" i="21"/>
  <c r="S382" i="21"/>
  <c r="B383" i="21"/>
  <c r="F383" i="21"/>
  <c r="J383" i="21"/>
  <c r="N383" i="21"/>
  <c r="R383" i="21"/>
  <c r="V383" i="21"/>
  <c r="E384" i="21"/>
  <c r="I384" i="21"/>
  <c r="M384" i="21"/>
  <c r="Q384" i="21"/>
  <c r="U384" i="21"/>
  <c r="D385" i="21"/>
  <c r="H385" i="21"/>
  <c r="L385" i="21"/>
  <c r="P385" i="21"/>
  <c r="T385" i="21"/>
  <c r="C386" i="21"/>
  <c r="G386" i="21"/>
  <c r="K386" i="21"/>
  <c r="O386" i="21"/>
  <c r="S386" i="21"/>
  <c r="B387" i="21"/>
  <c r="F387" i="21"/>
  <c r="J387" i="21"/>
  <c r="N387" i="21"/>
  <c r="R387" i="21"/>
  <c r="V387" i="21"/>
  <c r="E388" i="21"/>
  <c r="I388" i="21"/>
  <c r="M388" i="21"/>
  <c r="Q388" i="21"/>
  <c r="U388" i="21"/>
  <c r="D389" i="21"/>
  <c r="H389" i="21"/>
  <c r="L389" i="21"/>
  <c r="P389" i="21"/>
  <c r="T389" i="21"/>
  <c r="C390" i="21"/>
  <c r="G390" i="21"/>
  <c r="K390" i="21"/>
  <c r="O390" i="21"/>
  <c r="S390" i="21"/>
  <c r="B391" i="21"/>
  <c r="F391" i="21"/>
  <c r="J391" i="21"/>
  <c r="N391" i="21"/>
  <c r="R391" i="21"/>
  <c r="V391" i="21"/>
  <c r="E392" i="21"/>
  <c r="I392" i="21"/>
  <c r="M392" i="21"/>
  <c r="Q392" i="21"/>
  <c r="U392" i="21"/>
  <c r="D393" i="21"/>
  <c r="H393" i="21"/>
  <c r="L393" i="21"/>
  <c r="P393" i="21"/>
  <c r="T393" i="21"/>
  <c r="C394" i="21"/>
  <c r="G394" i="21"/>
  <c r="K394" i="21"/>
  <c r="O394" i="21"/>
  <c r="S394" i="21"/>
  <c r="B395" i="21"/>
  <c r="F395" i="21"/>
  <c r="J395" i="21"/>
  <c r="N395" i="21"/>
  <c r="R395" i="21"/>
  <c r="V395" i="21"/>
  <c r="E396" i="21"/>
  <c r="I396" i="21"/>
  <c r="M396" i="21"/>
  <c r="Q396" i="21"/>
  <c r="U396" i="21"/>
  <c r="D397" i="21"/>
  <c r="H397" i="21"/>
  <c r="L397" i="21"/>
  <c r="P397" i="21"/>
  <c r="T397" i="21"/>
  <c r="C398" i="21"/>
  <c r="G398" i="21"/>
  <c r="K398" i="21"/>
  <c r="O398" i="21"/>
  <c r="S398" i="21"/>
  <c r="B399" i="21"/>
  <c r="F399" i="21"/>
  <c r="J399" i="21"/>
  <c r="N399" i="21"/>
  <c r="R399" i="21"/>
  <c r="V399" i="21"/>
  <c r="E400" i="21"/>
  <c r="I400" i="21"/>
  <c r="M400" i="21"/>
  <c r="Q400" i="21"/>
  <c r="U400" i="21"/>
  <c r="D401" i="21"/>
  <c r="H401" i="21"/>
  <c r="L401" i="21"/>
  <c r="P401" i="21"/>
  <c r="T401" i="21"/>
  <c r="C402" i="21"/>
  <c r="G402" i="21"/>
  <c r="K402" i="21"/>
  <c r="O402" i="21"/>
  <c r="S402" i="21"/>
  <c r="B403" i="21"/>
  <c r="F403" i="21"/>
  <c r="J403" i="21"/>
  <c r="N403" i="21"/>
  <c r="R403" i="21"/>
  <c r="V403" i="21"/>
  <c r="E404" i="21"/>
  <c r="I404" i="21"/>
  <c r="M404" i="21"/>
  <c r="Q404" i="21"/>
  <c r="U404" i="21"/>
  <c r="D405" i="21"/>
  <c r="H405" i="21"/>
  <c r="L405" i="21"/>
  <c r="P405" i="21"/>
  <c r="T405" i="21"/>
  <c r="C406" i="21"/>
  <c r="G406" i="21"/>
  <c r="K406" i="21"/>
  <c r="O406" i="21"/>
  <c r="S406" i="21"/>
  <c r="B407" i="21"/>
  <c r="F407" i="21"/>
  <c r="J407" i="21"/>
  <c r="N407" i="21"/>
  <c r="R407" i="21"/>
  <c r="V407" i="21"/>
  <c r="E408" i="21"/>
  <c r="I408" i="21"/>
  <c r="M408" i="21"/>
  <c r="Q408" i="21"/>
  <c r="U408" i="21"/>
  <c r="D409" i="21"/>
  <c r="H409" i="21"/>
  <c r="L409" i="21"/>
  <c r="P409" i="21"/>
  <c r="T409" i="21"/>
  <c r="C410" i="21"/>
  <c r="G410" i="21"/>
  <c r="K410" i="21"/>
  <c r="O410" i="21"/>
  <c r="S410" i="21"/>
  <c r="B411" i="21"/>
  <c r="F411" i="21"/>
  <c r="J411" i="21"/>
  <c r="N411" i="21"/>
  <c r="R411" i="21"/>
  <c r="V411" i="21"/>
  <c r="E412" i="21"/>
  <c r="I412" i="21"/>
  <c r="M412" i="21"/>
  <c r="Q412" i="21"/>
  <c r="U412" i="21"/>
  <c r="D413" i="21"/>
  <c r="H413" i="21"/>
  <c r="J133" i="21"/>
  <c r="R157" i="21"/>
  <c r="J177" i="21"/>
  <c r="G184" i="21"/>
  <c r="I190" i="21"/>
  <c r="K196" i="21"/>
  <c r="M202" i="21"/>
  <c r="O208" i="21"/>
  <c r="Q214" i="21"/>
  <c r="S220" i="21"/>
  <c r="B224" i="21"/>
  <c r="C227" i="21"/>
  <c r="D230" i="21"/>
  <c r="E233" i="21"/>
  <c r="F236" i="21"/>
  <c r="G239" i="21"/>
  <c r="H242" i="21"/>
  <c r="I245" i="21"/>
  <c r="J248" i="21"/>
  <c r="K251" i="21"/>
  <c r="Q253" i="21"/>
  <c r="Q254" i="21"/>
  <c r="Q255" i="21"/>
  <c r="O256" i="21"/>
  <c r="J257" i="21"/>
  <c r="E258" i="21"/>
  <c r="U258" i="21"/>
  <c r="P259" i="21"/>
  <c r="K260" i="21"/>
  <c r="F261" i="21"/>
  <c r="V261" i="21"/>
  <c r="Q262" i="21"/>
  <c r="L263" i="21"/>
  <c r="G264" i="21"/>
  <c r="B265" i="21"/>
  <c r="R265" i="21"/>
  <c r="M266" i="21"/>
  <c r="H267" i="21"/>
  <c r="C268" i="21"/>
  <c r="S268" i="21"/>
  <c r="N269" i="21"/>
  <c r="I270" i="21"/>
  <c r="D271" i="21"/>
  <c r="T271" i="21"/>
  <c r="O272" i="21"/>
  <c r="J273" i="21"/>
  <c r="E274" i="21"/>
  <c r="U274" i="21"/>
  <c r="P275" i="21"/>
  <c r="K276" i="21"/>
  <c r="F277" i="21"/>
  <c r="V277" i="21"/>
  <c r="Q278" i="21"/>
  <c r="L279" i="21"/>
  <c r="G280" i="21"/>
  <c r="B281" i="21"/>
  <c r="R281" i="21"/>
  <c r="M282" i="21"/>
  <c r="H283" i="21"/>
  <c r="C284" i="21"/>
  <c r="S284" i="21"/>
  <c r="N285" i="21"/>
  <c r="I286" i="21"/>
  <c r="D287" i="21"/>
  <c r="T287" i="21"/>
  <c r="O288" i="21"/>
  <c r="J289" i="21"/>
  <c r="E290" i="21"/>
  <c r="U290" i="21"/>
  <c r="P291" i="21"/>
  <c r="K292" i="21"/>
  <c r="F293" i="21"/>
  <c r="V293" i="21"/>
  <c r="Q294" i="21"/>
  <c r="L295" i="21"/>
  <c r="G296" i="21"/>
  <c r="B297" i="21"/>
  <c r="R297" i="21"/>
  <c r="M298" i="21"/>
  <c r="H299" i="21"/>
  <c r="C300" i="21"/>
  <c r="S300" i="21"/>
  <c r="N301" i="21"/>
  <c r="I302" i="21"/>
  <c r="D303" i="21"/>
  <c r="T303" i="21"/>
  <c r="O304" i="21"/>
  <c r="J305" i="21"/>
  <c r="E306" i="21"/>
  <c r="U306" i="21"/>
  <c r="P307" i="21"/>
  <c r="K308" i="21"/>
  <c r="F309" i="21"/>
  <c r="V309" i="21"/>
  <c r="Q310" i="21"/>
  <c r="L311" i="21"/>
  <c r="G312" i="21"/>
  <c r="B313" i="21"/>
  <c r="R313" i="21"/>
  <c r="M314" i="21"/>
  <c r="H315" i="21"/>
  <c r="C316" i="21"/>
  <c r="S316" i="21"/>
  <c r="N317" i="21"/>
  <c r="I318" i="21"/>
  <c r="D319" i="21"/>
  <c r="T319" i="21"/>
  <c r="O320" i="21"/>
  <c r="J321" i="21"/>
  <c r="E322" i="21"/>
  <c r="U322" i="21"/>
  <c r="P323" i="21"/>
  <c r="K324" i="21"/>
  <c r="F325" i="21"/>
  <c r="V325" i="21"/>
  <c r="Q326" i="21"/>
  <c r="L327" i="21"/>
  <c r="G328" i="21"/>
  <c r="B329" i="21"/>
  <c r="R329" i="21"/>
  <c r="M330" i="21"/>
  <c r="H331" i="21"/>
  <c r="C332" i="21"/>
  <c r="S332" i="21"/>
  <c r="N333" i="21"/>
  <c r="I334" i="21"/>
  <c r="D335" i="21"/>
  <c r="T335" i="21"/>
  <c r="O336" i="21"/>
  <c r="J337" i="21"/>
  <c r="E338" i="21"/>
  <c r="U338" i="21"/>
  <c r="P339" i="21"/>
  <c r="K340" i="21"/>
  <c r="F341" i="21"/>
  <c r="V341" i="21"/>
  <c r="Q342" i="21"/>
  <c r="L343" i="21"/>
  <c r="G344" i="21"/>
  <c r="B345" i="21"/>
  <c r="L139" i="21"/>
  <c r="T163" i="21"/>
  <c r="O179" i="21"/>
  <c r="R185" i="21"/>
  <c r="T191" i="21"/>
  <c r="V197" i="21"/>
  <c r="C204" i="21"/>
  <c r="E210" i="21"/>
  <c r="G216" i="21"/>
  <c r="Q221" i="21"/>
  <c r="R224" i="21"/>
  <c r="S227" i="21"/>
  <c r="T230" i="21"/>
  <c r="U233" i="21"/>
  <c r="V236" i="21"/>
  <c r="B240" i="21"/>
  <c r="C243" i="21"/>
  <c r="D246" i="21"/>
  <c r="E249" i="21"/>
  <c r="F252" i="21"/>
  <c r="V253" i="21"/>
  <c r="V254" i="21"/>
  <c r="B256" i="21"/>
  <c r="S256" i="21"/>
  <c r="N257" i="21"/>
  <c r="I258" i="21"/>
  <c r="D259" i="21"/>
  <c r="T259" i="21"/>
  <c r="O260" i="21"/>
  <c r="J261" i="21"/>
  <c r="E262" i="21"/>
  <c r="U262" i="21"/>
  <c r="P263" i="21"/>
  <c r="K264" i="21"/>
  <c r="F265" i="21"/>
  <c r="V265" i="21"/>
  <c r="Q266" i="21"/>
  <c r="L267" i="21"/>
  <c r="G268" i="21"/>
  <c r="B269" i="21"/>
  <c r="R269" i="21"/>
  <c r="M270" i="21"/>
  <c r="H271" i="21"/>
  <c r="C272" i="21"/>
  <c r="S272" i="21"/>
  <c r="N273" i="21"/>
  <c r="I274" i="21"/>
  <c r="D275" i="21"/>
  <c r="T275" i="21"/>
  <c r="O276" i="21"/>
  <c r="J277" i="21"/>
  <c r="E278" i="21"/>
  <c r="U278" i="21"/>
  <c r="P279" i="21"/>
  <c r="K280" i="21"/>
  <c r="F281" i="21"/>
  <c r="V281" i="21"/>
  <c r="Q282" i="21"/>
  <c r="L283" i="21"/>
  <c r="G284" i="21"/>
  <c r="B285" i="21"/>
  <c r="R285" i="21"/>
  <c r="M286" i="21"/>
  <c r="H287" i="21"/>
  <c r="C288" i="21"/>
  <c r="S288" i="21"/>
  <c r="N289" i="21"/>
  <c r="I290" i="21"/>
  <c r="D291" i="21"/>
  <c r="T291" i="21"/>
  <c r="O292" i="21"/>
  <c r="J293" i="21"/>
  <c r="E294" i="21"/>
  <c r="U294" i="21"/>
  <c r="P295" i="21"/>
  <c r="K296" i="21"/>
  <c r="F297" i="21"/>
  <c r="V297" i="21"/>
  <c r="Q298" i="21"/>
  <c r="L299" i="21"/>
  <c r="G300" i="21"/>
  <c r="B301" i="21"/>
  <c r="R301" i="21"/>
  <c r="M302" i="21"/>
  <c r="H303" i="21"/>
  <c r="C304" i="21"/>
  <c r="D307" i="21"/>
  <c r="E310" i="21"/>
  <c r="F313" i="21"/>
  <c r="G316" i="21"/>
  <c r="H319" i="21"/>
  <c r="I322" i="21"/>
  <c r="J325" i="21"/>
  <c r="K328" i="21"/>
  <c r="L331" i="21"/>
  <c r="M334" i="21"/>
  <c r="N337" i="21"/>
  <c r="O340" i="21"/>
  <c r="P343" i="21"/>
  <c r="V345" i="21"/>
  <c r="L347" i="21"/>
  <c r="B349" i="21"/>
  <c r="M350" i="21"/>
  <c r="C352" i="21"/>
  <c r="N353" i="21"/>
  <c r="C355" i="21"/>
  <c r="S355" i="21"/>
  <c r="N356" i="21"/>
  <c r="I357" i="21"/>
  <c r="D358" i="21"/>
  <c r="T358" i="21"/>
  <c r="O359" i="21"/>
  <c r="J360" i="21"/>
  <c r="E361" i="21"/>
  <c r="U361" i="21"/>
  <c r="P362" i="21"/>
  <c r="K363" i="21"/>
  <c r="F364" i="21"/>
  <c r="V364" i="21"/>
  <c r="Q365" i="21"/>
  <c r="L366" i="21"/>
  <c r="G367" i="21"/>
  <c r="B368" i="21"/>
  <c r="O368" i="21"/>
  <c r="E369" i="21"/>
  <c r="O369" i="21"/>
  <c r="E370" i="21"/>
  <c r="M370" i="21"/>
  <c r="U370" i="21"/>
  <c r="H371" i="21"/>
  <c r="P371" i="21"/>
  <c r="C372" i="21"/>
  <c r="K372" i="21"/>
  <c r="S372" i="21"/>
  <c r="F373" i="21"/>
  <c r="N373" i="21"/>
  <c r="V373" i="21"/>
  <c r="I374" i="21"/>
  <c r="Q374" i="21"/>
  <c r="D375" i="21"/>
  <c r="L375" i="21"/>
  <c r="T375" i="21"/>
  <c r="G376" i="21"/>
  <c r="O376" i="21"/>
  <c r="B377" i="21"/>
  <c r="J377" i="21"/>
  <c r="R377" i="21"/>
  <c r="E378" i="21"/>
  <c r="M378" i="21"/>
  <c r="U378" i="21"/>
  <c r="H379" i="21"/>
  <c r="P379" i="21"/>
  <c r="C380" i="21"/>
  <c r="K380" i="21"/>
  <c r="S380" i="21"/>
  <c r="F381" i="21"/>
  <c r="N381" i="21"/>
  <c r="V381" i="21"/>
  <c r="I382" i="21"/>
  <c r="Q382" i="21"/>
  <c r="D383" i="21"/>
  <c r="L383" i="21"/>
  <c r="T383" i="21"/>
  <c r="G384" i="21"/>
  <c r="O384" i="21"/>
  <c r="B385" i="21"/>
  <c r="J385" i="21"/>
  <c r="R385" i="21"/>
  <c r="E386" i="21"/>
  <c r="M386" i="21"/>
  <c r="U386" i="21"/>
  <c r="H387" i="21"/>
  <c r="P387" i="21"/>
  <c r="C388" i="21"/>
  <c r="K388" i="21"/>
  <c r="S388" i="21"/>
  <c r="F389" i="21"/>
  <c r="N389" i="21"/>
  <c r="V389" i="21"/>
  <c r="I390" i="21"/>
  <c r="Q390" i="21"/>
  <c r="D391" i="21"/>
  <c r="L391" i="21"/>
  <c r="T391" i="21"/>
  <c r="G392" i="21"/>
  <c r="O392" i="21"/>
  <c r="B393" i="21"/>
  <c r="J393" i="21"/>
  <c r="R393" i="21"/>
  <c r="E394" i="21"/>
  <c r="M394" i="21"/>
  <c r="U394" i="21"/>
  <c r="H395" i="21"/>
  <c r="P395" i="21"/>
  <c r="C396" i="21"/>
  <c r="K396" i="21"/>
  <c r="S396" i="21"/>
  <c r="F397" i="21"/>
  <c r="N397" i="21"/>
  <c r="V397" i="21"/>
  <c r="I398" i="21"/>
  <c r="Q398" i="21"/>
  <c r="D399" i="21"/>
  <c r="L399" i="21"/>
  <c r="T399" i="21"/>
  <c r="G400" i="21"/>
  <c r="O400" i="21"/>
  <c r="B401" i="21"/>
  <c r="J401" i="21"/>
  <c r="R401" i="21"/>
  <c r="E402" i="21"/>
  <c r="M402" i="21"/>
  <c r="U402" i="21"/>
  <c r="H403" i="21"/>
  <c r="P403" i="21"/>
  <c r="C404" i="21"/>
  <c r="K404" i="21"/>
  <c r="S404" i="21"/>
  <c r="F405" i="21"/>
  <c r="N405" i="21"/>
  <c r="V405" i="21"/>
  <c r="I406" i="21"/>
  <c r="Q406" i="21"/>
  <c r="D407" i="21"/>
  <c r="L407" i="21"/>
  <c r="T407" i="21"/>
  <c r="G408" i="21"/>
  <c r="O408" i="21"/>
  <c r="B409" i="21"/>
  <c r="J409" i="21"/>
  <c r="R409" i="21"/>
  <c r="E410" i="21"/>
  <c r="M410" i="21"/>
  <c r="U410" i="21"/>
  <c r="H411" i="21"/>
  <c r="P411" i="21"/>
  <c r="C412" i="21"/>
  <c r="K412" i="21"/>
  <c r="S412" i="21"/>
  <c r="F413" i="21"/>
  <c r="M413" i="21"/>
  <c r="R413" i="21"/>
  <c r="C414" i="21"/>
  <c r="H414" i="21"/>
  <c r="M414" i="21"/>
  <c r="S414" i="21"/>
  <c r="C415" i="21"/>
  <c r="H415" i="21"/>
  <c r="N415" i="21"/>
  <c r="S415" i="21"/>
  <c r="C416" i="21"/>
  <c r="I416" i="21"/>
  <c r="N416" i="21"/>
  <c r="S416" i="21"/>
  <c r="D417" i="21"/>
  <c r="I417" i="21"/>
  <c r="N417" i="21"/>
  <c r="T417" i="21"/>
  <c r="D418" i="21"/>
  <c r="I418" i="21"/>
  <c r="O418" i="21"/>
  <c r="T418" i="21"/>
  <c r="D419" i="21"/>
  <c r="H419" i="21"/>
  <c r="L419" i="21"/>
  <c r="P419" i="21"/>
  <c r="T419" i="21"/>
  <c r="C420" i="21"/>
  <c r="G420" i="21"/>
  <c r="K420" i="21"/>
  <c r="O420" i="21"/>
  <c r="S420" i="21"/>
  <c r="B421" i="21"/>
  <c r="F421" i="21"/>
  <c r="J421" i="21"/>
  <c r="N421" i="21"/>
  <c r="R421" i="21"/>
  <c r="V421" i="21"/>
  <c r="E422" i="21"/>
  <c r="I422" i="21"/>
  <c r="M422" i="21"/>
  <c r="Q422" i="21"/>
  <c r="U422" i="21"/>
  <c r="D423" i="21"/>
  <c r="H423" i="21"/>
  <c r="L423" i="21"/>
  <c r="P423" i="21"/>
  <c r="T423" i="21"/>
  <c r="C424" i="21"/>
  <c r="G424" i="21"/>
  <c r="K424" i="21"/>
  <c r="O424" i="21"/>
  <c r="S424" i="21"/>
  <c r="B425" i="21"/>
  <c r="F425" i="21"/>
  <c r="J425" i="21"/>
  <c r="N425" i="21"/>
  <c r="R425" i="21"/>
  <c r="V425" i="21"/>
  <c r="E426" i="21"/>
  <c r="I426" i="21"/>
  <c r="M426" i="21"/>
  <c r="Q426" i="21"/>
  <c r="U426" i="21"/>
  <c r="D427" i="21"/>
  <c r="H427" i="21"/>
  <c r="L427" i="21"/>
  <c r="P427" i="21"/>
  <c r="T427" i="21"/>
  <c r="C428" i="21"/>
  <c r="G428" i="21"/>
  <c r="K428" i="21"/>
  <c r="O428" i="21"/>
  <c r="S428" i="21"/>
  <c r="B429" i="21"/>
  <c r="F429" i="21"/>
  <c r="J429" i="21"/>
  <c r="N429" i="21"/>
  <c r="R429" i="21"/>
  <c r="V429" i="21"/>
  <c r="E430" i="21"/>
  <c r="I430" i="21"/>
  <c r="M430" i="21"/>
  <c r="Q430" i="21"/>
  <c r="U430" i="21"/>
  <c r="D431" i="21"/>
  <c r="H431" i="21"/>
  <c r="L431" i="21"/>
  <c r="P431" i="21"/>
  <c r="T431" i="21"/>
  <c r="C432" i="21"/>
  <c r="G432" i="21"/>
  <c r="K432" i="21"/>
  <c r="O432" i="21"/>
  <c r="S432" i="21"/>
  <c r="B433" i="21"/>
  <c r="F433" i="21"/>
  <c r="J433" i="21"/>
  <c r="N433" i="21"/>
  <c r="R433" i="21"/>
  <c r="V433" i="21"/>
  <c r="E434" i="21"/>
  <c r="I434" i="21"/>
  <c r="M434" i="21"/>
  <c r="Q434" i="21"/>
  <c r="S304" i="21"/>
  <c r="T307" i="21"/>
  <c r="U310" i="21"/>
  <c r="V313" i="21"/>
  <c r="B317" i="21"/>
  <c r="C320" i="21"/>
  <c r="D323" i="21"/>
  <c r="E326" i="21"/>
  <c r="F329" i="21"/>
  <c r="G332" i="21"/>
  <c r="H335" i="21"/>
  <c r="I338" i="21"/>
  <c r="J341" i="21"/>
  <c r="K344" i="21"/>
  <c r="M346" i="21"/>
  <c r="C348" i="21"/>
  <c r="N349" i="21"/>
  <c r="D351" i="21"/>
  <c r="O352" i="21"/>
  <c r="E354" i="21"/>
  <c r="H355" i="21"/>
  <c r="C356" i="21"/>
  <c r="S356" i="21"/>
  <c r="N357" i="21"/>
  <c r="I358" i="21"/>
  <c r="D359" i="21"/>
  <c r="T359" i="21"/>
  <c r="O360" i="21"/>
  <c r="J361" i="21"/>
  <c r="E362" i="21"/>
  <c r="U362" i="21"/>
  <c r="P363" i="21"/>
  <c r="K364" i="21"/>
  <c r="F365" i="21"/>
  <c r="V365" i="21"/>
  <c r="Q366" i="21"/>
  <c r="L367" i="21"/>
  <c r="G368" i="21"/>
  <c r="S368" i="21"/>
  <c r="I369" i="21"/>
  <c r="S369" i="21"/>
  <c r="H370" i="21"/>
  <c r="P370" i="21"/>
  <c r="C371" i="21"/>
  <c r="K371" i="21"/>
  <c r="S371" i="21"/>
  <c r="F372" i="21"/>
  <c r="N372" i="21"/>
  <c r="V372" i="21"/>
  <c r="I373" i="21"/>
  <c r="Q373" i="21"/>
  <c r="D374" i="21"/>
  <c r="L374" i="21"/>
  <c r="T374" i="21"/>
  <c r="G375" i="21"/>
  <c r="O375" i="21"/>
  <c r="B376" i="21"/>
  <c r="J376" i="21"/>
  <c r="R376" i="21"/>
  <c r="E377" i="21"/>
  <c r="M377" i="21"/>
  <c r="U377" i="21"/>
  <c r="H378" i="21"/>
  <c r="P378" i="21"/>
  <c r="C379" i="21"/>
  <c r="K379" i="21"/>
  <c r="S379" i="21"/>
  <c r="F380" i="21"/>
  <c r="N380" i="21"/>
  <c r="V380" i="21"/>
  <c r="I381" i="21"/>
  <c r="Q381" i="21"/>
  <c r="D382" i="21"/>
  <c r="L382" i="21"/>
  <c r="T382" i="21"/>
  <c r="G383" i="21"/>
  <c r="O383" i="21"/>
  <c r="B384" i="21"/>
  <c r="J384" i="21"/>
  <c r="R384" i="21"/>
  <c r="E385" i="21"/>
  <c r="M385" i="21"/>
  <c r="U385" i="21"/>
  <c r="H386" i="21"/>
  <c r="P386" i="21"/>
  <c r="C387" i="21"/>
  <c r="K387" i="21"/>
  <c r="S387" i="21"/>
  <c r="F388" i="21"/>
  <c r="N388" i="21"/>
  <c r="V388" i="21"/>
  <c r="I389" i="21"/>
  <c r="Q389" i="21"/>
  <c r="D390" i="21"/>
  <c r="L390" i="21"/>
  <c r="T390" i="21"/>
  <c r="G391" i="21"/>
  <c r="O391" i="21"/>
  <c r="B392" i="21"/>
  <c r="J392" i="21"/>
  <c r="R392" i="21"/>
  <c r="E393" i="21"/>
  <c r="M393" i="21"/>
  <c r="U393" i="21"/>
  <c r="H394" i="21"/>
  <c r="P394" i="21"/>
  <c r="C395" i="21"/>
  <c r="K395" i="21"/>
  <c r="S395" i="21"/>
  <c r="F396" i="21"/>
  <c r="N396" i="21"/>
  <c r="V396" i="21"/>
  <c r="I397" i="21"/>
  <c r="Q397" i="21"/>
  <c r="D398" i="21"/>
  <c r="L398" i="21"/>
  <c r="T398" i="21"/>
  <c r="G399" i="21"/>
  <c r="O399" i="21"/>
  <c r="B400" i="21"/>
  <c r="J400" i="21"/>
  <c r="R400" i="21"/>
  <c r="E401" i="21"/>
  <c r="M401" i="21"/>
  <c r="U401" i="21"/>
  <c r="H402" i="21"/>
  <c r="P402" i="21"/>
  <c r="C403" i="21"/>
  <c r="K403" i="21"/>
  <c r="S403" i="21"/>
  <c r="F404" i="21"/>
  <c r="N404" i="21"/>
  <c r="V404" i="21"/>
  <c r="I405" i="21"/>
  <c r="Q405" i="21"/>
  <c r="D406" i="21"/>
  <c r="L406" i="21"/>
  <c r="T406" i="21"/>
  <c r="G407" i="21"/>
  <c r="O407" i="21"/>
  <c r="B408" i="21"/>
  <c r="J408" i="21"/>
  <c r="R408" i="21"/>
  <c r="E409" i="21"/>
  <c r="M409" i="21"/>
  <c r="U409" i="21"/>
  <c r="H410" i="21"/>
  <c r="P410" i="21"/>
  <c r="C411" i="21"/>
  <c r="K411" i="21"/>
  <c r="S411" i="21"/>
  <c r="F412" i="21"/>
  <c r="N412" i="21"/>
  <c r="V412" i="21"/>
  <c r="I413" i="21"/>
  <c r="N413" i="21"/>
  <c r="T413" i="21"/>
  <c r="D414" i="21"/>
  <c r="I414" i="21"/>
  <c r="O414" i="21"/>
  <c r="T414" i="21"/>
  <c r="D415" i="21"/>
  <c r="J415" i="21"/>
  <c r="O415" i="21"/>
  <c r="T415" i="21"/>
  <c r="E416" i="21"/>
  <c r="J416" i="21"/>
  <c r="O416" i="21"/>
  <c r="U416" i="21"/>
  <c r="E417" i="21"/>
  <c r="J417" i="21"/>
  <c r="P417" i="21"/>
  <c r="U417" i="21"/>
  <c r="E418" i="21"/>
  <c r="K418" i="21"/>
  <c r="P418" i="21"/>
  <c r="U418" i="21"/>
  <c r="E419" i="21"/>
  <c r="I419" i="21"/>
  <c r="M419" i="21"/>
  <c r="Q419" i="21"/>
  <c r="U419" i="21"/>
  <c r="D420" i="21"/>
  <c r="H420" i="21"/>
  <c r="L420" i="21"/>
  <c r="P420" i="21"/>
  <c r="T420" i="21"/>
  <c r="C421" i="21"/>
  <c r="G421" i="21"/>
  <c r="K421" i="21"/>
  <c r="O421" i="21"/>
  <c r="S421" i="21"/>
  <c r="B422" i="21"/>
  <c r="F422" i="21"/>
  <c r="J422" i="21"/>
  <c r="N422" i="21"/>
  <c r="R422" i="21"/>
  <c r="V422" i="21"/>
  <c r="E423" i="21"/>
  <c r="I423" i="21"/>
  <c r="M423" i="21"/>
  <c r="Q423" i="21"/>
  <c r="U423" i="21"/>
  <c r="D424" i="21"/>
  <c r="H424" i="21"/>
  <c r="L424" i="21"/>
  <c r="P424" i="21"/>
  <c r="T424" i="21"/>
  <c r="C425" i="21"/>
  <c r="G425" i="21"/>
  <c r="K425" i="21"/>
  <c r="O425" i="21"/>
  <c r="S425" i="21"/>
  <c r="B426" i="21"/>
  <c r="F426" i="21"/>
  <c r="J426" i="21"/>
  <c r="N426" i="21"/>
  <c r="R426" i="21"/>
  <c r="V426" i="21"/>
  <c r="E427" i="21"/>
  <c r="I427" i="21"/>
  <c r="M427" i="21"/>
  <c r="Q427" i="21"/>
  <c r="U427" i="21"/>
  <c r="D428" i="21"/>
  <c r="H428" i="21"/>
  <c r="L428" i="21"/>
  <c r="P428" i="21"/>
  <c r="T428" i="21"/>
  <c r="C429" i="21"/>
  <c r="G429" i="21"/>
  <c r="K429" i="21"/>
  <c r="O429" i="21"/>
  <c r="S429" i="21"/>
  <c r="B430" i="21"/>
  <c r="F430" i="21"/>
  <c r="J430" i="21"/>
  <c r="N430" i="21"/>
  <c r="R430" i="21"/>
  <c r="V430" i="21"/>
  <c r="E431" i="21"/>
  <c r="I431" i="21"/>
  <c r="M431" i="21"/>
  <c r="Q431" i="21"/>
  <c r="U431" i="21"/>
  <c r="D432" i="21"/>
  <c r="H432" i="21"/>
  <c r="L432" i="21"/>
  <c r="P432" i="21"/>
  <c r="T432" i="21"/>
  <c r="C433" i="21"/>
  <c r="G433" i="21"/>
  <c r="K433" i="21"/>
  <c r="O433" i="21"/>
  <c r="S433" i="21"/>
  <c r="B434" i="21"/>
  <c r="F434" i="21"/>
  <c r="J434" i="21"/>
  <c r="N434" i="21"/>
  <c r="R434" i="21"/>
  <c r="V434" i="21"/>
  <c r="E435" i="21"/>
  <c r="I435" i="21"/>
  <c r="M435" i="21"/>
  <c r="Q435" i="21"/>
  <c r="U435" i="21"/>
  <c r="D436" i="21"/>
  <c r="H436" i="21"/>
  <c r="L436" i="21"/>
  <c r="P436" i="21"/>
  <c r="T436" i="21"/>
  <c r="C437" i="21"/>
  <c r="G437" i="21"/>
  <c r="K437" i="21"/>
  <c r="O437" i="21"/>
  <c r="S437" i="21"/>
  <c r="B438" i="21"/>
  <c r="F438" i="21"/>
  <c r="J438" i="21"/>
  <c r="N438" i="21"/>
  <c r="R438" i="21"/>
  <c r="V438" i="21"/>
  <c r="E439" i="21"/>
  <c r="I439" i="21"/>
  <c r="M439" i="21"/>
  <c r="N305" i="21"/>
  <c r="O308" i="21"/>
  <c r="P311" i="21"/>
  <c r="Q314" i="21"/>
  <c r="R317" i="21"/>
  <c r="S320" i="21"/>
  <c r="T323" i="21"/>
  <c r="U326" i="21"/>
  <c r="V329" i="21"/>
  <c r="B333" i="21"/>
  <c r="C336" i="21"/>
  <c r="D339" i="21"/>
  <c r="E342" i="21"/>
  <c r="F345" i="21"/>
  <c r="Q346" i="21"/>
  <c r="G348" i="21"/>
  <c r="R349" i="21"/>
  <c r="H351" i="21"/>
  <c r="S352" i="21"/>
  <c r="I354" i="21"/>
  <c r="K355" i="21"/>
  <c r="F356" i="21"/>
  <c r="V356" i="21"/>
  <c r="Q357" i="21"/>
  <c r="L358" i="21"/>
  <c r="G359" i="21"/>
  <c r="B360" i="21"/>
  <c r="R360" i="21"/>
  <c r="M361" i="21"/>
  <c r="H362" i="21"/>
  <c r="C363" i="21"/>
  <c r="S363" i="21"/>
  <c r="N364" i="21"/>
  <c r="I365" i="21"/>
  <c r="D366" i="21"/>
  <c r="T366" i="21"/>
  <c r="O367" i="21"/>
  <c r="J368" i="21"/>
  <c r="T368" i="21"/>
  <c r="J369" i="21"/>
  <c r="U369" i="21"/>
  <c r="I370" i="21"/>
  <c r="Q370" i="21"/>
  <c r="D371" i="21"/>
  <c r="L371" i="21"/>
  <c r="T371" i="21"/>
  <c r="G372" i="21"/>
  <c r="O372" i="21"/>
  <c r="B373" i="21"/>
  <c r="J373" i="21"/>
  <c r="R373" i="21"/>
  <c r="E374" i="21"/>
  <c r="M374" i="21"/>
  <c r="U374" i="21"/>
  <c r="H375" i="21"/>
  <c r="P375" i="21"/>
  <c r="C376" i="21"/>
  <c r="K376" i="21"/>
  <c r="S376" i="21"/>
  <c r="F377" i="21"/>
  <c r="N377" i="21"/>
  <c r="V377" i="21"/>
  <c r="I378" i="21"/>
  <c r="Q378" i="21"/>
  <c r="D379" i="21"/>
  <c r="L379" i="21"/>
  <c r="T379" i="21"/>
  <c r="G380" i="21"/>
  <c r="O380" i="21"/>
  <c r="B381" i="21"/>
  <c r="J381" i="21"/>
  <c r="R381" i="21"/>
  <c r="E382" i="21"/>
  <c r="M382" i="21"/>
  <c r="U382" i="21"/>
  <c r="H383" i="21"/>
  <c r="P383" i="21"/>
  <c r="C384" i="21"/>
  <c r="K384" i="21"/>
  <c r="S384" i="21"/>
  <c r="F385" i="21"/>
  <c r="N385" i="21"/>
  <c r="V385" i="21"/>
  <c r="I386" i="21"/>
  <c r="Q386" i="21"/>
  <c r="D387" i="21"/>
  <c r="L387" i="21"/>
  <c r="T387" i="21"/>
  <c r="G388" i="21"/>
  <c r="O388" i="21"/>
  <c r="B389" i="21"/>
  <c r="J389" i="21"/>
  <c r="R389" i="21"/>
  <c r="E390" i="21"/>
  <c r="M390" i="21"/>
  <c r="U390" i="21"/>
  <c r="H391" i="21"/>
  <c r="P391" i="21"/>
  <c r="C392" i="21"/>
  <c r="K392" i="21"/>
  <c r="S392" i="21"/>
  <c r="F393" i="21"/>
  <c r="N393" i="21"/>
  <c r="V393" i="21"/>
  <c r="I394" i="21"/>
  <c r="Q394" i="21"/>
  <c r="D395" i="21"/>
  <c r="L395" i="21"/>
  <c r="T395" i="21"/>
  <c r="G396" i="21"/>
  <c r="O396" i="21"/>
  <c r="B397" i="21"/>
  <c r="J397" i="21"/>
  <c r="R397" i="21"/>
  <c r="E398" i="21"/>
  <c r="M398" i="21"/>
  <c r="U398" i="21"/>
  <c r="H399" i="21"/>
  <c r="P399" i="21"/>
  <c r="C400" i="21"/>
  <c r="K400" i="21"/>
  <c r="S400" i="21"/>
  <c r="F401" i="21"/>
  <c r="N401" i="21"/>
  <c r="V401" i="21"/>
  <c r="I402" i="21"/>
  <c r="Q402" i="21"/>
  <c r="D403" i="21"/>
  <c r="L403" i="21"/>
  <c r="T403" i="21"/>
  <c r="G404" i="21"/>
  <c r="O404" i="21"/>
  <c r="B405" i="21"/>
  <c r="J405" i="21"/>
  <c r="R405" i="21"/>
  <c r="E406" i="21"/>
  <c r="M406" i="21"/>
  <c r="U406" i="21"/>
  <c r="H407" i="21"/>
  <c r="P407" i="21"/>
  <c r="C408" i="21"/>
  <c r="K408" i="21"/>
  <c r="S408" i="21"/>
  <c r="F409" i="21"/>
  <c r="N409" i="21"/>
  <c r="V409" i="21"/>
  <c r="I410" i="21"/>
  <c r="Q410" i="21"/>
  <c r="D411" i="21"/>
  <c r="L411" i="21"/>
  <c r="T411" i="21"/>
  <c r="G412" i="21"/>
  <c r="O412" i="21"/>
  <c r="B413" i="21"/>
  <c r="J413" i="21"/>
  <c r="P413" i="21"/>
  <c r="U413" i="21"/>
  <c r="E414" i="21"/>
  <c r="K414" i="21"/>
  <c r="P414" i="21"/>
  <c r="U414" i="21"/>
  <c r="F415" i="21"/>
  <c r="K415" i="21"/>
  <c r="P415" i="21"/>
  <c r="V415" i="21"/>
  <c r="F416" i="21"/>
  <c r="K416" i="21"/>
  <c r="Q416" i="21"/>
  <c r="V416" i="21"/>
  <c r="F417" i="21"/>
  <c r="L417" i="21"/>
  <c r="Q417" i="21"/>
  <c r="V417" i="21"/>
  <c r="G418" i="21"/>
  <c r="L418" i="21"/>
  <c r="Q418" i="21"/>
  <c r="B419" i="21"/>
  <c r="F419" i="21"/>
  <c r="J419" i="21"/>
  <c r="N419" i="21"/>
  <c r="R419" i="21"/>
  <c r="V419" i="21"/>
  <c r="E420" i="21"/>
  <c r="I420" i="21"/>
  <c r="M420" i="21"/>
  <c r="Q420" i="21"/>
  <c r="U420" i="21"/>
  <c r="D421" i="21"/>
  <c r="H421" i="21"/>
  <c r="L421" i="21"/>
  <c r="P421" i="21"/>
  <c r="T421" i="21"/>
  <c r="C422" i="21"/>
  <c r="G422" i="21"/>
  <c r="K422" i="21"/>
  <c r="O422" i="21"/>
  <c r="S422" i="21"/>
  <c r="B423" i="21"/>
  <c r="F423" i="21"/>
  <c r="J423" i="21"/>
  <c r="N423" i="21"/>
  <c r="R423" i="21"/>
  <c r="V423" i="21"/>
  <c r="E424" i="21"/>
  <c r="I424" i="21"/>
  <c r="M424" i="21"/>
  <c r="Q424" i="21"/>
  <c r="U424" i="21"/>
  <c r="D425" i="21"/>
  <c r="H425" i="21"/>
  <c r="L425" i="21"/>
  <c r="P425" i="21"/>
  <c r="T425" i="21"/>
  <c r="C426" i="21"/>
  <c r="G426" i="21"/>
  <c r="K426" i="21"/>
  <c r="O426" i="21"/>
  <c r="S426" i="21"/>
  <c r="B427" i="21"/>
  <c r="F427" i="21"/>
  <c r="J427" i="21"/>
  <c r="N427" i="21"/>
  <c r="R427" i="21"/>
  <c r="V427" i="21"/>
  <c r="E428" i="21"/>
  <c r="I428" i="21"/>
  <c r="M428" i="21"/>
  <c r="Q428" i="21"/>
  <c r="U428" i="21"/>
  <c r="D429" i="21"/>
  <c r="H429" i="21"/>
  <c r="L429" i="21"/>
  <c r="P429" i="21"/>
  <c r="T429" i="21"/>
  <c r="C430" i="21"/>
  <c r="G430" i="21"/>
  <c r="K430" i="21"/>
  <c r="O430" i="21"/>
  <c r="S430" i="21"/>
  <c r="B431" i="21"/>
  <c r="F431" i="21"/>
  <c r="J431" i="21"/>
  <c r="N431" i="21"/>
  <c r="R431" i="21"/>
  <c r="V431" i="21"/>
  <c r="E432" i="21"/>
  <c r="I432" i="21"/>
  <c r="M432" i="21"/>
  <c r="Q432" i="21"/>
  <c r="U432" i="21"/>
  <c r="D433" i="21"/>
  <c r="H433" i="21"/>
  <c r="L433" i="21"/>
  <c r="P433" i="21"/>
  <c r="T433" i="21"/>
  <c r="C434" i="21"/>
  <c r="G434" i="21"/>
  <c r="K434" i="21"/>
  <c r="O434" i="21"/>
  <c r="S434" i="21"/>
  <c r="B435" i="21"/>
  <c r="F435" i="21"/>
  <c r="J435" i="21"/>
  <c r="N435" i="21"/>
  <c r="R435" i="21"/>
  <c r="V435" i="21"/>
  <c r="E436" i="21"/>
  <c r="I436" i="21"/>
  <c r="M436" i="21"/>
  <c r="Q436" i="21"/>
  <c r="U436" i="21"/>
  <c r="D437" i="21"/>
  <c r="H437" i="21"/>
  <c r="L437" i="21"/>
  <c r="P437" i="21"/>
  <c r="T437" i="21"/>
  <c r="C438" i="21"/>
  <c r="G438" i="21"/>
  <c r="K438" i="21"/>
  <c r="O438" i="21"/>
  <c r="S438" i="21"/>
  <c r="B439" i="21"/>
  <c r="F439" i="21"/>
  <c r="J439" i="21"/>
  <c r="N439" i="21"/>
  <c r="R439" i="21"/>
  <c r="V439" i="21"/>
  <c r="E440" i="21"/>
  <c r="I440" i="21"/>
  <c r="I306" i="21"/>
  <c r="J309" i="21"/>
  <c r="K312" i="21"/>
  <c r="L315" i="21"/>
  <c r="M318" i="21"/>
  <c r="N321" i="21"/>
  <c r="O324" i="21"/>
  <c r="P327" i="21"/>
  <c r="Q330" i="21"/>
  <c r="R333" i="21"/>
  <c r="S336" i="21"/>
  <c r="T339" i="21"/>
  <c r="U342" i="21"/>
  <c r="R345" i="21"/>
  <c r="H347" i="21"/>
  <c r="S348" i="21"/>
  <c r="I350" i="21"/>
  <c r="T351" i="21"/>
  <c r="J353" i="21"/>
  <c r="U354" i="21"/>
  <c r="P355" i="21"/>
  <c r="K356" i="21"/>
  <c r="F357" i="21"/>
  <c r="V357" i="21"/>
  <c r="Q358" i="21"/>
  <c r="L359" i="21"/>
  <c r="G360" i="21"/>
  <c r="B361" i="21"/>
  <c r="R361" i="21"/>
  <c r="M362" i="21"/>
  <c r="H363" i="21"/>
  <c r="C364" i="21"/>
  <c r="S364" i="21"/>
  <c r="N365" i="21"/>
  <c r="I366" i="21"/>
  <c r="D367" i="21"/>
  <c r="T367" i="21"/>
  <c r="N368" i="21"/>
  <c r="C369" i="21"/>
  <c r="N369" i="21"/>
  <c r="D370" i="21"/>
  <c r="L370" i="21"/>
  <c r="T370" i="21"/>
  <c r="G371" i="21"/>
  <c r="O371" i="21"/>
  <c r="B372" i="21"/>
  <c r="J372" i="21"/>
  <c r="R372" i="21"/>
  <c r="E373" i="21"/>
  <c r="M373" i="21"/>
  <c r="U373" i="21"/>
  <c r="H374" i="21"/>
  <c r="P374" i="21"/>
  <c r="C375" i="21"/>
  <c r="K375" i="21"/>
  <c r="S375" i="21"/>
  <c r="F376" i="21"/>
  <c r="N376" i="21"/>
  <c r="V376" i="21"/>
  <c r="I377" i="21"/>
  <c r="Q377" i="21"/>
  <c r="D378" i="21"/>
  <c r="L378" i="21"/>
  <c r="T378" i="21"/>
  <c r="G379" i="21"/>
  <c r="O379" i="21"/>
  <c r="B380" i="21"/>
  <c r="J380" i="21"/>
  <c r="R380" i="21"/>
  <c r="E381" i="21"/>
  <c r="M381" i="21"/>
  <c r="U381" i="21"/>
  <c r="H382" i="21"/>
  <c r="P382" i="21"/>
  <c r="C383" i="21"/>
  <c r="K383" i="21"/>
  <c r="S383" i="21"/>
  <c r="F384" i="21"/>
  <c r="N384" i="21"/>
  <c r="V384" i="21"/>
  <c r="I385" i="21"/>
  <c r="Q385" i="21"/>
  <c r="D386" i="21"/>
  <c r="L386" i="21"/>
  <c r="T386" i="21"/>
  <c r="G387" i="21"/>
  <c r="O387" i="21"/>
  <c r="B388" i="21"/>
  <c r="J388" i="21"/>
  <c r="R388" i="21"/>
  <c r="E389" i="21"/>
  <c r="M389" i="21"/>
  <c r="U389" i="21"/>
  <c r="H390" i="21"/>
  <c r="P390" i="21"/>
  <c r="C391" i="21"/>
  <c r="K391" i="21"/>
  <c r="S391" i="21"/>
  <c r="F392" i="21"/>
  <c r="N392" i="21"/>
  <c r="V392" i="21"/>
  <c r="I393" i="21"/>
  <c r="Q393" i="21"/>
  <c r="D394" i="21"/>
  <c r="L394" i="21"/>
  <c r="T394" i="21"/>
  <c r="G395" i="21"/>
  <c r="O395" i="21"/>
  <c r="B396" i="21"/>
  <c r="J396" i="21"/>
  <c r="R396" i="21"/>
  <c r="E397" i="21"/>
  <c r="M397" i="21"/>
  <c r="U397" i="21"/>
  <c r="H398" i="21"/>
  <c r="P398" i="21"/>
  <c r="C399" i="21"/>
  <c r="K399" i="21"/>
  <c r="S399" i="21"/>
  <c r="F400" i="21"/>
  <c r="N400" i="21"/>
  <c r="V400" i="21"/>
  <c r="I401" i="21"/>
  <c r="Q401" i="21"/>
  <c r="D402" i="21"/>
  <c r="L402" i="21"/>
  <c r="T402" i="21"/>
  <c r="G403" i="21"/>
  <c r="O403" i="21"/>
  <c r="B404" i="21"/>
  <c r="J404" i="21"/>
  <c r="R404" i="21"/>
  <c r="E405" i="21"/>
  <c r="M405" i="21"/>
  <c r="U405" i="21"/>
  <c r="H406" i="21"/>
  <c r="P406" i="21"/>
  <c r="C407" i="21"/>
  <c r="K407" i="21"/>
  <c r="S407" i="21"/>
  <c r="F408" i="21"/>
  <c r="N408" i="21"/>
  <c r="V408" i="21"/>
  <c r="I409" i="21"/>
  <c r="Q409" i="21"/>
  <c r="D410" i="21"/>
  <c r="L410" i="21"/>
  <c r="T410" i="21"/>
  <c r="G411" i="21"/>
  <c r="O411" i="21"/>
  <c r="B412" i="21"/>
  <c r="J412" i="21"/>
  <c r="R412" i="21"/>
  <c r="E413" i="21"/>
  <c r="L413" i="21"/>
  <c r="Q413" i="21"/>
  <c r="V413" i="21"/>
  <c r="G414" i="21"/>
  <c r="L414" i="21"/>
  <c r="Q414" i="21"/>
  <c r="B415" i="21"/>
  <c r="G415" i="21"/>
  <c r="L415" i="21"/>
  <c r="R415" i="21"/>
  <c r="B416" i="21"/>
  <c r="G416" i="21"/>
  <c r="M416" i="21"/>
  <c r="R416" i="21"/>
  <c r="B417" i="21"/>
  <c r="H417" i="21"/>
  <c r="M417" i="21"/>
  <c r="M418" i="21"/>
  <c r="K419" i="21"/>
  <c r="F420" i="21"/>
  <c r="V420" i="21"/>
  <c r="Q421" i="21"/>
  <c r="L422" i="21"/>
  <c r="G423" i="21"/>
  <c r="B424" i="21"/>
  <c r="R424" i="21"/>
  <c r="M425" i="21"/>
  <c r="H426" i="21"/>
  <c r="C427" i="21"/>
  <c r="S427" i="21"/>
  <c r="N428" i="21"/>
  <c r="I429" i="21"/>
  <c r="D430" i="21"/>
  <c r="T430" i="21"/>
  <c r="O431" i="21"/>
  <c r="J432" i="21"/>
  <c r="E433" i="21"/>
  <c r="U433" i="21"/>
  <c r="P434" i="21"/>
  <c r="D435" i="21"/>
  <c r="L435" i="21"/>
  <c r="T435" i="21"/>
  <c r="G436" i="21"/>
  <c r="O436" i="21"/>
  <c r="B437" i="21"/>
  <c r="J437" i="21"/>
  <c r="R437" i="21"/>
  <c r="E438" i="21"/>
  <c r="M438" i="21"/>
  <c r="U438" i="21"/>
  <c r="H439" i="21"/>
  <c r="P439" i="21"/>
  <c r="U439" i="21"/>
  <c r="F440" i="21"/>
  <c r="K440" i="21"/>
  <c r="O440" i="21"/>
  <c r="S440" i="21"/>
  <c r="B441" i="21"/>
  <c r="F441" i="21"/>
  <c r="J441" i="21"/>
  <c r="N441" i="21"/>
  <c r="R441" i="21"/>
  <c r="V441" i="21"/>
  <c r="E442" i="21"/>
  <c r="I442" i="21"/>
  <c r="M442" i="21"/>
  <c r="Q442" i="21"/>
  <c r="U442" i="21"/>
  <c r="D443" i="21"/>
  <c r="H443" i="21"/>
  <c r="L443" i="21"/>
  <c r="P443" i="21"/>
  <c r="T443" i="21"/>
  <c r="C444" i="21"/>
  <c r="G444" i="21"/>
  <c r="K444" i="21"/>
  <c r="O444" i="21"/>
  <c r="S444" i="21"/>
  <c r="B445" i="21"/>
  <c r="F445" i="21"/>
  <c r="J445" i="21"/>
  <c r="N445" i="21"/>
  <c r="R445" i="21"/>
  <c r="V445" i="21"/>
  <c r="E446" i="21"/>
  <c r="I446" i="21"/>
  <c r="M446" i="21"/>
  <c r="Q446" i="21"/>
  <c r="U446" i="21"/>
  <c r="D447" i="21"/>
  <c r="H447" i="21"/>
  <c r="L447" i="21"/>
  <c r="P447" i="21"/>
  <c r="T447" i="21"/>
  <c r="C448" i="21"/>
  <c r="G448" i="21"/>
  <c r="K448" i="21"/>
  <c r="O448" i="21"/>
  <c r="S448" i="21"/>
  <c r="B449" i="21"/>
  <c r="F449" i="21"/>
  <c r="J449" i="21"/>
  <c r="N449" i="21"/>
  <c r="R449" i="21"/>
  <c r="V449" i="21"/>
  <c r="E450" i="21"/>
  <c r="I450" i="21"/>
  <c r="M450" i="21"/>
  <c r="Q450" i="21"/>
  <c r="U450" i="21"/>
  <c r="D451" i="21"/>
  <c r="H451" i="21"/>
  <c r="L451" i="21"/>
  <c r="P451" i="21"/>
  <c r="T451" i="21"/>
  <c r="C452" i="21"/>
  <c r="G452" i="21"/>
  <c r="K452" i="21"/>
  <c r="O452" i="21"/>
  <c r="S452" i="21"/>
  <c r="B453" i="21"/>
  <c r="F453" i="21"/>
  <c r="J453" i="21"/>
  <c r="N453" i="21"/>
  <c r="R453" i="21"/>
  <c r="V453" i="21"/>
  <c r="E454" i="21"/>
  <c r="I454" i="21"/>
  <c r="M454" i="21"/>
  <c r="Q454" i="21"/>
  <c r="U454" i="21"/>
  <c r="D455" i="21"/>
  <c r="H455" i="21"/>
  <c r="L455" i="21"/>
  <c r="P455" i="21"/>
  <c r="T455" i="21"/>
  <c r="C456" i="21"/>
  <c r="G456" i="21"/>
  <c r="K456" i="21"/>
  <c r="O456" i="21"/>
  <c r="S456" i="21"/>
  <c r="B457" i="21"/>
  <c r="F457" i="21"/>
  <c r="J457" i="21"/>
  <c r="N457" i="21"/>
  <c r="R457" i="21"/>
  <c r="V457" i="21"/>
  <c r="E458" i="21"/>
  <c r="I458" i="21"/>
  <c r="M458" i="21"/>
  <c r="Q458" i="21"/>
  <c r="U458" i="21"/>
  <c r="D459" i="21"/>
  <c r="H459" i="21"/>
  <c r="L459" i="21"/>
  <c r="P459" i="21"/>
  <c r="T459" i="21"/>
  <c r="C460" i="21"/>
  <c r="G460" i="21"/>
  <c r="K460" i="21"/>
  <c r="O460" i="21"/>
  <c r="S460" i="21"/>
  <c r="B461" i="21"/>
  <c r="F461" i="21"/>
  <c r="J461" i="21"/>
  <c r="N461" i="21"/>
  <c r="R461" i="21"/>
  <c r="V461" i="21"/>
  <c r="E462" i="21"/>
  <c r="I462" i="21"/>
  <c r="M462" i="21"/>
  <c r="Q462" i="21"/>
  <c r="U462" i="21"/>
  <c r="D463" i="21"/>
  <c r="H463" i="21"/>
  <c r="L463" i="21"/>
  <c r="P463" i="21"/>
  <c r="T463" i="21"/>
  <c r="C464" i="21"/>
  <c r="G464" i="21"/>
  <c r="K464" i="21"/>
  <c r="O464" i="21"/>
  <c r="S464" i="21"/>
  <c r="B465" i="21"/>
  <c r="F465" i="21"/>
  <c r="J465" i="21"/>
  <c r="N465" i="21"/>
  <c r="R465" i="21"/>
  <c r="V465" i="21"/>
  <c r="E466" i="21"/>
  <c r="I466" i="21"/>
  <c r="M466" i="21"/>
  <c r="Q466" i="21"/>
  <c r="U466" i="21"/>
  <c r="D467" i="21"/>
  <c r="H467" i="21"/>
  <c r="L467" i="21"/>
  <c r="P467" i="21"/>
  <c r="T467" i="21"/>
  <c r="C468" i="21"/>
  <c r="G468" i="21"/>
  <c r="K468" i="21"/>
  <c r="O468" i="21"/>
  <c r="S468" i="21"/>
  <c r="B469" i="21"/>
  <c r="F469" i="21"/>
  <c r="J469" i="21"/>
  <c r="N469" i="21"/>
  <c r="R469" i="21"/>
  <c r="V469" i="21"/>
  <c r="E470" i="21"/>
  <c r="I470" i="21"/>
  <c r="M470" i="21"/>
  <c r="Q470" i="21"/>
  <c r="U470" i="21"/>
  <c r="D471" i="21"/>
  <c r="H471" i="21"/>
  <c r="L471" i="21"/>
  <c r="P471" i="21"/>
  <c r="T471" i="21"/>
  <c r="C472" i="21"/>
  <c r="G472" i="21"/>
  <c r="K472" i="21"/>
  <c r="O472" i="21"/>
  <c r="S472" i="21"/>
  <c r="B473" i="21"/>
  <c r="F473" i="21"/>
  <c r="J473" i="21"/>
  <c r="N473" i="21"/>
  <c r="R473" i="21"/>
  <c r="V473" i="21"/>
  <c r="E474" i="21"/>
  <c r="I474" i="21"/>
  <c r="M474" i="21"/>
  <c r="Q474" i="21"/>
  <c r="U474" i="21"/>
  <c r="D475" i="21"/>
  <c r="H475" i="21"/>
  <c r="L475" i="21"/>
  <c r="P475" i="21"/>
  <c r="T475" i="21"/>
  <c r="C476" i="21"/>
  <c r="G476" i="21"/>
  <c r="K476" i="21"/>
  <c r="O476" i="21"/>
  <c r="S476" i="21"/>
  <c r="B477" i="21"/>
  <c r="F477" i="21"/>
  <c r="J477" i="21"/>
  <c r="N477" i="21"/>
  <c r="R477" i="21"/>
  <c r="V477" i="21"/>
  <c r="E478" i="21"/>
  <c r="I478" i="21"/>
  <c r="M478" i="21"/>
  <c r="Q478" i="21"/>
  <c r="U478" i="21"/>
  <c r="D479" i="21"/>
  <c r="H479" i="21"/>
  <c r="L479" i="21"/>
  <c r="P479" i="21"/>
  <c r="T479" i="21"/>
  <c r="C480" i="21"/>
  <c r="G480" i="21"/>
  <c r="K480" i="21"/>
  <c r="O480" i="21"/>
  <c r="S480" i="21"/>
  <c r="B481" i="21"/>
  <c r="F481" i="21"/>
  <c r="J481" i="21"/>
  <c r="N481" i="21"/>
  <c r="R481" i="21"/>
  <c r="V481" i="21"/>
  <c r="E482" i="21"/>
  <c r="I482" i="21"/>
  <c r="M482" i="21"/>
  <c r="Q482" i="21"/>
  <c r="U482" i="21"/>
  <c r="D483" i="21"/>
  <c r="H483" i="21"/>
  <c r="L483" i="21"/>
  <c r="P483" i="21"/>
  <c r="T483" i="21"/>
  <c r="C484" i="21"/>
  <c r="G484" i="21"/>
  <c r="K484" i="21"/>
  <c r="O484" i="21"/>
  <c r="S484" i="21"/>
  <c r="B485" i="21"/>
  <c r="F485" i="21"/>
  <c r="J485" i="21"/>
  <c r="N485" i="21"/>
  <c r="R485" i="21"/>
  <c r="V485" i="21"/>
  <c r="E486" i="21"/>
  <c r="I486" i="21"/>
  <c r="M486" i="21"/>
  <c r="Q486" i="21"/>
  <c r="U486" i="21"/>
  <c r="D487" i="21"/>
  <c r="H487" i="21"/>
  <c r="L487" i="21"/>
  <c r="P487" i="21"/>
  <c r="T487" i="21"/>
  <c r="C488" i="21"/>
  <c r="G488" i="21"/>
  <c r="K488" i="21"/>
  <c r="O488" i="21"/>
  <c r="S488" i="21"/>
  <c r="B489" i="21"/>
  <c r="F489" i="21"/>
  <c r="J489" i="21"/>
  <c r="N489" i="21"/>
  <c r="R489" i="21"/>
  <c r="V489" i="21"/>
  <c r="E490" i="21"/>
  <c r="I490" i="21"/>
  <c r="M490" i="21"/>
  <c r="Q490" i="21"/>
  <c r="U490" i="21"/>
  <c r="D491" i="21"/>
  <c r="H491" i="21"/>
  <c r="L491" i="21"/>
  <c r="P491" i="21"/>
  <c r="T491" i="21"/>
  <c r="C492" i="21"/>
  <c r="G492" i="21"/>
  <c r="K492" i="21"/>
  <c r="O492" i="21"/>
  <c r="S492" i="21"/>
  <c r="B493" i="21"/>
  <c r="F493" i="21"/>
  <c r="J493" i="21"/>
  <c r="N493" i="21"/>
  <c r="R493" i="21"/>
  <c r="V493" i="21"/>
  <c r="E494" i="21"/>
  <c r="I494" i="21"/>
  <c r="M494" i="21"/>
  <c r="Q494" i="21"/>
  <c r="U494" i="21"/>
  <c r="D495" i="21"/>
  <c r="H495" i="21"/>
  <c r="L495" i="21"/>
  <c r="P495" i="21"/>
  <c r="T495" i="21"/>
  <c r="C496" i="21"/>
  <c r="G496" i="21"/>
  <c r="K496" i="21"/>
  <c r="O496" i="21"/>
  <c r="S496" i="21"/>
  <c r="B497" i="21"/>
  <c r="F497" i="21"/>
  <c r="J497" i="21"/>
  <c r="N497" i="21"/>
  <c r="R497" i="21"/>
  <c r="V497" i="21"/>
  <c r="E498" i="21"/>
  <c r="I498" i="21"/>
  <c r="M498" i="21"/>
  <c r="Q498" i="21"/>
  <c r="U498" i="21"/>
  <c r="D499" i="21"/>
  <c r="H499" i="21"/>
  <c r="L499" i="21"/>
  <c r="P499" i="21"/>
  <c r="T499" i="21"/>
  <c r="K326" i="25" s="1"/>
  <c r="K20" i="7" s="1"/>
  <c r="C500" i="21"/>
  <c r="G500" i="21"/>
  <c r="K500" i="21"/>
  <c r="O500" i="21"/>
  <c r="S500" i="21"/>
  <c r="B501" i="21"/>
  <c r="F501" i="21"/>
  <c r="J501" i="21"/>
  <c r="N501" i="21"/>
  <c r="R501" i="21"/>
  <c r="V501" i="21"/>
  <c r="E502" i="21"/>
  <c r="I502" i="21"/>
  <c r="M502" i="21"/>
  <c r="Q502" i="21"/>
  <c r="U502" i="21"/>
  <c r="D503" i="21"/>
  <c r="H503" i="21"/>
  <c r="L503" i="21"/>
  <c r="P503" i="21"/>
  <c r="T503" i="21"/>
  <c r="C504" i="21"/>
  <c r="G504" i="21"/>
  <c r="K504" i="21"/>
  <c r="O504" i="21"/>
  <c r="S504" i="21"/>
  <c r="B505" i="21"/>
  <c r="F505" i="21"/>
  <c r="J505" i="21"/>
  <c r="N505" i="21"/>
  <c r="R505" i="21"/>
  <c r="V505" i="21"/>
  <c r="R417" i="21"/>
  <c r="S418" i="21"/>
  <c r="O419" i="21"/>
  <c r="J420" i="21"/>
  <c r="E421" i="21"/>
  <c r="U421" i="21"/>
  <c r="P422" i="21"/>
  <c r="K423" i="21"/>
  <c r="F424" i="21"/>
  <c r="V424" i="21"/>
  <c r="Q425" i="21"/>
  <c r="L426" i="21"/>
  <c r="G427" i="21"/>
  <c r="B428" i="21"/>
  <c r="R428" i="21"/>
  <c r="M429" i="21"/>
  <c r="H430" i="21"/>
  <c r="C431" i="21"/>
  <c r="S431" i="21"/>
  <c r="N432" i="21"/>
  <c r="I433" i="21"/>
  <c r="D434" i="21"/>
  <c r="T434" i="21"/>
  <c r="G435" i="21"/>
  <c r="O435" i="21"/>
  <c r="B436" i="21"/>
  <c r="J436" i="21"/>
  <c r="R436" i="21"/>
  <c r="E437" i="21"/>
  <c r="M437" i="21"/>
  <c r="U437" i="21"/>
  <c r="H438" i="21"/>
  <c r="P438" i="21"/>
  <c r="C439" i="21"/>
  <c r="K439" i="21"/>
  <c r="Q439" i="21"/>
  <c r="B440" i="21"/>
  <c r="G440" i="21"/>
  <c r="L440" i="21"/>
  <c r="P440" i="21"/>
  <c r="T440" i="21"/>
  <c r="C441" i="21"/>
  <c r="G441" i="21"/>
  <c r="K441" i="21"/>
  <c r="O441" i="21"/>
  <c r="S441" i="21"/>
  <c r="B442" i="21"/>
  <c r="F442" i="21"/>
  <c r="J442" i="21"/>
  <c r="N442" i="21"/>
  <c r="R442" i="21"/>
  <c r="V442" i="21"/>
  <c r="E443" i="21"/>
  <c r="I443" i="21"/>
  <c r="M443" i="21"/>
  <c r="Q443" i="21"/>
  <c r="U443" i="21"/>
  <c r="D444" i="21"/>
  <c r="H444" i="21"/>
  <c r="L444" i="21"/>
  <c r="P444" i="21"/>
  <c r="T444" i="21"/>
  <c r="C445" i="21"/>
  <c r="G445" i="21"/>
  <c r="K445" i="21"/>
  <c r="O445" i="21"/>
  <c r="S445" i="21"/>
  <c r="B446" i="21"/>
  <c r="F446" i="21"/>
  <c r="J446" i="21"/>
  <c r="N446" i="21"/>
  <c r="R446" i="21"/>
  <c r="V446" i="21"/>
  <c r="E447" i="21"/>
  <c r="I447" i="21"/>
  <c r="M447" i="21"/>
  <c r="Q447" i="21"/>
  <c r="U447" i="21"/>
  <c r="D448" i="21"/>
  <c r="H448" i="21"/>
  <c r="L448" i="21"/>
  <c r="P448" i="21"/>
  <c r="T448" i="21"/>
  <c r="C449" i="21"/>
  <c r="G449" i="21"/>
  <c r="K449" i="21"/>
  <c r="O449" i="21"/>
  <c r="S449" i="21"/>
  <c r="B450" i="21"/>
  <c r="F450" i="21"/>
  <c r="J450" i="21"/>
  <c r="N450" i="21"/>
  <c r="R450" i="21"/>
  <c r="V450" i="21"/>
  <c r="E451" i="21"/>
  <c r="I451" i="21"/>
  <c r="M451" i="21"/>
  <c r="Q451" i="21"/>
  <c r="U451" i="21"/>
  <c r="D452" i="21"/>
  <c r="H452" i="21"/>
  <c r="L452" i="21"/>
  <c r="P452" i="21"/>
  <c r="T452" i="21"/>
  <c r="C453" i="21"/>
  <c r="G453" i="21"/>
  <c r="K453" i="21"/>
  <c r="O453" i="21"/>
  <c r="S453" i="21"/>
  <c r="B454" i="21"/>
  <c r="F454" i="21"/>
  <c r="J454" i="21"/>
  <c r="N454" i="21"/>
  <c r="R454" i="21"/>
  <c r="V454" i="21"/>
  <c r="E455" i="21"/>
  <c r="I455" i="21"/>
  <c r="M455" i="21"/>
  <c r="Q455" i="21"/>
  <c r="U455" i="21"/>
  <c r="D456" i="21"/>
  <c r="H456" i="21"/>
  <c r="L456" i="21"/>
  <c r="P456" i="21"/>
  <c r="T456" i="21"/>
  <c r="C457" i="21"/>
  <c r="G457" i="21"/>
  <c r="K457" i="21"/>
  <c r="O457" i="21"/>
  <c r="S457" i="21"/>
  <c r="B458" i="21"/>
  <c r="F458" i="21"/>
  <c r="J458" i="21"/>
  <c r="N458" i="21"/>
  <c r="R458" i="21"/>
  <c r="V458" i="21"/>
  <c r="E459" i="21"/>
  <c r="I459" i="21"/>
  <c r="M459" i="21"/>
  <c r="Q459" i="21"/>
  <c r="U459" i="21"/>
  <c r="D460" i="21"/>
  <c r="H460" i="21"/>
  <c r="L460" i="21"/>
  <c r="P460" i="21"/>
  <c r="T460" i="21"/>
  <c r="C461" i="21"/>
  <c r="G461" i="21"/>
  <c r="K461" i="21"/>
  <c r="O461" i="21"/>
  <c r="S461" i="21"/>
  <c r="B462" i="21"/>
  <c r="F462" i="21"/>
  <c r="J462" i="21"/>
  <c r="N462" i="21"/>
  <c r="R462" i="21"/>
  <c r="V462" i="21"/>
  <c r="E463" i="21"/>
  <c r="I463" i="21"/>
  <c r="M463" i="21"/>
  <c r="Q463" i="21"/>
  <c r="U463" i="21"/>
  <c r="D464" i="21"/>
  <c r="H464" i="21"/>
  <c r="L464" i="21"/>
  <c r="P464" i="21"/>
  <c r="T464" i="21"/>
  <c r="C465" i="21"/>
  <c r="G465" i="21"/>
  <c r="K465" i="21"/>
  <c r="O465" i="21"/>
  <c r="S465" i="21"/>
  <c r="B466" i="21"/>
  <c r="F466" i="21"/>
  <c r="J466" i="21"/>
  <c r="N466" i="21"/>
  <c r="R466" i="21"/>
  <c r="V466" i="21"/>
  <c r="E467" i="21"/>
  <c r="I467" i="21"/>
  <c r="M467" i="21"/>
  <c r="Q467" i="21"/>
  <c r="U467" i="21"/>
  <c r="D468" i="21"/>
  <c r="H468" i="21"/>
  <c r="L468" i="21"/>
  <c r="P468" i="21"/>
  <c r="T468" i="21"/>
  <c r="C469" i="21"/>
  <c r="G469" i="21"/>
  <c r="K469" i="21"/>
  <c r="O469" i="21"/>
  <c r="S469" i="21"/>
  <c r="B470" i="21"/>
  <c r="F470" i="21"/>
  <c r="J470" i="21"/>
  <c r="N470" i="21"/>
  <c r="R470" i="21"/>
  <c r="V470" i="21"/>
  <c r="E471" i="21"/>
  <c r="I471" i="21"/>
  <c r="M471" i="21"/>
  <c r="Q471" i="21"/>
  <c r="U471" i="21"/>
  <c r="D472" i="21"/>
  <c r="H472" i="21"/>
  <c r="L472" i="21"/>
  <c r="P472" i="21"/>
  <c r="T472" i="21"/>
  <c r="C473" i="21"/>
  <c r="G473" i="21"/>
  <c r="K473" i="21"/>
  <c r="O473" i="21"/>
  <c r="S473" i="21"/>
  <c r="B474" i="21"/>
  <c r="F474" i="21"/>
  <c r="J474" i="21"/>
  <c r="N474" i="21"/>
  <c r="R474" i="21"/>
  <c r="V474" i="21"/>
  <c r="E475" i="21"/>
  <c r="I475" i="21"/>
  <c r="M475" i="21"/>
  <c r="Q475" i="21"/>
  <c r="U475" i="21"/>
  <c r="D476" i="21"/>
  <c r="H476" i="21"/>
  <c r="L476" i="21"/>
  <c r="P476" i="21"/>
  <c r="T476" i="21"/>
  <c r="C477" i="21"/>
  <c r="G477" i="21"/>
  <c r="K477" i="21"/>
  <c r="O477" i="21"/>
  <c r="S477" i="21"/>
  <c r="B478" i="21"/>
  <c r="F478" i="21"/>
  <c r="J478" i="21"/>
  <c r="N478" i="21"/>
  <c r="R478" i="21"/>
  <c r="V478" i="21"/>
  <c r="E479" i="21"/>
  <c r="I479" i="21"/>
  <c r="M479" i="21"/>
  <c r="Q479" i="21"/>
  <c r="U479" i="21"/>
  <c r="D480" i="21"/>
  <c r="H480" i="21"/>
  <c r="L480" i="21"/>
  <c r="P480" i="21"/>
  <c r="T480" i="21"/>
  <c r="C481" i="21"/>
  <c r="G481" i="21"/>
  <c r="K481" i="21"/>
  <c r="O481" i="21"/>
  <c r="S481" i="21"/>
  <c r="B482" i="21"/>
  <c r="F482" i="21"/>
  <c r="J482" i="21"/>
  <c r="N482" i="21"/>
  <c r="R482" i="21"/>
  <c r="V482" i="21"/>
  <c r="E483" i="21"/>
  <c r="I483" i="21"/>
  <c r="M483" i="21"/>
  <c r="Q483" i="21"/>
  <c r="U483" i="21"/>
  <c r="D484" i="21"/>
  <c r="H484" i="21"/>
  <c r="L484" i="21"/>
  <c r="P484" i="21"/>
  <c r="T484" i="21"/>
  <c r="C485" i="21"/>
  <c r="G485" i="21"/>
  <c r="K485" i="21"/>
  <c r="O485" i="21"/>
  <c r="S485" i="21"/>
  <c r="B486" i="21"/>
  <c r="F486" i="21"/>
  <c r="J486" i="21"/>
  <c r="N486" i="21"/>
  <c r="R486" i="21"/>
  <c r="V486" i="21"/>
  <c r="E487" i="21"/>
  <c r="I487" i="21"/>
  <c r="M487" i="21"/>
  <c r="Q487" i="21"/>
  <c r="U487" i="21"/>
  <c r="D488" i="21"/>
  <c r="H488" i="21"/>
  <c r="L488" i="21"/>
  <c r="P488" i="21"/>
  <c r="T488" i="21"/>
  <c r="C489" i="21"/>
  <c r="G489" i="21"/>
  <c r="K489" i="21"/>
  <c r="O489" i="21"/>
  <c r="S489" i="21"/>
  <c r="B490" i="21"/>
  <c r="F490" i="21"/>
  <c r="J490" i="21"/>
  <c r="N490" i="21"/>
  <c r="R490" i="21"/>
  <c r="V490" i="21"/>
  <c r="E491" i="21"/>
  <c r="I491" i="21"/>
  <c r="M491" i="21"/>
  <c r="Q491" i="21"/>
  <c r="U491" i="21"/>
  <c r="D492" i="21"/>
  <c r="H492" i="21"/>
  <c r="L492" i="21"/>
  <c r="P492" i="21"/>
  <c r="T492" i="21"/>
  <c r="C493" i="21"/>
  <c r="G493" i="21"/>
  <c r="K493" i="21"/>
  <c r="O493" i="21"/>
  <c r="S493" i="21"/>
  <c r="B494" i="21"/>
  <c r="F494" i="21"/>
  <c r="J494" i="21"/>
  <c r="N494" i="21"/>
  <c r="R494" i="21"/>
  <c r="V494" i="21"/>
  <c r="E495" i="21"/>
  <c r="I495" i="21"/>
  <c r="M495" i="21"/>
  <c r="Q495" i="21"/>
  <c r="U495" i="21"/>
  <c r="D496" i="21"/>
  <c r="H496" i="21"/>
  <c r="L496" i="21"/>
  <c r="P496" i="21"/>
  <c r="T496" i="21"/>
  <c r="C497" i="21"/>
  <c r="G497" i="21"/>
  <c r="K497" i="21"/>
  <c r="O497" i="21"/>
  <c r="S497" i="21"/>
  <c r="B498" i="21"/>
  <c r="F498" i="21"/>
  <c r="J498" i="21"/>
  <c r="N498" i="21"/>
  <c r="R498" i="21"/>
  <c r="V498" i="21"/>
  <c r="E499" i="21"/>
  <c r="I499" i="21"/>
  <c r="M499" i="21"/>
  <c r="Q499" i="21"/>
  <c r="I326" i="25" s="1"/>
  <c r="I20" i="7" s="1"/>
  <c r="U499" i="21"/>
  <c r="L326" i="25" s="1"/>
  <c r="L20" i="7" s="1"/>
  <c r="D500" i="21"/>
  <c r="H500" i="21"/>
  <c r="L500" i="21"/>
  <c r="P500" i="21"/>
  <c r="T500" i="21"/>
  <c r="C501" i="21"/>
  <c r="G501" i="21"/>
  <c r="K501" i="21"/>
  <c r="O501" i="21"/>
  <c r="S501" i="21"/>
  <c r="B502" i="21"/>
  <c r="F502" i="21"/>
  <c r="J502" i="21"/>
  <c r="N502" i="21"/>
  <c r="R502" i="21"/>
  <c r="V502" i="21"/>
  <c r="E503" i="21"/>
  <c r="I503" i="21"/>
  <c r="M503" i="21"/>
  <c r="Q503" i="21"/>
  <c r="U503" i="21"/>
  <c r="D504" i="21"/>
  <c r="H504" i="21"/>
  <c r="L504" i="21"/>
  <c r="P504" i="21"/>
  <c r="T504" i="21"/>
  <c r="C505" i="21"/>
  <c r="G505" i="21"/>
  <c r="K505" i="21"/>
  <c r="O505" i="21"/>
  <c r="S505" i="21"/>
  <c r="C418" i="21"/>
  <c r="C419" i="21"/>
  <c r="S419" i="21"/>
  <c r="N420" i="21"/>
  <c r="I421" i="21"/>
  <c r="D422" i="21"/>
  <c r="T422" i="21"/>
  <c r="O423" i="21"/>
  <c r="J424" i="21"/>
  <c r="E425" i="21"/>
  <c r="U425" i="21"/>
  <c r="P426" i="21"/>
  <c r="K427" i="21"/>
  <c r="F428" i="21"/>
  <c r="V428" i="21"/>
  <c r="Q429" i="21"/>
  <c r="L430" i="21"/>
  <c r="G431" i="21"/>
  <c r="B432" i="21"/>
  <c r="R432" i="21"/>
  <c r="M433" i="21"/>
  <c r="H434" i="21"/>
  <c r="U434" i="21"/>
  <c r="H435" i="21"/>
  <c r="P435" i="21"/>
  <c r="C436" i="21"/>
  <c r="K436" i="21"/>
  <c r="S436" i="21"/>
  <c r="F437" i="21"/>
  <c r="N437" i="21"/>
  <c r="V437" i="21"/>
  <c r="I438" i="21"/>
  <c r="Q438" i="21"/>
  <c r="D439" i="21"/>
  <c r="L439" i="21"/>
  <c r="S439" i="21"/>
  <c r="C440" i="21"/>
  <c r="H440" i="21"/>
  <c r="M440" i="21"/>
  <c r="Q440" i="21"/>
  <c r="U440" i="21"/>
  <c r="D441" i="21"/>
  <c r="H441" i="21"/>
  <c r="L441" i="21"/>
  <c r="P441" i="21"/>
  <c r="T441" i="21"/>
  <c r="C442" i="21"/>
  <c r="G442" i="21"/>
  <c r="K442" i="21"/>
  <c r="O442" i="21"/>
  <c r="S442" i="21"/>
  <c r="B443" i="21"/>
  <c r="F443" i="21"/>
  <c r="J443" i="21"/>
  <c r="N443" i="21"/>
  <c r="R443" i="21"/>
  <c r="V443" i="21"/>
  <c r="E444" i="21"/>
  <c r="I444" i="21"/>
  <c r="M444" i="21"/>
  <c r="Q444" i="21"/>
  <c r="U444" i="21"/>
  <c r="D445" i="21"/>
  <c r="H445" i="21"/>
  <c r="L445" i="21"/>
  <c r="P445" i="21"/>
  <c r="T445" i="21"/>
  <c r="C446" i="21"/>
  <c r="G446" i="21"/>
  <c r="K446" i="21"/>
  <c r="O446" i="21"/>
  <c r="S446" i="21"/>
  <c r="B447" i="21"/>
  <c r="F447" i="21"/>
  <c r="J447" i="21"/>
  <c r="N447" i="21"/>
  <c r="R447" i="21"/>
  <c r="V447" i="21"/>
  <c r="E448" i="21"/>
  <c r="I448" i="21"/>
  <c r="M448" i="21"/>
  <c r="Q448" i="21"/>
  <c r="U448" i="21"/>
  <c r="D449" i="21"/>
  <c r="H449" i="21"/>
  <c r="L449" i="21"/>
  <c r="P449" i="21"/>
  <c r="T449" i="21"/>
  <c r="C450" i="21"/>
  <c r="G450" i="21"/>
  <c r="K450" i="21"/>
  <c r="O450" i="21"/>
  <c r="S450" i="21"/>
  <c r="B451" i="21"/>
  <c r="F451" i="21"/>
  <c r="J451" i="21"/>
  <c r="N451" i="21"/>
  <c r="R451" i="21"/>
  <c r="V451" i="21"/>
  <c r="E452" i="21"/>
  <c r="I452" i="21"/>
  <c r="M452" i="21"/>
  <c r="Q452" i="21"/>
  <c r="U452" i="21"/>
  <c r="D453" i="21"/>
  <c r="H453" i="21"/>
  <c r="L453" i="21"/>
  <c r="P453" i="21"/>
  <c r="T453" i="21"/>
  <c r="C454" i="21"/>
  <c r="G454" i="21"/>
  <c r="K454" i="21"/>
  <c r="O454" i="21"/>
  <c r="S454" i="21"/>
  <c r="B455" i="21"/>
  <c r="F455" i="21"/>
  <c r="J455" i="21"/>
  <c r="N455" i="21"/>
  <c r="R455" i="21"/>
  <c r="V455" i="21"/>
  <c r="E456" i="21"/>
  <c r="I456" i="21"/>
  <c r="M456" i="21"/>
  <c r="Q456" i="21"/>
  <c r="U456" i="21"/>
  <c r="D457" i="21"/>
  <c r="H457" i="21"/>
  <c r="L457" i="21"/>
  <c r="P457" i="21"/>
  <c r="T457" i="21"/>
  <c r="C458" i="21"/>
  <c r="G458" i="21"/>
  <c r="K458" i="21"/>
  <c r="O458" i="21"/>
  <c r="S458" i="21"/>
  <c r="B459" i="21"/>
  <c r="F459" i="21"/>
  <c r="J459" i="21"/>
  <c r="N459" i="21"/>
  <c r="R459" i="21"/>
  <c r="V459" i="21"/>
  <c r="E460" i="21"/>
  <c r="I460" i="21"/>
  <c r="M460" i="21"/>
  <c r="Q460" i="21"/>
  <c r="U460" i="21"/>
  <c r="D461" i="21"/>
  <c r="H461" i="21"/>
  <c r="L461" i="21"/>
  <c r="P461" i="21"/>
  <c r="T461" i="21"/>
  <c r="C462" i="21"/>
  <c r="G462" i="21"/>
  <c r="K462" i="21"/>
  <c r="O462" i="21"/>
  <c r="S462" i="21"/>
  <c r="B463" i="21"/>
  <c r="F463" i="21"/>
  <c r="J463" i="21"/>
  <c r="N463" i="21"/>
  <c r="R463" i="21"/>
  <c r="V463" i="21"/>
  <c r="E464" i="21"/>
  <c r="I464" i="21"/>
  <c r="M464" i="21"/>
  <c r="Q464" i="21"/>
  <c r="U464" i="21"/>
  <c r="D465" i="21"/>
  <c r="H465" i="21"/>
  <c r="L465" i="21"/>
  <c r="P465" i="21"/>
  <c r="T465" i="21"/>
  <c r="C466" i="21"/>
  <c r="G466" i="21"/>
  <c r="K466" i="21"/>
  <c r="O466" i="21"/>
  <c r="S466" i="21"/>
  <c r="B467" i="21"/>
  <c r="F467" i="21"/>
  <c r="J467" i="21"/>
  <c r="N467" i="21"/>
  <c r="R467" i="21"/>
  <c r="V467" i="21"/>
  <c r="E468" i="21"/>
  <c r="I468" i="21"/>
  <c r="M468" i="21"/>
  <c r="Q468" i="21"/>
  <c r="U468" i="21"/>
  <c r="D469" i="21"/>
  <c r="H469" i="21"/>
  <c r="L469" i="21"/>
  <c r="P469" i="21"/>
  <c r="T469" i="21"/>
  <c r="C470" i="21"/>
  <c r="G470" i="21"/>
  <c r="K470" i="21"/>
  <c r="O470" i="21"/>
  <c r="S470" i="21"/>
  <c r="B471" i="21"/>
  <c r="F471" i="21"/>
  <c r="J471" i="21"/>
  <c r="N471" i="21"/>
  <c r="R471" i="21"/>
  <c r="V471" i="21"/>
  <c r="E472" i="21"/>
  <c r="I472" i="21"/>
  <c r="M472" i="21"/>
  <c r="Q472" i="21"/>
  <c r="U472" i="21"/>
  <c r="D473" i="21"/>
  <c r="H473" i="21"/>
  <c r="L473" i="21"/>
  <c r="P473" i="21"/>
  <c r="T473" i="21"/>
  <c r="C474" i="21"/>
  <c r="G474" i="21"/>
  <c r="K474" i="21"/>
  <c r="O474" i="21"/>
  <c r="S474" i="21"/>
  <c r="B475" i="21"/>
  <c r="F475" i="21"/>
  <c r="J475" i="21"/>
  <c r="N475" i="21"/>
  <c r="R475" i="21"/>
  <c r="V475" i="21"/>
  <c r="E476" i="21"/>
  <c r="I476" i="21"/>
  <c r="M476" i="21"/>
  <c r="Q476" i="21"/>
  <c r="U476" i="21"/>
  <c r="D477" i="21"/>
  <c r="H477" i="21"/>
  <c r="L477" i="21"/>
  <c r="P477" i="21"/>
  <c r="T477" i="21"/>
  <c r="C478" i="21"/>
  <c r="G478" i="21"/>
  <c r="K478" i="21"/>
  <c r="O478" i="21"/>
  <c r="S478" i="21"/>
  <c r="B479" i="21"/>
  <c r="F479" i="21"/>
  <c r="J479" i="21"/>
  <c r="N479" i="21"/>
  <c r="R479" i="21"/>
  <c r="V479" i="21"/>
  <c r="E480" i="21"/>
  <c r="I480" i="21"/>
  <c r="M480" i="21"/>
  <c r="Q480" i="21"/>
  <c r="U480" i="21"/>
  <c r="D481" i="21"/>
  <c r="H481" i="21"/>
  <c r="L481" i="21"/>
  <c r="P481" i="21"/>
  <c r="T481" i="21"/>
  <c r="C482" i="21"/>
  <c r="G482" i="21"/>
  <c r="K482" i="21"/>
  <c r="O482" i="21"/>
  <c r="S482" i="21"/>
  <c r="B483" i="21"/>
  <c r="F483" i="21"/>
  <c r="J483" i="21"/>
  <c r="N483" i="21"/>
  <c r="R483" i="21"/>
  <c r="V483" i="21"/>
  <c r="E484" i="21"/>
  <c r="I484" i="21"/>
  <c r="M484" i="21"/>
  <c r="Q484" i="21"/>
  <c r="U484" i="21"/>
  <c r="D485" i="21"/>
  <c r="H485" i="21"/>
  <c r="L485" i="21"/>
  <c r="P485" i="21"/>
  <c r="T485" i="21"/>
  <c r="C486" i="21"/>
  <c r="G486" i="21"/>
  <c r="K486" i="21"/>
  <c r="O486" i="21"/>
  <c r="S486" i="21"/>
  <c r="B487" i="21"/>
  <c r="F487" i="21"/>
  <c r="J487" i="21"/>
  <c r="N487" i="21"/>
  <c r="R487" i="21"/>
  <c r="V487" i="21"/>
  <c r="E488" i="21"/>
  <c r="I488" i="21"/>
  <c r="M488" i="21"/>
  <c r="Q488" i="21"/>
  <c r="U488" i="21"/>
  <c r="D489" i="21"/>
  <c r="H489" i="21"/>
  <c r="L489" i="21"/>
  <c r="P489" i="21"/>
  <c r="T489" i="21"/>
  <c r="C490" i="21"/>
  <c r="G490" i="21"/>
  <c r="K490" i="21"/>
  <c r="O490" i="21"/>
  <c r="S490" i="21"/>
  <c r="B491" i="21"/>
  <c r="F491" i="21"/>
  <c r="J491" i="21"/>
  <c r="N491" i="21"/>
  <c r="R491" i="21"/>
  <c r="V491" i="21"/>
  <c r="E492" i="21"/>
  <c r="I492" i="21"/>
  <c r="M492" i="21"/>
  <c r="Q492" i="21"/>
  <c r="U492" i="21"/>
  <c r="D493" i="21"/>
  <c r="H493" i="21"/>
  <c r="L493" i="21"/>
  <c r="P493" i="21"/>
  <c r="T493" i="21"/>
  <c r="C494" i="21"/>
  <c r="G494" i="21"/>
  <c r="K494" i="21"/>
  <c r="O494" i="21"/>
  <c r="S494" i="21"/>
  <c r="B495" i="21"/>
  <c r="F495" i="21"/>
  <c r="J495" i="21"/>
  <c r="N495" i="21"/>
  <c r="R495" i="21"/>
  <c r="V495" i="21"/>
  <c r="E496" i="21"/>
  <c r="I496" i="21"/>
  <c r="M496" i="21"/>
  <c r="Q496" i="21"/>
  <c r="U496" i="21"/>
  <c r="D497" i="21"/>
  <c r="H497" i="21"/>
  <c r="L497" i="21"/>
  <c r="P497" i="21"/>
  <c r="T497" i="21"/>
  <c r="C498" i="21"/>
  <c r="G498" i="21"/>
  <c r="K498" i="21"/>
  <c r="O498" i="21"/>
  <c r="S498" i="21"/>
  <c r="B499" i="21"/>
  <c r="F499" i="21"/>
  <c r="J499" i="21"/>
  <c r="N499" i="21"/>
  <c r="R499" i="21"/>
  <c r="J326" i="25" s="1"/>
  <c r="J20" i="7" s="1"/>
  <c r="V499" i="21"/>
  <c r="M326" i="25" s="1"/>
  <c r="N20" i="7" s="1"/>
  <c r="E500" i="21"/>
  <c r="I500" i="21"/>
  <c r="M500" i="21"/>
  <c r="Q500" i="21"/>
  <c r="U500" i="21"/>
  <c r="D501" i="21"/>
  <c r="H501" i="21"/>
  <c r="L501" i="21"/>
  <c r="P501" i="21"/>
  <c r="T501" i="21"/>
  <c r="C502" i="21"/>
  <c r="G502" i="21"/>
  <c r="K502" i="21"/>
  <c r="O502" i="21"/>
  <c r="S502" i="21"/>
  <c r="B503" i="21"/>
  <c r="F503" i="21"/>
  <c r="J503" i="21"/>
  <c r="N503" i="21"/>
  <c r="R503" i="21"/>
  <c r="V503" i="21"/>
  <c r="E504" i="21"/>
  <c r="I504" i="21"/>
  <c r="M504" i="21"/>
  <c r="Q504" i="21"/>
  <c r="U504" i="21"/>
  <c r="D505" i="21"/>
  <c r="H505" i="21"/>
  <c r="L505" i="21"/>
  <c r="P505" i="21"/>
  <c r="T505" i="21"/>
  <c r="H418" i="21"/>
  <c r="G419" i="21"/>
  <c r="B420" i="21"/>
  <c r="R420" i="21"/>
  <c r="M421" i="21"/>
  <c r="H422" i="21"/>
  <c r="C423" i="21"/>
  <c r="S423" i="21"/>
  <c r="N424" i="21"/>
  <c r="I425" i="21"/>
  <c r="D426" i="21"/>
  <c r="T426" i="21"/>
  <c r="O427" i="21"/>
  <c r="J428" i="21"/>
  <c r="E429" i="21"/>
  <c r="U429" i="21"/>
  <c r="P430" i="21"/>
  <c r="K431" i="21"/>
  <c r="F432" i="21"/>
  <c r="V432" i="21"/>
  <c r="Q433" i="21"/>
  <c r="L434" i="21"/>
  <c r="C435" i="21"/>
  <c r="K435" i="21"/>
  <c r="S435" i="21"/>
  <c r="F436" i="21"/>
  <c r="N436" i="21"/>
  <c r="V436" i="21"/>
  <c r="I437" i="21"/>
  <c r="Q437" i="21"/>
  <c r="D438" i="21"/>
  <c r="L438" i="21"/>
  <c r="T438" i="21"/>
  <c r="G439" i="21"/>
  <c r="O439" i="21"/>
  <c r="T439" i="21"/>
  <c r="D440" i="21"/>
  <c r="J440" i="21"/>
  <c r="N440" i="21"/>
  <c r="R440" i="21"/>
  <c r="V440" i="21"/>
  <c r="E441" i="21"/>
  <c r="I441" i="21"/>
  <c r="M441" i="21"/>
  <c r="Q441" i="21"/>
  <c r="U441" i="21"/>
  <c r="D442" i="21"/>
  <c r="H442" i="21"/>
  <c r="L442" i="21"/>
  <c r="P442" i="21"/>
  <c r="T442" i="21"/>
  <c r="C443" i="21"/>
  <c r="G443" i="21"/>
  <c r="K443" i="21"/>
  <c r="O443" i="21"/>
  <c r="S443" i="21"/>
  <c r="B444" i="21"/>
  <c r="F444" i="21"/>
  <c r="J444" i="21"/>
  <c r="N444" i="21"/>
  <c r="R444" i="21"/>
  <c r="V444" i="21"/>
  <c r="E445" i="21"/>
  <c r="I445" i="21"/>
  <c r="M445" i="21"/>
  <c r="Q445" i="21"/>
  <c r="U445" i="21"/>
  <c r="D446" i="21"/>
  <c r="H446" i="21"/>
  <c r="L446" i="21"/>
  <c r="P446" i="21"/>
  <c r="T446" i="21"/>
  <c r="C447" i="21"/>
  <c r="G447" i="21"/>
  <c r="K447" i="21"/>
  <c r="O447" i="21"/>
  <c r="S447" i="21"/>
  <c r="B448" i="21"/>
  <c r="F448" i="21"/>
  <c r="J448" i="21"/>
  <c r="N448" i="21"/>
  <c r="R448" i="21"/>
  <c r="V448" i="21"/>
  <c r="E449" i="21"/>
  <c r="I449" i="21"/>
  <c r="M449" i="21"/>
  <c r="Q449" i="21"/>
  <c r="U449" i="21"/>
  <c r="D450" i="21"/>
  <c r="H450" i="21"/>
  <c r="L450" i="21"/>
  <c r="P450" i="21"/>
  <c r="T450" i="21"/>
  <c r="C451" i="21"/>
  <c r="G451" i="21"/>
  <c r="K451" i="21"/>
  <c r="O451" i="21"/>
  <c r="S451" i="21"/>
  <c r="B452" i="21"/>
  <c r="F452" i="21"/>
  <c r="J452" i="21"/>
  <c r="N452" i="21"/>
  <c r="R452" i="21"/>
  <c r="V452" i="21"/>
  <c r="E453" i="21"/>
  <c r="I453" i="21"/>
  <c r="M453" i="21"/>
  <c r="Q453" i="21"/>
  <c r="U453" i="21"/>
  <c r="D454" i="21"/>
  <c r="H454" i="21"/>
  <c r="L454" i="21"/>
  <c r="P454" i="21"/>
  <c r="T454" i="21"/>
  <c r="C455" i="21"/>
  <c r="G455" i="21"/>
  <c r="K455" i="21"/>
  <c r="O455" i="21"/>
  <c r="S455" i="21"/>
  <c r="B456" i="21"/>
  <c r="F456" i="21"/>
  <c r="J456" i="21"/>
  <c r="N456" i="21"/>
  <c r="R456" i="21"/>
  <c r="V456" i="21"/>
  <c r="E457" i="21"/>
  <c r="I457" i="21"/>
  <c r="M457" i="21"/>
  <c r="Q457" i="21"/>
  <c r="U457" i="21"/>
  <c r="D458" i="21"/>
  <c r="H458" i="21"/>
  <c r="L458" i="21"/>
  <c r="P458" i="21"/>
  <c r="T458" i="21"/>
  <c r="C459" i="21"/>
  <c r="G459" i="21"/>
  <c r="K459" i="21"/>
  <c r="O459" i="21"/>
  <c r="S459" i="21"/>
  <c r="B460" i="21"/>
  <c r="F460" i="21"/>
  <c r="J460" i="21"/>
  <c r="N460" i="21"/>
  <c r="R460" i="21"/>
  <c r="V460" i="21"/>
  <c r="E461" i="21"/>
  <c r="I461" i="21"/>
  <c r="M461" i="21"/>
  <c r="Q461" i="21"/>
  <c r="U461" i="21"/>
  <c r="D462" i="21"/>
  <c r="H462" i="21"/>
  <c r="L462" i="21"/>
  <c r="P462" i="21"/>
  <c r="T462" i="21"/>
  <c r="C463" i="21"/>
  <c r="G463" i="21"/>
  <c r="K463" i="21"/>
  <c r="O463" i="21"/>
  <c r="S463" i="21"/>
  <c r="B464" i="21"/>
  <c r="F464" i="21"/>
  <c r="J464" i="21"/>
  <c r="N464" i="21"/>
  <c r="R464" i="21"/>
  <c r="V464" i="21"/>
  <c r="E465" i="21"/>
  <c r="I465" i="21"/>
  <c r="M465" i="21"/>
  <c r="Q465" i="21"/>
  <c r="U465" i="21"/>
  <c r="D466" i="21"/>
  <c r="H466" i="21"/>
  <c r="L466" i="21"/>
  <c r="P466" i="21"/>
  <c r="T466" i="21"/>
  <c r="C467" i="21"/>
  <c r="G467" i="21"/>
  <c r="K467" i="21"/>
  <c r="O467" i="21"/>
  <c r="S467" i="21"/>
  <c r="B468" i="21"/>
  <c r="F468" i="21"/>
  <c r="J468" i="21"/>
  <c r="N468" i="21"/>
  <c r="R468" i="21"/>
  <c r="V468" i="21"/>
  <c r="E469" i="21"/>
  <c r="I469" i="21"/>
  <c r="M469" i="21"/>
  <c r="Q469" i="21"/>
  <c r="U469" i="21"/>
  <c r="D470" i="21"/>
  <c r="H470" i="21"/>
  <c r="L470" i="21"/>
  <c r="P470" i="21"/>
  <c r="T470" i="21"/>
  <c r="C471" i="21"/>
  <c r="G471" i="21"/>
  <c r="K471" i="21"/>
  <c r="O471" i="21"/>
  <c r="S471" i="21"/>
  <c r="B472" i="21"/>
  <c r="F472" i="21"/>
  <c r="J472" i="21"/>
  <c r="N472" i="21"/>
  <c r="R472" i="21"/>
  <c r="V472" i="21"/>
  <c r="E473" i="21"/>
  <c r="I473" i="21"/>
  <c r="M473" i="21"/>
  <c r="Q473" i="21"/>
  <c r="U473" i="21"/>
  <c r="D474" i="21"/>
  <c r="H474" i="21"/>
  <c r="L474" i="21"/>
  <c r="P474" i="21"/>
  <c r="T474" i="21"/>
  <c r="C475" i="21"/>
  <c r="G475" i="21"/>
  <c r="K475" i="21"/>
  <c r="O475" i="21"/>
  <c r="S475" i="21"/>
  <c r="B476" i="21"/>
  <c r="F476" i="21"/>
  <c r="J476" i="21"/>
  <c r="N476" i="21"/>
  <c r="R476" i="21"/>
  <c r="V476" i="21"/>
  <c r="E477" i="21"/>
  <c r="I477" i="21"/>
  <c r="M477" i="21"/>
  <c r="Q477" i="21"/>
  <c r="U477" i="21"/>
  <c r="D478" i="21"/>
  <c r="H478" i="21"/>
  <c r="L478" i="21"/>
  <c r="P478" i="21"/>
  <c r="T478" i="21"/>
  <c r="C479" i="21"/>
  <c r="G479" i="21"/>
  <c r="K479" i="21"/>
  <c r="O479" i="21"/>
  <c r="S479" i="21"/>
  <c r="B480" i="21"/>
  <c r="F480" i="21"/>
  <c r="J480" i="21"/>
  <c r="N480" i="21"/>
  <c r="R480" i="21"/>
  <c r="V480" i="21"/>
  <c r="E481" i="21"/>
  <c r="I481" i="21"/>
  <c r="M481" i="21"/>
  <c r="Q481" i="21"/>
  <c r="U481" i="21"/>
  <c r="D482" i="21"/>
  <c r="H482" i="21"/>
  <c r="L482" i="21"/>
  <c r="P482" i="21"/>
  <c r="T482" i="21"/>
  <c r="C483" i="21"/>
  <c r="G483" i="21"/>
  <c r="K483" i="21"/>
  <c r="O483" i="21"/>
  <c r="S483" i="21"/>
  <c r="B484" i="21"/>
  <c r="F484" i="21"/>
  <c r="J484" i="21"/>
  <c r="N484" i="21"/>
  <c r="R484" i="21"/>
  <c r="V484" i="21"/>
  <c r="E485" i="21"/>
  <c r="I485" i="21"/>
  <c r="M485" i="21"/>
  <c r="Q485" i="21"/>
  <c r="U485" i="21"/>
  <c r="D486" i="21"/>
  <c r="H486" i="21"/>
  <c r="L486" i="21"/>
  <c r="P486" i="21"/>
  <c r="T486" i="21"/>
  <c r="C487" i="21"/>
  <c r="G487" i="21"/>
  <c r="K487" i="21"/>
  <c r="O487" i="21"/>
  <c r="S487" i="21"/>
  <c r="B488" i="21"/>
  <c r="F488" i="21"/>
  <c r="J488" i="21"/>
  <c r="N488" i="21"/>
  <c r="R488" i="21"/>
  <c r="V488" i="21"/>
  <c r="E489" i="21"/>
  <c r="I489" i="21"/>
  <c r="M489" i="21"/>
  <c r="Q489" i="21"/>
  <c r="U489" i="21"/>
  <c r="D490" i="21"/>
  <c r="H490" i="21"/>
  <c r="L490" i="21"/>
  <c r="P490" i="21"/>
  <c r="T490" i="21"/>
  <c r="C491" i="21"/>
  <c r="G491" i="21"/>
  <c r="K491" i="21"/>
  <c r="O491" i="21"/>
  <c r="S491" i="21"/>
  <c r="B492" i="21"/>
  <c r="F492" i="21"/>
  <c r="J492" i="21"/>
  <c r="N492" i="21"/>
  <c r="R492" i="21"/>
  <c r="V492" i="21"/>
  <c r="E493" i="21"/>
  <c r="I493" i="21"/>
  <c r="M493" i="21"/>
  <c r="Q493" i="21"/>
  <c r="U493" i="21"/>
  <c r="D494" i="21"/>
  <c r="H494" i="21"/>
  <c r="L494" i="21"/>
  <c r="P494" i="21"/>
  <c r="T494" i="21"/>
  <c r="C495" i="21"/>
  <c r="G495" i="21"/>
  <c r="K495" i="21"/>
  <c r="O495" i="21"/>
  <c r="S495" i="21"/>
  <c r="B496" i="21"/>
  <c r="F496" i="21"/>
  <c r="J496" i="21"/>
  <c r="N496" i="21"/>
  <c r="R496" i="21"/>
  <c r="V496" i="21"/>
  <c r="E497" i="21"/>
  <c r="I497" i="21"/>
  <c r="M497" i="21"/>
  <c r="Q497" i="21"/>
  <c r="U497" i="21"/>
  <c r="D498" i="21"/>
  <c r="U505" i="21"/>
  <c r="E505" i="21"/>
  <c r="J504" i="21"/>
  <c r="O503" i="21"/>
  <c r="T502" i="21"/>
  <c r="D502" i="21"/>
  <c r="I501" i="21"/>
  <c r="N500" i="21"/>
  <c r="S499" i="21"/>
  <c r="C499" i="21"/>
  <c r="H498" i="21"/>
  <c r="B4" i="21"/>
  <c r="F4" i="21"/>
  <c r="J4" i="21"/>
  <c r="N4" i="21"/>
  <c r="R4" i="21"/>
  <c r="V4" i="21"/>
  <c r="C4" i="21"/>
  <c r="D4" i="21"/>
  <c r="I4" i="21"/>
  <c r="O4" i="21"/>
  <c r="T4" i="21"/>
  <c r="E4" i="21"/>
  <c r="K4" i="21"/>
  <c r="P4" i="21"/>
  <c r="U4" i="21"/>
  <c r="G4" i="21"/>
  <c r="Q4" i="21"/>
  <c r="H4" i="21"/>
  <c r="S4" i="21"/>
  <c r="L4" i="21"/>
  <c r="M4" i="21"/>
  <c r="G326" i="25" l="1"/>
  <c r="G20" i="7" s="1"/>
  <c r="T326" i="25"/>
  <c r="B326" i="25"/>
  <c r="F217" i="19"/>
  <c r="E217" i="19"/>
  <c r="D217" i="19"/>
  <c r="C217" i="19"/>
  <c r="M35" i="19"/>
  <c r="F35" i="19"/>
  <c r="E35" i="19"/>
  <c r="E38" i="19"/>
  <c r="D35" i="19"/>
  <c r="D38" i="19"/>
  <c r="C35" i="19"/>
  <c r="C38" i="19"/>
  <c r="D16" i="17"/>
  <c r="D13" i="17"/>
  <c r="D10" i="17"/>
  <c r="D60" i="16" l="1"/>
  <c r="D55" i="16"/>
  <c r="D52" i="16"/>
  <c r="D46" i="16"/>
  <c r="D43" i="16"/>
  <c r="D38" i="16"/>
  <c r="D31" i="16"/>
  <c r="D25" i="16"/>
  <c r="D22" i="16"/>
  <c r="D16" i="16"/>
  <c r="D10" i="16"/>
  <c r="D29" i="15"/>
  <c r="D25" i="15"/>
  <c r="D21" i="15"/>
  <c r="D14" i="15"/>
  <c r="D10" i="15"/>
  <c r="D10" i="14"/>
  <c r="D245" i="19"/>
  <c r="D125" i="19"/>
  <c r="D122" i="19"/>
  <c r="D119" i="19"/>
  <c r="D117" i="19"/>
  <c r="D115" i="19"/>
  <c r="D113" i="19"/>
  <c r="D29" i="7"/>
  <c r="D26" i="7"/>
  <c r="D25" i="7"/>
  <c r="D24" i="7"/>
  <c r="D23" i="7"/>
  <c r="D22" i="7"/>
  <c r="D21" i="7"/>
  <c r="D19" i="7"/>
  <c r="D18" i="7"/>
  <c r="D17" i="7"/>
  <c r="D16" i="7"/>
  <c r="D15" i="7"/>
  <c r="D9" i="7"/>
  <c r="D39" i="18"/>
  <c r="D35" i="18"/>
  <c r="D31" i="18"/>
  <c r="D28" i="18"/>
  <c r="D25" i="18"/>
  <c r="D20" i="18"/>
  <c r="D16" i="18"/>
  <c r="D13" i="18"/>
  <c r="D10" i="18"/>
  <c r="A485" i="26"/>
  <c r="B485" i="26" s="1"/>
  <c r="M16" i="17"/>
  <c r="M13" i="17"/>
  <c r="M10" i="17"/>
  <c r="M60" i="16"/>
  <c r="M55" i="16"/>
  <c r="M52" i="16"/>
  <c r="M46" i="16"/>
  <c r="M43" i="16"/>
  <c r="M38" i="16"/>
  <c r="M31" i="16"/>
  <c r="M25" i="16"/>
  <c r="M22" i="16"/>
  <c r="M16" i="16"/>
  <c r="M10" i="16"/>
  <c r="M29" i="15"/>
  <c r="M25" i="15"/>
  <c r="M21" i="15"/>
  <c r="M14" i="15"/>
  <c r="M10" i="15"/>
  <c r="M10" i="14"/>
  <c r="M375" i="19"/>
  <c r="M371" i="19"/>
  <c r="M363" i="19"/>
  <c r="M357" i="19"/>
  <c r="M354" i="19"/>
  <c r="M349" i="19"/>
  <c r="M345" i="19"/>
  <c r="M337" i="19"/>
  <c r="M333" i="19"/>
  <c r="M327" i="19"/>
  <c r="M321" i="19"/>
  <c r="M316" i="19"/>
  <c r="M311" i="19"/>
  <c r="M308" i="19"/>
  <c r="M302" i="19"/>
  <c r="M297" i="19"/>
  <c r="M292" i="19"/>
  <c r="M289" i="19"/>
  <c r="M283" i="19"/>
  <c r="M280" i="19"/>
  <c r="M277" i="19"/>
  <c r="M274" i="19"/>
  <c r="M271" i="19"/>
  <c r="M266" i="19"/>
  <c r="M262" i="19"/>
  <c r="M259" i="19"/>
  <c r="M255" i="19"/>
  <c r="M252" i="19"/>
  <c r="M245" i="19"/>
  <c r="M240" i="19"/>
  <c r="M235" i="19"/>
  <c r="M226" i="19"/>
  <c r="M222" i="19"/>
  <c r="M211" i="19"/>
  <c r="M208" i="19"/>
  <c r="M204" i="19"/>
  <c r="M201" i="19"/>
  <c r="M196" i="19"/>
  <c r="M189" i="19"/>
  <c r="M186" i="19"/>
  <c r="M179" i="19"/>
  <c r="M175" i="19"/>
  <c r="M171" i="19"/>
  <c r="M167" i="19"/>
  <c r="M163" i="19"/>
  <c r="M158" i="19"/>
  <c r="M153" i="19"/>
  <c r="M148" i="19"/>
  <c r="M145" i="19"/>
  <c r="M140" i="19"/>
  <c r="M136" i="19"/>
  <c r="M133" i="19"/>
  <c r="M125" i="19"/>
  <c r="M122" i="19"/>
  <c r="M119" i="19"/>
  <c r="M117" i="19"/>
  <c r="M115" i="19"/>
  <c r="M113" i="19"/>
  <c r="M108" i="19"/>
  <c r="M106" i="19"/>
  <c r="M102" i="19"/>
  <c r="M99" i="19"/>
  <c r="M95" i="19"/>
  <c r="M91" i="19"/>
  <c r="M86" i="19"/>
  <c r="M83" i="19"/>
  <c r="M80" i="19"/>
  <c r="M76" i="19"/>
  <c r="M71" i="19"/>
  <c r="M66" i="19"/>
  <c r="M63" i="19"/>
  <c r="M59" i="19"/>
  <c r="M55" i="19"/>
  <c r="M48" i="19"/>
  <c r="M42" i="19"/>
  <c r="M38" i="19"/>
  <c r="M30" i="19"/>
  <c r="M25" i="19"/>
  <c r="M19" i="19"/>
  <c r="M16" i="19"/>
  <c r="M10" i="19"/>
  <c r="M29" i="7"/>
  <c r="M21" i="7"/>
  <c r="M15" i="7"/>
  <c r="M9" i="7"/>
  <c r="M39" i="18"/>
  <c r="M35" i="18"/>
  <c r="M31" i="18"/>
  <c r="M28" i="18"/>
  <c r="M25" i="18"/>
  <c r="M20" i="18"/>
  <c r="M16" i="18"/>
  <c r="M13" i="18"/>
  <c r="M10" i="18"/>
  <c r="E2" i="26"/>
  <c r="C16" i="17"/>
  <c r="C13" i="17"/>
  <c r="C10" i="17"/>
  <c r="C60" i="16"/>
  <c r="C55" i="16"/>
  <c r="C52" i="16"/>
  <c r="C46" i="16"/>
  <c r="C43" i="16"/>
  <c r="C38" i="16"/>
  <c r="C31" i="16"/>
  <c r="C25" i="16"/>
  <c r="C22" i="16"/>
  <c r="C16" i="16"/>
  <c r="C10" i="16"/>
  <c r="C29" i="15"/>
  <c r="C25" i="15"/>
  <c r="C21" i="15"/>
  <c r="C14" i="15"/>
  <c r="C10" i="15"/>
  <c r="C10" i="14"/>
  <c r="C375" i="19"/>
  <c r="C371" i="19"/>
  <c r="C363" i="19"/>
  <c r="C357" i="19"/>
  <c r="C354" i="19"/>
  <c r="C349" i="19"/>
  <c r="C345" i="19"/>
  <c r="C337" i="19"/>
  <c r="C333" i="19"/>
  <c r="C327" i="19"/>
  <c r="C321" i="19"/>
  <c r="C316" i="19"/>
  <c r="C311" i="19"/>
  <c r="C308" i="19"/>
  <c r="C302" i="19"/>
  <c r="C297" i="19"/>
  <c r="C292" i="19"/>
  <c r="C289" i="19"/>
  <c r="C283" i="19"/>
  <c r="C280" i="19"/>
  <c r="C277" i="19"/>
  <c r="C274" i="19"/>
  <c r="C271" i="19"/>
  <c r="C266" i="19"/>
  <c r="C262" i="19"/>
  <c r="C259" i="19"/>
  <c r="C255" i="19"/>
  <c r="C252" i="19"/>
  <c r="C245" i="19"/>
  <c r="C240" i="19"/>
  <c r="C235" i="19"/>
  <c r="C226" i="19"/>
  <c r="C222" i="19"/>
  <c r="C211" i="19"/>
  <c r="C208" i="19"/>
  <c r="C204" i="19"/>
  <c r="C201" i="19"/>
  <c r="C196" i="19"/>
  <c r="C189" i="19"/>
  <c r="C186" i="19"/>
  <c r="C179" i="19"/>
  <c r="C175" i="19"/>
  <c r="C171" i="19"/>
  <c r="C167" i="19"/>
  <c r="C163" i="19"/>
  <c r="C158" i="19"/>
  <c r="C153" i="19"/>
  <c r="C148" i="19"/>
  <c r="C145" i="19"/>
  <c r="C140" i="19"/>
  <c r="C136" i="19"/>
  <c r="C133" i="19"/>
  <c r="C125" i="19"/>
  <c r="C122" i="19"/>
  <c r="C119" i="19"/>
  <c r="C117" i="19"/>
  <c r="C115" i="19"/>
  <c r="C113" i="19"/>
  <c r="C108" i="19"/>
  <c r="C106" i="19"/>
  <c r="C102" i="19"/>
  <c r="C99" i="19"/>
  <c r="C95" i="19"/>
  <c r="C91" i="19"/>
  <c r="C86" i="19"/>
  <c r="C83" i="19"/>
  <c r="C80" i="19"/>
  <c r="C76" i="19"/>
  <c r="C71" i="19"/>
  <c r="C66" i="19"/>
  <c r="C63" i="19"/>
  <c r="C59" i="19"/>
  <c r="C55" i="19"/>
  <c r="C48" i="19"/>
  <c r="C42" i="19"/>
  <c r="C30" i="19"/>
  <c r="C25" i="19"/>
  <c r="C19" i="19"/>
  <c r="C16" i="19"/>
  <c r="C10" i="19"/>
  <c r="C29" i="7"/>
  <c r="C21" i="7"/>
  <c r="C15" i="7"/>
  <c r="C9" i="7"/>
  <c r="E29" i="7"/>
  <c r="E21" i="7"/>
  <c r="E15" i="7"/>
  <c r="E9" i="7"/>
  <c r="C39" i="18"/>
  <c r="C35" i="18"/>
  <c r="C31" i="18"/>
  <c r="C28" i="18"/>
  <c r="C25" i="18"/>
  <c r="C20" i="18"/>
  <c r="C16" i="18"/>
  <c r="C13" i="18"/>
  <c r="C10" i="18"/>
  <c r="F16" i="17" l="1"/>
  <c r="F13" i="17"/>
  <c r="F10" i="17"/>
  <c r="F60" i="16"/>
  <c r="F55" i="16"/>
  <c r="F52" i="16"/>
  <c r="F46" i="16"/>
  <c r="F43" i="16"/>
  <c r="F38" i="16"/>
  <c r="F31" i="16"/>
  <c r="F25" i="16"/>
  <c r="F22" i="16"/>
  <c r="F16" i="16"/>
  <c r="F10" i="16"/>
  <c r="F29" i="15"/>
  <c r="F25" i="15"/>
  <c r="F21" i="15"/>
  <c r="F14" i="15"/>
  <c r="F10" i="15"/>
  <c r="F10" i="14"/>
  <c r="F375" i="19"/>
  <c r="F371" i="19"/>
  <c r="F363" i="19"/>
  <c r="F357" i="19"/>
  <c r="F354" i="19"/>
  <c r="F349" i="19"/>
  <c r="F345" i="19"/>
  <c r="F337" i="19"/>
  <c r="F333" i="19"/>
  <c r="F327" i="19"/>
  <c r="F321" i="19"/>
  <c r="F316" i="19"/>
  <c r="F311" i="19"/>
  <c r="F308" i="19"/>
  <c r="F302" i="19"/>
  <c r="F297" i="19"/>
  <c r="F292" i="19"/>
  <c r="F289" i="19"/>
  <c r="F283" i="19"/>
  <c r="F280" i="19"/>
  <c r="F277" i="19"/>
  <c r="F274" i="19"/>
  <c r="F271" i="19"/>
  <c r="F266" i="19"/>
  <c r="F262" i="19"/>
  <c r="F259" i="19"/>
  <c r="F255" i="19"/>
  <c r="F252" i="19"/>
  <c r="F245" i="19"/>
  <c r="F240" i="19"/>
  <c r="F235" i="19"/>
  <c r="F226" i="19"/>
  <c r="F222" i="19"/>
  <c r="F211" i="19"/>
  <c r="F208" i="19"/>
  <c r="F204" i="19"/>
  <c r="F201" i="19"/>
  <c r="F196" i="19"/>
  <c r="F189" i="19"/>
  <c r="F186" i="19"/>
  <c r="F179" i="19"/>
  <c r="F175" i="19"/>
  <c r="F171" i="19"/>
  <c r="F167" i="19"/>
  <c r="F163" i="19"/>
  <c r="F158" i="19"/>
  <c r="F153" i="19"/>
  <c r="F148" i="19"/>
  <c r="F145" i="19"/>
  <c r="F140" i="19"/>
  <c r="F136" i="19"/>
  <c r="F133" i="19"/>
  <c r="F125" i="19"/>
  <c r="F122" i="19"/>
  <c r="F119" i="19"/>
  <c r="F117" i="19"/>
  <c r="F115" i="19"/>
  <c r="F113" i="19"/>
  <c r="F108" i="19"/>
  <c r="F106" i="19"/>
  <c r="F102" i="19"/>
  <c r="F99" i="19"/>
  <c r="F95" i="19"/>
  <c r="F91" i="19"/>
  <c r="F86" i="19"/>
  <c r="F83" i="19"/>
  <c r="F80" i="19"/>
  <c r="F76" i="19"/>
  <c r="F71" i="19"/>
  <c r="F66" i="19"/>
  <c r="F63" i="19"/>
  <c r="F59" i="19"/>
  <c r="F55" i="19"/>
  <c r="F48" i="19"/>
  <c r="F42" i="19"/>
  <c r="F38" i="19"/>
  <c r="F30" i="19"/>
  <c r="F25" i="19"/>
  <c r="F19" i="19"/>
  <c r="F16" i="19"/>
  <c r="F10" i="19"/>
  <c r="F29" i="7"/>
  <c r="F21" i="7"/>
  <c r="F15" i="7"/>
  <c r="F9" i="7"/>
  <c r="F39" i="18"/>
  <c r="F35" i="18"/>
  <c r="F31" i="18"/>
  <c r="F28" i="18"/>
  <c r="F25" i="18"/>
  <c r="F20" i="18"/>
  <c r="F16" i="18"/>
  <c r="F13" i="18"/>
  <c r="E16" i="17"/>
  <c r="E13" i="17"/>
  <c r="E10" i="17"/>
  <c r="E60" i="16"/>
  <c r="E55" i="16"/>
  <c r="E52" i="16"/>
  <c r="E46" i="16"/>
  <c r="E43" i="16"/>
  <c r="E38" i="16"/>
  <c r="E31" i="16"/>
  <c r="E25" i="16"/>
  <c r="E22" i="16"/>
  <c r="E16" i="16"/>
  <c r="E10" i="16"/>
  <c r="E29" i="15"/>
  <c r="E25" i="15"/>
  <c r="E21" i="15"/>
  <c r="E14" i="15"/>
  <c r="E10" i="15"/>
  <c r="E10" i="14"/>
  <c r="E39" i="18"/>
  <c r="E35" i="18"/>
  <c r="E31" i="18"/>
  <c r="E28" i="18"/>
  <c r="E25" i="18"/>
  <c r="E20" i="18"/>
  <c r="E16" i="18"/>
  <c r="E13" i="18"/>
  <c r="F10" i="18"/>
  <c r="E10" i="18"/>
  <c r="E375" i="19"/>
  <c r="E371" i="19"/>
  <c r="E363" i="19"/>
  <c r="E357" i="19"/>
  <c r="E354" i="19"/>
  <c r="E349" i="19"/>
  <c r="E345" i="19"/>
  <c r="E337" i="19"/>
  <c r="E333" i="19"/>
  <c r="E327" i="19"/>
  <c r="E321" i="19"/>
  <c r="E316" i="19"/>
  <c r="E311" i="19"/>
  <c r="E308" i="19"/>
  <c r="E302" i="19"/>
  <c r="E297" i="19"/>
  <c r="E292" i="19"/>
  <c r="E289" i="19"/>
  <c r="E283" i="19"/>
  <c r="E280" i="19"/>
  <c r="E277" i="19"/>
  <c r="E274" i="19"/>
  <c r="E271" i="19"/>
  <c r="E266" i="19"/>
  <c r="E262" i="19"/>
  <c r="E259" i="19"/>
  <c r="E255" i="19"/>
  <c r="E252" i="19"/>
  <c r="E245" i="19"/>
  <c r="E240" i="19"/>
  <c r="E235" i="19"/>
  <c r="E226" i="19"/>
  <c r="E222" i="19"/>
  <c r="E211" i="19"/>
  <c r="E208" i="19"/>
  <c r="E204" i="19"/>
  <c r="E201" i="19"/>
  <c r="E196" i="19"/>
  <c r="E189" i="19"/>
  <c r="E186" i="19"/>
  <c r="E179" i="19"/>
  <c r="E175" i="19"/>
  <c r="E171" i="19"/>
  <c r="E167" i="19"/>
  <c r="E163" i="19"/>
  <c r="E158" i="19"/>
  <c r="E153" i="19"/>
  <c r="E148" i="19"/>
  <c r="E145" i="19"/>
  <c r="E140" i="19"/>
  <c r="E136" i="19"/>
  <c r="E133" i="19"/>
  <c r="E125" i="19"/>
  <c r="E122" i="19"/>
  <c r="E119" i="19"/>
  <c r="E117" i="19"/>
  <c r="E115" i="19"/>
  <c r="E113" i="19"/>
  <c r="E108" i="19"/>
  <c r="E106" i="19"/>
  <c r="E102" i="19"/>
  <c r="E99" i="19"/>
  <c r="E95" i="19"/>
  <c r="E91" i="19"/>
  <c r="E86" i="19"/>
  <c r="E83" i="19"/>
  <c r="E80" i="19"/>
  <c r="E76" i="19"/>
  <c r="E71" i="19"/>
  <c r="E66" i="19"/>
  <c r="E63" i="19"/>
  <c r="E59" i="19"/>
  <c r="E55" i="19"/>
  <c r="E48" i="19"/>
  <c r="E42" i="19"/>
  <c r="E30" i="19"/>
  <c r="E25" i="19"/>
  <c r="E19" i="19"/>
  <c r="E16" i="19"/>
  <c r="E10" i="19"/>
  <c r="A484" i="26" l="1"/>
  <c r="B484" i="26" s="1"/>
  <c r="A31" i="15" l="1"/>
  <c r="A46" i="19"/>
  <c r="A194" i="19"/>
  <c r="A199" i="19"/>
  <c r="A269" i="19"/>
  <c r="A287" i="19"/>
  <c r="A306" i="19"/>
  <c r="A314" i="19"/>
  <c r="A331" i="19"/>
  <c r="D10" i="7"/>
  <c r="A27" i="7"/>
  <c r="A42" i="18"/>
  <c r="A43" i="18"/>
  <c r="D18" i="17"/>
  <c r="D12" i="17"/>
  <c r="D14" i="17"/>
  <c r="D13" i="16"/>
  <c r="D15" i="16"/>
  <c r="D17" i="16"/>
  <c r="D18" i="16"/>
  <c r="D19" i="16"/>
  <c r="D20" i="16"/>
  <c r="D21" i="16"/>
  <c r="D23" i="16"/>
  <c r="D26" i="16"/>
  <c r="D30" i="16"/>
  <c r="D32" i="16"/>
  <c r="D34" i="16"/>
  <c r="D35" i="16"/>
  <c r="D37" i="16"/>
  <c r="D39" i="16"/>
  <c r="D41" i="16"/>
  <c r="D44" i="16"/>
  <c r="D45" i="16"/>
  <c r="D47" i="16"/>
  <c r="D49" i="16"/>
  <c r="D51" i="16"/>
  <c r="D53" i="16"/>
  <c r="D54" i="16"/>
  <c r="D57" i="16"/>
  <c r="D58" i="16"/>
  <c r="D59" i="16"/>
  <c r="D61" i="16"/>
  <c r="D17" i="15"/>
  <c r="D18" i="15"/>
  <c r="D23" i="15"/>
  <c r="D24" i="15"/>
  <c r="D27" i="15"/>
  <c r="D28" i="15"/>
  <c r="D15" i="15"/>
  <c r="D13" i="15"/>
  <c r="D11" i="15"/>
  <c r="D13" i="14"/>
  <c r="D12" i="14"/>
  <c r="D334" i="19"/>
  <c r="D336" i="19"/>
  <c r="D338" i="19"/>
  <c r="D339" i="19"/>
  <c r="D340" i="19"/>
  <c r="D343" i="19"/>
  <c r="D344" i="19"/>
  <c r="D346" i="19"/>
  <c r="D347" i="19"/>
  <c r="D348" i="19"/>
  <c r="D351" i="19"/>
  <c r="D352" i="19"/>
  <c r="D355" i="19"/>
  <c r="D356" i="19"/>
  <c r="D358" i="19"/>
  <c r="D361" i="19"/>
  <c r="D362" i="19"/>
  <c r="D364" i="19"/>
  <c r="D366" i="19"/>
  <c r="D367" i="19"/>
  <c r="D368" i="19"/>
  <c r="D372" i="19"/>
  <c r="D373" i="19"/>
  <c r="D376" i="19"/>
  <c r="D377" i="19"/>
  <c r="D378" i="19"/>
  <c r="D319" i="19"/>
  <c r="D320" i="19"/>
  <c r="D323" i="19"/>
  <c r="D324" i="19"/>
  <c r="D325" i="19"/>
  <c r="D328" i="19"/>
  <c r="D330" i="19"/>
  <c r="D309" i="19"/>
  <c r="D312" i="19"/>
  <c r="D313" i="19"/>
  <c r="D290" i="19"/>
  <c r="D291" i="19"/>
  <c r="D294" i="19"/>
  <c r="D295" i="19"/>
  <c r="D296" i="19"/>
  <c r="D298" i="19"/>
  <c r="D300" i="19"/>
  <c r="D301" i="19"/>
  <c r="D304" i="19"/>
  <c r="D305" i="19"/>
  <c r="D272" i="19"/>
  <c r="D281" i="19"/>
  <c r="D282" i="19"/>
  <c r="D284" i="19"/>
  <c r="D285" i="19"/>
  <c r="D202" i="19"/>
  <c r="D205" i="19"/>
  <c r="D206" i="19"/>
  <c r="D225" i="19"/>
  <c r="D228" i="19"/>
  <c r="D230" i="19"/>
  <c r="D236" i="19"/>
  <c r="D239" i="19"/>
  <c r="D241" i="19"/>
  <c r="D243" i="19"/>
  <c r="D244" i="19"/>
  <c r="D248" i="19"/>
  <c r="D249" i="19"/>
  <c r="D251" i="19"/>
  <c r="D254" i="19"/>
  <c r="D257" i="19"/>
  <c r="D258" i="19"/>
  <c r="D260" i="19"/>
  <c r="D261" i="19"/>
  <c r="D263" i="19"/>
  <c r="D265" i="19"/>
  <c r="D198" i="19"/>
  <c r="D50" i="19"/>
  <c r="D51" i="19"/>
  <c r="D53" i="19"/>
  <c r="D54" i="19"/>
  <c r="D57" i="19"/>
  <c r="D58" i="19"/>
  <c r="D61" i="19"/>
  <c r="D62" i="19"/>
  <c r="D65" i="19"/>
  <c r="D70" i="19"/>
  <c r="D72" i="19"/>
  <c r="D73" i="19"/>
  <c r="D75" i="19"/>
  <c r="D77" i="19"/>
  <c r="D79" i="19"/>
  <c r="D81" i="19"/>
  <c r="D84" i="19"/>
  <c r="D85" i="19"/>
  <c r="D89" i="19"/>
  <c r="D90" i="19"/>
  <c r="D93" i="19"/>
  <c r="D97" i="19"/>
  <c r="D101" i="19"/>
  <c r="D103" i="19"/>
  <c r="D104" i="19"/>
  <c r="D105" i="19"/>
  <c r="D107" i="19"/>
  <c r="D109" i="19"/>
  <c r="D110" i="19"/>
  <c r="D111" i="19"/>
  <c r="D112" i="19"/>
  <c r="D114" i="19"/>
  <c r="D116" i="19"/>
  <c r="D121" i="19"/>
  <c r="D124" i="19"/>
  <c r="D126" i="19"/>
  <c r="D134" i="19"/>
  <c r="D135" i="19"/>
  <c r="D137" i="19"/>
  <c r="D139" i="19"/>
  <c r="D142" i="19"/>
  <c r="D146" i="19"/>
  <c r="D149" i="19"/>
  <c r="D150" i="19"/>
  <c r="D152" i="19"/>
  <c r="D154" i="19"/>
  <c r="D156" i="19"/>
  <c r="D157" i="19"/>
  <c r="D160" i="19"/>
  <c r="D162" i="19"/>
  <c r="D164" i="19"/>
  <c r="D165" i="19"/>
  <c r="D169" i="19"/>
  <c r="D170" i="19"/>
  <c r="D173" i="19"/>
  <c r="D174" i="19"/>
  <c r="D176" i="19"/>
  <c r="D178" i="19"/>
  <c r="D180" i="19"/>
  <c r="D182" i="19"/>
  <c r="D183" i="19"/>
  <c r="D184" i="19"/>
  <c r="D187" i="19"/>
  <c r="D188" i="19"/>
  <c r="D191" i="19"/>
  <c r="D193" i="19"/>
  <c r="D11" i="19"/>
  <c r="D12" i="19"/>
  <c r="D13" i="19"/>
  <c r="D17" i="19"/>
  <c r="D18" i="19"/>
  <c r="D20" i="19"/>
  <c r="D22" i="19"/>
  <c r="D24" i="19"/>
  <c r="D28" i="19"/>
  <c r="D29" i="19"/>
  <c r="D31" i="19"/>
  <c r="D32" i="19"/>
  <c r="D34" i="19"/>
  <c r="D39" i="19"/>
  <c r="D41" i="19"/>
  <c r="D43" i="19"/>
  <c r="D44" i="19"/>
  <c r="D31" i="7"/>
  <c r="D41" i="18"/>
  <c r="D40" i="18"/>
  <c r="D37" i="18"/>
  <c r="D36" i="18"/>
  <c r="D33" i="18"/>
  <c r="D30" i="18"/>
  <c r="D29" i="18"/>
  <c r="D27" i="18"/>
  <c r="D26" i="18"/>
  <c r="D22" i="18"/>
  <c r="D21" i="18"/>
  <c r="D19" i="18"/>
  <c r="D17" i="18"/>
  <c r="D15" i="18"/>
  <c r="D14" i="18"/>
  <c r="D12" i="18"/>
  <c r="D15" i="17"/>
  <c r="D266" i="19"/>
  <c r="D302" i="19"/>
  <c r="D283" i="19"/>
  <c r="D189" i="19"/>
  <c r="D185" i="19"/>
  <c r="D179" i="19"/>
  <c r="D264" i="19"/>
  <c r="D262" i="19"/>
  <c r="D168" i="19"/>
  <c r="D166" i="19"/>
  <c r="D259" i="19"/>
  <c r="D167" i="19"/>
  <c r="D163" i="19"/>
  <c r="D359" i="19"/>
  <c r="D363" i="19"/>
  <c r="D158" i="19"/>
  <c r="D256" i="19"/>
  <c r="D148" i="19"/>
  <c r="D145" i="19"/>
  <c r="D253" i="19"/>
  <c r="D255" i="19"/>
  <c r="D133" i="19"/>
  <c r="D354" i="19"/>
  <c r="D252" i="19"/>
  <c r="D247" i="19"/>
  <c r="D196" i="19"/>
  <c r="D30" i="19"/>
  <c r="D231" i="19"/>
  <c r="D349" i="19"/>
  <c r="D280" i="19"/>
  <c r="D108" i="19"/>
  <c r="D102" i="19"/>
  <c r="D99" i="19"/>
  <c r="D95" i="19"/>
  <c r="D226" i="19"/>
  <c r="D19" i="19"/>
  <c r="D222" i="19"/>
  <c r="D74" i="19"/>
  <c r="D208" i="19"/>
  <c r="D69" i="19"/>
  <c r="D318" i="19"/>
  <c r="D299" i="19"/>
  <c r="D293" i="19"/>
  <c r="D83" i="19"/>
  <c r="D204" i="19"/>
  <c r="D275" i="19"/>
  <c r="D76" i="19"/>
  <c r="D71" i="19"/>
  <c r="D66" i="19"/>
  <c r="D327" i="19"/>
  <c r="D316" i="19"/>
  <c r="D63" i="19"/>
  <c r="D59" i="19"/>
  <c r="D48" i="19"/>
  <c r="D297" i="19"/>
  <c r="D10" i="19"/>
  <c r="D237" i="19"/>
  <c r="D26" i="19"/>
  <c r="D277" i="19"/>
  <c r="D308" i="19"/>
  <c r="D274" i="19"/>
  <c r="A7" i="26"/>
  <c r="B7" i="26" s="1"/>
  <c r="A8" i="26"/>
  <c r="B8" i="26" s="1"/>
  <c r="A9" i="26"/>
  <c r="B9" i="26" s="1"/>
  <c r="A10" i="26"/>
  <c r="B10" i="26" s="1"/>
  <c r="A11" i="26"/>
  <c r="B11" i="26" s="1"/>
  <c r="A12" i="26"/>
  <c r="B12" i="26" s="1"/>
  <c r="A13" i="26"/>
  <c r="B13" i="26" s="1"/>
  <c r="A14" i="26"/>
  <c r="B14" i="26" s="1"/>
  <c r="A15" i="26"/>
  <c r="B15" i="26" s="1"/>
  <c r="A16" i="26"/>
  <c r="B16" i="26" s="1"/>
  <c r="A17" i="26"/>
  <c r="B17" i="26" s="1"/>
  <c r="A18" i="26"/>
  <c r="B18" i="26" s="1"/>
  <c r="A19" i="26"/>
  <c r="B19" i="26" s="1"/>
  <c r="A20" i="26"/>
  <c r="B20" i="26" s="1"/>
  <c r="A21" i="26"/>
  <c r="B21" i="26" s="1"/>
  <c r="A22" i="26"/>
  <c r="B22" i="26" s="1"/>
  <c r="A23" i="26"/>
  <c r="B23" i="26" s="1"/>
  <c r="A24" i="26"/>
  <c r="B24" i="26" s="1"/>
  <c r="A25" i="26"/>
  <c r="B25" i="26" s="1"/>
  <c r="A26" i="26"/>
  <c r="B26" i="26" s="1"/>
  <c r="A27" i="26"/>
  <c r="B27" i="26" s="1"/>
  <c r="A28" i="26"/>
  <c r="B28" i="26" s="1"/>
  <c r="A29" i="26"/>
  <c r="B29" i="26" s="1"/>
  <c r="A30" i="26"/>
  <c r="B30" i="26" s="1"/>
  <c r="A31" i="26"/>
  <c r="B31" i="26" s="1"/>
  <c r="A32" i="26"/>
  <c r="B32" i="26" s="1"/>
  <c r="A33" i="26"/>
  <c r="B33" i="26" s="1"/>
  <c r="A34" i="26"/>
  <c r="B34" i="26" s="1"/>
  <c r="A35" i="26"/>
  <c r="B35" i="26" s="1"/>
  <c r="A36" i="26"/>
  <c r="B36" i="26" s="1"/>
  <c r="A37" i="26"/>
  <c r="B37" i="26" s="1"/>
  <c r="A38" i="26"/>
  <c r="B38" i="26" s="1"/>
  <c r="A39" i="26"/>
  <c r="B39" i="26" s="1"/>
  <c r="A40" i="26"/>
  <c r="B40" i="26" s="1"/>
  <c r="A41" i="26"/>
  <c r="B41" i="26" s="1"/>
  <c r="A42" i="26"/>
  <c r="B42" i="26" s="1"/>
  <c r="A43" i="26"/>
  <c r="B43" i="26" s="1"/>
  <c r="A44" i="26"/>
  <c r="B44" i="26" s="1"/>
  <c r="A45" i="26"/>
  <c r="B45" i="26" s="1"/>
  <c r="A46" i="26"/>
  <c r="B46" i="26" s="1"/>
  <c r="A47" i="26"/>
  <c r="B47" i="26" s="1"/>
  <c r="A48" i="26"/>
  <c r="B48" i="26" s="1"/>
  <c r="A49" i="26"/>
  <c r="B49" i="26" s="1"/>
  <c r="A50" i="26"/>
  <c r="B50" i="26" s="1"/>
  <c r="A51" i="26"/>
  <c r="B51" i="26" s="1"/>
  <c r="A52" i="26"/>
  <c r="B52" i="26" s="1"/>
  <c r="A53" i="26"/>
  <c r="B53" i="26" s="1"/>
  <c r="A54" i="26"/>
  <c r="B54" i="26" s="1"/>
  <c r="A55" i="26"/>
  <c r="B55" i="26" s="1"/>
  <c r="A56" i="26"/>
  <c r="B56" i="26" s="1"/>
  <c r="A57" i="26"/>
  <c r="B57" i="26" s="1"/>
  <c r="A58" i="26"/>
  <c r="B58" i="26" s="1"/>
  <c r="A59" i="26"/>
  <c r="B59" i="26" s="1"/>
  <c r="A60" i="26"/>
  <c r="B60" i="26" s="1"/>
  <c r="A61" i="26"/>
  <c r="B61" i="26" s="1"/>
  <c r="A62" i="26"/>
  <c r="B62" i="26" s="1"/>
  <c r="A63" i="26"/>
  <c r="B63" i="26" s="1"/>
  <c r="A64" i="26"/>
  <c r="B64" i="26" s="1"/>
  <c r="A65" i="26"/>
  <c r="B65" i="26" s="1"/>
  <c r="A66" i="26"/>
  <c r="B66" i="26" s="1"/>
  <c r="A67" i="26"/>
  <c r="B67" i="26" s="1"/>
  <c r="A68" i="26"/>
  <c r="B68" i="26" s="1"/>
  <c r="A69" i="26"/>
  <c r="B69" i="26" s="1"/>
  <c r="A70" i="26"/>
  <c r="B70" i="26" s="1"/>
  <c r="A71" i="26"/>
  <c r="B71" i="26" s="1"/>
  <c r="A72" i="26"/>
  <c r="B72" i="26" s="1"/>
  <c r="A73" i="26"/>
  <c r="B73" i="26" s="1"/>
  <c r="A74" i="26"/>
  <c r="B74" i="26" s="1"/>
  <c r="A75" i="26"/>
  <c r="B75" i="26" s="1"/>
  <c r="A76" i="26"/>
  <c r="B76" i="26" s="1"/>
  <c r="A77" i="26"/>
  <c r="B77" i="26" s="1"/>
  <c r="A78" i="26"/>
  <c r="B78" i="26" s="1"/>
  <c r="A79" i="26"/>
  <c r="B79" i="26" s="1"/>
  <c r="A80" i="26"/>
  <c r="B80" i="26" s="1"/>
  <c r="A81" i="26"/>
  <c r="B81" i="26" s="1"/>
  <c r="A82" i="26"/>
  <c r="B82" i="26" s="1"/>
  <c r="A83" i="26"/>
  <c r="B83" i="26" s="1"/>
  <c r="A84" i="26"/>
  <c r="B84" i="26" s="1"/>
  <c r="A85" i="26"/>
  <c r="B85" i="26" s="1"/>
  <c r="A86" i="26"/>
  <c r="B86" i="26" s="1"/>
  <c r="A87" i="26"/>
  <c r="B87" i="26" s="1"/>
  <c r="A88" i="26"/>
  <c r="B88" i="26" s="1"/>
  <c r="A89" i="26"/>
  <c r="B89" i="26" s="1"/>
  <c r="A90" i="26"/>
  <c r="B90" i="26" s="1"/>
  <c r="A91" i="26"/>
  <c r="B91" i="26" s="1"/>
  <c r="A92" i="26"/>
  <c r="B92" i="26" s="1"/>
  <c r="A93" i="26"/>
  <c r="B93" i="26" s="1"/>
  <c r="A94" i="26"/>
  <c r="B94" i="26" s="1"/>
  <c r="A95" i="26"/>
  <c r="B95" i="26" s="1"/>
  <c r="A96" i="26"/>
  <c r="B96" i="26" s="1"/>
  <c r="A97" i="26"/>
  <c r="B97" i="26" s="1"/>
  <c r="A98" i="26"/>
  <c r="B98" i="26" s="1"/>
  <c r="A99" i="26"/>
  <c r="B99" i="26" s="1"/>
  <c r="A100" i="26"/>
  <c r="B100" i="26" s="1"/>
  <c r="A101" i="26"/>
  <c r="B101" i="26" s="1"/>
  <c r="A102" i="26"/>
  <c r="B102" i="26" s="1"/>
  <c r="A103" i="26"/>
  <c r="B103" i="26" s="1"/>
  <c r="A104" i="26"/>
  <c r="B104" i="26" s="1"/>
  <c r="A105" i="26"/>
  <c r="B105" i="26" s="1"/>
  <c r="A106" i="26"/>
  <c r="B106" i="26" s="1"/>
  <c r="A107" i="26"/>
  <c r="B107" i="26" s="1"/>
  <c r="A108" i="26"/>
  <c r="B108" i="26" s="1"/>
  <c r="A109" i="26"/>
  <c r="B109" i="26" s="1"/>
  <c r="A110" i="26"/>
  <c r="B110" i="26" s="1"/>
  <c r="A111" i="26"/>
  <c r="B111" i="26" s="1"/>
  <c r="A112" i="26"/>
  <c r="B112" i="26" s="1"/>
  <c r="A113" i="26"/>
  <c r="B113" i="26" s="1"/>
  <c r="A114" i="26"/>
  <c r="B114" i="26" s="1"/>
  <c r="A115" i="26"/>
  <c r="B115" i="26" s="1"/>
  <c r="A116" i="26"/>
  <c r="B116" i="26" s="1"/>
  <c r="A117" i="26"/>
  <c r="B117" i="26" s="1"/>
  <c r="A118" i="26"/>
  <c r="B118" i="26" s="1"/>
  <c r="A119" i="26"/>
  <c r="B119" i="26" s="1"/>
  <c r="A120" i="26"/>
  <c r="B120" i="26" s="1"/>
  <c r="A121" i="26"/>
  <c r="B121" i="26" s="1"/>
  <c r="A122" i="26"/>
  <c r="B122" i="26" s="1"/>
  <c r="A123" i="26"/>
  <c r="B123" i="26" s="1"/>
  <c r="A124" i="26"/>
  <c r="B124" i="26" s="1"/>
  <c r="A125" i="26"/>
  <c r="B125" i="26" s="1"/>
  <c r="A126" i="26"/>
  <c r="B126" i="26" s="1"/>
  <c r="A127" i="26"/>
  <c r="B127" i="26" s="1"/>
  <c r="A128" i="26"/>
  <c r="B128" i="26" s="1"/>
  <c r="A129" i="26"/>
  <c r="B129" i="26" s="1"/>
  <c r="A130" i="26"/>
  <c r="B130" i="26" s="1"/>
  <c r="A131" i="26"/>
  <c r="B131" i="26" s="1"/>
  <c r="A132" i="26"/>
  <c r="B132" i="26" s="1"/>
  <c r="A133" i="26"/>
  <c r="B133" i="26" s="1"/>
  <c r="A134" i="26"/>
  <c r="B134" i="26" s="1"/>
  <c r="A135" i="26"/>
  <c r="B135" i="26" s="1"/>
  <c r="A136" i="26"/>
  <c r="B136" i="26" s="1"/>
  <c r="A137" i="26"/>
  <c r="B137" i="26" s="1"/>
  <c r="A138" i="26"/>
  <c r="B138" i="26" s="1"/>
  <c r="A139" i="26"/>
  <c r="B139" i="26" s="1"/>
  <c r="A140" i="26"/>
  <c r="B140" i="26" s="1"/>
  <c r="A141" i="26"/>
  <c r="B141" i="26" s="1"/>
  <c r="A142" i="26"/>
  <c r="B142" i="26" s="1"/>
  <c r="A143" i="26"/>
  <c r="B143" i="26" s="1"/>
  <c r="A144" i="26"/>
  <c r="B144" i="26" s="1"/>
  <c r="A145" i="26"/>
  <c r="B145" i="26" s="1"/>
  <c r="A146" i="26"/>
  <c r="B146" i="26" s="1"/>
  <c r="A147" i="26"/>
  <c r="B147" i="26" s="1"/>
  <c r="A148" i="26"/>
  <c r="B148" i="26" s="1"/>
  <c r="A149" i="26"/>
  <c r="B149" i="26" s="1"/>
  <c r="A150" i="26"/>
  <c r="B150" i="26" s="1"/>
  <c r="A151" i="26"/>
  <c r="B151" i="26" s="1"/>
  <c r="A152" i="26"/>
  <c r="B152" i="26" s="1"/>
  <c r="A153" i="26"/>
  <c r="B153" i="26" s="1"/>
  <c r="A154" i="26"/>
  <c r="B154" i="26" s="1"/>
  <c r="A155" i="26"/>
  <c r="B155" i="26" s="1"/>
  <c r="A156" i="26"/>
  <c r="B156" i="26" s="1"/>
  <c r="A157" i="26"/>
  <c r="B157" i="26" s="1"/>
  <c r="A158" i="26"/>
  <c r="B158" i="26" s="1"/>
  <c r="A159" i="26"/>
  <c r="B159" i="26" s="1"/>
  <c r="A160" i="26"/>
  <c r="B160" i="26" s="1"/>
  <c r="A161" i="26"/>
  <c r="B161" i="26" s="1"/>
  <c r="A162" i="26"/>
  <c r="B162" i="26" s="1"/>
  <c r="A163" i="26"/>
  <c r="B163" i="26" s="1"/>
  <c r="A164" i="26"/>
  <c r="B164" i="26" s="1"/>
  <c r="A165" i="26"/>
  <c r="B165" i="26" s="1"/>
  <c r="A166" i="26"/>
  <c r="B166" i="26" s="1"/>
  <c r="A167" i="26"/>
  <c r="B167" i="26" s="1"/>
  <c r="A168" i="26"/>
  <c r="B168" i="26" s="1"/>
  <c r="A169" i="26"/>
  <c r="B169" i="26" s="1"/>
  <c r="A170" i="26"/>
  <c r="B170" i="26" s="1"/>
  <c r="A171" i="26"/>
  <c r="B171" i="26" s="1"/>
  <c r="A172" i="26"/>
  <c r="B172" i="26" s="1"/>
  <c r="A173" i="26"/>
  <c r="B173" i="26" s="1"/>
  <c r="A174" i="26"/>
  <c r="B174" i="26" s="1"/>
  <c r="A175" i="26"/>
  <c r="B175" i="26" s="1"/>
  <c r="A176" i="26"/>
  <c r="B176" i="26" s="1"/>
  <c r="A177" i="26"/>
  <c r="B177" i="26" s="1"/>
  <c r="A178" i="26"/>
  <c r="B178" i="26" s="1"/>
  <c r="A179" i="26"/>
  <c r="B179" i="26" s="1"/>
  <c r="A180" i="26"/>
  <c r="B180" i="26" s="1"/>
  <c r="A181" i="26"/>
  <c r="B181" i="26" s="1"/>
  <c r="A182" i="26"/>
  <c r="B182" i="26" s="1"/>
  <c r="A183" i="26"/>
  <c r="B183" i="26" s="1"/>
  <c r="A184" i="26"/>
  <c r="B184" i="26" s="1"/>
  <c r="A185" i="26"/>
  <c r="B185" i="26" s="1"/>
  <c r="A186" i="26"/>
  <c r="B186" i="26" s="1"/>
  <c r="A187" i="26"/>
  <c r="B187" i="26" s="1"/>
  <c r="A188" i="26"/>
  <c r="B188" i="26" s="1"/>
  <c r="A189" i="26"/>
  <c r="B189" i="26" s="1"/>
  <c r="A190" i="26"/>
  <c r="B190" i="26" s="1"/>
  <c r="A191" i="26"/>
  <c r="B191" i="26" s="1"/>
  <c r="A192" i="26"/>
  <c r="B192" i="26" s="1"/>
  <c r="A193" i="26"/>
  <c r="B193" i="26" s="1"/>
  <c r="A194" i="26"/>
  <c r="B194" i="26" s="1"/>
  <c r="A195" i="26"/>
  <c r="B195" i="26" s="1"/>
  <c r="A196" i="26"/>
  <c r="B196" i="26" s="1"/>
  <c r="A197" i="26"/>
  <c r="B197" i="26" s="1"/>
  <c r="A198" i="26"/>
  <c r="B198" i="26" s="1"/>
  <c r="A199" i="26"/>
  <c r="B199" i="26" s="1"/>
  <c r="A200" i="26"/>
  <c r="B200" i="26" s="1"/>
  <c r="A201" i="26"/>
  <c r="B201" i="26" s="1"/>
  <c r="A202" i="26"/>
  <c r="B202" i="26" s="1"/>
  <c r="A203" i="26"/>
  <c r="B203" i="26" s="1"/>
  <c r="A204" i="26"/>
  <c r="B204" i="26" s="1"/>
  <c r="A205" i="26"/>
  <c r="B205" i="26" s="1"/>
  <c r="A206" i="26"/>
  <c r="B206" i="26" s="1"/>
  <c r="A207" i="26"/>
  <c r="B207" i="26" s="1"/>
  <c r="A208" i="26"/>
  <c r="B208" i="26" s="1"/>
  <c r="A209" i="26"/>
  <c r="B209" i="26" s="1"/>
  <c r="A210" i="26"/>
  <c r="B210" i="26" s="1"/>
  <c r="A211" i="26"/>
  <c r="B211" i="26" s="1"/>
  <c r="A212" i="26"/>
  <c r="B212" i="26" s="1"/>
  <c r="A213" i="26"/>
  <c r="B213" i="26" s="1"/>
  <c r="A214" i="26"/>
  <c r="B214" i="26" s="1"/>
  <c r="A215" i="26"/>
  <c r="B215" i="26" s="1"/>
  <c r="A216" i="26"/>
  <c r="B216" i="26" s="1"/>
  <c r="A217" i="26"/>
  <c r="B217" i="26" s="1"/>
  <c r="A218" i="26"/>
  <c r="B218" i="26" s="1"/>
  <c r="A219" i="26"/>
  <c r="B219" i="26" s="1"/>
  <c r="A220" i="26"/>
  <c r="B220" i="26" s="1"/>
  <c r="A221" i="26"/>
  <c r="B221" i="26" s="1"/>
  <c r="A222" i="26"/>
  <c r="B222" i="26" s="1"/>
  <c r="A223" i="26"/>
  <c r="B223" i="26" s="1"/>
  <c r="A224" i="26"/>
  <c r="B224" i="26" s="1"/>
  <c r="A225" i="26"/>
  <c r="B225" i="26" s="1"/>
  <c r="A226" i="26"/>
  <c r="B226" i="26" s="1"/>
  <c r="A227" i="26"/>
  <c r="B227" i="26" s="1"/>
  <c r="A228" i="26"/>
  <c r="B228" i="26" s="1"/>
  <c r="A229" i="26"/>
  <c r="B229" i="26" s="1"/>
  <c r="A230" i="26"/>
  <c r="B230" i="26" s="1"/>
  <c r="A231" i="26"/>
  <c r="B231" i="26" s="1"/>
  <c r="A232" i="26"/>
  <c r="B232" i="26" s="1"/>
  <c r="A233" i="26"/>
  <c r="B233" i="26" s="1"/>
  <c r="A234" i="26"/>
  <c r="B234" i="26" s="1"/>
  <c r="A235" i="26"/>
  <c r="B235" i="26" s="1"/>
  <c r="A236" i="26"/>
  <c r="B236" i="26" s="1"/>
  <c r="A237" i="26"/>
  <c r="B237" i="26" s="1"/>
  <c r="A238" i="26"/>
  <c r="B238" i="26" s="1"/>
  <c r="A239" i="26"/>
  <c r="B239" i="26" s="1"/>
  <c r="A240" i="26"/>
  <c r="B240" i="26" s="1"/>
  <c r="A241" i="26"/>
  <c r="B241" i="26" s="1"/>
  <c r="A242" i="26"/>
  <c r="B242" i="26" s="1"/>
  <c r="A243" i="26"/>
  <c r="B243" i="26" s="1"/>
  <c r="A244" i="26"/>
  <c r="B244" i="26" s="1"/>
  <c r="A245" i="26"/>
  <c r="B245" i="26" s="1"/>
  <c r="A246" i="26"/>
  <c r="B246" i="26" s="1"/>
  <c r="A247" i="26"/>
  <c r="B247" i="26" s="1"/>
  <c r="A248" i="26"/>
  <c r="B248" i="26" s="1"/>
  <c r="A249" i="26"/>
  <c r="B249" i="26" s="1"/>
  <c r="A250" i="26"/>
  <c r="B250" i="26" s="1"/>
  <c r="A251" i="26"/>
  <c r="B251" i="26" s="1"/>
  <c r="A252" i="26"/>
  <c r="B252" i="26" s="1"/>
  <c r="A253" i="26"/>
  <c r="B253" i="26" s="1"/>
  <c r="A254" i="26"/>
  <c r="B254" i="26" s="1"/>
  <c r="A255" i="26"/>
  <c r="B255" i="26" s="1"/>
  <c r="A256" i="26"/>
  <c r="B256" i="26" s="1"/>
  <c r="A257" i="26"/>
  <c r="B257" i="26" s="1"/>
  <c r="A258" i="26"/>
  <c r="B258" i="26" s="1"/>
  <c r="A259" i="26"/>
  <c r="B259" i="26" s="1"/>
  <c r="A260" i="26"/>
  <c r="B260" i="26" s="1"/>
  <c r="A261" i="26"/>
  <c r="B261" i="26" s="1"/>
  <c r="A262" i="26"/>
  <c r="B262" i="26" s="1"/>
  <c r="A263" i="26"/>
  <c r="B263" i="26" s="1"/>
  <c r="A264" i="26"/>
  <c r="B264" i="26" s="1"/>
  <c r="A265" i="26"/>
  <c r="B265" i="26" s="1"/>
  <c r="A266" i="26"/>
  <c r="B266" i="26" s="1"/>
  <c r="A267" i="26"/>
  <c r="B267" i="26" s="1"/>
  <c r="A268" i="26"/>
  <c r="B268" i="26" s="1"/>
  <c r="A269" i="26"/>
  <c r="B269" i="26" s="1"/>
  <c r="A270" i="26"/>
  <c r="B270" i="26" s="1"/>
  <c r="A271" i="26"/>
  <c r="B271" i="26" s="1"/>
  <c r="A272" i="26"/>
  <c r="B272" i="26" s="1"/>
  <c r="A273" i="26"/>
  <c r="B273" i="26" s="1"/>
  <c r="A274" i="26"/>
  <c r="B274" i="26" s="1"/>
  <c r="A275" i="26"/>
  <c r="B275" i="26" s="1"/>
  <c r="A276" i="26"/>
  <c r="B276" i="26" s="1"/>
  <c r="A277" i="26"/>
  <c r="B277" i="26" s="1"/>
  <c r="A278" i="26"/>
  <c r="B278" i="26" s="1"/>
  <c r="A279" i="26"/>
  <c r="B279" i="26" s="1"/>
  <c r="A280" i="26"/>
  <c r="B280" i="26" s="1"/>
  <c r="A281" i="26"/>
  <c r="B281" i="26" s="1"/>
  <c r="A282" i="26"/>
  <c r="B282" i="26" s="1"/>
  <c r="A283" i="26"/>
  <c r="B283" i="26" s="1"/>
  <c r="A284" i="26"/>
  <c r="B284" i="26" s="1"/>
  <c r="A285" i="26"/>
  <c r="B285" i="26" s="1"/>
  <c r="A286" i="26"/>
  <c r="B286" i="26" s="1"/>
  <c r="A287" i="26"/>
  <c r="B287" i="26" s="1"/>
  <c r="A288" i="26"/>
  <c r="B288" i="26" s="1"/>
  <c r="A289" i="26"/>
  <c r="B289" i="26" s="1"/>
  <c r="A290" i="26"/>
  <c r="B290" i="26" s="1"/>
  <c r="A291" i="26"/>
  <c r="B291" i="26" s="1"/>
  <c r="A292" i="26"/>
  <c r="B292" i="26" s="1"/>
  <c r="A293" i="26"/>
  <c r="B293" i="26" s="1"/>
  <c r="A294" i="26"/>
  <c r="B294" i="26" s="1"/>
  <c r="A295" i="26"/>
  <c r="B295" i="26" s="1"/>
  <c r="A296" i="26"/>
  <c r="B296" i="26" s="1"/>
  <c r="A297" i="26"/>
  <c r="B297" i="26" s="1"/>
  <c r="A298" i="26"/>
  <c r="B298" i="26" s="1"/>
  <c r="A299" i="26"/>
  <c r="B299" i="26" s="1"/>
  <c r="A300" i="26"/>
  <c r="B300" i="26" s="1"/>
  <c r="A301" i="26"/>
  <c r="B301" i="26" s="1"/>
  <c r="A302" i="26"/>
  <c r="B302" i="26" s="1"/>
  <c r="A303" i="26"/>
  <c r="B303" i="26" s="1"/>
  <c r="A304" i="26"/>
  <c r="B304" i="26" s="1"/>
  <c r="A305" i="26"/>
  <c r="B305" i="26" s="1"/>
  <c r="A306" i="26"/>
  <c r="B306" i="26" s="1"/>
  <c r="A307" i="26"/>
  <c r="B307" i="26" s="1"/>
  <c r="A308" i="26"/>
  <c r="B308" i="26" s="1"/>
  <c r="A309" i="26"/>
  <c r="B309" i="26" s="1"/>
  <c r="A310" i="26"/>
  <c r="B310" i="26" s="1"/>
  <c r="A311" i="26"/>
  <c r="B311" i="26" s="1"/>
  <c r="A312" i="26"/>
  <c r="B312" i="26" s="1"/>
  <c r="A313" i="26"/>
  <c r="B313" i="26" s="1"/>
  <c r="A314" i="26"/>
  <c r="B314" i="26" s="1"/>
  <c r="A315" i="26"/>
  <c r="B315" i="26" s="1"/>
  <c r="A316" i="26"/>
  <c r="B316" i="26" s="1"/>
  <c r="A317" i="26"/>
  <c r="B317" i="26" s="1"/>
  <c r="A318" i="26"/>
  <c r="B318" i="26" s="1"/>
  <c r="A319" i="26"/>
  <c r="B319" i="26" s="1"/>
  <c r="A320" i="26"/>
  <c r="B320" i="26" s="1"/>
  <c r="A321" i="26"/>
  <c r="B321" i="26" s="1"/>
  <c r="A322" i="26"/>
  <c r="B322" i="26" s="1"/>
  <c r="A323" i="26"/>
  <c r="B323" i="26" s="1"/>
  <c r="A324" i="26"/>
  <c r="B324" i="26" s="1"/>
  <c r="A325" i="26"/>
  <c r="B325" i="26" s="1"/>
  <c r="A326" i="26"/>
  <c r="B326" i="26" s="1"/>
  <c r="A327" i="26"/>
  <c r="B327" i="26" s="1"/>
  <c r="A328" i="26"/>
  <c r="B328" i="26" s="1"/>
  <c r="A329" i="26"/>
  <c r="B329" i="26" s="1"/>
  <c r="A330" i="26"/>
  <c r="B330" i="26" s="1"/>
  <c r="A331" i="26"/>
  <c r="B331" i="26" s="1"/>
  <c r="A332" i="26"/>
  <c r="B332" i="26" s="1"/>
  <c r="A333" i="26"/>
  <c r="B333" i="26" s="1"/>
  <c r="A334" i="26"/>
  <c r="B334" i="26" s="1"/>
  <c r="A335" i="26"/>
  <c r="B335" i="26" s="1"/>
  <c r="A336" i="26"/>
  <c r="B336" i="26" s="1"/>
  <c r="A337" i="26"/>
  <c r="B337" i="26" s="1"/>
  <c r="A338" i="26"/>
  <c r="B338" i="26" s="1"/>
  <c r="A339" i="26"/>
  <c r="B339" i="26" s="1"/>
  <c r="A340" i="26"/>
  <c r="B340" i="26" s="1"/>
  <c r="A341" i="26"/>
  <c r="B341" i="26" s="1"/>
  <c r="A342" i="26"/>
  <c r="B342" i="26" s="1"/>
  <c r="A343" i="26"/>
  <c r="B343" i="26" s="1"/>
  <c r="A344" i="26"/>
  <c r="B344" i="26" s="1"/>
  <c r="A345" i="26"/>
  <c r="B345" i="26" s="1"/>
  <c r="A346" i="26"/>
  <c r="B346" i="26" s="1"/>
  <c r="A347" i="26"/>
  <c r="B347" i="26" s="1"/>
  <c r="A348" i="26"/>
  <c r="B348" i="26" s="1"/>
  <c r="A349" i="26"/>
  <c r="B349" i="26" s="1"/>
  <c r="A350" i="26"/>
  <c r="B350" i="26" s="1"/>
  <c r="A351" i="26"/>
  <c r="B351" i="26" s="1"/>
  <c r="A352" i="26"/>
  <c r="B352" i="26" s="1"/>
  <c r="A353" i="26"/>
  <c r="B353" i="26" s="1"/>
  <c r="A354" i="26"/>
  <c r="B354" i="26" s="1"/>
  <c r="A355" i="26"/>
  <c r="B355" i="26" s="1"/>
  <c r="A356" i="26"/>
  <c r="B356" i="26" s="1"/>
  <c r="A357" i="26"/>
  <c r="B357" i="26" s="1"/>
  <c r="A358" i="26"/>
  <c r="B358" i="26" s="1"/>
  <c r="A359" i="26"/>
  <c r="B359" i="26" s="1"/>
  <c r="A360" i="26"/>
  <c r="B360" i="26" s="1"/>
  <c r="A361" i="26"/>
  <c r="B361" i="26" s="1"/>
  <c r="A362" i="26"/>
  <c r="B362" i="26" s="1"/>
  <c r="A363" i="26"/>
  <c r="B363" i="26" s="1"/>
  <c r="A364" i="26"/>
  <c r="B364" i="26" s="1"/>
  <c r="A365" i="26"/>
  <c r="B365" i="26" s="1"/>
  <c r="A366" i="26"/>
  <c r="B366" i="26" s="1"/>
  <c r="A367" i="26"/>
  <c r="B367" i="26" s="1"/>
  <c r="A368" i="26"/>
  <c r="B368" i="26" s="1"/>
  <c r="A369" i="26"/>
  <c r="B369" i="26" s="1"/>
  <c r="A370" i="26"/>
  <c r="B370" i="26" s="1"/>
  <c r="A371" i="26"/>
  <c r="B371" i="26" s="1"/>
  <c r="A372" i="26"/>
  <c r="B372" i="26" s="1"/>
  <c r="A373" i="26"/>
  <c r="B373" i="26" s="1"/>
  <c r="A374" i="26"/>
  <c r="B374" i="26" s="1"/>
  <c r="A375" i="26"/>
  <c r="B375" i="26" s="1"/>
  <c r="A376" i="26"/>
  <c r="B376" i="26" s="1"/>
  <c r="A377" i="26"/>
  <c r="B377" i="26" s="1"/>
  <c r="A378" i="26"/>
  <c r="B378" i="26" s="1"/>
  <c r="A379" i="26"/>
  <c r="B379" i="26" s="1"/>
  <c r="A380" i="26"/>
  <c r="B380" i="26" s="1"/>
  <c r="A381" i="26"/>
  <c r="B381" i="26" s="1"/>
  <c r="A382" i="26"/>
  <c r="B382" i="26" s="1"/>
  <c r="A383" i="26"/>
  <c r="B383" i="26" s="1"/>
  <c r="A384" i="26"/>
  <c r="B384" i="26" s="1"/>
  <c r="A385" i="26"/>
  <c r="B385" i="26" s="1"/>
  <c r="A386" i="26"/>
  <c r="B386" i="26" s="1"/>
  <c r="A387" i="26"/>
  <c r="B387" i="26" s="1"/>
  <c r="A388" i="26"/>
  <c r="B388" i="26" s="1"/>
  <c r="A389" i="26"/>
  <c r="B389" i="26" s="1"/>
  <c r="A390" i="26"/>
  <c r="B390" i="26" s="1"/>
  <c r="A391" i="26"/>
  <c r="B391" i="26" s="1"/>
  <c r="A392" i="26"/>
  <c r="B392" i="26" s="1"/>
  <c r="A393" i="26"/>
  <c r="B393" i="26" s="1"/>
  <c r="A394" i="26"/>
  <c r="B394" i="26" s="1"/>
  <c r="A395" i="26"/>
  <c r="B395" i="26" s="1"/>
  <c r="A396" i="26"/>
  <c r="B396" i="26" s="1"/>
  <c r="A397" i="26"/>
  <c r="B397" i="26" s="1"/>
  <c r="A398" i="26"/>
  <c r="B398" i="26" s="1"/>
  <c r="A399" i="26"/>
  <c r="B399" i="26" s="1"/>
  <c r="A400" i="26"/>
  <c r="B400" i="26" s="1"/>
  <c r="A401" i="26"/>
  <c r="B401" i="26" s="1"/>
  <c r="A402" i="26"/>
  <c r="B402" i="26" s="1"/>
  <c r="A403" i="26"/>
  <c r="B403" i="26" s="1"/>
  <c r="A404" i="26"/>
  <c r="B404" i="26" s="1"/>
  <c r="A405" i="26"/>
  <c r="B405" i="26" s="1"/>
  <c r="A406" i="26"/>
  <c r="B406" i="26" s="1"/>
  <c r="A407" i="26"/>
  <c r="B407" i="26" s="1"/>
  <c r="A408" i="26"/>
  <c r="B408" i="26" s="1"/>
  <c r="A409" i="26"/>
  <c r="B409" i="26" s="1"/>
  <c r="A410" i="26"/>
  <c r="B410" i="26" s="1"/>
  <c r="A411" i="26"/>
  <c r="B411" i="26" s="1"/>
  <c r="A412" i="26"/>
  <c r="B412" i="26" s="1"/>
  <c r="A413" i="26"/>
  <c r="B413" i="26" s="1"/>
  <c r="A414" i="26"/>
  <c r="B414" i="26" s="1"/>
  <c r="A415" i="26"/>
  <c r="B415" i="26" s="1"/>
  <c r="A416" i="26"/>
  <c r="B416" i="26" s="1"/>
  <c r="A417" i="26"/>
  <c r="B417" i="26" s="1"/>
  <c r="A418" i="26"/>
  <c r="B418" i="26" s="1"/>
  <c r="A419" i="26"/>
  <c r="B419" i="26" s="1"/>
  <c r="A420" i="26"/>
  <c r="B420" i="26" s="1"/>
  <c r="A421" i="26"/>
  <c r="B421" i="26" s="1"/>
  <c r="A422" i="26"/>
  <c r="B422" i="26" s="1"/>
  <c r="A423" i="26"/>
  <c r="B423" i="26" s="1"/>
  <c r="A424" i="26"/>
  <c r="B424" i="26" s="1"/>
  <c r="A425" i="26"/>
  <c r="B425" i="26" s="1"/>
  <c r="A426" i="26"/>
  <c r="B426" i="26" s="1"/>
  <c r="A427" i="26"/>
  <c r="B427" i="26" s="1"/>
  <c r="A428" i="26"/>
  <c r="B428" i="26" s="1"/>
  <c r="A429" i="26"/>
  <c r="B429" i="26" s="1"/>
  <c r="A430" i="26"/>
  <c r="B430" i="26" s="1"/>
  <c r="A431" i="26"/>
  <c r="B431" i="26" s="1"/>
  <c r="A432" i="26"/>
  <c r="B432" i="26" s="1"/>
  <c r="A433" i="26"/>
  <c r="B433" i="26" s="1"/>
  <c r="A434" i="26"/>
  <c r="B434" i="26" s="1"/>
  <c r="A435" i="26"/>
  <c r="B435" i="26" s="1"/>
  <c r="A436" i="26"/>
  <c r="B436" i="26" s="1"/>
  <c r="A437" i="26"/>
  <c r="B437" i="26" s="1"/>
  <c r="A438" i="26"/>
  <c r="B438" i="26" s="1"/>
  <c r="A439" i="26"/>
  <c r="B439" i="26" s="1"/>
  <c r="A440" i="26"/>
  <c r="B440" i="26" s="1"/>
  <c r="A441" i="26"/>
  <c r="B441" i="26" s="1"/>
  <c r="A442" i="26"/>
  <c r="B442" i="26" s="1"/>
  <c r="A443" i="26"/>
  <c r="B443" i="26" s="1"/>
  <c r="A444" i="26"/>
  <c r="B444" i="26" s="1"/>
  <c r="A445" i="26"/>
  <c r="B445" i="26" s="1"/>
  <c r="A446" i="26"/>
  <c r="B446" i="26" s="1"/>
  <c r="A447" i="26"/>
  <c r="B447" i="26" s="1"/>
  <c r="A448" i="26"/>
  <c r="B448" i="26" s="1"/>
  <c r="A449" i="26"/>
  <c r="B449" i="26" s="1"/>
  <c r="A450" i="26"/>
  <c r="B450" i="26" s="1"/>
  <c r="A451" i="26"/>
  <c r="B451" i="26" s="1"/>
  <c r="A452" i="26"/>
  <c r="B452" i="26" s="1"/>
  <c r="A453" i="26"/>
  <c r="B453" i="26" s="1"/>
  <c r="A454" i="26"/>
  <c r="B454" i="26" s="1"/>
  <c r="A455" i="26"/>
  <c r="B455" i="26" s="1"/>
  <c r="A456" i="26"/>
  <c r="B456" i="26" s="1"/>
  <c r="A457" i="26"/>
  <c r="B457" i="26" s="1"/>
  <c r="A458" i="26"/>
  <c r="B458" i="26" s="1"/>
  <c r="A459" i="26"/>
  <c r="B459" i="26" s="1"/>
  <c r="A460" i="26"/>
  <c r="B460" i="26" s="1"/>
  <c r="A461" i="26"/>
  <c r="B461" i="26" s="1"/>
  <c r="A462" i="26"/>
  <c r="B462" i="26" s="1"/>
  <c r="A463" i="26"/>
  <c r="B463" i="26" s="1"/>
  <c r="A464" i="26"/>
  <c r="B464" i="26" s="1"/>
  <c r="A465" i="26"/>
  <c r="B465" i="26" s="1"/>
  <c r="A466" i="26"/>
  <c r="B466" i="26" s="1"/>
  <c r="A467" i="26"/>
  <c r="B467" i="26" s="1"/>
  <c r="A468" i="26"/>
  <c r="B468" i="26" s="1"/>
  <c r="A469" i="26"/>
  <c r="B469" i="26" s="1"/>
  <c r="A470" i="26"/>
  <c r="B470" i="26" s="1"/>
  <c r="A471" i="26"/>
  <c r="B471" i="26" s="1"/>
  <c r="A472" i="26"/>
  <c r="B472" i="26" s="1"/>
  <c r="A473" i="26"/>
  <c r="B473" i="26" s="1"/>
  <c r="A474" i="26"/>
  <c r="B474" i="26" s="1"/>
  <c r="A475" i="26"/>
  <c r="B475" i="26" s="1"/>
  <c r="A476" i="26"/>
  <c r="B476" i="26" s="1"/>
  <c r="A477" i="26"/>
  <c r="B477" i="26" s="1"/>
  <c r="A478" i="26"/>
  <c r="B478" i="26" s="1"/>
  <c r="A479" i="26"/>
  <c r="B479" i="26" s="1"/>
  <c r="A480" i="26"/>
  <c r="B480" i="26" s="1"/>
  <c r="A481" i="26"/>
  <c r="B481" i="26" s="1"/>
  <c r="A482" i="26"/>
  <c r="B482" i="26" s="1"/>
  <c r="A483" i="26"/>
  <c r="B483" i="26" s="1"/>
  <c r="D268" i="19" l="1"/>
  <c r="D88" i="19"/>
  <c r="D246" i="19"/>
  <c r="D210" i="19"/>
  <c r="D289" i="19"/>
  <c r="D345" i="19"/>
  <c r="D23" i="19"/>
  <c r="D144" i="19"/>
  <c r="D64" i="19"/>
  <c r="D365" i="19"/>
  <c r="D15" i="19"/>
  <c r="D181" i="19"/>
  <c r="D67" i="19"/>
  <c r="D56" i="19"/>
  <c r="D234" i="19"/>
  <c r="D80" i="19"/>
  <c r="D310" i="19"/>
  <c r="D86" i="19"/>
  <c r="D32" i="18"/>
  <c r="D326" i="19"/>
  <c r="D211" i="19"/>
  <c r="D78" i="19"/>
  <c r="D42" i="19"/>
  <c r="D22" i="15"/>
  <c r="D233" i="19"/>
  <c r="D49" i="19"/>
  <c r="D25" i="19"/>
  <c r="D335" i="19"/>
  <c r="D235" i="19"/>
  <c r="D33" i="16"/>
  <c r="D100" i="19"/>
  <c r="D140" i="19"/>
  <c r="D48" i="16"/>
  <c r="D153" i="19"/>
  <c r="D141" i="19"/>
  <c r="D175" i="19"/>
  <c r="D271" i="19"/>
  <c r="D321" i="19"/>
  <c r="D201" i="19"/>
  <c r="D91" i="19"/>
  <c r="D240" i="19"/>
  <c r="D33" i="19"/>
  <c r="D375" i="19"/>
  <c r="D155" i="19"/>
  <c r="D87" i="19"/>
  <c r="D68" i="19"/>
  <c r="D286" i="19"/>
  <c r="D374" i="19"/>
  <c r="D292" i="19"/>
  <c r="D333" i="19"/>
  <c r="D136" i="19"/>
  <c r="D357" i="19"/>
  <c r="D38" i="18"/>
  <c r="D21" i="19"/>
  <c r="D177" i="19"/>
  <c r="D138" i="19"/>
  <c r="D238" i="19"/>
  <c r="D223" i="19"/>
  <c r="D273" i="19"/>
  <c r="D353" i="19"/>
  <c r="D341" i="19"/>
  <c r="D30" i="15"/>
  <c r="D56" i="16"/>
  <c r="D40" i="16"/>
  <c r="D28" i="16"/>
  <c r="D11" i="16"/>
  <c r="D11" i="7"/>
  <c r="D16" i="19"/>
  <c r="D30" i="7"/>
  <c r="D14" i="19"/>
  <c r="D147" i="19"/>
  <c r="D98" i="19"/>
  <c r="D96" i="19"/>
  <c r="D92" i="19"/>
  <c r="D60" i="19"/>
  <c r="D209" i="19"/>
  <c r="D278" i="19"/>
  <c r="D369" i="19"/>
  <c r="D11" i="14"/>
  <c r="D16" i="15"/>
  <c r="D311" i="19"/>
  <c r="D106" i="19"/>
  <c r="D371" i="19"/>
  <c r="D11" i="18"/>
  <c r="D24" i="18"/>
  <c r="D171" i="19"/>
  <c r="D82" i="19"/>
  <c r="D250" i="19"/>
  <c r="D232" i="19"/>
  <c r="D213" i="19"/>
  <c r="D207" i="19"/>
  <c r="D379" i="19"/>
  <c r="D360" i="19"/>
  <c r="D350" i="19"/>
  <c r="D342" i="19"/>
  <c r="D26" i="15"/>
  <c r="D62" i="16"/>
  <c r="D36" i="16"/>
  <c r="D29" i="16"/>
  <c r="D27" i="16"/>
  <c r="D24" i="16"/>
  <c r="D14" i="16"/>
  <c r="D12" i="16"/>
  <c r="D55" i="19"/>
  <c r="D186" i="19"/>
  <c r="D18" i="18"/>
  <c r="D23" i="18"/>
  <c r="D34" i="18"/>
  <c r="D197" i="19"/>
  <c r="D14" i="14"/>
  <c r="D12" i="15"/>
  <c r="D337" i="19"/>
  <c r="D45" i="19"/>
  <c r="D40" i="19"/>
  <c r="D27" i="19"/>
  <c r="D192" i="19"/>
  <c r="D190" i="19"/>
  <c r="D172" i="19"/>
  <c r="D161" i="19"/>
  <c r="D159" i="19"/>
  <c r="D151" i="19"/>
  <c r="D143" i="19"/>
  <c r="D123" i="19"/>
  <c r="D118" i="19"/>
  <c r="D94" i="19"/>
  <c r="D52" i="19"/>
  <c r="D267" i="19"/>
  <c r="D242" i="19"/>
  <c r="D229" i="19"/>
  <c r="D227" i="19"/>
  <c r="D224" i="19"/>
  <c r="D212" i="19"/>
  <c r="D203" i="19"/>
  <c r="D279" i="19"/>
  <c r="D276" i="19"/>
  <c r="D303" i="19"/>
  <c r="D329" i="19"/>
  <c r="D322" i="19"/>
  <c r="D317" i="19"/>
  <c r="D370" i="19"/>
  <c r="D50" i="16"/>
  <c r="D42" i="16"/>
  <c r="D17" i="17"/>
  <c r="D11" i="17"/>
  <c r="H395" i="25" l="1"/>
  <c r="H360" i="19" s="1"/>
  <c r="H30" i="25"/>
  <c r="H309" i="19" s="1"/>
  <c r="L275" i="25"/>
  <c r="L12" i="15" s="1"/>
  <c r="H25" i="25"/>
  <c r="H273" i="19" s="1"/>
  <c r="B40" i="25"/>
  <c r="A22" i="18" s="1"/>
  <c r="M248" i="25"/>
  <c r="N235" i="19" s="1"/>
  <c r="L66" i="25"/>
  <c r="L289" i="19" s="1"/>
  <c r="K14" i="25"/>
  <c r="K11" i="17" s="1"/>
  <c r="L6" i="25"/>
  <c r="L13" i="18" s="1"/>
  <c r="I157" i="25"/>
  <c r="I334" i="19" s="1"/>
  <c r="B354" i="25"/>
  <c r="A41" i="19" s="1"/>
  <c r="I346" i="25"/>
  <c r="I355" i="19" s="1"/>
  <c r="J337" i="25"/>
  <c r="I183" i="25"/>
  <c r="I31" i="16" s="1"/>
  <c r="J453" i="25"/>
  <c r="J184" i="19" s="1"/>
  <c r="H172" i="25"/>
  <c r="H20" i="16" s="1"/>
  <c r="H211" i="25"/>
  <c r="H217" i="19" s="1"/>
  <c r="K273" i="25"/>
  <c r="K10" i="15" s="1"/>
  <c r="H373" i="25"/>
  <c r="H23" i="7" s="1"/>
  <c r="J323" i="25"/>
  <c r="J17" i="7" s="1"/>
  <c r="K147" i="25"/>
  <c r="K88" i="19" s="1"/>
  <c r="K385" i="25"/>
  <c r="K156" i="19" s="1"/>
  <c r="K475" i="25"/>
  <c r="K267" i="19" s="1"/>
  <c r="M157" i="25"/>
  <c r="N334" i="19" s="1"/>
  <c r="B429" i="25"/>
  <c r="A174" i="19" s="1"/>
  <c r="J87" i="25"/>
  <c r="J56" i="19" s="1"/>
  <c r="J185" i="25"/>
  <c r="J33" i="16" s="1"/>
  <c r="B248" i="25"/>
  <c r="A235" i="19" s="1"/>
  <c r="K220" i="25"/>
  <c r="K19" i="19" s="1"/>
  <c r="B65" i="25"/>
  <c r="A15" i="19" s="1"/>
  <c r="M422" i="25"/>
  <c r="N170" i="19" s="1"/>
  <c r="B125" i="25"/>
  <c r="A73" i="19" s="1"/>
  <c r="H36" i="25"/>
  <c r="H278" i="19" s="1"/>
  <c r="H285" i="25"/>
  <c r="H349" i="19" s="1"/>
  <c r="M329" i="25"/>
  <c r="N198" i="19" s="1"/>
  <c r="M216" i="25"/>
  <c r="N222" i="19" s="1"/>
  <c r="B141" i="25"/>
  <c r="A85" i="19" s="1"/>
  <c r="I243" i="25"/>
  <c r="I234" i="19" s="1"/>
  <c r="M25" i="25"/>
  <c r="N273" i="19" s="1"/>
  <c r="K370" i="25"/>
  <c r="K147" i="19" s="1"/>
  <c r="I367" i="25"/>
  <c r="I144" i="19" s="1"/>
  <c r="H433" i="25"/>
  <c r="H58" i="16" s="1"/>
  <c r="B283" i="25"/>
  <c r="A281" i="19" s="1"/>
  <c r="J243" i="25"/>
  <c r="J234" i="19" s="1"/>
  <c r="H465" i="25"/>
  <c r="H62" i="16" s="1"/>
  <c r="K261" i="25"/>
  <c r="K101" i="19" s="1"/>
  <c r="M29" i="25"/>
  <c r="N308" i="19" s="1"/>
  <c r="I106" i="25"/>
  <c r="I325" i="19" s="1"/>
  <c r="I186" i="25"/>
  <c r="I34" i="16" s="1"/>
  <c r="L350" i="25"/>
  <c r="L135" i="19" s="1"/>
  <c r="M488" i="25"/>
  <c r="N28" i="15" s="1"/>
  <c r="H40" i="25"/>
  <c r="H22" i="18" s="1"/>
  <c r="K334" i="25"/>
  <c r="K253" i="19" s="1"/>
  <c r="K63" i="25"/>
  <c r="K13" i="19" s="1"/>
  <c r="I16" i="25"/>
  <c r="I13" i="17" s="1"/>
  <c r="H156" i="25"/>
  <c r="H333" i="19" s="1"/>
  <c r="M109" i="25"/>
  <c r="N328" i="19" s="1"/>
  <c r="K419" i="25"/>
  <c r="K167" i="19" s="1"/>
  <c r="M463" i="25"/>
  <c r="N60" i="16" s="1"/>
  <c r="J375" i="25"/>
  <c r="J25" i="7" s="1"/>
  <c r="L244" i="25"/>
  <c r="L95" i="19" s="1"/>
  <c r="K310" i="25"/>
  <c r="K126" i="19" s="1"/>
  <c r="J32" i="25"/>
  <c r="J311" i="19" s="1"/>
  <c r="L393" i="25"/>
  <c r="L358" i="19" s="1"/>
  <c r="J272" i="25"/>
  <c r="J112" i="19" s="1"/>
  <c r="M411" i="25"/>
  <c r="N376" i="19" s="1"/>
  <c r="J256" i="25"/>
  <c r="J242" i="19" s="1"/>
  <c r="J488" i="25"/>
  <c r="J28" i="15" s="1"/>
  <c r="M384" i="25"/>
  <c r="N155" i="19" s="1"/>
  <c r="H83" i="25"/>
  <c r="H52" i="19" s="1"/>
  <c r="M12" i="25"/>
  <c r="N19" i="18" s="1"/>
  <c r="K288" i="25"/>
  <c r="K352" i="19" s="1"/>
  <c r="B454" i="25"/>
  <c r="A185" i="19" s="1"/>
  <c r="J288" i="25"/>
  <c r="J352" i="19" s="1"/>
  <c r="J330" i="25"/>
  <c r="J9" i="7" s="1"/>
  <c r="B91" i="25"/>
  <c r="A60" i="19" s="1"/>
  <c r="M289" i="25"/>
  <c r="N353" i="19" s="1"/>
  <c r="K421" i="25"/>
  <c r="K169" i="19" s="1"/>
  <c r="M246" i="25"/>
  <c r="N97" i="19" s="1"/>
  <c r="L466" i="25"/>
  <c r="L283" i="19" s="1"/>
  <c r="H4" i="25"/>
  <c r="H11" i="18" s="1"/>
  <c r="M426" i="25"/>
  <c r="N171" i="19" s="1"/>
  <c r="I185" i="25"/>
  <c r="I33" i="16" s="1"/>
  <c r="B399" i="25"/>
  <c r="A364" i="19" s="1"/>
  <c r="B171" i="25"/>
  <c r="A19" i="16" s="1"/>
  <c r="M268" i="25"/>
  <c r="N108" i="19" s="1"/>
  <c r="L368" i="25"/>
  <c r="L145" i="19" s="1"/>
  <c r="H379" i="25"/>
  <c r="H150" i="19" s="1"/>
  <c r="J362" i="25"/>
  <c r="J258" i="19" s="1"/>
  <c r="H210" i="25"/>
  <c r="H216" i="19" s="1"/>
  <c r="L361" i="25"/>
  <c r="L257" i="19" s="1"/>
  <c r="J16" i="25"/>
  <c r="J13" i="17" s="1"/>
  <c r="L447" i="25"/>
  <c r="L178" i="19" s="1"/>
  <c r="H217" i="25"/>
  <c r="H223" i="19" s="1"/>
  <c r="M32" i="25"/>
  <c r="N311" i="19" s="1"/>
  <c r="L130" i="25"/>
  <c r="L78" i="19" s="1"/>
  <c r="H412" i="25"/>
  <c r="H377" i="19" s="1"/>
  <c r="K340" i="25"/>
  <c r="I301" i="25"/>
  <c r="I124" i="19" s="1"/>
  <c r="K205" i="25"/>
  <c r="K211" i="19" s="1"/>
  <c r="M395" i="25"/>
  <c r="N360" i="19" s="1"/>
  <c r="L449" i="25"/>
  <c r="L180" i="19" s="1"/>
  <c r="L425" i="25"/>
  <c r="L261" i="19" s="1"/>
  <c r="H478" i="25"/>
  <c r="H43" i="19" s="1"/>
  <c r="L196" i="25"/>
  <c r="L346" i="19" s="1"/>
  <c r="B189" i="25"/>
  <c r="A37" i="16" s="1"/>
  <c r="J193" i="25"/>
  <c r="J41" i="16" s="1"/>
  <c r="B446" i="25"/>
  <c r="A177" i="19" s="1"/>
  <c r="H384" i="25"/>
  <c r="H155" i="19" s="1"/>
  <c r="B21" i="25"/>
  <c r="I360" i="25"/>
  <c r="I256" i="19" s="1"/>
  <c r="H200" i="25"/>
  <c r="H44" i="16" s="1"/>
  <c r="M20" i="25"/>
  <c r="N17" i="17" s="1"/>
  <c r="I268" i="25"/>
  <c r="I108" i="19" s="1"/>
  <c r="L288" i="25"/>
  <c r="L352" i="19" s="1"/>
  <c r="M352" i="25"/>
  <c r="N39" i="19" s="1"/>
  <c r="H457" i="25"/>
  <c r="H188" i="19" s="1"/>
  <c r="I451" i="25"/>
  <c r="I182" i="19" s="1"/>
  <c r="L337" i="25"/>
  <c r="I270" i="25"/>
  <c r="I110" i="19" s="1"/>
  <c r="M399" i="25"/>
  <c r="N364" i="19" s="1"/>
  <c r="I447" i="25"/>
  <c r="I178" i="19" s="1"/>
  <c r="M244" i="25"/>
  <c r="N95" i="19" s="1"/>
  <c r="J161" i="25"/>
  <c r="J338" i="19" s="1"/>
  <c r="J247" i="25"/>
  <c r="J98" i="19" s="1"/>
  <c r="M171" i="25"/>
  <c r="N19" i="16" s="1"/>
  <c r="M222" i="25"/>
  <c r="N21" i="19" s="1"/>
  <c r="K431" i="25"/>
  <c r="K56" i="16" s="1"/>
  <c r="L453" i="25"/>
  <c r="L184" i="19" s="1"/>
  <c r="B219" i="25"/>
  <c r="A225" i="19" s="1"/>
  <c r="M221" i="25"/>
  <c r="N20" i="19" s="1"/>
  <c r="H359" i="25"/>
  <c r="H255" i="19" s="1"/>
  <c r="H134" i="25"/>
  <c r="H82" i="19" s="1"/>
  <c r="L229" i="25"/>
  <c r="L28" i="19" s="1"/>
  <c r="I280" i="25"/>
  <c r="I17" i="15" s="1"/>
  <c r="J359" i="25"/>
  <c r="J255" i="19" s="1"/>
  <c r="B36" i="25"/>
  <c r="A278" i="19" s="1"/>
  <c r="J467" i="25"/>
  <c r="J284" i="19" s="1"/>
  <c r="L136" i="25"/>
  <c r="L205" i="19" s="1"/>
  <c r="J97" i="25"/>
  <c r="J316" i="19" s="1"/>
  <c r="H337" i="25"/>
  <c r="J152" i="25"/>
  <c r="J12" i="16" s="1"/>
  <c r="K274" i="25"/>
  <c r="K11" i="15" s="1"/>
  <c r="B327" i="25"/>
  <c r="A196" i="19" s="1"/>
  <c r="I379" i="25"/>
  <c r="I150" i="19" s="1"/>
  <c r="H183" i="25"/>
  <c r="H31" i="16" s="1"/>
  <c r="M328" i="25"/>
  <c r="N197" i="19" s="1"/>
  <c r="I318" i="25"/>
  <c r="I32" i="19" s="1"/>
  <c r="K170" i="25"/>
  <c r="K18" i="16" s="1"/>
  <c r="L357" i="25"/>
  <c r="L138" i="19" s="1"/>
  <c r="L199" i="25"/>
  <c r="L43" i="16" s="1"/>
  <c r="J466" i="25"/>
  <c r="J283" i="19" s="1"/>
  <c r="K236" i="25"/>
  <c r="K227" i="19" s="1"/>
  <c r="L82" i="25"/>
  <c r="L51" i="19" s="1"/>
  <c r="I238" i="25"/>
  <c r="I229" i="19" s="1"/>
  <c r="H178" i="25"/>
  <c r="H26" i="16" s="1"/>
  <c r="L135" i="25"/>
  <c r="L204" i="19" s="1"/>
  <c r="J148" i="25"/>
  <c r="J89" i="19" s="1"/>
  <c r="L41" i="25"/>
  <c r="L23" i="18" s="1"/>
  <c r="I269" i="25"/>
  <c r="I109" i="19" s="1"/>
  <c r="M141" i="25"/>
  <c r="N85" i="19" s="1"/>
  <c r="J408" i="25"/>
  <c r="J373" i="19" s="1"/>
  <c r="L160" i="25"/>
  <c r="L337" i="19" s="1"/>
  <c r="L22" i="25"/>
  <c r="L18" i="17" s="1"/>
  <c r="I231" i="25"/>
  <c r="I91" i="19" s="1"/>
  <c r="J443" i="25"/>
  <c r="I338" i="25"/>
  <c r="H400" i="25"/>
  <c r="H365" i="19" s="1"/>
  <c r="B468" i="25"/>
  <c r="A285" i="19" s="1"/>
  <c r="K278" i="25"/>
  <c r="K15" i="15" s="1"/>
  <c r="L439" i="25"/>
  <c r="H168" i="25"/>
  <c r="H16" i="16" s="1"/>
  <c r="I70" i="25"/>
  <c r="I293" i="19" s="1"/>
  <c r="B366" i="25"/>
  <c r="A143" i="19" s="1"/>
  <c r="K301" i="25"/>
  <c r="K124" i="19" s="1"/>
  <c r="M365" i="25"/>
  <c r="N142" i="19" s="1"/>
  <c r="B37" i="25"/>
  <c r="A279" i="19" s="1"/>
  <c r="M188" i="25"/>
  <c r="N36" i="16" s="1"/>
  <c r="K465" i="25"/>
  <c r="K62" i="16" s="1"/>
  <c r="B135" i="25"/>
  <c r="A204" i="19" s="1"/>
  <c r="L479" i="25"/>
  <c r="L44" i="19" s="1"/>
  <c r="B155" i="25"/>
  <c r="A15" i="16" s="1"/>
  <c r="J221" i="25"/>
  <c r="J20" i="19" s="1"/>
  <c r="L292" i="25"/>
  <c r="L115" i="19" s="1"/>
  <c r="I180" i="25"/>
  <c r="I28" i="16" s="1"/>
  <c r="J60" i="25"/>
  <c r="J10" i="19" s="1"/>
  <c r="J303" i="25"/>
  <c r="J246" i="19" s="1"/>
  <c r="B490" i="25"/>
  <c r="A30" i="15" s="1"/>
  <c r="L138" i="25"/>
  <c r="L207" i="19" s="1"/>
  <c r="J83" i="25"/>
  <c r="J52" i="19" s="1"/>
  <c r="M322" i="25"/>
  <c r="N16" i="7" s="1"/>
  <c r="K425" i="25"/>
  <c r="K261" i="19" s="1"/>
  <c r="L18" i="25"/>
  <c r="L15" i="17" s="1"/>
  <c r="K153" i="25"/>
  <c r="K13" i="16" s="1"/>
  <c r="K184" i="25"/>
  <c r="K32" i="16" s="1"/>
  <c r="I118" i="25"/>
  <c r="I69" i="19" s="1"/>
  <c r="H59" i="25"/>
  <c r="H41" i="18" s="1"/>
  <c r="M255" i="25"/>
  <c r="N241" i="19" s="1"/>
  <c r="J183" i="25"/>
  <c r="J31" i="16" s="1"/>
  <c r="L367" i="25"/>
  <c r="L144" i="19" s="1"/>
  <c r="L11" i="25"/>
  <c r="L18" i="18" s="1"/>
  <c r="L383" i="25"/>
  <c r="L154" i="19" s="1"/>
  <c r="H67" i="25"/>
  <c r="H290" i="19" s="1"/>
  <c r="K49" i="25"/>
  <c r="K31" i="18" s="1"/>
  <c r="B459" i="25"/>
  <c r="A190" i="19" s="1"/>
  <c r="I239" i="25"/>
  <c r="I230" i="19" s="1"/>
  <c r="I31" i="25"/>
  <c r="I310" i="19" s="1"/>
  <c r="H215" i="25"/>
  <c r="H221" i="19" s="1"/>
  <c r="J80" i="25"/>
  <c r="J49" i="19" s="1"/>
  <c r="H417" i="25"/>
  <c r="H165" i="19" s="1"/>
  <c r="M105" i="25"/>
  <c r="N324" i="19" s="1"/>
  <c r="I275" i="25"/>
  <c r="I12" i="15" s="1"/>
  <c r="K322" i="25"/>
  <c r="K16" i="7" s="1"/>
  <c r="K458" i="25"/>
  <c r="K189" i="19" s="1"/>
  <c r="B138" i="25"/>
  <c r="A207" i="19" s="1"/>
  <c r="L346" i="25"/>
  <c r="L355" i="19" s="1"/>
  <c r="J447" i="25"/>
  <c r="J178" i="19" s="1"/>
  <c r="K433" i="25"/>
  <c r="K58" i="16" s="1"/>
  <c r="L44" i="25"/>
  <c r="L26" i="18" s="1"/>
  <c r="H453" i="25"/>
  <c r="H184" i="19" s="1"/>
  <c r="K215" i="25"/>
  <c r="K221" i="19" s="1"/>
  <c r="I134" i="25"/>
  <c r="I82" i="19" s="1"/>
  <c r="J317" i="25"/>
  <c r="J31" i="19" s="1"/>
  <c r="J240" i="25"/>
  <c r="J231" i="19" s="1"/>
  <c r="B14" i="25"/>
  <c r="A11" i="17" s="1"/>
  <c r="J287" i="25"/>
  <c r="J351" i="19" s="1"/>
  <c r="J370" i="25"/>
  <c r="J147" i="19" s="1"/>
  <c r="L271" i="25"/>
  <c r="L111" i="19" s="1"/>
  <c r="B79" i="25"/>
  <c r="A48" i="19" s="1"/>
  <c r="H99" i="25"/>
  <c r="H318" i="19" s="1"/>
  <c r="M233" i="25"/>
  <c r="N93" i="19" s="1"/>
  <c r="M452" i="25"/>
  <c r="N183" i="19" s="1"/>
  <c r="K166" i="25"/>
  <c r="K343" i="19" s="1"/>
  <c r="J176" i="25"/>
  <c r="J24" i="16" s="1"/>
  <c r="L121" i="25"/>
  <c r="L202" i="19" s="1"/>
  <c r="K74" i="25"/>
  <c r="K297" i="19" s="1"/>
  <c r="M99" i="25"/>
  <c r="N318" i="19" s="1"/>
  <c r="I294" i="25"/>
  <c r="I117" i="19" s="1"/>
  <c r="B95" i="25"/>
  <c r="A64" i="19" s="1"/>
  <c r="M33" i="25"/>
  <c r="N312" i="19" s="1"/>
  <c r="H308" i="25"/>
  <c r="H251" i="19" s="1"/>
  <c r="M300" i="25"/>
  <c r="N123" i="19" s="1"/>
  <c r="J397" i="25"/>
  <c r="J362" i="19" s="1"/>
  <c r="I449" i="25"/>
  <c r="I180" i="19" s="1"/>
  <c r="B77" i="25"/>
  <c r="A300" i="19" s="1"/>
  <c r="H362" i="25"/>
  <c r="H258" i="19" s="1"/>
  <c r="M210" i="25"/>
  <c r="N216" i="19" s="1"/>
  <c r="B462" i="25"/>
  <c r="A193" i="19" s="1"/>
  <c r="K304" i="25"/>
  <c r="K247" i="19" s="1"/>
  <c r="L20" i="25"/>
  <c r="L17" i="17" s="1"/>
  <c r="J3" i="25"/>
  <c r="J10" i="18" s="1"/>
  <c r="K361" i="25"/>
  <c r="K257" i="19" s="1"/>
  <c r="B401" i="25"/>
  <c r="A366" i="19" s="1"/>
  <c r="B19" i="25"/>
  <c r="A16" i="17" s="1"/>
  <c r="J464" i="25"/>
  <c r="J61" i="16" s="1"/>
  <c r="L379" i="25"/>
  <c r="L150" i="19" s="1"/>
  <c r="K57" i="25"/>
  <c r="K39" i="18" s="1"/>
  <c r="I167" i="25"/>
  <c r="I344" i="19" s="1"/>
  <c r="I284" i="25"/>
  <c r="I282" i="19" s="1"/>
  <c r="I7" i="25"/>
  <c r="I14" i="18" s="1"/>
  <c r="H376" i="25"/>
  <c r="H26" i="7" s="1"/>
  <c r="B11" i="25"/>
  <c r="A18" i="18" s="1"/>
  <c r="J441" i="25"/>
  <c r="L478" i="25"/>
  <c r="L43" i="19" s="1"/>
  <c r="K348" i="25"/>
  <c r="K133" i="19" s="1"/>
  <c r="H184" i="25"/>
  <c r="H32" i="16" s="1"/>
  <c r="I439" i="25"/>
  <c r="K418" i="25"/>
  <c r="K166" i="19" s="1"/>
  <c r="J333" i="25"/>
  <c r="J252" i="19" s="1"/>
  <c r="L325" i="25"/>
  <c r="L19" i="7" s="1"/>
  <c r="L49" i="25"/>
  <c r="L31" i="18" s="1"/>
  <c r="H202" i="25"/>
  <c r="H208" i="19" s="1"/>
  <c r="K373" i="25"/>
  <c r="K23" i="7" s="1"/>
  <c r="L431" i="25"/>
  <c r="L56" i="16" s="1"/>
  <c r="J157" i="25"/>
  <c r="J334" i="19" s="1"/>
  <c r="M39" i="25"/>
  <c r="N21" i="18" s="1"/>
  <c r="B139" i="25"/>
  <c r="A83" i="19" s="1"/>
  <c r="K341" i="25"/>
  <c r="L177" i="25"/>
  <c r="L25" i="16" s="1"/>
  <c r="K172" i="25"/>
  <c r="K20" i="16" s="1"/>
  <c r="I402" i="25"/>
  <c r="I367" i="19" s="1"/>
  <c r="I218" i="25"/>
  <c r="I224" i="19" s="1"/>
  <c r="B111" i="25"/>
  <c r="A330" i="19" s="1"/>
  <c r="I233" i="25"/>
  <c r="I93" i="19" s="1"/>
  <c r="B359" i="25"/>
  <c r="A255" i="19" s="1"/>
  <c r="B478" i="25"/>
  <c r="A43" i="19" s="1"/>
  <c r="K179" i="25"/>
  <c r="K27" i="16" s="1"/>
  <c r="I110" i="25"/>
  <c r="I329" i="19" s="1"/>
  <c r="M128" i="25"/>
  <c r="N76" i="19" s="1"/>
  <c r="H148" i="25"/>
  <c r="H89" i="19" s="1"/>
  <c r="B269" i="25"/>
  <c r="A109" i="19" s="1"/>
  <c r="B467" i="25"/>
  <c r="A284" i="19" s="1"/>
  <c r="I68" i="25"/>
  <c r="I291" i="19" s="1"/>
  <c r="K168" i="25"/>
  <c r="K16" i="16" s="1"/>
  <c r="M398" i="25"/>
  <c r="N363" i="19" s="1"/>
  <c r="I30" i="25"/>
  <c r="I309" i="19" s="1"/>
  <c r="M441" i="25"/>
  <c r="H434" i="25"/>
  <c r="H59" i="16" s="1"/>
  <c r="I324" i="25"/>
  <c r="I18" i="7" s="1"/>
  <c r="J28" i="25"/>
  <c r="J276" i="19" s="1"/>
  <c r="M173" i="25"/>
  <c r="N21" i="16" s="1"/>
  <c r="L29" i="25"/>
  <c r="L308" i="19" s="1"/>
  <c r="K311" i="25"/>
  <c r="K10" i="14" s="1"/>
  <c r="J456" i="25"/>
  <c r="J187" i="19" s="1"/>
  <c r="L65" i="25"/>
  <c r="L15" i="19" s="1"/>
  <c r="L105" i="25"/>
  <c r="L324" i="19" s="1"/>
  <c r="K68" i="25"/>
  <c r="K291" i="19" s="1"/>
  <c r="I228" i="25"/>
  <c r="I27" i="19" s="1"/>
  <c r="J403" i="25"/>
  <c r="J368" i="19" s="1"/>
  <c r="B340" i="25"/>
  <c r="A50" i="16" s="1"/>
  <c r="J136" i="25"/>
  <c r="J205" i="19" s="1"/>
  <c r="M482" i="25"/>
  <c r="N22" i="15" s="1"/>
  <c r="H153" i="25"/>
  <c r="H13" i="16" s="1"/>
  <c r="I145" i="25"/>
  <c r="I86" i="19" s="1"/>
  <c r="M378" i="25"/>
  <c r="N149" i="19" s="1"/>
  <c r="K384" i="25"/>
  <c r="K155" i="19" s="1"/>
  <c r="I69" i="25"/>
  <c r="I292" i="19" s="1"/>
  <c r="M313" i="25"/>
  <c r="N12" i="14" s="1"/>
  <c r="J27" i="25"/>
  <c r="J275" i="19" s="1"/>
  <c r="H335" i="25"/>
  <c r="H254" i="19" s="1"/>
  <c r="L31" i="25"/>
  <c r="L310" i="19" s="1"/>
  <c r="B232" i="25"/>
  <c r="A92" i="19" s="1"/>
  <c r="H284" i="25"/>
  <c r="H282" i="19" s="1"/>
  <c r="J54" i="25"/>
  <c r="J36" i="18" s="1"/>
  <c r="L207" i="25"/>
  <c r="L213" i="19" s="1"/>
  <c r="K29" i="25"/>
  <c r="K308" i="19" s="1"/>
  <c r="H352" i="25"/>
  <c r="H39" i="19" s="1"/>
  <c r="M98" i="25"/>
  <c r="N317" i="19" s="1"/>
  <c r="J76" i="25"/>
  <c r="J299" i="19" s="1"/>
  <c r="K214" i="25"/>
  <c r="K220" i="19" s="1"/>
  <c r="M357" i="25"/>
  <c r="N138" i="19" s="1"/>
  <c r="K61" i="25"/>
  <c r="K11" i="19" s="1"/>
  <c r="K83" i="25"/>
  <c r="K52" i="19" s="1"/>
  <c r="M124" i="25"/>
  <c r="N72" i="19" s="1"/>
  <c r="I435" i="25"/>
  <c r="I262" i="19" s="1"/>
  <c r="B46" i="25"/>
  <c r="A28" i="18" s="1"/>
  <c r="J210" i="25"/>
  <c r="J216" i="19" s="1"/>
  <c r="H444" i="25"/>
  <c r="H175" i="19" s="1"/>
  <c r="K468" i="25"/>
  <c r="K285" i="19" s="1"/>
  <c r="L459" i="25"/>
  <c r="L190" i="19" s="1"/>
  <c r="I279" i="25"/>
  <c r="I16" i="15" s="1"/>
  <c r="K11" i="25"/>
  <c r="K18" i="18" s="1"/>
  <c r="L13" i="25"/>
  <c r="L10" i="17" s="1"/>
  <c r="J15" i="25"/>
  <c r="J12" i="17" s="1"/>
  <c r="K55" i="25"/>
  <c r="K37" i="18" s="1"/>
  <c r="L260" i="25"/>
  <c r="L100" i="19" s="1"/>
  <c r="B89" i="25"/>
  <c r="A58" i="19" s="1"/>
  <c r="M423" i="25"/>
  <c r="N259" i="19" s="1"/>
  <c r="K364" i="25"/>
  <c r="K141" i="19" s="1"/>
  <c r="L84" i="25"/>
  <c r="L53" i="19" s="1"/>
  <c r="H391" i="25"/>
  <c r="H162" i="19" s="1"/>
  <c r="M79" i="25"/>
  <c r="N48" i="19" s="1"/>
  <c r="H424" i="25"/>
  <c r="H260" i="19" s="1"/>
  <c r="I50" i="25"/>
  <c r="I32" i="18" s="1"/>
  <c r="M464" i="25"/>
  <c r="N61" i="16" s="1"/>
  <c r="J238" i="25"/>
  <c r="J229" i="19" s="1"/>
  <c r="L319" i="25"/>
  <c r="L33" i="19" s="1"/>
  <c r="M30" i="25"/>
  <c r="N309" i="19" s="1"/>
  <c r="J215" i="25"/>
  <c r="J221" i="19" s="1"/>
  <c r="I396" i="25"/>
  <c r="I361" i="19" s="1"/>
  <c r="I11" i="25"/>
  <c r="I18" i="18" s="1"/>
  <c r="H347" i="25"/>
  <c r="H356" i="19" s="1"/>
  <c r="B43" i="25"/>
  <c r="A25" i="18" s="1"/>
  <c r="I173" i="25"/>
  <c r="I21" i="16" s="1"/>
  <c r="I430" i="25"/>
  <c r="I55" i="16" s="1"/>
  <c r="I374" i="25"/>
  <c r="I24" i="7" s="1"/>
  <c r="I172" i="25"/>
  <c r="I20" i="16" s="1"/>
  <c r="H190" i="25"/>
  <c r="H38" i="16" s="1"/>
  <c r="K442" i="25"/>
  <c r="M425" i="25"/>
  <c r="N261" i="19" s="1"/>
  <c r="J298" i="25"/>
  <c r="J121" i="19" s="1"/>
  <c r="K92" i="25"/>
  <c r="K61" i="19" s="1"/>
  <c r="J490" i="25"/>
  <c r="J30" i="15" s="1"/>
  <c r="I10" i="25"/>
  <c r="I17" i="18" s="1"/>
  <c r="B460" i="25"/>
  <c r="A191" i="19" s="1"/>
  <c r="B34" i="25"/>
  <c r="A313" i="19" s="1"/>
  <c r="H87" i="25"/>
  <c r="H56" i="19" s="1"/>
  <c r="H113" i="25"/>
  <c r="J477" i="25"/>
  <c r="J42" i="19" s="1"/>
  <c r="M403" i="25"/>
  <c r="N368" i="19" s="1"/>
  <c r="L341" i="25"/>
  <c r="I315" i="25"/>
  <c r="I14" i="14" s="1"/>
  <c r="I452" i="25"/>
  <c r="I183" i="19" s="1"/>
  <c r="I55" i="25"/>
  <c r="I37" i="18" s="1"/>
  <c r="H93" i="25"/>
  <c r="H62" i="19" s="1"/>
  <c r="M254" i="25"/>
  <c r="N240" i="19" s="1"/>
  <c r="K40" i="25"/>
  <c r="K22" i="18" s="1"/>
  <c r="M447" i="25"/>
  <c r="N178" i="19" s="1"/>
  <c r="J369" i="25"/>
  <c r="J146" i="19" s="1"/>
  <c r="L133" i="25"/>
  <c r="L81" i="19" s="1"/>
  <c r="M178" i="25"/>
  <c r="N26" i="16" s="1"/>
  <c r="J18" i="25"/>
  <c r="J15" i="17" s="1"/>
  <c r="M62" i="25"/>
  <c r="N12" i="19" s="1"/>
  <c r="M461" i="25"/>
  <c r="N192" i="19" s="1"/>
  <c r="I214" i="25"/>
  <c r="I220" i="19" s="1"/>
  <c r="H437" i="25"/>
  <c r="H264" i="19" s="1"/>
  <c r="K487" i="25"/>
  <c r="K27" i="15" s="1"/>
  <c r="M186" i="25"/>
  <c r="N34" i="16" s="1"/>
  <c r="M424" i="25"/>
  <c r="N260" i="19" s="1"/>
  <c r="J71" i="25"/>
  <c r="J294" i="19" s="1"/>
  <c r="K353" i="25"/>
  <c r="K40" i="19" s="1"/>
  <c r="H461" i="25"/>
  <c r="H192" i="19" s="1"/>
  <c r="I168" i="25"/>
  <c r="I16" i="16" s="1"/>
  <c r="L63" i="25"/>
  <c r="L13" i="19" s="1"/>
  <c r="K279" i="25"/>
  <c r="K16" i="15" s="1"/>
  <c r="B386" i="25"/>
  <c r="A157" i="19" s="1"/>
  <c r="M106" i="25"/>
  <c r="N325" i="19" s="1"/>
  <c r="H432" i="25"/>
  <c r="H57" i="16" s="1"/>
  <c r="I21" i="25"/>
  <c r="H78" i="25"/>
  <c r="H301" i="19" s="1"/>
  <c r="B316" i="25"/>
  <c r="A30" i="19" s="1"/>
  <c r="K415" i="25"/>
  <c r="K163" i="19" s="1"/>
  <c r="L134" i="25"/>
  <c r="L82" i="19" s="1"/>
  <c r="J290" i="25"/>
  <c r="J113" i="19" s="1"/>
  <c r="M333" i="25"/>
  <c r="N252" i="19" s="1"/>
  <c r="L429" i="25"/>
  <c r="L174" i="19" s="1"/>
  <c r="B466" i="25"/>
  <c r="A283" i="19" s="1"/>
  <c r="H280" i="25"/>
  <c r="H17" i="15" s="1"/>
  <c r="B388" i="25"/>
  <c r="A159" i="19" s="1"/>
  <c r="H302" i="25"/>
  <c r="H245" i="19" s="1"/>
  <c r="B53" i="25"/>
  <c r="A35" i="18" s="1"/>
  <c r="H84" i="25"/>
  <c r="H53" i="19" s="1"/>
  <c r="L418" i="25"/>
  <c r="L166" i="19" s="1"/>
  <c r="I255" i="25"/>
  <c r="I241" i="19" s="1"/>
  <c r="B246" i="25"/>
  <c r="A97" i="19" s="1"/>
  <c r="L27" i="25"/>
  <c r="L275" i="19" s="1"/>
  <c r="I458" i="25"/>
  <c r="I189" i="19" s="1"/>
  <c r="B402" i="25"/>
  <c r="A367" i="19" s="1"/>
  <c r="B190" i="25"/>
  <c r="A38" i="16" s="1"/>
  <c r="J124" i="25"/>
  <c r="J72" i="19" s="1"/>
  <c r="L272" i="25"/>
  <c r="L112" i="19" s="1"/>
  <c r="J373" i="25"/>
  <c r="J23" i="7" s="1"/>
  <c r="B447" i="25"/>
  <c r="A178" i="19" s="1"/>
  <c r="H467" i="25"/>
  <c r="H284" i="19" s="1"/>
  <c r="K481" i="25"/>
  <c r="K21" i="15" s="1"/>
  <c r="J41" i="25"/>
  <c r="J23" i="18" s="1"/>
  <c r="I312" i="25"/>
  <c r="I11" i="14" s="1"/>
  <c r="J73" i="25"/>
  <c r="J296" i="19" s="1"/>
  <c r="H462" i="25"/>
  <c r="H193" i="19" s="1"/>
  <c r="J139" i="25"/>
  <c r="J83" i="19" s="1"/>
  <c r="L268" i="25"/>
  <c r="L108" i="19" s="1"/>
  <c r="J225" i="25"/>
  <c r="J24" i="19" s="1"/>
  <c r="H364" i="25"/>
  <c r="H141" i="19" s="1"/>
  <c r="I182" i="25"/>
  <c r="I30" i="16" s="1"/>
  <c r="J418" i="25"/>
  <c r="J166" i="19" s="1"/>
  <c r="J474" i="25"/>
  <c r="J266" i="19" s="1"/>
  <c r="B76" i="25"/>
  <c r="A299" i="19" s="1"/>
  <c r="B223" i="25"/>
  <c r="A22" i="19" s="1"/>
  <c r="L106" i="25"/>
  <c r="L325" i="19" s="1"/>
  <c r="I89" i="25"/>
  <c r="I58" i="19" s="1"/>
  <c r="K390" i="25"/>
  <c r="K161" i="19" s="1"/>
  <c r="L416" i="25"/>
  <c r="L164" i="19" s="1"/>
  <c r="K241" i="25"/>
  <c r="K232" i="19" s="1"/>
  <c r="B94" i="25"/>
  <c r="A63" i="19" s="1"/>
  <c r="K313" i="25"/>
  <c r="K12" i="14" s="1"/>
  <c r="H63" i="25"/>
  <c r="H13" i="19" s="1"/>
  <c r="L264" i="25"/>
  <c r="L104" i="19" s="1"/>
  <c r="K400" i="25"/>
  <c r="K365" i="19" s="1"/>
  <c r="I14" i="25"/>
  <c r="I11" i="17" s="1"/>
  <c r="K360" i="25"/>
  <c r="K256" i="19" s="1"/>
  <c r="J48" i="25"/>
  <c r="J30" i="18" s="1"/>
  <c r="I321" i="25"/>
  <c r="I15" i="7" s="1"/>
  <c r="J357" i="25"/>
  <c r="J138" i="19" s="1"/>
  <c r="M420" i="25"/>
  <c r="N168" i="19" s="1"/>
  <c r="J227" i="25"/>
  <c r="J26" i="19" s="1"/>
  <c r="B115" i="25"/>
  <c r="A66" i="19" s="1"/>
  <c r="I473" i="25"/>
  <c r="I305" i="19" s="1"/>
  <c r="K15" i="25"/>
  <c r="K12" i="17" s="1"/>
  <c r="B310" i="25"/>
  <c r="A126" i="19" s="1"/>
  <c r="J127" i="25"/>
  <c r="J75" i="19" s="1"/>
  <c r="L353" i="25"/>
  <c r="L40" i="19" s="1"/>
  <c r="M416" i="25"/>
  <c r="N164" i="19" s="1"/>
  <c r="H249" i="25"/>
  <c r="H236" i="19" s="1"/>
  <c r="I223" i="25"/>
  <c r="I22" i="19" s="1"/>
  <c r="L402" i="25"/>
  <c r="L367" i="19" s="1"/>
  <c r="M290" i="25"/>
  <c r="N113" i="19" s="1"/>
  <c r="I375" i="25"/>
  <c r="I25" i="7" s="1"/>
  <c r="B118" i="25"/>
  <c r="A69" i="19" s="1"/>
  <c r="M153" i="25"/>
  <c r="N13" i="16" s="1"/>
  <c r="B8" i="25"/>
  <c r="A15" i="18" s="1"/>
  <c r="H271" i="25"/>
  <c r="H111" i="19" s="1"/>
  <c r="H489" i="25"/>
  <c r="H29" i="15" s="1"/>
  <c r="J101" i="25"/>
  <c r="J320" i="19" s="1"/>
  <c r="M131" i="25"/>
  <c r="N79" i="19" s="1"/>
  <c r="L239" i="25"/>
  <c r="L230" i="19" s="1"/>
  <c r="M168" i="25"/>
  <c r="N16" i="16" s="1"/>
  <c r="H45" i="25"/>
  <c r="H27" i="18" s="1"/>
  <c r="M47" i="25"/>
  <c r="N29" i="18" s="1"/>
  <c r="L415" i="25"/>
  <c r="L163" i="19" s="1"/>
  <c r="K200" i="25"/>
  <c r="K44" i="16" s="1"/>
  <c r="K32" i="25"/>
  <c r="K311" i="19" s="1"/>
  <c r="H382" i="25"/>
  <c r="H153" i="19" s="1"/>
  <c r="H126" i="25"/>
  <c r="H74" i="19" s="1"/>
  <c r="M361" i="25"/>
  <c r="N257" i="19" s="1"/>
  <c r="M274" i="25"/>
  <c r="N11" i="15" s="1"/>
  <c r="J254" i="25"/>
  <c r="J240" i="19" s="1"/>
  <c r="J42" i="25"/>
  <c r="J24" i="18" s="1"/>
  <c r="M483" i="25"/>
  <c r="N23" i="15" s="1"/>
  <c r="M261" i="25"/>
  <c r="N101" i="19" s="1"/>
  <c r="K36" i="25"/>
  <c r="K278" i="19" s="1"/>
  <c r="L378" i="25"/>
  <c r="L149" i="19" s="1"/>
  <c r="I105" i="25"/>
  <c r="I324" i="19" s="1"/>
  <c r="H38" i="25"/>
  <c r="H20" i="18" s="1"/>
  <c r="J279" i="25"/>
  <c r="J16" i="15" s="1"/>
  <c r="L399" i="25"/>
  <c r="L364" i="19" s="1"/>
  <c r="K84" i="25"/>
  <c r="K53" i="19" s="1"/>
  <c r="H5" i="25"/>
  <c r="H12" i="18" s="1"/>
  <c r="M295" i="25"/>
  <c r="N118" i="19" s="1"/>
  <c r="H119" i="25"/>
  <c r="H70" i="19" s="1"/>
  <c r="M220" i="25"/>
  <c r="N19" i="19" s="1"/>
  <c r="I274" i="25"/>
  <c r="I11" i="15" s="1"/>
  <c r="M218" i="25"/>
  <c r="N224" i="19" s="1"/>
  <c r="H254" i="25"/>
  <c r="H240" i="19" s="1"/>
  <c r="M484" i="25"/>
  <c r="N24" i="15" s="1"/>
  <c r="J195" i="25"/>
  <c r="J345" i="19" s="1"/>
  <c r="L380" i="25"/>
  <c r="L151" i="19" s="1"/>
  <c r="J137" i="25"/>
  <c r="J206" i="19" s="1"/>
  <c r="M208" i="25"/>
  <c r="N214" i="19" s="1"/>
  <c r="J11" i="25"/>
  <c r="J18" i="18" s="1"/>
  <c r="K143" i="25"/>
  <c r="K17" i="19" s="1"/>
  <c r="M385" i="25"/>
  <c r="N156" i="19" s="1"/>
  <c r="I409" i="25"/>
  <c r="I374" i="19" s="1"/>
  <c r="K317" i="25"/>
  <c r="K31" i="19" s="1"/>
  <c r="L249" i="25"/>
  <c r="L236" i="19" s="1"/>
  <c r="L173" i="25"/>
  <c r="L21" i="16" s="1"/>
  <c r="I320" i="25"/>
  <c r="I34" i="19" s="1"/>
  <c r="M339" i="25"/>
  <c r="B375" i="25"/>
  <c r="A25" i="7" s="1"/>
  <c r="I382" i="25"/>
  <c r="I153" i="19" s="1"/>
  <c r="H94" i="25"/>
  <c r="H63" i="19" s="1"/>
  <c r="K388" i="25"/>
  <c r="K159" i="19" s="1"/>
  <c r="J415" i="25"/>
  <c r="J163" i="19" s="1"/>
  <c r="H301" i="25"/>
  <c r="H124" i="19" s="1"/>
  <c r="M472" i="25"/>
  <c r="N304" i="19" s="1"/>
  <c r="J417" i="25"/>
  <c r="J165" i="19" s="1"/>
  <c r="L212" i="25"/>
  <c r="L218" i="19" s="1"/>
  <c r="B369" i="25"/>
  <c r="A146" i="19" s="1"/>
  <c r="J160" i="25"/>
  <c r="J337" i="19" s="1"/>
  <c r="I45" i="25"/>
  <c r="I27" i="18" s="1"/>
  <c r="L293" i="25"/>
  <c r="L116" i="19" s="1"/>
  <c r="B288" i="25"/>
  <c r="A352" i="19" s="1"/>
  <c r="B260" i="25"/>
  <c r="A100" i="19" s="1"/>
  <c r="L312" i="25"/>
  <c r="L11" i="14" s="1"/>
  <c r="B484" i="25"/>
  <c r="A24" i="15" s="1"/>
  <c r="J154" i="25"/>
  <c r="J14" i="16" s="1"/>
  <c r="B22" i="25"/>
  <c r="A18" i="17" s="1"/>
  <c r="H287" i="25"/>
  <c r="H351" i="19" s="1"/>
  <c r="K371" i="25"/>
  <c r="K21" i="7" s="1"/>
  <c r="J462" i="25"/>
  <c r="J193" i="19" s="1"/>
  <c r="K80" i="25"/>
  <c r="K49" i="19" s="1"/>
  <c r="J113" i="25"/>
  <c r="K20" i="25"/>
  <c r="K17" i="17" s="1"/>
  <c r="M407" i="25"/>
  <c r="N372" i="19" s="1"/>
  <c r="M209" i="25"/>
  <c r="N215" i="19" s="1"/>
  <c r="M275" i="25"/>
  <c r="N12" i="15" s="1"/>
  <c r="M397" i="25"/>
  <c r="N362" i="19" s="1"/>
  <c r="M206" i="25"/>
  <c r="N212" i="19" s="1"/>
  <c r="M453" i="25"/>
  <c r="N184" i="19" s="1"/>
  <c r="M37" i="25"/>
  <c r="N279" i="19" s="1"/>
  <c r="B450" i="25"/>
  <c r="A181" i="19" s="1"/>
  <c r="I248" i="25"/>
  <c r="I235" i="19" s="1"/>
  <c r="K462" i="25"/>
  <c r="K193" i="19" s="1"/>
  <c r="J237" i="25"/>
  <c r="J228" i="19" s="1"/>
  <c r="I32" i="25"/>
  <c r="I311" i="19" s="1"/>
  <c r="B380" i="25"/>
  <c r="A151" i="19" s="1"/>
  <c r="L9" i="25"/>
  <c r="L16" i="18" s="1"/>
  <c r="K387" i="25"/>
  <c r="K158" i="19" s="1"/>
  <c r="H122" i="25"/>
  <c r="H203" i="19" s="1"/>
  <c r="I74" i="25"/>
  <c r="I297" i="19" s="1"/>
  <c r="M147" i="25"/>
  <c r="N88" i="19" s="1"/>
  <c r="L243" i="25"/>
  <c r="L234" i="19" s="1"/>
  <c r="L452" i="25"/>
  <c r="L183" i="19" s="1"/>
  <c r="I461" i="25"/>
  <c r="I192" i="19" s="1"/>
  <c r="M485" i="25"/>
  <c r="N25" i="15" s="1"/>
  <c r="M318" i="25"/>
  <c r="N32" i="19" s="1"/>
  <c r="L273" i="25"/>
  <c r="L10" i="15" s="1"/>
  <c r="J328" i="25"/>
  <c r="J197" i="19" s="1"/>
  <c r="K377" i="25"/>
  <c r="K148" i="19" s="1"/>
  <c r="J105" i="25"/>
  <c r="J324" i="19" s="1"/>
  <c r="J219" i="25"/>
  <c r="J225" i="19" s="1"/>
  <c r="L276" i="25"/>
  <c r="L13" i="15" s="1"/>
  <c r="J84" i="25"/>
  <c r="J53" i="19" s="1"/>
  <c r="J275" i="25"/>
  <c r="J12" i="15" s="1"/>
  <c r="I133" i="25"/>
  <c r="I81" i="19" s="1"/>
  <c r="B166" i="25"/>
  <c r="A343" i="19" s="1"/>
  <c r="M66" i="25"/>
  <c r="N289" i="19" s="1"/>
  <c r="K306" i="25"/>
  <c r="K249" i="19" s="1"/>
  <c r="L45" i="25"/>
  <c r="L27" i="18" s="1"/>
  <c r="B437" i="25"/>
  <c r="A264" i="19" s="1"/>
  <c r="K108" i="25"/>
  <c r="K327" i="19" s="1"/>
  <c r="I362" i="25"/>
  <c r="I258" i="19" s="1"/>
  <c r="I371" i="25"/>
  <c r="I21" i="7" s="1"/>
  <c r="J478" i="25"/>
  <c r="J43" i="19" s="1"/>
  <c r="I329" i="25"/>
  <c r="I198" i="19" s="1"/>
  <c r="I479" i="25"/>
  <c r="I44" i="19" s="1"/>
  <c r="L182" i="25"/>
  <c r="L30" i="16" s="1"/>
  <c r="M169" i="25"/>
  <c r="N17" i="16" s="1"/>
  <c r="H402" i="25"/>
  <c r="H367" i="19" s="1"/>
  <c r="H70" i="25"/>
  <c r="H293" i="19" s="1"/>
  <c r="L28" i="25"/>
  <c r="L276" i="19" s="1"/>
  <c r="L338" i="25"/>
  <c r="J39" i="25"/>
  <c r="J21" i="18" s="1"/>
  <c r="K219" i="25"/>
  <c r="K225" i="19" s="1"/>
  <c r="K258" i="25"/>
  <c r="K244" i="19" s="1"/>
  <c r="I384" i="25"/>
  <c r="I155" i="19" s="1"/>
  <c r="K471" i="25"/>
  <c r="K303" i="19" s="1"/>
  <c r="L62" i="25"/>
  <c r="L12" i="19" s="1"/>
  <c r="L172" i="25"/>
  <c r="L20" i="16" s="1"/>
  <c r="K86" i="25"/>
  <c r="K55" i="19" s="1"/>
  <c r="K160" i="25"/>
  <c r="K337" i="19" s="1"/>
  <c r="L305" i="25"/>
  <c r="L248" i="19" s="1"/>
  <c r="I36" i="25"/>
  <c r="I278" i="19" s="1"/>
  <c r="B57" i="25"/>
  <c r="A39" i="18" s="1"/>
  <c r="M359" i="25"/>
  <c r="N255" i="19" s="1"/>
  <c r="I317" i="25"/>
  <c r="I31" i="19" s="1"/>
  <c r="M27" i="25"/>
  <c r="N275" i="19" s="1"/>
  <c r="I423" i="25"/>
  <c r="I259" i="19" s="1"/>
  <c r="K375" i="25"/>
  <c r="K25" i="7" s="1"/>
  <c r="M100" i="25"/>
  <c r="N319" i="19" s="1"/>
  <c r="B61" i="25"/>
  <c r="A11" i="19" s="1"/>
  <c r="J264" i="25"/>
  <c r="J104" i="19" s="1"/>
  <c r="H422" i="25"/>
  <c r="H170" i="19" s="1"/>
  <c r="K412" i="25"/>
  <c r="K377" i="19" s="1"/>
  <c r="I127" i="25"/>
  <c r="I75" i="19" s="1"/>
  <c r="B357" i="25"/>
  <c r="A138" i="19" s="1"/>
  <c r="B75" i="25"/>
  <c r="A298" i="19" s="1"/>
  <c r="J104" i="25"/>
  <c r="J323" i="19" s="1"/>
  <c r="I225" i="25"/>
  <c r="I24" i="19" s="1"/>
  <c r="I369" i="25"/>
  <c r="I146" i="19" s="1"/>
  <c r="M65" i="25"/>
  <c r="N15" i="19" s="1"/>
  <c r="K483" i="25"/>
  <c r="K23" i="15" s="1"/>
  <c r="K486" i="25"/>
  <c r="K26" i="15" s="1"/>
  <c r="L269" i="25"/>
  <c r="L109" i="19" s="1"/>
  <c r="H226" i="25"/>
  <c r="H25" i="19" s="1"/>
  <c r="M146" i="25"/>
  <c r="N87" i="19" s="1"/>
  <c r="B322" i="25"/>
  <c r="A16" i="7" s="1"/>
  <c r="M119" i="25"/>
  <c r="N70" i="19" s="1"/>
  <c r="M38" i="25"/>
  <c r="N20" i="18" s="1"/>
  <c r="J126" i="25"/>
  <c r="J74" i="19" s="1"/>
  <c r="M81" i="25"/>
  <c r="N50" i="19" s="1"/>
  <c r="J371" i="25"/>
  <c r="J21" i="7" s="1"/>
  <c r="K358" i="25"/>
  <c r="K139" i="19" s="1"/>
  <c r="L113" i="25"/>
  <c r="H458" i="25"/>
  <c r="H189" i="19" s="1"/>
  <c r="L351" i="25"/>
  <c r="L38" i="19" s="1"/>
  <c r="J69" i="25"/>
  <c r="J292" i="19" s="1"/>
  <c r="B481" i="25"/>
  <c r="A21" i="15" s="1"/>
  <c r="I181" i="25"/>
  <c r="I29" i="16" s="1"/>
  <c r="I441" i="25"/>
  <c r="I52" i="25"/>
  <c r="I34" i="18" s="1"/>
  <c r="M88" i="25"/>
  <c r="N57" i="19" s="1"/>
  <c r="B225" i="25"/>
  <c r="A24" i="19" s="1"/>
  <c r="J167" i="25"/>
  <c r="J344" i="19" s="1"/>
  <c r="J271" i="25"/>
  <c r="J111" i="19" s="1"/>
  <c r="K7" i="25"/>
  <c r="K14" i="18" s="1"/>
  <c r="J25" i="25"/>
  <c r="J273" i="19" s="1"/>
  <c r="B98" i="25"/>
  <c r="A317" i="19" s="1"/>
  <c r="J34" i="25"/>
  <c r="J313" i="19" s="1"/>
  <c r="H270" i="25"/>
  <c r="H110" i="19" s="1"/>
  <c r="M454" i="25"/>
  <c r="N185" i="19" s="1"/>
  <c r="I209" i="25"/>
  <c r="I215" i="19" s="1"/>
  <c r="M466" i="25"/>
  <c r="N283" i="19" s="1"/>
  <c r="L119" i="25"/>
  <c r="L70" i="19" s="1"/>
  <c r="K13" i="25"/>
  <c r="K10" i="17" s="1"/>
  <c r="K16" i="25"/>
  <c r="K13" i="17" s="1"/>
  <c r="I95" i="25"/>
  <c r="I64" i="19" s="1"/>
  <c r="L88" i="25"/>
  <c r="L57" i="19" s="1"/>
  <c r="J174" i="25"/>
  <c r="J22" i="16" s="1"/>
  <c r="M293" i="25"/>
  <c r="N116" i="19" s="1"/>
  <c r="M321" i="25"/>
  <c r="N15" i="7" s="1"/>
  <c r="K489" i="25"/>
  <c r="K29" i="15" s="1"/>
  <c r="H253" i="25"/>
  <c r="H239" i="19" s="1"/>
  <c r="B418" i="25"/>
  <c r="A166" i="19" s="1"/>
  <c r="H150" i="25"/>
  <c r="H10" i="16" s="1"/>
  <c r="M310" i="25"/>
  <c r="N126" i="19" s="1"/>
  <c r="H392" i="25"/>
  <c r="H357" i="19" s="1"/>
  <c r="I61" i="25"/>
  <c r="I11" i="19" s="1"/>
  <c r="J364" i="25"/>
  <c r="J141" i="19" s="1"/>
  <c r="L125" i="25"/>
  <c r="L73" i="19" s="1"/>
  <c r="B444" i="25"/>
  <c r="A175" i="19" s="1"/>
  <c r="B425" i="25"/>
  <c r="A261" i="19" s="1"/>
  <c r="J245" i="25"/>
  <c r="J96" i="19" s="1"/>
  <c r="K181" i="25"/>
  <c r="K29" i="16" s="1"/>
  <c r="J251" i="25"/>
  <c r="J238" i="19" s="1"/>
  <c r="H394" i="25"/>
  <c r="H359" i="19" s="1"/>
  <c r="B278" i="25"/>
  <c r="A15" i="15" s="1"/>
  <c r="H111" i="25"/>
  <c r="H330" i="19" s="1"/>
  <c r="I393" i="25"/>
  <c r="I358" i="19" s="1"/>
  <c r="B427" i="25"/>
  <c r="A172" i="19" s="1"/>
  <c r="M36" i="25"/>
  <c r="N278" i="19" s="1"/>
  <c r="H181" i="25"/>
  <c r="H29" i="16" s="1"/>
  <c r="L386" i="25"/>
  <c r="L157" i="19" s="1"/>
  <c r="L209" i="25"/>
  <c r="L215" i="19" s="1"/>
  <c r="M139" i="25"/>
  <c r="N83" i="19" s="1"/>
  <c r="B487" i="25"/>
  <c r="A27" i="15" s="1"/>
  <c r="K256" i="25"/>
  <c r="K242" i="19" s="1"/>
  <c r="H474" i="25"/>
  <c r="H266" i="19" s="1"/>
  <c r="K73" i="25"/>
  <c r="K296" i="19" s="1"/>
  <c r="J79" i="25"/>
  <c r="J48" i="19" s="1"/>
  <c r="J177" i="25"/>
  <c r="J25" i="16" s="1"/>
  <c r="L59" i="25"/>
  <c r="L41" i="18" s="1"/>
  <c r="J133" i="25"/>
  <c r="J81" i="19" s="1"/>
  <c r="M179" i="25"/>
  <c r="N27" i="16" s="1"/>
  <c r="B180" i="25"/>
  <c r="A28" i="16" s="1"/>
  <c r="L93" i="25"/>
  <c r="L62" i="19" s="1"/>
  <c r="K47" i="25"/>
  <c r="K29" i="18" s="1"/>
  <c r="J302" i="25"/>
  <c r="J245" i="19" s="1"/>
  <c r="K450" i="25"/>
  <c r="K181" i="19" s="1"/>
  <c r="H206" i="25"/>
  <c r="H212" i="19" s="1"/>
  <c r="J147" i="25"/>
  <c r="J88" i="19" s="1"/>
  <c r="H408" i="25"/>
  <c r="H373" i="19" s="1"/>
  <c r="B307" i="25"/>
  <c r="A250" i="19" s="1"/>
  <c r="L181" i="25"/>
  <c r="L29" i="16" s="1"/>
  <c r="M237" i="25"/>
  <c r="N228" i="19" s="1"/>
  <c r="K357" i="25"/>
  <c r="K138" i="19" s="1"/>
  <c r="H138" i="25"/>
  <c r="H207" i="19" s="1"/>
  <c r="K107" i="25"/>
  <c r="K326" i="19" s="1"/>
  <c r="I265" i="25"/>
  <c r="I105" i="19" s="1"/>
  <c r="J451" i="25"/>
  <c r="J182" i="19" s="1"/>
  <c r="L400" i="25"/>
  <c r="L365" i="19" s="1"/>
  <c r="I244" i="25"/>
  <c r="I95" i="19" s="1"/>
  <c r="I352" i="25"/>
  <c r="I39" i="19" s="1"/>
  <c r="B64" i="25"/>
  <c r="A14" i="19" s="1"/>
  <c r="M316" i="25"/>
  <c r="N30" i="19" s="1"/>
  <c r="J381" i="25"/>
  <c r="J152" i="19" s="1"/>
  <c r="J401" i="25"/>
  <c r="J366" i="19" s="1"/>
  <c r="K252" i="25"/>
  <c r="M110" i="25"/>
  <c r="N329" i="19" s="1"/>
  <c r="B489" i="25"/>
  <c r="A29" i="15" s="1"/>
  <c r="J230" i="25"/>
  <c r="J29" i="19" s="1"/>
  <c r="K346" i="25"/>
  <c r="K355" i="19" s="1"/>
  <c r="M167" i="25"/>
  <c r="N344" i="19" s="1"/>
  <c r="I420" i="25"/>
  <c r="I168" i="19" s="1"/>
  <c r="M371" i="25"/>
  <c r="N21" i="7" s="1"/>
  <c r="L406" i="25"/>
  <c r="L371" i="19" s="1"/>
  <c r="H330" i="25"/>
  <c r="H9" i="7" s="1"/>
  <c r="J329" i="25"/>
  <c r="J198" i="19" s="1"/>
  <c r="B398" i="25"/>
  <c r="A363" i="19" s="1"/>
  <c r="J413" i="25"/>
  <c r="J378" i="19" s="1"/>
  <c r="B229" i="25"/>
  <c r="A28" i="19" s="1"/>
  <c r="L460" i="25"/>
  <c r="L191" i="19" s="1"/>
  <c r="J30" i="25"/>
  <c r="J309" i="19" s="1"/>
  <c r="M388" i="25"/>
  <c r="N159" i="19" s="1"/>
  <c r="I480" i="25"/>
  <c r="I45" i="19" s="1"/>
  <c r="H470" i="25"/>
  <c r="H302" i="19" s="1"/>
  <c r="B182" i="25"/>
  <c r="A30" i="16" s="1"/>
  <c r="M413" i="25"/>
  <c r="N378" i="19" s="1"/>
  <c r="B241" i="25"/>
  <c r="A232" i="19" s="1"/>
  <c r="K259" i="25"/>
  <c r="K99" i="19" s="1"/>
  <c r="H405" i="25"/>
  <c r="H370" i="19" s="1"/>
  <c r="I399" i="25"/>
  <c r="I364" i="19" s="1"/>
  <c r="H176" i="25"/>
  <c r="H24" i="16" s="1"/>
  <c r="B231" i="25"/>
  <c r="A91" i="19" s="1"/>
  <c r="I72" i="25"/>
  <c r="I295" i="19" s="1"/>
  <c r="K267" i="25"/>
  <c r="K107" i="19" s="1"/>
  <c r="M477" i="25"/>
  <c r="N42" i="19" s="1"/>
  <c r="H480" i="25"/>
  <c r="H45" i="19" s="1"/>
  <c r="M129" i="25"/>
  <c r="N77" i="19" s="1"/>
  <c r="K248" i="25"/>
  <c r="K235" i="19" s="1"/>
  <c r="K298" i="25"/>
  <c r="K121" i="19" s="1"/>
  <c r="H131" i="25"/>
  <c r="H79" i="19" s="1"/>
  <c r="M10" i="25"/>
  <c r="N17" i="18" s="1"/>
  <c r="M96" i="25"/>
  <c r="N65" i="19" s="1"/>
  <c r="B334" i="25"/>
  <c r="A253" i="19" s="1"/>
  <c r="J276" i="25"/>
  <c r="J13" i="15" s="1"/>
  <c r="K463" i="25"/>
  <c r="K60" i="16" s="1"/>
  <c r="M369" i="25"/>
  <c r="N146" i="19" s="1"/>
  <c r="I319" i="25"/>
  <c r="I33" i="19" s="1"/>
  <c r="L146" i="25"/>
  <c r="L87" i="19" s="1"/>
  <c r="B66" i="25"/>
  <c r="A289" i="19" s="1"/>
  <c r="L258" i="25"/>
  <c r="L244" i="19" s="1"/>
  <c r="I341" i="25"/>
  <c r="L446" i="25"/>
  <c r="L177" i="19" s="1"/>
  <c r="H371" i="25"/>
  <c r="H21" i="7" s="1"/>
  <c r="I208" i="25"/>
  <c r="I214" i="19" s="1"/>
  <c r="L246" i="25"/>
  <c r="L97" i="19" s="1"/>
  <c r="M151" i="25"/>
  <c r="N11" i="16" s="1"/>
  <c r="K75" i="25"/>
  <c r="K298" i="19" s="1"/>
  <c r="I426" i="25"/>
  <c r="I171" i="19" s="1"/>
  <c r="J165" i="25"/>
  <c r="J342" i="19" s="1"/>
  <c r="L21" i="25"/>
  <c r="H46" i="25"/>
  <c r="H28" i="18" s="1"/>
  <c r="K408" i="25"/>
  <c r="K373" i="19" s="1"/>
  <c r="I476" i="25"/>
  <c r="I268" i="19" s="1"/>
  <c r="B9" i="25"/>
  <c r="A16" i="18" s="1"/>
  <c r="K308" i="25"/>
  <c r="K251" i="19" s="1"/>
  <c r="K386" i="25"/>
  <c r="K157" i="19" s="1"/>
  <c r="K295" i="25"/>
  <c r="K118" i="19" s="1"/>
  <c r="B163" i="25"/>
  <c r="A340" i="19" s="1"/>
  <c r="B218" i="25"/>
  <c r="A224" i="19" s="1"/>
  <c r="J207" i="25"/>
  <c r="J213" i="19" s="1"/>
  <c r="M279" i="25"/>
  <c r="N16" i="15" s="1"/>
  <c r="L250" i="25"/>
  <c r="L237" i="19" s="1"/>
  <c r="K34" i="25"/>
  <c r="K313" i="19" s="1"/>
  <c r="K439" i="25"/>
  <c r="M152" i="25"/>
  <c r="N12" i="16" s="1"/>
  <c r="L285" i="25"/>
  <c r="L349" i="19" s="1"/>
  <c r="B414" i="25"/>
  <c r="A379" i="19" s="1"/>
  <c r="K111" i="25"/>
  <c r="K330" i="19" s="1"/>
  <c r="H452" i="25"/>
  <c r="H183" i="19" s="1"/>
  <c r="M57" i="25"/>
  <c r="N39" i="18" s="1"/>
  <c r="M356" i="25"/>
  <c r="N137" i="19" s="1"/>
  <c r="J63" i="25"/>
  <c r="J13" i="19" s="1"/>
  <c r="J45" i="25"/>
  <c r="J27" i="18" s="1"/>
  <c r="H51" i="25"/>
  <c r="H33" i="18" s="1"/>
  <c r="K209" i="25"/>
  <c r="K215" i="19" s="1"/>
  <c r="L409" i="25"/>
  <c r="L374" i="19" s="1"/>
  <c r="B362" i="25"/>
  <c r="A258" i="19" s="1"/>
  <c r="H209" i="25"/>
  <c r="H215" i="19" s="1"/>
  <c r="L251" i="25"/>
  <c r="L238" i="19" s="1"/>
  <c r="K232" i="25"/>
  <c r="K92" i="19" s="1"/>
  <c r="B361" i="25"/>
  <c r="A257" i="19" s="1"/>
  <c r="L35" i="25"/>
  <c r="L277" i="19" s="1"/>
  <c r="M226" i="25"/>
  <c r="N25" i="19" s="1"/>
  <c r="I220" i="25"/>
  <c r="I19" i="19" s="1"/>
  <c r="H160" i="25"/>
  <c r="H337" i="19" s="1"/>
  <c r="L86" i="25"/>
  <c r="L55" i="19" s="1"/>
  <c r="M315" i="25"/>
  <c r="N14" i="14" s="1"/>
  <c r="J100" i="25"/>
  <c r="J319" i="19" s="1"/>
  <c r="J354" i="25"/>
  <c r="J41" i="19" s="1"/>
  <c r="L129" i="25"/>
  <c r="L77" i="19" s="1"/>
  <c r="J135" i="25"/>
  <c r="J204" i="19" s="1"/>
  <c r="K94" i="25"/>
  <c r="K63" i="19" s="1"/>
  <c r="B156" i="25"/>
  <c r="A333" i="19" s="1"/>
  <c r="J141" i="25"/>
  <c r="J85" i="19" s="1"/>
  <c r="I67" i="25"/>
  <c r="I290" i="19" s="1"/>
  <c r="H37" i="25"/>
  <c r="H279" i="19" s="1"/>
  <c r="M84" i="25"/>
  <c r="N53" i="19" s="1"/>
  <c r="H108" i="25"/>
  <c r="H327" i="19" s="1"/>
  <c r="K445" i="25"/>
  <c r="K176" i="19" s="1"/>
  <c r="I66" i="25"/>
  <c r="I289" i="19" s="1"/>
  <c r="M376" i="25"/>
  <c r="N26" i="7" s="1"/>
  <c r="H26" i="25"/>
  <c r="H274" i="19" s="1"/>
  <c r="J334" i="25"/>
  <c r="J253" i="19" s="1"/>
  <c r="H128" i="25"/>
  <c r="H76" i="19" s="1"/>
  <c r="H410" i="25"/>
  <c r="H375" i="19" s="1"/>
  <c r="B126" i="25"/>
  <c r="A74" i="19" s="1"/>
  <c r="H121" i="25"/>
  <c r="H202" i="19" s="1"/>
  <c r="H123" i="25"/>
  <c r="H71" i="19" s="1"/>
  <c r="L481" i="25"/>
  <c r="L21" i="15" s="1"/>
  <c r="M44" i="25"/>
  <c r="N26" i="18" s="1"/>
  <c r="L47" i="25"/>
  <c r="L29" i="18" s="1"/>
  <c r="K158" i="25"/>
  <c r="K335" i="19" s="1"/>
  <c r="H383" i="25"/>
  <c r="H154" i="19" s="1"/>
  <c r="I224" i="25"/>
  <c r="I23" i="19" s="1"/>
  <c r="H321" i="25"/>
  <c r="H15" i="7" s="1"/>
  <c r="K414" i="25"/>
  <c r="K379" i="19" s="1"/>
  <c r="J216" i="25"/>
  <c r="J222" i="19" s="1"/>
  <c r="B409" i="25"/>
  <c r="A374" i="19" s="1"/>
  <c r="I314" i="25"/>
  <c r="I13" i="14" s="1"/>
  <c r="H430" i="25"/>
  <c r="H55" i="16" s="1"/>
  <c r="K292" i="25"/>
  <c r="K115" i="19" s="1"/>
  <c r="J331" i="25"/>
  <c r="J10" i="7" s="1"/>
  <c r="J433" i="25"/>
  <c r="J58" i="16" s="1"/>
  <c r="B392" i="25"/>
  <c r="A357" i="19" s="1"/>
  <c r="B408" i="25"/>
  <c r="A373" i="19" s="1"/>
  <c r="L278" i="25"/>
  <c r="L15" i="15" s="1"/>
  <c r="M170" i="25"/>
  <c r="N18" i="16" s="1"/>
  <c r="H269" i="25"/>
  <c r="H109" i="19" s="1"/>
  <c r="H60" i="25"/>
  <c r="H10" i="19" s="1"/>
  <c r="K247" i="25"/>
  <c r="K98" i="19" s="1"/>
  <c r="B195" i="25"/>
  <c r="A345" i="19" s="1"/>
  <c r="J437" i="25"/>
  <c r="J264" i="19" s="1"/>
  <c r="K325" i="25"/>
  <c r="K19" i="7" s="1"/>
  <c r="B396" i="25"/>
  <c r="A361" i="19" s="1"/>
  <c r="H82" i="25"/>
  <c r="H51" i="19" s="1"/>
  <c r="L85" i="25"/>
  <c r="L54" i="19" s="1"/>
  <c r="K50" i="25"/>
  <c r="K32" i="18" s="1"/>
  <c r="H33" i="25"/>
  <c r="H312" i="19" s="1"/>
  <c r="I143" i="25"/>
  <c r="I17" i="19" s="1"/>
  <c r="L315" i="25"/>
  <c r="L14" i="14" s="1"/>
  <c r="L303" i="25"/>
  <c r="L246" i="19" s="1"/>
  <c r="I40" i="25"/>
  <c r="I22" i="18" s="1"/>
  <c r="H369" i="25"/>
  <c r="H146" i="19" s="1"/>
  <c r="K81" i="25"/>
  <c r="K50" i="19" s="1"/>
  <c r="K410" i="25"/>
  <c r="K375" i="19" s="1"/>
  <c r="K224" i="25"/>
  <c r="K23" i="19" s="1"/>
  <c r="I178" i="25"/>
  <c r="I26" i="16" s="1"/>
  <c r="B62" i="25"/>
  <c r="A12" i="19" s="1"/>
  <c r="I440" i="25"/>
  <c r="I108" i="25"/>
  <c r="I327" i="19" s="1"/>
  <c r="M462" i="25"/>
  <c r="N193" i="19" s="1"/>
  <c r="L128" i="25"/>
  <c r="L76" i="19" s="1"/>
  <c r="J416" i="25"/>
  <c r="J164" i="19" s="1"/>
  <c r="J218" i="25"/>
  <c r="J224" i="19" s="1"/>
  <c r="L371" i="25"/>
  <c r="L21" i="7" s="1"/>
  <c r="M89" i="25"/>
  <c r="N58" i="19" s="1"/>
  <c r="M468" i="25"/>
  <c r="N285" i="19" s="1"/>
  <c r="H110" i="25"/>
  <c r="H329" i="19" s="1"/>
  <c r="K339" i="25"/>
  <c r="I422" i="25"/>
  <c r="I170" i="19" s="1"/>
  <c r="K296" i="25"/>
  <c r="K119" i="19" s="1"/>
  <c r="B353" i="25"/>
  <c r="A40" i="19" s="1"/>
  <c r="J58" i="25"/>
  <c r="J40" i="18" s="1"/>
  <c r="J270" i="25"/>
  <c r="J110" i="19" s="1"/>
  <c r="I353" i="25"/>
  <c r="I40" i="19" s="1"/>
  <c r="B47" i="25"/>
  <c r="A29" i="18" s="1"/>
  <c r="J404" i="25"/>
  <c r="J369" i="19" s="1"/>
  <c r="I77" i="25"/>
  <c r="I300" i="19" s="1"/>
  <c r="K221" i="25"/>
  <c r="K20" i="19" s="1"/>
  <c r="H204" i="25"/>
  <c r="H210" i="19" s="1"/>
  <c r="H361" i="25"/>
  <c r="H257" i="19" s="1"/>
  <c r="I442" i="25"/>
  <c r="J38" i="25"/>
  <c r="J20" i="18" s="1"/>
  <c r="I413" i="25"/>
  <c r="I378" i="19" s="1"/>
  <c r="M127" i="25"/>
  <c r="N75" i="19" s="1"/>
  <c r="M223" i="25"/>
  <c r="N22" i="19" s="1"/>
  <c r="I128" i="25"/>
  <c r="I76" i="19" s="1"/>
  <c r="H49" i="25"/>
  <c r="H31" i="18" s="1"/>
  <c r="L462" i="25"/>
  <c r="L193" i="19" s="1"/>
  <c r="B233" i="25"/>
  <c r="A93" i="19" s="1"/>
  <c r="M297" i="25"/>
  <c r="N120" i="19" s="1"/>
  <c r="K453" i="25"/>
  <c r="K184" i="19" s="1"/>
  <c r="J368" i="25"/>
  <c r="J145" i="19" s="1"/>
  <c r="K48" i="25"/>
  <c r="K30" i="18" s="1"/>
  <c r="H370" i="25"/>
  <c r="H147" i="19" s="1"/>
  <c r="B216" i="25"/>
  <c r="A222" i="19" s="1"/>
  <c r="I22" i="25"/>
  <c r="I18" i="17" s="1"/>
  <c r="K336" i="25"/>
  <c r="J457" i="25"/>
  <c r="J188" i="19" s="1"/>
  <c r="L184" i="25"/>
  <c r="L32" i="16" s="1"/>
  <c r="K175" i="25"/>
  <c r="K23" i="16" s="1"/>
  <c r="I90" i="25"/>
  <c r="I59" i="19" s="1"/>
  <c r="L465" i="25"/>
  <c r="L62" i="16" s="1"/>
  <c r="B198" i="25"/>
  <c r="A348" i="19" s="1"/>
  <c r="L48" i="25"/>
  <c r="L30" i="18" s="1"/>
  <c r="I376" i="25"/>
  <c r="I26" i="7" s="1"/>
  <c r="K212" i="25"/>
  <c r="K218" i="19" s="1"/>
  <c r="J299" i="25"/>
  <c r="J122" i="19" s="1"/>
  <c r="B360" i="25"/>
  <c r="A256" i="19" s="1"/>
  <c r="H62" i="25"/>
  <c r="H12" i="19" s="1"/>
  <c r="B97" i="25"/>
  <c r="A316" i="19" s="1"/>
  <c r="B403" i="25"/>
  <c r="A368" i="19" s="1"/>
  <c r="L443" i="25"/>
  <c r="K277" i="25"/>
  <c r="K14" i="15" s="1"/>
  <c r="K407" i="25"/>
  <c r="K372" i="19" s="1"/>
  <c r="M180" i="25"/>
  <c r="N28" i="16" s="1"/>
  <c r="J442" i="25"/>
  <c r="M380" i="25"/>
  <c r="N151" i="19" s="1"/>
  <c r="I41" i="25"/>
  <c r="I23" i="18" s="1"/>
  <c r="J151" i="25"/>
  <c r="J11" i="16" s="1"/>
  <c r="H439" i="25"/>
  <c r="M185" i="25"/>
  <c r="N33" i="16" s="1"/>
  <c r="K416" i="25"/>
  <c r="K164" i="19" s="1"/>
  <c r="L259" i="25"/>
  <c r="L99" i="19" s="1"/>
  <c r="L265" i="25"/>
  <c r="L105" i="19" s="1"/>
  <c r="B25" i="25"/>
  <c r="A273" i="19" s="1"/>
  <c r="I165" i="25"/>
  <c r="I342" i="19" s="1"/>
  <c r="B488" i="25"/>
  <c r="A28" i="15" s="1"/>
  <c r="L157" i="25"/>
  <c r="L334" i="19" s="1"/>
  <c r="M476" i="25"/>
  <c r="N268" i="19" s="1"/>
  <c r="B434" i="25"/>
  <c r="A59" i="16" s="1"/>
  <c r="B33" i="25"/>
  <c r="A312" i="19" s="1"/>
  <c r="K93" i="25"/>
  <c r="K62" i="19" s="1"/>
  <c r="J277" i="25"/>
  <c r="J14" i="15" s="1"/>
  <c r="I234" i="25"/>
  <c r="I94" i="19" s="1"/>
  <c r="M121" i="25"/>
  <c r="N202" i="19" s="1"/>
  <c r="K365" i="25"/>
  <c r="K142" i="19" s="1"/>
  <c r="H145" i="25"/>
  <c r="H86" i="19" s="1"/>
  <c r="K197" i="25"/>
  <c r="K347" i="19" s="1"/>
  <c r="J166" i="25"/>
  <c r="J343" i="19" s="1"/>
  <c r="I365" i="25"/>
  <c r="I142" i="19" s="1"/>
  <c r="K461" i="25"/>
  <c r="K192" i="19" s="1"/>
  <c r="B341" i="25"/>
  <c r="A51" i="16" s="1"/>
  <c r="L171" i="25"/>
  <c r="L19" i="16" s="1"/>
  <c r="K24" i="25"/>
  <c r="K272" i="19" s="1"/>
  <c r="J380" i="25"/>
  <c r="J151" i="19" s="1"/>
  <c r="B112" i="25"/>
  <c r="A29" i="7" s="1"/>
  <c r="J407" i="25"/>
  <c r="J372" i="19" s="1"/>
  <c r="H464" i="25"/>
  <c r="H61" i="16" s="1"/>
  <c r="J115" i="25"/>
  <c r="J66" i="19" s="1"/>
  <c r="M215" i="25"/>
  <c r="N221" i="19" s="1"/>
  <c r="K79" i="25"/>
  <c r="K48" i="19" s="1"/>
  <c r="I464" i="25"/>
  <c r="I61" i="16" s="1"/>
  <c r="I419" i="25"/>
  <c r="I167" i="19" s="1"/>
  <c r="L52" i="25"/>
  <c r="L34" i="18" s="1"/>
  <c r="B52" i="25"/>
  <c r="A34" i="18" s="1"/>
  <c r="K270" i="25"/>
  <c r="K110" i="19" s="1"/>
  <c r="H411" i="25"/>
  <c r="H376" i="19" s="1"/>
  <c r="M362" i="25"/>
  <c r="N258" i="19" s="1"/>
  <c r="M133" i="25"/>
  <c r="N81" i="19" s="1"/>
  <c r="M443" i="25"/>
  <c r="M434" i="25"/>
  <c r="N59" i="16" s="1"/>
  <c r="K46" i="25"/>
  <c r="K28" i="18" s="1"/>
  <c r="H473" i="25"/>
  <c r="H305" i="19" s="1"/>
  <c r="H456" i="25"/>
  <c r="H187" i="19" s="1"/>
  <c r="M327" i="25"/>
  <c r="N196" i="19" s="1"/>
  <c r="L174" i="25"/>
  <c r="L22" i="16" s="1"/>
  <c r="K284" i="25"/>
  <c r="K282" i="19" s="1"/>
  <c r="I444" i="25"/>
  <c r="I175" i="19" s="1"/>
  <c r="J61" i="25"/>
  <c r="J11" i="19" s="1"/>
  <c r="M475" i="25"/>
  <c r="N267" i="19" s="1"/>
  <c r="H216" i="25"/>
  <c r="H222" i="19" s="1"/>
  <c r="M319" i="25"/>
  <c r="N33" i="19" s="1"/>
  <c r="L193" i="25"/>
  <c r="L41" i="16" s="1"/>
  <c r="K456" i="25"/>
  <c r="K187" i="19" s="1"/>
  <c r="K398" i="25"/>
  <c r="K363" i="19" s="1"/>
  <c r="H350" i="25"/>
  <c r="H135" i="19" s="1"/>
  <c r="M235" i="25"/>
  <c r="N226" i="19" s="1"/>
  <c r="H9" i="25"/>
  <c r="H16" i="18" s="1"/>
  <c r="L124" i="25"/>
  <c r="L72" i="19" s="1"/>
  <c r="L442" i="25"/>
  <c r="M58" i="25"/>
  <c r="N40" i="18" s="1"/>
  <c r="J94" i="25"/>
  <c r="J63" i="19" s="1"/>
  <c r="M479" i="25"/>
  <c r="N44" i="19" s="1"/>
  <c r="H349" i="25"/>
  <c r="H134" i="19" s="1"/>
  <c r="M465" i="25"/>
  <c r="N62" i="16" s="1"/>
  <c r="M264" i="25"/>
  <c r="N104" i="19" s="1"/>
  <c r="I351" i="25"/>
  <c r="I38" i="19" s="1"/>
  <c r="I126" i="25"/>
  <c r="I74" i="19" s="1"/>
  <c r="L111" i="25"/>
  <c r="L330" i="19" s="1"/>
  <c r="J366" i="25"/>
  <c r="J143" i="19" s="1"/>
  <c r="B173" i="25"/>
  <c r="A21" i="16" s="1"/>
  <c r="I94" i="25"/>
  <c r="I63" i="19" s="1"/>
  <c r="L428" i="25"/>
  <c r="L173" i="19" s="1"/>
  <c r="K76" i="25"/>
  <c r="K299" i="19" s="1"/>
  <c r="M211" i="25"/>
  <c r="N217" i="19" s="1"/>
  <c r="B277" i="25"/>
  <c r="A14" i="15" s="1"/>
  <c r="H120" i="25"/>
  <c r="H201" i="19" s="1"/>
  <c r="H385" i="25"/>
  <c r="H156" i="19" s="1"/>
  <c r="K67" i="25"/>
  <c r="K290" i="19" s="1"/>
  <c r="L364" i="25"/>
  <c r="L141" i="19" s="1"/>
  <c r="B154" i="25"/>
  <c r="A14" i="16" s="1"/>
  <c r="H281" i="25"/>
  <c r="H18" i="15" s="1"/>
  <c r="H6" i="25"/>
  <c r="H13" i="18" s="1"/>
  <c r="H158" i="25"/>
  <c r="H335" i="19" s="1"/>
  <c r="H166" i="25"/>
  <c r="H343" i="19" s="1"/>
  <c r="H19" i="25"/>
  <c r="H16" i="17" s="1"/>
  <c r="H428" i="25"/>
  <c r="H173" i="19" s="1"/>
  <c r="K131" i="25"/>
  <c r="K79" i="19" s="1"/>
  <c r="K354" i="25"/>
  <c r="K41" i="19" s="1"/>
  <c r="M140" i="25"/>
  <c r="N84" i="19" s="1"/>
  <c r="J50" i="25"/>
  <c r="J32" i="18" s="1"/>
  <c r="J187" i="25"/>
  <c r="J35" i="16" s="1"/>
  <c r="L222" i="25"/>
  <c r="L21" i="19" s="1"/>
  <c r="B151" i="25"/>
  <c r="A11" i="16" s="1"/>
  <c r="L200" i="25"/>
  <c r="L44" i="16" s="1"/>
  <c r="J476" i="25"/>
  <c r="J268" i="19" s="1"/>
  <c r="J489" i="25"/>
  <c r="J29" i="15" s="1"/>
  <c r="K226" i="25"/>
  <c r="K25" i="19" s="1"/>
  <c r="J281" i="25"/>
  <c r="J18" i="15" s="1"/>
  <c r="K97" i="25"/>
  <c r="K316" i="19" s="1"/>
  <c r="I84" i="25"/>
  <c r="I53" i="19" s="1"/>
  <c r="B295" i="25"/>
  <c r="A118" i="19" s="1"/>
  <c r="L218" i="25"/>
  <c r="L224" i="19" s="1"/>
  <c r="L79" i="25"/>
  <c r="L48" i="19" s="1"/>
  <c r="B343" i="25"/>
  <c r="A53" i="16" s="1"/>
  <c r="L96" i="25"/>
  <c r="L65" i="19" s="1"/>
  <c r="J116" i="25"/>
  <c r="J67" i="19" s="1"/>
  <c r="L104" i="25"/>
  <c r="L323" i="19" s="1"/>
  <c r="J460" i="25"/>
  <c r="J191" i="19" s="1"/>
  <c r="M351" i="25"/>
  <c r="N38" i="19" s="1"/>
  <c r="K399" i="25"/>
  <c r="K364" i="19" s="1"/>
  <c r="J311" i="25"/>
  <c r="J10" i="14" s="1"/>
  <c r="J435" i="25"/>
  <c r="J262" i="19" s="1"/>
  <c r="J180" i="25"/>
  <c r="J28" i="16" s="1"/>
  <c r="I148" i="25"/>
  <c r="I89" i="19" s="1"/>
  <c r="B92" i="25"/>
  <c r="A61" i="19" s="1"/>
  <c r="I54" i="25"/>
  <c r="I36" i="18" s="1"/>
  <c r="L152" i="25"/>
  <c r="L12" i="16" s="1"/>
  <c r="I297" i="25"/>
  <c r="I120" i="19" s="1"/>
  <c r="J192" i="25"/>
  <c r="J40" i="16" s="1"/>
  <c r="J56" i="25"/>
  <c r="J38" i="18" s="1"/>
  <c r="L434" i="25"/>
  <c r="L59" i="16" s="1"/>
  <c r="L476" i="25"/>
  <c r="L268" i="19" s="1"/>
  <c r="I490" i="25"/>
  <c r="I30" i="15" s="1"/>
  <c r="H276" i="25"/>
  <c r="H13" i="15" s="1"/>
  <c r="B342" i="25"/>
  <c r="A52" i="16" s="1"/>
  <c r="L24" i="25"/>
  <c r="L272" i="19" s="1"/>
  <c r="L186" i="25"/>
  <c r="L34" i="16" s="1"/>
  <c r="K10" i="25"/>
  <c r="K17" i="18" s="1"/>
  <c r="J409" i="25"/>
  <c r="J374" i="19" s="1"/>
  <c r="L39" i="25"/>
  <c r="L21" i="18" s="1"/>
  <c r="M408" i="25"/>
  <c r="N373" i="19" s="1"/>
  <c r="B383" i="25"/>
  <c r="A154" i="19" s="1"/>
  <c r="J29" i="25"/>
  <c r="J308" i="19" s="1"/>
  <c r="J206" i="25"/>
  <c r="J212" i="19" s="1"/>
  <c r="K276" i="25"/>
  <c r="K13" i="15" s="1"/>
  <c r="K54" i="25"/>
  <c r="K36" i="18" s="1"/>
  <c r="B410" i="25"/>
  <c r="A375" i="19" s="1"/>
  <c r="M201" i="25"/>
  <c r="N45" i="16" s="1"/>
  <c r="B54" i="25"/>
  <c r="A36" i="18" s="1"/>
  <c r="B68" i="25"/>
  <c r="A291" i="19" s="1"/>
  <c r="M118" i="25"/>
  <c r="N69" i="19" s="1"/>
  <c r="L102" i="25"/>
  <c r="L321" i="19" s="1"/>
  <c r="H8" i="25"/>
  <c r="H15" i="18" s="1"/>
  <c r="B325" i="25"/>
  <c r="A19" i="7" s="1"/>
  <c r="K479" i="25"/>
  <c r="K44" i="19" s="1"/>
  <c r="L95" i="25"/>
  <c r="L64" i="19" s="1"/>
  <c r="H353" i="25"/>
  <c r="H40" i="19" s="1"/>
  <c r="B159" i="25"/>
  <c r="A336" i="19" s="1"/>
  <c r="B144" i="25"/>
  <c r="A18" i="19" s="1"/>
  <c r="K211" i="25"/>
  <c r="K217" i="19" s="1"/>
  <c r="K246" i="25"/>
  <c r="K97" i="19" s="1"/>
  <c r="K150" i="25"/>
  <c r="K10" i="16" s="1"/>
  <c r="I418" i="25"/>
  <c r="I166" i="19" s="1"/>
  <c r="M355" i="25"/>
  <c r="N136" i="19" s="1"/>
  <c r="L164" i="25"/>
  <c r="L341" i="19" s="1"/>
  <c r="B412" i="25"/>
  <c r="A377" i="19" s="1"/>
  <c r="L252" i="25"/>
  <c r="B266" i="25"/>
  <c r="A106" i="19" s="1"/>
  <c r="J26" i="25"/>
  <c r="J274" i="19" s="1"/>
  <c r="B440" i="25"/>
  <c r="I113" i="25"/>
  <c r="H179" i="25"/>
  <c r="H27" i="16" s="1"/>
  <c r="K22" i="25"/>
  <c r="K18" i="17" s="1"/>
  <c r="B131" i="25"/>
  <c r="A79" i="19" s="1"/>
  <c r="I212" i="25"/>
  <c r="I218" i="19" s="1"/>
  <c r="J178" i="25"/>
  <c r="J26" i="16" s="1"/>
  <c r="J472" i="25"/>
  <c r="J304" i="19" s="1"/>
  <c r="M296" i="25"/>
  <c r="N119" i="19" s="1"/>
  <c r="B286" i="25"/>
  <c r="A350" i="19" s="1"/>
  <c r="H103" i="25"/>
  <c r="H322" i="19" s="1"/>
  <c r="B372" i="25"/>
  <c r="A22" i="7" s="1"/>
  <c r="I350" i="25"/>
  <c r="I135" i="19" s="1"/>
  <c r="M277" i="25"/>
  <c r="N14" i="15" s="1"/>
  <c r="B142" i="25"/>
  <c r="A16" i="19" s="1"/>
  <c r="I287" i="25"/>
  <c r="I351" i="19" s="1"/>
  <c r="I65" i="25"/>
  <c r="I15" i="19" s="1"/>
  <c r="K134" i="25"/>
  <c r="K82" i="19" s="1"/>
  <c r="I252" i="25"/>
  <c r="K262" i="25"/>
  <c r="K102" i="19" s="1"/>
  <c r="I333" i="25"/>
  <c r="I252" i="19" s="1"/>
  <c r="M421" i="25"/>
  <c r="N169" i="19" s="1"/>
  <c r="M379" i="25"/>
  <c r="N150" i="19" s="1"/>
  <c r="L58" i="25"/>
  <c r="L40" i="18" s="1"/>
  <c r="H106" i="25"/>
  <c r="H325" i="19" s="1"/>
  <c r="M136" i="25"/>
  <c r="N205" i="19" s="1"/>
  <c r="B390" i="25"/>
  <c r="A161" i="19" s="1"/>
  <c r="K287" i="25"/>
  <c r="K351" i="19" s="1"/>
  <c r="L471" i="25"/>
  <c r="L303" i="19" s="1"/>
  <c r="K264" i="25"/>
  <c r="K104" i="19" s="1"/>
  <c r="L139" i="25"/>
  <c r="L83" i="19" s="1"/>
  <c r="H203" i="25"/>
  <c r="H209" i="19" s="1"/>
  <c r="L267" i="25"/>
  <c r="L107" i="19" s="1"/>
  <c r="I9" i="25"/>
  <c r="I16" i="18" s="1"/>
  <c r="K485" i="25"/>
  <c r="K25" i="15" s="1"/>
  <c r="M276" i="25"/>
  <c r="N13" i="15" s="1"/>
  <c r="M455" i="25"/>
  <c r="N186" i="19" s="1"/>
  <c r="L324" i="25"/>
  <c r="L18" i="7" s="1"/>
  <c r="K444" i="25"/>
  <c r="K175" i="19" s="1"/>
  <c r="L381" i="25"/>
  <c r="L152" i="19" s="1"/>
  <c r="I293" i="25"/>
  <c r="I116" i="19" s="1"/>
  <c r="H47" i="25"/>
  <c r="H29" i="18" s="1"/>
  <c r="B123" i="25"/>
  <c r="A71" i="19" s="1"/>
  <c r="J449" i="25"/>
  <c r="J180" i="19" s="1"/>
  <c r="I478" i="25"/>
  <c r="I43" i="19" s="1"/>
  <c r="J431" i="25"/>
  <c r="J56" i="16" s="1"/>
  <c r="H124" i="25"/>
  <c r="H72" i="19" s="1"/>
  <c r="I115" i="25"/>
  <c r="I66" i="19" s="1"/>
  <c r="I149" i="25"/>
  <c r="I90" i="19" s="1"/>
  <c r="M101" i="25"/>
  <c r="N320" i="19" s="1"/>
  <c r="M123" i="25"/>
  <c r="N71" i="19" s="1"/>
  <c r="B292" i="25"/>
  <c r="A115" i="19" s="1"/>
  <c r="K393" i="25"/>
  <c r="K358" i="19" s="1"/>
  <c r="L16" i="25"/>
  <c r="L13" i="17" s="1"/>
  <c r="L123" i="25"/>
  <c r="L71" i="19" s="1"/>
  <c r="B391" i="25"/>
  <c r="A162" i="19" s="1"/>
  <c r="H265" i="25"/>
  <c r="H105" i="19" s="1"/>
  <c r="I474" i="25"/>
  <c r="I266" i="19" s="1"/>
  <c r="H338" i="25"/>
  <c r="M234" i="25"/>
  <c r="N94" i="19" s="1"/>
  <c r="M97" i="25"/>
  <c r="N316" i="19" s="1"/>
  <c r="I336" i="25"/>
  <c r="B302" i="25"/>
  <c r="A245" i="19" s="1"/>
  <c r="J10" i="25"/>
  <c r="J17" i="18" s="1"/>
  <c r="K217" i="25"/>
  <c r="K223" i="19" s="1"/>
  <c r="I192" i="25"/>
  <c r="I40" i="16" s="1"/>
  <c r="K199" i="25"/>
  <c r="K43" i="16" s="1"/>
  <c r="J269" i="25"/>
  <c r="J109" i="19" s="1"/>
  <c r="L156" i="25"/>
  <c r="L333" i="19" s="1"/>
  <c r="M80" i="25"/>
  <c r="N49" i="19" s="1"/>
  <c r="L468" i="25"/>
  <c r="L285" i="19" s="1"/>
  <c r="M4" i="25"/>
  <c r="N11" i="18" s="1"/>
  <c r="J209" i="25"/>
  <c r="J215" i="19" s="1"/>
  <c r="K432" i="25"/>
  <c r="K57" i="16" s="1"/>
  <c r="K480" i="25"/>
  <c r="K45" i="19" s="1"/>
  <c r="I203" i="25"/>
  <c r="I209" i="19" s="1"/>
  <c r="I417" i="25"/>
  <c r="I165" i="19" s="1"/>
  <c r="H427" i="25"/>
  <c r="H172" i="19" s="1"/>
  <c r="M457" i="25"/>
  <c r="N188" i="19" s="1"/>
  <c r="J327" i="25"/>
  <c r="J196" i="19" s="1"/>
  <c r="K130" i="25"/>
  <c r="K78" i="19" s="1"/>
  <c r="J95" i="25"/>
  <c r="J64" i="19" s="1"/>
  <c r="L457" i="25"/>
  <c r="L188" i="19" s="1"/>
  <c r="I6" i="25"/>
  <c r="I13" i="18" s="1"/>
  <c r="H12" i="25"/>
  <c r="H19" i="18" s="1"/>
  <c r="M282" i="25"/>
  <c r="N280" i="19" s="1"/>
  <c r="H268" i="25"/>
  <c r="H108" i="19" s="1"/>
  <c r="L311" i="25"/>
  <c r="L10" i="14" s="1"/>
  <c r="J59" i="25"/>
  <c r="J41" i="18" s="1"/>
  <c r="M311" i="25"/>
  <c r="N10" i="14" s="1"/>
  <c r="K144" i="25"/>
  <c r="K18" i="19" s="1"/>
  <c r="B420" i="25"/>
  <c r="A168" i="19" s="1"/>
  <c r="J246" i="25"/>
  <c r="J97" i="19" s="1"/>
  <c r="I4" i="25"/>
  <c r="I11" i="18" s="1"/>
  <c r="H449" i="25"/>
  <c r="H180" i="19" s="1"/>
  <c r="L162" i="25"/>
  <c r="L339" i="19" s="1"/>
  <c r="M325" i="25"/>
  <c r="N19" i="7" s="1"/>
  <c r="L236" i="25"/>
  <c r="L227" i="19" s="1"/>
  <c r="L277" i="25"/>
  <c r="L14" i="15" s="1"/>
  <c r="H264" i="25"/>
  <c r="H104" i="19" s="1"/>
  <c r="M158" i="25"/>
  <c r="N335" i="19" s="1"/>
  <c r="B337" i="25"/>
  <c r="A47" i="16" s="1"/>
  <c r="I466" i="25"/>
  <c r="I283" i="19" s="1"/>
  <c r="B346" i="25"/>
  <c r="A355" i="19" s="1"/>
  <c r="I366" i="25"/>
  <c r="I143" i="19" s="1"/>
  <c r="M187" i="25"/>
  <c r="N35" i="16" s="1"/>
  <c r="L455" i="25"/>
  <c r="L186" i="19" s="1"/>
  <c r="H320" i="25"/>
  <c r="H34" i="19" s="1"/>
  <c r="M104" i="25"/>
  <c r="N323" i="19" s="1"/>
  <c r="H309" i="25"/>
  <c r="H125" i="19" s="1"/>
  <c r="H418" i="25"/>
  <c r="H166" i="19" s="1"/>
  <c r="H118" i="25"/>
  <c r="H69" i="19" s="1"/>
  <c r="M22" i="25"/>
  <c r="N18" i="17" s="1"/>
  <c r="L203" i="25"/>
  <c r="L209" i="19" s="1"/>
  <c r="I264" i="25"/>
  <c r="I104" i="19" s="1"/>
  <c r="L461" i="25"/>
  <c r="L192" i="19" s="1"/>
  <c r="I171" i="25"/>
  <c r="I19" i="16" s="1"/>
  <c r="L120" i="25"/>
  <c r="L201" i="19" s="1"/>
  <c r="B5" i="25"/>
  <c r="A12" i="18" s="1"/>
  <c r="B320" i="25"/>
  <c r="A34" i="19" s="1"/>
  <c r="J239" i="25"/>
  <c r="J230" i="19" s="1"/>
  <c r="K216" i="25"/>
  <c r="K222" i="19" s="1"/>
  <c r="B59" i="25"/>
  <c r="A41" i="18" s="1"/>
  <c r="J483" i="25"/>
  <c r="J23" i="15" s="1"/>
  <c r="H65" i="25"/>
  <c r="H15" i="19" s="1"/>
  <c r="B473" i="25"/>
  <c r="A305" i="19" s="1"/>
  <c r="J244" i="25"/>
  <c r="J95" i="19" s="1"/>
  <c r="H58" i="25"/>
  <c r="H40" i="18" s="1"/>
  <c r="H89" i="25"/>
  <c r="H58" i="19" s="1"/>
  <c r="B379" i="25"/>
  <c r="A150" i="19" s="1"/>
  <c r="L206" i="25"/>
  <c r="L212" i="19" s="1"/>
  <c r="I482" i="25"/>
  <c r="I22" i="15" s="1"/>
  <c r="L5" i="25"/>
  <c r="L12" i="18" s="1"/>
  <c r="I91" i="25"/>
  <c r="I60" i="19" s="1"/>
  <c r="B432" i="25"/>
  <c r="A57" i="16" s="1"/>
  <c r="M347" i="25"/>
  <c r="N356" i="19" s="1"/>
  <c r="M440" i="25"/>
  <c r="K469" i="25"/>
  <c r="K286" i="19" s="1"/>
  <c r="B129" i="25"/>
  <c r="A77" i="19" s="1"/>
  <c r="M372" i="25"/>
  <c r="N22" i="7" s="1"/>
  <c r="B168" i="25"/>
  <c r="A16" i="16" s="1"/>
  <c r="I310" i="25"/>
  <c r="I126" i="19" s="1"/>
  <c r="H397" i="25"/>
  <c r="H362" i="19" s="1"/>
  <c r="L489" i="25"/>
  <c r="L29" i="15" s="1"/>
  <c r="M205" i="25"/>
  <c r="N211" i="19" s="1"/>
  <c r="K440" i="25"/>
  <c r="J325" i="25"/>
  <c r="J19" i="7" s="1"/>
  <c r="I460" i="25"/>
  <c r="I191" i="19" s="1"/>
  <c r="L71" i="25"/>
  <c r="L294" i="19" s="1"/>
  <c r="L224" i="25"/>
  <c r="L23" i="19" s="1"/>
  <c r="K303" i="25"/>
  <c r="K246" i="19" s="1"/>
  <c r="I170" i="25"/>
  <c r="I18" i="16" s="1"/>
  <c r="M320" i="25"/>
  <c r="N34" i="19" s="1"/>
  <c r="L221" i="25"/>
  <c r="L20" i="19" s="1"/>
  <c r="B290" i="25"/>
  <c r="A113" i="19" s="1"/>
  <c r="H275" i="25"/>
  <c r="H12" i="15" s="1"/>
  <c r="B121" i="25"/>
  <c r="A202" i="19" s="1"/>
  <c r="M78" i="25"/>
  <c r="N301" i="19" s="1"/>
  <c r="K331" i="25"/>
  <c r="K10" i="7" s="1"/>
  <c r="H388" i="25"/>
  <c r="H159" i="19" s="1"/>
  <c r="B394" i="25"/>
  <c r="A359" i="19" s="1"/>
  <c r="J74" i="25"/>
  <c r="J297" i="19" s="1"/>
  <c r="M212" i="25"/>
  <c r="N218" i="19" s="1"/>
  <c r="B153" i="25"/>
  <c r="A13" i="16" s="1"/>
  <c r="J347" i="25"/>
  <c r="J356" i="19" s="1"/>
  <c r="I191" i="25"/>
  <c r="I39" i="16" s="1"/>
  <c r="M367" i="25"/>
  <c r="N144" i="19" s="1"/>
  <c r="H155" i="25"/>
  <c r="H15" i="16" s="1"/>
  <c r="K413" i="25"/>
  <c r="K378" i="19" s="1"/>
  <c r="B250" i="25"/>
  <c r="A237" i="19" s="1"/>
  <c r="J320" i="25"/>
  <c r="J34" i="19" s="1"/>
  <c r="M85" i="25"/>
  <c r="N54" i="19" s="1"/>
  <c r="H161" i="25"/>
  <c r="H338" i="19" s="1"/>
  <c r="K356" i="25"/>
  <c r="K137" i="19" s="1"/>
  <c r="I277" i="25"/>
  <c r="I14" i="15" s="1"/>
  <c r="H39" i="25"/>
  <c r="H21" i="18" s="1"/>
  <c r="K369" i="25"/>
  <c r="K146" i="19" s="1"/>
  <c r="H197" i="25"/>
  <c r="H347" i="19" s="1"/>
  <c r="M83" i="25"/>
  <c r="N52" i="19" s="1"/>
  <c r="I432" i="25"/>
  <c r="I57" i="16" s="1"/>
  <c r="B486" i="25"/>
  <c r="A26" i="15" s="1"/>
  <c r="K198" i="25"/>
  <c r="K348" i="19" s="1"/>
  <c r="K275" i="25"/>
  <c r="K12" i="15" s="1"/>
  <c r="I359" i="25"/>
  <c r="I255" i="19" s="1"/>
  <c r="L330" i="25"/>
  <c r="L9" i="7" s="1"/>
  <c r="J96" i="25"/>
  <c r="J65" i="19" s="1"/>
  <c r="M390" i="25"/>
  <c r="N161" i="19" s="1"/>
  <c r="L242" i="25"/>
  <c r="L233" i="19" s="1"/>
  <c r="J188" i="25"/>
  <c r="J36" i="16" s="1"/>
  <c r="L190" i="25"/>
  <c r="L38" i="16" s="1"/>
  <c r="K383" i="25"/>
  <c r="K154" i="19" s="1"/>
  <c r="I29" i="25"/>
  <c r="I308" i="19" s="1"/>
  <c r="L279" i="25"/>
  <c r="L16" i="15" s="1"/>
  <c r="H167" i="25"/>
  <c r="H344" i="19" s="1"/>
  <c r="H328" i="25"/>
  <c r="H197" i="19" s="1"/>
  <c r="I59" i="25"/>
  <c r="I41" i="18" s="1"/>
  <c r="H109" i="25"/>
  <c r="H328" i="19" s="1"/>
  <c r="M448" i="25"/>
  <c r="N179" i="19" s="1"/>
  <c r="I34" i="25"/>
  <c r="I313" i="19" s="1"/>
  <c r="K195" i="25"/>
  <c r="K345" i="19" s="1"/>
  <c r="K376" i="25"/>
  <c r="K26" i="7" s="1"/>
  <c r="J149" i="25"/>
  <c r="J90" i="19" s="1"/>
  <c r="M373" i="25"/>
  <c r="N23" i="7" s="1"/>
  <c r="M142" i="25"/>
  <c r="N16" i="19" s="1"/>
  <c r="M415" i="25"/>
  <c r="N163" i="19" s="1"/>
  <c r="J361" i="25"/>
  <c r="J257" i="19" s="1"/>
  <c r="I370" i="25"/>
  <c r="I147" i="19" s="1"/>
  <c r="J35" i="25"/>
  <c r="J277" i="19" s="1"/>
  <c r="B452" i="25"/>
  <c r="A183" i="19" s="1"/>
  <c r="M144" i="25"/>
  <c r="N18" i="19" s="1"/>
  <c r="K427" i="25"/>
  <c r="K172" i="19" s="1"/>
  <c r="I46" i="25"/>
  <c r="I28" i="18" s="1"/>
  <c r="J17" i="25"/>
  <c r="J14" i="17" s="1"/>
  <c r="I411" i="25"/>
  <c r="I376" i="19" s="1"/>
  <c r="L195" i="25"/>
  <c r="L345" i="19" s="1"/>
  <c r="J164" i="25"/>
  <c r="J341" i="19" s="1"/>
  <c r="M51" i="25"/>
  <c r="N33" i="18" s="1"/>
  <c r="B382" i="25"/>
  <c r="A153" i="19" s="1"/>
  <c r="K159" i="25"/>
  <c r="K336" i="19" s="1"/>
  <c r="K201" i="25"/>
  <c r="K45" i="16" s="1"/>
  <c r="I83" i="25"/>
  <c r="I52" i="19" s="1"/>
  <c r="M19" i="25"/>
  <c r="N16" i="17" s="1"/>
  <c r="B179" i="25"/>
  <c r="A27" i="16" s="1"/>
  <c r="M9" i="25"/>
  <c r="N16" i="18" s="1"/>
  <c r="B300" i="25"/>
  <c r="A123" i="19" s="1"/>
  <c r="K283" i="25"/>
  <c r="K281" i="19" s="1"/>
  <c r="K129" i="25"/>
  <c r="K77" i="19" s="1"/>
  <c r="I383" i="25"/>
  <c r="I154" i="19" s="1"/>
  <c r="J430" i="25"/>
  <c r="J55" i="16" s="1"/>
  <c r="H469" i="25"/>
  <c r="H286" i="19" s="1"/>
  <c r="H42" i="25"/>
  <c r="H24" i="18" s="1"/>
  <c r="K451" i="25"/>
  <c r="K182" i="19" s="1"/>
  <c r="I304" i="25"/>
  <c r="I247" i="19" s="1"/>
  <c r="J68" i="25"/>
  <c r="J291" i="19" s="1"/>
  <c r="L12" i="25"/>
  <c r="L19" i="18" s="1"/>
  <c r="I219" i="25"/>
  <c r="I225" i="19" s="1"/>
  <c r="M14" i="25"/>
  <c r="N11" i="17" s="1"/>
  <c r="K484" i="25"/>
  <c r="K24" i="15" s="1"/>
  <c r="M207" i="25"/>
  <c r="N213" i="19" s="1"/>
  <c r="H242" i="25"/>
  <c r="H233" i="19" s="1"/>
  <c r="I58" i="25"/>
  <c r="I40" i="18" s="1"/>
  <c r="B99" i="25"/>
  <c r="A318" i="19" s="1"/>
  <c r="K307" i="25"/>
  <c r="K250" i="19" s="1"/>
  <c r="H448" i="25"/>
  <c r="H179" i="19" s="1"/>
  <c r="K139" i="25"/>
  <c r="K83" i="19" s="1"/>
  <c r="I456" i="25"/>
  <c r="I187" i="19" s="1"/>
  <c r="J469" i="25"/>
  <c r="J286" i="19" s="1"/>
  <c r="K177" i="25"/>
  <c r="K25" i="16" s="1"/>
  <c r="M386" i="25"/>
  <c r="N157" i="19" s="1"/>
  <c r="I267" i="25"/>
  <c r="I107" i="19" s="1"/>
  <c r="M21" i="25"/>
  <c r="B255" i="25"/>
  <c r="A241" i="19" s="1"/>
  <c r="B39" i="25"/>
  <c r="A21" i="18" s="1"/>
  <c r="H273" i="25"/>
  <c r="H10" i="15" s="1"/>
  <c r="I71" i="25"/>
  <c r="I294" i="19" s="1"/>
  <c r="I96" i="25"/>
  <c r="I65" i="19" s="1"/>
  <c r="L419" i="25"/>
  <c r="L167" i="19" s="1"/>
  <c r="L404" i="25"/>
  <c r="L369" i="19" s="1"/>
  <c r="I391" i="25"/>
  <c r="I162" i="19" s="1"/>
  <c r="H20" i="25"/>
  <c r="H17" i="17" s="1"/>
  <c r="H407" i="25"/>
  <c r="H372" i="19" s="1"/>
  <c r="L122" i="25"/>
  <c r="L203" i="19" s="1"/>
  <c r="H481" i="25"/>
  <c r="H21" i="15" s="1"/>
  <c r="M154" i="25"/>
  <c r="N14" i="16" s="1"/>
  <c r="H195" i="25"/>
  <c r="H345" i="19" s="1"/>
  <c r="J228" i="25"/>
  <c r="J27" i="19" s="1"/>
  <c r="K392" i="25"/>
  <c r="K357" i="19" s="1"/>
  <c r="M294" i="25"/>
  <c r="N117" i="19" s="1"/>
  <c r="I236" i="25"/>
  <c r="I227" i="19" s="1"/>
  <c r="K238" i="25"/>
  <c r="K229" i="19" s="1"/>
  <c r="H137" i="25"/>
  <c r="H206" i="19" s="1"/>
  <c r="I481" i="25"/>
  <c r="I21" i="15" s="1"/>
  <c r="L151" i="25"/>
  <c r="L11" i="16" s="1"/>
  <c r="L454" i="25"/>
  <c r="L185" i="19" s="1"/>
  <c r="J199" i="25"/>
  <c r="J43" i="16" s="1"/>
  <c r="B430" i="25"/>
  <c r="A55" i="16" s="1"/>
  <c r="M489" i="25"/>
  <c r="N29" i="15" s="1"/>
  <c r="M115" i="25"/>
  <c r="N66" i="19" s="1"/>
  <c r="K117" i="25"/>
  <c r="K68" i="19" s="1"/>
  <c r="L153" i="25"/>
  <c r="L13" i="16" s="1"/>
  <c r="J392" i="25"/>
  <c r="J357" i="19" s="1"/>
  <c r="L395" i="25"/>
  <c r="L360" i="19" s="1"/>
  <c r="H355" i="25"/>
  <c r="H136" i="19" s="1"/>
  <c r="M451" i="25"/>
  <c r="N182" i="19" s="1"/>
  <c r="H451" i="25"/>
  <c r="H182" i="19" s="1"/>
  <c r="K349" i="25"/>
  <c r="K134" i="19" s="1"/>
  <c r="K305" i="25"/>
  <c r="K248" i="19" s="1"/>
  <c r="B318" i="25"/>
  <c r="A32" i="19" s="1"/>
  <c r="K362" i="25"/>
  <c r="K258" i="19" s="1"/>
  <c r="I415" i="25"/>
  <c r="I163" i="19" s="1"/>
  <c r="I380" i="25"/>
  <c r="I151" i="19" s="1"/>
  <c r="I130" i="25"/>
  <c r="I78" i="19" s="1"/>
  <c r="L34" i="25"/>
  <c r="L313" i="19" s="1"/>
  <c r="H22" i="25"/>
  <c r="H18" i="17" s="1"/>
  <c r="H315" i="25"/>
  <c r="H14" i="14" s="1"/>
  <c r="H393" i="25"/>
  <c r="H358" i="19" s="1"/>
  <c r="M239" i="25"/>
  <c r="N230" i="19" s="1"/>
  <c r="K152" i="25"/>
  <c r="K12" i="16" s="1"/>
  <c r="K396" i="25"/>
  <c r="K361" i="19" s="1"/>
  <c r="M61" i="25"/>
  <c r="N11" i="19" s="1"/>
  <c r="M288" i="25"/>
  <c r="N352" i="19" s="1"/>
  <c r="I135" i="25"/>
  <c r="I204" i="19" s="1"/>
  <c r="K204" i="25"/>
  <c r="K210" i="19" s="1"/>
  <c r="I364" i="25"/>
  <c r="I141" i="19" s="1"/>
  <c r="M71" i="25"/>
  <c r="N294" i="19" s="1"/>
  <c r="H442" i="25"/>
  <c r="I296" i="25"/>
  <c r="I119" i="19" s="1"/>
  <c r="K374" i="25"/>
  <c r="K24" i="7" s="1"/>
  <c r="H446" i="25"/>
  <c r="H177" i="19" s="1"/>
  <c r="J186" i="25"/>
  <c r="J34" i="16" s="1"/>
  <c r="H208" i="25"/>
  <c r="H214" i="19" s="1"/>
  <c r="I254" i="25"/>
  <c r="I240" i="19" s="1"/>
  <c r="M13" i="25"/>
  <c r="N10" i="17" s="1"/>
  <c r="J125" i="25"/>
  <c r="J73" i="19" s="1"/>
  <c r="B238" i="25"/>
  <c r="A229" i="19" s="1"/>
  <c r="K446" i="25"/>
  <c r="K177" i="19" s="1"/>
  <c r="B453" i="25"/>
  <c r="A184" i="19" s="1"/>
  <c r="J91" i="25"/>
  <c r="J60" i="19" s="1"/>
  <c r="B317" i="25"/>
  <c r="A31" i="19" s="1"/>
  <c r="M247" i="25"/>
  <c r="N98" i="19" s="1"/>
  <c r="H14" i="25"/>
  <c r="H11" i="17" s="1"/>
  <c r="I349" i="25"/>
  <c r="I134" i="19" s="1"/>
  <c r="H441" i="25"/>
  <c r="J445" i="25"/>
  <c r="J176" i="19" s="1"/>
  <c r="L407" i="25"/>
  <c r="L372" i="19" s="1"/>
  <c r="J383" i="25"/>
  <c r="J154" i="19" s="1"/>
  <c r="K207" i="25"/>
  <c r="K213" i="19" s="1"/>
  <c r="H125" i="25"/>
  <c r="H73" i="19" s="1"/>
  <c r="I53" i="25"/>
  <c r="I35" i="18" s="1"/>
  <c r="M249" i="25"/>
  <c r="N236" i="19" s="1"/>
  <c r="J143" i="25"/>
  <c r="J17" i="19" s="1"/>
  <c r="B27" i="25"/>
  <c r="A275" i="19" s="1"/>
  <c r="H186" i="25"/>
  <c r="H34" i="16" s="1"/>
  <c r="B83" i="25"/>
  <c r="A52" i="19" s="1"/>
  <c r="M214" i="25"/>
  <c r="N220" i="19" s="1"/>
  <c r="B18" i="25"/>
  <c r="A15" i="17" s="1"/>
  <c r="K297" i="25"/>
  <c r="K120" i="19" s="1"/>
  <c r="H187" i="25"/>
  <c r="H35" i="16" s="1"/>
  <c r="K338" i="25"/>
  <c r="J446" i="25"/>
  <c r="J177" i="19" s="1"/>
  <c r="K417" i="25"/>
  <c r="K165" i="19" s="1"/>
  <c r="J480" i="25"/>
  <c r="J45" i="19" s="1"/>
  <c r="J378" i="25"/>
  <c r="J149" i="19" s="1"/>
  <c r="B227" i="25"/>
  <c r="A26" i="19" s="1"/>
  <c r="J201" i="25"/>
  <c r="J45" i="16" s="1"/>
  <c r="M227" i="25"/>
  <c r="N26" i="19" s="1"/>
  <c r="I24" i="25"/>
  <c r="I272" i="19" s="1"/>
  <c r="B371" i="25"/>
  <c r="A21" i="7" s="1"/>
  <c r="H450" i="25"/>
  <c r="H181" i="19" s="1"/>
  <c r="K337" i="25"/>
  <c r="I109" i="25"/>
  <c r="I328" i="19" s="1"/>
  <c r="K202" i="25"/>
  <c r="K208" i="19" s="1"/>
  <c r="I400" i="25"/>
  <c r="I365" i="19" s="1"/>
  <c r="K178" i="25"/>
  <c r="K26" i="16" s="1"/>
  <c r="K231" i="25"/>
  <c r="K91" i="19" s="1"/>
  <c r="L426" i="25"/>
  <c r="L171" i="19" s="1"/>
  <c r="M280" i="25"/>
  <c r="N17" i="15" s="1"/>
  <c r="I129" i="25"/>
  <c r="I77" i="19" s="1"/>
  <c r="K104" i="25"/>
  <c r="K323" i="19" s="1"/>
  <c r="K299" i="25"/>
  <c r="K122" i="19" s="1"/>
  <c r="L257" i="25"/>
  <c r="L243" i="19" s="1"/>
  <c r="M28" i="25"/>
  <c r="N276" i="19" s="1"/>
  <c r="I5" i="25"/>
  <c r="I12" i="18" s="1"/>
  <c r="K39" i="25"/>
  <c r="K21" i="18" s="1"/>
  <c r="I330" i="25"/>
  <c r="I9" i="7" s="1"/>
  <c r="H157" i="25"/>
  <c r="H334" i="19" s="1"/>
  <c r="J482" i="25"/>
  <c r="J22" i="15" s="1"/>
  <c r="M433" i="25"/>
  <c r="N58" i="16" s="1"/>
  <c r="I33" i="25"/>
  <c r="I312" i="19" s="1"/>
  <c r="L247" i="25"/>
  <c r="L98" i="19" s="1"/>
  <c r="K251" i="25"/>
  <c r="K238" i="19" s="1"/>
  <c r="J51" i="25"/>
  <c r="J33" i="18" s="1"/>
  <c r="B281" i="25"/>
  <c r="A18" i="15" s="1"/>
  <c r="B185" i="25"/>
  <c r="A33" i="16" s="1"/>
  <c r="J436" i="25"/>
  <c r="J263" i="19" s="1"/>
  <c r="M31" i="25"/>
  <c r="N310" i="19" s="1"/>
  <c r="H365" i="25"/>
  <c r="H142" i="19" s="1"/>
  <c r="H142" i="25"/>
  <c r="H16" i="19" s="1"/>
  <c r="B426" i="25"/>
  <c r="A171" i="19" s="1"/>
  <c r="M444" i="25"/>
  <c r="N175" i="19" s="1"/>
  <c r="B236" i="25"/>
  <c r="A227" i="19" s="1"/>
  <c r="I12" i="25"/>
  <c r="I19" i="18" s="1"/>
  <c r="L389" i="25"/>
  <c r="L160" i="19" s="1"/>
  <c r="L197" i="25"/>
  <c r="L347" i="19" s="1"/>
  <c r="J182" i="25"/>
  <c r="J30" i="16" s="1"/>
  <c r="J379" i="25"/>
  <c r="J150" i="19" s="1"/>
  <c r="I151" i="25"/>
  <c r="I11" i="16" s="1"/>
  <c r="H129" i="25"/>
  <c r="H77" i="19" s="1"/>
  <c r="I242" i="25"/>
  <c r="I233" i="19" s="1"/>
  <c r="I18" i="25"/>
  <c r="I15" i="17" s="1"/>
  <c r="I291" i="25"/>
  <c r="I114" i="19" s="1"/>
  <c r="L187" i="25"/>
  <c r="L35" i="16" s="1"/>
  <c r="M60" i="25"/>
  <c r="N10" i="19" s="1"/>
  <c r="K466" i="25"/>
  <c r="K283" i="19" s="1"/>
  <c r="H420" i="25"/>
  <c r="H168" i="19" s="1"/>
  <c r="B78" i="25"/>
  <c r="A301" i="19" s="1"/>
  <c r="H490" i="25"/>
  <c r="H30" i="15" s="1"/>
  <c r="H468" i="25"/>
  <c r="H285" i="19" s="1"/>
  <c r="L327" i="25"/>
  <c r="L196" i="19" s="1"/>
  <c r="H386" i="25"/>
  <c r="H157" i="19" s="1"/>
  <c r="I283" i="25"/>
  <c r="I281" i="19" s="1"/>
  <c r="H52" i="25"/>
  <c r="H34" i="18" s="1"/>
  <c r="M197" i="25"/>
  <c r="N347" i="19" s="1"/>
  <c r="B313" i="25"/>
  <c r="A12" i="14" s="1"/>
  <c r="J236" i="25"/>
  <c r="J227" i="19" s="1"/>
  <c r="M245" i="25"/>
  <c r="N96" i="19" s="1"/>
  <c r="H130" i="25"/>
  <c r="H78" i="19" s="1"/>
  <c r="I38" i="25"/>
  <c r="I20" i="18" s="1"/>
  <c r="B385" i="25"/>
  <c r="A156" i="19" s="1"/>
  <c r="M74" i="25"/>
  <c r="N297" i="19" s="1"/>
  <c r="K294" i="25"/>
  <c r="K117" i="19" s="1"/>
  <c r="J423" i="25"/>
  <c r="J259" i="19" s="1"/>
  <c r="B140" i="25"/>
  <c r="A84" i="19" s="1"/>
  <c r="I290" i="25"/>
  <c r="I113" i="19" s="1"/>
  <c r="H245" i="25"/>
  <c r="H96" i="19" s="1"/>
  <c r="B202" i="25"/>
  <c r="A208" i="19" s="1"/>
  <c r="B443" i="25"/>
  <c r="I331" i="25"/>
  <c r="I10" i="7" s="1"/>
  <c r="K290" i="25"/>
  <c r="K113" i="19" s="1"/>
  <c r="J310" i="25"/>
  <c r="J126" i="19" s="1"/>
  <c r="J90" i="25"/>
  <c r="J59" i="19" s="1"/>
  <c r="J265" i="25"/>
  <c r="J105" i="19" s="1"/>
  <c r="B81" i="25"/>
  <c r="A50" i="19" s="1"/>
  <c r="H401" i="25"/>
  <c r="H366" i="19" s="1"/>
  <c r="I289" i="25"/>
  <c r="I353" i="19" s="1"/>
  <c r="K229" i="25"/>
  <c r="K28" i="19" s="1"/>
  <c r="B422" i="25"/>
  <c r="A170" i="19" s="1"/>
  <c r="M137" i="25"/>
  <c r="N206" i="19" s="1"/>
  <c r="B224" i="25"/>
  <c r="A23" i="19" s="1"/>
  <c r="K260" i="25"/>
  <c r="K100" i="19" s="1"/>
  <c r="L334" i="25"/>
  <c r="L253" i="19" s="1"/>
  <c r="H213" i="25"/>
  <c r="H219" i="19" s="1"/>
  <c r="K33" i="25"/>
  <c r="K312" i="19" s="1"/>
  <c r="H345" i="25"/>
  <c r="H354" i="19" s="1"/>
  <c r="J72" i="25"/>
  <c r="J295" i="19" s="1"/>
  <c r="J315" i="25"/>
  <c r="J14" i="14" s="1"/>
  <c r="J429" i="25"/>
  <c r="J174" i="19" s="1"/>
  <c r="J196" i="25"/>
  <c r="J346" i="19" s="1"/>
  <c r="I190" i="25"/>
  <c r="I38" i="16" s="1"/>
  <c r="I292" i="25"/>
  <c r="I115" i="19" s="1"/>
  <c r="M438" i="25"/>
  <c r="N265" i="19" s="1"/>
  <c r="L75" i="25"/>
  <c r="L298" i="19" s="1"/>
  <c r="H317" i="25"/>
  <c r="H31" i="19" s="1"/>
  <c r="I124" i="25"/>
  <c r="I72" i="19" s="1"/>
  <c r="J455" i="25"/>
  <c r="J186" i="19" s="1"/>
  <c r="I215" i="25"/>
  <c r="I221" i="19" s="1"/>
  <c r="B441" i="25"/>
  <c r="H223" i="25"/>
  <c r="H22" i="19" s="1"/>
  <c r="M363" i="25"/>
  <c r="N140" i="19" s="1"/>
  <c r="J142" i="25"/>
  <c r="J16" i="19" s="1"/>
  <c r="K335" i="25"/>
  <c r="K254" i="19" s="1"/>
  <c r="L390" i="25"/>
  <c r="L161" i="19" s="1"/>
  <c r="M405" i="25"/>
  <c r="N370" i="19" s="1"/>
  <c r="I207" i="25"/>
  <c r="I213" i="19" s="1"/>
  <c r="H241" i="25"/>
  <c r="H232" i="19" s="1"/>
  <c r="B16" i="25"/>
  <c r="A13" i="17" s="1"/>
  <c r="B411" i="25"/>
  <c r="A376" i="19" s="1"/>
  <c r="B228" i="25"/>
  <c r="A27" i="19" s="1"/>
  <c r="I266" i="25"/>
  <c r="I106" i="19" s="1"/>
  <c r="L296" i="25"/>
  <c r="L119" i="19" s="1"/>
  <c r="H318" i="25"/>
  <c r="H32" i="19" s="1"/>
  <c r="J31" i="25"/>
  <c r="J310" i="19" s="1"/>
  <c r="H218" i="25"/>
  <c r="H224" i="19" s="1"/>
  <c r="B206" i="25"/>
  <c r="A212" i="19" s="1"/>
  <c r="B158" i="25"/>
  <c r="A335" i="19" s="1"/>
  <c r="I154" i="25"/>
  <c r="I14" i="16" s="1"/>
  <c r="L61" i="25"/>
  <c r="L11" i="19" s="1"/>
  <c r="B356" i="25"/>
  <c r="A137" i="19" s="1"/>
  <c r="J175" i="25"/>
  <c r="J23" i="16" s="1"/>
  <c r="L208" i="25"/>
  <c r="L214" i="19" s="1"/>
  <c r="J439" i="25"/>
  <c r="I427" i="25"/>
  <c r="I172" i="19" s="1"/>
  <c r="B464" i="25"/>
  <c r="A61" i="16" s="1"/>
  <c r="I17" i="25"/>
  <c r="I14" i="17" s="1"/>
  <c r="H477" i="25"/>
  <c r="H42" i="19" s="1"/>
  <c r="M402" i="25"/>
  <c r="N367" i="19" s="1"/>
  <c r="K100" i="25"/>
  <c r="K319" i="19" s="1"/>
  <c r="H436" i="25"/>
  <c r="H263" i="19" s="1"/>
  <c r="H356" i="25"/>
  <c r="H137" i="19" s="1"/>
  <c r="M56" i="25"/>
  <c r="N38" i="18" s="1"/>
  <c r="H66" i="25"/>
  <c r="H289" i="19" s="1"/>
  <c r="B222" i="25"/>
  <c r="A21" i="19" s="1"/>
  <c r="K436" i="25"/>
  <c r="K263" i="19" s="1"/>
  <c r="B30" i="25"/>
  <c r="A309" i="19" s="1"/>
  <c r="B201" i="25"/>
  <c r="A45" i="16" s="1"/>
  <c r="B119" i="25"/>
  <c r="A70" i="19" s="1"/>
  <c r="I378" i="25"/>
  <c r="I149" i="19" s="1"/>
  <c r="B6" i="25"/>
  <c r="A13" i="18" s="1"/>
  <c r="J20" i="25"/>
  <c r="J17" i="17" s="1"/>
  <c r="I306" i="25"/>
  <c r="I249" i="19" s="1"/>
  <c r="M324" i="25"/>
  <c r="N18" i="7" s="1"/>
  <c r="B239" i="25"/>
  <c r="A230" i="19" s="1"/>
  <c r="H73" i="25"/>
  <c r="H296" i="19" s="1"/>
  <c r="K225" i="25"/>
  <c r="K24" i="19" s="1"/>
  <c r="J194" i="25"/>
  <c r="J42" i="16" s="1"/>
  <c r="H135" i="25"/>
  <c r="H204" i="19" s="1"/>
  <c r="L109" i="25"/>
  <c r="L328" i="19" s="1"/>
  <c r="I177" i="25"/>
  <c r="I25" i="16" s="1"/>
  <c r="M55" i="25"/>
  <c r="N37" i="18" s="1"/>
  <c r="I176" i="25"/>
  <c r="I24" i="16" s="1"/>
  <c r="K235" i="25"/>
  <c r="K226" i="19" s="1"/>
  <c r="B199" i="25"/>
  <c r="A43" i="16" s="1"/>
  <c r="M409" i="25"/>
  <c r="N374" i="19" s="1"/>
  <c r="J145" i="25"/>
  <c r="J86" i="19" s="1"/>
  <c r="L345" i="25"/>
  <c r="L354" i="19" s="1"/>
  <c r="M306" i="25"/>
  <c r="N249" i="19" s="1"/>
  <c r="I211" i="25"/>
  <c r="I217" i="19" s="1"/>
  <c r="H323" i="25"/>
  <c r="H17" i="7" s="1"/>
  <c r="H252" i="25"/>
  <c r="J293" i="25"/>
  <c r="J116" i="19" s="1"/>
  <c r="L110" i="25"/>
  <c r="L329" i="19" s="1"/>
  <c r="M195" i="25"/>
  <c r="N345" i="19" s="1"/>
  <c r="H136" i="25"/>
  <c r="H205" i="19" s="1"/>
  <c r="L114" i="25"/>
  <c r="L31" i="7" s="1"/>
  <c r="L363" i="25"/>
  <c r="L140" i="19" s="1"/>
  <c r="L472" i="25"/>
  <c r="L304" i="19" s="1"/>
  <c r="K88" i="25"/>
  <c r="K57" i="19" s="1"/>
  <c r="M203" i="25"/>
  <c r="N209" i="19" s="1"/>
  <c r="L263" i="25"/>
  <c r="L103" i="19" s="1"/>
  <c r="L448" i="25"/>
  <c r="L179" i="19" s="1"/>
  <c r="H79" i="25"/>
  <c r="H48" i="19" s="1"/>
  <c r="I60" i="25"/>
  <c r="I10" i="19" s="1"/>
  <c r="H415" i="25"/>
  <c r="H163" i="19" s="1"/>
  <c r="I260" i="25"/>
  <c r="I100" i="19" s="1"/>
  <c r="J471" i="25"/>
  <c r="J303" i="19" s="1"/>
  <c r="K71" i="25"/>
  <c r="K294" i="19" s="1"/>
  <c r="M350" i="25"/>
  <c r="N135" i="19" s="1"/>
  <c r="B253" i="25"/>
  <c r="A239" i="19" s="1"/>
  <c r="K21" i="25"/>
  <c r="J296" i="25"/>
  <c r="J119" i="19" s="1"/>
  <c r="I245" i="25"/>
  <c r="I96" i="19" s="1"/>
  <c r="K488" i="25"/>
  <c r="K28" i="15" s="1"/>
  <c r="M7" i="25"/>
  <c r="N14" i="18" s="1"/>
  <c r="B324" i="25"/>
  <c r="A18" i="7" s="1"/>
  <c r="L99" i="25"/>
  <c r="L318" i="19" s="1"/>
  <c r="J229" i="25"/>
  <c r="J28" i="19" s="1"/>
  <c r="I156" i="25"/>
  <c r="I333" i="19" s="1"/>
  <c r="H239" i="25"/>
  <c r="H230" i="19" s="1"/>
  <c r="B455" i="25"/>
  <c r="A186" i="19" s="1"/>
  <c r="J14" i="25"/>
  <c r="J11" i="17" s="1"/>
  <c r="L405" i="25"/>
  <c r="L370" i="19" s="1"/>
  <c r="I323" i="25"/>
  <c r="I17" i="7" s="1"/>
  <c r="K411" i="25"/>
  <c r="K376" i="19" s="1"/>
  <c r="K66" i="25"/>
  <c r="K289" i="19" s="1"/>
  <c r="M130" i="25"/>
  <c r="N78" i="19" s="1"/>
  <c r="M272" i="25"/>
  <c r="N112" i="19" s="1"/>
  <c r="M162" i="25"/>
  <c r="N339" i="19" s="1"/>
  <c r="B71" i="25"/>
  <c r="A294" i="19" s="1"/>
  <c r="B424" i="25"/>
  <c r="A260" i="19" s="1"/>
  <c r="M375" i="25"/>
  <c r="N25" i="7" s="1"/>
  <c r="B381" i="25"/>
  <c r="A152" i="19" s="1"/>
  <c r="L107" i="25"/>
  <c r="L326" i="19" s="1"/>
  <c r="J198" i="25"/>
  <c r="J348" i="19" s="1"/>
  <c r="K312" i="25"/>
  <c r="K11" i="14" s="1"/>
  <c r="J12" i="25"/>
  <c r="J19" i="18" s="1"/>
  <c r="K115" i="25"/>
  <c r="K66" i="19" s="1"/>
  <c r="K56" i="25"/>
  <c r="K38" i="18" s="1"/>
  <c r="B170" i="25"/>
  <c r="A18" i="16" s="1"/>
  <c r="B105" i="25"/>
  <c r="A324" i="19" s="1"/>
  <c r="B157" i="25"/>
  <c r="A334" i="19" s="1"/>
  <c r="K314" i="25"/>
  <c r="K13" i="14" s="1"/>
  <c r="M304" i="25"/>
  <c r="N247" i="19" s="1"/>
  <c r="J396" i="25"/>
  <c r="J361" i="19" s="1"/>
  <c r="K406" i="25"/>
  <c r="K371" i="19" s="1"/>
  <c r="J132" i="25"/>
  <c r="J80" i="19" s="1"/>
  <c r="K250" i="25"/>
  <c r="K237" i="19" s="1"/>
  <c r="J179" i="25"/>
  <c r="J27" i="16" s="1"/>
  <c r="J459" i="25"/>
  <c r="J190" i="19" s="1"/>
  <c r="I428" i="25"/>
  <c r="I173" i="19" s="1"/>
  <c r="J461" i="25"/>
  <c r="J192" i="19" s="1"/>
  <c r="H423" i="25"/>
  <c r="H259" i="19" s="1"/>
  <c r="J47" i="25"/>
  <c r="J29" i="18" s="1"/>
  <c r="I405" i="25"/>
  <c r="I370" i="19" s="1"/>
  <c r="J200" i="25"/>
  <c r="J44" i="16" s="1"/>
  <c r="H174" i="25"/>
  <c r="H22" i="16" s="1"/>
  <c r="B289" i="25"/>
  <c r="A353" i="19" s="1"/>
  <c r="J121" i="25"/>
  <c r="J202" i="19" s="1"/>
  <c r="H329" i="25"/>
  <c r="H198" i="19" s="1"/>
  <c r="B416" i="25"/>
  <c r="A164" i="19" s="1"/>
  <c r="J57" i="25"/>
  <c r="J39" i="18" s="1"/>
  <c r="J273" i="25"/>
  <c r="J10" i="15" s="1"/>
  <c r="B254" i="25"/>
  <c r="A240" i="19" s="1"/>
  <c r="H257" i="25"/>
  <c r="H243" i="19" s="1"/>
  <c r="L321" i="25"/>
  <c r="L15" i="7" s="1"/>
  <c r="I356" i="25"/>
  <c r="I137" i="19" s="1"/>
  <c r="K328" i="25"/>
  <c r="K197" i="19" s="1"/>
  <c r="L340" i="25"/>
  <c r="J426" i="25"/>
  <c r="J171" i="19" s="1"/>
  <c r="B184" i="25"/>
  <c r="A32" i="16" s="1"/>
  <c r="H396" i="25"/>
  <c r="H361" i="19" s="1"/>
  <c r="J305" i="25"/>
  <c r="J248" i="19" s="1"/>
  <c r="L155" i="25"/>
  <c r="L15" i="16" s="1"/>
  <c r="B309" i="25"/>
  <c r="A125" i="19" s="1"/>
  <c r="M338" i="25"/>
  <c r="B270" i="25"/>
  <c r="A110" i="19" s="1"/>
  <c r="L56" i="25"/>
  <c r="L38" i="18" s="1"/>
  <c r="L307" i="25"/>
  <c r="L250" i="19" s="1"/>
  <c r="I25" i="25"/>
  <c r="I273" i="19" s="1"/>
  <c r="H289" i="25"/>
  <c r="H353" i="19" s="1"/>
  <c r="L201" i="25"/>
  <c r="L45" i="16" s="1"/>
  <c r="K102" i="25"/>
  <c r="K321" i="19" s="1"/>
  <c r="B42" i="25"/>
  <c r="A24" i="18" s="1"/>
  <c r="B308" i="25"/>
  <c r="A251" i="19" s="1"/>
  <c r="L314" i="25"/>
  <c r="L13" i="14" s="1"/>
  <c r="I175" i="25"/>
  <c r="I23" i="16" s="1"/>
  <c r="L333" i="25"/>
  <c r="L252" i="19" s="1"/>
  <c r="L185" i="25"/>
  <c r="L33" i="16" s="1"/>
  <c r="L4" i="25"/>
  <c r="L11" i="18" s="1"/>
  <c r="I206" i="25"/>
  <c r="I212" i="19" s="1"/>
  <c r="I258" i="25"/>
  <c r="I244" i="19" s="1"/>
  <c r="B335" i="25"/>
  <c r="A254" i="19" s="1"/>
  <c r="H298" i="25"/>
  <c r="H121" i="19" s="1"/>
  <c r="H34" i="25"/>
  <c r="H313" i="19" s="1"/>
  <c r="H255" i="25"/>
  <c r="H241" i="19" s="1"/>
  <c r="H312" i="25"/>
  <c r="H11" i="14" s="1"/>
  <c r="I87" i="25"/>
  <c r="I56" i="19" s="1"/>
  <c r="J421" i="25"/>
  <c r="J169" i="19" s="1"/>
  <c r="H219" i="25"/>
  <c r="H225" i="19" s="1"/>
  <c r="J399" i="25"/>
  <c r="J364" i="19" s="1"/>
  <c r="J419" i="25"/>
  <c r="J167" i="19" s="1"/>
  <c r="H406" i="25"/>
  <c r="H371" i="19" s="1"/>
  <c r="J322" i="25"/>
  <c r="J16" i="7" s="1"/>
  <c r="K53" i="25"/>
  <c r="K35" i="18" s="1"/>
  <c r="I455" i="25"/>
  <c r="I186" i="19" s="1"/>
  <c r="J309" i="25"/>
  <c r="J125" i="19" s="1"/>
  <c r="I256" i="25"/>
  <c r="I242" i="19" s="1"/>
  <c r="M349" i="25"/>
  <c r="N134" i="19" s="1"/>
  <c r="H76" i="25"/>
  <c r="H299" i="19" s="1"/>
  <c r="J197" i="25"/>
  <c r="J347" i="19" s="1"/>
  <c r="K268" i="25"/>
  <c r="K108" i="19" s="1"/>
  <c r="B73" i="25"/>
  <c r="A296" i="19" s="1"/>
  <c r="I125" i="25"/>
  <c r="I73" i="19" s="1"/>
  <c r="K120" i="25"/>
  <c r="K201" i="19" s="1"/>
  <c r="B483" i="25"/>
  <c r="A23" i="15" s="1"/>
  <c r="K352" i="25"/>
  <c r="K39" i="19" s="1"/>
  <c r="M377" i="25"/>
  <c r="N148" i="19" s="1"/>
  <c r="B349" i="25"/>
  <c r="A134" i="19" s="1"/>
  <c r="J248" i="25"/>
  <c r="J235" i="19" s="1"/>
  <c r="B24" i="25"/>
  <c r="A272" i="19" s="1"/>
  <c r="M190" i="25"/>
  <c r="N38" i="16" s="1"/>
  <c r="H485" i="25"/>
  <c r="H25" i="15" s="1"/>
  <c r="K449" i="25"/>
  <c r="K180" i="19" s="1"/>
  <c r="K435" i="25"/>
  <c r="K262" i="19" s="1"/>
  <c r="H230" i="25"/>
  <c r="H29" i="19" s="1"/>
  <c r="I64" i="25"/>
  <c r="I14" i="19" s="1"/>
  <c r="I166" i="25"/>
  <c r="I343" i="19" s="1"/>
  <c r="I372" i="25"/>
  <c r="I22" i="7" s="1"/>
  <c r="J131" i="25"/>
  <c r="J79" i="19" s="1"/>
  <c r="I421" i="25"/>
  <c r="I169" i="19" s="1"/>
  <c r="L192" i="25"/>
  <c r="L40" i="16" s="1"/>
  <c r="B482" i="25"/>
  <c r="A22" i="15" s="1"/>
  <c r="J384" i="25"/>
  <c r="J155" i="19" s="1"/>
  <c r="K154" i="25"/>
  <c r="K14" i="16" s="1"/>
  <c r="L8" i="25"/>
  <c r="L15" i="18" s="1"/>
  <c r="L178" i="25"/>
  <c r="L26" i="16" s="1"/>
  <c r="B407" i="25"/>
  <c r="A372" i="19" s="1"/>
  <c r="M345" i="25"/>
  <c r="N354" i="19" s="1"/>
  <c r="B457" i="25"/>
  <c r="A188" i="19" s="1"/>
  <c r="K128" i="25"/>
  <c r="K76" i="19" s="1"/>
  <c r="L188" i="25"/>
  <c r="L36" i="16" s="1"/>
  <c r="K138" i="25"/>
  <c r="K207" i="19" s="1"/>
  <c r="L430" i="25"/>
  <c r="L55" i="16" s="1"/>
  <c r="L474" i="25"/>
  <c r="L266" i="19" s="1"/>
  <c r="M50" i="25"/>
  <c r="N32" i="18" s="1"/>
  <c r="K182" i="25"/>
  <c r="K30" i="16" s="1"/>
  <c r="L57" i="25"/>
  <c r="L39" i="18" s="1"/>
  <c r="B146" i="25"/>
  <c r="A87" i="19" s="1"/>
  <c r="I281" i="25"/>
  <c r="I18" i="15" s="1"/>
  <c r="M418" i="25"/>
  <c r="N166" i="19" s="1"/>
  <c r="J85" i="25"/>
  <c r="J54" i="19" s="1"/>
  <c r="L147" i="25"/>
  <c r="L88" i="19" s="1"/>
  <c r="M358" i="25"/>
  <c r="N139" i="19" s="1"/>
  <c r="I217" i="25"/>
  <c r="I223" i="19" s="1"/>
  <c r="B132" i="25"/>
  <c r="A80" i="19" s="1"/>
  <c r="I98" i="25"/>
  <c r="I317" i="19" s="1"/>
  <c r="J346" i="25"/>
  <c r="J355" i="19" s="1"/>
  <c r="J306" i="25"/>
  <c r="J249" i="19" s="1"/>
  <c r="B333" i="25"/>
  <c r="A252" i="19" s="1"/>
  <c r="L103" i="25"/>
  <c r="L322" i="19" s="1"/>
  <c r="M95" i="25"/>
  <c r="N64" i="19" s="1"/>
  <c r="L410" i="25"/>
  <c r="L375" i="19" s="1"/>
  <c r="L55" i="25"/>
  <c r="L37" i="18" s="1"/>
  <c r="M474" i="25"/>
  <c r="N266" i="19" s="1"/>
  <c r="M16" i="25"/>
  <c r="N13" i="17" s="1"/>
  <c r="B26" i="25"/>
  <c r="A274" i="19" s="1"/>
  <c r="L98" i="25"/>
  <c r="L317" i="19" s="1"/>
  <c r="H244" i="25"/>
  <c r="H95" i="19" s="1"/>
  <c r="J266" i="25"/>
  <c r="J106" i="19" s="1"/>
  <c r="I122" i="25"/>
  <c r="I203" i="19" s="1"/>
  <c r="H290" i="25"/>
  <c r="H113" i="19" s="1"/>
  <c r="B413" i="25"/>
  <c r="A378" i="19" s="1"/>
  <c r="K448" i="25"/>
  <c r="K179" i="19" s="1"/>
  <c r="K293" i="25"/>
  <c r="K116" i="19" s="1"/>
  <c r="B364" i="25"/>
  <c r="A141" i="19" s="1"/>
  <c r="B128" i="25"/>
  <c r="A76" i="19" s="1"/>
  <c r="K447" i="25"/>
  <c r="K178" i="19" s="1"/>
  <c r="L211" i="25"/>
  <c r="L217" i="19" s="1"/>
  <c r="M346" i="25"/>
  <c r="N355" i="19" s="1"/>
  <c r="B368" i="25"/>
  <c r="A145" i="19" s="1"/>
  <c r="L377" i="25"/>
  <c r="L148" i="19" s="1"/>
  <c r="K428" i="25"/>
  <c r="K173" i="19" s="1"/>
  <c r="K233" i="25"/>
  <c r="K93" i="19" s="1"/>
  <c r="M219" i="25"/>
  <c r="N225" i="19" s="1"/>
  <c r="J170" i="25"/>
  <c r="J18" i="16" s="1"/>
  <c r="L359" i="25"/>
  <c r="L255" i="19" s="1"/>
  <c r="B90" i="25"/>
  <c r="A59" i="19" s="1"/>
  <c r="L116" i="25"/>
  <c r="L67" i="19" s="1"/>
  <c r="H306" i="25"/>
  <c r="H249" i="19" s="1"/>
  <c r="J454" i="25"/>
  <c r="J185" i="19" s="1"/>
  <c r="I485" i="25"/>
  <c r="I25" i="15" s="1"/>
  <c r="I345" i="25"/>
  <c r="I354" i="19" s="1"/>
  <c r="K405" i="25"/>
  <c r="K370" i="19" s="1"/>
  <c r="M392" i="25"/>
  <c r="N357" i="19" s="1"/>
  <c r="H283" i="25"/>
  <c r="H281" i="19" s="1"/>
  <c r="H233" i="25"/>
  <c r="H93" i="19" s="1"/>
  <c r="K114" i="25"/>
  <c r="K31" i="7" s="1"/>
  <c r="J339" i="25"/>
  <c r="L487" i="25"/>
  <c r="L27" i="15" s="1"/>
  <c r="L142" i="25"/>
  <c r="L16" i="19" s="1"/>
  <c r="I322" i="25"/>
  <c r="I16" i="7" s="1"/>
  <c r="B265" i="25"/>
  <c r="A105" i="19" s="1"/>
  <c r="H419" i="25"/>
  <c r="H167" i="19" s="1"/>
  <c r="M303" i="25"/>
  <c r="N246" i="19" s="1"/>
  <c r="H403" i="25"/>
  <c r="H368" i="19" s="1"/>
  <c r="L15" i="25"/>
  <c r="L12" i="17" s="1"/>
  <c r="B323" i="25"/>
  <c r="A17" i="7" s="1"/>
  <c r="H75" i="25"/>
  <c r="H298" i="19" s="1"/>
  <c r="B328" i="25"/>
  <c r="A197" i="19" s="1"/>
  <c r="B237" i="25"/>
  <c r="A228" i="19" s="1"/>
  <c r="I136" i="25"/>
  <c r="I205" i="19" s="1"/>
  <c r="L189" i="25"/>
  <c r="L37" i="16" s="1"/>
  <c r="J130" i="25"/>
  <c r="J78" i="19" s="1"/>
  <c r="J274" i="25"/>
  <c r="J11" i="15" s="1"/>
  <c r="M381" i="25"/>
  <c r="N152" i="19" s="1"/>
  <c r="L413" i="25"/>
  <c r="L378" i="19" s="1"/>
  <c r="B74" i="25"/>
  <c r="A297" i="19" s="1"/>
  <c r="J463" i="25"/>
  <c r="J60" i="16" s="1"/>
  <c r="J107" i="25"/>
  <c r="J326" i="19" s="1"/>
  <c r="K403" i="25"/>
  <c r="K368" i="19" s="1"/>
  <c r="K478" i="25"/>
  <c r="K43" i="19" s="1"/>
  <c r="B160" i="25"/>
  <c r="A337" i="19" s="1"/>
  <c r="M366" i="25"/>
  <c r="N143" i="19" s="1"/>
  <c r="K127" i="25"/>
  <c r="K75" i="19" s="1"/>
  <c r="H90" i="25"/>
  <c r="H59" i="19" s="1"/>
  <c r="I146" i="25"/>
  <c r="I87" i="19" s="1"/>
  <c r="B365" i="25"/>
  <c r="A142" i="19" s="1"/>
  <c r="I56" i="25"/>
  <c r="I38" i="18" s="1"/>
  <c r="I386" i="25"/>
  <c r="I157" i="19" s="1"/>
  <c r="J465" i="25"/>
  <c r="J62" i="16" s="1"/>
  <c r="I162" i="25"/>
  <c r="I339" i="19" s="1"/>
  <c r="J470" i="25"/>
  <c r="J302" i="19" s="1"/>
  <c r="J390" i="25"/>
  <c r="J161" i="19" s="1"/>
  <c r="H214" i="25"/>
  <c r="H220" i="19" s="1"/>
  <c r="H15" i="25"/>
  <c r="H12" i="17" s="1"/>
  <c r="B176" i="25"/>
  <c r="A24" i="16" s="1"/>
  <c r="J348" i="25"/>
  <c r="J133" i="19" s="1"/>
  <c r="H105" i="25"/>
  <c r="H324" i="19" s="1"/>
  <c r="M68" i="25"/>
  <c r="N291" i="19" s="1"/>
  <c r="J259" i="25"/>
  <c r="J99" i="19" s="1"/>
  <c r="M135" i="25"/>
  <c r="N204" i="19" s="1"/>
  <c r="L388" i="25"/>
  <c r="L159" i="19" s="1"/>
  <c r="J110" i="25"/>
  <c r="J329" i="19" s="1"/>
  <c r="I210" i="25"/>
  <c r="I216" i="19" s="1"/>
  <c r="H27" i="25"/>
  <c r="H275" i="19" s="1"/>
  <c r="J37" i="25"/>
  <c r="J279" i="19" s="1"/>
  <c r="J304" i="25"/>
  <c r="J247" i="19" s="1"/>
  <c r="H104" i="25"/>
  <c r="H323" i="19" s="1"/>
  <c r="H151" i="25"/>
  <c r="H11" i="16" s="1"/>
  <c r="H357" i="25"/>
  <c r="H138" i="19" s="1"/>
  <c r="H348" i="25"/>
  <c r="H133" i="19" s="1"/>
  <c r="J44" i="25"/>
  <c r="J26" i="18" s="1"/>
  <c r="H351" i="25"/>
  <c r="H38" i="19" s="1"/>
  <c r="J355" i="25"/>
  <c r="J136" i="19" s="1"/>
  <c r="L456" i="25"/>
  <c r="L187" i="19" s="1"/>
  <c r="J341" i="25"/>
  <c r="H360" i="25"/>
  <c r="H256" i="19" s="1"/>
  <c r="L217" i="25"/>
  <c r="L223" i="19" s="1"/>
  <c r="B363" i="25"/>
  <c r="A140" i="19" s="1"/>
  <c r="I13" i="25"/>
  <c r="I10" i="17" s="1"/>
  <c r="K437" i="25"/>
  <c r="K264" i="19" s="1"/>
  <c r="I144" i="25"/>
  <c r="I18" i="19" s="1"/>
  <c r="L169" i="25"/>
  <c r="L17" i="16" s="1"/>
  <c r="J297" i="25"/>
  <c r="J120" i="19" s="1"/>
  <c r="H246" i="25"/>
  <c r="H97" i="19" s="1"/>
  <c r="K240" i="25"/>
  <c r="K231" i="19" s="1"/>
  <c r="B87" i="25"/>
  <c r="A56" i="19" s="1"/>
  <c r="L90" i="25"/>
  <c r="L59" i="19" s="1"/>
  <c r="I249" i="25"/>
  <c r="I236" i="19" s="1"/>
  <c r="M291" i="25"/>
  <c r="N114" i="19" s="1"/>
  <c r="K156" i="25"/>
  <c r="K333" i="19" s="1"/>
  <c r="K65" i="25"/>
  <c r="K15" i="19" s="1"/>
  <c r="B32" i="25"/>
  <c r="A311" i="19" s="1"/>
  <c r="J452" i="25"/>
  <c r="J183" i="19" s="1"/>
  <c r="J114" i="25"/>
  <c r="J31" i="7" s="1"/>
  <c r="J444" i="25"/>
  <c r="J175" i="19" s="1"/>
  <c r="B417" i="25"/>
  <c r="A165" i="19" s="1"/>
  <c r="K126" i="25"/>
  <c r="K74" i="19" s="1"/>
  <c r="L150" i="25"/>
  <c r="L10" i="16" s="1"/>
  <c r="M193" i="25"/>
  <c r="N41" i="16" s="1"/>
  <c r="M181" i="25"/>
  <c r="N29" i="16" s="1"/>
  <c r="L347" i="25"/>
  <c r="L356" i="19" s="1"/>
  <c r="J387" i="25"/>
  <c r="J158" i="19" s="1"/>
  <c r="H358" i="25"/>
  <c r="H139" i="19" s="1"/>
  <c r="I85" i="25"/>
  <c r="I54" i="19" s="1"/>
  <c r="I340" i="25"/>
  <c r="M35" i="25"/>
  <c r="N277" i="19" s="1"/>
  <c r="L255" i="25"/>
  <c r="L241" i="19" s="1"/>
  <c r="B256" i="25"/>
  <c r="A242" i="19" s="1"/>
  <c r="L179" i="25"/>
  <c r="L27" i="16" s="1"/>
  <c r="H236" i="25"/>
  <c r="H227" i="19" s="1"/>
  <c r="K151" i="25"/>
  <c r="K11" i="16" s="1"/>
  <c r="M103" i="25"/>
  <c r="N322" i="19" s="1"/>
  <c r="I272" i="25"/>
  <c r="I112" i="19" s="1"/>
  <c r="K42" i="25"/>
  <c r="K24" i="18" s="1"/>
  <c r="L421" i="25"/>
  <c r="L169" i="19" s="1"/>
  <c r="I363" i="25"/>
  <c r="I140" i="19" s="1"/>
  <c r="H53" i="25"/>
  <c r="H35" i="18" s="1"/>
  <c r="H340" i="25"/>
  <c r="I335" i="25"/>
  <c r="I254" i="19" s="1"/>
  <c r="H471" i="25"/>
  <c r="H303" i="19" s="1"/>
  <c r="H372" i="25"/>
  <c r="H22" i="7" s="1"/>
  <c r="B315" i="25"/>
  <c r="A14" i="14" s="1"/>
  <c r="M236" i="25"/>
  <c r="N227" i="19" s="1"/>
  <c r="I78" i="25"/>
  <c r="I301" i="19" s="1"/>
  <c r="J398" i="25"/>
  <c r="J363" i="19" s="1"/>
  <c r="L94" i="25"/>
  <c r="L63" i="19" s="1"/>
  <c r="L118" i="25"/>
  <c r="L69" i="19" s="1"/>
  <c r="M120" i="25"/>
  <c r="N201" i="19" s="1"/>
  <c r="H182" i="25"/>
  <c r="H30" i="16" s="1"/>
  <c r="K174" i="25"/>
  <c r="K22" i="16" s="1"/>
  <c r="I103" i="25"/>
  <c r="I322" i="19" s="1"/>
  <c r="K257" i="25"/>
  <c r="K243" i="19" s="1"/>
  <c r="B252" i="25"/>
  <c r="K404" i="25"/>
  <c r="K369" i="19" s="1"/>
  <c r="B280" i="25"/>
  <c r="A17" i="15" s="1"/>
  <c r="K367" i="25"/>
  <c r="K144" i="19" s="1"/>
  <c r="K25" i="25"/>
  <c r="K273" i="19" s="1"/>
  <c r="L290" i="25"/>
  <c r="L113" i="19" s="1"/>
  <c r="K51" i="25"/>
  <c r="K33" i="18" s="1"/>
  <c r="H313" i="25"/>
  <c r="H12" i="14" s="1"/>
  <c r="H304" i="25"/>
  <c r="H247" i="19" s="1"/>
  <c r="B20" i="25"/>
  <c r="A17" i="17" s="1"/>
  <c r="L89" i="25"/>
  <c r="L58" i="19" s="1"/>
  <c r="J353" i="25"/>
  <c r="J40" i="19" s="1"/>
  <c r="J393" i="25"/>
  <c r="J358" i="19" s="1"/>
  <c r="H81" i="25"/>
  <c r="H50" i="19" s="1"/>
  <c r="M259" i="25"/>
  <c r="N99" i="19" s="1"/>
  <c r="J458" i="25"/>
  <c r="J189" i="19" s="1"/>
  <c r="J21" i="25"/>
  <c r="I35" i="25"/>
  <c r="I277" i="19" s="1"/>
  <c r="K379" i="25"/>
  <c r="K150" i="19" s="1"/>
  <c r="H191" i="25"/>
  <c r="H39" i="16" s="1"/>
  <c r="I373" i="25"/>
  <c r="I23" i="7" s="1"/>
  <c r="L438" i="25"/>
  <c r="L265" i="19" s="1"/>
  <c r="I202" i="25"/>
  <c r="I208" i="19" s="1"/>
  <c r="J129" i="25"/>
  <c r="J77" i="19" s="1"/>
  <c r="L280" i="25"/>
  <c r="L17" i="15" s="1"/>
  <c r="J93" i="25"/>
  <c r="J62" i="19" s="1"/>
  <c r="H256" i="25"/>
  <c r="H242" i="19" s="1"/>
  <c r="I390" i="25"/>
  <c r="I161" i="19" s="1"/>
  <c r="K186" i="25"/>
  <c r="K34" i="16" s="1"/>
  <c r="L140" i="25"/>
  <c r="L84" i="19" s="1"/>
  <c r="B194" i="25"/>
  <c r="A42" i="16" s="1"/>
  <c r="L131" i="25"/>
  <c r="L79" i="19" s="1"/>
  <c r="M278" i="25"/>
  <c r="N15" i="15" s="1"/>
  <c r="K194" i="25"/>
  <c r="K42" i="16" s="1"/>
  <c r="K355" i="25"/>
  <c r="K136" i="19" s="1"/>
  <c r="B31" i="25"/>
  <c r="A310" i="19" s="1"/>
  <c r="M335" i="25"/>
  <c r="N254" i="19" s="1"/>
  <c r="L42" i="25"/>
  <c r="L24" i="18" s="1"/>
  <c r="H10" i="25"/>
  <c r="H17" i="18" s="1"/>
  <c r="H18" i="25"/>
  <c r="H15" i="17" s="1"/>
  <c r="M271" i="25"/>
  <c r="N111" i="19" s="1"/>
  <c r="H438" i="25"/>
  <c r="H265" i="19" s="1"/>
  <c r="I381" i="25"/>
  <c r="I152" i="19" s="1"/>
  <c r="K351" i="25"/>
  <c r="K38" i="19" s="1"/>
  <c r="K167" i="25"/>
  <c r="K344" i="19" s="1"/>
  <c r="H387" i="25"/>
  <c r="H158" i="19" s="1"/>
  <c r="H112" i="25"/>
  <c r="B469" i="25"/>
  <c r="A286" i="19" s="1"/>
  <c r="H198" i="25"/>
  <c r="H348" i="19" s="1"/>
  <c r="M439" i="25"/>
  <c r="L70" i="25"/>
  <c r="L293" i="19" s="1"/>
  <c r="K6" i="25"/>
  <c r="K13" i="18" s="1"/>
  <c r="L335" i="25"/>
  <c r="L254" i="19" s="1"/>
  <c r="L92" i="25"/>
  <c r="L61" i="19" s="1"/>
  <c r="B261" i="25"/>
  <c r="A101" i="19" s="1"/>
  <c r="M228" i="25"/>
  <c r="N27" i="19" s="1"/>
  <c r="H17" i="25"/>
  <c r="H14" i="17" s="1"/>
  <c r="K173" i="25"/>
  <c r="K21" i="16" s="1"/>
  <c r="J450" i="25"/>
  <c r="J181" i="19" s="1"/>
  <c r="J481" i="25"/>
  <c r="J21" i="15" s="1"/>
  <c r="B267" i="25"/>
  <c r="A107" i="19" s="1"/>
  <c r="H117" i="25"/>
  <c r="H68" i="19" s="1"/>
  <c r="L167" i="25"/>
  <c r="L344" i="19" s="1"/>
  <c r="J212" i="25"/>
  <c r="J218" i="19" s="1"/>
  <c r="L3" i="25"/>
  <c r="L10" i="18" s="1"/>
  <c r="M471" i="25"/>
  <c r="N303" i="19" s="1"/>
  <c r="K239" i="25"/>
  <c r="K230" i="19" s="1"/>
  <c r="K165" i="25"/>
  <c r="K342" i="19" s="1"/>
  <c r="I42" i="25"/>
  <c r="I24" i="18" s="1"/>
  <c r="I471" i="25"/>
  <c r="I303" i="19" s="1"/>
  <c r="B133" i="25"/>
  <c r="A81" i="19" s="1"/>
  <c r="K263" i="25"/>
  <c r="K103" i="19" s="1"/>
  <c r="B63" i="25"/>
  <c r="A13" i="19" s="1"/>
  <c r="H363" i="25"/>
  <c r="H140" i="19" s="1"/>
  <c r="H207" i="25"/>
  <c r="H213" i="19" s="1"/>
  <c r="J283" i="25"/>
  <c r="J281" i="19" s="1"/>
  <c r="L382" i="25"/>
  <c r="L153" i="19" s="1"/>
  <c r="H224" i="25"/>
  <c r="H23" i="19" s="1"/>
  <c r="B86" i="25"/>
  <c r="A55" i="19" s="1"/>
  <c r="B161" i="25"/>
  <c r="A338" i="19" s="1"/>
  <c r="B376" i="25"/>
  <c r="A26" i="7" s="1"/>
  <c r="M232" i="25"/>
  <c r="N92" i="19" s="1"/>
  <c r="L387" i="25"/>
  <c r="L158" i="19" s="1"/>
  <c r="K372" i="25"/>
  <c r="K22" i="7" s="1"/>
  <c r="J262" i="25"/>
  <c r="J102" i="19" s="1"/>
  <c r="K381" i="25"/>
  <c r="K152" i="19" s="1"/>
  <c r="L69" i="25"/>
  <c r="L292" i="19" s="1"/>
  <c r="M267" i="25"/>
  <c r="N107" i="19" s="1"/>
  <c r="H414" i="25"/>
  <c r="H379" i="19" s="1"/>
  <c r="H262" i="25"/>
  <c r="H102" i="19" s="1"/>
  <c r="I392" i="25"/>
  <c r="I357" i="19" s="1"/>
  <c r="B287" i="25"/>
  <c r="A351" i="19" s="1"/>
  <c r="H201" i="25"/>
  <c r="H45" i="16" s="1"/>
  <c r="B299" i="25"/>
  <c r="A122" i="19" s="1"/>
  <c r="H331" i="25"/>
  <c r="H10" i="7" s="1"/>
  <c r="L205" i="25"/>
  <c r="L211" i="19" s="1"/>
  <c r="L38" i="25"/>
  <c r="L20" i="18" s="1"/>
  <c r="B70" i="25"/>
  <c r="A293" i="19" s="1"/>
  <c r="I99" i="25"/>
  <c r="I318" i="19" s="1"/>
  <c r="M108" i="25"/>
  <c r="N327" i="19" s="1"/>
  <c r="I49" i="25"/>
  <c r="I31" i="18" s="1"/>
  <c r="M76" i="25"/>
  <c r="N299" i="19" s="1"/>
  <c r="J211" i="25"/>
  <c r="J217" i="19" s="1"/>
  <c r="M273" i="25"/>
  <c r="N10" i="15" s="1"/>
  <c r="B421" i="25"/>
  <c r="A169" i="19" s="1"/>
  <c r="K476" i="25"/>
  <c r="K268" i="19" s="1"/>
  <c r="J479" i="25"/>
  <c r="J44" i="19" s="1"/>
  <c r="I457" i="25"/>
  <c r="I188" i="19" s="1"/>
  <c r="H277" i="25"/>
  <c r="H14" i="15" s="1"/>
  <c r="M150" i="25"/>
  <c r="N10" i="16" s="1"/>
  <c r="M77" i="25"/>
  <c r="N300" i="19" s="1"/>
  <c r="K423" i="25"/>
  <c r="K259" i="19" s="1"/>
  <c r="K424" i="25"/>
  <c r="K260" i="19" s="1"/>
  <c r="I150" i="25"/>
  <c r="I10" i="16" s="1"/>
  <c r="M487" i="25"/>
  <c r="N27" i="15" s="1"/>
  <c r="H171" i="25"/>
  <c r="H19" i="16" s="1"/>
  <c r="I140" i="25"/>
  <c r="I84" i="19" s="1"/>
  <c r="L354" i="25"/>
  <c r="L41" i="19" s="1"/>
  <c r="L420" i="25"/>
  <c r="L168" i="19" s="1"/>
  <c r="I73" i="25"/>
  <c r="I296" i="19" s="1"/>
  <c r="J487" i="25"/>
  <c r="J27" i="15" s="1"/>
  <c r="B419" i="25"/>
  <c r="A167" i="19" s="1"/>
  <c r="K253" i="25"/>
  <c r="K239" i="19" s="1"/>
  <c r="K77" i="25"/>
  <c r="K300" i="19" s="1"/>
  <c r="I3" i="25"/>
  <c r="I10" i="18" s="1"/>
  <c r="H286" i="25"/>
  <c r="H350" i="19" s="1"/>
  <c r="K60" i="25"/>
  <c r="K10" i="19" s="1"/>
  <c r="J235" i="25"/>
  <c r="J226" i="19" s="1"/>
  <c r="I445" i="25"/>
  <c r="I176" i="19" s="1"/>
  <c r="H409" i="25"/>
  <c r="H374" i="19" s="1"/>
  <c r="H50" i="25"/>
  <c r="H32" i="18" s="1"/>
  <c r="M263" i="25"/>
  <c r="N103" i="19" s="1"/>
  <c r="H487" i="25"/>
  <c r="H27" i="15" s="1"/>
  <c r="H72" i="25"/>
  <c r="H295" i="19" s="1"/>
  <c r="J316" i="25"/>
  <c r="J30" i="19" s="1"/>
  <c r="H163" i="25"/>
  <c r="H340" i="19" s="1"/>
  <c r="M48" i="25"/>
  <c r="N30" i="18" s="1"/>
  <c r="B200" i="25"/>
  <c r="A44" i="16" s="1"/>
  <c r="H447" i="25"/>
  <c r="H178" i="19" s="1"/>
  <c r="K188" i="25"/>
  <c r="K36" i="16" s="1"/>
  <c r="B347" i="25"/>
  <c r="A356" i="19" s="1"/>
  <c r="I327" i="25"/>
  <c r="I196" i="19" s="1"/>
  <c r="H222" i="25"/>
  <c r="H21" i="19" s="1"/>
  <c r="H240" i="25"/>
  <c r="H231" i="19" s="1"/>
  <c r="M389" i="25"/>
  <c r="N160" i="19" s="1"/>
  <c r="I15" i="25"/>
  <c r="I12" i="17" s="1"/>
  <c r="M5" i="25"/>
  <c r="N12" i="18" s="1"/>
  <c r="M396" i="25"/>
  <c r="N361" i="19" s="1"/>
  <c r="K101" i="25"/>
  <c r="K320" i="19" s="1"/>
  <c r="L210" i="25"/>
  <c r="L216" i="19" s="1"/>
  <c r="B175" i="25"/>
  <c r="A23" i="16" s="1"/>
  <c r="K187" i="25"/>
  <c r="K35" i="16" s="1"/>
  <c r="I160" i="25"/>
  <c r="I337" i="19" s="1"/>
  <c r="J103" i="25"/>
  <c r="J322" i="19" s="1"/>
  <c r="L234" i="25"/>
  <c r="L94" i="19" s="1"/>
  <c r="H13" i="25"/>
  <c r="H10" i="17" s="1"/>
  <c r="M73" i="25"/>
  <c r="N296" i="19" s="1"/>
  <c r="K397" i="25"/>
  <c r="K362" i="19" s="1"/>
  <c r="L238" i="25"/>
  <c r="L229" i="19" s="1"/>
  <c r="M242" i="25"/>
  <c r="N233" i="19" s="1"/>
  <c r="B373" i="25"/>
  <c r="A23" i="7" s="1"/>
  <c r="L10" i="25"/>
  <c r="L17" i="18" s="1"/>
  <c r="M354" i="25"/>
  <c r="N41" i="19" s="1"/>
  <c r="L256" i="25"/>
  <c r="L242" i="19" s="1"/>
  <c r="J89" i="25"/>
  <c r="J58" i="19" s="1"/>
  <c r="I75" i="25"/>
  <c r="I298" i="19" s="1"/>
  <c r="J422" i="25"/>
  <c r="J170" i="19" s="1"/>
  <c r="M286" i="25"/>
  <c r="N350" i="19" s="1"/>
  <c r="M143" i="25"/>
  <c r="N17" i="19" s="1"/>
  <c r="K146" i="25"/>
  <c r="K87" i="19" s="1"/>
  <c r="K460" i="25"/>
  <c r="K191" i="19" s="1"/>
  <c r="I237" i="25"/>
  <c r="I228" i="19" s="1"/>
  <c r="J374" i="25"/>
  <c r="J24" i="7" s="1"/>
  <c r="L370" i="25"/>
  <c r="L147" i="19" s="1"/>
  <c r="M67" i="25"/>
  <c r="N290" i="19" s="1"/>
  <c r="L115" i="25"/>
  <c r="L66" i="19" s="1"/>
  <c r="K112" i="25"/>
  <c r="K323" i="25"/>
  <c r="K17" i="7" s="1"/>
  <c r="K89" i="25"/>
  <c r="K58" i="19" s="1"/>
  <c r="B12" i="25"/>
  <c r="A19" i="18" s="1"/>
  <c r="M113" i="25"/>
  <c r="L467" i="25"/>
  <c r="L284" i="19" s="1"/>
  <c r="B393" i="25"/>
  <c r="A358" i="19" s="1"/>
  <c r="K345" i="25"/>
  <c r="K354" i="19" s="1"/>
  <c r="K3" i="25"/>
  <c r="K10" i="18" s="1"/>
  <c r="J285" i="25"/>
  <c r="J349" i="19" s="1"/>
  <c r="L83" i="25"/>
  <c r="L52" i="19" s="1"/>
  <c r="I311" i="25"/>
  <c r="I10" i="14" s="1"/>
  <c r="J292" i="25"/>
  <c r="J115" i="19" s="1"/>
  <c r="B186" i="25"/>
  <c r="A34" i="16" s="1"/>
  <c r="J169" i="25"/>
  <c r="J17" i="16" s="1"/>
  <c r="B314" i="25"/>
  <c r="A13" i="14" s="1"/>
  <c r="M176" i="25"/>
  <c r="N24" i="16" s="1"/>
  <c r="L43" i="25"/>
  <c r="L25" i="18" s="1"/>
  <c r="B192" i="25"/>
  <c r="A40" i="16" s="1"/>
  <c r="L433" i="25"/>
  <c r="L58" i="16" s="1"/>
  <c r="L137" i="25"/>
  <c r="L206" i="19" s="1"/>
  <c r="B127" i="25"/>
  <c r="A75" i="19" s="1"/>
  <c r="L141" i="25"/>
  <c r="L85" i="19" s="1"/>
  <c r="L441" i="25"/>
  <c r="M18" i="25"/>
  <c r="N15" i="17" s="1"/>
  <c r="B400" i="25"/>
  <c r="A365" i="19" s="1"/>
  <c r="M163" i="25"/>
  <c r="N340" i="19" s="1"/>
  <c r="L473" i="25"/>
  <c r="L305" i="19" s="1"/>
  <c r="L286" i="25"/>
  <c r="L350" i="19" s="1"/>
  <c r="M299" i="25"/>
  <c r="N122" i="19" s="1"/>
  <c r="L166" i="25"/>
  <c r="L343" i="19" s="1"/>
  <c r="M107" i="25"/>
  <c r="N326" i="19" s="1"/>
  <c r="H107" i="25"/>
  <c r="H326" i="19" s="1"/>
  <c r="K180" i="25"/>
  <c r="K28" i="16" s="1"/>
  <c r="B193" i="25"/>
  <c r="A41" i="16" s="1"/>
  <c r="I467" i="25"/>
  <c r="I284" i="19" s="1"/>
  <c r="M111" i="25"/>
  <c r="N330" i="19" s="1"/>
  <c r="I414" i="25"/>
  <c r="I379" i="19" s="1"/>
  <c r="J24" i="25"/>
  <c r="J272" i="19" s="1"/>
  <c r="K176" i="25"/>
  <c r="K24" i="16" s="1"/>
  <c r="L161" i="25"/>
  <c r="L338" i="19" s="1"/>
  <c r="L391" i="25"/>
  <c r="L162" i="19" s="1"/>
  <c r="M265" i="25"/>
  <c r="N105" i="19" s="1"/>
  <c r="M478" i="25"/>
  <c r="N43" i="19" s="1"/>
  <c r="L394" i="25"/>
  <c r="L359" i="19" s="1"/>
  <c r="K434" i="25"/>
  <c r="K59" i="16" s="1"/>
  <c r="M8" i="25"/>
  <c r="N15" i="18" s="1"/>
  <c r="B370" i="25"/>
  <c r="A147" i="19" s="1"/>
  <c r="M238" i="25"/>
  <c r="N229" i="19" s="1"/>
  <c r="J217" i="25"/>
  <c r="J223" i="19" s="1"/>
  <c r="J314" i="25"/>
  <c r="J13" i="14" s="1"/>
  <c r="L372" i="25"/>
  <c r="L22" i="7" s="1"/>
  <c r="H80" i="25"/>
  <c r="H49" i="19" s="1"/>
  <c r="M270" i="25"/>
  <c r="N110" i="19" s="1"/>
  <c r="M199" i="25"/>
  <c r="N43" i="16" s="1"/>
  <c r="I26" i="25"/>
  <c r="I274" i="19" s="1"/>
  <c r="L451" i="25"/>
  <c r="L182" i="19" s="1"/>
  <c r="J307" i="25"/>
  <c r="J250" i="19" s="1"/>
  <c r="I116" i="25"/>
  <c r="I67" i="19" s="1"/>
  <c r="M54" i="25"/>
  <c r="N36" i="18" s="1"/>
  <c r="K183" i="25"/>
  <c r="K31" i="16" s="1"/>
  <c r="L76" i="25"/>
  <c r="L299" i="19" s="1"/>
  <c r="I230" i="25"/>
  <c r="I29" i="19" s="1"/>
  <c r="K350" i="25"/>
  <c r="K135" i="19" s="1"/>
  <c r="M46" i="25"/>
  <c r="N28" i="18" s="1"/>
  <c r="J284" i="25"/>
  <c r="J282" i="19" s="1"/>
  <c r="L37" i="25"/>
  <c r="L279" i="19" s="1"/>
  <c r="H115" i="25"/>
  <c r="H66" i="19" s="1"/>
  <c r="H44" i="25"/>
  <c r="H26" i="18" s="1"/>
  <c r="J253" i="25"/>
  <c r="J239" i="19" s="1"/>
  <c r="H380" i="25"/>
  <c r="H151" i="19" s="1"/>
  <c r="H173" i="25"/>
  <c r="H21" i="16" s="1"/>
  <c r="J294" i="25"/>
  <c r="J117" i="19" s="1"/>
  <c r="M112" i="25"/>
  <c r="L183" i="25"/>
  <c r="L31" i="16" s="1"/>
  <c r="H91" i="25"/>
  <c r="H60" i="19" s="1"/>
  <c r="B463" i="25"/>
  <c r="A60" i="16" s="1"/>
  <c r="L373" i="25"/>
  <c r="L23" i="7" s="1"/>
  <c r="B338" i="25"/>
  <c r="A48" i="16" s="1"/>
  <c r="J241" i="25"/>
  <c r="J232" i="19" s="1"/>
  <c r="I316" i="25"/>
  <c r="I30" i="19" s="1"/>
  <c r="H307" i="25"/>
  <c r="H250" i="19" s="1"/>
  <c r="J406" i="25"/>
  <c r="J371" i="19" s="1"/>
  <c r="I121" i="25"/>
  <c r="I202" i="19" s="1"/>
  <c r="J250" i="25"/>
  <c r="J237" i="19" s="1"/>
  <c r="I259" i="25"/>
  <c r="I99" i="19" s="1"/>
  <c r="J119" i="25"/>
  <c r="J70" i="19" s="1"/>
  <c r="L145" i="25"/>
  <c r="L86" i="19" s="1"/>
  <c r="B230" i="25"/>
  <c r="A29" i="19" s="1"/>
  <c r="J260" i="25"/>
  <c r="J100" i="19" s="1"/>
  <c r="K285" i="25"/>
  <c r="K349" i="19" s="1"/>
  <c r="I158" i="25"/>
  <c r="I335" i="19" s="1"/>
  <c r="M241" i="25"/>
  <c r="N232" i="19" s="1"/>
  <c r="K171" i="25"/>
  <c r="K19" i="16" s="1"/>
  <c r="K245" i="25"/>
  <c r="K96" i="19" s="1"/>
  <c r="M114" i="25"/>
  <c r="N31" i="7" s="1"/>
  <c r="M445" i="25"/>
  <c r="N176" i="19" s="1"/>
  <c r="I44" i="25"/>
  <c r="I26" i="18" s="1"/>
  <c r="B476" i="25"/>
  <c r="A268" i="19" s="1"/>
  <c r="M473" i="25"/>
  <c r="N305" i="19" s="1"/>
  <c r="I429" i="25"/>
  <c r="I174" i="19" s="1"/>
  <c r="I194" i="25"/>
  <c r="I42" i="16" s="1"/>
  <c r="B352" i="25"/>
  <c r="A39" i="19" s="1"/>
  <c r="J173" i="25"/>
  <c r="J21" i="16" s="1"/>
  <c r="L91" i="25"/>
  <c r="L60" i="19" s="1"/>
  <c r="I282" i="25"/>
  <c r="I280" i="19" s="1"/>
  <c r="K12" i="25"/>
  <c r="K19" i="18" s="1"/>
  <c r="B164" i="25"/>
  <c r="A341" i="19" s="1"/>
  <c r="H374" i="25"/>
  <c r="H24" i="7" s="1"/>
  <c r="B397" i="25"/>
  <c r="A362" i="19" s="1"/>
  <c r="L486" i="25"/>
  <c r="L26" i="15" s="1"/>
  <c r="B137" i="25"/>
  <c r="A206" i="19" s="1"/>
  <c r="L144" i="25"/>
  <c r="L18" i="19" s="1"/>
  <c r="M87" i="25"/>
  <c r="N56" i="19" s="1"/>
  <c r="B243" i="25"/>
  <c r="A234" i="19" s="1"/>
  <c r="H43" i="25"/>
  <c r="H25" i="18" s="1"/>
  <c r="L143" i="25"/>
  <c r="L17" i="19" s="1"/>
  <c r="I278" i="25"/>
  <c r="I15" i="15" s="1"/>
  <c r="K5" i="25"/>
  <c r="K12" i="18" s="1"/>
  <c r="J223" i="25"/>
  <c r="J22" i="19" s="1"/>
  <c r="J338" i="25"/>
  <c r="H325" i="25"/>
  <c r="H19" i="7" s="1"/>
  <c r="L408" i="25"/>
  <c r="L373" i="19" s="1"/>
  <c r="B162" i="25"/>
  <c r="A339" i="19" s="1"/>
  <c r="L322" i="25"/>
  <c r="L16" i="7" s="1"/>
  <c r="L204" i="25"/>
  <c r="L210" i="19" s="1"/>
  <c r="L360" i="25"/>
  <c r="L256" i="19" s="1"/>
  <c r="J140" i="25"/>
  <c r="J84" i="19" s="1"/>
  <c r="L482" i="25"/>
  <c r="L22" i="15" s="1"/>
  <c r="L77" i="25"/>
  <c r="L300" i="19" s="1"/>
  <c r="I179" i="25"/>
  <c r="I27" i="16" s="1"/>
  <c r="B109" i="25"/>
  <c r="A328" i="19" s="1"/>
  <c r="J360" i="25"/>
  <c r="J256" i="19" s="1"/>
  <c r="K192" i="25"/>
  <c r="K40" i="16" s="1"/>
  <c r="M174" i="25"/>
  <c r="N22" i="16" s="1"/>
  <c r="J252" i="25"/>
  <c r="B88" i="25"/>
  <c r="A57" i="19" s="1"/>
  <c r="B120" i="25"/>
  <c r="A201" i="19" s="1"/>
  <c r="H339" i="25"/>
  <c r="H189" i="25"/>
  <c r="H37" i="16" s="1"/>
  <c r="L74" i="25"/>
  <c r="L297" i="19" s="1"/>
  <c r="L369" i="25"/>
  <c r="L146" i="19" s="1"/>
  <c r="I307" i="25"/>
  <c r="I250" i="19" s="1"/>
  <c r="L295" i="25"/>
  <c r="L118" i="19" s="1"/>
  <c r="L309" i="25"/>
  <c r="L125" i="19" s="1"/>
  <c r="B117" i="25"/>
  <c r="A68" i="19" s="1"/>
  <c r="M401" i="25"/>
  <c r="N366" i="19" s="1"/>
  <c r="L72" i="25"/>
  <c r="L295" i="19" s="1"/>
  <c r="I450" i="25"/>
  <c r="I181" i="19" s="1"/>
  <c r="B220" i="25"/>
  <c r="A19" i="19" s="1"/>
  <c r="K196" i="25"/>
  <c r="K346" i="19" s="1"/>
  <c r="I487" i="25"/>
  <c r="I27" i="15" s="1"/>
  <c r="L231" i="25"/>
  <c r="L91" i="19" s="1"/>
  <c r="M202" i="25"/>
  <c r="N208" i="19" s="1"/>
  <c r="K228" i="25"/>
  <c r="K27" i="19" s="1"/>
  <c r="B145" i="25"/>
  <c r="A86" i="19" s="1"/>
  <c r="J214" i="25"/>
  <c r="J220" i="19" s="1"/>
  <c r="M91" i="25"/>
  <c r="N60" i="19" s="1"/>
  <c r="I448" i="25"/>
  <c r="I179" i="19" s="1"/>
  <c r="J109" i="25"/>
  <c r="J328" i="19" s="1"/>
  <c r="J153" i="25"/>
  <c r="J13" i="16" s="1"/>
  <c r="L310" i="25"/>
  <c r="L126" i="19" s="1"/>
  <c r="I477" i="25"/>
  <c r="I42" i="19" s="1"/>
  <c r="H185" i="25"/>
  <c r="H33" i="16" s="1"/>
  <c r="H278" i="25"/>
  <c r="H15" i="15" s="1"/>
  <c r="B152" i="25"/>
  <c r="A12" i="16" s="1"/>
  <c r="L317" i="25"/>
  <c r="L31" i="19" s="1"/>
  <c r="J64" i="25"/>
  <c r="J14" i="19" s="1"/>
  <c r="L301" i="25"/>
  <c r="L124" i="19" s="1"/>
  <c r="H341" i="25"/>
  <c r="H367" i="25"/>
  <c r="H144" i="19" s="1"/>
  <c r="I416" i="25"/>
  <c r="I164" i="19" s="1"/>
  <c r="B205" i="25"/>
  <c r="A211" i="19" s="1"/>
  <c r="B165" i="25"/>
  <c r="A342" i="19" s="1"/>
  <c r="J414" i="25"/>
  <c r="J379" i="19" s="1"/>
  <c r="K255" i="25"/>
  <c r="K241" i="19" s="1"/>
  <c r="L427" i="25"/>
  <c r="L172" i="19" s="1"/>
  <c r="L436" i="25"/>
  <c r="L263" i="19" s="1"/>
  <c r="I395" i="25"/>
  <c r="I360" i="19" s="1"/>
  <c r="M470" i="25"/>
  <c r="N302" i="19" s="1"/>
  <c r="L355" i="25"/>
  <c r="L136" i="19" s="1"/>
  <c r="K135" i="25"/>
  <c r="K204" i="19" s="1"/>
  <c r="M93" i="25"/>
  <c r="N62" i="19" s="1"/>
  <c r="I276" i="25"/>
  <c r="I13" i="15" s="1"/>
  <c r="H71" i="25"/>
  <c r="H294" i="19" s="1"/>
  <c r="H162" i="25"/>
  <c r="H339" i="19" s="1"/>
  <c r="M148" i="25"/>
  <c r="N89" i="19" s="1"/>
  <c r="H295" i="25"/>
  <c r="H118" i="19" s="1"/>
  <c r="H237" i="25"/>
  <c r="H228" i="19" s="1"/>
  <c r="B147" i="25"/>
  <c r="A88" i="19" s="1"/>
  <c r="H3" i="25"/>
  <c r="H10" i="18" s="1"/>
  <c r="M391" i="25"/>
  <c r="N162" i="19" s="1"/>
  <c r="L223" i="25"/>
  <c r="L22" i="19" s="1"/>
  <c r="K286" i="25"/>
  <c r="K350" i="19" s="1"/>
  <c r="M156" i="25"/>
  <c r="N333" i="19" s="1"/>
  <c r="M314" i="25"/>
  <c r="N13" i="14" s="1"/>
  <c r="B296" i="25"/>
  <c r="A119" i="19" s="1"/>
  <c r="M307" i="25"/>
  <c r="N250" i="19" s="1"/>
  <c r="I198" i="25"/>
  <c r="I348" i="19" s="1"/>
  <c r="J226" i="25"/>
  <c r="J25" i="19" s="1"/>
  <c r="H279" i="25"/>
  <c r="H16" i="15" s="1"/>
  <c r="J352" i="25"/>
  <c r="J39" i="19" s="1"/>
  <c r="B3" i="25"/>
  <c r="A10" i="18" s="1"/>
  <c r="J345" i="25"/>
  <c r="J354" i="19" s="1"/>
  <c r="I406" i="25"/>
  <c r="I371" i="19" s="1"/>
  <c r="B234" i="25"/>
  <c r="A94" i="19" s="1"/>
  <c r="M446" i="25"/>
  <c r="N177" i="19" s="1"/>
  <c r="K206" i="25"/>
  <c r="K212" i="19" s="1"/>
  <c r="K359" i="25"/>
  <c r="K255" i="19" s="1"/>
  <c r="K443" i="25"/>
  <c r="H29" i="25"/>
  <c r="H308" i="19" s="1"/>
  <c r="L282" i="25"/>
  <c r="L280" i="19" s="1"/>
  <c r="J40" i="25"/>
  <c r="J22" i="18" s="1"/>
  <c r="J365" i="25"/>
  <c r="J142" i="19" s="1"/>
  <c r="J231" i="25"/>
  <c r="J91" i="19" s="1"/>
  <c r="M298" i="25"/>
  <c r="N121" i="19" s="1"/>
  <c r="J53" i="25"/>
  <c r="J35" i="18" s="1"/>
  <c r="J156" i="25"/>
  <c r="J333" i="19" s="1"/>
  <c r="M436" i="25"/>
  <c r="N263" i="19" s="1"/>
  <c r="J484" i="25"/>
  <c r="J24" i="15" s="1"/>
  <c r="K455" i="25"/>
  <c r="K186" i="19" s="1"/>
  <c r="B479" i="25"/>
  <c r="A44" i="19" s="1"/>
  <c r="H251" i="25"/>
  <c r="H238" i="19" s="1"/>
  <c r="B471" i="25"/>
  <c r="A303" i="19" s="1"/>
  <c r="I92" i="25"/>
  <c r="I61" i="19" s="1"/>
  <c r="B107" i="25"/>
  <c r="A326" i="19" s="1"/>
  <c r="H314" i="25"/>
  <c r="H13" i="14" s="1"/>
  <c r="B10" i="25"/>
  <c r="A17" i="18" s="1"/>
  <c r="M165" i="25"/>
  <c r="N342" i="19" s="1"/>
  <c r="I437" i="25"/>
  <c r="I264" i="19" s="1"/>
  <c r="H297" i="25"/>
  <c r="H120" i="19" s="1"/>
  <c r="I303" i="25"/>
  <c r="I246" i="19" s="1"/>
  <c r="J112" i="25"/>
  <c r="K62" i="25"/>
  <c r="K12" i="19" s="1"/>
  <c r="L67" i="25"/>
  <c r="L290" i="19" s="1"/>
  <c r="H192" i="25"/>
  <c r="H40" i="16" s="1"/>
  <c r="B384" i="25"/>
  <c r="A155" i="19" s="1"/>
  <c r="J257" i="25"/>
  <c r="J243" i="19" s="1"/>
  <c r="L423" i="25"/>
  <c r="L259" i="19" s="1"/>
  <c r="M177" i="25"/>
  <c r="N25" i="16" s="1"/>
  <c r="H354" i="25"/>
  <c r="H41" i="19" s="1"/>
  <c r="J118" i="25"/>
  <c r="J69" i="19" s="1"/>
  <c r="L270" i="25"/>
  <c r="L110" i="19" s="1"/>
  <c r="H141" i="25"/>
  <c r="H85" i="19" s="1"/>
  <c r="M323" i="25"/>
  <c r="N17" i="7" s="1"/>
  <c r="H238" i="25"/>
  <c r="H229" i="19" s="1"/>
  <c r="H484" i="25"/>
  <c r="H24" i="15" s="1"/>
  <c r="K148" i="25"/>
  <c r="K89" i="19" s="1"/>
  <c r="H416" i="25"/>
  <c r="H164" i="19" s="1"/>
  <c r="I302" i="25"/>
  <c r="I245" i="19" s="1"/>
  <c r="J138" i="25"/>
  <c r="J207" i="19" s="1"/>
  <c r="B28" i="25"/>
  <c r="A276" i="19" s="1"/>
  <c r="I436" i="25"/>
  <c r="I263" i="19" s="1"/>
  <c r="K309" i="25"/>
  <c r="K125" i="19" s="1"/>
  <c r="L213" i="25"/>
  <c r="L219" i="19" s="1"/>
  <c r="B134" i="25"/>
  <c r="A82" i="19" s="1"/>
  <c r="J181" i="25"/>
  <c r="J29" i="16" s="1"/>
  <c r="M486" i="25"/>
  <c r="N26" i="15" s="1"/>
  <c r="B56" i="25"/>
  <c r="A38" i="18" s="1"/>
  <c r="J204" i="25"/>
  <c r="J210" i="19" s="1"/>
  <c r="M269" i="25"/>
  <c r="N109" i="19" s="1"/>
  <c r="B336" i="25"/>
  <c r="A46" i="16" s="1"/>
  <c r="L36" i="25"/>
  <c r="L278" i="19" s="1"/>
  <c r="K389" i="25"/>
  <c r="K160" i="19" s="1"/>
  <c r="J282" i="25"/>
  <c r="J280" i="19" s="1"/>
  <c r="B282" i="25"/>
  <c r="A280" i="19" s="1"/>
  <c r="I47" i="25"/>
  <c r="I29" i="18" s="1"/>
  <c r="H220" i="25"/>
  <c r="H19" i="19" s="1"/>
  <c r="K155" i="25"/>
  <c r="K15" i="16" s="1"/>
  <c r="I339" i="25"/>
  <c r="H248" i="25"/>
  <c r="H235" i="19" s="1"/>
  <c r="H149" i="25"/>
  <c r="H90" i="19" s="1"/>
  <c r="L464" i="25"/>
  <c r="L61" i="16" s="1"/>
  <c r="K394" i="25"/>
  <c r="K359" i="19" s="1"/>
  <c r="M262" i="25"/>
  <c r="N102" i="19" s="1"/>
  <c r="B428" i="25"/>
  <c r="A173" i="19" s="1"/>
  <c r="J36" i="25"/>
  <c r="J278" i="19" s="1"/>
  <c r="I196" i="25"/>
  <c r="I346" i="19" s="1"/>
  <c r="K52" i="25"/>
  <c r="K34" i="18" s="1"/>
  <c r="K266" i="25"/>
  <c r="K106" i="19" s="1"/>
  <c r="J324" i="25"/>
  <c r="J18" i="7" s="1"/>
  <c r="K244" i="25"/>
  <c r="K95" i="19" s="1"/>
  <c r="M340" i="25"/>
  <c r="J117" i="25"/>
  <c r="J68" i="19" s="1"/>
  <c r="B258" i="25"/>
  <c r="A244" i="19" s="1"/>
  <c r="J255" i="25"/>
  <c r="J241" i="19" s="1"/>
  <c r="I232" i="25"/>
  <c r="I92" i="19" s="1"/>
  <c r="J190" i="25"/>
  <c r="J38" i="16" s="1"/>
  <c r="B167" i="25"/>
  <c r="A344" i="19" s="1"/>
  <c r="J405" i="25"/>
  <c r="J370" i="19" s="1"/>
  <c r="B188" i="25"/>
  <c r="A36" i="16" s="1"/>
  <c r="J9" i="25"/>
  <c r="J16" i="18" s="1"/>
  <c r="L191" i="25"/>
  <c r="L39" i="16" s="1"/>
  <c r="K190" i="25"/>
  <c r="K38" i="16" s="1"/>
  <c r="K59" i="25"/>
  <c r="K41" i="18" s="1"/>
  <c r="M49" i="25"/>
  <c r="N31" i="18" s="1"/>
  <c r="B242" i="25"/>
  <c r="A233" i="19" s="1"/>
  <c r="H381" i="25"/>
  <c r="H152" i="19" s="1"/>
  <c r="M450" i="25"/>
  <c r="N181" i="19" s="1"/>
  <c r="L316" i="25"/>
  <c r="L30" i="19" s="1"/>
  <c r="M341" i="25"/>
  <c r="J162" i="25"/>
  <c r="J339" i="19" s="1"/>
  <c r="H305" i="25"/>
  <c r="H248" i="19" s="1"/>
  <c r="H431" i="25"/>
  <c r="H56" i="16" s="1"/>
  <c r="K329" i="25"/>
  <c r="K198" i="19" s="1"/>
  <c r="K37" i="25"/>
  <c r="K279" i="19" s="1"/>
  <c r="H146" i="25"/>
  <c r="H87" i="19" s="1"/>
  <c r="M175" i="25"/>
  <c r="N23" i="16" s="1"/>
  <c r="I155" i="25"/>
  <c r="I15" i="16" s="1"/>
  <c r="I39" i="25"/>
  <c r="I21" i="18" s="1"/>
  <c r="B101" i="25"/>
  <c r="A320" i="19" s="1"/>
  <c r="H258" i="25"/>
  <c r="H244" i="19" s="1"/>
  <c r="B262" i="25"/>
  <c r="A102" i="19" s="1"/>
  <c r="B257" i="25"/>
  <c r="A243" i="19" s="1"/>
  <c r="B480" i="25"/>
  <c r="A45" i="19" s="1"/>
  <c r="I82" i="25"/>
  <c r="I51" i="19" s="1"/>
  <c r="K121" i="25"/>
  <c r="K202" i="19" s="1"/>
  <c r="L344" i="25"/>
  <c r="L37" i="19" s="1"/>
  <c r="L318" i="25"/>
  <c r="L32" i="19" s="1"/>
  <c r="L168" i="25"/>
  <c r="L16" i="16" s="1"/>
  <c r="M368" i="25"/>
  <c r="N145" i="19" s="1"/>
  <c r="K464" i="25"/>
  <c r="K61" i="16" s="1"/>
  <c r="K380" i="25"/>
  <c r="K151" i="19" s="1"/>
  <c r="K243" i="25"/>
  <c r="K234" i="19" s="1"/>
  <c r="J395" i="25"/>
  <c r="J360" i="19" s="1"/>
  <c r="H61" i="25"/>
  <c r="H11" i="19" s="1"/>
  <c r="M184" i="25"/>
  <c r="N32" i="16" s="1"/>
  <c r="K124" i="25"/>
  <c r="K72" i="19" s="1"/>
  <c r="H311" i="25"/>
  <c r="H10" i="14" s="1"/>
  <c r="J388" i="25"/>
  <c r="J159" i="19" s="1"/>
  <c r="K103" i="25"/>
  <c r="K322" i="19" s="1"/>
  <c r="I193" i="25"/>
  <c r="I41" i="16" s="1"/>
  <c r="H263" i="25"/>
  <c r="H103" i="19" s="1"/>
  <c r="K242" i="25"/>
  <c r="K233" i="19" s="1"/>
  <c r="J168" i="25"/>
  <c r="J16" i="16" s="1"/>
  <c r="M225" i="25"/>
  <c r="N24" i="19" s="1"/>
  <c r="L202" i="25"/>
  <c r="L208" i="19" s="1"/>
  <c r="L490" i="25"/>
  <c r="L30" i="15" s="1"/>
  <c r="L331" i="25"/>
  <c r="L10" i="7" s="1"/>
  <c r="B433" i="25"/>
  <c r="A58" i="16" s="1"/>
  <c r="J52" i="25"/>
  <c r="J34" i="18" s="1"/>
  <c r="K45" i="25"/>
  <c r="K27" i="18" s="1"/>
  <c r="I253" i="25"/>
  <c r="I239" i="19" s="1"/>
  <c r="B303" i="25"/>
  <c r="A246" i="19" s="1"/>
  <c r="H293" i="25"/>
  <c r="H116" i="19" s="1"/>
  <c r="I81" i="25"/>
  <c r="I50" i="19" s="1"/>
  <c r="M125" i="25"/>
  <c r="N73" i="19" s="1"/>
  <c r="M459" i="25"/>
  <c r="N190" i="19" s="1"/>
  <c r="M469" i="25"/>
  <c r="N286" i="19" s="1"/>
  <c r="H196" i="25"/>
  <c r="H346" i="19" s="1"/>
  <c r="K254" i="25"/>
  <c r="K240" i="19" s="1"/>
  <c r="L100" i="25"/>
  <c r="L319" i="19" s="1"/>
  <c r="J233" i="25"/>
  <c r="J93" i="19" s="1"/>
  <c r="L225" i="25"/>
  <c r="L24" i="19" s="1"/>
  <c r="K28" i="25"/>
  <c r="K276" i="19" s="1"/>
  <c r="M456" i="25"/>
  <c r="N187" i="19" s="1"/>
  <c r="K482" i="25"/>
  <c r="K22" i="15" s="1"/>
  <c r="B442" i="25"/>
  <c r="L470" i="25"/>
  <c r="L302" i="19" s="1"/>
  <c r="H114" i="25"/>
  <c r="H31" i="7" s="1"/>
  <c r="I100" i="25"/>
  <c r="I319" i="19" s="1"/>
  <c r="B183" i="25"/>
  <c r="A31" i="16" s="1"/>
  <c r="M414" i="25"/>
  <c r="N379" i="19" s="1"/>
  <c r="M285" i="25"/>
  <c r="N349" i="19" s="1"/>
  <c r="M437" i="25"/>
  <c r="N264" i="19" s="1"/>
  <c r="I334" i="25"/>
  <c r="I253" i="19" s="1"/>
  <c r="L245" i="25"/>
  <c r="L96" i="19" s="1"/>
  <c r="M312" i="25"/>
  <c r="N11" i="14" s="1"/>
  <c r="K318" i="25"/>
  <c r="K32" i="19" s="1"/>
  <c r="M160" i="25"/>
  <c r="N337" i="19" s="1"/>
  <c r="L30" i="25"/>
  <c r="L309" i="19" s="1"/>
  <c r="J191" i="25"/>
  <c r="J39" i="16" s="1"/>
  <c r="L349" i="25"/>
  <c r="L134" i="19" s="1"/>
  <c r="H399" i="25"/>
  <c r="H364" i="19" s="1"/>
  <c r="L232" i="25"/>
  <c r="L92" i="19" s="1"/>
  <c r="L19" i="25"/>
  <c r="L16" i="17" s="1"/>
  <c r="I117" i="25"/>
  <c r="I68" i="19" s="1"/>
  <c r="I404" i="25"/>
  <c r="I369" i="19" s="1"/>
  <c r="I197" i="25"/>
  <c r="I347" i="19" s="1"/>
  <c r="L362" i="25"/>
  <c r="L258" i="19" s="1"/>
  <c r="H463" i="25"/>
  <c r="H60" i="16" s="1"/>
  <c r="L241" i="25"/>
  <c r="L232" i="19" s="1"/>
  <c r="L401" i="25"/>
  <c r="L366" i="19" s="1"/>
  <c r="B67" i="25"/>
  <c r="A290" i="19" s="1"/>
  <c r="H291" i="25"/>
  <c r="H114" i="19" s="1"/>
  <c r="I486" i="25"/>
  <c r="I26" i="15" s="1"/>
  <c r="L484" i="25"/>
  <c r="L24" i="15" s="1"/>
  <c r="K472" i="25"/>
  <c r="K304" i="19" s="1"/>
  <c r="H21" i="25"/>
  <c r="K230" i="25"/>
  <c r="K29" i="19" s="1"/>
  <c r="K35" i="25"/>
  <c r="K277" i="19" s="1"/>
  <c r="I20" i="25"/>
  <c r="I17" i="17" s="1"/>
  <c r="M166" i="25"/>
  <c r="N343" i="19" s="1"/>
  <c r="K113" i="25"/>
  <c r="I62" i="25"/>
  <c r="I12" i="19" s="1"/>
  <c r="M353" i="25"/>
  <c r="N40" i="19" s="1"/>
  <c r="H404" i="25"/>
  <c r="H369" i="19" s="1"/>
  <c r="K109" i="25"/>
  <c r="K328" i="19" s="1"/>
  <c r="B311" i="25"/>
  <c r="A10" i="14" s="1"/>
  <c r="B60" i="25"/>
  <c r="A10" i="19" s="1"/>
  <c r="J286" i="25"/>
  <c r="J350" i="19" s="1"/>
  <c r="L219" i="25"/>
  <c r="L225" i="19" s="1"/>
  <c r="K95" i="25"/>
  <c r="K64" i="19" s="1"/>
  <c r="M344" i="25"/>
  <c r="N54" i="16" s="1"/>
  <c r="M230" i="25"/>
  <c r="N29" i="19" s="1"/>
  <c r="I459" i="25"/>
  <c r="I190" i="19" s="1"/>
  <c r="M266" i="25"/>
  <c r="N106" i="19" s="1"/>
  <c r="I51" i="25"/>
  <c r="I33" i="18" s="1"/>
  <c r="I389" i="25"/>
  <c r="I160" i="19" s="1"/>
  <c r="K319" i="25"/>
  <c r="K33" i="19" s="1"/>
  <c r="I433" i="25"/>
  <c r="I58" i="16" s="1"/>
  <c r="M449" i="25"/>
  <c r="N180" i="19" s="1"/>
  <c r="M159" i="25"/>
  <c r="N336" i="19" s="1"/>
  <c r="H147" i="25"/>
  <c r="H88" i="19" s="1"/>
  <c r="K395" i="25"/>
  <c r="K360" i="19" s="1"/>
  <c r="J33" i="25"/>
  <c r="J312" i="19" s="1"/>
  <c r="J203" i="25"/>
  <c r="J209" i="19" s="1"/>
  <c r="B474" i="25"/>
  <c r="A266" i="19" s="1"/>
  <c r="H288" i="25"/>
  <c r="H352" i="19" s="1"/>
  <c r="J242" i="25"/>
  <c r="J233" i="19" s="1"/>
  <c r="I295" i="25"/>
  <c r="I118" i="19" s="1"/>
  <c r="B102" i="25"/>
  <c r="A321" i="19" s="1"/>
  <c r="I76" i="25"/>
  <c r="I299" i="19" s="1"/>
  <c r="L237" i="25"/>
  <c r="L228" i="19" s="1"/>
  <c r="H133" i="25"/>
  <c r="H81" i="19" s="1"/>
  <c r="K203" i="25"/>
  <c r="K209" i="19" s="1"/>
  <c r="L281" i="25"/>
  <c r="L18" i="15" s="1"/>
  <c r="J438" i="25"/>
  <c r="J265" i="19" s="1"/>
  <c r="I286" i="25"/>
  <c r="I350" i="19" s="1"/>
  <c r="H247" i="25"/>
  <c r="H98" i="19" s="1"/>
  <c r="H92" i="25"/>
  <c r="H61" i="19" s="1"/>
  <c r="J220" i="25"/>
  <c r="J19" i="19" s="1"/>
  <c r="L101" i="25"/>
  <c r="L320" i="19" s="1"/>
  <c r="I348" i="25"/>
  <c r="I133" i="19" s="1"/>
  <c r="L444" i="25"/>
  <c r="L175" i="19" s="1"/>
  <c r="B271" i="25"/>
  <c r="A111" i="19" s="1"/>
  <c r="I79" i="25"/>
  <c r="I48" i="19" s="1"/>
  <c r="I123" i="25"/>
  <c r="I71" i="19" s="1"/>
  <c r="M428" i="25"/>
  <c r="N173" i="19" s="1"/>
  <c r="J77" i="25"/>
  <c r="J300" i="19" s="1"/>
  <c r="I147" i="25"/>
  <c r="I88" i="19" s="1"/>
  <c r="H346" i="25"/>
  <c r="H355" i="19" s="1"/>
  <c r="I112" i="25"/>
  <c r="J150" i="25"/>
  <c r="J10" i="16" s="1"/>
  <c r="M3" i="25"/>
  <c r="N10" i="18" s="1"/>
  <c r="J428" i="25"/>
  <c r="J173" i="19" s="1"/>
  <c r="M102" i="25"/>
  <c r="N321" i="19" s="1"/>
  <c r="I131" i="25"/>
  <c r="I79" i="19" s="1"/>
  <c r="M224" i="25"/>
  <c r="N23" i="19" s="1"/>
  <c r="L483" i="25"/>
  <c r="L23" i="15" s="1"/>
  <c r="M331" i="25"/>
  <c r="N10" i="7" s="1"/>
  <c r="K363" i="25"/>
  <c r="K140" i="19" s="1"/>
  <c r="J43" i="25"/>
  <c r="J25" i="18" s="1"/>
  <c r="H159" i="25"/>
  <c r="H336" i="19" s="1"/>
  <c r="L437" i="25"/>
  <c r="L264" i="19" s="1"/>
  <c r="J171" i="25"/>
  <c r="J19" i="16" s="1"/>
  <c r="L240" i="25"/>
  <c r="L231" i="19" s="1"/>
  <c r="B405" i="25"/>
  <c r="A370" i="19" s="1"/>
  <c r="H327" i="25"/>
  <c r="H196" i="19" s="1"/>
  <c r="H482" i="25"/>
  <c r="H22" i="15" s="1"/>
  <c r="J134" i="25"/>
  <c r="J82" i="19" s="1"/>
  <c r="L297" i="25"/>
  <c r="L120" i="19" s="1"/>
  <c r="I19" i="25"/>
  <c r="I16" i="17" s="1"/>
  <c r="K441" i="25"/>
  <c r="H97" i="25"/>
  <c r="H316" i="19" s="1"/>
  <c r="H194" i="25"/>
  <c r="H42" i="16" s="1"/>
  <c r="L235" i="25"/>
  <c r="L226" i="19" s="1"/>
  <c r="M417" i="25"/>
  <c r="N165" i="19" s="1"/>
  <c r="J249" i="25"/>
  <c r="J236" i="19" s="1"/>
  <c r="L261" i="25"/>
  <c r="L101" i="19" s="1"/>
  <c r="I407" i="25"/>
  <c r="I372" i="19" s="1"/>
  <c r="B50" i="25"/>
  <c r="A32" i="18" s="1"/>
  <c r="B245" i="25"/>
  <c r="A96" i="19" s="1"/>
  <c r="B178" i="25"/>
  <c r="A26" i="16" s="1"/>
  <c r="M126" i="25"/>
  <c r="N74" i="19" s="1"/>
  <c r="J111" i="25"/>
  <c r="J330" i="19" s="1"/>
  <c r="B96" i="25"/>
  <c r="A65" i="19" s="1"/>
  <c r="K122" i="25"/>
  <c r="K203" i="19" s="1"/>
  <c r="L366" i="25"/>
  <c r="L143" i="19" s="1"/>
  <c r="H199" i="25"/>
  <c r="H43" i="16" s="1"/>
  <c r="B174" i="25"/>
  <c r="A22" i="16" s="1"/>
  <c r="J372" i="25"/>
  <c r="J22" i="7" s="1"/>
  <c r="H177" i="25"/>
  <c r="H25" i="16" s="1"/>
  <c r="J208" i="25"/>
  <c r="J214" i="19" s="1"/>
  <c r="B244" i="25"/>
  <c r="A95" i="19" s="1"/>
  <c r="L230" i="25"/>
  <c r="L29" i="19" s="1"/>
  <c r="B358" i="25"/>
  <c r="A139" i="19" s="1"/>
  <c r="I153" i="25"/>
  <c r="I13" i="16" s="1"/>
  <c r="I313" i="25"/>
  <c r="I12" i="14" s="1"/>
  <c r="K315" i="25"/>
  <c r="K14" i="14" s="1"/>
  <c r="M52" i="25"/>
  <c r="N34" i="18" s="1"/>
  <c r="K58" i="25"/>
  <c r="K40" i="18" s="1"/>
  <c r="M305" i="25"/>
  <c r="N248" i="19" s="1"/>
  <c r="K281" i="25"/>
  <c r="K18" i="15" s="1"/>
  <c r="J434" i="25"/>
  <c r="J59" i="16" s="1"/>
  <c r="M382" i="25"/>
  <c r="N153" i="19" s="1"/>
  <c r="H488" i="25"/>
  <c r="H28" i="15" s="1"/>
  <c r="J224" i="25"/>
  <c r="J23" i="19" s="1"/>
  <c r="M155" i="25"/>
  <c r="N15" i="16" s="1"/>
  <c r="L313" i="25"/>
  <c r="L12" i="14" s="1"/>
  <c r="B84" i="25"/>
  <c r="A53" i="19" s="1"/>
  <c r="L53" i="25"/>
  <c r="L35" i="18" s="1"/>
  <c r="J144" i="25"/>
  <c r="J18" i="19" s="1"/>
  <c r="M194" i="25"/>
  <c r="N42" i="16" s="1"/>
  <c r="J349" i="25"/>
  <c r="J134" i="19" s="1"/>
  <c r="L348" i="25"/>
  <c r="L133" i="19" s="1"/>
  <c r="M6" i="25"/>
  <c r="N13" i="18" s="1"/>
  <c r="M258" i="25"/>
  <c r="N244" i="19" s="1"/>
  <c r="L262" i="25"/>
  <c r="L102" i="19" s="1"/>
  <c r="M400" i="25"/>
  <c r="N365" i="19" s="1"/>
  <c r="K422" i="25"/>
  <c r="K170" i="19" s="1"/>
  <c r="L397" i="25"/>
  <c r="L362" i="19" s="1"/>
  <c r="K347" i="25"/>
  <c r="K356" i="19" s="1"/>
  <c r="I246" i="25"/>
  <c r="I97" i="19" s="1"/>
  <c r="L194" i="25"/>
  <c r="L42" i="16" s="1"/>
  <c r="L291" i="25"/>
  <c r="L114" i="19" s="1"/>
  <c r="I410" i="25"/>
  <c r="I375" i="19" s="1"/>
  <c r="J312" i="25"/>
  <c r="J11" i="14" s="1"/>
  <c r="L214" i="25"/>
  <c r="L220" i="19" s="1"/>
  <c r="J62" i="25"/>
  <c r="J12" i="19" s="1"/>
  <c r="B367" i="25"/>
  <c r="A144" i="19" s="1"/>
  <c r="K237" i="25"/>
  <c r="K228" i="19" s="1"/>
  <c r="H343" i="25"/>
  <c r="J82" i="25"/>
  <c r="J51" i="19" s="1"/>
  <c r="L112" i="25"/>
  <c r="K82" i="25"/>
  <c r="K51" i="19" s="1"/>
  <c r="B116" i="25"/>
  <c r="A67" i="19" s="1"/>
  <c r="K163" i="25"/>
  <c r="K340" i="19" s="1"/>
  <c r="K402" i="25"/>
  <c r="K367" i="19" s="1"/>
  <c r="J391" i="25"/>
  <c r="J162" i="19" s="1"/>
  <c r="L148" i="25"/>
  <c r="L89" i="19" s="1"/>
  <c r="I164" i="25"/>
  <c r="I341" i="19" s="1"/>
  <c r="K38" i="25"/>
  <c r="K20" i="18" s="1"/>
  <c r="B251" i="25"/>
  <c r="A238" i="19" s="1"/>
  <c r="L392" i="25"/>
  <c r="L357" i="19" s="1"/>
  <c r="M182" i="25"/>
  <c r="N30" i="16" s="1"/>
  <c r="L308" i="25"/>
  <c r="L251" i="19" s="1"/>
  <c r="B449" i="25"/>
  <c r="A180" i="19" s="1"/>
  <c r="H303" i="25"/>
  <c r="H246" i="19" s="1"/>
  <c r="J358" i="25"/>
  <c r="J139" i="19" s="1"/>
  <c r="J159" i="25"/>
  <c r="J336" i="19" s="1"/>
  <c r="L87" i="25"/>
  <c r="L56" i="19" s="1"/>
  <c r="H127" i="25"/>
  <c r="H75" i="19" s="1"/>
  <c r="H55" i="25"/>
  <c r="H37" i="18" s="1"/>
  <c r="B330" i="25"/>
  <c r="A9" i="7" s="1"/>
  <c r="J108" i="25"/>
  <c r="J327" i="19" s="1"/>
  <c r="L411" i="25"/>
  <c r="L376" i="19" s="1"/>
  <c r="B150" i="25"/>
  <c r="A10" i="16" s="1"/>
  <c r="H229" i="25"/>
  <c r="H28" i="19" s="1"/>
  <c r="K382" i="25"/>
  <c r="K153" i="19" s="1"/>
  <c r="L127" i="25"/>
  <c r="L75" i="19" s="1"/>
  <c r="J440" i="25"/>
  <c r="H377" i="25"/>
  <c r="H148" i="19" s="1"/>
  <c r="K133" i="25"/>
  <c r="K81" i="19" s="1"/>
  <c r="M161" i="25"/>
  <c r="N338" i="19" s="1"/>
  <c r="L339" i="25"/>
  <c r="B259" i="25"/>
  <c r="A99" i="19" s="1"/>
  <c r="J232" i="25"/>
  <c r="J92" i="19" s="1"/>
  <c r="J410" i="25"/>
  <c r="J375" i="19" s="1"/>
  <c r="I465" i="25"/>
  <c r="I62" i="16" s="1"/>
  <c r="I261" i="25"/>
  <c r="I101" i="19" s="1"/>
  <c r="M90" i="25"/>
  <c r="N59" i="19" s="1"/>
  <c r="B404" i="25"/>
  <c r="A369" i="19" s="1"/>
  <c r="J234" i="25"/>
  <c r="J94" i="19" s="1"/>
  <c r="L274" i="25"/>
  <c r="L11" i="15" s="1"/>
  <c r="I300" i="25"/>
  <c r="I123" i="19" s="1"/>
  <c r="M17" i="25"/>
  <c r="N14" i="17" s="1"/>
  <c r="H35" i="25"/>
  <c r="H277" i="19" s="1"/>
  <c r="H180" i="25"/>
  <c r="H28" i="16" s="1"/>
  <c r="L7" i="25"/>
  <c r="L14" i="18" s="1"/>
  <c r="L175" i="25"/>
  <c r="L23" i="16" s="1"/>
  <c r="I271" i="25"/>
  <c r="I111" i="19" s="1"/>
  <c r="H232" i="25"/>
  <c r="H92" i="19" s="1"/>
  <c r="B284" i="25"/>
  <c r="A282" i="19" s="1"/>
  <c r="I398" i="25"/>
  <c r="I363" i="19" s="1"/>
  <c r="H266" i="25"/>
  <c r="H106" i="19" s="1"/>
  <c r="I446" i="25"/>
  <c r="I177" i="19" s="1"/>
  <c r="I385" i="25"/>
  <c r="I156" i="19" s="1"/>
  <c r="B110" i="25"/>
  <c r="A329" i="19" s="1"/>
  <c r="J123" i="25"/>
  <c r="J71" i="19" s="1"/>
  <c r="H479" i="25"/>
  <c r="H44" i="19" s="1"/>
  <c r="B13" i="25"/>
  <c r="A10" i="17" s="1"/>
  <c r="B58" i="25"/>
  <c r="A40" i="18" s="1"/>
  <c r="J473" i="25"/>
  <c r="J305" i="19" s="1"/>
  <c r="H322" i="25"/>
  <c r="H16" i="7" s="1"/>
  <c r="M302" i="25"/>
  <c r="N245" i="19" s="1"/>
  <c r="H435" i="25"/>
  <c r="H262" i="19" s="1"/>
  <c r="L384" i="25"/>
  <c r="L155" i="19" s="1"/>
  <c r="M132" i="25"/>
  <c r="N80" i="19" s="1"/>
  <c r="L329" i="25"/>
  <c r="L198" i="19" s="1"/>
  <c r="L117" i="25"/>
  <c r="L68" i="19" s="1"/>
  <c r="B17" i="25"/>
  <c r="A14" i="17" s="1"/>
  <c r="H165" i="25"/>
  <c r="H342" i="19" s="1"/>
  <c r="L458" i="25"/>
  <c r="L189" i="19" s="1"/>
  <c r="J289" i="25"/>
  <c r="J353" i="19" s="1"/>
  <c r="B448" i="25"/>
  <c r="A179" i="19" s="1"/>
  <c r="B207" i="25"/>
  <c r="A213" i="19" s="1"/>
  <c r="L78" i="25"/>
  <c r="L301" i="19" s="1"/>
  <c r="M72" i="25"/>
  <c r="N295" i="19" s="1"/>
  <c r="L358" i="25"/>
  <c r="L139" i="19" s="1"/>
  <c r="L149" i="25"/>
  <c r="L90" i="19" s="1"/>
  <c r="I470" i="25"/>
  <c r="I302" i="19" s="1"/>
  <c r="K477" i="25"/>
  <c r="K42" i="19" s="1"/>
  <c r="J475" i="25"/>
  <c r="J267" i="19" s="1"/>
  <c r="M43" i="25"/>
  <c r="N25" i="18" s="1"/>
  <c r="B85" i="25"/>
  <c r="A54" i="19" s="1"/>
  <c r="B305" i="25"/>
  <c r="A248" i="19" s="1"/>
  <c r="B298" i="25"/>
  <c r="A121" i="19" s="1"/>
  <c r="H319" i="25"/>
  <c r="H33" i="19" s="1"/>
  <c r="L469" i="25"/>
  <c r="L286" i="19" s="1"/>
  <c r="I443" i="25"/>
  <c r="M404" i="25"/>
  <c r="N369" i="19" s="1"/>
  <c r="H139" i="25"/>
  <c r="H83" i="19" s="1"/>
  <c r="L165" i="25"/>
  <c r="L342" i="19" s="1"/>
  <c r="K191" i="25"/>
  <c r="K39" i="16" s="1"/>
  <c r="I469" i="25"/>
  <c r="I286" i="19" s="1"/>
  <c r="B461" i="25"/>
  <c r="A192" i="19" s="1"/>
  <c r="B197" i="25"/>
  <c r="A347" i="19" s="1"/>
  <c r="I235" i="25"/>
  <c r="I226" i="19" s="1"/>
  <c r="J99" i="25"/>
  <c r="J318" i="19" s="1"/>
  <c r="B204" i="25"/>
  <c r="A210" i="19" s="1"/>
  <c r="H459" i="25"/>
  <c r="H190" i="19" s="1"/>
  <c r="H85" i="25"/>
  <c r="H54" i="19" s="1"/>
  <c r="K457" i="25"/>
  <c r="K188" i="19" s="1"/>
  <c r="L64" i="25"/>
  <c r="L14" i="19" s="1"/>
  <c r="I107" i="25"/>
  <c r="I326" i="19" s="1"/>
  <c r="I229" i="25"/>
  <c r="I28" i="19" s="1"/>
  <c r="B136" i="25"/>
  <c r="A205" i="19" s="1"/>
  <c r="L356" i="25"/>
  <c r="L137" i="19" s="1"/>
  <c r="I57" i="25"/>
  <c r="I39" i="18" s="1"/>
  <c r="K99" i="25"/>
  <c r="K318" i="19" s="1"/>
  <c r="J120" i="25"/>
  <c r="J201" i="19" s="1"/>
  <c r="H260" i="25"/>
  <c r="H100" i="19" s="1"/>
  <c r="M442" i="25"/>
  <c r="J377" i="25"/>
  <c r="J148" i="19" s="1"/>
  <c r="I262" i="25"/>
  <c r="I102" i="19" s="1"/>
  <c r="I438" i="25"/>
  <c r="I265" i="19" s="1"/>
  <c r="I475" i="25"/>
  <c r="I267" i="19" s="1"/>
  <c r="H267" i="25"/>
  <c r="H107" i="19" s="1"/>
  <c r="K162" i="25"/>
  <c r="K339" i="19" s="1"/>
  <c r="J22" i="25"/>
  <c r="J18" i="17" s="1"/>
  <c r="B196" i="25"/>
  <c r="A346" i="19" s="1"/>
  <c r="K474" i="25"/>
  <c r="K266" i="19" s="1"/>
  <c r="K137" i="25"/>
  <c r="K206" i="19" s="1"/>
  <c r="I488" i="25"/>
  <c r="I28" i="15" s="1"/>
  <c r="B451" i="25"/>
  <c r="A182" i="19" s="1"/>
  <c r="K90" i="25"/>
  <c r="K59" i="19" s="1"/>
  <c r="K401" i="25"/>
  <c r="K366" i="19" s="1"/>
  <c r="J158" i="25"/>
  <c r="J335" i="19" s="1"/>
  <c r="J75" i="25"/>
  <c r="J298" i="19" s="1"/>
  <c r="H294" i="25"/>
  <c r="H117" i="19" s="1"/>
  <c r="K430" i="25"/>
  <c r="K55" i="16" s="1"/>
  <c r="K123" i="25"/>
  <c r="K71" i="19" s="1"/>
  <c r="L298" i="25"/>
  <c r="L121" i="19" s="1"/>
  <c r="K132" i="25"/>
  <c r="K80" i="19" s="1"/>
  <c r="I80" i="25"/>
  <c r="I49" i="19" s="1"/>
  <c r="H282" i="25"/>
  <c r="H280" i="19" s="1"/>
  <c r="L488" i="25"/>
  <c r="L28" i="15" s="1"/>
  <c r="M429" i="25"/>
  <c r="N174" i="19" s="1"/>
  <c r="H316" i="25"/>
  <c r="H30" i="19" s="1"/>
  <c r="L227" i="25"/>
  <c r="L26" i="19" s="1"/>
  <c r="H86" i="25"/>
  <c r="H55" i="19" s="1"/>
  <c r="M64" i="25"/>
  <c r="N14" i="19" s="1"/>
  <c r="L170" i="25"/>
  <c r="L18" i="16" s="1"/>
  <c r="H69" i="25"/>
  <c r="H292" i="19" s="1"/>
  <c r="L475" i="25"/>
  <c r="L267" i="19" s="1"/>
  <c r="K193" i="25"/>
  <c r="K41" i="16" s="1"/>
  <c r="M334" i="25"/>
  <c r="N253" i="19" s="1"/>
  <c r="L417" i="25"/>
  <c r="L165" i="19" s="1"/>
  <c r="M243" i="25"/>
  <c r="N234" i="19" s="1"/>
  <c r="I120" i="25"/>
  <c r="I201" i="19" s="1"/>
  <c r="M41" i="25"/>
  <c r="N23" i="18" s="1"/>
  <c r="B249" i="25"/>
  <c r="A236" i="19" s="1"/>
  <c r="H235" i="25"/>
  <c r="H226" i="19" s="1"/>
  <c r="J376" i="25"/>
  <c r="J26" i="7" s="1"/>
  <c r="B344" i="25"/>
  <c r="A54" i="16" s="1"/>
  <c r="B436" i="25"/>
  <c r="A263" i="19" s="1"/>
  <c r="H28" i="25"/>
  <c r="H276" i="19" s="1"/>
  <c r="J318" i="25"/>
  <c r="J32" i="19" s="1"/>
  <c r="I187" i="25"/>
  <c r="I35" i="16" s="1"/>
  <c r="B122" i="25"/>
  <c r="A203" i="19" s="1"/>
  <c r="B348" i="25"/>
  <c r="A133" i="19" s="1"/>
  <c r="L477" i="25"/>
  <c r="L42" i="19" s="1"/>
  <c r="M430" i="25"/>
  <c r="N55" i="16" s="1"/>
  <c r="L302" i="25"/>
  <c r="L245" i="19" s="1"/>
  <c r="H476" i="25"/>
  <c r="H268" i="19" s="1"/>
  <c r="I247" i="25"/>
  <c r="I98" i="19" s="1"/>
  <c r="B191" i="25"/>
  <c r="A39" i="16" s="1"/>
  <c r="M192" i="25"/>
  <c r="N40" i="16" s="1"/>
  <c r="M490" i="25"/>
  <c r="N30" i="15" s="1"/>
  <c r="J336" i="25"/>
  <c r="B148" i="25"/>
  <c r="A89" i="19" s="1"/>
  <c r="H413" i="25"/>
  <c r="H378" i="19" s="1"/>
  <c r="I368" i="25"/>
  <c r="I145" i="19" s="1"/>
  <c r="I119" i="25"/>
  <c r="I70" i="19" s="1"/>
  <c r="K98" i="25"/>
  <c r="K317" i="19" s="1"/>
  <c r="B273" i="25"/>
  <c r="A10" i="15" s="1"/>
  <c r="L283" i="25"/>
  <c r="L281" i="19" s="1"/>
  <c r="L424" i="25"/>
  <c r="L260" i="19" s="1"/>
  <c r="M410" i="25"/>
  <c r="N375" i="19" s="1"/>
  <c r="K41" i="25"/>
  <c r="K23" i="18" s="1"/>
  <c r="M458" i="25"/>
  <c r="N189" i="19" s="1"/>
  <c r="K368" i="25"/>
  <c r="K145" i="19" s="1"/>
  <c r="H11" i="25"/>
  <c r="H18" i="18" s="1"/>
  <c r="I257" i="25"/>
  <c r="I243" i="19" s="1"/>
  <c r="B304" i="25"/>
  <c r="A247" i="19" s="1"/>
  <c r="K140" i="25"/>
  <c r="K84" i="19" s="1"/>
  <c r="L176" i="25"/>
  <c r="L24" i="16" s="1"/>
  <c r="L320" i="25"/>
  <c r="L34" i="19" s="1"/>
  <c r="B389" i="25"/>
  <c r="A160" i="19" s="1"/>
  <c r="B279" i="25"/>
  <c r="A16" i="15" s="1"/>
  <c r="J300" i="25"/>
  <c r="J123" i="19" s="1"/>
  <c r="M393" i="25"/>
  <c r="N358" i="19" s="1"/>
  <c r="L159" i="25"/>
  <c r="L336" i="19" s="1"/>
  <c r="B143" i="25"/>
  <c r="A17" i="19" s="1"/>
  <c r="J350" i="25"/>
  <c r="J135" i="19" s="1"/>
  <c r="M330" i="25"/>
  <c r="N9" i="7" s="1"/>
  <c r="I387" i="25"/>
  <c r="I158" i="19" s="1"/>
  <c r="J385" i="25"/>
  <c r="J156" i="19" s="1"/>
  <c r="B149" i="25"/>
  <c r="A90" i="19" s="1"/>
  <c r="H299" i="25"/>
  <c r="H122" i="19" s="1"/>
  <c r="B172" i="25"/>
  <c r="A20" i="16" s="1"/>
  <c r="H24" i="25"/>
  <c r="H272" i="19" s="1"/>
  <c r="H443" i="25"/>
  <c r="H336" i="25"/>
  <c r="I388" i="25"/>
  <c r="I159" i="19" s="1"/>
  <c r="L396" i="25"/>
  <c r="L361" i="19" s="1"/>
  <c r="L198" i="25"/>
  <c r="L348" i="19" s="1"/>
  <c r="I37" i="25"/>
  <c r="I279" i="19" s="1"/>
  <c r="M406" i="25"/>
  <c r="N371" i="19" s="1"/>
  <c r="J394" i="25"/>
  <c r="J359" i="19" s="1"/>
  <c r="B51" i="25"/>
  <c r="A33" i="18" s="1"/>
  <c r="H143" i="25"/>
  <c r="H17" i="19" s="1"/>
  <c r="K282" i="25"/>
  <c r="K280" i="19" s="1"/>
  <c r="J427" i="25"/>
  <c r="J172" i="19" s="1"/>
  <c r="J335" i="25"/>
  <c r="J254" i="19" s="1"/>
  <c r="B465" i="25"/>
  <c r="A62" i="16" s="1"/>
  <c r="K269" i="25"/>
  <c r="K109" i="19" s="1"/>
  <c r="J308" i="25"/>
  <c r="J251" i="19" s="1"/>
  <c r="J301" i="25"/>
  <c r="J124" i="19" s="1"/>
  <c r="M116" i="25"/>
  <c r="N67" i="19" s="1"/>
  <c r="M460" i="25"/>
  <c r="N191" i="19" s="1"/>
  <c r="B272" i="25"/>
  <c r="A112" i="19" s="1"/>
  <c r="I201" i="25"/>
  <c r="I45" i="16" s="1"/>
  <c r="I424" i="25"/>
  <c r="I260" i="19" s="1"/>
  <c r="I226" i="25"/>
  <c r="I25" i="19" s="1"/>
  <c r="I355" i="25"/>
  <c r="I136" i="19" s="1"/>
  <c r="B103" i="25"/>
  <c r="A322" i="19" s="1"/>
  <c r="J280" i="25"/>
  <c r="J17" i="15" s="1"/>
  <c r="L233" i="25"/>
  <c r="L93" i="19" s="1"/>
  <c r="K342" i="25"/>
  <c r="K52" i="16" s="1"/>
  <c r="M360" i="25"/>
  <c r="N256" i="19" s="1"/>
  <c r="B355" i="25"/>
  <c r="A136" i="19" s="1"/>
  <c r="M196" i="25"/>
  <c r="N346" i="19" s="1"/>
  <c r="K161" i="25"/>
  <c r="K338" i="19" s="1"/>
  <c r="K136" i="25"/>
  <c r="K205" i="19" s="1"/>
  <c r="I102" i="25"/>
  <c r="I321" i="19" s="1"/>
  <c r="H389" i="25"/>
  <c r="H160" i="19" s="1"/>
  <c r="L445" i="25"/>
  <c r="L176" i="19" s="1"/>
  <c r="M229" i="25"/>
  <c r="N28" i="19" s="1"/>
  <c r="B15" i="25"/>
  <c r="A12" i="17" s="1"/>
  <c r="M117" i="25"/>
  <c r="N68" i="19" s="1"/>
  <c r="I161" i="25"/>
  <c r="I338" i="19" s="1"/>
  <c r="I377" i="25"/>
  <c r="I148" i="19" s="1"/>
  <c r="B291" i="25"/>
  <c r="A114" i="19" s="1"/>
  <c r="B69" i="25"/>
  <c r="A292" i="19" s="1"/>
  <c r="L40" i="25"/>
  <c r="L22" i="18" s="1"/>
  <c r="I251" i="25"/>
  <c r="I238" i="19" s="1"/>
  <c r="J267" i="25"/>
  <c r="J107" i="19" s="1"/>
  <c r="M189" i="25"/>
  <c r="N37" i="16" s="1"/>
  <c r="B312" i="25"/>
  <c r="A11" i="14" s="1"/>
  <c r="H144" i="25"/>
  <c r="H18" i="19" s="1"/>
  <c r="L412" i="25"/>
  <c r="L377" i="19" s="1"/>
  <c r="M374" i="25"/>
  <c r="N24" i="7" s="1"/>
  <c r="M387" i="25"/>
  <c r="N158" i="19" s="1"/>
  <c r="M149" i="25"/>
  <c r="N90" i="19" s="1"/>
  <c r="J13" i="25"/>
  <c r="J10" i="17" s="1"/>
  <c r="K333" i="25"/>
  <c r="K252" i="19" s="1"/>
  <c r="B456" i="25"/>
  <c r="A187" i="19" s="1"/>
  <c r="H368" i="25"/>
  <c r="H145" i="19" s="1"/>
  <c r="H32" i="25"/>
  <c r="H311" i="19" s="1"/>
  <c r="K324" i="25"/>
  <c r="K18" i="7" s="1"/>
  <c r="M94" i="25"/>
  <c r="N63" i="19" s="1"/>
  <c r="H102" i="25"/>
  <c r="H321" i="19" s="1"/>
  <c r="M370" i="25"/>
  <c r="N147" i="19" s="1"/>
  <c r="I101" i="25"/>
  <c r="I320" i="19" s="1"/>
  <c r="L54" i="25"/>
  <c r="L36" i="18" s="1"/>
  <c r="I308" i="25"/>
  <c r="I251" i="19" s="1"/>
  <c r="I216" i="25"/>
  <c r="I222" i="19" s="1"/>
  <c r="M383" i="25"/>
  <c r="N154" i="19" s="1"/>
  <c r="I28" i="25"/>
  <c r="I276" i="19" s="1"/>
  <c r="I462" i="25"/>
  <c r="I193" i="19" s="1"/>
  <c r="K420" i="25"/>
  <c r="K168" i="19" s="1"/>
  <c r="B329" i="25"/>
  <c r="A198" i="19" s="1"/>
  <c r="K169" i="25"/>
  <c r="K17" i="16" s="1"/>
  <c r="H390" i="25"/>
  <c r="H161" i="19" s="1"/>
  <c r="J424" i="25"/>
  <c r="J260" i="19" s="1"/>
  <c r="M342" i="25"/>
  <c r="N35" i="19" s="1"/>
  <c r="K72" i="25"/>
  <c r="K295" i="19" s="1"/>
  <c r="K4" i="25"/>
  <c r="K11" i="18" s="1"/>
  <c r="L403" i="25"/>
  <c r="L368" i="19" s="1"/>
  <c r="L385" i="25"/>
  <c r="L156" i="19" s="1"/>
  <c r="L180" i="25"/>
  <c r="L28" i="16" s="1"/>
  <c r="H221" i="25"/>
  <c r="H20" i="19" s="1"/>
  <c r="K26" i="25"/>
  <c r="K274" i="19" s="1"/>
  <c r="J163" i="25"/>
  <c r="J340" i="19" s="1"/>
  <c r="B285" i="25"/>
  <c r="A349" i="19" s="1"/>
  <c r="M40" i="25"/>
  <c r="N22" i="18" s="1"/>
  <c r="J402" i="25"/>
  <c r="J367" i="19" s="1"/>
  <c r="K302" i="25"/>
  <c r="K245" i="19" s="1"/>
  <c r="I188" i="25"/>
  <c r="I36" i="16" s="1"/>
  <c r="B247" i="25"/>
  <c r="A98" i="19" s="1"/>
  <c r="J66" i="25"/>
  <c r="J289" i="19" s="1"/>
  <c r="L485" i="25"/>
  <c r="L25" i="15" s="1"/>
  <c r="H101" i="25"/>
  <c r="H320" i="19" s="1"/>
  <c r="K116" i="25"/>
  <c r="K67" i="19" s="1"/>
  <c r="K69" i="25"/>
  <c r="K292" i="19" s="1"/>
  <c r="I412" i="25"/>
  <c r="I377" i="19" s="1"/>
  <c r="K213" i="25"/>
  <c r="K219" i="19" s="1"/>
  <c r="J78" i="25"/>
  <c r="J301" i="19" s="1"/>
  <c r="K70" i="25"/>
  <c r="K293" i="19" s="1"/>
  <c r="B435" i="25"/>
  <c r="A262" i="19" s="1"/>
  <c r="M183" i="25"/>
  <c r="N31" i="16" s="1"/>
  <c r="B169" i="25"/>
  <c r="A17" i="16" s="1"/>
  <c r="H324" i="25"/>
  <c r="H18" i="7" s="1"/>
  <c r="L154" i="25"/>
  <c r="L14" i="16" s="1"/>
  <c r="J351" i="25"/>
  <c r="J38" i="19" s="1"/>
  <c r="K30" i="25"/>
  <c r="K309" i="19" s="1"/>
  <c r="L463" i="25"/>
  <c r="L60" i="16" s="1"/>
  <c r="I132" i="25"/>
  <c r="I80" i="19" s="1"/>
  <c r="H466" i="25"/>
  <c r="H283" i="19" s="1"/>
  <c r="J448" i="25"/>
  <c r="J179" i="19" s="1"/>
  <c r="H64" i="25"/>
  <c r="H14" i="19" s="1"/>
  <c r="K91" i="25"/>
  <c r="K60" i="19" s="1"/>
  <c r="J5" i="25"/>
  <c r="J12" i="18" s="1"/>
  <c r="L284" i="25"/>
  <c r="L282" i="19" s="1"/>
  <c r="I104" i="25"/>
  <c r="I323" i="19" s="1"/>
  <c r="H228" i="25"/>
  <c r="H27" i="19" s="1"/>
  <c r="I184" i="25"/>
  <c r="I32" i="16" s="1"/>
  <c r="H164" i="25"/>
  <c r="H341" i="19" s="1"/>
  <c r="B106" i="25"/>
  <c r="A325" i="19" s="1"/>
  <c r="M394" i="25"/>
  <c r="N359" i="19" s="1"/>
  <c r="B431" i="25"/>
  <c r="A56" i="16" s="1"/>
  <c r="L323" i="25"/>
  <c r="L17" i="7" s="1"/>
  <c r="K223" i="25"/>
  <c r="K22" i="19" s="1"/>
  <c r="K426" i="25"/>
  <c r="K171" i="19" s="1"/>
  <c r="B274" i="25"/>
  <c r="A11" i="15" s="1"/>
  <c r="L352" i="25"/>
  <c r="L39" i="19" s="1"/>
  <c r="H483" i="25"/>
  <c r="H23" i="15" s="1"/>
  <c r="I8" i="25"/>
  <c r="I15" i="18" s="1"/>
  <c r="H227" i="25"/>
  <c r="H26" i="19" s="1"/>
  <c r="K234" i="25"/>
  <c r="K94" i="19" s="1"/>
  <c r="K344" i="25"/>
  <c r="K54" i="16" s="1"/>
  <c r="I361" i="25"/>
  <c r="I257" i="19" s="1"/>
  <c r="M412" i="25"/>
  <c r="N377" i="19" s="1"/>
  <c r="B374" i="25"/>
  <c r="A24" i="7" s="1"/>
  <c r="I394" i="25"/>
  <c r="I359" i="19" s="1"/>
  <c r="H225" i="25"/>
  <c r="H24" i="19" s="1"/>
  <c r="H375" i="25"/>
  <c r="H25" i="7" s="1"/>
  <c r="B240" i="25"/>
  <c r="A231" i="19" s="1"/>
  <c r="B38" i="25"/>
  <c r="A20" i="18" s="1"/>
  <c r="J386" i="25"/>
  <c r="J157" i="19" s="1"/>
  <c r="I199" i="25"/>
  <c r="I43" i="16" s="1"/>
  <c r="M231" i="25"/>
  <c r="N91" i="19" s="1"/>
  <c r="I43" i="25"/>
  <c r="I25" i="18" s="1"/>
  <c r="I169" i="25"/>
  <c r="I17" i="16" s="1"/>
  <c r="M284" i="25"/>
  <c r="N282" i="19" s="1"/>
  <c r="B378" i="25"/>
  <c r="A149" i="19" s="1"/>
  <c r="L60" i="25"/>
  <c r="L10" i="19" s="1"/>
  <c r="K110" i="25"/>
  <c r="K329" i="19" s="1"/>
  <c r="H74" i="25"/>
  <c r="H297" i="19" s="1"/>
  <c r="J313" i="25"/>
  <c r="J12" i="14" s="1"/>
  <c r="M53" i="25"/>
  <c r="N35" i="18" s="1"/>
  <c r="I189" i="25"/>
  <c r="I37" i="16" s="1"/>
  <c r="M92" i="25"/>
  <c r="N61" i="19" s="1"/>
  <c r="H243" i="25"/>
  <c r="H234" i="19" s="1"/>
  <c r="K27" i="25"/>
  <c r="K275" i="19" s="1"/>
  <c r="B438" i="25"/>
  <c r="A265" i="19" s="1"/>
  <c r="J184" i="25"/>
  <c r="J32" i="16" s="1"/>
  <c r="J81" i="25"/>
  <c r="J50" i="19" s="1"/>
  <c r="B7" i="25"/>
  <c r="A14" i="18" s="1"/>
  <c r="K438" i="25"/>
  <c r="K265" i="19" s="1"/>
  <c r="B4" i="25"/>
  <c r="A11" i="18" s="1"/>
  <c r="I111" i="25"/>
  <c r="I330" i="19" s="1"/>
  <c r="J486" i="25"/>
  <c r="J26" i="15" s="1"/>
  <c r="B35" i="25"/>
  <c r="A277" i="19" s="1"/>
  <c r="L97" i="25"/>
  <c r="L316" i="19" s="1"/>
  <c r="K391" i="25"/>
  <c r="K162" i="19" s="1"/>
  <c r="B221" i="25"/>
  <c r="A20" i="19" s="1"/>
  <c r="H475" i="25"/>
  <c r="H267" i="19" s="1"/>
  <c r="H366" i="25"/>
  <c r="H143" i="19" s="1"/>
  <c r="L81" i="25"/>
  <c r="L50" i="19" s="1"/>
  <c r="B113" i="25"/>
  <c r="A30" i="7" s="1"/>
  <c r="J155" i="25"/>
  <c r="J15" i="16" s="1"/>
  <c r="H455" i="25"/>
  <c r="H186" i="19" s="1"/>
  <c r="B108" i="25"/>
  <c r="A327" i="19" s="1"/>
  <c r="L365" i="25"/>
  <c r="L142" i="19" s="1"/>
  <c r="L374" i="25"/>
  <c r="L24" i="7" s="1"/>
  <c r="H454" i="25"/>
  <c r="H185" i="19" s="1"/>
  <c r="B104" i="25"/>
  <c r="A323" i="19" s="1"/>
  <c r="I425" i="25"/>
  <c r="I261" i="19" s="1"/>
  <c r="H425" i="25"/>
  <c r="H261" i="19" s="1"/>
  <c r="L304" i="25"/>
  <c r="L247" i="19" s="1"/>
  <c r="H292" i="25"/>
  <c r="H115" i="19" s="1"/>
  <c r="M250" i="25"/>
  <c r="N237" i="19" s="1"/>
  <c r="I453" i="25"/>
  <c r="I184" i="19" s="1"/>
  <c r="J19" i="25"/>
  <c r="J16" i="17" s="1"/>
  <c r="J65" i="25"/>
  <c r="J15" i="19" s="1"/>
  <c r="B439" i="25"/>
  <c r="K366" i="25"/>
  <c r="K143" i="19" s="1"/>
  <c r="H234" i="25"/>
  <c r="H94" i="19" s="1"/>
  <c r="H486" i="25"/>
  <c r="H26" i="15" s="1"/>
  <c r="K452" i="25"/>
  <c r="K183" i="19" s="1"/>
  <c r="I454" i="25"/>
  <c r="I185" i="19" s="1"/>
  <c r="K289" i="25"/>
  <c r="K353" i="19" s="1"/>
  <c r="I27" i="25"/>
  <c r="I275" i="19" s="1"/>
  <c r="I273" i="25"/>
  <c r="I10" i="15" s="1"/>
  <c r="B124" i="25"/>
  <c r="A72" i="19" s="1"/>
  <c r="B470" i="25"/>
  <c r="A302" i="19" s="1"/>
  <c r="M191" i="25"/>
  <c r="N39" i="16" s="1"/>
  <c r="I309" i="25"/>
  <c r="I125" i="19" s="1"/>
  <c r="J6" i="25"/>
  <c r="J13" i="18" s="1"/>
  <c r="J88" i="25"/>
  <c r="J57" i="19" s="1"/>
  <c r="J55" i="25"/>
  <c r="J37" i="18" s="1"/>
  <c r="I222" i="25"/>
  <c r="I21" i="19" s="1"/>
  <c r="L450" i="25"/>
  <c r="L181" i="19" s="1"/>
  <c r="K429" i="25"/>
  <c r="K174" i="19" s="1"/>
  <c r="H426" i="25"/>
  <c r="H171" i="19" s="1"/>
  <c r="I88" i="25"/>
  <c r="I57" i="19" s="1"/>
  <c r="L26" i="25"/>
  <c r="L274" i="19" s="1"/>
  <c r="I344" i="25"/>
  <c r="I54" i="16" s="1"/>
  <c r="H344" i="25"/>
  <c r="H37" i="19" s="1"/>
  <c r="I342" i="25"/>
  <c r="I52" i="16" s="1"/>
  <c r="K343" i="25"/>
  <c r="K36" i="19" s="1"/>
  <c r="I163" i="25"/>
  <c r="I340" i="19" s="1"/>
  <c r="M348" i="25"/>
  <c r="N133" i="19" s="1"/>
  <c r="I63" i="25"/>
  <c r="I13" i="19" s="1"/>
  <c r="H188" i="25"/>
  <c r="H36" i="16" s="1"/>
  <c r="J343" i="25"/>
  <c r="J36" i="19" s="1"/>
  <c r="B475" i="25"/>
  <c r="A267" i="19" s="1"/>
  <c r="L289" i="25"/>
  <c r="L353" i="19" s="1"/>
  <c r="B294" i="25"/>
  <c r="A117" i="19" s="1"/>
  <c r="K409" i="25"/>
  <c r="K374" i="19" s="1"/>
  <c r="B458" i="25"/>
  <c r="A189" i="19" s="1"/>
  <c r="M134" i="25"/>
  <c r="N82" i="19" s="1"/>
  <c r="M26" i="25"/>
  <c r="N274" i="19" s="1"/>
  <c r="K44" i="25"/>
  <c r="K26" i="18" s="1"/>
  <c r="L435" i="25"/>
  <c r="L262" i="19" s="1"/>
  <c r="L46" i="25"/>
  <c r="L28" i="18" s="1"/>
  <c r="H212" i="25"/>
  <c r="H218" i="19" s="1"/>
  <c r="J420" i="25"/>
  <c r="J168" i="19" s="1"/>
  <c r="L228" i="25"/>
  <c r="L27" i="19" s="1"/>
  <c r="K9" i="25"/>
  <c r="K16" i="18" s="1"/>
  <c r="L294" i="25"/>
  <c r="L117" i="19" s="1"/>
  <c r="M69" i="25"/>
  <c r="N292" i="19" s="1"/>
  <c r="I263" i="25"/>
  <c r="I103" i="19" s="1"/>
  <c r="I195" i="25"/>
  <c r="I345" i="19" s="1"/>
  <c r="J400" i="25"/>
  <c r="J365" i="19" s="1"/>
  <c r="I288" i="25"/>
  <c r="I352" i="19" s="1"/>
  <c r="M213" i="25"/>
  <c r="N219" i="19" s="1"/>
  <c r="H132" i="25"/>
  <c r="H80" i="19" s="1"/>
  <c r="H378" i="25"/>
  <c r="H149" i="19" s="1"/>
  <c r="K265" i="25"/>
  <c r="K105" i="19" s="1"/>
  <c r="J425" i="25"/>
  <c r="J261" i="19" s="1"/>
  <c r="B177" i="25"/>
  <c r="A25" i="16" s="1"/>
  <c r="L300" i="25"/>
  <c r="L123" i="19" s="1"/>
  <c r="I401" i="25"/>
  <c r="I366" i="19" s="1"/>
  <c r="I434" i="25"/>
  <c r="I59" i="16" s="1"/>
  <c r="B331" i="25"/>
  <c r="A10" i="7" s="1"/>
  <c r="K320" i="25"/>
  <c r="K34" i="19" s="1"/>
  <c r="B29" i="25"/>
  <c r="A308" i="19" s="1"/>
  <c r="H333" i="25"/>
  <c r="H252" i="19" s="1"/>
  <c r="K145" i="25"/>
  <c r="K86" i="19" s="1"/>
  <c r="K473" i="25"/>
  <c r="K305" i="19" s="1"/>
  <c r="M481" i="25"/>
  <c r="N21" i="15" s="1"/>
  <c r="K17" i="25"/>
  <c r="K14" i="17" s="1"/>
  <c r="J102" i="25"/>
  <c r="J321" i="19" s="1"/>
  <c r="J222" i="25"/>
  <c r="J21" i="19" s="1"/>
  <c r="J411" i="25"/>
  <c r="J376" i="19" s="1"/>
  <c r="M198" i="25"/>
  <c r="N348" i="19" s="1"/>
  <c r="M336" i="25"/>
  <c r="B114" i="25"/>
  <c r="A31" i="7" s="1"/>
  <c r="L299" i="25"/>
  <c r="L122" i="19" s="1"/>
  <c r="I305" i="25"/>
  <c r="I248" i="19" s="1"/>
  <c r="H421" i="25"/>
  <c r="H169" i="19" s="1"/>
  <c r="K149" i="25"/>
  <c r="K90" i="19" s="1"/>
  <c r="I325" i="25"/>
  <c r="I19" i="7" s="1"/>
  <c r="B48" i="25"/>
  <c r="A30" i="18" s="1"/>
  <c r="M435" i="25"/>
  <c r="N262" i="19" s="1"/>
  <c r="A6" i="26"/>
  <c r="B6" i="26" s="1"/>
  <c r="M86" i="25"/>
  <c r="N55" i="19" s="1"/>
  <c r="L306" i="25"/>
  <c r="L249" i="19" s="1"/>
  <c r="M75" i="25"/>
  <c r="N298" i="19" s="1"/>
  <c r="B80" i="25"/>
  <c r="A49" i="19" s="1"/>
  <c r="I431" i="25"/>
  <c r="I56" i="16" s="1"/>
  <c r="M122" i="25"/>
  <c r="N203" i="19" s="1"/>
  <c r="M427" i="25"/>
  <c r="N172" i="19" s="1"/>
  <c r="M281" i="25"/>
  <c r="N18" i="15" s="1"/>
  <c r="H169" i="25"/>
  <c r="H17" i="16" s="1"/>
  <c r="L50" i="25"/>
  <c r="L32" i="18" s="1"/>
  <c r="K19" i="25"/>
  <c r="K16" i="17" s="1"/>
  <c r="B263" i="25"/>
  <c r="A103" i="19" s="1"/>
  <c r="K327" i="25"/>
  <c r="K196" i="19" s="1"/>
  <c r="K467" i="25"/>
  <c r="K284" i="19" s="1"/>
  <c r="J468" i="25"/>
  <c r="J285" i="19" s="1"/>
  <c r="H96" i="25"/>
  <c r="H65" i="19" s="1"/>
  <c r="L398" i="25"/>
  <c r="L363" i="19" s="1"/>
  <c r="L376" i="25"/>
  <c r="L26" i="7" s="1"/>
  <c r="J382" i="25"/>
  <c r="J153" i="19" s="1"/>
  <c r="K87" i="25"/>
  <c r="K56" i="19" s="1"/>
  <c r="L108" i="25"/>
  <c r="L327" i="19" s="1"/>
  <c r="M11" i="25"/>
  <c r="N18" i="18" s="1"/>
  <c r="B377" i="25"/>
  <c r="A148" i="19" s="1"/>
  <c r="M480" i="25"/>
  <c r="N45" i="19" s="1"/>
  <c r="B445" i="25"/>
  <c r="A176" i="19" s="1"/>
  <c r="I114" i="25"/>
  <c r="I31" i="7" s="1"/>
  <c r="K105" i="25"/>
  <c r="K324" i="19" s="1"/>
  <c r="H140" i="25"/>
  <c r="H84" i="19" s="1"/>
  <c r="K142" i="25"/>
  <c r="K16" i="19" s="1"/>
  <c r="K218" i="25"/>
  <c r="K224" i="19" s="1"/>
  <c r="J213" i="25"/>
  <c r="J219" i="19" s="1"/>
  <c r="I347" i="25"/>
  <c r="I356" i="19" s="1"/>
  <c r="K271" i="25"/>
  <c r="K111" i="19" s="1"/>
  <c r="I174" i="25"/>
  <c r="I22" i="16" s="1"/>
  <c r="L375" i="25"/>
  <c r="L25" i="7" s="1"/>
  <c r="M301" i="25"/>
  <c r="N124" i="19" s="1"/>
  <c r="M200" i="25"/>
  <c r="N44" i="16" s="1"/>
  <c r="I358" i="25"/>
  <c r="I139" i="19" s="1"/>
  <c r="L248" i="25"/>
  <c r="L235" i="19" s="1"/>
  <c r="J319" i="25"/>
  <c r="J33" i="19" s="1"/>
  <c r="L266" i="25"/>
  <c r="L106" i="19" s="1"/>
  <c r="L422" i="25"/>
  <c r="L170" i="19" s="1"/>
  <c r="K330" i="25"/>
  <c r="K9" i="7" s="1"/>
  <c r="B100" i="25"/>
  <c r="A319" i="19" s="1"/>
  <c r="J291" i="25"/>
  <c r="J114" i="19" s="1"/>
  <c r="L253" i="25"/>
  <c r="L239" i="19" s="1"/>
  <c r="H300" i="25"/>
  <c r="H123" i="19" s="1"/>
  <c r="K96" i="25"/>
  <c r="K65" i="19" s="1"/>
  <c r="J172" i="25"/>
  <c r="J20" i="16" s="1"/>
  <c r="J363" i="25"/>
  <c r="J140" i="19" s="1"/>
  <c r="K227" i="25"/>
  <c r="K26" i="19" s="1"/>
  <c r="M317" i="25"/>
  <c r="N31" i="19" s="1"/>
  <c r="I93" i="25"/>
  <c r="I62" i="19" s="1"/>
  <c r="L51" i="25"/>
  <c r="L33" i="18" s="1"/>
  <c r="M257" i="25"/>
  <c r="N243" i="19" s="1"/>
  <c r="J321" i="25"/>
  <c r="J15" i="7" s="1"/>
  <c r="H250" i="25"/>
  <c r="H237" i="19" s="1"/>
  <c r="J98" i="25"/>
  <c r="J317" i="19" s="1"/>
  <c r="M432" i="25"/>
  <c r="N57" i="16" s="1"/>
  <c r="I484" i="25"/>
  <c r="I24" i="15" s="1"/>
  <c r="H429" i="25"/>
  <c r="H174" i="19" s="1"/>
  <c r="H259" i="25"/>
  <c r="H99" i="19" s="1"/>
  <c r="J128" i="25"/>
  <c r="J76" i="19" s="1"/>
  <c r="K157" i="25"/>
  <c r="K334" i="19" s="1"/>
  <c r="L80" i="25"/>
  <c r="L49" i="19" s="1"/>
  <c r="L336" i="25"/>
  <c r="I463" i="25"/>
  <c r="I60" i="16" s="1"/>
  <c r="I285" i="25"/>
  <c r="I349" i="19" s="1"/>
  <c r="K43" i="25"/>
  <c r="K25" i="18" s="1"/>
  <c r="J49" i="25"/>
  <c r="J31" i="18" s="1"/>
  <c r="I86" i="25"/>
  <c r="I55" i="19" s="1"/>
  <c r="H56" i="25"/>
  <c r="H38" i="18" s="1"/>
  <c r="B350" i="25"/>
  <c r="A135" i="19" s="1"/>
  <c r="K300" i="25"/>
  <c r="K123" i="19" s="1"/>
  <c r="K125" i="25"/>
  <c r="K73" i="19" s="1"/>
  <c r="H16" i="25"/>
  <c r="H13" i="17" s="1"/>
  <c r="I240" i="25"/>
  <c r="I231" i="19" s="1"/>
  <c r="K118" i="25"/>
  <c r="K69" i="19" s="1"/>
  <c r="J202" i="25"/>
  <c r="J208" i="19" s="1"/>
  <c r="I137" i="25"/>
  <c r="I206" i="19" s="1"/>
  <c r="H334" i="25"/>
  <c r="H253" i="19" s="1"/>
  <c r="K280" i="25"/>
  <c r="K17" i="15" s="1"/>
  <c r="L215" i="25"/>
  <c r="L221" i="19" s="1"/>
  <c r="B268" i="25"/>
  <c r="A108" i="19" s="1"/>
  <c r="J122" i="25"/>
  <c r="J203" i="19" s="1"/>
  <c r="M145" i="25"/>
  <c r="N86" i="19" s="1"/>
  <c r="B226" i="25"/>
  <c r="A25" i="19" s="1"/>
  <c r="H7" i="25"/>
  <c r="H14" i="18" s="1"/>
  <c r="M364" i="25"/>
  <c r="N141" i="19" s="1"/>
  <c r="B406" i="25"/>
  <c r="A371" i="19" s="1"/>
  <c r="J342" i="25"/>
  <c r="J35" i="19" s="1"/>
  <c r="J295" i="25"/>
  <c r="J118" i="19" s="1"/>
  <c r="I221" i="25"/>
  <c r="I20" i="19" s="1"/>
  <c r="I483" i="25"/>
  <c r="I23" i="15" s="1"/>
  <c r="I152" i="25"/>
  <c r="I12" i="16" s="1"/>
  <c r="B345" i="25"/>
  <c r="A354" i="19" s="1"/>
  <c r="I397" i="25"/>
  <c r="I362" i="19" s="1"/>
  <c r="B55" i="25"/>
  <c r="A37" i="18" s="1"/>
  <c r="L254" i="25"/>
  <c r="L240" i="19" s="1"/>
  <c r="H274" i="25"/>
  <c r="H11" i="15" s="1"/>
  <c r="B49" i="25"/>
  <c r="A31" i="18" s="1"/>
  <c r="L163" i="25"/>
  <c r="L340" i="19" s="1"/>
  <c r="I204" i="25"/>
  <c r="I210" i="19" s="1"/>
  <c r="K272" i="25"/>
  <c r="K112" i="19" s="1"/>
  <c r="B485" i="25"/>
  <c r="A25" i="15" s="1"/>
  <c r="L158" i="25"/>
  <c r="L335" i="19" s="1"/>
  <c r="I138" i="25"/>
  <c r="I207" i="19" s="1"/>
  <c r="H170" i="25"/>
  <c r="H18" i="16" s="1"/>
  <c r="M260" i="25"/>
  <c r="N100" i="19" s="1"/>
  <c r="M467" i="25"/>
  <c r="N284" i="19" s="1"/>
  <c r="J4" i="25"/>
  <c r="J11" i="18" s="1"/>
  <c r="L73" i="25"/>
  <c r="L296" i="19" s="1"/>
  <c r="L14" i="25"/>
  <c r="L11" i="17" s="1"/>
  <c r="B181" i="25"/>
  <c r="A29" i="16" s="1"/>
  <c r="I468" i="25"/>
  <c r="I285" i="19" s="1"/>
  <c r="I159" i="25"/>
  <c r="I336" i="19" s="1"/>
  <c r="B415" i="25"/>
  <c r="A163" i="19" s="1"/>
  <c r="M45" i="25"/>
  <c r="N27" i="18" s="1"/>
  <c r="H77" i="25"/>
  <c r="H300" i="19" s="1"/>
  <c r="K78" i="25"/>
  <c r="K301" i="19" s="1"/>
  <c r="J205" i="25"/>
  <c r="J211" i="19" s="1"/>
  <c r="I337" i="25"/>
  <c r="I141" i="25"/>
  <c r="I85" i="19" s="1"/>
  <c r="B275" i="25"/>
  <c r="A12" i="15" s="1"/>
  <c r="B45" i="25"/>
  <c r="A27" i="18" s="1"/>
  <c r="L440" i="25"/>
  <c r="I357" i="25"/>
  <c r="I138" i="19" s="1"/>
  <c r="B301" i="25"/>
  <c r="A124" i="19" s="1"/>
  <c r="M70" i="25"/>
  <c r="N293" i="19" s="1"/>
  <c r="K249" i="25"/>
  <c r="K236" i="19" s="1"/>
  <c r="J278" i="25"/>
  <c r="J15" i="15" s="1"/>
  <c r="J367" i="25"/>
  <c r="J144" i="19" s="1"/>
  <c r="K208" i="25"/>
  <c r="K214" i="19" s="1"/>
  <c r="J67" i="25"/>
  <c r="J290" i="19" s="1"/>
  <c r="L342" i="25"/>
  <c r="L35" i="19" s="1"/>
  <c r="H342" i="25"/>
  <c r="H52" i="16" s="1"/>
  <c r="M24" i="25"/>
  <c r="N272" i="19" s="1"/>
  <c r="L343" i="25"/>
  <c r="L36" i="19" s="1"/>
  <c r="J189" i="25"/>
  <c r="J37" i="16" s="1"/>
  <c r="B93" i="25"/>
  <c r="A62" i="19" s="1"/>
  <c r="J86" i="25"/>
  <c r="J55" i="19" s="1"/>
  <c r="I299" i="25"/>
  <c r="I122" i="19" s="1"/>
  <c r="M287" i="25"/>
  <c r="N351" i="19" s="1"/>
  <c r="M240" i="25"/>
  <c r="N231" i="19" s="1"/>
  <c r="H68" i="25"/>
  <c r="H291" i="19" s="1"/>
  <c r="M15" i="25"/>
  <c r="N12" i="17" s="1"/>
  <c r="H398" i="25"/>
  <c r="H363" i="19" s="1"/>
  <c r="B293" i="25"/>
  <c r="A116" i="19" s="1"/>
  <c r="M217" i="25"/>
  <c r="N223" i="19" s="1"/>
  <c r="M172" i="25"/>
  <c r="N20" i="16" s="1"/>
  <c r="H261" i="25"/>
  <c r="H101" i="19" s="1"/>
  <c r="L216" i="25"/>
  <c r="L222" i="19" s="1"/>
  <c r="J70" i="25"/>
  <c r="J293" i="19" s="1"/>
  <c r="L33" i="25"/>
  <c r="L312" i="19" s="1"/>
  <c r="H205" i="25"/>
  <c r="H211" i="19" s="1"/>
  <c r="H57" i="25"/>
  <c r="H39" i="18" s="1"/>
  <c r="J106" i="25"/>
  <c r="J325" i="19" s="1"/>
  <c r="J261" i="25"/>
  <c r="J101" i="19" s="1"/>
  <c r="J432" i="25"/>
  <c r="J57" i="16" s="1"/>
  <c r="M251" i="25"/>
  <c r="N238" i="19" s="1"/>
  <c r="H231" i="25"/>
  <c r="H91" i="19" s="1"/>
  <c r="I227" i="25"/>
  <c r="I26" i="19" s="1"/>
  <c r="B387" i="25"/>
  <c r="A158" i="19" s="1"/>
  <c r="H100" i="25"/>
  <c r="H319" i="19" s="1"/>
  <c r="M337" i="25"/>
  <c r="J7" i="25"/>
  <c r="J14" i="18" s="1"/>
  <c r="I298" i="25"/>
  <c r="I121" i="19" s="1"/>
  <c r="H95" i="25"/>
  <c r="H64" i="19" s="1"/>
  <c r="K222" i="25"/>
  <c r="K21" i="19" s="1"/>
  <c r="K210" i="25"/>
  <c r="K216" i="19" s="1"/>
  <c r="H472" i="25"/>
  <c r="H304" i="19" s="1"/>
  <c r="M252" i="25"/>
  <c r="M309" i="25"/>
  <c r="N125" i="19" s="1"/>
  <c r="H88" i="25"/>
  <c r="H57" i="19" s="1"/>
  <c r="M419" i="25"/>
  <c r="N167" i="19" s="1"/>
  <c r="H154" i="25"/>
  <c r="H14" i="16" s="1"/>
  <c r="J263" i="25"/>
  <c r="J103" i="19" s="1"/>
  <c r="I403" i="25"/>
  <c r="I368" i="19" s="1"/>
  <c r="B351" i="25"/>
  <c r="A38" i="19" s="1"/>
  <c r="H440" i="25"/>
  <c r="K291" i="25"/>
  <c r="K114" i="19" s="1"/>
  <c r="K31" i="25"/>
  <c r="K310" i="19" s="1"/>
  <c r="M431" i="25"/>
  <c r="N56" i="16" s="1"/>
  <c r="J46" i="25"/>
  <c r="J28" i="18" s="1"/>
  <c r="B130" i="25"/>
  <c r="A78" i="19" s="1"/>
  <c r="K454" i="25"/>
  <c r="K185" i="19" s="1"/>
  <c r="B203" i="25"/>
  <c r="A209" i="19" s="1"/>
  <c r="B72" i="25"/>
  <c r="A295" i="19" s="1"/>
  <c r="J92" i="25"/>
  <c r="J61" i="19" s="1"/>
  <c r="B187" i="25"/>
  <c r="A35" i="16" s="1"/>
  <c r="L32" i="25"/>
  <c r="L311" i="19" s="1"/>
  <c r="K459" i="25"/>
  <c r="K190" i="19" s="1"/>
  <c r="M82" i="25"/>
  <c r="N51" i="19" s="1"/>
  <c r="H98" i="25"/>
  <c r="H317" i="19" s="1"/>
  <c r="K189" i="25"/>
  <c r="K37" i="16" s="1"/>
  <c r="M204" i="25"/>
  <c r="N210" i="19" s="1"/>
  <c r="M256" i="25"/>
  <c r="N242" i="19" s="1"/>
  <c r="K85" i="25"/>
  <c r="K54" i="19" s="1"/>
  <c r="K106" i="25"/>
  <c r="K325" i="19" s="1"/>
  <c r="B423" i="25"/>
  <c r="A259" i="19" s="1"/>
  <c r="H460" i="25"/>
  <c r="H191" i="19" s="1"/>
  <c r="L328" i="25"/>
  <c r="L197" i="19" s="1"/>
  <c r="M308" i="25"/>
  <c r="N251" i="19" s="1"/>
  <c r="I354" i="25"/>
  <c r="I41" i="19" s="1"/>
  <c r="L414" i="25"/>
  <c r="L379" i="19" s="1"/>
  <c r="H54" i="25"/>
  <c r="H36" i="18" s="1"/>
  <c r="I139" i="25"/>
  <c r="I83" i="19" s="1"/>
  <c r="M42" i="25"/>
  <c r="N24" i="18" s="1"/>
  <c r="I200" i="25"/>
  <c r="I44" i="16" s="1"/>
  <c r="I48" i="25"/>
  <c r="I30" i="18" s="1"/>
  <c r="B321" i="25"/>
  <c r="A15" i="7" s="1"/>
  <c r="H272" i="25"/>
  <c r="H112" i="19" s="1"/>
  <c r="M34" i="25"/>
  <c r="N313" i="19" s="1"/>
  <c r="L132" i="25"/>
  <c r="L80" i="19" s="1"/>
  <c r="B82" i="25"/>
  <c r="A51" i="19" s="1"/>
  <c r="H310" i="25"/>
  <c r="H126" i="19" s="1"/>
  <c r="L432" i="25"/>
  <c r="L57" i="16" s="1"/>
  <c r="L25" i="25"/>
  <c r="L273" i="19" s="1"/>
  <c r="J340" i="25"/>
  <c r="B41" i="25"/>
  <c r="A23" i="18" s="1"/>
  <c r="H445" i="25"/>
  <c r="H176" i="19" s="1"/>
  <c r="I213" i="25"/>
  <c r="I219" i="19" s="1"/>
  <c r="B306" i="25"/>
  <c r="A249" i="19" s="1"/>
  <c r="B276" i="25"/>
  <c r="A13" i="15" s="1"/>
  <c r="L126" i="25"/>
  <c r="L74" i="19" s="1"/>
  <c r="K8" i="25"/>
  <c r="K15" i="18" s="1"/>
  <c r="M253" i="25"/>
  <c r="N239" i="19" s="1"/>
  <c r="H296" i="25"/>
  <c r="H119" i="19" s="1"/>
  <c r="M292" i="25"/>
  <c r="N115" i="19" s="1"/>
  <c r="B477" i="25"/>
  <c r="A42" i="19" s="1"/>
  <c r="B472" i="25"/>
  <c r="A304" i="19" s="1"/>
  <c r="M283" i="25"/>
  <c r="N281" i="19" s="1"/>
  <c r="L480" i="25"/>
  <c r="L45" i="19" s="1"/>
  <c r="B217" i="25"/>
  <c r="A223" i="19" s="1"/>
  <c r="K119" i="25"/>
  <c r="K70" i="19" s="1"/>
  <c r="I142" i="25"/>
  <c r="I16" i="19" s="1"/>
  <c r="B395" i="25"/>
  <c r="A360" i="19" s="1"/>
  <c r="H31" i="25"/>
  <c r="H310" i="19" s="1"/>
  <c r="B264" i="25"/>
  <c r="A104" i="19" s="1"/>
  <c r="K470" i="25"/>
  <c r="K302" i="19" s="1"/>
  <c r="B319" i="25"/>
  <c r="A33" i="19" s="1"/>
  <c r="K490" i="25"/>
  <c r="K30" i="15" s="1"/>
  <c r="B44" i="25"/>
  <c r="A26" i="18" s="1"/>
  <c r="M138" i="25"/>
  <c r="N207" i="19" s="1"/>
  <c r="H116" i="25"/>
  <c r="H67" i="19" s="1"/>
  <c r="J389" i="25"/>
  <c r="J160" i="19" s="1"/>
  <c r="L68" i="25"/>
  <c r="L291" i="19" s="1"/>
  <c r="I472" i="25"/>
  <c r="I304" i="19" s="1"/>
  <c r="I489" i="25"/>
  <c r="I29" i="15" s="1"/>
  <c r="I250" i="25"/>
  <c r="I237" i="19" s="1"/>
  <c r="J412" i="25"/>
  <c r="J377" i="19" s="1"/>
  <c r="L17" i="25"/>
  <c r="L14" i="17" s="1"/>
  <c r="K185" i="25"/>
  <c r="K33" i="16" s="1"/>
  <c r="H41" i="25"/>
  <c r="H23" i="18" s="1"/>
  <c r="H175" i="25"/>
  <c r="H23" i="16" s="1"/>
  <c r="J485" i="25"/>
  <c r="J25" i="15" s="1"/>
  <c r="H193" i="25"/>
  <c r="H41" i="16" s="1"/>
  <c r="I328" i="25"/>
  <c r="I197" i="19" s="1"/>
  <c r="J8" i="25"/>
  <c r="J15" i="18" s="1"/>
  <c r="I408" i="25"/>
  <c r="I373" i="19" s="1"/>
  <c r="J146" i="25"/>
  <c r="J87" i="19" s="1"/>
  <c r="L226" i="25"/>
  <c r="L25" i="19" s="1"/>
  <c r="M63" i="25"/>
  <c r="N13" i="19" s="1"/>
  <c r="I241" i="25"/>
  <c r="I232" i="19" s="1"/>
  <c r="B235" i="25"/>
  <c r="A226" i="19" s="1"/>
  <c r="M343" i="25"/>
  <c r="N36" i="19" s="1"/>
  <c r="K18" i="25"/>
  <c r="K15" i="17" s="1"/>
  <c r="H152" i="25"/>
  <c r="H12" i="16" s="1"/>
  <c r="K321" i="25"/>
  <c r="K15" i="7" s="1"/>
  <c r="K164" i="25"/>
  <c r="K341" i="19" s="1"/>
  <c r="K316" i="25"/>
  <c r="K30" i="19" s="1"/>
  <c r="L287" i="25"/>
  <c r="L351" i="19" s="1"/>
  <c r="B339" i="25"/>
  <c r="A49" i="16" s="1"/>
  <c r="I97" i="25"/>
  <c r="I316" i="19" s="1"/>
  <c r="I205" i="25"/>
  <c r="I211" i="19" s="1"/>
  <c r="J258" i="25"/>
  <c r="J244" i="19" s="1"/>
  <c r="K64" i="25"/>
  <c r="K14" i="19" s="1"/>
  <c r="M164" i="25"/>
  <c r="N341" i="19" s="1"/>
  <c r="J268" i="25"/>
  <c r="J108" i="19" s="1"/>
  <c r="H48" i="25"/>
  <c r="H30" i="18" s="1"/>
  <c r="K378" i="25"/>
  <c r="K149" i="19" s="1"/>
  <c r="K141" i="25"/>
  <c r="K85" i="19" s="1"/>
  <c r="L220" i="25"/>
  <c r="L19" i="19" s="1"/>
  <c r="M59" i="25"/>
  <c r="N41" i="18" s="1"/>
  <c r="J356" i="25"/>
  <c r="J137" i="19" s="1"/>
  <c r="J344" i="25"/>
  <c r="J54" i="16" s="1"/>
  <c r="I343" i="25"/>
  <c r="I53" i="16" s="1"/>
  <c r="T292" i="25"/>
  <c r="T50" i="25"/>
  <c r="T217" i="25"/>
  <c r="T165" i="25"/>
  <c r="T270" i="25"/>
  <c r="T119" i="25"/>
  <c r="T63" i="25"/>
  <c r="T137" i="25"/>
  <c r="T451" i="25"/>
  <c r="T248" i="25"/>
  <c r="T489" i="25"/>
  <c r="T43" i="25"/>
  <c r="T196" i="25"/>
  <c r="T375" i="25"/>
  <c r="T427" i="25"/>
  <c r="T143" i="25"/>
  <c r="T216" i="25"/>
  <c r="T139" i="25"/>
  <c r="T417" i="25"/>
  <c r="T114" i="25"/>
  <c r="T241" i="25"/>
  <c r="T92" i="25"/>
  <c r="T232" i="25"/>
  <c r="T78" i="25"/>
  <c r="T58" i="25"/>
  <c r="T255" i="25"/>
  <c r="T106" i="25"/>
  <c r="T103" i="25"/>
  <c r="T203" i="25"/>
  <c r="T126" i="25"/>
  <c r="T266" i="25"/>
  <c r="T385" i="25"/>
  <c r="T221" i="25"/>
  <c r="T122" i="25"/>
  <c r="T430" i="25"/>
  <c r="T206" i="25"/>
  <c r="T435" i="25"/>
  <c r="T192" i="25"/>
  <c r="B211" i="25"/>
  <c r="T184" i="25"/>
  <c r="T161" i="25"/>
  <c r="T334" i="25"/>
  <c r="T81" i="25"/>
  <c r="T408" i="25"/>
  <c r="T233" i="25"/>
  <c r="T186" i="25"/>
  <c r="T17" i="25"/>
  <c r="T209" i="25"/>
  <c r="T133" i="25"/>
  <c r="T311" i="25"/>
  <c r="T177" i="25"/>
  <c r="T488" i="25"/>
  <c r="T96" i="25"/>
  <c r="T172" i="25"/>
  <c r="T225" i="25"/>
  <c r="T363" i="25"/>
  <c r="T183" i="25"/>
  <c r="T112" i="25"/>
  <c r="T301" i="25"/>
  <c r="T56" i="25"/>
  <c r="T354" i="25"/>
  <c r="T104" i="25"/>
  <c r="T397" i="25"/>
  <c r="T24" i="25"/>
  <c r="T278" i="25"/>
  <c r="T157" i="25"/>
  <c r="T191" i="25"/>
  <c r="T149" i="25"/>
  <c r="T146" i="25"/>
  <c r="T246" i="25"/>
  <c r="T155" i="25"/>
  <c r="T82" i="25"/>
  <c r="T174" i="25"/>
  <c r="T55" i="25"/>
  <c r="T127" i="25"/>
  <c r="T37" i="25"/>
  <c r="T442" i="25"/>
  <c r="T79" i="25"/>
  <c r="T346" i="25"/>
  <c r="T448" i="25"/>
  <c r="T198" i="25"/>
  <c r="T237" i="25"/>
  <c r="T89" i="25"/>
  <c r="T54" i="25"/>
  <c r="T201" i="25"/>
  <c r="T226" i="25"/>
  <c r="T15" i="25"/>
  <c r="T187" i="25"/>
  <c r="T93" i="25"/>
  <c r="T144" i="25"/>
  <c r="T147" i="25"/>
  <c r="T71" i="25"/>
  <c r="T62" i="25"/>
  <c r="T441" i="25"/>
  <c r="T61" i="25"/>
  <c r="T357" i="25"/>
  <c r="T409" i="25"/>
  <c r="T284" i="25"/>
  <c r="T348" i="25"/>
  <c r="T423" i="25"/>
  <c r="T483" i="25"/>
  <c r="T336" i="25"/>
  <c r="T316" i="25"/>
  <c r="T190" i="25"/>
  <c r="T224" i="25"/>
  <c r="T160" i="25"/>
  <c r="T80" i="25"/>
  <c r="T68" i="25"/>
  <c r="T97" i="25"/>
  <c r="T173" i="25"/>
  <c r="T180" i="25"/>
  <c r="T215" i="25"/>
  <c r="T432" i="25"/>
  <c r="T341" i="25"/>
  <c r="T321" i="25"/>
  <c r="T115" i="25"/>
  <c r="T382" i="25"/>
  <c r="T227" i="25"/>
  <c r="T412" i="25"/>
  <c r="T164" i="25"/>
  <c r="T290" i="25"/>
  <c r="T21" i="25"/>
  <c r="T455" i="25"/>
  <c r="T402" i="25"/>
  <c r="T140" i="25"/>
  <c r="T464" i="25"/>
  <c r="T5" i="25"/>
  <c r="T251" i="25"/>
  <c r="T453" i="25"/>
  <c r="T108" i="25"/>
  <c r="T134" i="25"/>
  <c r="T425" i="25"/>
  <c r="T480" i="25"/>
  <c r="T322" i="25"/>
  <c r="T282" i="25"/>
  <c r="T66" i="25"/>
  <c r="T271" i="25"/>
  <c r="T416" i="25"/>
  <c r="T188" i="25"/>
  <c r="B212" i="25"/>
  <c r="T460" i="25"/>
  <c r="T297" i="25"/>
  <c r="T275" i="25"/>
  <c r="T260" i="25"/>
  <c r="T482" i="25"/>
  <c r="T36" i="25"/>
  <c r="T440" i="25"/>
  <c r="T314" i="25"/>
  <c r="T428" i="25"/>
  <c r="T298" i="25"/>
  <c r="T250" i="25"/>
  <c r="T76" i="25"/>
  <c r="T125" i="25"/>
  <c r="T212" i="25"/>
  <c r="T410" i="25"/>
  <c r="T18" i="25"/>
  <c r="T288" i="25"/>
  <c r="T319" i="25"/>
  <c r="T388" i="25"/>
  <c r="T274" i="25"/>
  <c r="T447" i="25"/>
  <c r="T16" i="25"/>
  <c r="T358" i="25"/>
  <c r="T356" i="25"/>
  <c r="T159" i="25"/>
  <c r="T47" i="25"/>
  <c r="T166" i="25"/>
  <c r="T189" i="25"/>
  <c r="T309" i="25"/>
  <c r="T340" i="25"/>
  <c r="T239" i="25"/>
  <c r="T419" i="25"/>
  <c r="T355" i="25"/>
  <c r="T210" i="25"/>
  <c r="T11" i="25"/>
  <c r="T197" i="25"/>
  <c r="T277" i="25"/>
  <c r="T234" i="25"/>
  <c r="T200" i="25"/>
  <c r="T452" i="25"/>
  <c r="T293" i="25"/>
  <c r="T254" i="25"/>
  <c r="T281" i="25"/>
  <c r="T243" i="25"/>
  <c r="T434" i="25"/>
  <c r="T193" i="25"/>
  <c r="T169" i="25"/>
  <c r="T132" i="25"/>
  <c r="T101" i="25"/>
  <c r="T474" i="25"/>
  <c r="T433" i="25"/>
  <c r="T475" i="25"/>
  <c r="T182" i="25"/>
  <c r="T53" i="25"/>
  <c r="T167" i="25"/>
  <c r="T265" i="25"/>
  <c r="T273" i="25"/>
  <c r="T22" i="25"/>
  <c r="T29" i="25"/>
  <c r="T135" i="25"/>
  <c r="T150" i="25"/>
  <c r="T280" i="25"/>
  <c r="T359" i="25"/>
  <c r="T130" i="25"/>
  <c r="T202" i="25"/>
  <c r="T424" i="25"/>
  <c r="T471" i="25"/>
  <c r="T20" i="25"/>
  <c r="T345" i="25"/>
  <c r="T379" i="25"/>
  <c r="T473" i="25"/>
  <c r="T470" i="25"/>
  <c r="T411" i="25"/>
  <c r="T57" i="25"/>
  <c r="T454" i="25"/>
  <c r="T391" i="25"/>
  <c r="T352" i="25"/>
  <c r="T30" i="25"/>
  <c r="T299" i="25"/>
  <c r="T376" i="25"/>
  <c r="T261" i="25"/>
  <c r="T44" i="25"/>
  <c r="T438" i="25"/>
  <c r="T205" i="25"/>
  <c r="T294" i="25"/>
  <c r="T85" i="25"/>
  <c r="T449" i="25"/>
  <c r="T259" i="25"/>
  <c r="T477" i="25"/>
  <c r="T123" i="25"/>
  <c r="T462" i="25"/>
  <c r="T295" i="25"/>
  <c r="T70" i="25"/>
  <c r="T94" i="25"/>
  <c r="T457" i="25"/>
  <c r="T420" i="25"/>
  <c r="T287" i="25"/>
  <c r="T380" i="25"/>
  <c r="B210" i="25"/>
  <c r="T138" i="25"/>
  <c r="T176" i="25"/>
  <c r="T131" i="25"/>
  <c r="T389" i="25"/>
  <c r="T34" i="25"/>
  <c r="T344" i="25"/>
  <c r="T310" i="25"/>
  <c r="T128" i="25"/>
  <c r="T312" i="25"/>
  <c r="T339" i="25"/>
  <c r="T256" i="25"/>
  <c r="T67" i="25"/>
  <c r="T421" i="25"/>
  <c r="T121" i="25"/>
  <c r="T324" i="25"/>
  <c r="T469" i="25"/>
  <c r="T387" i="25"/>
  <c r="T377" i="25"/>
  <c r="T199" i="25"/>
  <c r="T476" i="25"/>
  <c r="T113" i="25"/>
  <c r="T305" i="25"/>
  <c r="T481" i="25"/>
  <c r="T372" i="25"/>
  <c r="T450" i="25"/>
  <c r="T330" i="25"/>
  <c r="T353" i="25"/>
  <c r="T306" i="25"/>
  <c r="T373" i="25"/>
  <c r="T313" i="25"/>
  <c r="B215" i="25"/>
  <c r="T185" i="25"/>
  <c r="T443" i="25"/>
  <c r="T404" i="25"/>
  <c r="T102" i="25"/>
  <c r="T328" i="25"/>
  <c r="T350" i="25"/>
  <c r="T175" i="25"/>
  <c r="T396" i="25"/>
  <c r="T300" i="25"/>
  <c r="T72" i="25"/>
  <c r="T403" i="25"/>
  <c r="T407" i="25"/>
  <c r="T244" i="25"/>
  <c r="T308" i="25"/>
  <c r="T360" i="25"/>
  <c r="T32" i="25"/>
  <c r="T263" i="25"/>
  <c r="T90" i="25"/>
  <c r="T370" i="25"/>
  <c r="T303" i="25"/>
  <c r="T342" i="25"/>
  <c r="T426" i="25"/>
  <c r="T4" i="25"/>
  <c r="T401" i="25"/>
  <c r="T485" i="25"/>
  <c r="T111" i="25"/>
  <c r="T65" i="25"/>
  <c r="T383" i="25"/>
  <c r="T318" i="25"/>
  <c r="T276" i="25"/>
  <c r="T291" i="25"/>
  <c r="T405" i="25"/>
  <c r="T211" i="25"/>
  <c r="T249" i="25"/>
  <c r="T283" i="25"/>
  <c r="T8" i="25"/>
  <c r="T141" i="25"/>
  <c r="T272" i="25"/>
  <c r="T3" i="25"/>
  <c r="T151" i="25"/>
  <c r="T39" i="25"/>
  <c r="T437" i="25"/>
  <c r="T364" i="25"/>
  <c r="T351" i="25"/>
  <c r="T218" i="25"/>
  <c r="T315" i="25"/>
  <c r="T253" i="25"/>
  <c r="T343" i="25"/>
  <c r="T49" i="25"/>
  <c r="T478" i="25"/>
  <c r="T445" i="25"/>
  <c r="T247" i="25"/>
  <c r="T194" i="25"/>
  <c r="T392" i="25"/>
  <c r="T269" i="25"/>
  <c r="T52" i="25"/>
  <c r="T264" i="25"/>
  <c r="T422" i="25"/>
  <c r="T472" i="25"/>
  <c r="T384" i="25"/>
  <c r="T83" i="25"/>
  <c r="T168" i="25"/>
  <c r="T459" i="25"/>
  <c r="T91" i="25"/>
  <c r="T136" i="25"/>
  <c r="T267" i="25"/>
  <c r="T207" i="25"/>
  <c r="T48" i="25"/>
  <c r="T466" i="25"/>
  <c r="T399" i="25"/>
  <c r="T109" i="25"/>
  <c r="T214" i="25"/>
  <c r="T446" i="25"/>
  <c r="T240" i="25"/>
  <c r="T366" i="25"/>
  <c r="T368" i="25"/>
  <c r="T59" i="25"/>
  <c r="T490" i="25"/>
  <c r="T386" i="25"/>
  <c r="T148" i="25"/>
  <c r="T289" i="25"/>
  <c r="T124" i="25"/>
  <c r="T208" i="25"/>
  <c r="T154" i="25"/>
  <c r="T42" i="25"/>
  <c r="T236" i="25"/>
  <c r="T331" i="25"/>
  <c r="T252" i="25"/>
  <c r="T381" i="25"/>
  <c r="T158" i="25"/>
  <c r="T13" i="25"/>
  <c r="B208" i="25"/>
  <c r="T75" i="25"/>
  <c r="T170" i="25"/>
  <c r="T95" i="25"/>
  <c r="B214" i="25"/>
  <c r="T304" i="25"/>
  <c r="T414" i="25"/>
  <c r="T337" i="25"/>
  <c r="T179" i="25"/>
  <c r="T120" i="25"/>
  <c r="T25" i="25"/>
  <c r="T245" i="25"/>
  <c r="T463" i="25"/>
  <c r="T335" i="25"/>
  <c r="T10" i="25"/>
  <c r="T46" i="25"/>
  <c r="T338" i="25"/>
  <c r="T369" i="25"/>
  <c r="T219" i="25"/>
  <c r="T162" i="25"/>
  <c r="T242" i="25"/>
  <c r="T129" i="25"/>
  <c r="T110" i="25"/>
  <c r="T484" i="25"/>
  <c r="T195" i="25"/>
  <c r="T223" i="25"/>
  <c r="T38" i="25"/>
  <c r="T327" i="25"/>
  <c r="T467" i="25"/>
  <c r="T26" i="25"/>
  <c r="T365" i="25"/>
  <c r="T117" i="25"/>
  <c r="T156" i="25"/>
  <c r="T7" i="25"/>
  <c r="T41" i="25"/>
  <c r="T35" i="25"/>
  <c r="B213" i="25"/>
  <c r="T320" i="25"/>
  <c r="T349" i="25"/>
  <c r="T31" i="25"/>
  <c r="T393" i="25"/>
  <c r="T257" i="25"/>
  <c r="T181" i="25"/>
  <c r="T74" i="25"/>
  <c r="T400" i="25"/>
  <c r="T329" i="25"/>
  <c r="B209" i="25"/>
  <c r="T204" i="25"/>
  <c r="T378" i="25"/>
  <c r="T145" i="25"/>
  <c r="T394" i="25"/>
  <c r="T51" i="25"/>
  <c r="T99" i="25"/>
  <c r="T153" i="25"/>
  <c r="T413" i="25"/>
  <c r="T465" i="25"/>
  <c r="B297" i="25"/>
  <c r="T262" i="25"/>
  <c r="T268" i="25"/>
  <c r="T415" i="25"/>
  <c r="T238" i="25"/>
  <c r="T171" i="25"/>
  <c r="T28" i="25"/>
  <c r="T88" i="25"/>
  <c r="T152" i="25"/>
  <c r="T118" i="25"/>
  <c r="T100" i="25"/>
  <c r="T213" i="25"/>
  <c r="T418" i="25"/>
  <c r="T374" i="25"/>
  <c r="T27" i="25"/>
  <c r="T317" i="25"/>
  <c r="T84" i="25"/>
  <c r="T390" i="25"/>
  <c r="T431" i="25"/>
  <c r="T235" i="25"/>
  <c r="T98" i="25"/>
  <c r="T436" i="25"/>
  <c r="T468" i="25"/>
  <c r="T64" i="25"/>
  <c r="T487" i="25"/>
  <c r="T429" i="25"/>
  <c r="T258" i="25"/>
  <c r="T45" i="25"/>
  <c r="T296" i="25"/>
  <c r="T302" i="25"/>
  <c r="T307" i="25"/>
  <c r="T333" i="25"/>
  <c r="T286" i="25"/>
  <c r="T347" i="25"/>
  <c r="T444" i="25"/>
  <c r="T60" i="25"/>
  <c r="T228" i="25"/>
  <c r="T395" i="25"/>
  <c r="T367" i="25"/>
  <c r="T86" i="25"/>
  <c r="T9" i="25"/>
  <c r="T229" i="25"/>
  <c r="T279" i="25"/>
  <c r="T73" i="25"/>
  <c r="T456" i="25"/>
  <c r="T439" i="25"/>
  <c r="T107" i="25"/>
  <c r="T406" i="25"/>
  <c r="T461" i="25"/>
  <c r="T69" i="25"/>
  <c r="T231" i="25"/>
  <c r="T14" i="25"/>
  <c r="T398" i="25"/>
  <c r="T77" i="25"/>
  <c r="T6" i="25"/>
  <c r="T486" i="25"/>
  <c r="T285" i="25"/>
  <c r="T479" i="25"/>
  <c r="T163" i="25"/>
  <c r="T87" i="25"/>
  <c r="T40" i="25"/>
  <c r="T142" i="25"/>
  <c r="T116" i="25"/>
  <c r="T361" i="25"/>
  <c r="T220" i="25"/>
  <c r="T178" i="25"/>
  <c r="T12" i="25"/>
  <c r="T323" i="25"/>
  <c r="T19" i="25"/>
  <c r="T230" i="25"/>
  <c r="T325" i="25"/>
  <c r="T458" i="25"/>
  <c r="T362" i="25"/>
  <c r="T222" i="25"/>
  <c r="T105" i="25"/>
  <c r="T371" i="25"/>
  <c r="T33" i="25"/>
  <c r="K30" i="7" l="1"/>
  <c r="K20" i="15"/>
  <c r="I49" i="16"/>
  <c r="I130" i="19"/>
  <c r="H51" i="16"/>
  <c r="H132" i="19"/>
  <c r="N29" i="7"/>
  <c r="N19" i="15"/>
  <c r="H50" i="16"/>
  <c r="H131" i="19"/>
  <c r="N48" i="16"/>
  <c r="N129" i="19"/>
  <c r="K47" i="16"/>
  <c r="K128" i="19"/>
  <c r="I46" i="16"/>
  <c r="I127" i="19"/>
  <c r="I30" i="7"/>
  <c r="I20" i="15"/>
  <c r="I51" i="16"/>
  <c r="I132" i="19"/>
  <c r="J50" i="16"/>
  <c r="J131" i="19"/>
  <c r="N46" i="16"/>
  <c r="N127" i="19"/>
  <c r="H46" i="16"/>
  <c r="H127" i="19"/>
  <c r="L29" i="7"/>
  <c r="L19" i="15"/>
  <c r="N51" i="16"/>
  <c r="N132" i="19"/>
  <c r="J29" i="7"/>
  <c r="J19" i="15"/>
  <c r="J48" i="16"/>
  <c r="J129" i="19"/>
  <c r="N30" i="7"/>
  <c r="N20" i="15"/>
  <c r="K29" i="7"/>
  <c r="K19" i="15"/>
  <c r="I50" i="16"/>
  <c r="I131" i="19"/>
  <c r="J49" i="16"/>
  <c r="J130" i="19"/>
  <c r="K46" i="16"/>
  <c r="K127" i="19"/>
  <c r="L30" i="7"/>
  <c r="L20" i="15"/>
  <c r="J30" i="7"/>
  <c r="J20" i="15"/>
  <c r="N49" i="16"/>
  <c r="N130" i="19"/>
  <c r="I48" i="16"/>
  <c r="I129" i="19"/>
  <c r="L47" i="16"/>
  <c r="L128" i="19"/>
  <c r="I47" i="16"/>
  <c r="I128" i="19"/>
  <c r="L46" i="16"/>
  <c r="L127" i="19"/>
  <c r="L49" i="16"/>
  <c r="L130" i="19"/>
  <c r="K49" i="16"/>
  <c r="K130" i="19"/>
  <c r="H30" i="7"/>
  <c r="H20" i="15"/>
  <c r="K51" i="16"/>
  <c r="K132" i="19"/>
  <c r="K50" i="16"/>
  <c r="K131" i="19"/>
  <c r="N47" i="16"/>
  <c r="N128" i="19"/>
  <c r="J46" i="16"/>
  <c r="J127" i="19"/>
  <c r="I29" i="7"/>
  <c r="I19" i="15"/>
  <c r="N50" i="16"/>
  <c r="N131" i="19"/>
  <c r="H49" i="16"/>
  <c r="H130" i="19"/>
  <c r="H29" i="7"/>
  <c r="H19" i="15"/>
  <c r="J51" i="16"/>
  <c r="J132" i="19"/>
  <c r="L50" i="16"/>
  <c r="L131" i="19"/>
  <c r="K48" i="16"/>
  <c r="K129" i="19"/>
  <c r="H48" i="16"/>
  <c r="H129" i="19"/>
  <c r="L48" i="16"/>
  <c r="L129" i="19"/>
  <c r="L51" i="16"/>
  <c r="L132" i="19"/>
  <c r="H47" i="16"/>
  <c r="H128" i="19"/>
  <c r="J47" i="16"/>
  <c r="J128" i="19"/>
  <c r="K35" i="19"/>
  <c r="K37" i="19"/>
  <c r="L54" i="16"/>
  <c r="H54" i="16"/>
  <c r="J53" i="16"/>
  <c r="I35" i="19"/>
  <c r="N52" i="16"/>
  <c r="N37" i="19"/>
  <c r="L53" i="16"/>
  <c r="I36" i="19"/>
  <c r="N53" i="16"/>
  <c r="H35" i="19"/>
  <c r="J37" i="19"/>
  <c r="L52" i="16"/>
  <c r="J52" i="16"/>
  <c r="K53" i="16"/>
  <c r="I37" i="19"/>
  <c r="B6" i="15"/>
  <c r="G12" i="5" s="1"/>
  <c r="B6" i="16"/>
  <c r="H12" i="5" s="1"/>
  <c r="B6" i="14"/>
  <c r="F12" i="5" s="1"/>
  <c r="H36" i="19"/>
  <c r="H53" i="16"/>
  <c r="B6" i="17"/>
  <c r="I12" i="5" s="1"/>
  <c r="B6" i="18"/>
  <c r="B12" i="5" s="1"/>
  <c r="B23" i="25" l="1"/>
  <c r="A271" i="19" s="1"/>
  <c r="B6" i="19" s="1"/>
  <c r="D12" i="5" s="1"/>
  <c r="T23" i="25"/>
  <c r="G449" i="25" l="1"/>
  <c r="G180" i="19" s="1"/>
  <c r="V368" i="25"/>
  <c r="G103" i="25"/>
  <c r="G322" i="19" s="1"/>
  <c r="V424" i="25"/>
  <c r="V15" i="25"/>
  <c r="V336" i="25"/>
  <c r="V490" i="25"/>
  <c r="G15" i="25"/>
  <c r="G12" i="17" s="1"/>
  <c r="G322" i="25"/>
  <c r="G16" i="7" s="1"/>
  <c r="V124" i="25"/>
  <c r="V10" i="25"/>
  <c r="G47" i="25"/>
  <c r="G29" i="18" s="1"/>
  <c r="V268" i="25"/>
  <c r="V78" i="25"/>
  <c r="V470" i="25"/>
  <c r="G272" i="25"/>
  <c r="G112" i="19" s="1"/>
  <c r="G380" i="25"/>
  <c r="G151" i="19" s="1"/>
  <c r="V391" i="25"/>
  <c r="V256" i="25"/>
  <c r="G76" i="25"/>
  <c r="G299" i="19" s="1"/>
  <c r="V474" i="25"/>
  <c r="V484" i="25"/>
  <c r="G101" i="25"/>
  <c r="G320" i="19" s="1"/>
  <c r="V84" i="25"/>
  <c r="V442" i="25"/>
  <c r="W442" i="25" s="1"/>
  <c r="Y442" i="25" s="1"/>
  <c r="G383" i="25"/>
  <c r="G154" i="19" s="1"/>
  <c r="G140" i="25"/>
  <c r="G84" i="19" s="1"/>
  <c r="V147" i="25"/>
  <c r="V429" i="25"/>
  <c r="G114" i="25"/>
  <c r="G31" i="7" s="1"/>
  <c r="G480" i="25"/>
  <c r="G45" i="19" s="1"/>
  <c r="G124" i="25"/>
  <c r="G72" i="19" s="1"/>
  <c r="V168" i="25"/>
  <c r="V205" i="25"/>
  <c r="V306" i="25"/>
  <c r="G365" i="25"/>
  <c r="G142" i="19" s="1"/>
  <c r="V175" i="25"/>
  <c r="V258" i="25"/>
  <c r="G315" i="25"/>
  <c r="G14" i="14" s="1"/>
  <c r="G99" i="25"/>
  <c r="G318" i="19" s="1"/>
  <c r="V130" i="25"/>
  <c r="G45" i="25"/>
  <c r="G27" i="18" s="1"/>
  <c r="V243" i="25"/>
  <c r="V200" i="25"/>
  <c r="G295" i="25"/>
  <c r="G118" i="19" s="1"/>
  <c r="V229" i="25"/>
  <c r="W229" i="25" s="1"/>
  <c r="Y229" i="25" s="1"/>
  <c r="P28" i="19" s="1"/>
  <c r="G467" i="25"/>
  <c r="G284" i="19" s="1"/>
  <c r="V223" i="25"/>
  <c r="G319" i="25"/>
  <c r="G33" i="19" s="1"/>
  <c r="V29" i="25"/>
  <c r="G442" i="25"/>
  <c r="V3" i="25"/>
  <c r="V476" i="25"/>
  <c r="V195" i="25"/>
  <c r="V265" i="25"/>
  <c r="G159" i="25"/>
  <c r="G336" i="19" s="1"/>
  <c r="G156" i="25"/>
  <c r="G333" i="19" s="1"/>
  <c r="G100" i="25"/>
  <c r="G319" i="19" s="1"/>
  <c r="G292" i="25"/>
  <c r="G115" i="19" s="1"/>
  <c r="G421" i="25"/>
  <c r="G169" i="19" s="1"/>
  <c r="G62" i="25"/>
  <c r="G12" i="19" s="1"/>
  <c r="G225" i="25"/>
  <c r="G24" i="19" s="1"/>
  <c r="V425" i="25"/>
  <c r="V66" i="25"/>
  <c r="V427" i="25"/>
  <c r="G49" i="25"/>
  <c r="G31" i="18" s="1"/>
  <c r="V305" i="25"/>
  <c r="V137" i="25"/>
  <c r="G64" i="25"/>
  <c r="G14" i="19" s="1"/>
  <c r="G367" i="25"/>
  <c r="G144" i="19" s="1"/>
  <c r="V70" i="25"/>
  <c r="G117" i="25"/>
  <c r="G68" i="19" s="1"/>
  <c r="G283" i="25"/>
  <c r="G281" i="19" s="1"/>
  <c r="G108" i="25"/>
  <c r="G327" i="19" s="1"/>
  <c r="V233" i="25"/>
  <c r="V108" i="25"/>
  <c r="G364" i="25"/>
  <c r="G141" i="19" s="1"/>
  <c r="G405" i="25"/>
  <c r="G370" i="19" s="1"/>
  <c r="G78" i="25"/>
  <c r="G301" i="19" s="1"/>
  <c r="V90" i="25"/>
  <c r="G54" i="25"/>
  <c r="G36" i="18" s="1"/>
  <c r="V386" i="25"/>
  <c r="V393" i="25"/>
  <c r="V414" i="25"/>
  <c r="V162" i="25"/>
  <c r="V285" i="25"/>
  <c r="G424" i="25"/>
  <c r="G260" i="19" s="1"/>
  <c r="G474" i="25"/>
  <c r="G266" i="19" s="1"/>
  <c r="G334" i="25"/>
  <c r="G253" i="19" s="1"/>
  <c r="G484" i="25"/>
  <c r="G24" i="15" s="1"/>
  <c r="V373" i="25"/>
  <c r="V25" i="25"/>
  <c r="G91" i="25"/>
  <c r="G60" i="19" s="1"/>
  <c r="G211" i="25"/>
  <c r="G217" i="19" s="1"/>
  <c r="G37" i="25"/>
  <c r="G279" i="19" s="1"/>
  <c r="G369" i="25"/>
  <c r="G146" i="19" s="1"/>
  <c r="V64" i="25"/>
  <c r="V65" i="25"/>
  <c r="V346" i="25"/>
  <c r="V376" i="25"/>
  <c r="G43" i="25"/>
  <c r="G25" i="18" s="1"/>
  <c r="V302" i="25"/>
  <c r="G485" i="25"/>
  <c r="G25" i="15" s="1"/>
  <c r="V347" i="25"/>
  <c r="V323" i="25"/>
  <c r="G490" i="25"/>
  <c r="G30" i="15" s="1"/>
  <c r="V45" i="25"/>
  <c r="V104" i="25"/>
  <c r="G137" i="25"/>
  <c r="G206" i="19" s="1"/>
  <c r="G461" i="25"/>
  <c r="G192" i="19" s="1"/>
  <c r="V126" i="25"/>
  <c r="G357" i="25"/>
  <c r="G138" i="19" s="1"/>
  <c r="V259" i="25"/>
  <c r="G483" i="25"/>
  <c r="G23" i="15" s="1"/>
  <c r="G186" i="25"/>
  <c r="G34" i="16" s="1"/>
  <c r="V403" i="25"/>
  <c r="G308" i="25"/>
  <c r="G251" i="19" s="1"/>
  <c r="G343" i="25"/>
  <c r="G53" i="16" s="1"/>
  <c r="V280" i="25"/>
  <c r="G175" i="25"/>
  <c r="G23" i="16" s="1"/>
  <c r="G82" i="25"/>
  <c r="G51" i="19" s="1"/>
  <c r="V36" i="25"/>
  <c r="V81" i="25"/>
  <c r="V287" i="25"/>
  <c r="W287" i="25" s="1"/>
  <c r="Y287" i="25" s="1"/>
  <c r="P351" i="19" s="1"/>
  <c r="G68" i="25"/>
  <c r="G291" i="19" s="1"/>
  <c r="V426" i="25"/>
  <c r="V169" i="25"/>
  <c r="G151" i="25"/>
  <c r="G11" i="16" s="1"/>
  <c r="G303" i="25"/>
  <c r="G246" i="19" s="1"/>
  <c r="G392" i="25"/>
  <c r="G357" i="19" s="1"/>
  <c r="G282" i="25"/>
  <c r="G280" i="19" s="1"/>
  <c r="G241" i="25"/>
  <c r="G232" i="19" s="1"/>
  <c r="G267" i="25"/>
  <c r="G107" i="19" s="1"/>
  <c r="V435" i="25"/>
  <c r="G44" i="25"/>
  <c r="G26" i="18" s="1"/>
  <c r="V178" i="25"/>
  <c r="G153" i="25"/>
  <c r="G13" i="16" s="1"/>
  <c r="G115" i="25"/>
  <c r="G66" i="19" s="1"/>
  <c r="V430" i="25"/>
  <c r="V134" i="25"/>
  <c r="G52" i="25"/>
  <c r="G34" i="18" s="1"/>
  <c r="V387" i="25"/>
  <c r="V405" i="25"/>
  <c r="G388" i="25"/>
  <c r="G159" i="19" s="1"/>
  <c r="V118" i="25"/>
  <c r="V44" i="25"/>
  <c r="G247" i="25"/>
  <c r="G98" i="19" s="1"/>
  <c r="G56" i="25"/>
  <c r="G38" i="18" s="1"/>
  <c r="G30" i="25"/>
  <c r="G309" i="19" s="1"/>
  <c r="V458" i="25"/>
  <c r="G192" i="25"/>
  <c r="G40" i="16" s="1"/>
  <c r="V384" i="25"/>
  <c r="V7" i="25"/>
  <c r="G176" i="25"/>
  <c r="G24" i="16" s="1"/>
  <c r="G317" i="25"/>
  <c r="G31" i="19" s="1"/>
  <c r="G171" i="25"/>
  <c r="G19" i="16" s="1"/>
  <c r="V59" i="25"/>
  <c r="V47" i="25"/>
  <c r="G147" i="25"/>
  <c r="G88" i="19" s="1"/>
  <c r="G469" i="25"/>
  <c r="G286" i="19" s="1"/>
  <c r="G393" i="25"/>
  <c r="G358" i="19" s="1"/>
  <c r="V71" i="25"/>
  <c r="V401" i="25"/>
  <c r="V445" i="25"/>
  <c r="G240" i="25"/>
  <c r="G231" i="19" s="1"/>
  <c r="G410" i="25"/>
  <c r="G375" i="19" s="1"/>
  <c r="G38" i="25"/>
  <c r="G20" i="18" s="1"/>
  <c r="V304" i="25"/>
  <c r="V145" i="25"/>
  <c r="V106" i="25"/>
  <c r="G298" i="25"/>
  <c r="G121" i="19" s="1"/>
  <c r="V383" i="25"/>
  <c r="V88" i="25"/>
  <c r="G158" i="25"/>
  <c r="G335" i="19" s="1"/>
  <c r="V153" i="25"/>
  <c r="V231" i="25"/>
  <c r="G242" i="25"/>
  <c r="G233" i="19" s="1"/>
  <c r="V110" i="25"/>
  <c r="G419" i="25"/>
  <c r="G167" i="19" s="1"/>
  <c r="V350" i="25"/>
  <c r="G433" i="25"/>
  <c r="G58" i="16" s="1"/>
  <c r="G98" i="25"/>
  <c r="G317" i="19" s="1"/>
  <c r="G415" i="25"/>
  <c r="G163" i="19" s="1"/>
  <c r="V220" i="25"/>
  <c r="G118" i="25"/>
  <c r="G69" i="19" s="1"/>
  <c r="G161" i="25"/>
  <c r="G338" i="19" s="1"/>
  <c r="G450" i="25"/>
  <c r="G181" i="19" s="1"/>
  <c r="G27" i="25"/>
  <c r="G275" i="19" s="1"/>
  <c r="V303" i="25"/>
  <c r="V423" i="25"/>
  <c r="V448" i="25"/>
  <c r="V407" i="25"/>
  <c r="G309" i="25"/>
  <c r="G125" i="19" s="1"/>
  <c r="G234" i="25"/>
  <c r="G94" i="19" s="1"/>
  <c r="G107" i="25"/>
  <c r="G326" i="19" s="1"/>
  <c r="V136" i="25"/>
  <c r="G127" i="25"/>
  <c r="G75" i="19" s="1"/>
  <c r="G476" i="25"/>
  <c r="G268" i="19" s="1"/>
  <c r="G126" i="25"/>
  <c r="G74" i="19" s="1"/>
  <c r="G73" i="25"/>
  <c r="G296" i="19" s="1"/>
  <c r="G232" i="25"/>
  <c r="G92" i="19" s="1"/>
  <c r="V366" i="25"/>
  <c r="V72" i="25"/>
  <c r="V244" i="25"/>
  <c r="V146" i="25"/>
  <c r="G416" i="25"/>
  <c r="G164" i="19" s="1"/>
  <c r="V181" i="25"/>
  <c r="G170" i="25"/>
  <c r="G18" i="16" s="1"/>
  <c r="G14" i="25"/>
  <c r="G11" i="17" s="1"/>
  <c r="V164" i="25"/>
  <c r="V149" i="25"/>
  <c r="V138" i="25"/>
  <c r="V41" i="25"/>
  <c r="V397" i="25"/>
  <c r="V468" i="25"/>
  <c r="G199" i="25"/>
  <c r="G43" i="16" s="1"/>
  <c r="G236" i="25"/>
  <c r="G227" i="19" s="1"/>
  <c r="V457" i="25"/>
  <c r="G4" i="25"/>
  <c r="G11" i="18" s="1"/>
  <c r="G269" i="25"/>
  <c r="G109" i="19" s="1"/>
  <c r="V322" i="25"/>
  <c r="V331" i="25"/>
  <c r="V344" i="25"/>
  <c r="V261" i="25"/>
  <c r="V428" i="25"/>
  <c r="G358" i="25"/>
  <c r="G139" i="19" s="1"/>
  <c r="G263" i="25"/>
  <c r="G103" i="19" s="1"/>
  <c r="G218" i="25"/>
  <c r="G224" i="19" s="1"/>
  <c r="V487" i="25"/>
  <c r="G109" i="25"/>
  <c r="G328" i="19" s="1"/>
  <c r="G53" i="25"/>
  <c r="G35" i="18" s="1"/>
  <c r="V274" i="25"/>
  <c r="V482" i="25"/>
  <c r="G28" i="25"/>
  <c r="G276" i="19" s="1"/>
  <c r="G460" i="25"/>
  <c r="G191" i="19" s="1"/>
  <c r="V80" i="25"/>
  <c r="G83" i="25"/>
  <c r="G52" i="19" s="1"/>
  <c r="V189" i="25"/>
  <c r="V394" i="25"/>
  <c r="G3" i="25"/>
  <c r="G10" i="18" s="1"/>
  <c r="G375" i="25"/>
  <c r="G25" i="7" s="1"/>
  <c r="G224" i="25"/>
  <c r="G23" i="19" s="1"/>
  <c r="V316" i="25"/>
  <c r="G259" i="25"/>
  <c r="G99" i="19" s="1"/>
  <c r="G228" i="25"/>
  <c r="G27" i="19" s="1"/>
  <c r="V87" i="25"/>
  <c r="V324" i="25"/>
  <c r="V337" i="25"/>
  <c r="G65" i="25"/>
  <c r="G15" i="19" s="1"/>
  <c r="V89" i="25"/>
  <c r="V284" i="25"/>
  <c r="V263" i="25"/>
  <c r="V46" i="25"/>
  <c r="G466" i="25"/>
  <c r="G283" i="19" s="1"/>
  <c r="G195" i="25"/>
  <c r="G345" i="19" s="1"/>
  <c r="G280" i="25"/>
  <c r="G17" i="15" s="1"/>
  <c r="G403" i="25"/>
  <c r="G368" i="19" s="1"/>
  <c r="V232" i="25"/>
  <c r="G451" i="25"/>
  <c r="G182" i="19" s="1"/>
  <c r="G187" i="25"/>
  <c r="G35" i="16" s="1"/>
  <c r="V150" i="25"/>
  <c r="V278" i="25"/>
  <c r="V321" i="25"/>
  <c r="G384" i="25"/>
  <c r="G155" i="19" s="1"/>
  <c r="V75" i="25"/>
  <c r="V143" i="25"/>
  <c r="V93" i="25"/>
  <c r="G131" i="25"/>
  <c r="G79" i="19" s="1"/>
  <c r="V257" i="25"/>
  <c r="V449" i="25"/>
  <c r="V479" i="25"/>
  <c r="G418" i="25"/>
  <c r="G166" i="19" s="1"/>
  <c r="V440" i="25"/>
  <c r="W440" i="25" s="1"/>
  <c r="Y440" i="25" s="1"/>
  <c r="V486" i="25"/>
  <c r="V431" i="25"/>
  <c r="V35" i="25"/>
  <c r="V230" i="25"/>
  <c r="W230" i="25" s="1"/>
  <c r="Y230" i="25" s="1"/>
  <c r="P29" i="19" s="1"/>
  <c r="V327" i="25"/>
  <c r="G166" i="25"/>
  <c r="G343" i="19" s="1"/>
  <c r="G372" i="25"/>
  <c r="G22" i="7" s="1"/>
  <c r="G394" i="25"/>
  <c r="G359" i="19" s="1"/>
  <c r="V444" i="25"/>
  <c r="V198" i="25"/>
  <c r="V314" i="25"/>
  <c r="W314" i="25" s="1"/>
  <c r="Y314" i="25" s="1"/>
  <c r="P13" i="14" s="1"/>
  <c r="V364" i="25"/>
  <c r="G276" i="25"/>
  <c r="G13" i="15" s="1"/>
  <c r="G165" i="25"/>
  <c r="G342" i="19" s="1"/>
  <c r="V395" i="25"/>
  <c r="G468" i="25"/>
  <c r="G285" i="19" s="1"/>
  <c r="G463" i="25"/>
  <c r="G60" i="16" s="1"/>
  <c r="V406" i="25"/>
  <c r="V362" i="25"/>
  <c r="G487" i="25"/>
  <c r="G27" i="15" s="1"/>
  <c r="V224" i="25"/>
  <c r="V38" i="25"/>
  <c r="G472" i="25"/>
  <c r="G304" i="19" s="1"/>
  <c r="G310" i="25"/>
  <c r="G126" i="19" s="1"/>
  <c r="G67" i="25"/>
  <c r="G290" i="19" s="1"/>
  <c r="G244" i="25"/>
  <c r="G95" i="19" s="1"/>
  <c r="G330" i="25"/>
  <c r="G9" i="7" s="1"/>
  <c r="G342" i="25"/>
  <c r="G52" i="16" s="1"/>
  <c r="G230" i="25"/>
  <c r="G29" i="19" s="1"/>
  <c r="V488" i="25"/>
  <c r="V354" i="25"/>
  <c r="V20" i="25"/>
  <c r="V22" i="25"/>
  <c r="V82" i="25"/>
  <c r="V128" i="25"/>
  <c r="V92" i="25"/>
  <c r="V227" i="25"/>
  <c r="G157" i="25"/>
  <c r="G334" i="19" s="1"/>
  <c r="V165" i="25"/>
  <c r="V219" i="25"/>
  <c r="V12" i="25"/>
  <c r="G163" i="25"/>
  <c r="G340" i="19" s="1"/>
  <c r="G425" i="25"/>
  <c r="G261" i="19" s="1"/>
  <c r="V471" i="25"/>
  <c r="V292" i="25"/>
  <c r="G271" i="25"/>
  <c r="G111" i="19" s="1"/>
  <c r="V142" i="25"/>
  <c r="V77" i="25"/>
  <c r="G7" i="25"/>
  <c r="G14" i="18" s="1"/>
  <c r="G227" i="25"/>
  <c r="G26" i="19" s="1"/>
  <c r="V226" i="25"/>
  <c r="V98" i="25"/>
  <c r="G243" i="25"/>
  <c r="G234" i="19" s="1"/>
  <c r="V201" i="25"/>
  <c r="V390" i="25"/>
  <c r="V367" i="25"/>
  <c r="V352" i="25"/>
  <c r="G360" i="25"/>
  <c r="G256" i="19" s="1"/>
  <c r="G340" i="25"/>
  <c r="G50" i="16" s="1"/>
  <c r="G335" i="25"/>
  <c r="G254" i="19" s="1"/>
  <c r="V248" i="25"/>
  <c r="G333" i="25"/>
  <c r="G252" i="19" s="1"/>
  <c r="G123" i="25"/>
  <c r="G71" i="19" s="1"/>
  <c r="G440" i="25"/>
  <c r="G148" i="25"/>
  <c r="G89" i="19" s="1"/>
  <c r="G435" i="25"/>
  <c r="G262" i="19" s="1"/>
  <c r="G489" i="25"/>
  <c r="G29" i="15" s="1"/>
  <c r="V211" i="25"/>
  <c r="G274" i="25"/>
  <c r="G11" i="15" s="1"/>
  <c r="G453" i="25"/>
  <c r="G184" i="19" s="1"/>
  <c r="V218" i="25"/>
  <c r="V34" i="25"/>
  <c r="V180" i="25"/>
  <c r="V199" i="25"/>
  <c r="G191" i="25"/>
  <c r="G39" i="16" s="1"/>
  <c r="V48" i="25"/>
  <c r="G376" i="25"/>
  <c r="G26" i="7" s="1"/>
  <c r="V463" i="25"/>
  <c r="V333" i="25"/>
  <c r="G458" i="25"/>
  <c r="G189" i="19" s="1"/>
  <c r="V247" i="25"/>
  <c r="G229" i="25"/>
  <c r="G28" i="19" s="1"/>
  <c r="G160" i="25"/>
  <c r="G337" i="19" s="1"/>
  <c r="G386" i="25"/>
  <c r="G157" i="19" s="1"/>
  <c r="G293" i="25"/>
  <c r="G116" i="19" s="1"/>
  <c r="G368" i="25"/>
  <c r="G145" i="19" s="1"/>
  <c r="V239" i="25"/>
  <c r="G193" i="25"/>
  <c r="G41" i="16" s="1"/>
  <c r="V404" i="25"/>
  <c r="V174" i="25"/>
  <c r="V289" i="25"/>
  <c r="V191" i="25"/>
  <c r="G470" i="25"/>
  <c r="G302" i="19" s="1"/>
  <c r="V432" i="25"/>
  <c r="G50" i="25"/>
  <c r="G32" i="18" s="1"/>
  <c r="G96" i="25"/>
  <c r="G65" i="19" s="1"/>
  <c r="G134" i="25"/>
  <c r="G82" i="19" s="1"/>
  <c r="V192" i="25"/>
  <c r="V73" i="25"/>
  <c r="G197" i="25"/>
  <c r="G347" i="19" s="1"/>
  <c r="V228" i="25"/>
  <c r="W228" i="25" s="1"/>
  <c r="Y228" i="25" s="1"/>
  <c r="P27" i="19" s="1"/>
  <c r="V203" i="25"/>
  <c r="V465" i="25"/>
  <c r="V286" i="25"/>
  <c r="W286" i="25" s="1"/>
  <c r="Y286" i="25" s="1"/>
  <c r="P350" i="19" s="1"/>
  <c r="V392" i="25"/>
  <c r="V236" i="25"/>
  <c r="G189" i="25"/>
  <c r="G37" i="16" s="1"/>
  <c r="G363" i="25"/>
  <c r="G140" i="19" s="1"/>
  <c r="G201" i="25"/>
  <c r="G45" i="16" s="1"/>
  <c r="G289" i="25"/>
  <c r="G353" i="19" s="1"/>
  <c r="G438" i="25"/>
  <c r="G265" i="19" s="1"/>
  <c r="V335" i="25"/>
  <c r="G48" i="25"/>
  <c r="G30" i="18" s="1"/>
  <c r="V275" i="25"/>
  <c r="G139" i="25"/>
  <c r="G83" i="19" s="1"/>
  <c r="V290" i="25"/>
  <c r="V473" i="25"/>
  <c r="V49" i="25"/>
  <c r="G11" i="25"/>
  <c r="G18" i="18" s="1"/>
  <c r="G436" i="25"/>
  <c r="G263" i="19" s="1"/>
  <c r="V40" i="25"/>
  <c r="V170" i="25"/>
  <c r="G301" i="25"/>
  <c r="G124" i="19" s="1"/>
  <c r="G87" i="25"/>
  <c r="G56" i="19" s="1"/>
  <c r="V207" i="25"/>
  <c r="G167" i="25"/>
  <c r="G344" i="19" s="1"/>
  <c r="G245" i="25"/>
  <c r="G96" i="19" s="1"/>
  <c r="G75" i="25"/>
  <c r="G298" i="19" s="1"/>
  <c r="G113" i="25"/>
  <c r="G30" i="7" s="1"/>
  <c r="G150" i="25"/>
  <c r="G10" i="16" s="1"/>
  <c r="V300" i="25"/>
  <c r="V345" i="25"/>
  <c r="G90" i="25"/>
  <c r="G59" i="19" s="1"/>
  <c r="G257" i="25"/>
  <c r="G243" i="19" s="1"/>
  <c r="V109" i="25"/>
  <c r="G80" i="25"/>
  <c r="G49" i="19" s="1"/>
  <c r="G112" i="25"/>
  <c r="G31" i="25"/>
  <c r="G310" i="19" s="1"/>
  <c r="G296" i="25"/>
  <c r="G119" i="19" s="1"/>
  <c r="G482" i="25"/>
  <c r="G22" i="15" s="1"/>
  <c r="V416" i="25"/>
  <c r="G57" i="25"/>
  <c r="G39" i="18" s="1"/>
  <c r="V254" i="25"/>
  <c r="G488" i="25"/>
  <c r="G28" i="15" s="1"/>
  <c r="G182" i="25"/>
  <c r="G30" i="16" s="1"/>
  <c r="V462" i="25"/>
  <c r="W462" i="25" s="1"/>
  <c r="Y462" i="25" s="1"/>
  <c r="P193" i="19" s="1"/>
  <c r="V69" i="25"/>
  <c r="V315" i="25"/>
  <c r="W315" i="25" s="1"/>
  <c r="Y315" i="25" s="1"/>
  <c r="P14" i="14" s="1"/>
  <c r="V342" i="25"/>
  <c r="G273" i="25"/>
  <c r="G10" i="15" s="1"/>
  <c r="V312" i="25"/>
  <c r="W312" i="25" s="1"/>
  <c r="Y312" i="25" s="1"/>
  <c r="P11" i="14" s="1"/>
  <c r="V279" i="25"/>
  <c r="W279" i="25" s="1"/>
  <c r="Y279" i="25" s="1"/>
  <c r="P16" i="15" s="1"/>
  <c r="V340" i="25"/>
  <c r="W340" i="25" s="1"/>
  <c r="Y340" i="25" s="1"/>
  <c r="V152" i="25"/>
  <c r="W152" i="25" s="1"/>
  <c r="Y152" i="25" s="1"/>
  <c r="P12" i="16" s="1"/>
  <c r="V157" i="25"/>
  <c r="G174" i="25"/>
  <c r="G22" i="16" s="1"/>
  <c r="G88" i="25"/>
  <c r="G57" i="19" s="1"/>
  <c r="G217" i="25"/>
  <c r="G223" i="19" s="1"/>
  <c r="G265" i="25"/>
  <c r="G105" i="19" s="1"/>
  <c r="G93" i="25"/>
  <c r="G62" i="19" s="1"/>
  <c r="V283" i="25"/>
  <c r="G341" i="25"/>
  <c r="G51" i="16" s="1"/>
  <c r="G428" i="25"/>
  <c r="G173" i="19" s="1"/>
  <c r="V185" i="25"/>
  <c r="G41" i="25"/>
  <c r="G23" i="18" s="1"/>
  <c r="V291" i="25"/>
  <c r="V438" i="25"/>
  <c r="V97" i="25"/>
  <c r="G426" i="25"/>
  <c r="G171" i="19" s="1"/>
  <c r="G235" i="25"/>
  <c r="G226" i="19" s="1"/>
  <c r="G6" i="25"/>
  <c r="G13" i="18" s="1"/>
  <c r="V478" i="25"/>
  <c r="V155" i="25"/>
  <c r="V141" i="25"/>
  <c r="G291" i="25"/>
  <c r="G114" i="19" s="1"/>
  <c r="V378" i="25"/>
  <c r="V297" i="25"/>
  <c r="V96" i="25"/>
  <c r="G24" i="25"/>
  <c r="G272" i="19" s="1"/>
  <c r="G475" i="25"/>
  <c r="G267" i="19" s="1"/>
  <c r="V466" i="25"/>
  <c r="G331" i="25"/>
  <c r="G10" i="7" s="1"/>
  <c r="G408" i="25"/>
  <c r="G373" i="19" s="1"/>
  <c r="V74" i="25"/>
  <c r="V299" i="25"/>
  <c r="G169" i="25"/>
  <c r="G17" i="16" s="1"/>
  <c r="G445" i="25"/>
  <c r="G176" i="19" s="1"/>
  <c r="G390" i="25"/>
  <c r="G161" i="19" s="1"/>
  <c r="G97" i="25"/>
  <c r="G316" i="19" s="1"/>
  <c r="G132" i="25"/>
  <c r="G80" i="19" s="1"/>
  <c r="G86" i="25"/>
  <c r="G55" i="19" s="1"/>
  <c r="G223" i="25"/>
  <c r="G22" i="19" s="1"/>
  <c r="V301" i="25"/>
  <c r="V461" i="25"/>
  <c r="G400" i="25"/>
  <c r="G365" i="19" s="1"/>
  <c r="G256" i="25"/>
  <c r="G242" i="19" s="1"/>
  <c r="G327" i="25"/>
  <c r="G196" i="19" s="1"/>
  <c r="G188" i="25"/>
  <c r="G36" i="16" s="1"/>
  <c r="G262" i="25"/>
  <c r="G102" i="19" s="1"/>
  <c r="G200" i="25"/>
  <c r="G44" i="16" s="1"/>
  <c r="V50" i="25"/>
  <c r="V271" i="25"/>
  <c r="W271" i="25" s="1"/>
  <c r="Y271" i="25" s="1"/>
  <c r="P111" i="19" s="1"/>
  <c r="V113" i="25"/>
  <c r="V68" i="25"/>
  <c r="V148" i="25"/>
  <c r="V363" i="25"/>
  <c r="G321" i="25"/>
  <c r="G15" i="7" s="1"/>
  <c r="V225" i="25"/>
  <c r="V410" i="25"/>
  <c r="V272" i="25"/>
  <c r="G379" i="25"/>
  <c r="G150" i="19" s="1"/>
  <c r="V399" i="25"/>
  <c r="V62" i="25"/>
  <c r="V103" i="25"/>
  <c r="G288" i="25"/>
  <c r="G352" i="19" s="1"/>
  <c r="V375" i="25"/>
  <c r="G382" i="25"/>
  <c r="G153" i="19" s="1"/>
  <c r="G395" i="25"/>
  <c r="G360" i="19" s="1"/>
  <c r="V95" i="25"/>
  <c r="G311" i="25"/>
  <c r="G10" i="14" s="1"/>
  <c r="V184" i="25"/>
  <c r="G125" i="25"/>
  <c r="G73" i="19" s="1"/>
  <c r="G455" i="25"/>
  <c r="G186" i="19" s="1"/>
  <c r="G92" i="25"/>
  <c r="G61" i="19" s="1"/>
  <c r="G324" i="25"/>
  <c r="G18" i="7" s="1"/>
  <c r="G164" i="25"/>
  <c r="G341" i="19" s="1"/>
  <c r="G32" i="25"/>
  <c r="G311" i="19" s="1"/>
  <c r="V187" i="25"/>
  <c r="V371" i="25"/>
  <c r="G185" i="25"/>
  <c r="G33" i="16" s="1"/>
  <c r="V122" i="25"/>
  <c r="V273" i="25"/>
  <c r="V33" i="25"/>
  <c r="G59" i="25"/>
  <c r="G41" i="18" s="1"/>
  <c r="G216" i="25"/>
  <c r="G222" i="19" s="1"/>
  <c r="G204" i="25"/>
  <c r="G210" i="19" s="1"/>
  <c r="G454" i="25"/>
  <c r="G185" i="19" s="1"/>
  <c r="V320" i="25"/>
  <c r="V338" i="25"/>
  <c r="W338" i="25" s="1"/>
  <c r="Y338" i="25" s="1"/>
  <c r="V388" i="25"/>
  <c r="G417" i="25"/>
  <c r="G165" i="19" s="1"/>
  <c r="G130" i="25"/>
  <c r="G78" i="19" s="1"/>
  <c r="G378" i="25"/>
  <c r="G149" i="19" s="1"/>
  <c r="V417" i="25"/>
  <c r="W417" i="25" s="1"/>
  <c r="Y417" i="25" s="1"/>
  <c r="P165" i="19" s="1"/>
  <c r="V91" i="25"/>
  <c r="G16" i="25"/>
  <c r="G13" i="17" s="1"/>
  <c r="V420" i="25"/>
  <c r="V53" i="25"/>
  <c r="G219" i="25"/>
  <c r="G225" i="19" s="1"/>
  <c r="V359" i="25"/>
  <c r="G194" i="25"/>
  <c r="G42" i="16" s="1"/>
  <c r="V237" i="25"/>
  <c r="G287" i="25"/>
  <c r="G351" i="19" s="1"/>
  <c r="G352" i="25"/>
  <c r="G39" i="19" s="1"/>
  <c r="V262" i="25"/>
  <c r="G381" i="25"/>
  <c r="G152" i="19" s="1"/>
  <c r="G422" i="25"/>
  <c r="G170" i="19" s="1"/>
  <c r="V339" i="25"/>
  <c r="G128" i="25"/>
  <c r="G76" i="19" s="1"/>
  <c r="G300" i="25"/>
  <c r="G123" i="19" s="1"/>
  <c r="G70" i="25"/>
  <c r="G293" i="19" s="1"/>
  <c r="V459" i="25"/>
  <c r="G391" i="25"/>
  <c r="G162" i="19" s="1"/>
  <c r="G314" i="25"/>
  <c r="G13" i="14" s="1"/>
  <c r="V159" i="25"/>
  <c r="W159" i="25" s="1"/>
  <c r="Y159" i="25" s="1"/>
  <c r="P336" i="19" s="1"/>
  <c r="G33" i="25"/>
  <c r="G312" i="19" s="1"/>
  <c r="G106" i="25"/>
  <c r="G325" i="19" s="1"/>
  <c r="V349" i="25"/>
  <c r="G429" i="25"/>
  <c r="G174" i="19" s="1"/>
  <c r="G13" i="25"/>
  <c r="G10" i="17" s="1"/>
  <c r="G10" i="25"/>
  <c r="G17" i="18" s="1"/>
  <c r="G39" i="25"/>
  <c r="G21" i="18" s="1"/>
  <c r="V125" i="25"/>
  <c r="V381" i="25"/>
  <c r="V101" i="25"/>
  <c r="G246" i="25"/>
  <c r="G97" i="19" s="1"/>
  <c r="G430" i="25"/>
  <c r="G55" i="16" s="1"/>
  <c r="V61" i="25"/>
  <c r="G294" i="25"/>
  <c r="G117" i="19" s="1"/>
  <c r="G181" i="25"/>
  <c r="G29" i="16" s="1"/>
  <c r="V102" i="25"/>
  <c r="V156" i="25"/>
  <c r="G277" i="25"/>
  <c r="G14" i="15" s="1"/>
  <c r="G412" i="25"/>
  <c r="G377" i="19" s="1"/>
  <c r="V235" i="25"/>
  <c r="G370" i="25"/>
  <c r="G147" i="19" s="1"/>
  <c r="V5" i="25"/>
  <c r="G464" i="25"/>
  <c r="G61" i="16" s="1"/>
  <c r="V341" i="25"/>
  <c r="G325" i="25"/>
  <c r="G19" i="7" s="1"/>
  <c r="G409" i="25"/>
  <c r="G374" i="19" s="1"/>
  <c r="V176" i="25"/>
  <c r="V127" i="25"/>
  <c r="G349" i="25"/>
  <c r="G134" i="19" s="1"/>
  <c r="G254" i="25"/>
  <c r="G240" i="19" s="1"/>
  <c r="V135" i="25"/>
  <c r="V212" i="25"/>
  <c r="V241" i="25"/>
  <c r="V117" i="25"/>
  <c r="G306" i="25"/>
  <c r="G249" i="19" s="1"/>
  <c r="V206" i="25"/>
  <c r="G452" i="25"/>
  <c r="G183" i="19" s="1"/>
  <c r="G119" i="25"/>
  <c r="G70" i="19" s="1"/>
  <c r="G102" i="25"/>
  <c r="G321" i="19" s="1"/>
  <c r="G285" i="25"/>
  <c r="G349" i="19" s="1"/>
  <c r="G8" i="25"/>
  <c r="G15" i="18" s="1"/>
  <c r="G377" i="25"/>
  <c r="G148" i="19" s="1"/>
  <c r="G399" i="25"/>
  <c r="G364" i="19" s="1"/>
  <c r="G304" i="25"/>
  <c r="G247" i="19" s="1"/>
  <c r="G231" i="25"/>
  <c r="G91" i="19" s="1"/>
  <c r="V411" i="25"/>
  <c r="G447" i="25"/>
  <c r="G178" i="19" s="1"/>
  <c r="G444" i="25"/>
  <c r="G175" i="19" s="1"/>
  <c r="V222" i="25"/>
  <c r="G260" i="25"/>
  <c r="G100" i="19" s="1"/>
  <c r="V288" i="25"/>
  <c r="G144" i="25"/>
  <c r="G18" i="19" s="1"/>
  <c r="G222" i="25"/>
  <c r="G21" i="19" s="1"/>
  <c r="V194" i="25"/>
  <c r="V308" i="25"/>
  <c r="V51" i="25"/>
  <c r="G387" i="25"/>
  <c r="G158" i="19" s="1"/>
  <c r="G439" i="25"/>
  <c r="G46" i="25"/>
  <c r="G28" i="18" s="1"/>
  <c r="G328" i="25"/>
  <c r="G197" i="19" s="1"/>
  <c r="G35" i="25"/>
  <c r="G277" i="19" s="1"/>
  <c r="V460" i="25"/>
  <c r="W460" i="25" s="1"/>
  <c r="Y460" i="25" s="1"/>
  <c r="P191" i="19" s="1"/>
  <c r="G441" i="25"/>
  <c r="V293" i="25"/>
  <c r="G406" i="25"/>
  <c r="G371" i="19" s="1"/>
  <c r="V13" i="25"/>
  <c r="W13" i="25" s="1"/>
  <c r="Y13" i="25" s="1"/>
  <c r="P10" i="17" s="1"/>
  <c r="G261" i="25"/>
  <c r="G101" i="19" s="1"/>
  <c r="V115" i="25"/>
  <c r="G141" i="25"/>
  <c r="G85" i="19" s="1"/>
  <c r="G111" i="25"/>
  <c r="G330" i="19" s="1"/>
  <c r="G290" i="25"/>
  <c r="G113" i="19" s="1"/>
  <c r="G36" i="25"/>
  <c r="G278" i="19" s="1"/>
  <c r="V489" i="25"/>
  <c r="V204" i="25"/>
  <c r="G250" i="25"/>
  <c r="G237" i="19" s="1"/>
  <c r="V144" i="25"/>
  <c r="V251" i="25"/>
  <c r="G252" i="25"/>
  <c r="V310" i="25"/>
  <c r="G371" i="25"/>
  <c r="G21" i="7" s="1"/>
  <c r="G248" i="25"/>
  <c r="G235" i="19" s="1"/>
  <c r="G142" i="25"/>
  <c r="G16" i="19" s="1"/>
  <c r="V6" i="25"/>
  <c r="G77" i="25"/>
  <c r="G300" i="19" s="1"/>
  <c r="G152" i="25"/>
  <c r="G12" i="16" s="1"/>
  <c r="V132" i="25"/>
  <c r="V83" i="25"/>
  <c r="G95" i="25"/>
  <c r="G64" i="19" s="1"/>
  <c r="G74" i="25"/>
  <c r="G297" i="19" s="1"/>
  <c r="V330" i="25"/>
  <c r="G266" i="25"/>
  <c r="G106" i="19" s="1"/>
  <c r="V295" i="25"/>
  <c r="V361" i="25"/>
  <c r="G362" i="25"/>
  <c r="G258" i="19" s="1"/>
  <c r="G221" i="25"/>
  <c r="G20" i="19" s="1"/>
  <c r="V245" i="25"/>
  <c r="V380" i="25"/>
  <c r="V85" i="25"/>
  <c r="V483" i="25"/>
  <c r="G320" i="25"/>
  <c r="G34" i="19" s="1"/>
  <c r="V214" i="25"/>
  <c r="G40" i="25"/>
  <c r="G22" i="18" s="1"/>
  <c r="V282" i="25"/>
  <c r="G110" i="25"/>
  <c r="G329" i="19" s="1"/>
  <c r="G202" i="25"/>
  <c r="G208" i="19" s="1"/>
  <c r="V481" i="25"/>
  <c r="G19" i="25"/>
  <c r="G16" i="17" s="1"/>
  <c r="V210" i="25"/>
  <c r="V249" i="25"/>
  <c r="V196" i="25"/>
  <c r="G42" i="25"/>
  <c r="G24" i="18" s="1"/>
  <c r="V99" i="25"/>
  <c r="V67" i="25"/>
  <c r="G339" i="25"/>
  <c r="G49" i="16" s="1"/>
  <c r="V107" i="25"/>
  <c r="G345" i="25"/>
  <c r="G354" i="19" s="1"/>
  <c r="G366" i="25"/>
  <c r="G143" i="19" s="1"/>
  <c r="G305" i="25"/>
  <c r="G248" i="19" s="1"/>
  <c r="G155" i="25"/>
  <c r="G15" i="16" s="1"/>
  <c r="V317" i="25"/>
  <c r="V123" i="25"/>
  <c r="G94" i="25"/>
  <c r="G63" i="19" s="1"/>
  <c r="V298" i="25"/>
  <c r="G281" i="25"/>
  <c r="G18" i="15" s="1"/>
  <c r="V18" i="25"/>
  <c r="V343" i="25"/>
  <c r="V158" i="25"/>
  <c r="W158" i="25" s="1"/>
  <c r="Y158" i="25" s="1"/>
  <c r="P335" i="19" s="1"/>
  <c r="V58" i="25"/>
  <c r="G251" i="25"/>
  <c r="G238" i="19" s="1"/>
  <c r="G312" i="25"/>
  <c r="G11" i="14" s="1"/>
  <c r="V86" i="25"/>
  <c r="G473" i="25"/>
  <c r="G305" i="19" s="1"/>
  <c r="V447" i="25"/>
  <c r="W447" i="25" s="1"/>
  <c r="Y447" i="25" s="1"/>
  <c r="P178" i="19" s="1"/>
  <c r="V112" i="25"/>
  <c r="G456" i="25"/>
  <c r="G187" i="19" s="1"/>
  <c r="G385" i="25"/>
  <c r="G156" i="19" s="1"/>
  <c r="V415" i="25"/>
  <c r="G237" i="25"/>
  <c r="G228" i="19" s="1"/>
  <c r="V413" i="25"/>
  <c r="G238" i="25"/>
  <c r="G229" i="19" s="1"/>
  <c r="V250" i="25"/>
  <c r="G329" i="25"/>
  <c r="G198" i="19" s="1"/>
  <c r="G432" i="25"/>
  <c r="G57" i="16" s="1"/>
  <c r="G347" i="25"/>
  <c r="G356" i="19" s="1"/>
  <c r="G356" i="25"/>
  <c r="G137" i="19" s="1"/>
  <c r="V161" i="25"/>
  <c r="V402" i="25"/>
  <c r="V412" i="25"/>
  <c r="G249" i="25"/>
  <c r="G236" i="19" s="1"/>
  <c r="G205" i="25"/>
  <c r="G211" i="19" s="1"/>
  <c r="V454" i="25"/>
  <c r="W454" i="25" s="1"/>
  <c r="Y454" i="25" s="1"/>
  <c r="P185" i="19" s="1"/>
  <c r="V31" i="25"/>
  <c r="V396" i="25"/>
  <c r="V369" i="25"/>
  <c r="G58" i="25"/>
  <c r="G40" i="18" s="1"/>
  <c r="G275" i="25"/>
  <c r="G12" i="15" s="1"/>
  <c r="G446" i="25"/>
  <c r="G177" i="19" s="1"/>
  <c r="G465" i="25"/>
  <c r="G62" i="16" s="1"/>
  <c r="G427" i="25"/>
  <c r="G172" i="19" s="1"/>
  <c r="G486" i="25"/>
  <c r="G26" i="15" s="1"/>
  <c r="V242" i="25"/>
  <c r="V277" i="25"/>
  <c r="V464" i="25"/>
  <c r="V446" i="25"/>
  <c r="W446" i="25" s="1"/>
  <c r="Y446" i="25" s="1"/>
  <c r="P177" i="19" s="1"/>
  <c r="V94" i="25"/>
  <c r="V63" i="25"/>
  <c r="G61" i="25"/>
  <c r="G11" i="19" s="1"/>
  <c r="G26" i="25"/>
  <c r="G274" i="19" s="1"/>
  <c r="G437" i="25"/>
  <c r="G264" i="19" s="1"/>
  <c r="V54" i="25"/>
  <c r="G355" i="25"/>
  <c r="G136" i="19" s="1"/>
  <c r="V240" i="25"/>
  <c r="G162" i="25"/>
  <c r="G339" i="19" s="1"/>
  <c r="V186" i="25"/>
  <c r="V8" i="25"/>
  <c r="G180" i="25"/>
  <c r="G28" i="16" s="1"/>
  <c r="G336" i="25"/>
  <c r="G122" i="25"/>
  <c r="G203" i="19" s="1"/>
  <c r="V296" i="25"/>
  <c r="G348" i="25"/>
  <c r="G133" i="19" s="1"/>
  <c r="V209" i="25"/>
  <c r="W209" i="25" s="1"/>
  <c r="Y209" i="25" s="1"/>
  <c r="P215" i="19" s="1"/>
  <c r="G203" i="25"/>
  <c r="G209" i="19" s="1"/>
  <c r="G220" i="25"/>
  <c r="G19" i="19" s="1"/>
  <c r="G138" i="25"/>
  <c r="G207" i="19" s="1"/>
  <c r="G302" i="25"/>
  <c r="G245" i="19" s="1"/>
  <c r="G198" i="25"/>
  <c r="G348" i="19" s="1"/>
  <c r="G307" i="25"/>
  <c r="G250" i="19" s="1"/>
  <c r="V270" i="25"/>
  <c r="G173" i="25"/>
  <c r="G21" i="16" s="1"/>
  <c r="G477" i="25"/>
  <c r="G42" i="19" s="1"/>
  <c r="V4" i="25"/>
  <c r="V154" i="25"/>
  <c r="V139" i="25"/>
  <c r="V276" i="25"/>
  <c r="G121" i="25"/>
  <c r="G202" i="19" s="1"/>
  <c r="V114" i="25"/>
  <c r="W114" i="25" s="1"/>
  <c r="Y114" i="25" s="1"/>
  <c r="P31" i="7" s="1"/>
  <c r="V111" i="25"/>
  <c r="G85" i="25"/>
  <c r="G54" i="19" s="1"/>
  <c r="G179" i="25"/>
  <c r="G27" i="16" s="1"/>
  <c r="G434" i="25"/>
  <c r="G59" i="16" s="1"/>
  <c r="V264" i="25"/>
  <c r="V334" i="25"/>
  <c r="V30" i="25"/>
  <c r="G51" i="25"/>
  <c r="G33" i="18" s="1"/>
  <c r="V163" i="25"/>
  <c r="G79" i="25"/>
  <c r="G48" i="19" s="1"/>
  <c r="V177" i="25"/>
  <c r="V121" i="25"/>
  <c r="V215" i="25"/>
  <c r="W215" i="25" s="1"/>
  <c r="Y215" i="25" s="1"/>
  <c r="P221" i="19" s="1"/>
  <c r="V253" i="25"/>
  <c r="G207" i="25"/>
  <c r="G213" i="19" s="1"/>
  <c r="V408" i="25"/>
  <c r="V382" i="25"/>
  <c r="G226" i="25"/>
  <c r="G25" i="19" s="1"/>
  <c r="V377" i="25"/>
  <c r="V372" i="25"/>
  <c r="V183" i="25"/>
  <c r="V105" i="25"/>
  <c r="V485" i="25"/>
  <c r="V193" i="25"/>
  <c r="V202" i="25"/>
  <c r="G55" i="25"/>
  <c r="G37" i="18" s="1"/>
  <c r="V355" i="25"/>
  <c r="G350" i="25"/>
  <c r="G135" i="19" s="1"/>
  <c r="G351" i="25"/>
  <c r="V221" i="25"/>
  <c r="V309" i="25"/>
  <c r="V172" i="25"/>
  <c r="G478" i="25"/>
  <c r="G43" i="19" s="1"/>
  <c r="V16" i="25"/>
  <c r="W16" i="25" s="1"/>
  <c r="Y16" i="25" s="1"/>
  <c r="P13" i="17" s="1"/>
  <c r="G346" i="25"/>
  <c r="G355" i="19" s="1"/>
  <c r="V267" i="25"/>
  <c r="V166" i="25"/>
  <c r="G25" i="25"/>
  <c r="G273" i="19" s="1"/>
  <c r="G196" i="25"/>
  <c r="G346" i="19" s="1"/>
  <c r="G239" i="25"/>
  <c r="G230" i="19" s="1"/>
  <c r="V14" i="25"/>
  <c r="G344" i="25"/>
  <c r="G54" i="16" s="1"/>
  <c r="V456" i="25"/>
  <c r="V418" i="25"/>
  <c r="G184" i="25"/>
  <c r="G32" i="16" s="1"/>
  <c r="G133" i="25"/>
  <c r="G81" i="19" s="1"/>
  <c r="G145" i="25"/>
  <c r="G86" i="19" s="1"/>
  <c r="G5" i="25"/>
  <c r="G12" i="18" s="1"/>
  <c r="V325" i="25"/>
  <c r="V365" i="25"/>
  <c r="V409" i="25"/>
  <c r="G462" i="25"/>
  <c r="G193" i="19" s="1"/>
  <c r="G337" i="25"/>
  <c r="G34" i="25"/>
  <c r="G313" i="19" s="1"/>
  <c r="G359" i="25"/>
  <c r="G255" i="19" s="1"/>
  <c r="V24" i="25"/>
  <c r="G278" i="25"/>
  <c r="G15" i="15" s="1"/>
  <c r="G286" i="25"/>
  <c r="G350" i="19" s="1"/>
  <c r="G443" i="25"/>
  <c r="V400" i="25"/>
  <c r="V190" i="25"/>
  <c r="V60" i="25"/>
  <c r="V467" i="25"/>
  <c r="G29" i="25"/>
  <c r="G308" i="19" s="1"/>
  <c r="V260" i="25"/>
  <c r="V281" i="25"/>
  <c r="G338" i="25"/>
  <c r="G48" i="16" s="1"/>
  <c r="G299" i="25"/>
  <c r="G122" i="19" s="1"/>
  <c r="G284" i="25"/>
  <c r="G282" i="19" s="1"/>
  <c r="V131" i="25"/>
  <c r="G12" i="25"/>
  <c r="G19" i="18" s="1"/>
  <c r="V455" i="25"/>
  <c r="G258" i="25"/>
  <c r="G244" i="19" s="1"/>
  <c r="G178" i="25"/>
  <c r="G26" i="16" s="1"/>
  <c r="G168" i="25"/>
  <c r="G16" i="16" s="1"/>
  <c r="V441" i="25"/>
  <c r="W441" i="25" s="1"/>
  <c r="Y441" i="25" s="1"/>
  <c r="G420" i="25"/>
  <c r="G168" i="19" s="1"/>
  <c r="G84" i="25"/>
  <c r="G53" i="19" s="1"/>
  <c r="G396" i="25"/>
  <c r="G361" i="19" s="1"/>
  <c r="G354" i="25"/>
  <c r="G41" i="19" s="1"/>
  <c r="V307" i="25"/>
  <c r="W307" i="25" s="1"/>
  <c r="Y307" i="25" s="1"/>
  <c r="P250" i="19" s="1"/>
  <c r="V217" i="25"/>
  <c r="G81" i="25"/>
  <c r="G50" i="19" s="1"/>
  <c r="V351" i="25"/>
  <c r="G9" i="25"/>
  <c r="G16" i="18" s="1"/>
  <c r="G206" i="25"/>
  <c r="G212" i="19" s="1"/>
  <c r="G105" i="25"/>
  <c r="G324" i="19" s="1"/>
  <c r="G373" i="25"/>
  <c r="G23" i="7" s="1"/>
  <c r="G104" i="25"/>
  <c r="G323" i="19" s="1"/>
  <c r="V55" i="25"/>
  <c r="V472" i="25"/>
  <c r="V433" i="25"/>
  <c r="G479" i="25"/>
  <c r="G44" i="19" s="1"/>
  <c r="V319" i="25"/>
  <c r="V421" i="25"/>
  <c r="V119" i="25"/>
  <c r="V213" i="25"/>
  <c r="W213" i="25" s="1"/>
  <c r="Y213" i="25" s="1"/>
  <c r="P219" i="19" s="1"/>
  <c r="V140" i="25"/>
  <c r="G66" i="25"/>
  <c r="G289" i="19" s="1"/>
  <c r="V188" i="25"/>
  <c r="G457" i="25"/>
  <c r="G188" i="19" s="1"/>
  <c r="V379" i="25"/>
  <c r="V356" i="25"/>
  <c r="V27" i="25"/>
  <c r="G116" i="25"/>
  <c r="G67" i="19" s="1"/>
  <c r="V475" i="25"/>
  <c r="V238" i="25"/>
  <c r="V422" i="25"/>
  <c r="G318" i="25"/>
  <c r="G32" i="19" s="1"/>
  <c r="V171" i="25"/>
  <c r="G18" i="25"/>
  <c r="G15" i="17" s="1"/>
  <c r="V9" i="25"/>
  <c r="G297" i="25"/>
  <c r="G213" i="25"/>
  <c r="G214" i="25"/>
  <c r="G208" i="25"/>
  <c r="V311" i="25"/>
  <c r="G212" i="25"/>
  <c r="G22" i="25"/>
  <c r="G413" i="25"/>
  <c r="G378" i="19" s="1"/>
  <c r="G135" i="25"/>
  <c r="G204" i="19" s="1"/>
  <c r="G253" i="25"/>
  <c r="G239" i="19" s="1"/>
  <c r="V37" i="25"/>
  <c r="V100" i="25"/>
  <c r="V197" i="25"/>
  <c r="V255" i="25"/>
  <c r="V120" i="25"/>
  <c r="V451" i="25"/>
  <c r="G89" i="25"/>
  <c r="G58" i="19" s="1"/>
  <c r="V329" i="25"/>
  <c r="V313" i="25"/>
  <c r="W313" i="25" s="1"/>
  <c r="Y313" i="25" s="1"/>
  <c r="P12" i="14" s="1"/>
  <c r="G172" i="25"/>
  <c r="G20" i="16" s="1"/>
  <c r="V167" i="25"/>
  <c r="G407" i="25"/>
  <c r="G372" i="19" s="1"/>
  <c r="G120" i="25"/>
  <c r="G201" i="19" s="1"/>
  <c r="V133" i="25"/>
  <c r="G423" i="25"/>
  <c r="G259" i="19" s="1"/>
  <c r="V480" i="25"/>
  <c r="V348" i="25"/>
  <c r="G60" i="25"/>
  <c r="G10" i="19" s="1"/>
  <c r="V234" i="25"/>
  <c r="V385" i="25"/>
  <c r="V151" i="25"/>
  <c r="V57" i="25"/>
  <c r="G255" i="25"/>
  <c r="G241" i="19" s="1"/>
  <c r="G146" i="25"/>
  <c r="G87" i="19" s="1"/>
  <c r="G270" i="25"/>
  <c r="G110" i="19" s="1"/>
  <c r="V116" i="25"/>
  <c r="G481" i="25"/>
  <c r="G21" i="15" s="1"/>
  <c r="V477" i="25"/>
  <c r="G353" i="25"/>
  <c r="G40" i="19" s="1"/>
  <c r="G149" i="25"/>
  <c r="G90" i="19" s="1"/>
  <c r="V434" i="25"/>
  <c r="G397" i="25"/>
  <c r="G362" i="19" s="1"/>
  <c r="V39" i="25"/>
  <c r="G264" i="25"/>
  <c r="G104" i="19" s="1"/>
  <c r="V389" i="25"/>
  <c r="V450" i="25"/>
  <c r="W450" i="25" s="1"/>
  <c r="Y450" i="25" s="1"/>
  <c r="P181" i="19" s="1"/>
  <c r="V182" i="25"/>
  <c r="V17" i="25"/>
  <c r="V452" i="25"/>
  <c r="W452" i="25" s="1"/>
  <c r="Y452" i="25" s="1"/>
  <c r="P183" i="19" s="1"/>
  <c r="V43" i="25"/>
  <c r="G72" i="25"/>
  <c r="G295" i="19" s="1"/>
  <c r="G316" i="25"/>
  <c r="G30" i="19" s="1"/>
  <c r="G143" i="25"/>
  <c r="G17" i="19" s="1"/>
  <c r="G154" i="25"/>
  <c r="G14" i="16" s="1"/>
  <c r="V208" i="25"/>
  <c r="G361" i="25"/>
  <c r="G257" i="19" s="1"/>
  <c r="G411" i="25"/>
  <c r="G376" i="19" s="1"/>
  <c r="V28" i="25"/>
  <c r="G389" i="25"/>
  <c r="G160" i="19" s="1"/>
  <c r="G402" i="25"/>
  <c r="G367" i="19" s="1"/>
  <c r="V398" i="25"/>
  <c r="V160" i="25"/>
  <c r="V357" i="25"/>
  <c r="V358" i="25"/>
  <c r="G17" i="25"/>
  <c r="G14" i="17" s="1"/>
  <c r="G209" i="25"/>
  <c r="G210" i="25"/>
  <c r="V436" i="25"/>
  <c r="G63" i="25"/>
  <c r="G13" i="19" s="1"/>
  <c r="V26" i="25"/>
  <c r="G398" i="25"/>
  <c r="G363" i="19" s="1"/>
  <c r="V173" i="25"/>
  <c r="V469" i="25"/>
  <c r="V52" i="25"/>
  <c r="G129" i="25"/>
  <c r="G77" i="19" s="1"/>
  <c r="G136" i="25"/>
  <c r="G205" i="19" s="1"/>
  <c r="V374" i="25"/>
  <c r="W374" i="25" s="1"/>
  <c r="Y374" i="25" s="1"/>
  <c r="P24" i="7" s="1"/>
  <c r="V269" i="25"/>
  <c r="W269" i="25" s="1"/>
  <c r="Y269" i="25" s="1"/>
  <c r="P109" i="19" s="1"/>
  <c r="G183" i="25"/>
  <c r="G31" i="16" s="1"/>
  <c r="V216" i="25"/>
  <c r="G233" i="25"/>
  <c r="G93" i="19" s="1"/>
  <c r="G69" i="25"/>
  <c r="G292" i="19" s="1"/>
  <c r="G71" i="25"/>
  <c r="G294" i="19" s="1"/>
  <c r="V79" i="25"/>
  <c r="G431" i="25"/>
  <c r="G56" i="16" s="1"/>
  <c r="G313" i="25"/>
  <c r="G12" i="14" s="1"/>
  <c r="G279" i="25"/>
  <c r="G16" i="15" s="1"/>
  <c r="V179" i="25"/>
  <c r="G177" i="25"/>
  <c r="G25" i="16" s="1"/>
  <c r="G404" i="25"/>
  <c r="G369" i="19" s="1"/>
  <c r="V453" i="25"/>
  <c r="V32" i="25"/>
  <c r="V419" i="25"/>
  <c r="G268" i="25"/>
  <c r="G108" i="19" s="1"/>
  <c r="G459" i="25"/>
  <c r="G190" i="19" s="1"/>
  <c r="V56" i="25"/>
  <c r="V353" i="25"/>
  <c r="V328" i="25"/>
  <c r="G471" i="25"/>
  <c r="G303" i="19" s="1"/>
  <c r="V11" i="25"/>
  <c r="V42" i="25"/>
  <c r="G401" i="25"/>
  <c r="G366" i="19" s="1"/>
  <c r="V19" i="25"/>
  <c r="W19" i="25" s="1"/>
  <c r="Y19" i="25" s="1"/>
  <c r="P16" i="17" s="1"/>
  <c r="V76" i="25"/>
  <c r="V246" i="25"/>
  <c r="V318" i="25"/>
  <c r="V360" i="25"/>
  <c r="G323" i="25"/>
  <c r="G17" i="7" s="1"/>
  <c r="V129" i="25"/>
  <c r="V266" i="25"/>
  <c r="V294" i="25"/>
  <c r="G374" i="25"/>
  <c r="G24" i="7" s="1"/>
  <c r="V437" i="25"/>
  <c r="G448" i="25"/>
  <c r="G179" i="19" s="1"/>
  <c r="G414" i="25"/>
  <c r="G379" i="19" s="1"/>
  <c r="G190" i="25"/>
  <c r="G38" i="16" s="1"/>
  <c r="G21" i="25"/>
  <c r="G20" i="25"/>
  <c r="G215" i="25"/>
  <c r="W17" i="25" l="1"/>
  <c r="Y17" i="25" s="1"/>
  <c r="P14" i="17" s="1"/>
  <c r="P129" i="19"/>
  <c r="P48" i="16"/>
  <c r="P131" i="19"/>
  <c r="P50" i="16"/>
  <c r="W485" i="25"/>
  <c r="Y485" i="25" s="1"/>
  <c r="P25" i="15" s="1"/>
  <c r="W360" i="25"/>
  <c r="Y360" i="25" s="1"/>
  <c r="P256" i="19" s="1"/>
  <c r="W372" i="25"/>
  <c r="Y372" i="25" s="1"/>
  <c r="P22" i="7" s="1"/>
  <c r="W208" i="25"/>
  <c r="Y208" i="25" s="1"/>
  <c r="P214" i="19" s="1"/>
  <c r="W385" i="25"/>
  <c r="Y385" i="25" s="1"/>
  <c r="P156" i="19" s="1"/>
  <c r="W480" i="25"/>
  <c r="Y480" i="25" s="1"/>
  <c r="P45" i="19" s="1"/>
  <c r="W329" i="25"/>
  <c r="Y329" i="25" s="1"/>
  <c r="P198" i="19" s="1"/>
  <c r="W255" i="25"/>
  <c r="Y255" i="25" s="1"/>
  <c r="P241" i="19" s="1"/>
  <c r="W475" i="25"/>
  <c r="Y475" i="25" s="1"/>
  <c r="P267" i="19" s="1"/>
  <c r="W379" i="25"/>
  <c r="Y379" i="25" s="1"/>
  <c r="P150" i="19" s="1"/>
  <c r="W140" i="25"/>
  <c r="Y140" i="25" s="1"/>
  <c r="P84" i="19" s="1"/>
  <c r="W319" i="25"/>
  <c r="Y319" i="25" s="1"/>
  <c r="P33" i="19" s="1"/>
  <c r="W217" i="25"/>
  <c r="Y217" i="25" s="1"/>
  <c r="P223" i="19" s="1"/>
  <c r="W131" i="25"/>
  <c r="Y131" i="25" s="1"/>
  <c r="P79" i="19" s="1"/>
  <c r="W409" i="25"/>
  <c r="Y409" i="25" s="1"/>
  <c r="P374" i="19" s="1"/>
  <c r="W456" i="25"/>
  <c r="Y456" i="25" s="1"/>
  <c r="P187" i="19" s="1"/>
  <c r="W30" i="25"/>
  <c r="Y30" i="25" s="1"/>
  <c r="P309" i="19" s="1"/>
  <c r="W31" i="25"/>
  <c r="Y31" i="25" s="1"/>
  <c r="P310" i="19" s="1"/>
  <c r="W412" i="25"/>
  <c r="Y412" i="25" s="1"/>
  <c r="P377" i="19" s="1"/>
  <c r="W317" i="25"/>
  <c r="Y317" i="25" s="1"/>
  <c r="P31" i="19" s="1"/>
  <c r="W99" i="25"/>
  <c r="Y99" i="25" s="1"/>
  <c r="P318" i="19" s="1"/>
  <c r="W210" i="25"/>
  <c r="Y210" i="25" s="1"/>
  <c r="P216" i="19" s="1"/>
  <c r="W245" i="25"/>
  <c r="Y245" i="25" s="1"/>
  <c r="P96" i="19" s="1"/>
  <c r="W295" i="25"/>
  <c r="Y295" i="25" s="1"/>
  <c r="P118" i="19" s="1"/>
  <c r="W144" i="25"/>
  <c r="Y144" i="25" s="1"/>
  <c r="P18" i="19" s="1"/>
  <c r="W293" i="25"/>
  <c r="Y293" i="25" s="1"/>
  <c r="P116" i="19" s="1"/>
  <c r="W206" i="25"/>
  <c r="Y206" i="25" s="1"/>
  <c r="P212" i="19" s="1"/>
  <c r="W212" i="25"/>
  <c r="Y212" i="25" s="1"/>
  <c r="P218" i="19" s="1"/>
  <c r="W127" i="25"/>
  <c r="Y127" i="25" s="1"/>
  <c r="P75" i="19" s="1"/>
  <c r="W125" i="25"/>
  <c r="Y125" i="25" s="1"/>
  <c r="P73" i="19" s="1"/>
  <c r="W91" i="25"/>
  <c r="Y91" i="25" s="1"/>
  <c r="P60" i="19" s="1"/>
  <c r="W33" i="25"/>
  <c r="Y33" i="25" s="1"/>
  <c r="P312" i="19" s="1"/>
  <c r="W62" i="25"/>
  <c r="Y62" i="25" s="1"/>
  <c r="P12" i="19" s="1"/>
  <c r="W148" i="25"/>
  <c r="Y148" i="25" s="1"/>
  <c r="P89" i="19" s="1"/>
  <c r="W301" i="25"/>
  <c r="Y301" i="25" s="1"/>
  <c r="P124" i="19" s="1"/>
  <c r="W297" i="25"/>
  <c r="Y297" i="25" s="1"/>
  <c r="P120" i="19" s="1"/>
  <c r="W236" i="25"/>
  <c r="Y236" i="25" s="1"/>
  <c r="P227" i="19" s="1"/>
  <c r="W203" i="25"/>
  <c r="Y203" i="25" s="1"/>
  <c r="P209" i="19" s="1"/>
  <c r="W82" i="25"/>
  <c r="Y82" i="25" s="1"/>
  <c r="P51" i="19" s="1"/>
  <c r="W198" i="25"/>
  <c r="Y198" i="25" s="1"/>
  <c r="P348" i="19" s="1"/>
  <c r="W479" i="25"/>
  <c r="Y479" i="25" s="1"/>
  <c r="P44" i="19" s="1"/>
  <c r="W93" i="25"/>
  <c r="Y93" i="25" s="1"/>
  <c r="P62" i="19" s="1"/>
  <c r="W263" i="25"/>
  <c r="Y263" i="25" s="1"/>
  <c r="P103" i="19" s="1"/>
  <c r="W80" i="25"/>
  <c r="Y80" i="25" s="1"/>
  <c r="P49" i="19" s="1"/>
  <c r="W261" i="25"/>
  <c r="Y261" i="25" s="1"/>
  <c r="P101" i="19" s="1"/>
  <c r="W138" i="25"/>
  <c r="Y138" i="25" s="1"/>
  <c r="P207" i="19" s="1"/>
  <c r="W136" i="25"/>
  <c r="Y136" i="25" s="1"/>
  <c r="P205" i="19" s="1"/>
  <c r="W407" i="25"/>
  <c r="Y407" i="25" s="1"/>
  <c r="P372" i="19" s="1"/>
  <c r="W350" i="25"/>
  <c r="Y350" i="25" s="1"/>
  <c r="P135" i="19" s="1"/>
  <c r="W383" i="25"/>
  <c r="Y383" i="25" s="1"/>
  <c r="P154" i="19" s="1"/>
  <c r="W445" i="25"/>
  <c r="Y445" i="25" s="1"/>
  <c r="P176" i="19" s="1"/>
  <c r="W384" i="25"/>
  <c r="Y384" i="25" s="1"/>
  <c r="P155" i="19" s="1"/>
  <c r="W134" i="25"/>
  <c r="Y134" i="25" s="1"/>
  <c r="P82" i="19" s="1"/>
  <c r="W403" i="25"/>
  <c r="Y403" i="25" s="1"/>
  <c r="P368" i="19" s="1"/>
  <c r="W104" i="25"/>
  <c r="Y104" i="25" s="1"/>
  <c r="P323" i="19" s="1"/>
  <c r="W347" i="25"/>
  <c r="Y347" i="25" s="1"/>
  <c r="P356" i="19" s="1"/>
  <c r="W25" i="25"/>
  <c r="Y25" i="25" s="1"/>
  <c r="P273" i="19" s="1"/>
  <c r="W414" i="25"/>
  <c r="Y414" i="25" s="1"/>
  <c r="P379" i="19" s="1"/>
  <c r="W137" i="25"/>
  <c r="Y137" i="25" s="1"/>
  <c r="P206" i="19" s="1"/>
  <c r="W223" i="25"/>
  <c r="Y223" i="25" s="1"/>
  <c r="P22" i="19" s="1"/>
  <c r="W147" i="25"/>
  <c r="Y147" i="25" s="1"/>
  <c r="P88" i="19" s="1"/>
  <c r="W84" i="25"/>
  <c r="Y84" i="25" s="1"/>
  <c r="P53" i="19" s="1"/>
  <c r="W424" i="25"/>
  <c r="Y424" i="25" s="1"/>
  <c r="P260" i="19" s="1"/>
  <c r="W318" i="25"/>
  <c r="Y318" i="25" s="1"/>
  <c r="P32" i="19" s="1"/>
  <c r="W328" i="25"/>
  <c r="Y328" i="25" s="1"/>
  <c r="P197" i="19" s="1"/>
  <c r="W28" i="25"/>
  <c r="Y28" i="25" s="1"/>
  <c r="P276" i="19" s="1"/>
  <c r="W437" i="25"/>
  <c r="Y437" i="25" s="1"/>
  <c r="P264" i="19" s="1"/>
  <c r="W129" i="25"/>
  <c r="Y129" i="25" s="1"/>
  <c r="P77" i="19" s="1"/>
  <c r="W246" i="25"/>
  <c r="Y246" i="25" s="1"/>
  <c r="P97" i="19" s="1"/>
  <c r="W353" i="25"/>
  <c r="Y353" i="25" s="1"/>
  <c r="P40" i="19" s="1"/>
  <c r="W469" i="25"/>
  <c r="Y469" i="25" s="1"/>
  <c r="P286" i="19" s="1"/>
  <c r="W389" i="25"/>
  <c r="Y389" i="25" s="1"/>
  <c r="P160" i="19" s="1"/>
  <c r="W234" i="25"/>
  <c r="Y234" i="25" s="1"/>
  <c r="P94" i="19" s="1"/>
  <c r="W167" i="25"/>
  <c r="Y167" i="25" s="1"/>
  <c r="P344" i="19" s="1"/>
  <c r="W197" i="25"/>
  <c r="Y197" i="25" s="1"/>
  <c r="P347" i="19" s="1"/>
  <c r="W260" i="25"/>
  <c r="Y260" i="25" s="1"/>
  <c r="P100" i="19" s="1"/>
  <c r="W365" i="25"/>
  <c r="Y365" i="25" s="1"/>
  <c r="P142" i="19" s="1"/>
  <c r="W221" i="25"/>
  <c r="Y221" i="25" s="1"/>
  <c r="P20" i="19" s="1"/>
  <c r="W105" i="25"/>
  <c r="Y105" i="25" s="1"/>
  <c r="P324" i="19" s="1"/>
  <c r="W253" i="25"/>
  <c r="Y253" i="25" s="1"/>
  <c r="P239" i="19" s="1"/>
  <c r="W334" i="25"/>
  <c r="Y334" i="25" s="1"/>
  <c r="P253" i="19" s="1"/>
  <c r="W63" i="25"/>
  <c r="Y63" i="25" s="1"/>
  <c r="P13" i="19" s="1"/>
  <c r="W402" i="25"/>
  <c r="Y402" i="25" s="1"/>
  <c r="P367" i="19" s="1"/>
  <c r="W413" i="25"/>
  <c r="Y413" i="25" s="1"/>
  <c r="P378" i="19" s="1"/>
  <c r="W298" i="25"/>
  <c r="Y298" i="25" s="1"/>
  <c r="P121" i="19" s="1"/>
  <c r="W107" i="25"/>
  <c r="Y107" i="25" s="1"/>
  <c r="P326" i="19" s="1"/>
  <c r="W83" i="25"/>
  <c r="Y83" i="25" s="1"/>
  <c r="P52" i="19" s="1"/>
  <c r="W310" i="25"/>
  <c r="Y310" i="25" s="1"/>
  <c r="P126" i="19" s="1"/>
  <c r="W308" i="25"/>
  <c r="Y308" i="25" s="1"/>
  <c r="P251" i="19" s="1"/>
  <c r="W288" i="25"/>
  <c r="Y288" i="25" s="1"/>
  <c r="P352" i="19" s="1"/>
  <c r="W349" i="25"/>
  <c r="Y349" i="25" s="1"/>
  <c r="P134" i="19" s="1"/>
  <c r="W237" i="25"/>
  <c r="Y237" i="25" s="1"/>
  <c r="P228" i="19" s="1"/>
  <c r="W388" i="25"/>
  <c r="Y388" i="25" s="1"/>
  <c r="P159" i="19" s="1"/>
  <c r="W399" i="25"/>
  <c r="Y399" i="25" s="1"/>
  <c r="P364" i="19" s="1"/>
  <c r="W225" i="25"/>
  <c r="Y225" i="25" s="1"/>
  <c r="P24" i="19" s="1"/>
  <c r="W68" i="25"/>
  <c r="Y68" i="25" s="1"/>
  <c r="P291" i="19" s="1"/>
  <c r="W378" i="25"/>
  <c r="Y378" i="25" s="1"/>
  <c r="P149" i="19" s="1"/>
  <c r="W478" i="25"/>
  <c r="Y478" i="25" s="1"/>
  <c r="P43" i="19" s="1"/>
  <c r="W283" i="25"/>
  <c r="Y283" i="25" s="1"/>
  <c r="P281" i="19" s="1"/>
  <c r="W416" i="25"/>
  <c r="Y416" i="25" s="1"/>
  <c r="P164" i="19" s="1"/>
  <c r="W207" i="25"/>
  <c r="Y207" i="25" s="1"/>
  <c r="P213" i="19" s="1"/>
  <c r="W473" i="25"/>
  <c r="Y473" i="25" s="1"/>
  <c r="P305" i="19" s="1"/>
  <c r="W404" i="25"/>
  <c r="Y404" i="25" s="1"/>
  <c r="P369" i="19" s="1"/>
  <c r="W247" i="25"/>
  <c r="Y247" i="25" s="1"/>
  <c r="P98" i="19" s="1"/>
  <c r="W352" i="25"/>
  <c r="Y352" i="25" s="1"/>
  <c r="P39" i="19" s="1"/>
  <c r="W227" i="25"/>
  <c r="Y227" i="25" s="1"/>
  <c r="P26" i="19" s="1"/>
  <c r="W224" i="25"/>
  <c r="Y224" i="25" s="1"/>
  <c r="P23" i="19" s="1"/>
  <c r="W449" i="25"/>
  <c r="Y449" i="25" s="1"/>
  <c r="P180" i="19" s="1"/>
  <c r="W143" i="25"/>
  <c r="Y143" i="25" s="1"/>
  <c r="P17" i="19" s="1"/>
  <c r="W232" i="25"/>
  <c r="Y232" i="25" s="1"/>
  <c r="P92" i="19" s="1"/>
  <c r="W284" i="25"/>
  <c r="Y284" i="25" s="1"/>
  <c r="P282" i="19" s="1"/>
  <c r="W394" i="25"/>
  <c r="Y394" i="25" s="1"/>
  <c r="P359" i="19" s="1"/>
  <c r="W468" i="25"/>
  <c r="Y468" i="25" s="1"/>
  <c r="P285" i="19" s="1"/>
  <c r="W149" i="25"/>
  <c r="Y149" i="25" s="1"/>
  <c r="P90" i="19" s="1"/>
  <c r="W72" i="25"/>
  <c r="Y72" i="25" s="1"/>
  <c r="P295" i="19" s="1"/>
  <c r="W401" i="25"/>
  <c r="Y401" i="25" s="1"/>
  <c r="P366" i="19" s="1"/>
  <c r="W405" i="25"/>
  <c r="Y405" i="25" s="1"/>
  <c r="P370" i="19" s="1"/>
  <c r="W81" i="25"/>
  <c r="Y81" i="25" s="1"/>
  <c r="P50" i="19" s="1"/>
  <c r="W126" i="25"/>
  <c r="Y126" i="25" s="1"/>
  <c r="P74" i="19" s="1"/>
  <c r="W346" i="25"/>
  <c r="Y346" i="25" s="1"/>
  <c r="P355" i="19" s="1"/>
  <c r="W393" i="25"/>
  <c r="Y393" i="25" s="1"/>
  <c r="P358" i="19" s="1"/>
  <c r="W233" i="25"/>
  <c r="Y233" i="25" s="1"/>
  <c r="P93" i="19" s="1"/>
  <c r="W70" i="25"/>
  <c r="Y70" i="25" s="1"/>
  <c r="P293" i="19" s="1"/>
  <c r="W305" i="25"/>
  <c r="Y305" i="25" s="1"/>
  <c r="P248" i="19" s="1"/>
  <c r="W425" i="25"/>
  <c r="Y425" i="25" s="1"/>
  <c r="P261" i="19" s="1"/>
  <c r="W265" i="25"/>
  <c r="Y265" i="25" s="1"/>
  <c r="P105" i="19" s="1"/>
  <c r="W243" i="25"/>
  <c r="Y243" i="25" s="1"/>
  <c r="P234" i="19" s="1"/>
  <c r="W306" i="25"/>
  <c r="Y306" i="25" s="1"/>
  <c r="P249" i="19" s="1"/>
  <c r="W256" i="25"/>
  <c r="Y256" i="25" s="1"/>
  <c r="P242" i="19" s="1"/>
  <c r="W76" i="25"/>
  <c r="Y76" i="25" s="1"/>
  <c r="P299" i="19" s="1"/>
  <c r="W436" i="25"/>
  <c r="Y436" i="25" s="1"/>
  <c r="P263" i="19" s="1"/>
  <c r="W358" i="25"/>
  <c r="Y358" i="25" s="1"/>
  <c r="P139" i="19" s="1"/>
  <c r="W116" i="25"/>
  <c r="Y116" i="25" s="1"/>
  <c r="P67" i="19" s="1"/>
  <c r="W133" i="25"/>
  <c r="Y133" i="25" s="1"/>
  <c r="P81" i="19" s="1"/>
  <c r="W451" i="25"/>
  <c r="Y451" i="25" s="1"/>
  <c r="P182" i="19" s="1"/>
  <c r="W100" i="25"/>
  <c r="Y100" i="25" s="1"/>
  <c r="P319" i="19" s="1"/>
  <c r="W422" i="25"/>
  <c r="Y422" i="25" s="1"/>
  <c r="P170" i="19" s="1"/>
  <c r="W27" i="25"/>
  <c r="Y27" i="25" s="1"/>
  <c r="P275" i="19" s="1"/>
  <c r="W119" i="25"/>
  <c r="Y119" i="25" s="1"/>
  <c r="P70" i="19" s="1"/>
  <c r="W400" i="25"/>
  <c r="Y400" i="25" s="1"/>
  <c r="P365" i="19" s="1"/>
  <c r="W166" i="25"/>
  <c r="Y166" i="25" s="1"/>
  <c r="P343" i="19" s="1"/>
  <c r="W163" i="25"/>
  <c r="Y163" i="25" s="1"/>
  <c r="P340" i="19" s="1"/>
  <c r="W264" i="25"/>
  <c r="Y264" i="25" s="1"/>
  <c r="P104" i="19" s="1"/>
  <c r="W111" i="25"/>
  <c r="Y111" i="25" s="1"/>
  <c r="P330" i="19" s="1"/>
  <c r="W369" i="25"/>
  <c r="Y369" i="25" s="1"/>
  <c r="P146" i="19" s="1"/>
  <c r="W161" i="25"/>
  <c r="Y161" i="25" s="1"/>
  <c r="P338" i="19" s="1"/>
  <c r="W196" i="25"/>
  <c r="Y196" i="25" s="1"/>
  <c r="P346" i="19" s="1"/>
  <c r="W85" i="25"/>
  <c r="Y85" i="25" s="1"/>
  <c r="P54" i="19" s="1"/>
  <c r="W204" i="25"/>
  <c r="Y204" i="25" s="1"/>
  <c r="P210" i="19" s="1"/>
  <c r="W411" i="25"/>
  <c r="Y411" i="25" s="1"/>
  <c r="P376" i="19" s="1"/>
  <c r="W117" i="25"/>
  <c r="Y117" i="25" s="1"/>
  <c r="P68" i="19" s="1"/>
  <c r="W101" i="25"/>
  <c r="Y101" i="25" s="1"/>
  <c r="P320" i="19" s="1"/>
  <c r="W420" i="25"/>
  <c r="Y420" i="25" s="1"/>
  <c r="P168" i="19" s="1"/>
  <c r="W122" i="25"/>
  <c r="Y122" i="25" s="1"/>
  <c r="P203" i="19" s="1"/>
  <c r="W95" i="25"/>
  <c r="Y95" i="25" s="1"/>
  <c r="P64" i="19" s="1"/>
  <c r="W438" i="25"/>
  <c r="Y438" i="25" s="1"/>
  <c r="P265" i="19" s="1"/>
  <c r="W335" i="25"/>
  <c r="Y335" i="25" s="1"/>
  <c r="P254" i="19" s="1"/>
  <c r="W34" i="25"/>
  <c r="Y34" i="25" s="1"/>
  <c r="P313" i="19" s="1"/>
  <c r="W367" i="25"/>
  <c r="Y367" i="25" s="1"/>
  <c r="P144" i="19" s="1"/>
  <c r="W98" i="25"/>
  <c r="Y98" i="25" s="1"/>
  <c r="P317" i="19" s="1"/>
  <c r="W77" i="25"/>
  <c r="Y77" i="25" s="1"/>
  <c r="P300" i="19" s="1"/>
  <c r="W471" i="25"/>
  <c r="Y471" i="25" s="1"/>
  <c r="P303" i="19" s="1"/>
  <c r="W219" i="25"/>
  <c r="Y219" i="25" s="1"/>
  <c r="P225" i="19" s="1"/>
  <c r="W92" i="25"/>
  <c r="Y92" i="25" s="1"/>
  <c r="P61" i="19" s="1"/>
  <c r="W364" i="25"/>
  <c r="Y364" i="25" s="1"/>
  <c r="P141" i="19" s="1"/>
  <c r="W257" i="25"/>
  <c r="Y257" i="25" s="1"/>
  <c r="P243" i="19" s="1"/>
  <c r="W75" i="25"/>
  <c r="Y75" i="25" s="1"/>
  <c r="P298" i="19" s="1"/>
  <c r="W89" i="25"/>
  <c r="Y89" i="25" s="1"/>
  <c r="P58" i="19" s="1"/>
  <c r="W87" i="25"/>
  <c r="Y87" i="25" s="1"/>
  <c r="P56" i="19" s="1"/>
  <c r="W457" i="25"/>
  <c r="Y457" i="25" s="1"/>
  <c r="P188" i="19" s="1"/>
  <c r="W397" i="25"/>
  <c r="Y397" i="25" s="1"/>
  <c r="P362" i="19" s="1"/>
  <c r="W164" i="25"/>
  <c r="Y164" i="25" s="1"/>
  <c r="P341" i="19" s="1"/>
  <c r="W366" i="25"/>
  <c r="Y366" i="25" s="1"/>
  <c r="P143" i="19" s="1"/>
  <c r="W110" i="25"/>
  <c r="Y110" i="25" s="1"/>
  <c r="P329" i="19" s="1"/>
  <c r="W106" i="25"/>
  <c r="Y106" i="25" s="1"/>
  <c r="P325" i="19" s="1"/>
  <c r="W71" i="25"/>
  <c r="Y71" i="25" s="1"/>
  <c r="P294" i="19" s="1"/>
  <c r="W36" i="25"/>
  <c r="Y36" i="25" s="1"/>
  <c r="P278" i="19" s="1"/>
  <c r="W65" i="25"/>
  <c r="Y65" i="25" s="1"/>
  <c r="P15" i="19" s="1"/>
  <c r="W386" i="25"/>
  <c r="Y386" i="25" s="1"/>
  <c r="P157" i="19" s="1"/>
  <c r="W258" i="25"/>
  <c r="Y258" i="25" s="1"/>
  <c r="P244" i="19" s="1"/>
  <c r="W391" i="25"/>
  <c r="Y391" i="25" s="1"/>
  <c r="P162" i="19" s="1"/>
  <c r="W78" i="25"/>
  <c r="Y78" i="25" s="1"/>
  <c r="P301" i="19" s="1"/>
  <c r="W124" i="25"/>
  <c r="Y124" i="25" s="1"/>
  <c r="P72" i="19" s="1"/>
  <c r="W453" i="25"/>
  <c r="Y453" i="25" s="1"/>
  <c r="P184" i="19" s="1"/>
  <c r="W357" i="25"/>
  <c r="Y357" i="25" s="1"/>
  <c r="P138" i="19" s="1"/>
  <c r="W37" i="25"/>
  <c r="Y37" i="25" s="1"/>
  <c r="P279" i="19" s="1"/>
  <c r="W238" i="25"/>
  <c r="Y238" i="25" s="1"/>
  <c r="P229" i="19" s="1"/>
  <c r="W356" i="25"/>
  <c r="Y356" i="25" s="1"/>
  <c r="P137" i="19" s="1"/>
  <c r="W421" i="25"/>
  <c r="Y421" i="25" s="1"/>
  <c r="P169" i="19" s="1"/>
  <c r="W472" i="25"/>
  <c r="Y472" i="25" s="1"/>
  <c r="P304" i="19" s="1"/>
  <c r="W467" i="25"/>
  <c r="Y467" i="25" s="1"/>
  <c r="P284" i="19" s="1"/>
  <c r="W24" i="25"/>
  <c r="Y24" i="25" s="1"/>
  <c r="P272" i="19" s="1"/>
  <c r="W370" i="25"/>
  <c r="Y370" i="25" s="1"/>
  <c r="P147" i="19" s="1"/>
  <c r="W418" i="25"/>
  <c r="Y418" i="25" s="1"/>
  <c r="P166" i="19" s="1"/>
  <c r="W267" i="25"/>
  <c r="Y267" i="25" s="1"/>
  <c r="P107" i="19" s="1"/>
  <c r="W408" i="25"/>
  <c r="Y408" i="25" s="1"/>
  <c r="P373" i="19" s="1"/>
  <c r="W121" i="25"/>
  <c r="Y121" i="25" s="1"/>
  <c r="P202" i="19" s="1"/>
  <c r="W270" i="25"/>
  <c r="Y270" i="25" s="1"/>
  <c r="P110" i="19" s="1"/>
  <c r="W240" i="25"/>
  <c r="Y240" i="25" s="1"/>
  <c r="P231" i="19" s="1"/>
  <c r="W242" i="25"/>
  <c r="Y242" i="25" s="1"/>
  <c r="P233" i="19" s="1"/>
  <c r="W396" i="25"/>
  <c r="Y396" i="25" s="1"/>
  <c r="P361" i="19" s="1"/>
  <c r="W250" i="25"/>
  <c r="Y250" i="25" s="1"/>
  <c r="P237" i="19" s="1"/>
  <c r="W67" i="25"/>
  <c r="Y67" i="25" s="1"/>
  <c r="P290" i="19" s="1"/>
  <c r="W249" i="25"/>
  <c r="Y249" i="25" s="1"/>
  <c r="P236" i="19" s="1"/>
  <c r="W214" i="25"/>
  <c r="Y214" i="25" s="1"/>
  <c r="P220" i="19" s="1"/>
  <c r="W380" i="25"/>
  <c r="Y380" i="25" s="1"/>
  <c r="P151" i="19" s="1"/>
  <c r="W361" i="25"/>
  <c r="Y361" i="25" s="1"/>
  <c r="P257" i="19" s="1"/>
  <c r="W251" i="25"/>
  <c r="Y251" i="25" s="1"/>
  <c r="P238" i="19" s="1"/>
  <c r="W222" i="25"/>
  <c r="Y222" i="25" s="1"/>
  <c r="P21" i="19" s="1"/>
  <c r="W241" i="25"/>
  <c r="Y241" i="25" s="1"/>
  <c r="P232" i="19" s="1"/>
  <c r="W61" i="25"/>
  <c r="Y61" i="25" s="1"/>
  <c r="P11" i="19" s="1"/>
  <c r="W381" i="25"/>
  <c r="Y381" i="25" s="1"/>
  <c r="P152" i="19" s="1"/>
  <c r="W459" i="25"/>
  <c r="Y459" i="25" s="1"/>
  <c r="P190" i="19" s="1"/>
  <c r="W320" i="25"/>
  <c r="Y320" i="25" s="1"/>
  <c r="P34" i="19" s="1"/>
  <c r="W103" i="25"/>
  <c r="Y103" i="25" s="1"/>
  <c r="P322" i="19" s="1"/>
  <c r="W272" i="25"/>
  <c r="Y272" i="25" s="1"/>
  <c r="P112" i="19" s="1"/>
  <c r="W461" i="25"/>
  <c r="Y461" i="25" s="1"/>
  <c r="P192" i="19" s="1"/>
  <c r="W96" i="25"/>
  <c r="Y96" i="25" s="1"/>
  <c r="P65" i="19" s="1"/>
  <c r="W141" i="25"/>
  <c r="Y141" i="25" s="1"/>
  <c r="P85" i="19" s="1"/>
  <c r="W291" i="25"/>
  <c r="Y291" i="25" s="1"/>
  <c r="P114" i="19" s="1"/>
  <c r="W157" i="25"/>
  <c r="Y157" i="25" s="1"/>
  <c r="P334" i="19" s="1"/>
  <c r="W109" i="25"/>
  <c r="Y109" i="25" s="1"/>
  <c r="P328" i="19" s="1"/>
  <c r="W300" i="25"/>
  <c r="Y300" i="25" s="1"/>
  <c r="P123" i="19" s="1"/>
  <c r="W73" i="25"/>
  <c r="Y73" i="25" s="1"/>
  <c r="P296" i="19" s="1"/>
  <c r="W289" i="25"/>
  <c r="Y289" i="25" s="1"/>
  <c r="P353" i="19" s="1"/>
  <c r="W239" i="25"/>
  <c r="Y239" i="25" s="1"/>
  <c r="P230" i="19" s="1"/>
  <c r="W218" i="25"/>
  <c r="Y218" i="25" s="1"/>
  <c r="P224" i="19" s="1"/>
  <c r="W390" i="25"/>
  <c r="Y390" i="25" s="1"/>
  <c r="P161" i="19" s="1"/>
  <c r="W165" i="25"/>
  <c r="Y165" i="25" s="1"/>
  <c r="P342" i="19" s="1"/>
  <c r="W354" i="25"/>
  <c r="Y354" i="25" s="1"/>
  <c r="P41" i="19" s="1"/>
  <c r="W362" i="25"/>
  <c r="Y362" i="25" s="1"/>
  <c r="P258" i="19" s="1"/>
  <c r="W395" i="25"/>
  <c r="Y395" i="25" s="1"/>
  <c r="P360" i="19" s="1"/>
  <c r="W428" i="25"/>
  <c r="Y428" i="25" s="1"/>
  <c r="P173" i="19" s="1"/>
  <c r="W146" i="25"/>
  <c r="Y146" i="25" s="1"/>
  <c r="P87" i="19" s="1"/>
  <c r="W303" i="25"/>
  <c r="Y303" i="25" s="1"/>
  <c r="P246" i="19" s="1"/>
  <c r="W88" i="25"/>
  <c r="Y88" i="25" s="1"/>
  <c r="P57" i="19" s="1"/>
  <c r="W118" i="25"/>
  <c r="Y118" i="25" s="1"/>
  <c r="P69" i="19" s="1"/>
  <c r="W64" i="25"/>
  <c r="Y64" i="25" s="1"/>
  <c r="P14" i="19" s="1"/>
  <c r="W162" i="25"/>
  <c r="Y162" i="25" s="1"/>
  <c r="P339" i="19" s="1"/>
  <c r="W427" i="25"/>
  <c r="Y427" i="25" s="1"/>
  <c r="P172" i="19" s="1"/>
  <c r="W476" i="25"/>
  <c r="Y476" i="25" s="1"/>
  <c r="P268" i="19" s="1"/>
  <c r="W130" i="25"/>
  <c r="Y130" i="25" s="1"/>
  <c r="P78" i="19" s="1"/>
  <c r="W429" i="25"/>
  <c r="Y429" i="25" s="1"/>
  <c r="P174" i="19" s="1"/>
  <c r="W376" i="25"/>
  <c r="Y376" i="25" s="1"/>
  <c r="P26" i="7" s="1"/>
  <c r="W375" i="25"/>
  <c r="Y375" i="25" s="1"/>
  <c r="P25" i="7" s="1"/>
  <c r="W324" i="25"/>
  <c r="Y324" i="25" s="1"/>
  <c r="P18" i="7" s="1"/>
  <c r="W373" i="25"/>
  <c r="Y373" i="25" s="1"/>
  <c r="P23" i="7" s="1"/>
  <c r="W325" i="25"/>
  <c r="Y325" i="25" s="1"/>
  <c r="P19" i="7" s="1"/>
  <c r="W113" i="25"/>
  <c r="Y113" i="25" s="1"/>
  <c r="W332" i="25"/>
  <c r="Y332" i="25" s="1"/>
  <c r="P10" i="7" s="1"/>
  <c r="W326" i="25"/>
  <c r="Y326" i="25" s="1"/>
  <c r="P20" i="7" s="1"/>
  <c r="W331" i="25"/>
  <c r="Y331" i="25" s="1"/>
  <c r="P9" i="7" s="1"/>
  <c r="W322" i="25"/>
  <c r="Y322" i="25" s="1"/>
  <c r="P16" i="7" s="1"/>
  <c r="W323" i="25"/>
  <c r="Y323" i="25" s="1"/>
  <c r="P17" i="7" s="1"/>
  <c r="W22" i="25"/>
  <c r="Y22" i="25" s="1"/>
  <c r="P18" i="17" s="1"/>
  <c r="W14" i="25"/>
  <c r="Y14" i="25" s="1"/>
  <c r="P11" i="17" s="1"/>
  <c r="W20" i="25"/>
  <c r="Y20" i="25" s="1"/>
  <c r="P17" i="17" s="1"/>
  <c r="W18" i="25"/>
  <c r="Y18" i="25" s="1"/>
  <c r="P15" i="17" s="1"/>
  <c r="W15" i="25"/>
  <c r="Y15" i="25" s="1"/>
  <c r="P12" i="17" s="1"/>
  <c r="W277" i="25"/>
  <c r="Y277" i="25" s="1"/>
  <c r="P14" i="15" s="1"/>
  <c r="W273" i="25"/>
  <c r="Y273" i="25" s="1"/>
  <c r="P10" i="15" s="1"/>
  <c r="W481" i="25"/>
  <c r="Y481" i="25" s="1"/>
  <c r="P21" i="15" s="1"/>
  <c r="W489" i="25"/>
  <c r="Y489" i="25" s="1"/>
  <c r="P29" i="15" s="1"/>
  <c r="W321" i="25"/>
  <c r="Y321" i="25" s="1"/>
  <c r="P15" i="7" s="1"/>
  <c r="W112" i="25"/>
  <c r="Y112" i="25" s="1"/>
  <c r="W330" i="25"/>
  <c r="Y330" i="25" s="1"/>
  <c r="W371" i="25"/>
  <c r="Y371" i="25" s="1"/>
  <c r="P21" i="7" s="1"/>
  <c r="W443" i="25"/>
  <c r="Y443" i="25" s="1"/>
  <c r="W252" i="25"/>
  <c r="Y252" i="25" s="1"/>
  <c r="W439" i="25"/>
  <c r="Y439" i="25" s="1"/>
  <c r="G47" i="16"/>
  <c r="G128" i="19"/>
  <c r="G29" i="7"/>
  <c r="G19" i="15"/>
  <c r="G46" i="16"/>
  <c r="G127" i="19"/>
  <c r="W190" i="25"/>
  <c r="Y190" i="25" s="1"/>
  <c r="P38" i="16" s="1"/>
  <c r="W434" i="25"/>
  <c r="Y434" i="25" s="1"/>
  <c r="P59" i="16" s="1"/>
  <c r="W42" i="25"/>
  <c r="Y42" i="25" s="1"/>
  <c r="P24" i="18" s="1"/>
  <c r="W57" i="25"/>
  <c r="Y57" i="25" s="1"/>
  <c r="P39" i="18" s="1"/>
  <c r="W276" i="25"/>
  <c r="Y276" i="25" s="1"/>
  <c r="P13" i="15" s="1"/>
  <c r="W177" i="25"/>
  <c r="Y177" i="25" s="1"/>
  <c r="P25" i="16" s="1"/>
  <c r="W4" i="25"/>
  <c r="Y4" i="25" s="1"/>
  <c r="P11" i="18" s="1"/>
  <c r="W8" i="25"/>
  <c r="Y8" i="25" s="1"/>
  <c r="P15" i="18" s="1"/>
  <c r="W464" i="25"/>
  <c r="Y464" i="25" s="1"/>
  <c r="P61" i="16" s="1"/>
  <c r="W58" i="25"/>
  <c r="Y58" i="25" s="1"/>
  <c r="P40" i="18" s="1"/>
  <c r="W51" i="25"/>
  <c r="Y51" i="25" s="1"/>
  <c r="P33" i="18" s="1"/>
  <c r="W341" i="25"/>
  <c r="Y341" i="25" s="1"/>
  <c r="W191" i="25"/>
  <c r="Y191" i="25" s="1"/>
  <c r="P39" i="16" s="1"/>
  <c r="W48" i="25"/>
  <c r="Y48" i="25" s="1"/>
  <c r="P30" i="18" s="1"/>
  <c r="W486" i="25"/>
  <c r="Y486" i="25" s="1"/>
  <c r="P26" i="15" s="1"/>
  <c r="W278" i="25"/>
  <c r="Y278" i="25" s="1"/>
  <c r="P15" i="15" s="1"/>
  <c r="W344" i="25"/>
  <c r="Y344" i="25" s="1"/>
  <c r="W181" i="25"/>
  <c r="Y181" i="25" s="1"/>
  <c r="P29" i="16" s="1"/>
  <c r="W153" i="25"/>
  <c r="Y153" i="25" s="1"/>
  <c r="P13" i="16" s="1"/>
  <c r="W430" i="25"/>
  <c r="Y430" i="25" s="1"/>
  <c r="P55" i="16" s="1"/>
  <c r="W3" i="25"/>
  <c r="Y3" i="25" s="1"/>
  <c r="P10" i="18" s="1"/>
  <c r="W200" i="25"/>
  <c r="Y200" i="25" s="1"/>
  <c r="P44" i="16" s="1"/>
  <c r="G23" i="25"/>
  <c r="G271" i="19" s="1"/>
  <c r="W173" i="25"/>
  <c r="Y173" i="25" s="1"/>
  <c r="P21" i="16" s="1"/>
  <c r="W9" i="25"/>
  <c r="Y9" i="25" s="1"/>
  <c r="P16" i="18" s="1"/>
  <c r="W433" i="25"/>
  <c r="Y433" i="25" s="1"/>
  <c r="P58" i="16" s="1"/>
  <c r="W186" i="25"/>
  <c r="Y186" i="25" s="1"/>
  <c r="P34" i="16" s="1"/>
  <c r="W54" i="25"/>
  <c r="Y54" i="25" s="1"/>
  <c r="P36" i="18" s="1"/>
  <c r="W483" i="25"/>
  <c r="Y483" i="25" s="1"/>
  <c r="P23" i="15" s="1"/>
  <c r="W6" i="25"/>
  <c r="Y6" i="25" s="1"/>
  <c r="P13" i="18" s="1"/>
  <c r="W176" i="25"/>
  <c r="Y176" i="25" s="1"/>
  <c r="P24" i="16" s="1"/>
  <c r="W53" i="25"/>
  <c r="Y53" i="25" s="1"/>
  <c r="P35" i="18" s="1"/>
  <c r="W184" i="25"/>
  <c r="Y184" i="25" s="1"/>
  <c r="P32" i="16" s="1"/>
  <c r="W50" i="25"/>
  <c r="Y50" i="25" s="1"/>
  <c r="P32" i="18" s="1"/>
  <c r="W155" i="25"/>
  <c r="Y155" i="25" s="1"/>
  <c r="P15" i="16" s="1"/>
  <c r="W465" i="25"/>
  <c r="Y465" i="25" s="1"/>
  <c r="P62" i="16" s="1"/>
  <c r="W150" i="25"/>
  <c r="Y150" i="25" s="1"/>
  <c r="P10" i="16" s="1"/>
  <c r="W189" i="25"/>
  <c r="Y189" i="25" s="1"/>
  <c r="P37" i="16" s="1"/>
  <c r="W47" i="25"/>
  <c r="Y47" i="25" s="1"/>
  <c r="P29" i="18" s="1"/>
  <c r="W44" i="25"/>
  <c r="Y44" i="25" s="1"/>
  <c r="P26" i="18" s="1"/>
  <c r="W169" i="25"/>
  <c r="Y169" i="25" s="1"/>
  <c r="P17" i="16" s="1"/>
  <c r="W280" i="25"/>
  <c r="Y280" i="25" s="1"/>
  <c r="P17" i="15" s="1"/>
  <c r="W45" i="25"/>
  <c r="Y45" i="25" s="1"/>
  <c r="P27" i="18" s="1"/>
  <c r="W10" i="25"/>
  <c r="Y10" i="25" s="1"/>
  <c r="P17" i="18" s="1"/>
  <c r="W490" i="25"/>
  <c r="Y490" i="25" s="1"/>
  <c r="P30" i="15" s="1"/>
  <c r="W179" i="25"/>
  <c r="Y179" i="25" s="1"/>
  <c r="P27" i="16" s="1"/>
  <c r="W188" i="25"/>
  <c r="Y188" i="25" s="1"/>
  <c r="P36" i="16" s="1"/>
  <c r="W182" i="25"/>
  <c r="Y182" i="25" s="1"/>
  <c r="P30" i="16" s="1"/>
  <c r="W39" i="25"/>
  <c r="Y39" i="25" s="1"/>
  <c r="P21" i="18" s="1"/>
  <c r="W151" i="25"/>
  <c r="Y151" i="25" s="1"/>
  <c r="P11" i="16" s="1"/>
  <c r="G38" i="19"/>
  <c r="G35" i="19"/>
  <c r="W183" i="25"/>
  <c r="Y183" i="25" s="1"/>
  <c r="P31" i="16" s="1"/>
  <c r="W21" i="25"/>
  <c r="Y21" i="25" s="1"/>
  <c r="W343" i="25"/>
  <c r="Y343" i="25" s="1"/>
  <c r="W194" i="25"/>
  <c r="Y194" i="25" s="1"/>
  <c r="P42" i="16" s="1"/>
  <c r="W5" i="25"/>
  <c r="Y5" i="25" s="1"/>
  <c r="P12" i="18" s="1"/>
  <c r="W187" i="25"/>
  <c r="Y187" i="25" s="1"/>
  <c r="P35" i="16" s="1"/>
  <c r="W170" i="25"/>
  <c r="Y170" i="25" s="1"/>
  <c r="P18" i="16" s="1"/>
  <c r="W49" i="25"/>
  <c r="Y49" i="25" s="1"/>
  <c r="P31" i="18" s="1"/>
  <c r="W275" i="25"/>
  <c r="Y275" i="25" s="1"/>
  <c r="P12" i="15" s="1"/>
  <c r="W192" i="25"/>
  <c r="Y192" i="25" s="1"/>
  <c r="P40" i="16" s="1"/>
  <c r="W432" i="25"/>
  <c r="Y432" i="25" s="1"/>
  <c r="P57" i="16" s="1"/>
  <c r="W174" i="25"/>
  <c r="Y174" i="25" s="1"/>
  <c r="P22" i="16" s="1"/>
  <c r="W463" i="25"/>
  <c r="Y463" i="25" s="1"/>
  <c r="P60" i="16" s="1"/>
  <c r="W199" i="25"/>
  <c r="Y199" i="25" s="1"/>
  <c r="P43" i="16" s="1"/>
  <c r="W201" i="25"/>
  <c r="Y201" i="25" s="1"/>
  <c r="P45" i="16" s="1"/>
  <c r="W488" i="25"/>
  <c r="Y488" i="25" s="1"/>
  <c r="P28" i="15" s="1"/>
  <c r="W38" i="25"/>
  <c r="Y38" i="25" s="1"/>
  <c r="P20" i="18" s="1"/>
  <c r="W46" i="25"/>
  <c r="Y46" i="25" s="1"/>
  <c r="P28" i="18" s="1"/>
  <c r="W482" i="25"/>
  <c r="Y482" i="25" s="1"/>
  <c r="P22" i="15" s="1"/>
  <c r="W487" i="25"/>
  <c r="Y487" i="25" s="1"/>
  <c r="P27" i="15" s="1"/>
  <c r="W41" i="25"/>
  <c r="Y41" i="25" s="1"/>
  <c r="P23" i="18" s="1"/>
  <c r="W59" i="25"/>
  <c r="Y59" i="25" s="1"/>
  <c r="P41" i="18" s="1"/>
  <c r="W7" i="25"/>
  <c r="Y7" i="25" s="1"/>
  <c r="P14" i="18" s="1"/>
  <c r="W484" i="25"/>
  <c r="Y484" i="25" s="1"/>
  <c r="P24" i="15" s="1"/>
  <c r="W336" i="25"/>
  <c r="Y336" i="25" s="1"/>
  <c r="W11" i="25"/>
  <c r="Y11" i="25" s="1"/>
  <c r="P18" i="18" s="1"/>
  <c r="W56" i="25"/>
  <c r="Y56" i="25" s="1"/>
  <c r="P38" i="18" s="1"/>
  <c r="W52" i="25"/>
  <c r="Y52" i="25" s="1"/>
  <c r="P34" i="18" s="1"/>
  <c r="W43" i="25"/>
  <c r="Y43" i="25" s="1"/>
  <c r="P25" i="18" s="1"/>
  <c r="W171" i="25"/>
  <c r="Y171" i="25" s="1"/>
  <c r="P19" i="16" s="1"/>
  <c r="W55" i="25"/>
  <c r="Y55" i="25" s="1"/>
  <c r="P37" i="18" s="1"/>
  <c r="W281" i="25"/>
  <c r="Y281" i="25" s="1"/>
  <c r="P18" i="15" s="1"/>
  <c r="W172" i="25"/>
  <c r="Y172" i="25" s="1"/>
  <c r="P20" i="16" s="1"/>
  <c r="W193" i="25"/>
  <c r="Y193" i="25" s="1"/>
  <c r="P41" i="16" s="1"/>
  <c r="W154" i="25"/>
  <c r="Y154" i="25" s="1"/>
  <c r="P14" i="16" s="1"/>
  <c r="W339" i="25"/>
  <c r="Y339" i="25" s="1"/>
  <c r="W185" i="25"/>
  <c r="Y185" i="25" s="1"/>
  <c r="P33" i="16" s="1"/>
  <c r="W342" i="25"/>
  <c r="Y342" i="25" s="1"/>
  <c r="W40" i="25"/>
  <c r="Y40" i="25" s="1"/>
  <c r="P22" i="18" s="1"/>
  <c r="W180" i="25"/>
  <c r="Y180" i="25" s="1"/>
  <c r="P28" i="16" s="1"/>
  <c r="W12" i="25"/>
  <c r="Y12" i="25" s="1"/>
  <c r="P19" i="18" s="1"/>
  <c r="W431" i="25"/>
  <c r="Y431" i="25" s="1"/>
  <c r="P56" i="16" s="1"/>
  <c r="W337" i="25"/>
  <c r="Y337" i="25" s="1"/>
  <c r="W274" i="25"/>
  <c r="Y274" i="25" s="1"/>
  <c r="P11" i="15" s="1"/>
  <c r="W178" i="25"/>
  <c r="Y178" i="25" s="1"/>
  <c r="P26" i="16" s="1"/>
  <c r="W175" i="25"/>
  <c r="Y175" i="25" s="1"/>
  <c r="P23" i="16" s="1"/>
  <c r="W168" i="25"/>
  <c r="Y168" i="25" s="1"/>
  <c r="P16" i="16" s="1"/>
  <c r="P130" i="19" l="1"/>
  <c r="P49" i="16"/>
  <c r="P132" i="19"/>
  <c r="P51" i="16"/>
  <c r="P128" i="19"/>
  <c r="P47" i="16"/>
  <c r="P36" i="19"/>
  <c r="P53" i="16"/>
  <c r="P35" i="19"/>
  <c r="P52" i="16"/>
  <c r="P127" i="19"/>
  <c r="P46" i="16"/>
  <c r="P37" i="19"/>
  <c r="P54" i="16"/>
  <c r="P29" i="7"/>
  <c r="P19" i="15"/>
  <c r="P30" i="7"/>
  <c r="P20" i="15"/>
  <c r="H23" i="25"/>
  <c r="H271" i="19" s="1"/>
  <c r="V23" i="25"/>
  <c r="W419" i="25" l="1"/>
  <c r="Y419" i="25" s="1"/>
  <c r="P167" i="19" s="1"/>
  <c r="W309" i="25"/>
  <c r="Y309" i="25" s="1"/>
  <c r="P125" i="19" s="1"/>
  <c r="W345" i="25"/>
  <c r="Y345" i="25" s="1"/>
  <c r="P354" i="19" s="1"/>
  <c r="W66" i="25"/>
  <c r="Y66" i="25" s="1"/>
  <c r="P289" i="19" s="1"/>
  <c r="W254" i="25"/>
  <c r="Y254" i="25" s="1"/>
  <c r="P240" i="19" s="1"/>
  <c r="W387" i="25"/>
  <c r="Y387" i="25" s="1"/>
  <c r="P158" i="19" s="1"/>
  <c r="W202" i="25"/>
  <c r="Y202" i="25" s="1"/>
  <c r="P208" i="19" s="1"/>
  <c r="W132" i="25"/>
  <c r="Y132" i="25" s="1"/>
  <c r="P80" i="19" s="1"/>
  <c r="W35" i="25"/>
  <c r="Y35" i="25" s="1"/>
  <c r="P277" i="19" s="1"/>
  <c r="W205" i="25"/>
  <c r="Y205" i="25" s="1"/>
  <c r="P211" i="19" s="1"/>
  <c r="W123" i="25"/>
  <c r="Y123" i="25" s="1"/>
  <c r="P71" i="19" s="1"/>
  <c r="W220" i="25"/>
  <c r="Y220" i="25" s="1"/>
  <c r="P19" i="19" s="1"/>
  <c r="W355" i="25"/>
  <c r="Y355" i="25" s="1"/>
  <c r="P136" i="19" s="1"/>
  <c r="W235" i="25"/>
  <c r="Y235" i="25" s="1"/>
  <c r="P226" i="19" s="1"/>
  <c r="W290" i="25"/>
  <c r="Y290" i="25" s="1"/>
  <c r="P113" i="19" s="1"/>
  <c r="W90" i="25"/>
  <c r="Y90" i="25" s="1"/>
  <c r="P59" i="19" s="1"/>
  <c r="W135" i="25"/>
  <c r="Y135" i="25" s="1"/>
  <c r="P204" i="19" s="1"/>
  <c r="W128" i="25"/>
  <c r="Y128" i="25" s="1"/>
  <c r="P76" i="19" s="1"/>
  <c r="W423" i="25"/>
  <c r="Y423" i="25" s="1"/>
  <c r="P259" i="19" s="1"/>
  <c r="W435" i="25"/>
  <c r="Y435" i="25" s="1"/>
  <c r="P262" i="19" s="1"/>
  <c r="W294" i="25"/>
  <c r="Y294" i="25" s="1"/>
  <c r="P117" i="19" s="1"/>
  <c r="W348" i="25"/>
  <c r="Y348" i="25" s="1"/>
  <c r="P133" i="19" s="1"/>
  <c r="W23" i="25"/>
  <c r="Y23" i="25" s="1"/>
  <c r="P271" i="19" s="1"/>
  <c r="W302" i="25"/>
  <c r="Y302" i="25" s="1"/>
  <c r="P245" i="19" s="1"/>
  <c r="W195" i="25"/>
  <c r="Y195" i="25" s="1"/>
  <c r="P345" i="19" s="1"/>
  <c r="W266" i="25"/>
  <c r="Y266" i="25" s="1"/>
  <c r="P106" i="19" s="1"/>
  <c r="W26" i="25"/>
  <c r="Y26" i="25" s="1"/>
  <c r="P274" i="19" s="1"/>
  <c r="W477" i="25"/>
  <c r="Y477" i="25" s="1"/>
  <c r="P42" i="19" s="1"/>
  <c r="W156" i="25"/>
  <c r="Y156" i="25" s="1"/>
  <c r="P333" i="19" s="1"/>
  <c r="W292" i="25"/>
  <c r="Y292" i="25" s="1"/>
  <c r="P115" i="19" s="1"/>
  <c r="W244" i="25"/>
  <c r="Y244" i="25" s="1"/>
  <c r="P95" i="19" s="1"/>
  <c r="W259" i="25"/>
  <c r="Y259" i="25" s="1"/>
  <c r="P99" i="19" s="1"/>
  <c r="W231" i="25"/>
  <c r="Y231" i="25" s="1"/>
  <c r="P91" i="19" s="1"/>
  <c r="W79" i="25"/>
  <c r="Y79" i="25" s="1"/>
  <c r="P48" i="19" s="1"/>
  <c r="W377" i="25"/>
  <c r="Y377" i="25" s="1"/>
  <c r="P148" i="19" s="1"/>
  <c r="W296" i="25"/>
  <c r="Y296" i="25" s="1"/>
  <c r="P119" i="19" s="1"/>
  <c r="W115" i="25"/>
  <c r="Y115" i="25" s="1"/>
  <c r="P66" i="19" s="1"/>
  <c r="W102" i="25"/>
  <c r="Y102" i="25" s="1"/>
  <c r="P321" i="19" s="1"/>
  <c r="W211" i="25"/>
  <c r="Y211" i="25" s="1"/>
  <c r="P217" i="19" s="1"/>
  <c r="W444" i="25"/>
  <c r="Y444" i="25" s="1"/>
  <c r="P175" i="19" s="1"/>
  <c r="W448" i="25"/>
  <c r="Y448" i="25" s="1"/>
  <c r="P179" i="19" s="1"/>
  <c r="W108" i="25"/>
  <c r="Y108" i="25" s="1"/>
  <c r="P327" i="19" s="1"/>
  <c r="W216" i="25"/>
  <c r="Y216" i="25" s="1"/>
  <c r="P222" i="19" s="1"/>
  <c r="W282" i="25"/>
  <c r="Y282" i="25" s="1"/>
  <c r="P280" i="19" s="1"/>
  <c r="W410" i="25"/>
  <c r="Y410" i="25" s="1"/>
  <c r="P375" i="19" s="1"/>
  <c r="W299" i="25"/>
  <c r="Y299" i="25" s="1"/>
  <c r="P122" i="19" s="1"/>
  <c r="W226" i="25"/>
  <c r="Y226" i="25" s="1"/>
  <c r="P25" i="19" s="1"/>
  <c r="W458" i="25"/>
  <c r="Y458" i="25" s="1"/>
  <c r="P189" i="19" s="1"/>
  <c r="W470" i="25"/>
  <c r="Y470" i="25" s="1"/>
  <c r="P302" i="19" s="1"/>
  <c r="W120" i="25"/>
  <c r="Y120" i="25" s="1"/>
  <c r="P201" i="19" s="1"/>
  <c r="W382" i="25"/>
  <c r="Y382" i="25" s="1"/>
  <c r="P153" i="19" s="1"/>
  <c r="W139" i="25"/>
  <c r="Y139" i="25" s="1"/>
  <c r="P83" i="19" s="1"/>
  <c r="W97" i="25"/>
  <c r="Y97" i="25" s="1"/>
  <c r="P316" i="19" s="1"/>
  <c r="W406" i="25"/>
  <c r="Y406" i="25" s="1"/>
  <c r="P371" i="19" s="1"/>
  <c r="W29" i="25"/>
  <c r="Y29" i="25" s="1"/>
  <c r="P308" i="19" s="1"/>
  <c r="W368" i="25"/>
  <c r="Y368" i="25" s="1"/>
  <c r="P145" i="19" s="1"/>
  <c r="W160" i="25"/>
  <c r="Y160" i="25" s="1"/>
  <c r="P337" i="19" s="1"/>
  <c r="W415" i="25"/>
  <c r="Y415" i="25" s="1"/>
  <c r="P163" i="19" s="1"/>
  <c r="W359" i="25"/>
  <c r="Y359" i="25" s="1"/>
  <c r="P255" i="19" s="1"/>
  <c r="W474" i="25"/>
  <c r="Y474" i="25" s="1"/>
  <c r="P266" i="19" s="1"/>
  <c r="W304" i="25"/>
  <c r="Y304" i="25" s="1"/>
  <c r="P247" i="19" s="1"/>
  <c r="W363" i="25"/>
  <c r="Y363" i="25" s="1"/>
  <c r="P140" i="19" s="1"/>
  <c r="W327" i="25"/>
  <c r="Y327" i="25" s="1"/>
  <c r="P196" i="19" s="1"/>
  <c r="W316" i="25"/>
  <c r="Y316" i="25" s="1"/>
  <c r="P30" i="19" s="1"/>
  <c r="W455" i="25"/>
  <c r="Y455" i="25" s="1"/>
  <c r="P186" i="19" s="1"/>
  <c r="W86" i="25"/>
  <c r="Y86" i="25" s="1"/>
  <c r="P55" i="19" s="1"/>
  <c r="W466" i="25"/>
  <c r="Y466" i="25" s="1"/>
  <c r="P283" i="19" s="1"/>
  <c r="W69" i="25"/>
  <c r="Y69" i="25" s="1"/>
  <c r="P292" i="19" s="1"/>
  <c r="W333" i="25"/>
  <c r="Y333" i="25" s="1"/>
  <c r="P252" i="19" s="1"/>
  <c r="W142" i="25"/>
  <c r="Y142" i="25" s="1"/>
  <c r="P16" i="19" s="1"/>
  <c r="W351" i="25"/>
  <c r="Y351" i="25" s="1"/>
  <c r="P38" i="19" s="1"/>
  <c r="W94" i="25"/>
  <c r="Y94" i="25" s="1"/>
  <c r="P63" i="19" s="1"/>
  <c r="W262" i="25"/>
  <c r="Y262" i="25" s="1"/>
  <c r="P102" i="19" s="1"/>
  <c r="W74" i="25"/>
  <c r="Y74" i="25" s="1"/>
  <c r="P297" i="19" s="1"/>
  <c r="W145" i="25"/>
  <c r="Y145" i="25" s="1"/>
  <c r="P86" i="19" s="1"/>
  <c r="W426" i="25"/>
  <c r="Y426" i="25" s="1"/>
  <c r="P171" i="19" s="1"/>
  <c r="W285" i="25"/>
  <c r="Y285" i="25" s="1"/>
  <c r="P349" i="19" s="1"/>
  <c r="W398" i="25"/>
  <c r="Y398" i="25" s="1"/>
  <c r="P363" i="19" s="1"/>
  <c r="W32" i="25"/>
  <c r="Y32" i="25" s="1"/>
  <c r="P311" i="19" s="1"/>
  <c r="W60" i="25"/>
  <c r="Y60" i="25" s="1"/>
  <c r="P10" i="19" s="1"/>
  <c r="W392" i="25"/>
  <c r="Y392" i="25" s="1"/>
  <c r="P357" i="19" s="1"/>
  <c r="W248" i="25"/>
  <c r="Y248" i="25" s="1"/>
  <c r="P235" i="19" s="1"/>
  <c r="W268" i="25"/>
  <c r="Y268" i="25" s="1"/>
  <c r="P108" i="19" s="1"/>
  <c r="I23" i="25" l="1"/>
  <c r="I271" i="19" s="1"/>
  <c r="J23" i="25" l="1"/>
  <c r="J271" i="19" s="1"/>
  <c r="K23" i="25" l="1"/>
  <c r="K271" i="19" s="1"/>
  <c r="L23" i="25" l="1"/>
  <c r="L271" i="19" s="1"/>
  <c r="M23" i="25" l="1"/>
  <c r="N271" i="19" s="1"/>
  <c r="A486" i="26"/>
  <c r="B486" i="26" s="1"/>
  <c r="K332" i="25" l="1"/>
  <c r="K11" i="7" s="1"/>
  <c r="J332" i="25"/>
  <c r="J11" i="7" s="1"/>
  <c r="I332" i="25"/>
  <c r="I11" i="7" s="1"/>
  <c r="M332" i="25"/>
  <c r="N11" i="7" s="1"/>
  <c r="H332" i="25"/>
  <c r="H11" i="7" s="1"/>
  <c r="L332" i="25"/>
  <c r="L11" i="7" s="1"/>
  <c r="G332" i="25"/>
  <c r="G11" i="7" s="1"/>
  <c r="B332" i="25"/>
  <c r="A11" i="7" s="1"/>
  <c r="B6" i="7" s="1"/>
  <c r="C12" i="5" s="1"/>
  <c r="T332" i="25"/>
</calcChain>
</file>

<file path=xl/sharedStrings.xml><?xml version="1.0" encoding="utf-8"?>
<sst xmlns="http://schemas.openxmlformats.org/spreadsheetml/2006/main" count="22944" uniqueCount="2782">
  <si>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</si>
  <si>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</si>
  <si>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</si>
  <si>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</si>
  <si>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</si>
  <si>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</si>
  <si>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</si>
  <si>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</si>
  <si>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</si>
  <si>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</si>
  <si>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</si>
  <si>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</si>
  <si>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</si>
  <si>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</si>
  <si>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</si>
  <si>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</si>
  <si>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</si>
  <si>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</si>
  <si>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</si>
  <si>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</si>
  <si>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</si>
  <si>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</si>
  <si>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</si>
  <si>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</si>
  <si>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</si>
  <si>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</si>
  <si>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</si>
  <si>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</si>
  <si>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</si>
  <si>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</si>
  <si>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</si>
  <si>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</si>
  <si>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</si>
  <si>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</si>
  <si>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</si>
  <si>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</si>
  <si>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</si>
  <si>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</si>
  <si>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</si>
  <si>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</si>
  <si>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</si>
  <si>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</si>
  <si>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</si>
  <si>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</si>
  <si>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</si>
  <si>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</si>
  <si>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</si>
  <si>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</si>
  <si>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</si>
  <si>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</si>
  <si>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</si>
  <si>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</si>
  <si>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</si>
  <si>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</si>
  <si>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</si>
  <si>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</si>
  <si>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</si>
  <si>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</si>
  <si>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</si>
  <si>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</si>
  <si>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</si>
  <si>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</si>
  <si>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</si>
  <si>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</si>
  <si>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</si>
  <si>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</si>
  <si>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</si>
  <si>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</si>
  <si>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</si>
  <si>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</si>
  <si>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</si>
  <si>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</si>
  <si>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</si>
  <si>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</si>
  <si>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</si>
  <si>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</si>
  <si>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</si>
  <si>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</si>
  <si>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</si>
  <si>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</si>
  <si>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</si>
  <si>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</si>
  <si>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</si>
  <si>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</si>
  <si>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</si>
  <si>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</si>
  <si>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</si>
  <si>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</si>
  <si>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</si>
  <si>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</si>
  <si>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</si>
  <si>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</si>
  <si>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</si>
  <si>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</si>
  <si>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</si>
  <si>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</si>
  <si>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</si>
  <si>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</si>
  <si>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</si>
  <si>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</si>
  <si>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</si>
  <si>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</si>
  <si>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</si>
  <si>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</si>
  <si>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</si>
  <si>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</si>
  <si>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</si>
  <si>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</si>
  <si>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</si>
  <si>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</si>
  <si>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</si>
  <si>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</si>
  <si>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</si>
  <si>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</si>
  <si>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</si>
  <si>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</si>
  <si>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</si>
  <si>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</si>
  <si>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</si>
  <si>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</si>
  <si>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</si>
  <si>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</si>
  <si>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</si>
  <si>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</si>
  <si>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</si>
  <si>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</si>
  <si>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</si>
  <si>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</si>
  <si>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</si>
  <si>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</si>
  <si>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</si>
  <si>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</si>
  <si>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</si>
  <si>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</si>
  <si>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</si>
  <si>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</si>
  <si>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</si>
  <si>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</si>
  <si>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</si>
  <si>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</si>
  <si>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</si>
  <si>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</si>
  <si>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</si>
  <si>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</si>
  <si>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</si>
  <si>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</si>
  <si>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</si>
  <si>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</si>
  <si>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</si>
  <si>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</si>
  <si>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</si>
  <si>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</si>
  <si>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</si>
  <si>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</si>
  <si>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</si>
  <si>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</si>
  <si>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</si>
  <si>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</si>
  <si>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</si>
  <si>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</si>
  <si>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</si>
  <si>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</si>
  <si>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</si>
  <si>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</si>
  <si>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</si>
  <si>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</si>
  <si>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</si>
  <si>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</si>
  <si>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</si>
  <si>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</si>
  <si>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</si>
  <si>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</si>
  <si>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</si>
  <si>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</si>
  <si>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</si>
  <si>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</si>
  <si>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</si>
  <si>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</si>
  <si>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</si>
  <si>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</si>
  <si>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</si>
  <si>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</si>
  <si>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</si>
  <si>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</si>
  <si>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</si>
  <si>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</si>
  <si>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</si>
  <si>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</si>
  <si>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</si>
  <si>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</si>
  <si>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</si>
  <si>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</si>
  <si>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</si>
  <si>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</si>
  <si>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Establecer el cronograma de visitas y requerimientos de cada una de las campañas en los sectores definidos (Cronograma)</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</si>
  <si>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</si>
  <si>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</si>
  <si>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</si>
  <si>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</si>
  <si>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</si>
  <si>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</si>
  <si>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</si>
  <si>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</si>
  <si>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</si>
  <si>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</si>
  <si>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</si>
  <si>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</si>
  <si>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</si>
  <si>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</si>
  <si>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</si>
  <si>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</si>
  <si>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</si>
  <si>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</si>
  <si>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</si>
  <si>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</si>
  <si>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</si>
  <si>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</si>
  <si>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</si>
  <si>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</si>
  <si>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</si>
  <si>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</si>
  <si>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</si>
  <si>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</si>
  <si>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</si>
  <si>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</si>
  <si>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</si>
  <si>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</si>
  <si>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</si>
  <si>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</si>
  <si>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</si>
  <si>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</si>
  <si>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</si>
  <si>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</si>
  <si>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</si>
  <si>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</si>
  <si>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</si>
  <si>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</si>
  <si>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</si>
  <si>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</si>
  <si>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</si>
  <si>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</si>
  <si>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</si>
  <si>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</si>
  <si>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</si>
  <si>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</si>
  <si>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</si>
  <si>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</si>
  <si>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</si>
  <si>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</si>
  <si>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</si>
  <si>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</si>
  <si>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</si>
  <si>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</si>
  <si>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</si>
  <si>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</si>
  <si>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</si>
  <si>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</si>
  <si>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</si>
  <si>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</si>
  <si>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</si>
  <si>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</si>
  <si>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</si>
  <si>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</si>
  <si>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</si>
  <si>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</si>
  <si>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</si>
  <si>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</si>
  <si>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</si>
  <si>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</si>
  <si>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</si>
  <si>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</si>
  <si>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</si>
  <si>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</si>
  <si>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</si>
  <si>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</si>
  <si>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</si>
  <si>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</si>
  <si>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</si>
  <si>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</si>
  <si>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</si>
  <si>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</si>
  <si>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</si>
  <si>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</si>
  <si>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</si>
  <si>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</si>
  <si>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</si>
  <si>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</si>
  <si>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</si>
  <si>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</si>
  <si>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</si>
  <si>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</si>
  <si>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</si>
  <si>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</si>
  <si>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</si>
  <si>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</si>
  <si>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</si>
  <si>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</si>
  <si>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</si>
  <si>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</si>
  <si>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</si>
  <si>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</si>
  <si>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</si>
  <si>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</si>
  <si>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</si>
  <si>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</si>
  <si>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</si>
  <si>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</si>
  <si>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</si>
  <si>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</si>
  <si>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</si>
  <si>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</si>
  <si>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</si>
  <si>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</si>
  <si>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</si>
  <si>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</si>
  <si>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</si>
  <si>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</si>
  <si>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</si>
  <si>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</si>
  <si>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</si>
  <si>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</si>
  <si>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</si>
  <si>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</si>
  <si>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</si>
  <si>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</si>
  <si>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</si>
  <si>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</si>
  <si>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</si>
  <si>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</si>
  <si>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</si>
  <si>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</si>
  <si>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</si>
  <si>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</si>
  <si>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</si>
  <si>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</si>
  <si>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</si>
  <si>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</si>
  <si>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</si>
  <si>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</si>
  <si>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</si>
  <si>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</si>
  <si>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</si>
  <si>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</si>
  <si>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</si>
  <si>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</si>
  <si>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</si>
  <si>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</si>
  <si>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</si>
  <si>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</si>
  <si>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</si>
  <si>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</si>
  <si>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</si>
  <si>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</si>
  <si>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</si>
  <si>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</si>
  <si>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</si>
  <si>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</si>
  <si>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</si>
  <si>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</si>
  <si>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</si>
  <si>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</si>
  <si>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</si>
  <si>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</si>
  <si>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</si>
  <si>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</si>
  <si>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</si>
  <si>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</si>
  <si>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</si>
  <si>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</si>
  <si>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Enviar a OSCAE las plantillas diligenciadas con el contenido para cursos virtuales (Responsable Delegatura) (Correo electrónico con  las plantillas diligenciadas)</t>
  </si>
  <si>
    <t>Virtualizar los contenidos (Responsable OSCAE) (Captura de pantalla con los cursos virtualizados)</t>
  </si>
  <si>
    <t>Recibir y aprobar el curso virtualizado (Responsable Delegatura) (Correo electrónico con la aprobación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</si>
  <si>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</si>
  <si>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</si>
  <si>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</si>
  <si>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</si>
  <si>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</si>
  <si>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</si>
  <si>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</si>
  <si>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</si>
  <si>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</si>
  <si>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</si>
  <si>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</si>
  <si>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</si>
  <si>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</si>
  <si>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</si>
  <si>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</si>
  <si>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</si>
  <si>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</si>
  <si>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</si>
  <si>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</si>
  <si>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</si>
  <si>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</si>
  <si>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</si>
  <si>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</si>
  <si>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</si>
  <si>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</si>
  <si>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</si>
  <si>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</si>
  <si>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</si>
  <si>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</si>
  <si>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</si>
  <si>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</si>
  <si>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</si>
  <si>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</si>
  <si>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</si>
  <si>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</si>
  <si>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</si>
  <si>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</si>
  <si>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</si>
  <si>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</si>
  <si>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</si>
  <si>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</si>
  <si>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</si>
  <si>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</si>
  <si>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</si>
  <si>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</si>
  <si>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</si>
  <si>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</si>
  <si>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</si>
  <si>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</si>
  <si>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</si>
  <si>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</si>
  <si>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</si>
  <si>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</si>
  <si>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</si>
  <si>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</si>
  <si>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</si>
  <si>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</si>
  <si>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</si>
  <si>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</si>
  <si>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</si>
  <si>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</si>
  <si>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</si>
  <si>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</si>
  <si>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</si>
  <si>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</si>
  <si>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</si>
  <si>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</si>
  <si>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</si>
  <si>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</si>
  <si>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</si>
  <si>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</si>
  <si>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</si>
  <si>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</si>
  <si>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</si>
  <si>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</si>
  <si>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</si>
  <si>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</si>
  <si>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</si>
  <si>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</si>
  <si>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</si>
  <si>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</si>
  <si>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</si>
  <si>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</si>
  <si>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</si>
  <si>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</si>
  <si>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</si>
  <si>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</si>
  <si>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</si>
  <si>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</si>
  <si>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</si>
  <si>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</si>
  <si>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</si>
  <si>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</si>
  <si>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</si>
  <si>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</si>
  <si>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</si>
  <si>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</si>
  <si>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</si>
  <si>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</si>
  <si>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</si>
  <si>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</si>
  <si>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</si>
  <si>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</si>
  <si>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</si>
  <si>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</si>
  <si>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</si>
  <si>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</si>
  <si>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</si>
  <si>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</si>
  <si>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</si>
  <si>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</si>
  <si>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</si>
  <si>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</si>
  <si>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</si>
  <si>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</si>
  <si>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Númerica</t>
  </si>
  <si>
    <t># de Plan anual de Previsión  elaborado y publicado / 1 Plan anual de Previsión a  elaborar y publicar</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</si>
  <si>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</si>
  <si>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</si>
  <si>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</si>
  <si>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</si>
  <si>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</si>
  <si>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</si>
  <si>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</si>
  <si>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</si>
  <si>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</si>
  <si>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</si>
  <si>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</si>
  <si>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</si>
  <si>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</si>
  <si>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Si</t>
  </si>
  <si>
    <t># de Herramienta tecnológica implementada / 1 Herramienta tecnológica ejecutada</t>
  </si>
  <si>
    <t>111-GRUPO DE TRABAJO DE ADMINISTRACIÓN DE PERSONAL;
20-OFICINA DE TECNOLOGÍA E INFORMÁTICA;
73-GRUPO DE TRABAJO DE COMUNICACION</t>
  </si>
  <si>
    <t>111.3.1</t>
  </si>
  <si>
    <t># de Manual de usuario y acta de entrega final elaborados / 2 Manual de usuario y acta de entrega final recibidos</t>
  </si>
  <si>
    <t>111-GRUPO DE TRABAJO DE ADMINISTRACIÓN DE PERSONAL;
20-OFICINA DE TECNOLOGÍA E INFORMÁTICA</t>
  </si>
  <si>
    <t>111.3.2</t>
  </si>
  <si>
    <t># de Soportes realizados / 2 Soportes programados</t>
  </si>
  <si>
    <t>111.3.3</t>
  </si>
  <si>
    <t># de informes trimestrales elaborados / 2 informes trimestrales entregados</t>
  </si>
  <si>
    <t>50-OFICINA DE CONTROL INTERNO</t>
  </si>
  <si>
    <t>50.1</t>
  </si>
  <si>
    <t>Política Control Interno _DIMENSIÓN Control Interno</t>
  </si>
  <si>
    <t>Porcentual</t>
  </si>
  <si>
    <t>% de plan ejecutado / 100% de plan a ejecutar</t>
  </si>
  <si>
    <t>50.1.1</t>
  </si>
  <si>
    <t>50.1.2</t>
  </si>
  <si>
    <t># de Comités ejecutados / 2 Comités Programados</t>
  </si>
  <si>
    <t>50.2</t>
  </si>
  <si>
    <t>Política Seguimiento y evaluación de la gestión institucional _DIMENSIÓN Evaluación de Resultados</t>
  </si>
  <si>
    <t>50.2.1</t>
  </si>
  <si>
    <t>50.2.2</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</si>
  <si>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</si>
  <si>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</si>
  <si>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</si>
  <si>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</si>
  <si>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</si>
  <si>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</si>
  <si>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</si>
  <si>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</si>
  <si>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</si>
  <si>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20.1.1</t>
  </si>
  <si>
    <t># de plan formulado / 1 plan a formular</t>
  </si>
  <si>
    <t>20.1.2</t>
  </si>
  <si>
    <t>20.2</t>
  </si>
  <si>
    <t>20.2.1</t>
  </si>
  <si>
    <t>20.2.2</t>
  </si>
  <si>
    <t>20.3</t>
  </si>
  <si>
    <t>20.3.1</t>
  </si>
  <si>
    <t>20.3.2</t>
  </si>
  <si>
    <t>20.4</t>
  </si>
  <si>
    <t>% de plan de tratamiento de riesgos monitoreado / 100% de plan de riesgos a monitorear</t>
  </si>
  <si>
    <t>20.4.1</t>
  </si>
  <si>
    <t># de consolidaciones de riesgos realizadas / 1 consolidaciones de riesgos a realizar</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</si>
  <si>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</si>
  <si>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</si>
  <si>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</si>
  <si>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</si>
  <si>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</si>
  <si>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</si>
  <si>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</si>
  <si>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</si>
  <si>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</si>
  <si>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</si>
  <si>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</si>
  <si>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</si>
  <si>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</si>
  <si>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</si>
  <si>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117.1.4</t>
  </si>
  <si>
    <t># de campaña escuchando tus emociones a realizada / 6 campaña escuchando tus emociones a realizar</t>
  </si>
  <si>
    <t>117.2</t>
  </si>
  <si>
    <t># de planes estratégicos de talento humano elaborados y publicados / 1 planes estratégicos de talento humano a elaborar y publicar</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</si>
  <si>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</si>
  <si>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</si>
  <si>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</si>
  <si>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</si>
  <si>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</si>
  <si>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</si>
  <si>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117.3.1</t>
  </si>
  <si>
    <t>117.3.2</t>
  </si>
  <si>
    <t>% de Plan ejecutado / 100% de Plan a ejecutar</t>
  </si>
  <si>
    <t>117.4</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</si>
  <si>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</si>
  <si>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</si>
  <si>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</si>
  <si>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</si>
  <si>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</si>
  <si>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</si>
  <si>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</si>
  <si>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</si>
  <si>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</si>
  <si>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</si>
  <si>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</si>
  <si>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</si>
  <si>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</si>
  <si>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</si>
  <si>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</si>
  <si>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</si>
  <si>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</si>
  <si>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</si>
  <si>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</si>
  <si>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</si>
  <si>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</si>
  <si>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</si>
  <si>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</si>
  <si>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</si>
  <si>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</si>
  <si>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</si>
  <si>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</si>
  <si>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</si>
  <si>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</si>
  <si>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</si>
  <si>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142.1.4</t>
  </si>
  <si>
    <t># de Matriz de aspectos ambientales elaborada / 1 Matriz de aspectos ambientales a elaborqar</t>
  </si>
  <si>
    <t>142.1.5</t>
  </si>
  <si>
    <t># de recertificaciones y seguimientos a la norma ISO 14001-2015 realizada / 1 recertificaciones y seguimientos a la norma ISO 14001-2015  a realizar</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</si>
  <si>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</si>
  <si>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</si>
  <si>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</si>
  <si>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</si>
  <si>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</si>
  <si>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</si>
  <si>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</si>
  <si>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</si>
  <si>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73.2</t>
  </si>
  <si>
    <t>% de avance logrado plan de trabajo / 100% de avance propuesto plan de trabajo</t>
  </si>
  <si>
    <t>73.2.1</t>
  </si>
  <si>
    <t># de diagnósticos de necesidades de comunicación interna realizados / 1 diagnósticos de necesidades de comunicación interna a realizar</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</si>
  <si>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</si>
  <si>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</si>
  <si>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</si>
  <si>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</si>
  <si>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73.2.4</t>
  </si>
  <si>
    <t># de informes de resultados de la implementación de la estrategia de comunicaciones internas elaborados / 1 informes de resultados de la implementación de la estrategia de comunicaciones internas a elaborar</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</si>
  <si>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</si>
  <si>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</si>
  <si>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</si>
  <si>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</si>
  <si>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</si>
  <si>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73.3.3</t>
  </si>
  <si>
    <t># de informes de resultados de la implementación de la estrategia de fortalecimiento elaborados / 4 informes de resultados de la implementación de la estrategia de fortalecimiento a elaborar</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</si>
  <si>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</si>
  <si>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</si>
  <si>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</si>
  <si>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</si>
  <si>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</si>
  <si>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73.4.1</t>
  </si>
  <si>
    <t># de propuestas de implementación de necesidades de sistematización de los eventos generadas / 1 propuestas de implementación de necesidades de sistematización de los eventos a generar</t>
  </si>
  <si>
    <t>73.4.2</t>
  </si>
  <si>
    <t># de propuestas de implementación de necesidades de sistematización de procesos digitales internos y externos generadas / 1 propuestas de implementación de necesidades de sistematización de  procesos digitales internos y externos a generar</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</si>
  <si>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</si>
  <si>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</si>
  <si>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73.4.4</t>
  </si>
  <si>
    <t>% de sistematizaciones de los procesos de planeación, ejecución y seguimiento a los eventos implementadas / 100% de sistematizaciones de los procesos de planeación, ejecución y seguimiento a los eventos a implementar</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</si>
  <si>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</si>
  <si>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</si>
  <si>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73.4.6</t>
  </si>
  <si>
    <t># de informes de seguimiento a la implementación de la sistematización de eventos elaborados / 3 informes de seguimiento a la implementación de la sistematización de eventos a elaborar</t>
  </si>
  <si>
    <t>3100-DIRECCION DE INVESTIGACIONES DE PROTECCION AL CONSUMIDOR</t>
  </si>
  <si>
    <t>3100.1</t>
  </si>
  <si>
    <t># de actuaciones oficiosas realizadas / 80 actuaciones oficiosas a realizar</t>
  </si>
  <si>
    <t>3100.1.1</t>
  </si>
  <si>
    <t># de informes de verificación  realizados / 1 informe de verificación a realizar</t>
  </si>
  <si>
    <t>3100.1.2</t>
  </si>
  <si>
    <t># de cronogramas realizados / 1 cronogramas a realizar</t>
  </si>
  <si>
    <t>3100.1.3</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</si>
  <si>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</si>
  <si>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</si>
  <si>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</si>
  <si>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</si>
  <si>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</si>
  <si>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</si>
  <si>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</si>
  <si>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</si>
  <si>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</si>
  <si>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</si>
  <si>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</si>
  <si>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</si>
  <si>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</si>
  <si>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</si>
  <si>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</si>
  <si>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</si>
  <si>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</si>
  <si>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</si>
  <si>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</si>
  <si>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</si>
  <si>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</si>
  <si>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</si>
  <si>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</si>
  <si>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</si>
  <si>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</si>
  <si>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</si>
  <si>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</si>
  <si>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</si>
  <si>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</si>
  <si>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</si>
  <si>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</si>
  <si>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</si>
  <si>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</si>
  <si>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</si>
  <si>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</si>
  <si>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60.2.5</t>
  </si>
  <si>
    <t># de Documento de la Política enviado / 1 documento de la Política a enviar</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</si>
  <si>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</si>
  <si>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</si>
  <si>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</si>
  <si>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</si>
  <si>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</si>
  <si>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</si>
  <si>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</si>
  <si>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</si>
  <si>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</si>
  <si>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</si>
  <si>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</si>
  <si>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</si>
  <si>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</si>
  <si>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</si>
  <si>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</si>
  <si>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</si>
  <si>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2023-GRUPO DE TRABAJO DE CENTRO DE INFORMACIÓN TECNOLÓGICA Y APOYO A LA GESTIÓN DE PROPIEDAD LA INDUSTRIAL</t>
  </si>
  <si>
    <t>2023.1</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</si>
  <si>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</si>
  <si>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</si>
  <si>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</si>
  <si>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</si>
  <si>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</si>
  <si>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</si>
  <si>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</si>
  <si>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</si>
  <si>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</si>
  <si>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</si>
  <si>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</si>
  <si>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</si>
  <si>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</si>
  <si>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</si>
  <si>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</si>
  <si>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</si>
  <si>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</si>
  <si>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</si>
  <si>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</si>
  <si>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</si>
  <si>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</si>
  <si>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</si>
  <si>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</si>
  <si>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</si>
  <si>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</si>
  <si>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</si>
  <si>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</si>
  <si>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</si>
  <si>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</si>
  <si>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</si>
  <si>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</si>
  <si>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</si>
  <si>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</si>
  <si>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</si>
  <si>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</si>
  <si>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</si>
  <si>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</si>
  <si>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</si>
  <si>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</si>
  <si>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</si>
  <si>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</si>
  <si>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</si>
  <si>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</si>
  <si>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</si>
  <si>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</si>
  <si>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</si>
  <si>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</si>
  <si>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</si>
  <si>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</si>
  <si>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</si>
  <si>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</si>
  <si>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</si>
  <si>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</si>
  <si>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</si>
  <si>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</si>
  <si>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</si>
  <si>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</si>
  <si>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</si>
  <si>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</si>
  <si>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</si>
  <si>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</si>
  <si>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</si>
  <si>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</si>
  <si>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</si>
  <si>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</si>
  <si>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</si>
  <si>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2010.2.3</t>
  </si>
  <si>
    <t># de ajustes de contenido realizadas / 2 ajustes de contenido por realizar</t>
  </si>
  <si>
    <t>2010.2.4</t>
  </si>
  <si>
    <t># de ajustes al contenido realizados / 2 ajustes al contenido por realizar</t>
  </si>
  <si>
    <t>2010-DIRECCION DE SIGNOS DISTINTIVOS;
73-GRUPO DE TRABAJO DE COMUNICACION</t>
  </si>
  <si>
    <t>2010.2.5</t>
  </si>
  <si>
    <t># de micrositios y publicaciones realizadas / 2 micrositio y publicación por realizar</t>
  </si>
  <si>
    <t>20-OFICINA DE TECNOLOGÍA E INFORMÁTICA;
2010-DIRECCION DE SIGNOS DISTINTIVOS</t>
  </si>
  <si>
    <t>13-GRUPO DE TRABAJO DE CONCEPTOS Y APOYO LEGAL</t>
  </si>
  <si>
    <t>13.1</t>
  </si>
  <si>
    <t># de divulgaciones ejecutadas / 1 divulgaciones a ejecutar</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</si>
  <si>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</si>
  <si>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</si>
  <si>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</si>
  <si>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</si>
  <si>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</si>
  <si>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</si>
  <si>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</si>
  <si>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</si>
  <si>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</si>
  <si>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</si>
  <si>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12.1.1</t>
  </si>
  <si>
    <t># de consultas internas enviadas / 1 consultas internas a enviar</t>
  </si>
  <si>
    <t>12.1.2</t>
  </si>
  <si>
    <t># de consulta pública realizadas / 1 consulta pública a realizar</t>
  </si>
  <si>
    <t>12.1.3</t>
  </si>
  <si>
    <t># de solicitudes de mesa de trabajo enviadas / 1 solicitudes de mesa de trabajo a enviar</t>
  </si>
  <si>
    <t>12.1.4</t>
  </si>
  <si>
    <t># de socializaciones de resultados enviadas / 1 socializaciones de resultados a enviar</t>
  </si>
  <si>
    <t>12.1.5</t>
  </si>
  <si>
    <t># de proyecto de acto preparados / 1 proyecto de acto a preparar</t>
  </si>
  <si>
    <t>12.1.6</t>
  </si>
  <si>
    <t>12.1.7</t>
  </si>
  <si>
    <t># de versión final del proyecto de acto elaborado / 1 versión final del proyecto de acto a elaborar</t>
  </si>
  <si>
    <t>37-GRUPO DE TRABAJO DE ESTUDIOS ECONÓMICOS</t>
  </si>
  <si>
    <t>37.1</t>
  </si>
  <si>
    <t># de Estudios económicos sectoriales elaborados y entregados / 2 Estudios económicos sectoriales programados</t>
  </si>
  <si>
    <t>37.1.1</t>
  </si>
  <si>
    <t># de Ficha técnica elaborada / 1 Ficha técnica programada</t>
  </si>
  <si>
    <t>37.1.2</t>
  </si>
  <si>
    <t># de Base de datos construida / 1 Base de datos programada</t>
  </si>
  <si>
    <t>37.1.3</t>
  </si>
  <si>
    <t># de Documento marco teórico construido / 1 Documento marco teórico programado</t>
  </si>
  <si>
    <t>37.1.4</t>
  </si>
  <si>
    <t># de Documento de análisis estadístico y económico desarrollado / 1 Documento de análisis estadístico y  económico programado</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</si>
  <si>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</si>
  <si>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</si>
  <si>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</si>
  <si>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</si>
  <si>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</si>
  <si>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</si>
  <si>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</si>
  <si>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</si>
  <si>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</si>
  <si>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</si>
  <si>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37.3.1</t>
  </si>
  <si>
    <t>37.3.2</t>
  </si>
  <si>
    <t>37.3.3</t>
  </si>
  <si>
    <t>37.3.4</t>
  </si>
  <si>
    <t>37.3.5</t>
  </si>
  <si>
    <t>37.4</t>
  </si>
  <si>
    <t># de Estudio económico elaborado y entregado / 1 Estudio económico programado</t>
  </si>
  <si>
    <t>37.4.1</t>
  </si>
  <si>
    <t>37.4.2</t>
  </si>
  <si>
    <t>37.4.3</t>
  </si>
  <si>
    <t># de Documento de análisis económico parcial desarrollado / 1 Documento de análisis económico parcial programado</t>
  </si>
  <si>
    <t>37.4.4</t>
  </si>
  <si>
    <t>37.4.5</t>
  </si>
  <si>
    <t># de Documento de análisis económico final desarrolado / 1 Documento de análisis económico final programado</t>
  </si>
  <si>
    <t>37.4.6</t>
  </si>
  <si>
    <t>37.5</t>
  </si>
  <si>
    <t># de Estudios Económicos Coyunturales elaborados y entregados / 50 Estudios Económicos Coyunturales programados</t>
  </si>
  <si>
    <t>37.5.1</t>
  </si>
  <si>
    <t># de Inventario elaborado / 1 Inventario programado</t>
  </si>
  <si>
    <t>37.5.2</t>
  </si>
  <si>
    <t># de Informe elaborado / 1 Informe elaborado</t>
  </si>
  <si>
    <t>37.5.3</t>
  </si>
  <si>
    <t># de Plan de trabajo definido / 1 Plan de trabajo programado</t>
  </si>
  <si>
    <t>37.5.4</t>
  </si>
  <si>
    <t>% de Avance logrado plan de trabajo / 100% de Avance propuesto plan de trabajo</t>
  </si>
  <si>
    <t>7000-DESPACHO DEL SUPERINTENDENTE DELEGADO PARA LA PROTECCIÓN DE DATOS PERSONALES</t>
  </si>
  <si>
    <t>7000.1</t>
  </si>
  <si>
    <t># de Documento publicado / 1 Documento programado</t>
  </si>
  <si>
    <t>7000.1.1</t>
  </si>
  <si>
    <t># de Informe realizado / 1 Informes a realizar</t>
  </si>
  <si>
    <t>7000.1.2</t>
  </si>
  <si>
    <t># de Documento elaborado / 1 Documento programado</t>
  </si>
  <si>
    <t>7000.1.3</t>
  </si>
  <si>
    <t>7000.2</t>
  </si>
  <si>
    <t># de Sensibilización realizada / 1 Sensibilización programada</t>
  </si>
  <si>
    <t>7000.2.1</t>
  </si>
  <si>
    <t>7000.2.2</t>
  </si>
  <si>
    <t>7000.3</t>
  </si>
  <si>
    <t># de Actuación colaborativa realizada y documentada / 1 Actuación colaborativa programada</t>
  </si>
  <si>
    <t>7000.3.1</t>
  </si>
  <si>
    <t># de Actuaciones colaborativas realizadas / 1 Actuaciones colaborativas programadas</t>
  </si>
  <si>
    <t>7000.3.2</t>
  </si>
  <si>
    <t>7000.4</t>
  </si>
  <si>
    <t># de eventos realizados / 2 eventos a realizar</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</si>
  <si>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</si>
  <si>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</si>
  <si>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</si>
  <si>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</si>
  <si>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</si>
  <si>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7000.4.3</t>
  </si>
  <si>
    <t># de agendas definitivas elaboradas y enviadas / 2 agendas a elaborar y enviar</t>
  </si>
  <si>
    <t>7000.4.4</t>
  </si>
  <si>
    <t># de agendas publicadas / 2 agendas a publicar</t>
  </si>
  <si>
    <t>7000.4.5</t>
  </si>
  <si>
    <t># de eventos realizados / 2 evento a realizar</t>
  </si>
  <si>
    <t>7000.5</t>
  </si>
  <si>
    <t># de Campañas publicadas / 1 Campañas a publicar</t>
  </si>
  <si>
    <t>7000.5.1</t>
  </si>
  <si>
    <t># de Brief de la campaña genérica diligenciado y enviado / 1 Brief de campaña genérica a diligenciar y enviar</t>
  </si>
  <si>
    <t>7000.5.2</t>
  </si>
  <si>
    <t># de conceptos gráficos elaborados y presentados / 1 conceptos gráficos a elaborar y presentar</t>
  </si>
  <si>
    <t>7000.5.3</t>
  </si>
  <si>
    <t># de propuestas revisadas y aprobadas / 1 propuestas a revisar y aprobar</t>
  </si>
  <si>
    <t>7000.5.4</t>
  </si>
  <si>
    <t># de Campañas ejecutadas / 1 Total de Campañas a ejecutar</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</si>
  <si>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</si>
  <si>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</si>
  <si>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</si>
  <si>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</si>
  <si>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</si>
  <si>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</si>
  <si>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</si>
  <si>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7100.1.3</t>
  </si>
  <si>
    <t># de informe realizado / 6 informes a realizar</t>
  </si>
  <si>
    <t>7100.2</t>
  </si>
  <si>
    <t># de informe realizado / 1 informes a realizar</t>
  </si>
  <si>
    <t>7100.2.1</t>
  </si>
  <si>
    <t># de documentos elaborados y enviados / 1 documento a elaborar y enviar</t>
  </si>
  <si>
    <t>7100.2.2</t>
  </si>
  <si>
    <t>7100.2.3</t>
  </si>
  <si>
    <t>7100.2.4</t>
  </si>
  <si>
    <t># de acta de  capacitaciones realizadas / 1 acta de  capacitaciones a realizar</t>
  </si>
  <si>
    <t>7100.2.5</t>
  </si>
  <si>
    <t>7200-DIRECCION DE HABEAS DATA</t>
  </si>
  <si>
    <t>7200.1</t>
  </si>
  <si>
    <t># de Piloto de Inteligencia Artificial desarrollado / 1 Piloto de Inteligencia Artificial programado</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</si>
  <si>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</si>
  <si>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</si>
  <si>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</si>
  <si>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</si>
  <si>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</si>
  <si>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</si>
  <si>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</si>
  <si>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</si>
  <si>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</si>
  <si>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</si>
  <si>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</si>
  <si>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</si>
  <si>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</si>
  <si>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</si>
  <si>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</si>
  <si>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</si>
  <si>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</si>
  <si>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</si>
  <si>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</si>
  <si>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</si>
  <si>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</si>
  <si>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</si>
  <si>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</si>
  <si>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</si>
  <si>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</si>
  <si>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</si>
  <si>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</si>
  <si>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</si>
  <si>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</si>
  <si>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</si>
  <si>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</si>
  <si>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</si>
  <si>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</si>
  <si>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</si>
  <si>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</si>
  <si>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</si>
  <si>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</si>
  <si>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</si>
  <si>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</si>
  <si>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</si>
  <si>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</si>
  <si>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</si>
  <si>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</si>
  <si>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</si>
  <si>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</si>
  <si>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</si>
  <si>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</si>
  <si>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</si>
  <si>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</si>
  <si>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</si>
  <si>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</si>
  <si>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</si>
  <si>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</si>
  <si>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</si>
  <si>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</si>
  <si>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</si>
  <si>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</si>
  <si>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</si>
  <si>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</si>
  <si>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</si>
  <si>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</si>
  <si>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</si>
  <si>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</si>
  <si>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</si>
  <si>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</si>
  <si>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</si>
  <si>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</si>
  <si>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3200.1.2</t>
  </si>
  <si>
    <t>3200.2</t>
  </si>
  <si>
    <t>% de Listado Total recursos periodo / 80% de Listado recursos tramitados en menos de 6 meses</t>
  </si>
  <si>
    <t>3200.2.1</t>
  </si>
  <si>
    <t># de Listado realizado / 1 Listado a realizar</t>
  </si>
  <si>
    <t>3200.2.2</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</si>
  <si>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</si>
  <si>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</si>
  <si>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</si>
  <si>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</si>
  <si>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</si>
  <si>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</si>
  <si>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</si>
  <si>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</si>
  <si>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</si>
  <si>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</si>
  <si>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</si>
  <si>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</si>
  <si>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</si>
  <si>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</si>
  <si>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</si>
  <si>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</si>
  <si>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</si>
  <si>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</si>
  <si>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</si>
  <si>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</si>
  <si>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</si>
  <si>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</si>
  <si>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</si>
  <si>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</si>
  <si>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</si>
  <si>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</si>
  <si>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</si>
  <si>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</si>
  <si>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</si>
  <si>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</si>
  <si>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</si>
  <si>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</si>
  <si>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</si>
  <si>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</si>
  <si>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</si>
  <si>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</si>
  <si>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</si>
  <si>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</si>
  <si>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20-OFICINA DE TECNOLOGÍA E INFORMÁTICA;
2000-DESPACHO DEL SUPERINTENDENTE DELEGADO PARA LA PROPIEDAD INDUSTRIAL</t>
  </si>
  <si>
    <t>2000.5.1</t>
  </si>
  <si>
    <t># de priorizaciones enviadas / 4 priorizaciones por  enviar</t>
  </si>
  <si>
    <t>2000.5.2</t>
  </si>
  <si>
    <t>2000.6</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</si>
  <si>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</si>
  <si>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</si>
  <si>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</si>
  <si>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</si>
  <si>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</si>
  <si>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</si>
  <si>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</si>
  <si>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2000.6.4</t>
  </si>
  <si>
    <t>4000-DESPACHO DEL SUPERINTENDENTE DELEGADO PARA ASUNTOS JURISDICCIONALES</t>
  </si>
  <si>
    <t>4000.1</t>
  </si>
  <si>
    <t># de demandas gestionadas / 100 demandas a gestionar</t>
  </si>
  <si>
    <t>4000.1.1</t>
  </si>
  <si>
    <t>4000.2</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</si>
  <si>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</si>
  <si>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</si>
  <si>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</si>
  <si>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</si>
  <si>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</si>
  <si>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</si>
  <si>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</si>
  <si>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</si>
  <si>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</si>
  <si>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</si>
  <si>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</si>
  <si>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</si>
  <si>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</si>
  <si>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</si>
  <si>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</si>
  <si>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</si>
  <si>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</si>
  <si>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</si>
  <si>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</si>
  <si>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4000.6.3</t>
  </si>
  <si>
    <t># de check lista diligenciados / 1 check lista a diligenciar</t>
  </si>
  <si>
    <t>4000.6.4</t>
  </si>
  <si>
    <t># de agendas definitivas elaboradas y enviadas / 1 agendas a elaborar y enviar</t>
  </si>
  <si>
    <t>4000.6.5</t>
  </si>
  <si>
    <t># de agendas publicadas / 1 agendas a publicar</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</si>
  <si>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</si>
  <si>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</si>
  <si>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</si>
  <si>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</si>
  <si>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</si>
  <si>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</si>
  <si>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</si>
  <si>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</si>
  <si>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</si>
  <si>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</si>
  <si>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</si>
  <si>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</si>
  <si>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</si>
  <si>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</si>
  <si>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</si>
  <si>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</si>
  <si>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</si>
  <si>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</si>
  <si>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</si>
  <si>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</si>
  <si>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</si>
  <si>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</si>
  <si>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</si>
  <si>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</si>
  <si>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</si>
  <si>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</si>
  <si>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</si>
  <si>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</si>
  <si>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30.2.2</t>
  </si>
  <si>
    <t># de Plan de trabajo diseñado y concertado / 1 Plan de trabajo programado</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</si>
  <si>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</si>
  <si>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</si>
  <si>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</si>
  <si>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</si>
  <si>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</si>
  <si>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</si>
  <si>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30.3.1</t>
  </si>
  <si>
    <t># de Plan de trabajo diseñado / 1 Plan de trabajo programado</t>
  </si>
  <si>
    <t>30.3.2</t>
  </si>
  <si>
    <t>30.4</t>
  </si>
  <si>
    <t># de Estudios realizado / 1 Estudio programado</t>
  </si>
  <si>
    <t>30-OFICINA ASESORA DE PLANEACIÓN;
37-GRUPO DE TRABAJO DE ESTUDIOS ECONÓMICOS</t>
  </si>
  <si>
    <t>30.4.1</t>
  </si>
  <si>
    <t># de Documento con la priorización realizado / 1 Documento programado</t>
  </si>
  <si>
    <t>30.4.2</t>
  </si>
  <si>
    <t>% de Documentación recopilada / 100% de Documentación a recopilar</t>
  </si>
  <si>
    <t>30.4.3</t>
  </si>
  <si>
    <t># de Estudio realizado / 1 Estudio programado</t>
  </si>
  <si>
    <t>30.4.4</t>
  </si>
  <si>
    <t># de Estudio realizado / 1 Estudio a socializar</t>
  </si>
  <si>
    <t>30.5</t>
  </si>
  <si>
    <t>Política Simplificación, Racionalización y Estandarización de trámites _DIMENSIÓN Gestión con Valores para Resultados</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</si>
  <si>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</si>
  <si>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</si>
  <si>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</si>
  <si>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</si>
  <si>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</si>
  <si>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</si>
  <si>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</si>
  <si>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</si>
  <si>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</si>
  <si>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30.6.2</t>
  </si>
  <si>
    <t>1000-DESPACHO DEL SUPERINTENDENTE DELEGADO PARA LA PROTECCIÓN DE LA COMPETENCIA</t>
  </si>
  <si>
    <t>1000.1</t>
  </si>
  <si>
    <t>% de Departamentos beneficiados / 56% de Departamentos del pais</t>
  </si>
  <si>
    <t>1000.1.1</t>
  </si>
  <si>
    <t># de programas  establecidos / 1 programas a establecer</t>
  </si>
  <si>
    <t>1000.1.2</t>
  </si>
  <si>
    <t>% de estrategias desarrolladas del programa / 100% de total de estrategias del programa</t>
  </si>
  <si>
    <t>1000.2</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</si>
  <si>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</si>
  <si>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</si>
  <si>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</si>
  <si>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</si>
  <si>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</si>
  <si>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</si>
  <si>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</si>
  <si>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</si>
  <si>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</si>
  <si>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</si>
  <si>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</si>
  <si>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</si>
  <si>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</si>
  <si>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</si>
  <si>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</si>
  <si>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</si>
  <si>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</si>
  <si>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</si>
  <si>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</si>
  <si>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</si>
  <si>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 de documentos con revisión final / 1 documentos con revisión final</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</si>
  <si>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</si>
  <si>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</si>
  <si>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</si>
  <si>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</si>
  <si>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</si>
  <si>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</si>
  <si>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</si>
  <si>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</si>
  <si>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</si>
  <si>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</si>
  <si>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</si>
  <si>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</si>
  <si>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</si>
  <si>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</si>
  <si>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</si>
  <si>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</si>
  <si>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</si>
  <si>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</si>
  <si>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</si>
  <si>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</si>
  <si>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</si>
  <si>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</si>
  <si>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</si>
  <si>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</si>
  <si>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</si>
  <si>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</si>
  <si>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</si>
  <si>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</si>
  <si>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</si>
  <si>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</si>
  <si>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</si>
  <si>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</si>
  <si>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71.3</t>
  </si>
  <si>
    <t>71.3.1</t>
  </si>
  <si>
    <t>71.3.2</t>
  </si>
  <si>
    <t>71.3.3</t>
  </si>
  <si>
    <t>71.3.4</t>
  </si>
  <si>
    <t>71.4</t>
  </si>
  <si>
    <t>71.4.1</t>
  </si>
  <si>
    <t>71.4.2</t>
  </si>
  <si>
    <t>130-DIRECCIÓN FINANCIERA</t>
  </si>
  <si>
    <t>130.1</t>
  </si>
  <si>
    <t># de soportes presentados / 1 soporte a presentar</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</si>
  <si>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</si>
  <si>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</si>
  <si>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</si>
  <si>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</si>
  <si>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</si>
  <si>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</si>
  <si>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</si>
  <si>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</si>
  <si>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</si>
  <si>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</si>
  <si>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</si>
  <si>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</si>
  <si>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</si>
  <si>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</si>
  <si>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</si>
  <si>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6000.1.1</t>
  </si>
  <si>
    <t>6000.1.2</t>
  </si>
  <si>
    <t>6000.1.3</t>
  </si>
  <si>
    <t>% de Actividades ejecutadas / 100% de Actividades programadas</t>
  </si>
  <si>
    <t>6000.1.4</t>
  </si>
  <si>
    <t>6000.2</t>
  </si>
  <si>
    <t>6000.2.1</t>
  </si>
  <si>
    <t>6000.2.2</t>
  </si>
  <si>
    <t>6000.2.3</t>
  </si>
  <si>
    <t>6000.2.4</t>
  </si>
  <si>
    <t>6000.3</t>
  </si>
  <si>
    <t>6000.3.1</t>
  </si>
  <si>
    <t>6000.3.2</t>
  </si>
  <si>
    <t>6000.3.3</t>
  </si>
  <si>
    <t>6000.3.4</t>
  </si>
  <si>
    <t>6000.4</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</si>
  <si>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</si>
  <si>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</si>
  <si>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</si>
  <si>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</si>
  <si>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</si>
  <si>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</si>
  <si>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</si>
  <si>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</si>
  <si>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</si>
  <si>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</si>
  <si>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6000.5.1</t>
  </si>
  <si>
    <t># de Correo electrónico de remisión y proyecto de acto administrativo / Único entregable / 1 Correo electrónico de remisión y proyecto de acto administrativo / Único entregable</t>
  </si>
  <si>
    <t>6000.5.2</t>
  </si>
  <si>
    <t># de Proyecto de resolución con observaciones y memorando y/o  correo electrónico de remisión a la dependencia solicitante / 1 Proyecto de resolución con observaciones y memorando y/o  correo electrónico de remisión a la dependencia solicitante</t>
  </si>
  <si>
    <t>6000.5.3</t>
  </si>
  <si>
    <t>6000.5.4</t>
  </si>
  <si>
    <t>6000.5.5</t>
  </si>
  <si>
    <t>6000.5.6</t>
  </si>
  <si>
    <t>6000.5.7</t>
  </si>
  <si>
    <t>6000.6</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</si>
  <si>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</si>
  <si>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</si>
  <si>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</si>
  <si>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</si>
  <si>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</si>
  <si>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</si>
  <si>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</si>
  <si>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</si>
  <si>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</si>
  <si>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</si>
  <si>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</si>
  <si>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</si>
  <si>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</si>
  <si>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</si>
  <si>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</si>
  <si>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</si>
  <si>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</si>
  <si>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</si>
  <si>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</si>
  <si>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</si>
  <si>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</si>
  <si>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</si>
  <si>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</si>
  <si>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</si>
  <si>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</si>
  <si>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</si>
  <si>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3003.2</t>
  </si>
  <si>
    <t>% de encuentros realizados / 40% de invitaciones enviadas</t>
  </si>
  <si>
    <t>3003.2.1</t>
  </si>
  <si>
    <t># de invitaciones realizadas / 4000 invitaciones programadas</t>
  </si>
  <si>
    <t>3003.2.2</t>
  </si>
  <si>
    <t># de jornadas realizadas / 4 jornadas programadas</t>
  </si>
  <si>
    <t>3003.2.3</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</si>
  <si>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</si>
  <si>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</si>
  <si>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</si>
  <si>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</si>
  <si>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</si>
  <si>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</si>
  <si>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</si>
  <si>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</si>
  <si>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</si>
  <si>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</si>
  <si>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</si>
  <si>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</si>
  <si>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</si>
  <si>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</si>
  <si>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</si>
  <si>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</si>
  <si>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</si>
  <si>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</si>
  <si>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</si>
  <si>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</si>
  <si>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</si>
  <si>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</si>
  <si>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</si>
  <si>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</si>
  <si>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</si>
  <si>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3003.6</t>
  </si>
  <si>
    <t>3003.6.1</t>
  </si>
  <si>
    <t># de estudios previos elaborados / 1 estudios previos a elaborar</t>
  </si>
  <si>
    <t>3003.6.2</t>
  </si>
  <si>
    <t># de Cartilla revisada y/o ajustada / 1 Cartilla programada a revisar y/o ajustar</t>
  </si>
  <si>
    <t>3003.6.3</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</si>
  <si>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</si>
  <si>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</si>
  <si>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</si>
  <si>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</si>
  <si>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</si>
  <si>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</si>
  <si>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3003.6.7</t>
  </si>
  <si>
    <t>3003.6.8</t>
  </si>
  <si>
    <t># de informes presentados / 4 informes programados</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</si>
  <si>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</si>
  <si>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</si>
  <si>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</si>
  <si>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</si>
  <si>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</si>
  <si>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</si>
  <si>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</si>
  <si>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</si>
  <si>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</si>
  <si>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</si>
  <si>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</si>
  <si>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</si>
  <si>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</si>
  <si>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</si>
  <si>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</si>
  <si>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</si>
  <si>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</si>
  <si>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</si>
  <si>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</si>
  <si>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</si>
  <si>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</si>
  <si>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</si>
  <si>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</si>
  <si>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</si>
  <si>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</si>
  <si>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</si>
  <si>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</si>
  <si>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</si>
  <si>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</si>
  <si>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</si>
  <si>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</si>
  <si>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</si>
  <si>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</si>
  <si>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</si>
  <si>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</si>
  <si>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</si>
  <si>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</si>
  <si>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</si>
  <si>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</si>
  <si>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</si>
  <si>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</si>
  <si>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</si>
  <si>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</si>
  <si>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</si>
  <si>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</si>
  <si>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</si>
  <si>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</si>
  <si>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</si>
  <si>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</si>
  <si>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</si>
  <si>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</si>
  <si>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</si>
  <si>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</si>
  <si>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</si>
  <si>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</si>
  <si>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</si>
  <si>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</si>
  <si>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</si>
  <si>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</si>
  <si>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</si>
  <si>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</si>
  <si>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</si>
  <si>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</si>
  <si>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</si>
  <si>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</si>
  <si>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</si>
  <si>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</si>
  <si>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100.3.4</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</si>
  <si>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</si>
  <si>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</si>
  <si>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</si>
  <si>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</si>
  <si>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</si>
  <si>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</si>
  <si>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</si>
  <si>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</si>
  <si>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</si>
  <si>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</si>
  <si>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</si>
  <si>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</si>
  <si>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</si>
  <si>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</si>
  <si>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</si>
  <si>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</si>
  <si>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</si>
  <si>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</si>
  <si>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</si>
  <si>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141.1.3</t>
  </si>
  <si>
    <t>Ejecutar las actividades del plan de trabajo planificadas para la vigencia 2025 (Seguimiento al plan de trabajo y evidencias de su cumplimiento)</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</si>
  <si>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</si>
  <si>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</si>
  <si>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</si>
  <si>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</si>
  <si>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</si>
  <si>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</si>
  <si>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</si>
  <si>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</si>
  <si>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</si>
  <si>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</si>
  <si>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</si>
  <si>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</si>
  <si>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</si>
  <si>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</si>
  <si>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</si>
  <si>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</si>
  <si>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</si>
  <si>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</si>
  <si>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</si>
  <si>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</si>
  <si>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</si>
  <si>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</si>
  <si>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</si>
  <si>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</si>
  <si>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</si>
  <si>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</si>
  <si>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</si>
  <si>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</si>
  <si>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</si>
  <si>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</si>
  <si>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</si>
  <si>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</si>
  <si>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</si>
  <si>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</si>
  <si>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</si>
  <si>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</si>
  <si>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</si>
  <si>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</si>
  <si>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</si>
  <si>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</si>
  <si>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</si>
  <si>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</si>
  <si>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</si>
  <si>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</si>
  <si>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</si>
  <si>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</si>
  <si>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</si>
  <si>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</si>
  <si>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</si>
  <si>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</si>
  <si>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</si>
  <si>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</si>
  <si>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</si>
  <si>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</si>
  <si>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</si>
  <si>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</si>
  <si>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</si>
  <si>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</si>
  <si>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</si>
  <si>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</si>
  <si>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</si>
  <si>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</si>
  <si>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</si>
  <si>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</si>
  <si>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</si>
  <si>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</si>
  <si>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</si>
  <si>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</si>
  <si>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</si>
  <si>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</si>
  <si>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</si>
  <si>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</si>
  <si>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</si>
  <si>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</si>
  <si>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</si>
  <si>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</si>
  <si>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</si>
  <si>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</si>
  <si>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</si>
  <si>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</si>
  <si>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</si>
  <si>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</si>
  <si>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</si>
  <si>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</si>
  <si>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</si>
  <si>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</si>
  <si>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</si>
  <si>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</si>
  <si>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</si>
  <si>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</si>
  <si>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</si>
  <si>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</si>
  <si>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</si>
  <si>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</si>
  <si>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</si>
  <si>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</si>
  <si>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</si>
  <si>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</si>
  <si>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</si>
  <si>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</si>
  <si>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</si>
  <si>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</si>
  <si>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</si>
  <si>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</si>
  <si>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</si>
  <si>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</si>
  <si>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</si>
  <si>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</si>
  <si>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</si>
  <si>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</si>
  <si>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</si>
  <si>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</si>
  <si>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</si>
  <si>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</si>
  <si>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</si>
  <si>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</si>
  <si>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</si>
  <si>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</si>
  <si>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</si>
  <si>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</si>
  <si>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</si>
  <si>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</si>
  <si>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</si>
  <si>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</si>
  <si>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</si>
  <si>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</si>
  <si>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</si>
  <si>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</si>
  <si>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</si>
  <si>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</si>
  <si>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</si>
  <si>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</si>
  <si>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</si>
  <si>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</si>
  <si>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</si>
  <si>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</si>
  <si>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</si>
  <si>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</si>
  <si>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</si>
  <si>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</si>
  <si>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</si>
  <si>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</si>
  <si>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</si>
  <si>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</si>
  <si>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</si>
  <si>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</si>
  <si>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</si>
  <si>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</si>
  <si>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</si>
  <si>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</si>
  <si>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</si>
  <si>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</si>
  <si>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</si>
  <si>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</si>
  <si>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</si>
  <si>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</si>
  <si>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</si>
  <si>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</si>
  <si>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</si>
  <si>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</si>
  <si>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</si>
  <si>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</si>
  <si>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</si>
  <si>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</si>
  <si>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</si>
  <si>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</si>
  <si>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</si>
  <si>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</si>
  <si>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</si>
  <si>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</si>
  <si>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</si>
  <si>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</si>
  <si>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</si>
  <si>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</si>
  <si>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</si>
  <si>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</si>
  <si>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</si>
  <si>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</si>
  <si>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</si>
  <si>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</si>
  <si>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</si>
  <si>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</si>
  <si>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</si>
  <si>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</si>
  <si>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</si>
  <si>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</si>
  <si>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</si>
  <si>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</si>
  <si>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</si>
  <si>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</si>
  <si>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</si>
  <si>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</si>
  <si>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</si>
  <si>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</si>
  <si>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</si>
  <si>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</si>
  <si>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</si>
  <si>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</si>
  <si>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</si>
  <si>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</si>
  <si>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</si>
  <si>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</si>
  <si>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</si>
  <si>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</si>
  <si>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</si>
  <si>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</si>
  <si>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</si>
  <si>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</si>
  <si>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</si>
  <si>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</si>
  <si>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</si>
  <si>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</si>
  <si>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</si>
  <si>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</si>
  <si>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</si>
  <si>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</si>
  <si>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</si>
  <si>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</si>
  <si>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</si>
  <si>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</si>
  <si>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</si>
  <si>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</si>
  <si>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</si>
  <si>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</si>
  <si>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</si>
  <si>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</si>
  <si>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</si>
  <si>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</si>
  <si>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</si>
  <si>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</si>
  <si>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</si>
  <si>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</si>
  <si>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</si>
  <si>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</si>
  <si>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</si>
  <si>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</si>
  <si>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</si>
  <si>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</si>
  <si>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</si>
  <si>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</si>
  <si>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</si>
  <si>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</si>
  <si>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</si>
  <si>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</si>
  <si>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</si>
  <si>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</si>
  <si>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</si>
  <si>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</si>
  <si>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</si>
  <si>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</si>
  <si>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</si>
  <si>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</si>
  <si>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</si>
  <si>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</si>
  <si>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</si>
  <si>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</si>
  <si>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</si>
  <si>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</si>
  <si>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</si>
  <si>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</si>
  <si>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</si>
  <si>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</si>
  <si>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</si>
  <si>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</si>
  <si>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</si>
  <si>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</si>
  <si>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</si>
  <si>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</si>
  <si>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</si>
  <si>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</si>
  <si>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</si>
  <si>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</si>
  <si>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</si>
  <si>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</si>
  <si>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</si>
  <si>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</si>
  <si>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</si>
  <si>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</si>
  <si>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</si>
  <si>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</si>
  <si>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</si>
  <si>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</si>
  <si>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</si>
  <si>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</si>
  <si>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</si>
  <si>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</si>
  <si>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</si>
  <si>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</si>
  <si>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</si>
  <si>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</si>
  <si>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</si>
  <si>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</si>
  <si>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</si>
  <si>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</si>
  <si>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</si>
  <si>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</si>
  <si>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</si>
  <si>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</si>
  <si>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</si>
  <si>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</si>
  <si>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</si>
  <si>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</si>
  <si>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</si>
  <si>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</si>
  <si>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</si>
  <si>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</si>
  <si>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</si>
  <si>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</si>
  <si>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</si>
  <si>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</si>
  <si>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</si>
  <si>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</si>
  <si>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</si>
  <si>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</si>
  <si>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</si>
  <si>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</si>
  <si>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</si>
  <si>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</si>
  <si>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</si>
  <si>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</si>
  <si>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</si>
  <si>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</si>
  <si>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</si>
  <si>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</si>
  <si>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</si>
  <si>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</si>
  <si>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</si>
  <si>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</si>
  <si>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</si>
  <si>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</si>
  <si>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</si>
  <si>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</si>
  <si>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</si>
  <si>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</si>
  <si>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</si>
  <si>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</si>
  <si>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</si>
  <si>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</si>
  <si>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</si>
  <si>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</si>
  <si>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</si>
  <si>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</si>
  <si>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</si>
  <si>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</si>
  <si>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</si>
  <si>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</si>
  <si>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</si>
  <si>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</si>
  <si>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</si>
  <si>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</si>
  <si>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</si>
  <si>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</si>
  <si>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</si>
  <si>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</si>
  <si>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</si>
  <si>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</si>
  <si>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</si>
  <si>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</si>
  <si>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</si>
  <si>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</si>
  <si>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</si>
  <si>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</si>
  <si>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</si>
  <si>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</si>
  <si>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</si>
  <si>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</si>
  <si>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</si>
  <si>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</si>
  <si>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</si>
  <si>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</si>
  <si>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</si>
  <si>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</si>
  <si>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</si>
  <si>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</si>
  <si>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NA</t>
  </si>
  <si>
    <t>Fomentar la apropiación de la herramienta a través de un recurso pedagógico y la encuesta de satisfacción   (Video didáctico para el diligenciamiento de la herramienta y resultados  de la encuesta de satisfacción)</t>
  </si>
  <si>
    <t xml:space="preserve">Ponderador </t>
  </si>
  <si>
    <t xml:space="preserve">Reponderador </t>
  </si>
  <si>
    <t xml:space="preserve">Logro </t>
  </si>
  <si>
    <t>Avance ponderado</t>
  </si>
  <si>
    <t>Demandas de protección al consumidor, en fase de calificación, gestionadas. (Informe consolidado/ único entregable)..</t>
  </si>
  <si>
    <t># de Acciones de protección al consumidor gestionadas / 42000 Acciones de protección al consumidor por gestionar</t>
  </si>
  <si>
    <t>Gestionar las demandas de protección al consumidor (Informe mensual consolidado/ único entregable)</t>
  </si>
  <si>
    <t>4000.4.2</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</si>
  <si>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</si>
  <si>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</si>
  <si>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 de plan de trabajo del programa de enfoque diferencial ejecutado  / 100% de plan de trabajo del programa de enfoque diferencial a ejecutar</t>
  </si>
  <si>
    <t>Publicar el documento final en la pagina web de la entidad (Captura de pantalla con la publicación del documento).</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</si>
  <si>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</si>
  <si>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</si>
  <si>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</si>
  <si>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</si>
  <si>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</si>
  <si>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</si>
  <si>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</si>
  <si>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</si>
  <si>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E7;'Plantilla publicacion'!$A$3:$P$496;15;0)</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</si>
  <si>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</si>
  <si>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</si>
  <si>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</si>
  <si>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</si>
  <si>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</si>
  <si>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</si>
  <si>
    <t>Propuestas de modificación y actualización del Título X de la Circular Única de la Superintendencia de Industria y Comercio en materia de Propiedad Industrial, remitida al grupo de regulación (Propuestas de modificación enviadas por memorando)</t>
  </si>
  <si>
    <t># de Propuestas enviadas / 2 Propuesta por enviar</t>
  </si>
  <si>
    <t>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t>
  </si>
  <si>
    <t># de Propuestas enviadas / 2 Propuestas por enviar</t>
  </si>
  <si>
    <t>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t>
  </si>
  <si>
    <t xml:space="preserve">% de # de actividades realizadas  / 100% de # de actividades a realizar </t>
  </si>
  <si>
    <t xml:space="preserve">% de # de actividades realizadas  / 100% de # de actividades a realizar  </t>
  </si>
  <si>
    <t>Plataforma del Campus virtual accesible conforme a los estándares WCAG 2.1 nivel AA implementada (Informe consolidado de la implementación)</t>
  </si>
  <si>
    <t>% de plataforma campus virtual accesible implementada / 100% de plataforma campus virtual accesible a implementar</t>
  </si>
  <si>
    <t>Elaborar un diagnóstico de los aspectos que requieren ser implementados en accesibilidad de la plataforma del campus virtual. (Informe de diagnóstico).</t>
  </si>
  <si>
    <t xml:space="preserve"># de diagnóstico de los aspectos a implementar en accesibilidad de la plataforma del campus virtual elaborado / 1 diagnóstico de los aspectos a implementar en accesibilidad de la plataforma del campus virtual a elaborar. </t>
  </si>
  <si>
    <t>Elaborar un plan de trabajo para la implementación de accesibilidad del campus virtual. (Plan de trabajo).</t>
  </si>
  <si>
    <t xml:space="preserve"># de plan de trabajo para la implementación de accesibilidad de la plataforma del  campus virtual elaborado / 1 plan de trabajo para la implementación de accesibilidad de la plataforma del  campus virtual  a elaborar. </t>
  </si>
  <si>
    <t>Ejecutar el plan de trabajo  para la implementación de accesibilidad de la plataforma del campus virtual. (Reporte de avance de la ejecución del plan de trabajo).</t>
  </si>
  <si>
    <t>% de plan de trabajo para la implementación de accesibilidad de la plataforma del  campus virtual ejecutado  / 100% de  plan de trabajo para la implementación de accesibilidad de la plataforma del  campus virtual a ejecutar</t>
  </si>
  <si>
    <t>Elaborar informe de resultados de la accesibilidad de la plataforma del campus virtual. (Informe consolidado de la  accesibilidad)</t>
  </si>
  <si>
    <t># de informes de resultados de la  caccesibilidad de la plataforma del campus virtual elaborados  / 1  informe de resultados de la accesibilidad de la plataforma del campus virtual a elaborar.</t>
  </si>
  <si>
    <t>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</si>
  <si>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</si>
  <si>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 de avance porcentual de las actividades programadas / 100% de Total porcentaje del plan a ejecutar</t>
  </si>
  <si>
    <t>Realizar encuentros de arreglo directo (Informe arreglos directos realizados)</t>
  </si>
  <si>
    <t># de Encuentros de arreglos directos realizados / 1600 Encuentros de arreglos directos programados</t>
  </si>
  <si>
    <t># de casas abiertas en departamentos  generando presencia de la Red Nacional de Protección del Consumidor / 5 casas programadas</t>
  </si>
  <si>
    <t># de casas abiertas en departamentos generando presencia de la Red Nacional de Protección del Consumidor / 5 casas programadas</t>
  </si>
  <si>
    <t>Definir la Estrategia de socialización de la Guía de Aprendizaje en Derecho de Consumo (Documento Estrategia de socialización de la Guía de Aprendizaje en Derecho de Consumo)</t>
  </si>
  <si>
    <t>Aplicar la estrategia de socialización definida (Informe de aplicación de la estrategia)</t>
  </si>
  <si>
    <t># de Estrategia de  socializada / 1 Estrategia programada</t>
  </si>
  <si>
    <t>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t>
  </si>
  <si>
    <t># de Cartilla elaborada y aprobada. / 1 Cartilla programada</t>
  </si>
  <si>
    <t>Realizar un informe de valoración del Programa consufondo 2025 y recomendaciones para próximas vigencias.(Informe final)</t>
  </si>
  <si>
    <t># de Informe realizado / 1 Informe programado</t>
  </si>
  <si>
    <t>Producto Eliminado</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</si>
  <si>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podrá consultar:</t>
  </si>
  <si>
    <t>Recopilar la información necesaria para realizar el estudio de costeo de uno de los trámites priorizados  (Documento que relacione la documentación recopilada)</t>
  </si>
  <si>
    <t>Recopilar la información necesaria para realizar el estudio de costeo de los demás trámites priorizados (Documento que relacione la documentación recopilada)</t>
  </si>
  <si>
    <t>30.4.5</t>
  </si>
  <si>
    <t>Eliminadas</t>
  </si>
  <si>
    <t>NA Elimiandas</t>
  </si>
  <si>
    <t>Seguimiento Planes de trabajo MIPG en el marco de la Política Control Interno, con seguimiento realizado y radicado ante la OAP  (Informe)Entregable: (Informes de seguimiento  a la implementación y actas del comité)</t>
  </si>
  <si>
    <t># de Informe realizado y presentado / 1 Informe programado</t>
  </si>
  <si>
    <t># de Acta presentada / 1 Acta programada</t>
  </si>
  <si>
    <t xml:space="preserve">PND - 5-31-5-b- Convergencia regional - Entidades públicas territoriales y nacionales fortalecidas </t>
  </si>
  <si>
    <t>2025-02-03</t>
  </si>
  <si>
    <t>2025-11-28</t>
  </si>
  <si>
    <t>2025-04-01</t>
  </si>
  <si>
    <t>2025-04-30</t>
  </si>
  <si>
    <t>2025-06-03</t>
  </si>
  <si>
    <t>2025-07-01</t>
  </si>
  <si>
    <t>DECRETO 612;
PES_20240073</t>
  </si>
  <si>
    <t>2025-01-20</t>
  </si>
  <si>
    <t>2025-02-28</t>
  </si>
  <si>
    <t>2025-01-31</t>
  </si>
  <si>
    <t>2025-12-22</t>
  </si>
  <si>
    <t>2025-01-13</t>
  </si>
  <si>
    <t xml:space="preserve">PND - 2-03-9-b- Seguridad humana y justicia social - Aprovechamiento de la propiedad intelectual </t>
  </si>
  <si>
    <t>PEI_14;
PES_20230191;
PND_ 2_Fomentar estrategiasDe sensibilizaciónPara el reconocimiento, aprovechamiento y uso responsableDe losDerechosDePI</t>
  </si>
  <si>
    <t>2025-03-03</t>
  </si>
  <si>
    <t xml:space="preserve">PND - 4-04-1-c- Transformación productiva, internacionalización y acción climática - Políticas de competencia, consumidor e infraestructura de la calidad modernas </t>
  </si>
  <si>
    <t>PEI_16;
PES_20230194;
PND_ 2_Fomentar estrategiasDe sensibilizaciónPara el reconocimiento, aprovechamiento y uso responsableDe losDerechosDePI;
PND_4_ReinvertirParteDe las tasas recaudadasPorPropiedad industrial en el funcionamiento yPromociónDe la innovación</t>
  </si>
  <si>
    <t>2025-03-31</t>
  </si>
  <si>
    <t>PEI_15;
PES_20230102;
PND_ 2_Fomentar estrategiasDe sensibilizaciónPara el reconocimiento, aprovechamiento y uso responsableDe losDerechosDePI</t>
  </si>
  <si>
    <t>CONPES 3934 Acción 4.7;
PEI_38;
PND_3_Brindar acompañamiento a inventores yPromover el usoDe la informaciónDePatentes ;
PND_4_ReinvertirParteDe las tasas recaudadasPorPropiedad industrial en el funcionamiento yPromociónDe la innovación</t>
  </si>
  <si>
    <t>2025-12-12</t>
  </si>
  <si>
    <t>CONPES 4062 Acción 4.7;
PEI_31;
PND_ 2_Fomentar estrategiasDe sensibilizaciónPara el reconocimiento, aprovechamiento y uso responsableDe losDerechosDePI</t>
  </si>
  <si>
    <t>2025-09-30</t>
  </si>
  <si>
    <t>2025-10-01</t>
  </si>
  <si>
    <t>PND_3_Brindar acompañamiento a inventores yPromover el usoDe la informaciónDePatentes ;
PND_4_ReinvertirParteDe las tasas recaudadasPorPropiedad industrial en el funcionamiento yPromociónDe la innovación</t>
  </si>
  <si>
    <t>2025-08-29</t>
  </si>
  <si>
    <t>2025-01-02</t>
  </si>
  <si>
    <t>2025-12-31</t>
  </si>
  <si>
    <t>2025-01-15</t>
  </si>
  <si>
    <t>2025-10-31</t>
  </si>
  <si>
    <t>2025-08-01</t>
  </si>
  <si>
    <t>PND_ 2_Fomentar estrategiasDe sensibilizaciónPara el reconocimiento, aprovechamiento y uso responsableDe losDerechosDePI</t>
  </si>
  <si>
    <t>2025-08-15</t>
  </si>
  <si>
    <t>2025-03-28</t>
  </si>
  <si>
    <t>2025-04-21</t>
  </si>
  <si>
    <t>2025-04-22</t>
  </si>
  <si>
    <t>2025-05-05</t>
  </si>
  <si>
    <t>2025-05-23</t>
  </si>
  <si>
    <t>2025-05-26</t>
  </si>
  <si>
    <t xml:space="preserve">PND - 5-31-5-d- Convergencia regional - Gobierno digital para la gente </t>
  </si>
  <si>
    <t>2025-10-30</t>
  </si>
  <si>
    <t>2025-05-02</t>
  </si>
  <si>
    <t>2025-07-31</t>
  </si>
  <si>
    <t>2025-07-04</t>
  </si>
  <si>
    <t>2025-03-04</t>
  </si>
  <si>
    <t>2025-06-27</t>
  </si>
  <si>
    <t>2025-01-27</t>
  </si>
  <si>
    <t>2025-12-10</t>
  </si>
  <si>
    <t>PEI_11;
PEI_12;
PEI_13;
PES_20230246;
PES_20230250</t>
  </si>
  <si>
    <t>2025-03-29</t>
  </si>
  <si>
    <t>2025-03-01</t>
  </si>
  <si>
    <t>PEI_25;
PES_20230249</t>
  </si>
  <si>
    <t>2025-12-02</t>
  </si>
  <si>
    <t>2025-11-21</t>
  </si>
  <si>
    <t>2025-11-24</t>
  </si>
  <si>
    <t>2025-03-14</t>
  </si>
  <si>
    <t>2025-02-07</t>
  </si>
  <si>
    <t>2025-12-19</t>
  </si>
  <si>
    <t>2025-04-11</t>
  </si>
  <si>
    <t>2025-11-04</t>
  </si>
  <si>
    <t>2025-11-18</t>
  </si>
  <si>
    <t>2025-12-01</t>
  </si>
  <si>
    <t xml:space="preserve">PND - 4-04-1-a- Transformación productiva, internacionalización y acción climática - Reindustrialización para la sostenibilidad, el desarrollo económico y social </t>
  </si>
  <si>
    <t>PND 10_Fortalecer las actividades de inspección, vigilancia y Control ;
PND_13_Analizar y monitorear los mercadosDigitales</t>
  </si>
  <si>
    <t>2025-02-18</t>
  </si>
  <si>
    <t>2025-04-08</t>
  </si>
  <si>
    <t>PND_8_Fortalecer lasCapacidades yConocimiento sobreDerechos yDeberesDe las relacionesDeConsumo;
PND_9_Ampliar los instrumentosDePrevención</t>
  </si>
  <si>
    <t>2025-01-14</t>
  </si>
  <si>
    <t>PEI_19;
PES_20230253</t>
  </si>
  <si>
    <t>2025-12-15</t>
  </si>
  <si>
    <t>2025-12-16</t>
  </si>
  <si>
    <t>PEI_20;
PES_20230248</t>
  </si>
  <si>
    <t>2025-02-14</t>
  </si>
  <si>
    <t>2025-02-17</t>
  </si>
  <si>
    <t>2025-12-30</t>
  </si>
  <si>
    <t>2025-07-15</t>
  </si>
  <si>
    <t>2025-08-28</t>
  </si>
  <si>
    <t>2025-10-17</t>
  </si>
  <si>
    <t>2025-03-17</t>
  </si>
  <si>
    <t>2025-04-04</t>
  </si>
  <si>
    <t>2025-04-07</t>
  </si>
  <si>
    <t>2025-06-20</t>
  </si>
  <si>
    <t>2025-02-19</t>
  </si>
  <si>
    <t>2025-03-05</t>
  </si>
  <si>
    <t>2025-03-06</t>
  </si>
  <si>
    <t>2025-03-20</t>
  </si>
  <si>
    <t>2025-03-21</t>
  </si>
  <si>
    <t>2025-04-25</t>
  </si>
  <si>
    <t>2025-07-18</t>
  </si>
  <si>
    <t>2025-07-21</t>
  </si>
  <si>
    <t>2025-09-01</t>
  </si>
  <si>
    <t>2025-10-03</t>
  </si>
  <si>
    <t>2025-10-06</t>
  </si>
  <si>
    <t>2025-03-10</t>
  </si>
  <si>
    <t>2025-11-07</t>
  </si>
  <si>
    <t>2025-09-26</t>
  </si>
  <si>
    <t>2025-09-29</t>
  </si>
  <si>
    <t>2025-10-20</t>
  </si>
  <si>
    <t>2025-01-30</t>
  </si>
  <si>
    <t>2025-07-11</t>
  </si>
  <si>
    <t>2025-02-25</t>
  </si>
  <si>
    <t>2025-03-25</t>
  </si>
  <si>
    <t>2025-03-26</t>
  </si>
  <si>
    <t>2025-04-28</t>
  </si>
  <si>
    <t>2025-05-30</t>
  </si>
  <si>
    <t>2025-06-24</t>
  </si>
  <si>
    <t>2025-04-15</t>
  </si>
  <si>
    <t>2025-02-01</t>
  </si>
  <si>
    <t>2025-09-15</t>
  </si>
  <si>
    <t>2025-11-15</t>
  </si>
  <si>
    <t>2025-02-24</t>
  </si>
  <si>
    <t>2025-08-18</t>
  </si>
  <si>
    <t>2025-11-14</t>
  </si>
  <si>
    <t>2025-06-15</t>
  </si>
  <si>
    <t>2025-10-15</t>
  </si>
  <si>
    <t>2025-05-01</t>
  </si>
  <si>
    <t>2025-03-15</t>
  </si>
  <si>
    <t>2025-04-05</t>
  </si>
  <si>
    <t>2025-05-16</t>
  </si>
  <si>
    <t>2025-05-19</t>
  </si>
  <si>
    <t>DECRETO 612;
PEI_26;
PES_20230204</t>
  </si>
  <si>
    <t>2025-12-05</t>
  </si>
  <si>
    <t>2025-09-05</t>
  </si>
  <si>
    <t>2025-09-08</t>
  </si>
  <si>
    <t>2025-11-10</t>
  </si>
  <si>
    <t>2025-11-17</t>
  </si>
  <si>
    <t>2025-06-02</t>
  </si>
  <si>
    <t>2025-02-21</t>
  </si>
  <si>
    <t>2025-11-03</t>
  </si>
  <si>
    <t>2025-07-28</t>
  </si>
  <si>
    <t>2025-07-25</t>
  </si>
  <si>
    <t>2025-01-07</t>
  </si>
  <si>
    <t>2025-03-18</t>
  </si>
  <si>
    <t>2025-06-04</t>
  </si>
  <si>
    <t>PEI_24;
PES_20230281</t>
  </si>
  <si>
    <t>PEI_21;
PES_20230188</t>
  </si>
  <si>
    <t>PND_8_Fortalecer lasCapacidades yConocimiento sobreDerechos yDeberesDe las relacionesDeConsumo</t>
  </si>
  <si>
    <t xml:space="preserve">PND_8_Fortalecer lasCapacidades yConocimiento sobreDerechos yDeberesDe las relacionesDeConsumo;
PND 10_Fortalecer las actividades de inspección, vigilancia y Control </t>
  </si>
  <si>
    <t>PEI_17;
PES_20230197;
PND_8_Fortalecer lasCapacidades yConocimiento sobreDerechos yDeberesDe las relacionesDeConsumo</t>
  </si>
  <si>
    <t>2025-04-14</t>
  </si>
  <si>
    <t>2025-08-19</t>
  </si>
  <si>
    <t>PEI_6;
PEI_7;
PEI_8;
PEI_9;
PES_20230190;
PES_20230195;
PES_20230196;
PES_20230200;
PND_7_Fortalecer lasCapacidades yConocimiento sobreDerechos yDeberesDe las relacionesDeConsumo (programasDeCumplimiento enCompetencia)</t>
  </si>
  <si>
    <t>PND_7_Fortalecer lasCapacidades yConocimiento sobreDerechos yDeberesDe las relacionesDeConsumo (programasDeCumplimiento enCompetencia);
PND_9_Ampliar los instrumentosDePrevención</t>
  </si>
  <si>
    <t xml:space="preserve">PEI_4;
PEI_5;
PES_20230189;
PES_20230192;
PND_9_Ampliar los instrumentosDePrevención;
PND 10_Fortalecer las actividades de inspección, vigilancia y Control </t>
  </si>
  <si>
    <t>PND_6_Fortalecer institucionalmente la autoridadDeCompetencia</t>
  </si>
  <si>
    <t>PND_9_Ampliar los instrumentosDePrevención;
PND _16_Construir mecanismosDe autorregulación que fortalezcan la ProtecciónDe laCompetencia;
PND _17_Sensibilizar en estos aspectos a los empresarios que utilizan plataformas Digitales para sus nichos de mercado.</t>
  </si>
  <si>
    <t>2025-04-18</t>
  </si>
  <si>
    <t>2025-09-12</t>
  </si>
  <si>
    <t>2025-03-07</t>
  </si>
  <si>
    <t>2025-11-20</t>
  </si>
  <si>
    <t>2025-06-06</t>
  </si>
  <si>
    <t>2025-06-09</t>
  </si>
  <si>
    <t>2025-07-16</t>
  </si>
  <si>
    <t>2025-02-15</t>
  </si>
  <si>
    <t xml:space="preserve">PND - 2-01-4-c- Seguridad humana y justicia social - Portabilidad de datos para el empoderamiento ciudadano </t>
  </si>
  <si>
    <t>2025-02-04</t>
  </si>
  <si>
    <t>2025-02-11</t>
  </si>
  <si>
    <t>2025-05-29</t>
  </si>
  <si>
    <t>2025-07-14</t>
  </si>
  <si>
    <t>2025-07-02</t>
  </si>
  <si>
    <t>2025-11-26</t>
  </si>
  <si>
    <t>2025-05-12</t>
  </si>
  <si>
    <t>2025-05-13</t>
  </si>
  <si>
    <t>PEI_23;
PES_20230193</t>
  </si>
  <si>
    <t>PEI_22;
PES_20230041</t>
  </si>
  <si>
    <t>PND_1_Fortalecer el empoderamientoDe lasPersonas sobre susDatos</t>
  </si>
  <si>
    <t>2025-09-25</t>
  </si>
  <si>
    <t>2025-10-14</t>
  </si>
  <si>
    <t>2025-10-22</t>
  </si>
  <si>
    <t>2025-10-23</t>
  </si>
  <si>
    <t>2025-07-30</t>
  </si>
  <si>
    <t>2025-05-06</t>
  </si>
  <si>
    <t>2025-05-08</t>
  </si>
  <si>
    <t>2025-05-09</t>
  </si>
  <si>
    <t>2025-08-04</t>
  </si>
  <si>
    <t>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t>
  </si>
  <si>
    <t>Actividad sin participación Eliminada</t>
  </si>
  <si>
    <t>PLAN DE ACCION CONSOLIDADO 2025 VERSION 20  2025-08-18 09:01:00</t>
  </si>
  <si>
    <t>Actividad sin participación</t>
  </si>
  <si>
    <t>C_COMP 1. Reducir comportamiento rentista de agentes, sujetos de inspección, vigilancia y control por Superin. PND_TRANSF_ Productiva, internacionalización y acción clímatica _ c. políticas de competencia, consumidor e infraestructura de calidad modernas</t>
  </si>
  <si>
    <t>Campañas de control preventivo en los sectores eléctrico, seguridad vial, hogar y construcción e hidrocarburos, realizadas  (Informe con análisis del desarrollo de la campaña)</t>
  </si>
  <si>
    <t># de Informes con análisis del desarrollo de la campaña realizados / 4 Informes con análisis del desarrollo de la campaña a realizar</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</si>
  <si>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</si>
  <si>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 de Campañas planificadas / 4 Campañas programadas</t>
  </si>
  <si>
    <t># de Cronogramas elaborados / 4 Cronogramas programados</t>
  </si>
  <si>
    <t>Ejecutar el cronograma de visitas y requerimientos (Seguimiento al cronograma)</t>
  </si>
  <si>
    <t>Análisis del desarrollo de la campaña (Informe con análisis del desarrollo de la campaña)</t>
  </si>
  <si>
    <t>Campañas de control preventivo en surtidores de combustibles, balanzas, preempacados y alcoholímetros, realizadas (Informe con análisis del desarrollo de la campaña)</t>
  </si>
  <si>
    <t># de Informes con análisis del desarrollo de la campaña realizados / 6 Informes con análisis del desarrollo de la campaña a realizar</t>
  </si>
  <si>
    <t># de Campañas planificadas / 6 Campañas programadas</t>
  </si>
  <si>
    <t># de Cronogramas elaborados / 6 Cronogramas programados</t>
  </si>
  <si>
    <t>Campañas de control preventivo en control de precios en cualquiera de los siguientes temas: combustibles, medicamentos o leche cruda, realizadas. (Informe con análisis del desarrollo de la campaña)</t>
  </si>
  <si>
    <t># de Informes con análisis del desarrollo de la campaña realizados / 2 Informes con análisis del desarrollo de la campaña a realizar</t>
  </si>
  <si>
    <t># de Campañas planificadas / 2 Campañas programadas</t>
  </si>
  <si>
    <t># de Cronogramas elaborados / 2 Cronogramas programados</t>
  </si>
  <si>
    <t>Proyecto de Reglamento Técnico Metrológico de Medidores de Agua de uso residencial, elaborado y enviado (Documento proyecto y correo de envío o memorando)</t>
  </si>
  <si>
    <t>Proyecto de Reglamento Técnico Metrológico de Medidores de Gas de uso residencial elaborado y enviado a la abogacia de la competencia. (Documento proyecto y correo de envío o memorando)</t>
  </si>
  <si>
    <t>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t>
  </si>
  <si>
    <t>Análisis de Impacto Normativo -AIN ex ante de Cinemómetros elaborado y enviado al Grupo de Regulación (Memorando de remisión -correo electrónico de remisión y documento de definición de problema ajustado / Formato Matriz comentarios  Único entregable)</t>
  </si>
  <si>
    <t>Producto eliminado</t>
  </si>
  <si>
    <t xml:space="preserve">Actividades </t>
  </si>
  <si>
    <t xml:space="preserve">Seguimiento a </t>
  </si>
  <si>
    <t xml:space="preserve">Avance porcentual </t>
  </si>
  <si>
    <t xml:space="preserve">Avance ponderado </t>
  </si>
  <si>
    <t xml:space="preserve">Avance Cualitativo </t>
  </si>
  <si>
    <t>Agosto</t>
  </si>
  <si>
    <t>Seguimiento a Agosto</t>
  </si>
  <si>
    <t>Seguimiento a  Agosto</t>
  </si>
  <si>
    <t>Porcentaje de avance</t>
  </si>
  <si>
    <t>Porcentaje de avance verificado</t>
  </si>
  <si>
    <t>Eficiencia</t>
  </si>
  <si>
    <t>Logro ponderado</t>
  </si>
  <si>
    <t>Se avanzo en: 
Versión ajustada de Minjusticia para el convenio del proyecto JUSTIFACIL como realización de Consulta Estimado de inversiones y costos EFJE - Modelo de Sostenibilidad JustiFácil
Se hizo seguimiento para avanzar en el convenio para acceso de SIRNA y URNA del Consejo Superior de la Judicatura
Se realizo socialización de los resultados obtenidos en la documentación del catalogo del grupo de sistemas de información. 
Se socializo en el comité de arquitectura tanto el gobierno técnico como la arquitectura diseñada.</t>
  </si>
  <si>
    <t xml:space="preserve">Se verifica el avance en atención a los soportes anexos </t>
  </si>
  <si>
    <t xml:space="preserve">Se formula el plan de intercambio </t>
  </si>
  <si>
    <t xml:space="preserve">Se verifica el cumplimiento de la actividad de acuerdo al soporte anexo </t>
  </si>
  <si>
    <t xml:space="preserve">Se verifica seguimiento en atención a soportes anexos </t>
  </si>
  <si>
    <t>Las evidencias de las actividades, se podrán encontrar en el documento "Modelo operativo para la gestión de datos V1.0", en las secciones 8.3, 8.5, 9 y 9.3.</t>
  </si>
  <si>
    <t>Se recomienda para próximos seguimientos realizar por parte del Rol funcionario contratista, una descripción clara y precisa de como se encuentra el avance de la actividad y como justificar el avance porcentual registrado</t>
  </si>
  <si>
    <t>Se realiza el plan de trabajo de gobierno de datos</t>
  </si>
  <si>
    <t xml:space="preserve">Se verifica el cumplimiento de la actividad con las evidencias suministradas </t>
  </si>
  <si>
    <t xml:space="preserve">Se recomienda para próximos seguimientos realizar  por parte del rol contratista funcionario una clara descripción del avance de la actividad y la forma como se calculo el avance porcentual </t>
  </si>
  <si>
    <t>Se realiza el segundo informe correspondiente con cote a junio con un avance del 50%.
Reporte del avance de ejecución del Plan SGSI a corte junio, donde se evidencia que, de 24 actividades propuestas, 11 ya se encuentran al 100%, 9 ya dieron inicio y tienen avance de ejecución, 4 actividades ya dieron inicio, pero aún no cuentan con avance de ejecución, el Logro Ponderado acumulado 53%.
Adicional a esto, es importante resaltar que este plan cuenta con dos actividades asociadas al (PES).
3-3 Vulnerabilidades críticas remediadas o solucionadas, Esta actividad tiene una meta del 100% y se lleva un avance del 49.99% a corte junio se han realizado (15) escaneos de vulnerabilidades.  
 soporte: 3-3 GTIFSG Gestión de Vulnerabilidades 30-04-2025, 3-3 GTIFSG Gestión de Vulnerabilidades 30-05-2025
6-3 BIA actualizado y publicado en el módulo SIGI): Se adelantan las respectivas mesas de trabajo con la finalidad de realizar el levantamiento de servicios que se presta en cada una.</t>
  </si>
  <si>
    <t xml:space="preserve">Se revisa la justificación y los soportes anexos se verifica el avances, para próximos seguimientos se solicita denominar las evidencias en las celdas de nombre de archivo con los nombres de las actividades que están soportando de tal manera que se facilite el seguimiento y la verificación </t>
  </si>
  <si>
    <t xml:space="preserve">se formula el plan de seguridad </t>
  </si>
  <si>
    <t xml:space="preserve">Se verifica el cumplimiento de la actividad con el anexo aportado </t>
  </si>
  <si>
    <t>Se realiza el reporte de ejecución del Plan SGSI,donde se evidencia que, de 24 actividades propuestas, 11 ya se encuentran al 100%, 9 ya dieron inicio y tienen avance de ejecución, 4 actividades ya dieron inicio, pero aún no cuentan con avance de ejecución, el Logro Ponderado acumulado a agosto 64%, Adicional a esto, es importante resaltar que este plan cuenta con dos actividades asociadas al (PES).
3-3 Vulnerabilidades críticas remediadas o solucionadas, Esta actividad tiene una meta del 100% y se lleva un avance del 66.65% a corte agosto se han realizado (33) escaneos de vulnerabilidades. soporte: Act 3-3 GTIFSG Gestión de Vulnerabilidades 2025 Agosto.
6-3 BIA actualizado y publicado en el módulo SIGI): Se está a la espera de mesa de trabajo con la Jefatura OTI y sus respectivos Grupo, con la finalidad de socializar los servicios críticos identificados en las mesas de trabajo con los procesos, una vez se dé la sesión se procede a la actualización del documento BIA.</t>
  </si>
  <si>
    <t xml:space="preserve">Reporte de seguimiento verificado en atención a los soportes anexos </t>
  </si>
  <si>
    <t>Se realiza el primer informe de seguimiento a los riesgos de seguridad de la información dando cumplimento al primer entregable con corte a junio, para un avance de la actividad del 33%, Se adjunta los soportes de los seguimientos realizados 
De igual manera, durante el seguimiento, se evidencia que cada una de las áreas gestionaron las actividades planeadas a ejecutarse en el primer y segundo trimestre: en marzo 3 actividades, en abril 2 actividades, en mayo 5 actividades y en junio 6 actividades.
De conformidad con lo anteriormente descrito, se confirma la ejecución de 16 actividades.
Teniendo en cuenta que hasta el momento son en total 97 actividades descritas en los planes de tratamiento de riesgos de seguridad de la información, el avance es del 16,5%.</t>
  </si>
  <si>
    <t xml:space="preserve">Se verifica el avance porcentual en atención a las evidencias registradas </t>
  </si>
  <si>
    <t>Se realizó la consolidación de los riesgos de seguridad, con sus respectivos tratamientos, fechas y responsables.</t>
  </si>
  <si>
    <t>El avance porcentual registrado corresponde con las evidencias presentadas</t>
  </si>
  <si>
    <t>Se realiza el primer informe de seguimiento a los riesgos de seguridad de la información dando cumplimento al primer entregable con corte a junio, para un avance de la actividad del 16,5%.
De igual manera, durante el seguimiento, se evidencia que cada una de las áreas gestionaron las actividades planeadas a ejecutarse en el primer y segundo trimestre: en marzo 3 actividades, en abril 2 actividades, en mayo 5 actividades y en junio 6 actividades.
De conformidad con lo anteriormente descrito, se confirma la ejecución de 16 actividades.
Teniendo en cuenta que hasta el momento son en total 97 actividades descritas en los planes de tratamiento de riesgos de seguridad de la información.</t>
  </si>
  <si>
    <t xml:space="preserve">Se verifica seguimiento en razón a las evidencias </t>
  </si>
  <si>
    <t>Formular plan estratégico de tecnologías de información PETI</t>
  </si>
  <si>
    <t xml:space="preserve">Se verifica el cumplimiento de la actividad dentro de los tiempos establecidos </t>
  </si>
  <si>
    <t>Se encuentra en ejecución los 14 proyectos definidos en la hoja de ruta, principalmente en el proyecto de modernización de aplicaciones se han realizado cambios sin afectar  fechas finales de lo definido. El proyecto de rediseño del portafolio de servicios y trámites ha sido articulado con el proyecto de optimización de sede electrónica que lidera secretaria general.</t>
  </si>
  <si>
    <t xml:space="preserve">Se aprueba registro porcentual registrado y evidencias aportadas </t>
  </si>
  <si>
    <t xml:space="preserve">
Teniendo en cuenta que está previsto suplir un total de 414 empleos mediante concurso abierto, y que con corte al 30 de agosto se han posesionado 331 personas, el porcentaje de avance reportado corresponde al cumplimiento efectivo frente a la meta establecida. Este porcentaje se obtiene de dividir el número de personas posesionadas (331) entre el total de empleos proyectados (414), y el resultado se multiplica por cien para expresarlo en porcentaje. Al realizar este cálculo, se obtiene un porcentaje de avance del 79,95%, que refleja de manera precisa el cumplimiento alcanzado con corte a la fecha mencionada.
</t>
  </si>
  <si>
    <t xml:space="preserve">Se verifica el porcentaje de avance del 79,95 que corresponde números de servidores impactados/ proyectados a impactar con la campaña.  </t>
  </si>
  <si>
    <t xml:space="preserve">Se realizó el taller de adaptación al cambio dirigido a los líderes del área </t>
  </si>
  <si>
    <t>Se avala el cumplimiento de la presente actividad se allega lista de asistencia donde se evidencia taller de liderazgo para el cambio.</t>
  </si>
  <si>
    <t>Realizar encuesta sociodemográfica con el fin de caracterizar a los servidores e identificar acciones de mejora en pro de la felicidad de los servidores.</t>
  </si>
  <si>
    <t xml:space="preserve">Se avala el cumplimiento de la presente actividad. en donde se evidencia mediante un informe el análisis dado a la encuesta sociodemográfica realizada a los servidores públicos de la SIC </t>
  </si>
  <si>
    <t xml:space="preserve">Durante el mes de agosto se realizó la tercera campaña "escuchando tus emociones"  </t>
  </si>
  <si>
    <t xml:space="preserve">El porcentaje de avance de la actividad es del 49,98 dado que cada campaña tiene un peso de 16,66. Se recomienda para el próximo reporte no aproximar el peso porque si lo aproximan el a 17 al final el total acumulado daría 102. </t>
  </si>
  <si>
    <t>Se elaboró el Plan Estratégico de Talento Humano y se realizó la publicación en página web de la SIC e Intrasic.</t>
  </si>
  <si>
    <t xml:space="preserve">Se avala el cumplimiento del presente producto mediante los entregables establecidos en el mismo </t>
  </si>
  <si>
    <t>Se elaboró el documento del Plan Estratégico de Talento Humano para la vigencia 2025.</t>
  </si>
  <si>
    <t xml:space="preserve">Se avala el cumplimiento de la presente actividad mediante el documento denominado Plan estratégico de talento humano </t>
  </si>
  <si>
    <t>Se realizó la publicación del Plan Estratégico de Talento Humano tanto en la página web de la entidad como en la Intrasic.</t>
  </si>
  <si>
    <t xml:space="preserve">Se avala el cumplimiento de la presente actividad mediante la publicación del plan estratégico de talento humano </t>
  </si>
  <si>
    <t>Se estableció el plan de trabajo con acciones, fechas y responsables, para el cumplimiento de los objetivos de mejora efr.</t>
  </si>
  <si>
    <t xml:space="preserve">Se avala el cumplimiento de la presente actividad mediante el plan de trabajo EFR </t>
  </si>
  <si>
    <t>Se han elaborado dos informes trimestrales y se han ejecutado las actividades para el cumplimiento de objetivos de mejora efr.</t>
  </si>
  <si>
    <t xml:space="preserve">Se avala el avance dado a la presente actividad, se esta ejecutando el plan de trabajo de acuerdo a lo programado. Se recomienda cargar los planes de trabajo en todos los seguimientos. </t>
  </si>
  <si>
    <t>Se elaboró el primer informe semestral de Plan de Bienestar Social y Estímulos, se ajusta porcentaje de acuerdo a las indicaciones de la OAP</t>
  </si>
  <si>
    <t>Se avala el avance dado al presente producto, el plan de trabajo se viene ejecutando de acuerdo a la programación las evidencias de la ejecución del plan se encuentra cargadas en el actividad 117.4.2. Se recomienda para los próximos seguimientos adjuntar el plan de trabajo y los soportes en esta sección.</t>
  </si>
  <si>
    <t>Se elaboró el plan de bienestar social y estímulos y fue aprobado  por el Comité Institucional de Gestión y Desempeño en reunión celebrada el 29 de enero de 2025.</t>
  </si>
  <si>
    <t xml:space="preserve">Se avala el cumplimiento de la presente actividad.  </t>
  </si>
  <si>
    <t>Mediante Resolución 2240 de 2025 se adoptó el Plan de Bienestar Social y Estímulos y se publicó el la resolución en la página web e intrasic.</t>
  </si>
  <si>
    <t>Se avala el cumplimiento de la presente actividad mediante la resolución del plan de bienestar</t>
  </si>
  <si>
    <t>Durante los meses de agosto se realizaron las siguientes actividades de Bienestar: Rutas, Parqueaderos, Teletrabajo, Jornada Especial de Mujeres Embarazadas, Horario Flexible, Valera Emocional los permisos de la Valera está a disposición de los funcionarios y el reporte de uso de Valera depende la solicitud de los funcionarios, Incentivo al Uso de la Bicicleta, Apropiación de Transparencia, Salas Amigas de la Familia Lactante, Asesorías de la Caja de Compensación, Celebración Cumple años, día de los abuelos, bienvenida bebe, Higiene mental, Café del conocimiento, Ejercicio es salud y deporte, Gimnasia cerebral, Estrategia pensional, Reconocimiento pensionados, Fondo Nacional del Ahorro, Reconocimiento a la Antigüedad Laboral, Reconocimiento a los servidores públicos según su profesión.</t>
  </si>
  <si>
    <t>Se verifica el porcentaje de avance del 56,1 en base al seguimiento de Plan de Trabajo de Bienestar.</t>
  </si>
  <si>
    <t>Se elaboró el informe semestral de Plan de Institucional de Capacitación y se ajusta el avance de porcentaje.</t>
  </si>
  <si>
    <t>Se avala el avance dado al presente producto, el plan de trabajo se viene ejecutando de acuerdo a la programación las evidencias de la ejecución del plan se encuentra cargadas en el actividad 117.5.2. Se recomienda para los próximos seguimientos adjuntar el plan de trabajo y los soportes en esta sección.</t>
  </si>
  <si>
    <t>Se elaboró el Plan Institucional de Capacitación 2025 y fue aprobado  por el Comité Institucional de Gestión y Desempeño en reunión celebrada el 29 de enero de 2025.</t>
  </si>
  <si>
    <t>Se aprueba cumplimiento de la presente actividad</t>
  </si>
  <si>
    <t>Mediante Resolución 2241 de 2025 se adoptó el plan de capacitación y se publicó en la página web e intrasic.</t>
  </si>
  <si>
    <t>Se avala el cumplimiento de la presente actividad mediante la resolución de capacitaciones para la vigencia 2025.</t>
  </si>
  <si>
    <t xml:space="preserve">Durante el mes de agosto se realizaron las siguientes actividades: Transparencia y ética pública, direccionamiento estratégico, redacción y argumentación textos jurídico, presupuesto público y proyectos de inversión, Accesibilidad y marco normativo, contratación pública.
</t>
  </si>
  <si>
    <t xml:space="preserve">Se verifica porcentaje de avance del 24,2 de acuerdo al seguimiento realizado al Plan de Capacitación. Las actividades cuentan con soportes. </t>
  </si>
  <si>
    <t>Se elaboró el informe semestral de las actividades realizadas en el programa de SST. y se ajusta el porcentaje del producto</t>
  </si>
  <si>
    <t>Se avala el avance dado al presente producto, el plan de trabajo se viene ejecutando de acuerdo a la programación,  las evidencias de la ejecución del plan se encuentra cargadas en el actividad 117.6.2. Se recomienda para los próximos seguimientos adjuntar el plan de trabajo y los soportes en esta sección.</t>
  </si>
  <si>
    <t>Mediante Resolución 2242 de 2025 se adoptó el Plan Anual de trabajo para el Sistema de Gestión de Seguridad y Salud en el Trabajo de la Superintendencia de Industria y Comercio para la vigencia 2025.
Se ajusta a las observaciones realizada por la OAP</t>
  </si>
  <si>
    <t>Se avala el cumplimiento de la presente actividad</t>
  </si>
  <si>
    <t>Durante el mes de agosto se realizaron las siguientes actividades de SST: Actas mensuales reunión copasst, Matriz de requisitos legales, Soporte de las divulgaciones realizadas por SST a través de la IntraSic,  Consolidado de investigación de ATEL, Registro y análisis del indicador (En la hoja de Excel se encuentran los 6)</t>
  </si>
  <si>
    <t>Se valida porcentaje de avance de acuerdo con el formato de seguimiento del Formato Plan de trabajo. Las acciones realizadas cuentan con soporte.</t>
  </si>
  <si>
    <t xml:space="preserve">En el marco de las estrategias institucionales orientadas a la reducción de emisiones, la adaptación al cambio climático y la transición energética como parte del compromiso con la protección del medio ambiente, se registró un avance del 68 %, correspondiente a un total de 24 actividades ejecutadas durante el mes de agosto. Entre las acciones desarrolladas, se destacó la ejecución campaña sobre el uso eficiente y racional del agua, la cual incluyó la publicación de contenidos informativos que resaltan medidas y prácticas sostenibles para evitar el desperdicio de este recurso natural. Adicionalmente, en el marco de la transición energética, se ha dado continuidad al proceso de seguimiento y control en el uso de tóneres y tintas ecológicas, con el fin de fomentar el consumo responsable y reducir la huella ambiental asociada a los procesos de impresión. </t>
  </si>
  <si>
    <t>Se avala el avance dado al presente producto el cual se encuentra en ejecución se han ejecutado 24 de las 35 actividades programadas en el plan trabajo del sistema de gestión ambiental.</t>
  </si>
  <si>
    <t>De acuerdo a las estrategias de ejecución las campañas ambientales para la reducción de GEI y aspectos ambientales generados por la Entidad, para este reporte se realizó una campaña sobre el uso eficiente y racional del agua, la cual incluyó la publicación de contenidos informativos que resaltan medidas y prácticas sostenibles para evitar el desperdicio de este recurso natural. Para este reporte se registró un avance en el plan de trabajo del 63%, para un total de 15 actividades ejecutadas.</t>
  </si>
  <si>
    <t>Dentro de las estrategias de medidas de transición energética, se desarrolló campaña sobre el día libre de bolsas de plástico que ser celebro el 3 de julio. En esta publicación se enfatizó en el impacto negativo de las bolsas plásticas y se realizó recomendaciones de adopción de alternativas sostenibles como bolsas reutilizables. Para este reporte se registró un avance en el plan de trabajo del 67%, para un total de 6 actividades ejecutadas.</t>
  </si>
  <si>
    <t>Dentro del marco de reducción de la huella de carbono que emite la Entidad, se desarrolló proceso de contratación con la empresa Higienistas Consultores SAS mediante contrato 1255 de 2025 para realización el inventario, cálculo de la huella de carbono vigencia 2024 y propuestas de compensación de las mismas. Para este reporte se registra un avance de ejecución de la actividad del 100%.</t>
  </si>
  <si>
    <t xml:space="preserve">Para el mes de mayo se realizó actualización y evaluación de la Matriz de Aspectos e Impactos Ambientales generados en la Entidad. Como resultado de esta se identificó 3 aspectos significativos: Consumo de energía, Consumo de papel y consumo de tóner. Estos aspectos están siendo atacados dentro de las estrategias establecidas para la reducción de emisiones y adaptación al cambio climático y la transición energética y la protección del medio ambiente, mediante actividades que ayudan a disminuir el impactos que la genera en el medio ambiente. </t>
  </si>
  <si>
    <t>Se avala el cumplimiento de la presente actividad, mediante la matriz de identificación de aspectos, evaluación y control de impactos ambientales.</t>
  </si>
  <si>
    <t>Con corte al 31 de agosto de 2025, y en cumplimiento con la directriz de manejo de imagen de la Presidencia de la República, se han generado un total de 25.774 publicaciones, distribuidas en 54 comunicados de prensa, 63 noticias y Publicaciones en redes sociales así: X: 23.719, LinkedIN: 234, Facebook: 847, Instagram: 780 y TikTok: 77</t>
  </si>
  <si>
    <t xml:space="preserve">Se verifica avance porcentual registrado en atención a las evidencias aportadas </t>
  </si>
  <si>
    <t>En el mes de agosto de 2025, y en cumplimiento con la directriz de manejo de imagen de la Presidencia de la República, se generaron un total de 3.005 publicaciones, distribuidas en 7 comunicados de prensa, 7 noticias y Publicaciones en redes sociales así: X: 2.591, LinkedIN: 66, Facebook: 167, Instagram: 159 y TikTok: 8</t>
  </si>
  <si>
    <t>Se valida el porcentaje de avance. El adjunto corresponde al entregable propuesto.</t>
  </si>
  <si>
    <t>Se elaboró el documento de Diagnóstico de las necesidades para las comunicaciones internas, el cual está avalado por la Coordinación del Grupo de Comunicaciones.</t>
  </si>
  <si>
    <t xml:space="preserve">Se avala el cumplimiento de la presente actividad, se descuentan 10 punto por cuanto la evidencia se allego en el mes de mayo. </t>
  </si>
  <si>
    <t>Se elaboró el documento de estrategia de comunicaciones internas y el respectivo plan de trabajo para su realización, el cual se encuentra avalado por la Coordinación del GIT Comunicación.</t>
  </si>
  <si>
    <t>Se avala el cumplimiento de la presente actividad se plantea estrategia y plan de ejecución de la misma</t>
  </si>
  <si>
    <t>Considerando que se estableció que desde la Secretaría General se liderarán los temas relacionados con las comunicaciones internas, se procedió a la revisión y actualización del Plan de Trabajo propuesto, con el fin de que las actividades pendientes sean gestionadas desde dicha dependencia.</t>
  </si>
  <si>
    <t xml:space="preserve">Se avala el avance cualitativo dado a la presente actividad la cual se encuentra en ejecución </t>
  </si>
  <si>
    <t>Se elaboró el documento de Estrategia de Comunicaciones SIC 2025 y el respectivo plan de trabajo para su materialización, el cual está avalado por la Coordinación del Grupo de Comunicaciones.</t>
  </si>
  <si>
    <t xml:space="preserve">Se avala el cumplimiento de la presente actividad con documento de estrategia de comunicaciones y plan de trabajo  </t>
  </si>
  <si>
    <t>A la fecha, Con corte al 31 de julio de 2025, el plan de trabajo propuesto registra un cumplimiento del 47%.</t>
  </si>
  <si>
    <t>Se avala el porcentaje de avance del 33,33% de acuerdo con la fórmula de cálculo establecida en la actividad.</t>
  </si>
  <si>
    <t xml:space="preserve">Se presenta el primer informe de los resultados de la implementación de la estrategia de fortalecimiento </t>
  </si>
  <si>
    <t xml:space="preserve">Se avala el porcentaje de avance reportado. Se entrega el primer informe de implementación de la estrategia de acuerdo al entregable establecido. Se recomienda que el informe sea más extenso y logre evidencia todo el trabajo realizado para implementar la estrategia </t>
  </si>
  <si>
    <t>Se registra el primer informe trimestral de Monitoreo de Medios con corte a 31 de julio de 2025</t>
  </si>
  <si>
    <t>El informe no cumple con los criterios de coherencia y calidad. Se establecieron dos informes en la vigencia, se recomienda que el primer informe contemple las acciones realizadas en trimestre tal como lo menciona en la justificación, dado que esta solo menciona las acciones realizadas en el ultimo mes.</t>
  </si>
  <si>
    <t xml:space="preserve">Se realizó el documento de propuesta con las necesidades de sistematización de los procesos de planeación, ejecución y seguimiento a los eventos y se elaboró la propuesta de implementación </t>
  </si>
  <si>
    <t xml:space="preserve">Se avala el cumplimiento de la presente actividad mediante documento donde se evidencian las necesidades de sistematización de los eventos de la Entidad  </t>
  </si>
  <si>
    <t>Se realizó el documento de propuesta para Identificar las necesidades de sistematización de los procesos de planeación, ejecución y seguimiento a los procesos digitales internos y externos</t>
  </si>
  <si>
    <t xml:space="preserve">Se avala el cumplimiento de la presente actividad. Se descuentan 10 puntos en eficiencia por cuanto la actividad debió cumplirse en el ms de marzo y se cumplió en mayo. </t>
  </si>
  <si>
    <t>La Oficina de Tecnologías de la Información (OTI) realizó la entrega de la herramienta de sistematización de los procesos digitales internos y externos, a través de dos entregas formales</t>
  </si>
  <si>
    <t>La Oficina de Tecnologías de la Información (OTI) realizó la entrega de la herramienta de sistematización de los procesos planeación, ejecución y seguimiento a los eventos, a través de dos entregas formales</t>
  </si>
  <si>
    <t xml:space="preserve">Se ajusta el avance al 80% por cuanto se han cumplido 3 d las 6 actividades, se recomienda usar el formato establecido por OAP para los planes de trabajo </t>
  </si>
  <si>
    <t>Se realizaron las visitas de inspección en materia de comercio electrónico, a: ENCARGUELO.COM SAS,  CORBETA S A Y/O ALKOSTO S A, ALMACENES EXITO S.A., BIGFOOT COLOMBIA SAS, CENCOSUD COLOMBIA S.A., FALABELLA DE COLOMBIA S A, ALMACENES EXITO S.A., MECANELECTRO S.A.S., SODIMAC COLOMBIA S A, IKEA S A S, CENCOSUD COLOMBIA S.A, WHIRLPOOL COLOMBIA S A S., CORBETA S A Y/O ALKOSTO S A, PROYECTO E SAS, MERCADOLIBRE COLOMBIA LTDA, SUPERTIENDAS Y DROGUERIAS OLIMPICA S.A.-OLIMPICA S.A., PANAMERICANA LIBRERIA Y PAPELERIA S A, ALMACENES MAXIMO S.A.S., CENCOSUD COLOMBIA S.A, NALSANI S.A.S</t>
  </si>
  <si>
    <t>Se validan 20 visitas a comercio electrónico</t>
  </si>
  <si>
    <t>Se verificaron las denuncias recibidas en 2024 y se identificaron las personas naturales y/o jurídicas de comercio electrónico con mayor número de quejas.</t>
  </si>
  <si>
    <t>Se verifica evidencia presentada por el área.</t>
  </si>
  <si>
    <t>El 30 de abril de 2025, se remitió el cronograma de las actuaciones a realizar.</t>
  </si>
  <si>
    <t>Se valida el cronograma. Es importante que se realice seguimiento al mismo y que se remita en la siguiente actividad una vez se vaya dando cumplimiento a las visitas de inspección.</t>
  </si>
  <si>
    <t>Se realizaron visitas de inspección en materia de comercio electrónico, a:
ENCARGUELO.COM SAS
CORBETA S A Y/O ALKOSTO S A
ALMACENES EXITO S.A.
BIGFOOT COLOMBIA SAS
CENCOSUD COLOMBIA S.A.
FALABELLA DE COLOMBIA S A
ALMACENES EXITO S.A.
MECANELECTRO S.A.S.
SODIMAC COLOMBIA S A
IKEA S A S
CENCOSUD COLOMBIA S.A
WHIRLPOOL COLOMBIA S A S
CORBETA S A Y/O ALKOSTO S A
PROYECTO E SAS
MERCADOLIBRE COLOMBIA LTDA
SUPERTIENDAS Y DROGUERIAS OLIMPICA S.A.-OLIMPICA S.A.
PANAMERICANA LIBRERIA Y PAPELERIA S A
ALMACENES MAXIMO S.A.S
CENCOSUD COLOMBIA S.A
NALSANI S.A.S</t>
  </si>
  <si>
    <t>Se revisan 20 visitas realizadas a comercio electrónico</t>
  </si>
  <si>
    <t xml:space="preserve">Al 31 de julio, se han efectuado 31 visitas de acompañamiento a establecimientos de comercio ubicados en Leticia, Providencia y San Andrés, en el marco de la estrategia de fortalecimiento institucional en territorios turísticos. De estas, 10 visitas se realizaron en el mes de julio en San Andrés.
La meta establecida para el periodo es de 40 visitas, por lo que el avance a la fecha corresponde al 77,5 %.
 31
___ * 100%
 40
</t>
  </si>
  <si>
    <t>Se valida documento y ponderación realizada por el área.</t>
  </si>
  <si>
    <t>Mediante acta de comité de gestión, 16 de enero de 2025, se establecieron los sectores para las actuaciones administrativas a realizar.</t>
  </si>
  <si>
    <t>Se remite acta donde se puede evidenciar los sectores que se van a visitar en 2025, de acuerdo con lo establecido en la actividad del plan de acción.</t>
  </si>
  <si>
    <t>Mediante memorando 25-55627-15, se remitió la programación de las visitas a realizar durante el tercer trimestre de 2025.
Para efectos del cálculo del porcentaje de cumplimiento, se tiene en cuenta lo siguiente:
Memorando 25-55627-0-0: Remisión de la programación de las comisiones nacionales para el primer trimestre de 2025.
Memorando 25-55627-7-0: Remisión de la programación de las comisiones nacionales para el segundo trimestre de 2025.
Memorando 25-55627-15. Remisión de la programación de las comisiones nacionales para el tercer trimestre de 2025.</t>
  </si>
  <si>
    <t>Se valida avance porcentual</t>
  </si>
  <si>
    <t>Del total de 51 recursos de reposición recibidos, a 31 de julio se han resuelto 19 en un tiempo inferior a seis meses, conforme se detalla en el anexo.  De manera específica, en el mes de julio se resolvieron diez (10) recursos.
Este resultado representa el 37,3 % del total.
Indicador que corresponde a:
 19
___ * 100
 51</t>
  </si>
  <si>
    <t>Se informa que, con corte al 30 de junio de 2025, se han recibido un total de 51 recursos. Esta información corresponde a la actualización del listado consolidado de los recursos ingresados a la Dirección, en cumplimiento de las actividades programadas.</t>
  </si>
  <si>
    <t>Se procede a validar la evidencia dada su periodicidad.</t>
  </si>
  <si>
    <t xml:space="preserve">Del total de 51 recursos de reposición recibidos, a 31 de julio se han resuelto 19 en un tiempo inferior a seis meses, conforme se detalla en el anexo.  De manera específica, en el mes de julio se resolvieron diez (10) recursos.
Este resultado representa el 37,3 % del total.
Indicador que corresponde a:
 19
___ * 100
 51
</t>
  </si>
  <si>
    <t>El 23 de julio de 2025 se remitió a las Delegaturas a través de memorando la solicitud para la elaboración de un "informe final de las actividades realizadas por el área durante la vigencia 2025" en el marco de la implementación de las Políticas de Prevención del Daño Antijurídico.</t>
  </si>
  <si>
    <t>Se aprueba justificación cualitativa</t>
  </si>
  <si>
    <t>Se informó a las Delegaturas  mediante memorando, las actividades previstas para la ejecución de la Política de Prevención del Daño Antijurídico que se deben realizar durante la vigencia 2025.</t>
  </si>
  <si>
    <t xml:space="preserve">Se verifica el cumplimiento de la actividad con las evidencias reportadas </t>
  </si>
  <si>
    <t xml:space="preserve">Se verifica el cumplimiento de la actividad con los soportes allegados, se descuentan 5 puntos porcentuales de eficiencia dado que de acuerdo con el procedimiento DE02-P01 Seguimiento a la planeación institucional, las actividades vencidas deben ser reportar 5 días hábiles posterior a su cumplimiento </t>
  </si>
  <si>
    <t>Se realizó el informe de análisis de causas de demanda y condena, este informe presenta una sistematización detallada de las demandas notificadas y de las sentencias recibidas durante el año 2025, organizadas por Delegatura y área responsable, a partir de las causas jurídicas que motivaron su interposición o que fundamentaron una condena en firme.</t>
  </si>
  <si>
    <t>Se verifica seguimiento cualitativo registrado por el área</t>
  </si>
  <si>
    <t xml:space="preserve">Se verifica cumplimiento de la actividad con las evidencias reportadas </t>
  </si>
  <si>
    <t>Durante el primer semestre (21 de abril)  los abogados de la Oficina Asesora Jurídica- Grupo de Trabajo de Gestión Judicial, asistieron a la capacitación dictada por la Agencia Nacional de Defensa Jurídica del Estado, sobre el tema "Retos de la defensa jurídica en la era digital".
La segunda capacitación será solicitada a la Agencia Nacional de Defensa Jurídica del Estado - ANDJE- para que se realice durante el segundo semestre de la vigencia.
En relación con los conversatorios, el 25 de junio de 2025 se realizó el primer conversatorio con el equipo jurídico, para analizar y aplicar los aprendizajes adquiridos en la capacitación realizada por la ANDJE “Retos de la defensa jurídica en la era digital”, con el fin de revisar y priorizar los procesos que deben ser automatizados para mejorar la eficiencia de la gestión.</t>
  </si>
  <si>
    <t>El avance porcentual registrado corresponde con el cálculo de la fórmula matemática definida y las evidencias reportadas</t>
  </si>
  <si>
    <t>Se solicitó a la ANDJE a través de correo electrónico, programar mínimo una capacitación semestral para el equipo jurídico de la SIC, bajo el marco de la asociación de los indicadores del Plan Estratégico Sectorial, con el fin de robustecer lineamientos y unificar criterios en el Sector.</t>
  </si>
  <si>
    <t xml:space="preserve">Se verifica el cumplimiento de la actividad con solitud a través de correo el día 5 de febrero </t>
  </si>
  <si>
    <t>El día 21 de abril los abogados de la Oficina Asesora Jurídica- Grupo de Trabajo de Gestión Judicial, asistieron a la capacitación dictada por la Agencia Nacional de Defensa Jurídica del Estado, sobre el tema "Retos de la defensa jurídica en la era digital".
La segunda capacitación será solicitada a la Agencia Nacional de Defensa Jurídica del Estado - ANDJE- para que se realice durante el segundo semestre de la vigencia.</t>
  </si>
  <si>
    <t xml:space="preserve">Las evidencias reportadas permiten confirmar el avance reportado </t>
  </si>
  <si>
    <t>El 25 de junio de 2025 se realizó el primer conversatorio con el equipo jurídico, para analizar y aplicar los aprendizajes adquiridos en la capacitación realizada por la ANDJE “Retos de la defensa jurídica en la era digital”, con el fin de revisar y priorizar los procesos que deben automatizados para mejorar la eficiencia de la gestión.</t>
  </si>
  <si>
    <t>Los Programas de fomento al uso estratégico de la propiedad industrial como herramienta de competitividad para empresarios, como son el programa CATI y MiPYMES se encuentran en ejecución.  Los avances de cada programa están cargados en las actividades 2023.1.2 y 2023.1.4.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t>
  </si>
  <si>
    <t>Se avala avance y matriz adjuntada.</t>
  </si>
  <si>
    <t xml:space="preserve">Se elaboró la matriz de metas y seguimiento de ejecución del programa CATI del año 2025
</t>
  </si>
  <si>
    <t>Se valida la evidencia. Respecto del seguimiento es importante remitir la matriz diligenciada por mes con el fin de validar los seguimientos realizados en la actividad de ejecutar el programa de CATIS.</t>
  </si>
  <si>
    <t>Al 31 de agosto de 2025 con los CATI se han realizado 10.016 orientaciones personalizadas en Propiedad Industrial a 6.243 usuarios y 495 (219 en patentes y 276 en diseños industriales) asistencias en búsqueda de información tecnológica, lo que ha resultado en la presentación de 2.118 solicitudes de propiedad industrial (1.857 marcas, 213 diseños industriales y 48 patentes). Los usuarios orientados están ubicados en 374 municipios de 31 departamentos del país.
De los cuales 1.637 orientaciones en Propiedad Industrial corresponden a 964 MiPymes y 89 asistencias en búsqueda de información tecnológica (18 en patentes y 71 en diseños industriales).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t>
  </si>
  <si>
    <t>Se avala seguimiento.</t>
  </si>
  <si>
    <t>Se elaboró matriz de fases y etapas para el seguimiento de ejecución del programa PI MiPYMES para 2025.</t>
  </si>
  <si>
    <t>Se valida la evidencia. Respecto del seguimiento es importante remitir la matriz diligenciada por mes con el fin de validar los seguimientos realizados en la actividad de ejecutar el programa de MIPIMES.</t>
  </si>
  <si>
    <t>El 5 y 6 de agosto se realizó la fase sensibilización con 90 Mipymes que acompaña PROCOLOMBIA en temas de comercialización y de la cuales se inscribieron 37 para continuar en la fase de acompañamiento o gestión PI y fueron seleccionadas 21 que cumplían con los requisitos. En la semana del 25 al 29 de agosto se inició la etapa 1 diagnóstico y se finalizó la etapa 2 profundización de la fase 2 Ruta Gestión PI. Se realizaron 6 diagnósticos a 6 MiPymes con el objeto de identificar las características, necesidades y potencialidades relacionadas con PI y se desarrolló el curso de monetización y comercialización de PI del 19 al 21 de agosto, protección internacional de marcas el 26 de agosto, guía de comercialización de Conocimiento y tecnología el 27 de agosto y sobre la importancia de la información tecnológica el 28 de agosto.</t>
  </si>
  <si>
    <t>Durante el mes de agosto se convocó a las instituciones de la red de Centros de Apoyo a la Tecnología y a la Innovación CATI para que hagan parte de la Mesa de integración de actores del sistema de Propiedad Industrial y transferencia tecnológica el día 10 de septiembre de 2025.</t>
  </si>
  <si>
    <t>Se realizó la "Propuesta para la realización de las Mesas de integración para la conexión de actores del ecosistema de innovación involucrados en temas de Propiedad Industrial y transferencia tecnológica" el 27 de marzo, y se envió por correo electrónico a la Delegada el 28 de marzo.</t>
  </si>
  <si>
    <t>Se valida el cumplimiento y entregable de la actividad.</t>
  </si>
  <si>
    <t>Se convoca a las instituciones de la red de Centros de Apoyo a la Tecnología y a la Innovación CATI para que hagan parte de la Mesa de integración de actores del sistema de Propiedad Industrial y transferencia tecnológica el día 10 de septiembre de 2025.</t>
  </si>
  <si>
    <t>Los Programas de fomento para el uso estratégico de la propiedad industrial en la Economía Popular, como son el programa Pie y Marcas de Paz se encuentran en ejecución. Los avances de cada programa están cargados en las actividades 2023.3.2 y 2023.3.4.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t>
  </si>
  <si>
    <t>Se avala avance de ejecución.</t>
  </si>
  <si>
    <t>Se elaboró matriz de programación de jornadas y seguimiento de ejecución del programa Propiedad Industrial para emprendedores PI-e para 2025.</t>
  </si>
  <si>
    <t>Se valida matriz correspondiente. Importante realizar el seguimiento mensual con el fin de observar el nivel de avance.</t>
  </si>
  <si>
    <t>Al 31 de agosto de 2025 se han iniciado 31 PI-e, de los cuales 25 finalizaron y 6 continúan en ejecución. 
Resultados: 1.456 emprendedores inscritos; 1.314 en conceptos de PI y charla informativa; 1.234 diagnósticos; 1.161 en sensibilizaciones; 1.106 orientaciones; y 959 solicitudes de PI radicadas (799 marcas, 159 diseños industriales y 1 patente). 
En agosto la estrategia PI-e se desarrolló con la Cámara de Comercio de San José del Guaviare, IFEG, Universidad de Ibagué y SENA Tolima. El avance se mide con la fórmula seguimientos realizados/seguimientos programados (10 en total). 
A la fecha se reporta el séptimo seguimiento, equivalente a un 70% de avance.</t>
  </si>
  <si>
    <t>Se elaboró matriz de etapas para el seguimiento de ejecución de la estrategia Marcas de Paz para 2025.</t>
  </si>
  <si>
    <t xml:space="preserve">Se valida la evidencia. Es importante que el área realice seguimiento mensual a la matriz y que la envié a través del aplicativo. </t>
  </si>
  <si>
    <t>Hasta el 31 de agosto, se han beneficiado 139 proyectos productivos vinculados a organizaciones como la Unidad para las Víctimas, el Fondo Colombia en Paz (a través de su marca PaisSana), la Agencia para la Reincorporación y la Normalización (ARN), y el Ministerio de Comercio, Industria y Turismo mediante la estrategia Colombia Destinos de Paz.
En total, se han identificado 139 marcas asociadas a estos proyectos, se han brindado 103 orientaciones y se han radicado 84 solicitudes de registro de marca.
Estos proyectos productivos tienen presencia en 63 municipios del país.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t>
  </si>
  <si>
    <t xml:space="preserve">Durante el mes de agosto se definió el tema del segundo boletín tecnológico, que estará enfocado en la geotermia. Además, se continuó con la búsqueda del experto que apoyará en su elaboración.
El 06 de agosto de 2025 se realizaron las siguientes tres publicaciones en las redes sociales: 
•	Facebook: https://www.facebook.com/share/p/1BL4mDjCjZ/
•	Instagram:  https://www.instagram.com/p/DNCKNh4pVk4/?igsh=cWQyYzFhMTF0bHE1
•	LinkedIn:  https://www.linkedin.com/posts/superintendencia-de-industria-y-comercio_innovaciaejntecnolaejgica-boletinessic-cigepi-activity-7359017949984137216-PJAz?utm_source=share&amp;utm_medium=member_desktop&amp;rcm=ACoAAAedJcoB4XWp1QQFH50D_OtGWmsumOUOE18 </t>
  </si>
  <si>
    <t>Se avala informe teniendo en cuenta el boletín tecnológico Coca: "De la tradición a la innovación tecnológica", y su correspondiente difusión.  Al igual que el avance de seguimiento a la fecha.</t>
  </si>
  <si>
    <t>Se elaboró el cronograma de actividades para la elaboración de los 2 boletines tecnológicos del presente año.</t>
  </si>
  <si>
    <t>Se valida plan de trabajo</t>
  </si>
  <si>
    <t>Durante el mes de agosto se definió el tema del segundo boletín tecnológico, que estará enfocado en la geotermia. Además, se continuó con la búsqueda del experto que apoyará en su elaboración.</t>
  </si>
  <si>
    <t>Se valida reporte de seguimiento.</t>
  </si>
  <si>
    <t xml:space="preserve">El 06 de agosto se 2025 se realizaron las siguientes tres publicaciones en las redes sociales: 
-Facebook: https://www.facebook.com/share/p/1BL4mDjCjZ/ 
-Instagram:  https://www.instagram.com/p/DNCKNh4pVk4/?igsh=cWQyYzFhMTF0bHE1 
-LinkedIn:  https://www.linkedin.com/posts/superintendencia-de-industria-y-comercio_innovaciaejntecnolaejgica-boletinessic-cigepi-activity-7359017949984137216-PJAz?utm_source=share&amp;utm_medium=member_desktop&amp;rcm=ACoAAAedJcoB4XWp1QQFH50D_OtGWmsumOUOE18  </t>
  </si>
  <si>
    <t>Se avala informe de avance y entregable relacionado.</t>
  </si>
  <si>
    <t>En el marco de la "Estrategia para fomentar el uso y difusión de instrumentos de protección de la Propiedad Industrial en productos agrícolas, alimenticios y preparaciones elaboradas mediante métodos tradicionales", se definió la Acción 1: Sensibilizar a asociaciones agropecuarias y de culinaria tradicional sobre categorías de protección de la propiedad industrial. En agosto, se ejecutó el programa de marcas colectivas con 2 actividades de sensibilización y 2 talleres estratégicos, así:
-6 de agosto: sensibilización con la Asociación de Mujeres Camaroneras ASOMEFAMA (aliado ONUDI).
-8 y 13 de agosto: talleres con ASOMEFAMA.
-12 de agosto: sensibilización a la asociación de lecheros del Quindío (aliado ADR).
-20 de agosto: taller con la asociación de lecheros del Quindío.</t>
  </si>
  <si>
    <t>En agosto se realizaron 2 actividades de sensibilización y 2 talleres estratégicos de marca colectiva como se indica:
El 6 de agosto sensibilización con la asociación ASOMEFAMA-(el aliado que acompaña es ONUDI)
El 8 de agosto taller con la asociación ASOMEFAMA-ONUDI</t>
  </si>
  <si>
    <t>Se valida informe de seguimiento.</t>
  </si>
  <si>
    <t>En agosto se evaluaron 93 postulaciones preseleccionadas por cumplir todos los requisitos. Estas se valoraron según criterios específicos: en la categoría juvenil, se consideró la imaginación para resolver el problema, la originalidad de la solución y su relación con los ODS. En las categorías Mujeres inventoras, Inventor individual, Investigación, MIPES e Industria, se evaluaron: problema o necesidad, solución tecnológica, idoneidad de la invención, calidad de la postulación, relación con los ODS e internacionalización de la protección. 
Resultados: Juvenil 8 preseleccionados/3 nominados; Mujeres 13/3; Inventor individual 23/3; Investigación 37/3; MIPES 6/3; Industria 6/3.</t>
  </si>
  <si>
    <t xml:space="preserve">Teniendo en cuenta que la unidad de medida para el producto es numérica (es decir, únicamente números enteros), no es correcto decir que el producto tiene un avance de 37%.  Es decir, el reporte de avance sería de 0 ó 1 (0% o 100%).  </t>
  </si>
  <si>
    <t>Se realizó la propuesta de restructuración del Premio Nacional al inventor colombiano, y se envió a la Delegada de PI, para sus observaciones.</t>
  </si>
  <si>
    <t>Se verifica el cumplimiento, conforme lo identificado en la actividad del plan de acción.</t>
  </si>
  <si>
    <t>En el mes de marzo se realizó el documento con las bases del concurso, cronograma y formularios de inscripción para los participantes: uno para las categorías de Mujeres, Inventores independientes, Investigación, Micro y pequeña empresa e Industria y otro formulario para la categoría de jóvenes. Se solicito la construcción de un espacio en la sede electrónica para el premio, se rediseño la imagen del premio y se realizó la socialización con actores clave para la gestión del premio.</t>
  </si>
  <si>
    <t>Se valida información remitida por el área en cuanto a las socializaciones realizadas.</t>
  </si>
  <si>
    <t>Se avala informe de seguimiento.</t>
  </si>
  <si>
    <t>Se han realizado 1465 estudios por artículo 45 de solicitudes de patente de invención y modelos de utilidad de solicitudes con fecha de presentación entre los años 2022 y anteriores, para un avance del 54,2% de enero a agosto. Durante el periodo de agosto de 2025 se realizaron 232 estudios por artículo 45.</t>
  </si>
  <si>
    <t>Al 31 de agosto de 2025, se han gestionado 1465 solicitudes de 2701, para un avance del 54%</t>
  </si>
  <si>
    <t>Se avala avance de acuerdo a informe presentado.</t>
  </si>
  <si>
    <t>Se establece que durante el periodo de enero a agosto de 2025, se han proyectado y enviado para suscripción de la superintendente de industria y comercio 1203 solicitudes de patente de invención y modelos de utilidad de solicitudes con fecha de presentación entre los años 2022 y anteriores, para un avance del 76%. Para el periodo de agosto se proyectaron y enviaron para suscripción de la superintendente de industria y comercio 171 solicitudes.</t>
  </si>
  <si>
    <t>Al 31 de agosto llevan 1203 solicitudes atendidas de 1582 para un avance del 76%</t>
  </si>
  <si>
    <t>Tras la revisión de los formatos, se determinó que todos requieren actualización. En consecuencia, durante el mes de agosto de 2025 se inició dicho proceso y, hasta la fecha, se han actualizado 4 formatos, correspondientes a los siguientes: NC100, NC517, NC134 y NC502.</t>
  </si>
  <si>
    <t>Durante el periodo de enero a agosto de 2025 se han revisado 48 de 48 formatos predeterminados empleados en la etapa de mínimos, de forma y de fondo de las patentes de invención y de modelo de utilidad y dado que se está desarrollando el documento final que contenga las conclusiones de la revisión, se tiene un avance del 99%. Durante el mes de agosto se revisaron 3 formatos los cuales son: NC88, NC89, NC90.</t>
  </si>
  <si>
    <t>Se revisa documento de informe de avance producto 2020.2 del plan de acción de la dirección de nuevas creaciones. Se avala avance.</t>
  </si>
  <si>
    <t>Se avala reporte de seguimiento.</t>
  </si>
  <si>
    <t xml:space="preserve">Para el mes de julio de 2025 se presenta el avance del producto 2010.1 en 40.95%, esto con ocasión a la ponderación establecida y atendiendo el porcentaje de avance de la actividad 2010.1.3. Las actividades 2010.1.1 y 2010.1.2 el reporte del avance se mantuvo igual al mes anterior.
   Meta    % ponderado    Avance       Total
Actividad 1            80             99                51.5        40.78
Actividad 2            70             0.2               48.8         0,06
Actividad 3            70             0.2               80.8         0.11
Actividad 4            70             0.6                  0            0
                                                                                40.95 </t>
  </si>
  <si>
    <t>Se valida el porcentaje de acuerdo con la ponderación de cada una de las actividades del producto</t>
  </si>
  <si>
    <t>Se reporta el avance de la actividad 2010.1.1 Decidir las clases de registro de signos distintivos sin oposición radicadas a 31 de diciembre de 2024, cuyo stock se calcula que sea de 53.432 clases, excepto los casos detenidos
Se decidieron 36777 clases de una meta de 53432, para un avance del 68,1% para el periodo del 15 de enero de 2025 al 31 de agosto de 2025</t>
  </si>
  <si>
    <t>Al 31 de agosto de 2025 llevan 36377 solicitudes gestionadas de 53432, para un avance del 68%</t>
  </si>
  <si>
    <t>Se reporta el actividad 2010.1.2 Decidir las clases de registro de signos distintivos con oposición radicadas a 31 de diciembre de 2024, cuyo stock se calcula que sea de 5.026 clases, excepto los casos detenidos.
Se decidieron 2717 clases de una meta de 5026 para un avance del 54,1% para el periodo del 15 de enero de 2025 al 31 de agosto de 2025</t>
  </si>
  <si>
    <t>Al 31 de agosto se han gestionado 2717 solicitudes de 5026, para un avance del 54%</t>
  </si>
  <si>
    <t xml:space="preserve">Se presenta el avance de la actividad 2010.1.3 Decidir las solicitudes de acciones de cancelación con traslado vencido al 14 de noviembre de 2025, excepto los casos detenidos, en el periodo del 15 de enero de 2025 al 31 de agosto de 2025. Se han decidido 795 solicitudes de un stock de 933.
</t>
  </si>
  <si>
    <t>Al 30 de agosto de 2025 se han decidido 795 solicitudes de 933, para un avance del 85%</t>
  </si>
  <si>
    <t xml:space="preserve">El avance del cumplimiento del producto se ha dado mediante las siguientes acciones realizadas:
Envío de la siguiente información desde la Dirección de Signos Distintivos a la OSCAE:  i) documento información preliminar sobre D.O. y usuarios autorizados; ii) listado de signos distintivos notorios, iii), reporte de D.O por regiones; se recibió la retroalimentación mediante observaciones e inquietudes a la información enviada..
Una vez recibidos las observaciones, la Dirección de Signos Distintivos hizo los ajustes respectivos, correspondientes a: i) archivo base revisado de denominación de origen. ii) requerimiento de información a publicar, iii) periodicidad de la publicación de la información, iv) solicitud a la Oficina de Tecnología e Informática OTI, v) creación del micrositio en la sede electrónica
</t>
  </si>
  <si>
    <t>Se valida avance cualitativo</t>
  </si>
  <si>
    <t>Se elaboró por parte de la Dirección de Signos Distintivos el informe de Denominaciones de Origen  protegidas y usuarios autorizados, y el Listado de Signos Distintivos Notorios y se remitieron  el 27 de marzo de 2025, mediante correo electrónico a la Oficina de Servicios al Consumidor y Apoyo Empresarial y a la Coordinación del Grupo de trabajo de comunicación.</t>
  </si>
  <si>
    <t>Se valida la evidencia correspondiente.</t>
  </si>
  <si>
    <t>El Grupo de Comunicación de Oscae confirmó la realización de la revisión del material enviado por la Dirección de Signos Distintivos conformado por los siguientes archivos: Documento 250313 Información Preliminar DO Protegidas y Usuarios Autorizados, Documento 250313 Listado de Signos Notorios - DSD y Documento 250313 Reporte de DO Regiones, mediante correo electrónico enviado a la Dirección de Signos Distintivos con las observaciones y comentarios realizados</t>
  </si>
  <si>
    <t>Se valida cumplimiento de la actividad</t>
  </si>
  <si>
    <t xml:space="preserve">La OSCAE envío el correo electrónico con las observaciones relacionadas con la actividad 2010.2.3, que corresponde a "Ajustar el contenido correspondiente al listado de signos distintivos declarados como notorios y el de las denominaciones de origen protegidas de productos colombianos (correo electrónico de envío de la información), que hace parte del producto 2010.2 del plan de acción, "Contenidos estratégicos y accesibles para la ciudadanía sobre signos distintivos notorios y denominaciones de origen protegida de productos colombianos, publicado".
La OSCAE hizo observaciones sobre el archivo de denominaciones de origen protegidas de productos colombianos, con el punto 1 se dio respuesta a éste; y sobre el contenido correspondiente al listado de signos distintivos declarados como notorios, se dio respuesta  mediante los numerales 2,3,4 y 5   
</t>
  </si>
  <si>
    <t>Se valida el 100% del cumplimiento.</t>
  </si>
  <si>
    <t>La OSCAE, envió correo electrónico con las observaciones relacionadas en la actividad 2010.2.4 que corresponde  a " Ajustes al contenido realizados / ajustes al contenido por realizar"; donde la descripción de la actividad es la de 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 Que hace parte del producto 2010-2 del Plan de Acción.</t>
  </si>
  <si>
    <t>Se verifica cumplimiento de la actividad</t>
  </si>
  <si>
    <t>Se elaboró requerimiento para el plan piloto de una herramienta con componente de IA</t>
  </si>
  <si>
    <t>Se valida el cumplimiento de la actividad.</t>
  </si>
  <si>
    <t>Se construyó el documento de anteproyecto levantando el estado del arte y una comparación tecnológica para sustentar el desarrollo del piloto, centrado en capacidades de inteligencia artificial aplicadas al análisis automatizado de quejas. Se identificaron avances recientes en modelos de procesamiento de lenguaje natural (NLP), útiles en tareas de extracción de entidades (NER), generación de resúmenes de los documentos y clasificación jurídica multiclase. También se evaluaron plataformas como Azure AI y Hugging Face en cuanto a integración, escalabilidad y cumplimiento. Este análisis permitió seleccionar tecnologías adecuadas para una solución efectiva, modular y segura alineada institucionalmente. Todo esto en coordinación con la OTI y su desarrollo para este plan piloto.</t>
  </si>
  <si>
    <t xml:space="preserve">El soporte corresponde al entregables de la actividad propuesta en el plan de acción. El documento soporte corresponde al anteproyecto de diseño de la solución basada en la inteligencia artificial (IA), la cual busca automatizar el proceso de clasificación de quejas. </t>
  </si>
  <si>
    <t>En el marco del piloto de una herramienta con IA para la clasificación de quejas, se avanzó en la planeación y gestión de la solución. Se registraron en Azure DevOps el reporte de tareas, la línea base de requerimientos (historias de usuario), y los entregables acordados. También se diseñó y documentó el plan de pruebas. Todas las actividades se realizaron conforme a los requerimientos funcionales, las consideraciones técnicas del anteproyecto y el plan de trabajo validado con el equipo funcional, asegurando trazabilidad y alineación institucional.</t>
  </si>
  <si>
    <t xml:space="preserve">Se dio cumplimiento al 100% de la actividad propuesta, la cual hace referencia a la planeación de la gestión de la solución (Herramienta AI) para la clasificación de quejas. Se reporto en dio cumplimiento en el tiempo programado. El entregable soporte la actividad. </t>
  </si>
  <si>
    <t>En el marco del segundo informe de monitoreo y seguimiento a las decisiones proferidas por la Dirección de Habeas Data, se celebró una mesa de trabajo con la Dirección de Investigaciones de Protección de Datos Personales en la que se consolidaron acuerdos esenciales para dicho informe. El enfoque de revisión, abarcará todas las órdenes emitidas en el año 2024 por la D.H. bajo la Ley 1581 de 2012 y se prestará especial atención al tratamiento de datos de niños, niñas y adolescentes, datos sensibles y temas específicos como publicidad y prospección comercial con el objetivo de evaluar su eficiencia y eficacia buscando fortalecer el cumplimiento normativo y la protección de datos personales.</t>
  </si>
  <si>
    <t xml:space="preserve">Se evidencia cumplimiento de la actividad </t>
  </si>
  <si>
    <t>La Dirección de Habeas Data, en ejercicio de sus funciones (Decretos 4886/2011 y 092/2022), realizó seguimiento a las decisiones proferidas en al año 2024 cuyo objetivo pretendían la actualización, rectificación y/o eliminación de información crediticia. El resultado de dicho seguimiento es un informe de monitoreo que analiza la eficiencia y eficacia en el cumplimiento de los principios y deberes de la Ley 1266 de 2008 respecto de 124 órdenes administrativas y se enfocó en el estudio del comportamiento de sociedades dedicadas a las ventas por catálogo, microcrédito y/o Fintech. Este informe se realizó en atención a los acuerdos llegados en la mesa de trabajo de mayo con la Dirección de Investigaciones de Protección de Datos Personales en la que se determinó el estudio de este sector y análisis de conducta.</t>
  </si>
  <si>
    <t>El soporte da cumplimiento a la actividad propuesta.</t>
  </si>
  <si>
    <t>Se han llevado han reportado 5 de las 10 actividades programadas de capacitación a tv comunitaria en lo que se lleva del año</t>
  </si>
  <si>
    <t>Se da cumplimiento a la reunión de definición de plan de trabajo
Se anexa Acta de reunión</t>
  </si>
  <si>
    <t>Se verifica el cumplimiento de la actividad, de acuerdo con lo estipulado en el plan de acción.</t>
  </si>
  <si>
    <t>Se realizaron capacitaciones externas de acompañamiento a los operadores comunitarios respecto del Régimen diferencial de protección de usuarios  en los municipios de Lunguezaque Cundinamarca, Santuario y Pereira Quindío y Samaniego Nariño.</t>
  </si>
  <si>
    <t>Se validan las cuatro (4) capacitaciones realizadas en el presente corte, las cuales, sumadas a la previamente reportada, totalizan cinco (5) capacitaciones ejecutadas sobre un total de diez (10) programadas. Esto representa un avance del 50 % en la ejecución respecto a lo reportado.
Se recomienda anexar en todas las capacitaciones la lista de asistencia para complementar el análisis.</t>
  </si>
  <si>
    <t>Se realiza el listado inventario inicial de recursos de reposición</t>
  </si>
  <si>
    <t xml:space="preserve">Se observa el inventario de los recursos que se encuentran pendientes dentro del rango de fecha indicado para esta actividad, el cual es soportado por el correo de entrega del inventario, </t>
  </si>
  <si>
    <t>Se adjunta el listado actualizado incorporando los recursos de reposición ingresados hasta el 30 de junio de 2025.</t>
  </si>
  <si>
    <t xml:space="preserve">El avance porcentual registrado corresponde con el cálculo de la fórmula matemática definida y las evidencias reportadas
Esta actividad tiene fecha de vencimiento en el mes de julio, para que sea evidenciada como cumplida se requiere un nuevo reporte cuando si estado sea vencida </t>
  </si>
  <si>
    <t>Se cumplió con la actividad de planificación de las campañas, la cual incluyó la definición del objetivo, contenido, alcance, así como la fijación de metas e indicadores de medición.
Como resultado, se elaboró el documento de planificación en el que se identifican cuatro campañas.</t>
  </si>
  <si>
    <t xml:space="preserve">Se validad el porcentaje de avance de la actividad. Se dio cumplimiento a la actividad en los tiempos planeados. Los soportes corresponden a los entregables concertados. </t>
  </si>
  <si>
    <t>Se cumplió con la actividad de planificación de las campañas, la cual incluyó la definición del objetivo, contenido, alcance, así como la fijación de metas e indicadores de medición.
Como resultado, se elaboró el documento de planificación en el que se identifican seis campañas</t>
  </si>
  <si>
    <t xml:space="preserve">Se valida el porcentaje de cumplimiento de la actividad. Los entregables corresponden a los documentos de Planeación de las campañas a realizar. </t>
  </si>
  <si>
    <t>Se realizó el cargue de los entregables correspondientes a la planificación de las campañas, en cumplimiento de la actividad Planificar las campañas, la cual incluyó la definición del objetivo, contenido, alcance, metas e indicadores de medición. (Documento con la planificación de la campaña)</t>
  </si>
  <si>
    <t>Se validad el cumplimiento al 100% de la actividad. los adjuntos corresponden a entregables programado (Documento de las campañas planificadas)</t>
  </si>
  <si>
    <t>Se presenta como evidencia el correo electrónico de remisión, junto con la matriz de comentarios para el Reglamento Técnico de Medidores de Agua.</t>
  </si>
  <si>
    <t>Se revisan los entregables y en la matriz de comentarios y se evidencia la justificación a la no necesidad de modificar el proyecto de acto administrativo, razón por lo cual no se solicita esta ultima evidencia y se verifica el cumplimiento con los demás anexos (correo - matriz de comentarios)</t>
  </si>
  <si>
    <t>Se adjunta el proyecto del acto administrativo correspondiente al Reglamento Técnico Metrológico de Medidores de Agua para uso residencial, enviado a la Dirección de Regulación del Ministerio de Comercio, Industria y Turismo, junto con el memorando de traslado, identificado con el radicado 25-120448-0.</t>
  </si>
  <si>
    <t xml:space="preserve">Se verifica el cumplimiento de la actividad con las evidencias aportadas </t>
  </si>
  <si>
    <t>Se adjunta como evidencia el correo enviado el 2 de mayo, relacionado con el proyecto de acto administrativo ajustado correspondiente al Proyecto de Reglamento Técnico Metrológico para Medidores de Agua de Uso Residencial. Al final del documento se incluye el formato matriz debidamente diligenciado, junto con sus respectivas respuestas.</t>
  </si>
  <si>
    <t xml:space="preserve">Se verifica el cumplimiento de la actividad con los soportes anexos </t>
  </si>
  <si>
    <t>Se anexa memorando de solicitud de concepto de abogacía de la competencia, con radicado 25-120355, junto con (i) proyecto de acto administrativo; (ii) cuestionario de incidencia sobre la libre competencia; (iii) análisis de impacto normativo ex ante completo y (iv) matriz de comentarios de la consulta pública y análisis de impacto normativo del anteproyecto.</t>
  </si>
  <si>
    <t xml:space="preserve">Las evidencias reportadas permiten verificar el cumplimiento de la actividad </t>
  </si>
  <si>
    <t>Se cumple la actividad con el envío del correo del proyecto: Técnico de Medidores de Gas.</t>
  </si>
  <si>
    <t xml:space="preserve">Se evidencia el cumplimiento de la actividad </t>
  </si>
  <si>
    <t>Se anexa correo emitido por el Grupo de Regulación, con los comentarios y observaciones jurídicas, junto con el proyecto de acto administrativo.</t>
  </si>
  <si>
    <t xml:space="preserve">Se aprueba seguimiento en atención a los anexos adjuntos </t>
  </si>
  <si>
    <t>Se anexa correo de solicitud de publicación para consulta pública del proyecto de acto administrativo ajustado, dirigido al grupo de regulación y aportando la versión definitiva de este documento.</t>
  </si>
  <si>
    <t>Se evidencia el cumplimiento de la actividad con los soportes anexos</t>
  </si>
  <si>
    <t>Se proyecta y envía la Matriz de comentarios de la consulta pública realizada del RTM de Medidores de Gas.</t>
  </si>
  <si>
    <t xml:space="preserve">El soporte corresponde al entregables, se culminó la actividad antes de la fecha establecida </t>
  </si>
  <si>
    <t>Se adjunta evidencia mediante el memorando de envío, acompañado del proyecto de acto administrativo</t>
  </si>
  <si>
    <t>Se valida el entregable propuesto para la actividad 6000.5.5, Se cumplió antes del tiempo proyectado. El soporte corresponde al memorando de solicitud del concepto previo de la Dirección de Regulación del Ministerio de Comercio, Industria y Turismo de rendir concepto previo sobre el Proyecto de Reglamento Técnico metrológico aplicable a medidores de gas de uso residencial expedido por esta Superintendencia.</t>
  </si>
  <si>
    <t xml:space="preserve">Se verifica el cumplimiento de la actividad tras revisar los anexos </t>
  </si>
  <si>
    <t>Durante el mes de mayo se realizaron varias publicaciones en las diferentes redes sociales de la Entidad, con el fin de divulgar y promover el uso del Buscador de Conceptos y acceder a interpretaciones jurídicas sobre consultas realizadas a la Entidad en el marco de sus funciones.</t>
  </si>
  <si>
    <t>Se verifica el avance cualitativo</t>
  </si>
  <si>
    <t>Se elaboró y remitió a la Superintendente la versión final del proyecto de resolución “Por la cual se modifican los Títulos II, V y VII de la Circular Única de la Superintendencia de Industria y Comercio, en el marco de la depuración normativa contenida en la Ley 2085 de 2021”</t>
  </si>
  <si>
    <t xml:space="preserve">Se verifica el cumplimiento de la actividad con las evidencias registradas </t>
  </si>
  <si>
    <t>A través de correo electrónico se requirió a las Delegaturas realizar el análisis a la normatividad vigente, con el fin de llevar a cabo la depuración normativa.</t>
  </si>
  <si>
    <t xml:space="preserve">Se verifica el cumplimiento de la actividad </t>
  </si>
  <si>
    <t>Se realizó la consulta pública a través de la página web de la Entidad, con el fin de  identificar las regulaciones de la Superintendencia que sean susceptibles de Depuración en el marco de la Ley 2085 de 2021, lo anterior con el propósito de realizar una descongestión normativa y así garantizar la seguridad jurídica de los usuarios frente a la normas expedidas por la entidad.</t>
  </si>
  <si>
    <t>El viernes 28 de febrero se remitió a través de correo electrónico a la Oficina Asesora Jurídica del Ministerio de Comercio, Industria y Turismo, la solicitud para realizar una mesa de trabajo entre las dos entidades para valorar propuestas dirigidas a la descongestión normativa.</t>
  </si>
  <si>
    <t xml:space="preserve">Se verifico el cumplimiento de la actividad con los soportes allegados </t>
  </si>
  <si>
    <t>Se remitió a las Delegaturas los comentarios de la consulta pública realizada en el marco de la depuración normativa.</t>
  </si>
  <si>
    <t>Se preparó el proyecto de resolución, el cual constituye el resultado del proceso de consulta interna y externa llevado a cabo en desarrollo del ejercicio de depuración normativa.</t>
  </si>
  <si>
    <t>Se verifica el cumplimiento con las evidencias reportadas</t>
  </si>
  <si>
    <t xml:space="preserve">Se verifica ek cumplimiento de la actividad con la evidencia registrada </t>
  </si>
  <si>
    <t>Se realizaron las fichas técnicas que organizan los dos estudios económicos sectoriales.
En primer lugar, se encuentra la ficha técnica del estudio con la Delegatura para la Protección del Consumidor. Asimismo, se adjuntan tres fichas técnicas posibles para el estudio con la Delegatura para la Protección de la Libre Competencia; en específico, la Delegada junto con el Comité Andino para la Defensa de la Libre Competencia determinarán cuál de los tres estudios será de mayor provecho para la CAN.</t>
  </si>
  <si>
    <t xml:space="preserve">El avance porcentual registrado corresponde con las evidencias presentadas- La actividad con fecha de fin 5 de abril, fue reportada el 8 de mayo se afecta el indicador de eficiencia </t>
  </si>
  <si>
    <t>Las bases de datos están en proceso de constitución y de limpieza. En cuanto al estudio en conjunto con la Delegatura para la Protección del Consumidor nos encontramos recopilando la información haciendo un seguimiento bisemanal a plataformas de e-commerce. Por su parte, con el estudio en conjunto con la Delegatura para la Protección de la Competencia aún la Superintendencia se encuentra hablando con los representantes de los países miembros de la CAN para establecer un tema de investigación, por lo que no se ha iniciado el proceso de construcción de bases de datos</t>
  </si>
  <si>
    <t xml:space="preserve">Se aprueba el seguimiento cualitativo </t>
  </si>
  <si>
    <t>Se elabora el BNE de agosto, correspondiente al número 7/11, para un avance de 63,63%</t>
  </si>
  <si>
    <t xml:space="preserve">Se verifico el porcentaje de avance 63,63%, que corresponden a la elaboración de 7 boletines de 11 boletines programados. </t>
  </si>
  <si>
    <t>Se divulga el BNE de Agosto, correspondiente al número 7/11 para un avance de 63,63%</t>
  </si>
  <si>
    <t>Se valida porcentaje de avance del 63,63, correspondiente al 7 boletín de 11 programados.</t>
  </si>
  <si>
    <t>Se carga documento que contiene la ficha técnica del estudio del mercado de licores en Colombia 2025</t>
  </si>
  <si>
    <t>Se anexa la base de datos unificada con información pública departamental y los requerimientos a las empresas licoreras</t>
  </si>
  <si>
    <t>Se valida el avance del 100%, equivalente a la entrega del producto en el tiempo propuesto. El soporte corresponde a la base de datos del mercado de licores destilados en Colombia, para la elaboración del estudio proyectado.</t>
  </si>
  <si>
    <t>Se realiza la ficha técnica del Estudio Económico 2024/2025-Licencia obligatoria.</t>
  </si>
  <si>
    <t>Se verifica el avance porcentual registrado con la evidencia, esta actividad vence hasta el mes de diciembre, si se quiere que el sistema la de como cumplida se hace necesario modificar la fecha de fin</t>
  </si>
  <si>
    <t>Se realiza el documento de marco teórico, incorporando todas las demás partes del documento realizadas hasta la fecha.</t>
  </si>
  <si>
    <t xml:space="preserve">Se verifica el cumplimiento de la actividad, los soportes corresponden al producto establecido a entregar (documento marco teórico construido). </t>
  </si>
  <si>
    <t>Se realiza el documento completo de análisis económico preliminar.</t>
  </si>
  <si>
    <t>Se avala el % de avance del 100%, correspondiente a al desarrollo del documento de análisis económico parcial de la evaluación de impacto del otorgamiento de la primera licencia obligatoria por razones de interés público en Colombia.</t>
  </si>
  <si>
    <t xml:space="preserve">Para Julio del 2025 se ha avanzado con el 16% de la meta. </t>
  </si>
  <si>
    <t xml:space="preserve">Se avala el porcentaje del 16% de acuerdo al plan de trabajo y a la fórmula de cálculo. </t>
  </si>
  <si>
    <t>El Grupo de Estudios Económicos desde el 22/01/25 creó el documento para realizar un inventario y seguimiento de los diferentes Estudios Económicos Coyunturales. Para realizar una labor de planeación, el 28/02/25 se solicitó por correo electrónico a las Delegaturas, Oficinas y Direcciones de la entidad las actividades coyunturales que fuesen a requerir durante el 2025. Este inventario de actividades desde entonces se ha venido actualizando; no obstante, no todos los correos fueron respondidos sino se han solicitado por correos independientes y por mesas de trabajo.
Aquí está link del inventario que se actualiza: https://its2sicgov-my.sharepoint.com/:x:/g/personal/estudioseconomicos_sic_gov_co/EZQQeyyA-IJCnoKJu3ijGBQBjjb0pSBvy5jsP6fXkwK15Q?e=EAOg3Y</t>
  </si>
  <si>
    <t>Con las diferentes respuestas recibidas de las delegaturas y áreas, se formuló una lista de "Estudios Económicos Coyunturales" a desarrollar. Esto permitió conformar los equipos de trabajo y las fechas a desarrollar. No obstante, es importante mencionar que no todos los correos fueron respondidos o, más aún, se respondieron aludiendo que "están en proceso de desarrollo inicial y que nos contactarán cuando se necesite". De esta forma, se priorizaron los estudios según su relevancia y fecha esperada de desarrollo. Asimismo, no hubo necesidad de rechazar solicitudes, toda vez que no han copado la capacidad del grupo. Somos conscientes de que vendrán más solicitudes coyunturales las cuales no fueron respondidas en estos correos, toda vez que no pueden ser previstas en totalidad. Este ejercicio nos permite organizarnos con los eventos coyunturales que ya han sido identificados.</t>
  </si>
  <si>
    <t xml:space="preserve">se verifica el cumplimiento con los soportes presentados </t>
  </si>
  <si>
    <t xml:space="preserve">A la fecha se logro concretar 11 estudios con las diferentes áreas y/o delegaturas, sin embargo, es viable que las diferentes áreas en el transcurso del año soliciten más estudios, por lo que de ser así será informado a través del seguimiento de esta herramienta. </t>
  </si>
  <si>
    <t xml:space="preserve">El porcentaje reportado corresponde con las evidencias anexa. Se afecta eficiencia por reporte fuera de tiempos </t>
  </si>
  <si>
    <t xml:space="preserve">Para el año 2025 se han programado a la fecha la elaboración de 11 estudios de los cuales se han realizado en su totalidad 5 estudios (Actualizar tasas PI-SUIT, Análisis financiero OAVM, Tarifa sobre cursos virtuales, Demanda de nulidad, Cuestionario Prop 17/25 Crisis arrocera)  dado su nivel de importancia y de porcentaje de importancia al interior del plan de trabajo se tiene un avance del 34 %. </t>
  </si>
  <si>
    <t xml:space="preserve">Se verificó que el porcentaje de avance correspondiera al porcentaje diligenciado en el cronograma del Plan de Trabajo. Igualmente, se soportó los estudios realizados.  </t>
  </si>
  <si>
    <t xml:space="preserve">Se avala el cumplimiento de la presente actividad en donde se allega documento donde se define la estrategia para el paso al expediente electrónico, así mismo se adjunta anexo que contiene cronograma </t>
  </si>
  <si>
    <t xml:space="preserve">Se anexa el cronograma de actividades para desarrollar en el 2025 con el fin de implementar expediente electrónico en la SIC para masificación de expediente electrónico, se plantean 7 actividades. Las cuales están encaminadas a avanzar en este proyecto para el 2025.Abarcando las series transversales para todas las dependencias. </t>
  </si>
  <si>
    <t>Se avala el cumplimiento de la presente actividad mediante plan de trabajo. Se descuentan 5 puntos en eficiencia por cuanto el cumplimiento debió reportarse 5 días después del vencimiento esto era el 23 de mayo y el registro del cargue del cumplimiento aparece el 3 de junio de 2025.</t>
  </si>
  <si>
    <t>Se reporta avance del plan de trabajo expediente electrónico 2025 en un 45%. Se ajusto la fecha de entrega de la actividad 5 del plan de trabajo (Masificación Expediente Electrónico - Actividad 5: Masificación Expediente Electrónico - Elaboración y aprobación de un instructivo de manejo de expediente electrónico para las series seleccionadas), dado que las actividades de solicitud de información a las áreas de la SIC respecto a los usuarios que van a tener acceso a la aplicación de expediente electrónico se han visto interrumpidas por los cambios institucionales que se han presentado a nivel de personal, adicionalmente, en los meses previos el personal que apoya la implementación de "Expediente Electrónico" desarrolló actividades para la implementación de esta aplicación para el Grupo de Trabajo de Contratación que obligó a retrasar actividades programadas. Se adjunta avance de instructivo en versión borrador.</t>
  </si>
  <si>
    <t>Se da cumplimiento a la actividad, teniendo en cuenta que se realizó la publicación del documento del PINAR en la Sede Electrónica de la Entidad en el enlace de Transparencia y Acceso a la Información Pública, en cumplimiento al Decreto 612 del 2018.</t>
  </si>
  <si>
    <t>Se avala el cumplimiento de la presente actividad mediante la publicación del plan institucional de archivo</t>
  </si>
  <si>
    <t>Se da cumplimiento a la actividad, teniendo en cuenta que se realizó la publicación del documento de la Matriz del seguimiento del PINAR en la Sede Electrónica de la Entidad en el enlace de Transparencia y Acceso a la Información Pública, en cumplimiento al Decreto 612 del 2018.</t>
  </si>
  <si>
    <t xml:space="preserve">Se avala el cumplimiento de la presente actividad mediante plan de trabajo Pinar. Se recomienda para el seguimiento pasar el plan de trabajo al formato establecido por OAP </t>
  </si>
  <si>
    <t>En cumplimiento de la actividad contemplada en el Plan de Trabajo del Plan Institucional de Archivos 2025, se adjunta el documento diligenciado con el avance cualitativo y cuantitativo, junto con sus respectivos soportes. El informe presenta las acciones propuestas para el fortalecimiento de la gestión documental institucional, en línea con los lineamientos del Archivo General de la Nación. Se reporta el avance de actividades a julio así: PES: 58%, PGD: 59%, Plan de Acción: 75%, Plan de Trabajo MIPG: 0% (no se ha recibido retroalimentación del FURAG, insumo necesario para su formulación) y PETI: 49%. Cada componente incluye metas y responsables, lo que permitirá hacer seguimiento al cumplimiento progresivo de los objetivos del Plan.</t>
  </si>
  <si>
    <t xml:space="preserve">Se verifica seguimiento en razón a los anexos aportados </t>
  </si>
  <si>
    <t xml:space="preserve">Se presenta informe del mes de agosto de los servicios complementarios de radicación, traslado y salida de comunicaciones de la Entidad. A agosto se han realizado 2.411.770 radicaciones equivalente a un 71,83% sobre la meta que corresponde a 3.357.800.
</t>
  </si>
  <si>
    <t>Al 31 de agosto de 2025 se lleva un total de 2.411.770 de servicios prestados de 3.357800, logrando un avance del 72%</t>
  </si>
  <si>
    <t xml:space="preserve">Se informa que el área esta avanzando en la elaboración de diagnóstico de las necesidades. </t>
  </si>
  <si>
    <t>Se reporta como evidencia la solicitud a la Oficina de Tecnología e Informática, el requerimiento de las necesidades mediante radicado 25-374031</t>
  </si>
  <si>
    <t>Se avala el 100% de avance en cual se soporta con el documento con las necesidades identificadas en la herramienta tecnológica para el seguimiento del ciclo de contratación.</t>
  </si>
  <si>
    <t>4000-1-1 De enero a agosto de 2025, y de acuerdo con la meta establecida de finalizar 100 acciones de competencia desleal y propiedad industrial que hayan sido admitidas a 31 de diciembre de 2024, se evidenció un avance de 103 procesos lo que equivale al 103%</t>
  </si>
  <si>
    <t xml:space="preserve">De acuerdo a la evidencia la meta propuesta para la vigencia se cumplió. Se ha finalizado 103 acciones de competencia desleal y propiedad industrial admitida en 2024.
Sin embargo, se recomienda tramitar un ajuste la meta proyectada (ampliar la meta), dado que la actividad está programada para finalizar en diciembre y van a continuar realizando la actividad.  </t>
  </si>
  <si>
    <t>4000-2-1 De enero a agosto de 2025, y de acuerdo con la meta establecida de gestionar 42000 demandas de protección al consumidor, se evidencia un avance de 31.432 procesos calificados a tiempo lo que equivale al 74.8%.</t>
  </si>
  <si>
    <t xml:space="preserve">Se verifica el porcentaje de avance reportado el cual se sustenta en el informe Excel adjunto, en cual relaciona la gestión de demandas de protección al consumidor. </t>
  </si>
  <si>
    <t>4000-3-1 De enero a agosto de 2025, y de acuerdo con la meta establecida de finalizar 20000 acciones de protección al consumidor admitidas y pendientes de decisión a 31 de diciembre de 2024, se evidencia un avance de 14.885 procesos lo que equivale al 74.43%.</t>
  </si>
  <si>
    <t>4000-4-1 De enero a agosto de 2025, y de acuerdo con la meta establecida de finalizar el trámite para la verificación del cumplimiento de 6430 sentencias, transacciones y conciliaciones a favor del consumidor legalmente celebradas hasta el 31 de diciembre de 2023, se evidencia un avance de 6.418 procesos finalizados lo que equivale al 99.81%.</t>
  </si>
  <si>
    <t xml:space="preserve">Se verifica el porcentaje de avance reportado del 99%, se soporta en el archivo Excel con la relación de tramite verificados. </t>
  </si>
  <si>
    <t xml:space="preserve">Se verifica el porcentaje de avance del 85%, soportado el archivo Excel en cual continente la relación de finalización de los tramites de verificación. </t>
  </si>
  <si>
    <t xml:space="preserve">4000-5-1 De acuerdo con la meta establecida de definir fechas de las jornadas de territorialización, se remite correo electrónico con las fechas de las jornadas, lo que equivale al 100 %  </t>
  </si>
  <si>
    <t>4000-5-2 De acuerdo con la meta establecida de realizar seis (6) jornadas de territorialización, se adjunta el listado y piezas publicitarias de la cuarta jornada realizada en la ciudad de Pereira- Risaralda los días 25 y 26 de agosto de 2025, se evidencia un avance de 66%.</t>
  </si>
  <si>
    <t>Se verifico el porcentaje de avance del 66,6%, que corresponde a la 4 jornada de territorialización.</t>
  </si>
  <si>
    <t>4000-6-1 De acuerdo con la meta establecida de solicitar la publicación de la fecha del evento en el calendario de eventos de la entidad al Grupo de trabajo de Comunicaciones, se evidencia el cumplimiento de la actividad que equivale al 100%.</t>
  </si>
  <si>
    <t>Se remite correo electrónico con la aprobación del documento final del ABC SIC-Superintendencia Economía Solidaria, aprobado por la superintendente Cielo Rusinque.</t>
  </si>
  <si>
    <t>Se valida el desarrollo de la actividad.</t>
  </si>
  <si>
    <t xml:space="preserve">Se verifica el cumplimiento de la actividad, los soportes corresponden con las evidencias definidas </t>
  </si>
  <si>
    <t>Se valida  cumplimiento de la actividad. Se evidencia publicación en sede electrónica y la difusión por redes sociales.</t>
  </si>
  <si>
    <t>Se remite evidencias del envío de las plantillas a OSCAE respecto a los cursos virtuales que se requieren desarrollar en temas de Genero y FINTECH</t>
  </si>
  <si>
    <t>Se validan las evidencias presentadas por el área en cuanto a las plantillas de género y FINTECH</t>
  </si>
  <si>
    <t>Se adjuntan las propuestas pedagógicas realizadas por la oficina de Formación de OSCAE respecto a los cursos de Fintech y Genero. Adicionalmente se remite correo remitido por Formación.</t>
  </si>
  <si>
    <t>Se validan las dos propuestas pedagógicas: Fintech y Género</t>
  </si>
  <si>
    <t>Se remite correo de aprobación por parte de la Delegada María Carolina Ramírez, con respecto a las propuestas pedagógicas realizadas por el grupo de Formación de OSCAE.</t>
  </si>
  <si>
    <t xml:space="preserve">Se evidencia la aprobación de la Delegada de los contenidos propuesto por OSCAE para FINTECH y género. </t>
  </si>
  <si>
    <t>Se remite las evidencias respecto a la actividad 3000.3.1 para revisión</t>
  </si>
  <si>
    <t>Se valida informe y lista de asistencia de la campaña "Me informo y cuido mi dinero".</t>
  </si>
  <si>
    <t>Se remite informe de la capacitación inscrita en la estrategia "Me informo y cuido mi dinero" realizada en la ciudad de Montería, dicha capacitación nos ayude a cumplir con el 62.5% del total de las capacitaciones.
El porcentaje de avance se calculo de la siguiente manera:
1 capacitación - 12.5% 
2 capacitaciones - 25%
3 capacitaciones - 37.5%
4 capacitaciones - 50%
5 capacitaciones - 62.5%
6 capacitaciones - 75%
7 capacitaciones - 87.5%
8 capacitaciones - 100%
Como se ha realizado 5 capacitaciones hasta la fecha, llevamos un porcentaje de avance del 62.5%
Se adjunta informe y listados de asistencia.</t>
  </si>
  <si>
    <t>Se validan las evidencias y la ponderación presentada.</t>
  </si>
  <si>
    <t>Se realiza la reunión de definición del plan de difusión y los grupos objetivos, se remite los soportes requeridos</t>
  </si>
  <si>
    <t>Se valida evidencia presentada por el área que constata el cumplimiento de la actividad dentro de los tiempos.</t>
  </si>
  <si>
    <t>Se remite el concepto grafico y racional de la campaña vehicular de airbags TAKATA, realizada por OSCAE.</t>
  </si>
  <si>
    <t>Se verifica el cumplimiento con las evidencias allegadas, Esta actividad  tiene fecha de vencimiento en el mes de noviembre, se sugiere cambiar la fecha de vencimiento de tal manera que se evidencie como cumplid.</t>
  </si>
  <si>
    <t>Se remite evidencia de aprobación del concepto grafico para la campaña vehicular TAKATA en el que la Directora de la Dirección de Investigaciones de Protección al Consumidor, Neyireth Briceño, manifiesta la aprobación de la misma y cuenta con la aprobación de la Delegada María Carolina Ramírez la cual esta copiada en el correo.
Con esta evidencia se logra el 100% de cumplimiento de la actividad. 
El calculo de indicador, se realizo de la siguiente manera:
         1 campaña * 100%
X=-----------------------------
         4 campañas
1ra campaña (ICPEN) = 25% aprobación realizada el 12 de marzo
2da campaña (sector inmobiliario) = 50% aprobación realizada el 09 de mayo
3ra campaña (5G) = 75% aprobación realizada el 24 de julio
4ta campaña (TAKATA) = 100% aprobación realizada el 04 de agosto
Con la aprobación de la campaña TAKATA se completa el 100% de la actividad.</t>
  </si>
  <si>
    <t xml:space="preserve">Se remite correo con la publicación de la campaña TAKATA en redes sociales de la SIC. Con esta publicación se tiene el 100% de cumplimiento de esta actividad.
Así se realizo el calculo de avance de cumplimiento de las publicaciones de las campañas:
       1 publicación *100%
X=-------------------------------
          4 publicaciones
1ra publicación = 25% publicación campaña GREENWASHIG - ICPEN realizada en la semana del 25 al 31 de marzo.
2da publicación = 50% publicación campaña DECALOGO VIVIENDA realizada en la semana del 12 al 19 de mayo.
3ra publicación = 75% publicación campaña 5G realizada en la semana del 23 al 31 de julio.
4ta publicación = 100% publicación campaña TAKATA vehículos realizada en la semana del 11 al 24 de agosto.
</t>
  </si>
  <si>
    <t>Se avala cumplimiento de la actividad</t>
  </si>
  <si>
    <t>Se remite las evidencias donde se definió el plan de trabajo para realizar las capacitaciones internas correspondientes a la actividad 3000.5.1</t>
  </si>
  <si>
    <t xml:space="preserve">Se establece plan de trabajo, informe de la reunión y listado de asistencia de las ciudades a visitar. </t>
  </si>
  <si>
    <t>Se remite informe de capacitación realizada en la ciudad de Barranquilla.
Con este informe, se completa las ocho capacitaciones requeridas para dar cumplimiento a este producto del plan de acción.</t>
  </si>
  <si>
    <t xml:space="preserve">El avance porcentual registrado corresponde con el cálculo de la fórmula matemática definida y las evidencias reportadas, en anteriores seguimiento se recibieron los soportes de 
1 Medellín
2 Pereira
3 Leticia
4 Bucaramanga
5 Popayán 
6 Cali 
7 Pasto
En esta oportunidad se recibe el soporte de la 8 capacitaciones (ciudad faltante) = 100%
Esta actividad aun no esta vencida, si se requiere reportar como cumplida se hace necesario cambiar la fecha fin, y reportarla como cumplida </t>
  </si>
  <si>
    <t xml:space="preserve">Se adjunta un documento con insumos para identificar buenas prácticas internacionales, mecanismos institucionales y normativos y eventuales vacíos jurídicos en la legislación colombiana que limiten o impidan mantener actualizado el marco jurídico de protección de datos personales de cara a los avances, usos e impactos no deseados de los sistemas de Inteligencia Artificial. Estos insumos serán la base del documento en el que se desarrolla el estudio comparativo al que se refiere el producto 7000.1. </t>
  </si>
  <si>
    <t>En el mes de junio se continuó con la investigación sobre derecho comparado con el fin de identificar las acciones que se han adelantado en otras jurisdicciones como insumo para preparar el marco regulatorio a la inteligencia artificial.</t>
  </si>
  <si>
    <t xml:space="preserve">Se reporta avance cualitativo para el logro de la actividad la cual finaliza en el mes de octubre </t>
  </si>
  <si>
    <t>Durante el mes de agosto la Delegatura para la Protección de Datos Personales publicó para comentarios una primera versión del proyecto de circular sobre transferencia de tecnología. Entre el 6 y el 21 de agosto, el proyecto estuvo disponible para consulta ciudadana con el fin de que todas las personas interesadas envíen sus comentarios y sugerencias. Se recibieron múltiples comentarios, los cuales están siendo analizados. Luego de esta revisión, se procederá a realizar los ajustes a los que haya lugar con el fin de expedir los lineamientos. Una vez se expidan los lineamientos será posible realizar la sensibilización.</t>
  </si>
  <si>
    <t xml:space="preserve">Se verifica el avance cualitativo de la actividad, la cual hace referencia a la publicación de la circular con los lineamientos donde se le socializó y se recibieron comentarios de la ciudadanía.  Comentarios que están en revisión y ajustes si da lugar. </t>
  </si>
  <si>
    <t>Se realizaron actuaciones colaborativas con autoridades de protección de datos internacionales en busca de establecer buenas prácticas al momento de investigar compañías con presencia transfronteriza. Se participó en el evento anual de la Red Iberoamericana de Protección de Datos en mayo de 2025, donde se expuso una actuación de la Superintendencia de Industria y Comercio que da cuenta de algunas buenas prácticas al momento de investigar compañías transnacionales. Asimismo, se realizó un informe sobre las principales conclusiones sobre este asunto a las que se llegó con las autoridades que componen la RIPD.</t>
  </si>
  <si>
    <t>Se validad el cumplimiento del producto por medio del entregable, informe de Buenas Prácticas de investigación frente a compañías con presencia transfronteriza.</t>
  </si>
  <si>
    <t>Daniel Ospina Celis, asesor del Despacho del Superintendente Delegado para la Protección de Datos Personales, expuso en XXII Encuentro de la Red Iberoamericana de Protección de Datos la actuación administrativa por medio de la cual se sanciona a MercadoLibre, una compañía con presencia transfronteriza, por condicionar el acceso a su servicio a través de la aplicación móvil y de la página web al tratamiento de datos biométricos.</t>
  </si>
  <si>
    <t xml:space="preserve">Se valida el seguimiento realizado por el área. </t>
  </si>
  <si>
    <t xml:space="preserve">Se elaboró un informe en el que se recopilan las conclusiones a las que se llegó sobre la investigación de compañías con presencia transfronteriza. Estas conclusiones surgieron de la discusión con las autoridades de protección de datos que hacen parte de la Red Iberoamericana de Protección de Datos (RIPD). El informe detalla las conclusiones sobre dos asuntos concretos:  i) los mecanismos para garantizar la rendición de cuentas de compañías con presencia transfronteriza; y ii) el crecimiento inusitado de sistemas de identificación biométricos en distintos sectores de la economía, impulsado tanto por compañías locales como por compañías transnacionales. </t>
  </si>
  <si>
    <t xml:space="preserve">Se avala el % de cumplimiento de la actividad. El anexo corresponde al entregaba propuesto, informe sobre las conclusiones al rededor la discusión de las prácticas de tratamiento de datos de las empresas transfronteriza. </t>
  </si>
  <si>
    <t>Se solicitó la publicación de la fecha del XII Congreso Internacional de Protección de Datos Personales en el calendario de eventos de la entidad al Grupo de Comunicaciones. El XII Congreso Internacional de Protección de Datos Personales se realizará los días 12 y 13 de agosto de 2025. La fecha fue efectivamente publicada en la página web de la entidad.</t>
  </si>
  <si>
    <t>Se verifica el % de avance de la actividad. El 50% corresponde a la publicación del XII Congreso Internacional de Protección de Datos personales. Es decir 1 publicación de 2 programadas en la vigencia.  Los adjuntos soportan el cumplimiento de la actividad.</t>
  </si>
  <si>
    <t>Se diligenció el checklist definitivo para el evento XII Congreso Internacional de Datos Personales.</t>
  </si>
  <si>
    <t>Se verificó el porcentaje de avance de la actividad, el adjunto corresponde al entregable definido (Check List del evento)</t>
  </si>
  <si>
    <t>Se creó y envió la agenda del XII Congreso Internacional de Datos Personales.</t>
  </si>
  <si>
    <t xml:space="preserve">De verificó el avance de la actividad. El soporte corresponde al entregable correo de envió de la agenda y la agenda. </t>
  </si>
  <si>
    <t>Se publicó la agenda del XII Congreso Internacional de Datos Personales.</t>
  </si>
  <si>
    <t xml:space="preserve">Se verifico el porcentaje de avance del 50% que corresponde a la publicación de la agenda del Congreso Internacional de Protección de Datos   Personales, 1 de 2 eventos programados en la vigencia. </t>
  </si>
  <si>
    <t>Se realizó el XII Congreso Internacional de Protección de Datos Personales en la Universidad Externado de Colombia los días 12 y 13 de agosto de 2025. El evento permitió la participación presencial y virtual de más de 500 personas.</t>
  </si>
  <si>
    <t xml:space="preserve">Se verificó el porcentaje del avance del 50% correspondientes a la realización de 1 de 2 eventos programados. El soporte corresponde al entregable definido. </t>
  </si>
  <si>
    <t xml:space="preserve">Se ejecutó una campaña de divulgación sobre el tratamiento de datos personales biométricos en copropiedades para fortalecer el empoderamiento de las personas sobre sus datos. </t>
  </si>
  <si>
    <t xml:space="preserve">Se dio cumplimiento a la actividad propuesta antes de la fecha de culminación </t>
  </si>
  <si>
    <t xml:space="preserve">Se diligenció y envió al Grupo de Comunicaciones de OSCAE el brief de la campaña sobre datos biométricos en copropiedades. </t>
  </si>
  <si>
    <t>Se valida soporte correspondiente</t>
  </si>
  <si>
    <t>Se remitió el concepto gráfico y racional de la campaña y sus diferentes ejes temáticos a la Delegatura para la Protección de Datos Personales.</t>
  </si>
  <si>
    <t>Se valida el cumplimiento de la actividad. Se restan 5 puntos en eficiencia, ya que la evidencia no se cumplió en la fecha esperada (que era el 5 de mayo).</t>
  </si>
  <si>
    <t>Se revisó y aprobó correo electrónico por medio del cual se revisa y aprueba la propuesta recibida con el fin de seguir el proceso de realización de la campaña acordada.</t>
  </si>
  <si>
    <t>Se valida en cumplimiento de la actividad. Se castigan 5 puntos en eficiencia, teniendo en cuenta que el entregable de la actividad se reportó después de la fecha de cumplimiento.</t>
  </si>
  <si>
    <t xml:space="preserve">Se ejecutó la campaña sobre tratamiento de datos personales biométricos en copropiedades entre el 22 de mayo de 2025 y el 19 de junio de 2025. La campaña incluyo piezas y videos en distintas plataformas de redes sociales: Instagram, Facebook, TikTok, X, YouTube y LinkedIn. </t>
  </si>
  <si>
    <t>El soporte evidencia el cumplimiento de actividad. Se dio cumplimiento antes de la fecha de culminación.</t>
  </si>
  <si>
    <t>Se generó tablero de control de ingresos con corte al mes de junio de 2025 y se efectuó el correspondiente envío de la información a las Delegaturas y a la Secretaría General, Por tanto se reporta un avance del 16,66% correspondiente a un (1) monitoreo efectuado de los seis (6) programados para el mes de julio teniendo un avance acumulado del 50% total correspondiente a tres (3) reportes de seis (6) programados</t>
  </si>
  <si>
    <t>Se verifico el % de avance del Producto. Se logró el 50% el cual corresponde a la realización de 3 monitoreos del recaudo de los 6 programados. Los adjuntos soportan la ejecución del producto</t>
  </si>
  <si>
    <t>Reuniones con Dirección Financiera (03/6), Delegatura para la Protección de la Competencia (03/6, y Delegatura para la Protección de Datos junto a la Secretaría General (16/6). Hemos recibido información de insumos de la Dirección Financiera, para avanzar con análisis desagregado por Delegatura. La OAJ y el GEE nos hemos reunimos con OSCAE (16/6), la Delegatura para la Protección de Datos Personales (17/7), y con Cobro Coactivo (18/7).
De la misma manera, finalizamos un estudio preliminar del efecto disuasorio de las sanciones impuestas por la Delegatura para la Protección de Datos Personales; no obstante, estamos a la espera de recibir bases de datos con mayor información (16/7)</t>
  </si>
  <si>
    <t xml:space="preserve">Se registra un avance cualitativo de las acciones realizadas para la consecución de la actividad propuesta. </t>
  </si>
  <si>
    <t>A la fecha se han realizado mesas de trabajo con las Delegaturas de Asuntos Jurisdiccionales, Protección al Consumidor y Protección de la Competencia,  en donde se ha revisado el estado de la cartera, la gestión de recaudo, el estado de los recursos pendientes por resolver, el panorama jurídico para la optimización del recaudo en Sociedades en Insolvencia y Disolución y las posibles alternativas jurídicas que se pueden aplicar en la gestión de imposición de multas.</t>
  </si>
  <si>
    <t xml:space="preserve">Se avala el avance cualitativo dado a la presente actividad </t>
  </si>
  <si>
    <t xml:space="preserve">Se avala el cumplimiento de la presente actividad mediante documento que da cuenta del análisis de la cartea con los procesos de cobro coactivo de la SIC </t>
  </si>
  <si>
    <t xml:space="preserve">Se remite el diagnóstico realizado sobre los canales de radicación de la Entidad y su grado de congestión. Este producto fue adelantando por la OTI, Atención al ciudadano y Gestión Documental. </t>
  </si>
  <si>
    <t xml:space="preserve">Se avala cumplimiento de la presente actividad </t>
  </si>
  <si>
    <t xml:space="preserve">Se remite el Plan de Trabajo inicial para la unificación y optimización de radicación en la Sede Electrónica. </t>
  </si>
  <si>
    <t>Se avala el cumplimiento de la presente actividad se evidencia plan de trabajo para la unificación y optimización de radicación en la sede electrónica.</t>
  </si>
  <si>
    <t>En el mes de julio se avanzó en las actividades 1.4, 1.5, 1.6 y 1.7, se aportan las evidencias correspondientes.</t>
  </si>
  <si>
    <t xml:space="preserve">De acuerdo al plan de trabajo contáctenos el avance es del 47% </t>
  </si>
  <si>
    <t xml:space="preserve">Se realiza el diagnostico y es socializado a las áreas pertinentes </t>
  </si>
  <si>
    <t xml:space="preserve">OAP  aprueba el cumplimiento de la presente actividad </t>
  </si>
  <si>
    <t xml:space="preserve">Se remite el Plan de Trabajo para una sede electrónica accesible que se realizó con base en el diagnóstico obtenido en la actividad anterior. </t>
  </si>
  <si>
    <t xml:space="preserve">Se avala el cumplimiento de la presente actividad con el plan de trabajo presentado </t>
  </si>
  <si>
    <t>Se avanza en la construcción de documento de actualización de la Política de Derechos Humanos incorporando enfoque diferencial, en versión borrador, documento base para las revisiones de las dependencias relacionadas con la política.</t>
  </si>
  <si>
    <t xml:space="preserve">Se verifica el avance cualitativo de la gestión realizada para dar cumplimiento a la actividad. </t>
  </si>
  <si>
    <t xml:space="preserve">Se reporta avance de las actividades de 1.3, 2.1, 2.2, 3.1, 3.2, 7.2, 11.2, 14.1, 14.2 y 15.2 del Plan de Trabajo de la Política de Equidad de Género y Diversidad.
</t>
  </si>
  <si>
    <t>Se verificó % de avance del 41, de acuerdo a la matriz de seguimiento del Plan de trabajo de la política de Equidad de Género y Diversidad. Las actividades realizadas cuentan con soporte.</t>
  </si>
  <si>
    <t>Se realizó el documento que expone la estrategia de sostenibilidad para la Entidad en el 2025.</t>
  </si>
  <si>
    <t xml:space="preserve">Se aprueba el cumplimiento de la presente actividad </t>
  </si>
  <si>
    <t>Se verifica el cumplimiento de la actividad, la cual estaba dirigida a la elaboración de un Plan de Trabajo con las actividades propuestas dentro de la estrategia para la fortalecer la cultura de sostenibilidad de la entidad.</t>
  </si>
  <si>
    <t>A 31 de agosto de 2025 se han suscrito 4.594 recursos apelación, reposición, revocatoria directa y queja, presentados contra las decisiones proferidas por los Directores de Signos Distintivos y Nuevas Creaciones y la Superintendente de Industria y Comercio, lo cual corresponde a un 37.0% del objetivo planteado.</t>
  </si>
  <si>
    <t>a 31 de agosto se han decidido 4570 solicitudes de 12422, para un avance del 37%, es importante que el listado que aporten no contabilicen los duplicados</t>
  </si>
  <si>
    <t>El 15 de agosto se remitió al CIGEPI el documento "Protocolo de Promoción, Sensibilización y Orientación en Propiedad Industrial", con las observaciones realizadas por la Delegada. Posteriormente, el documento fue ajustado y, el 28 de agosto, se envió al Coordinador de CIGEPI, la versión final junto con la propuesta de correo para su respectivo envío a los grupos de trabajo mencionados en el protocolo. Se anexa versión final del protocolo elaborado.</t>
  </si>
  <si>
    <t>Se avala informe cualitativo.</t>
  </si>
  <si>
    <t>Se elaboró la estructura del protocolo y se definió el contenido del mismo. Este documento ha sido desarrollado con base en los modelos establecidos por el Sistema Integrado de Gestión Institucional (SIGI)</t>
  </si>
  <si>
    <t>Se evidencia el cumplimiento de la actividad.</t>
  </si>
  <si>
    <t>Durante el mes de mayo se terminaron de definir los lineamientos para la promoción, sensibilización y orientación en temas de Propiedad Industrial que se desarrollarán en el protocolo. Este documento presenta las siguientes secciones: conceptos a nivel de aprendizaje, a nivel de orientación, a nivel de promoción, programas de fomento, identificación del público objetivo, necesidades, servicios y grupo de trabajo responsable, recursos de apoyo, comunicaciones, capacitación interna y esquemas de articulación para la orientación en PI, desde atención al ciudadano y desde formación.</t>
  </si>
  <si>
    <t>Se valida entregable de la actividad.</t>
  </si>
  <si>
    <t xml:space="preserve">El 15 de agosto se remitió al CIGEPI el documento "Protocolo de Promoción, Sensibilización y Orientación en Propiedad Industrial", con las observaciones realizadas por la Delegada. Posteriormente, el documento fue ajustado y, el 28 de agosto, se envió al Coordinador de CIGEPI, la versión final junto con la propuesta de correo para su respectivo envío a los grupos de trabajo mencionados en el protocolo. Se anexa versión final del protocolo elaborado.
</t>
  </si>
  <si>
    <t>Se valida cumplimiento de la actividad.</t>
  </si>
  <si>
    <t>En sesión de trabajo realizada el 10 de febrero de 2025, se concertó y aprobó el cronograma para identificar el plan de trabajo a desarrollar para el diseño de la solución, mapa de ruta y documentación inicial para el manejo del expediente electrónico.</t>
  </si>
  <si>
    <t>Se adjuntan los documentos requeridos para validar el seguimiento.</t>
  </si>
  <si>
    <t>El cronograma elaborado contempla otros hitos para el desarrollo del producto, por tanto, se presenta el plan de trabajo a corte 31 de agosto de 2025. 
Respecto del avance de la actividad se realizó el informe de seguimiento a las actividades planeadas en el cronograma de trabajo para el expediente electrónico del mes de agosto siendo este el sexto seguimiento de la actividad, lo que equivale a un 75% de cumplimiento.</t>
  </si>
  <si>
    <t>Se valida avance.</t>
  </si>
  <si>
    <t>Se ha venido trabajando en el documento del protocolo para la conservación de evidencias en el entorno digital, con el fin de realizar la respectiva revisión de los aspectos técnicos y jurídicos en las mesas de trabajo propuestas. Las mesas de trabajo se pueden evidenciar en los radicados 25-298179 (mesa de trabajo con la OTI) y 25- 298178 (mesa de trabajo con la Oficina Asesora Jurídica). Estas se realizaron el 14 de agosto de 2025 y 26 de agosto de 2025, respectivamente. Se queda en programar una segunda mesa de trabajo con la OTI para el mes de septiembre.</t>
  </si>
  <si>
    <t>Se identificaron los tipos de evidencia y fuentes que requieren conservación en los trámites de PI, actividad liderada por la Dirección de Nuevas Creaciones, en concurso con la Dirección de Signos Distintivos, la OTI y el GT de Vía Administrativa de la Delegatura de PI.</t>
  </si>
  <si>
    <t>Se constata el cumplimiento de la evidencia, conforme a lo dispuesto en la actividad del plan de acción.</t>
  </si>
  <si>
    <t>Se realizó el análisis de las leyes  y regulaciones sobre la conservación de evidencias digitales por parte de la OAJ (radicado 25-67392) y se realizó un documento complementario por parte de la Dirección de Nuevas Creaciones que está liderando las actividades de este producto.</t>
  </si>
  <si>
    <t>Se valida la evidencia, conforme a la actividad del plan de acción.</t>
  </si>
  <si>
    <t>Se Definió la estructura y el contenido del Protocolo, actividad liderada por la Dirección de Nuevas creaciones, en conjunto con la Dirección de Signos Distintivos, la OTI y el GT de Vía administrativa de la Delegatura de PI.</t>
  </si>
  <si>
    <t>Se valida estructura del protocolo</t>
  </si>
  <si>
    <t>Se realizó la puesta en producción de la versión 2.7 y la versión 2.7.12 (soporte urgente).</t>
  </si>
  <si>
    <t>Se verifica seguimiento con las evidencias  reportadas. se sugiere para próximos seguimientos explicar de manera mas clara y detallada en la celda de justificación el avance de la actividad, de tal manera que sea de fácil entendimiento para la comunidad en general, recuerden que la información de esta celda hace parte del seguimiento que se publica en la pagina WEB.</t>
  </si>
  <si>
    <t>Se realizó la priorización de los requerimientos para el desarrollo de la versión  2.7.12 (soporte urgente) solicitud relacionada en el mantis 0175499.</t>
  </si>
  <si>
    <t>Durante el mes de julio de 2025 se realizó la puesta en producción de la versión 2.7 y la versión 2.7.12 (soporte urgente).</t>
  </si>
  <si>
    <t>Se remitieron mediante memorando al grupo de regulación de la Oficina Asesora Jurídica las dos propuestas de actualización del titulo X de la Circular única en su versión final. Dando así cumplimiento al producto del plan de acción. Lo radicados de los memorandos son los siguientes: 25-291631 y 25-339637</t>
  </si>
  <si>
    <t>Se verifica el cumplimiento del producto con las evidencias reportadas, se descuenta 5 puntos porcentuales de eficiencia dado que de acuerdo con el procedimiento DE02-P01 los seguimientos a actividades vencidas se deben registrar dentro de los 5 días hábiles siguientes a su vencimiento, es decir este seguimiento se debió reportar el 25 de julio y el reporte esta registrado el 6 de agosto, información entregada en capacitaciones realizadas y correos de solicitud de seguimiento enviados mensual</t>
  </si>
  <si>
    <t>Mediante memorado 25-108180, de fecha 10 de marzo de 2025,  se remitió al Despacho de la Superintendente Delegada para la Propiedad Industrial un documento con las necesidades de regulación identificadas por las Direcciones de Nuevas Creaciones, Signos Distintivos y Vía Administrativa en materia de Signos. Se remiten los memorando que identifican las necesidades en las dos materias.</t>
  </si>
  <si>
    <t>Se valida identificación de necesidades para: (i) Vía administrativa y (ii) las Direcciones de Nuevas Creación, Signos distintivos.</t>
  </si>
  <si>
    <t>Se elaboraron y entregaron al despacho de la Delegada para la Propiedad Industrial las 2 propuestas de modificación y actualización de la Circular Única.</t>
  </si>
  <si>
    <t>Se valida ejecución de la actividad</t>
  </si>
  <si>
    <t>Mediante memorando 25-290436- -0 y 25-291631- -0-, se remitieron a la OAJ las propuestas de modificación al Título X de la Circular Única.</t>
  </si>
  <si>
    <t>Se avala el cumplimiento de la presente actividad en la cual se evidencian 2 propuestas de modificación al Titulo X de la circular única en temas de propiedad industrial.</t>
  </si>
  <si>
    <t>Se remitieron mediante memorando al grupo de regulación de la Oficina Asesora Jurídica las dos propuestas de actualización del titulo X de la Circular única en su versión final. Dando así cumplimiento a la actividad. Lo radicados de los memorandos son los siguientes: 25-291631 y 25-339637</t>
  </si>
  <si>
    <t>Se verifica el cumplimiento de la actividad con las evidencias reportadas, se descuenta 5 puntos porcentuales de eficiencia dado que de acuerdo con el procedimiento DE02-P01 los seguimientos a actividades vencidas se deben registrar dentro de los 5 días hábiles siguientes a su vencimiento, es decir este seguimiento se debió reportar el 25 de julio y el reporte esta registrado el 6 de agosto, información entregada en capacitaciones realizadas y correos de solicitud de seguimiento enviados mensual</t>
  </si>
  <si>
    <t xml:space="preserve">De acuerdo con el plan anual de auditoría 2025 aprobado por el Comité de Coordinación de Control Interno, en el cual se encuentran registradas 77  actividades a realizar por la Oficina de Control Interno, como son, los Informes de auditorías internas basadas en riesgos, informes de auditorías SIGI e informes de ley y seguimiento u otros. Para el segundo reporte de 2025 esta Oficina realizó 3 Informes de Auditorías de Gestión y 14 Informes de Ley y seguimiento, para un total de 17 informes.  
Teniendo en cuenta los 16 informes del reporte anterior más los 17 informes de este segundo reporte, se obtiene un total de 33 informes (auditorias, informes de ley – seguimiento), para un porcentaje de avance del 43%.
</t>
  </si>
  <si>
    <t xml:space="preserve">Se verifica el avance registrado con los soportes anexos </t>
  </si>
  <si>
    <t xml:space="preserve">Se efectuó seguimiento al cumplimento de las acciones propuestas para las diecinueve (19) políticas de gestión y desempeño institucional,  así como a las actividades propuestas en la medición de la gestión y desempeño institucional “Formulario Único de Reporte y Avance de Gestión (FURAG)”; en pro de articular el Modelo Integrado de Planeación y Gestión. Como resultado del trabajo realizado, la OCI efectuó las recomendaciones correspondientes con el fin de cerrar brechas y generar alertas.
</t>
  </si>
  <si>
    <t xml:space="preserve">Se verifica el cumplimiento con las evidencias allegadas </t>
  </si>
  <si>
    <t>Se reporta Memorando  con radicado  25-120785 del 13 de marzo 2025, en el cual se solicita seguimiento al cumplimiento de los planes de trabajo formulados para la mejora e implementación del Modelo Integrado de Planeación y Gestión – MIPG y se adjunta 1 Informe del seguimiento al MIPG. Esta actividad queda terminada.</t>
  </si>
  <si>
    <t>Se aporta Acta de Comité de  Gestión y Desempeño No. 6 del día 27 de mayo de 2025, donde la OCI socializo el Informe de MIPG punto número cinco (5) del contenido del documento. Por lo anterior la actividad queda terminada.</t>
  </si>
  <si>
    <t xml:space="preserve">Se reporta Memorando con radicado 25-165192 dirigido a la OAP e Informe Seguimiento: “VERIFICACIÓN DEL CUMPLIMIENTO DE LOS COMPROMISOS ASIGNADOS A LA SIC DE ACUERDO CON EL PLAN NACIONAL DE DESARROLLO”. Por lo anterior esta actividad queda terminada.
</t>
  </si>
  <si>
    <t xml:space="preserve">Se verifica  el cumplimiento de la actividad con los soportes anexos </t>
  </si>
  <si>
    <t>Se presenta Informe de Seguimiento “VERIFICACIÓN DEL CUMPLIMIENTO DE LOS COMPROMISOS ASIGNADOS A LA SIC DE ACUERDO CON EL PLAN NACIONAL DE DESARROLLO”, de fecha 22 de abril de 2025. Por lo anterior la actividad se da por terminada.</t>
  </si>
  <si>
    <t xml:space="preserve">Se verificó el cumplimiento de la actividad con los soportes anexos </t>
  </si>
  <si>
    <t>Se presenta Informe de Seguimiento “VERIFICACIÓN DEL CUMPLIMIENTO DE LOS COMPROMISOS ASIGNADOS A LA SIC DE ACUERDO CON EL PLAN NACIONAL DE DESARROLLO”, de fecha 22 de abril de 2025 y Memorando de envío con Rad. 25-165192.  Por lo anterior la actividad se da por terminada.</t>
  </si>
  <si>
    <t xml:space="preserve">Se aprueba cumplimiento con las evidencias allegadas </t>
  </si>
  <si>
    <t>Se ha desarrollado 2 de las 8 actividades formuladas para la vigencia.</t>
  </si>
  <si>
    <t>se avala el avance cualitativo dado a la presente actividad</t>
  </si>
  <si>
    <t>Se diseñó la Estrategia de relacionamiento con la ciudadanía SIC 2025 en donde se describe el objetivo de esta, se presentan los lineamientos y adecuaciones internas para la interacción con la ciudadanía y se incluye un plan de trabajo con actividades para la intervención y mejora de servicios de atención, aplicación de lenguaje claro y accesibilidad.</t>
  </si>
  <si>
    <t xml:space="preserve">Se avala el cumplimiento de la presente actividad mediante documento donde se evidencia la estrategia de relacionamiento con el ciudadano  </t>
  </si>
  <si>
    <t xml:space="preserve">Se comunicó a los grupos de valor la Estrategia de relacionamiento con la ciudadanía SIC 2025 mediante publicaciones realizadas en el menú Participa de la página web el 24 de febrero de 2024 en donde se hizo el ejercicio preliminar de consulta y posteriormente se dispuso en el menú de Servicios a la ciudadanía para información de los grupos de interés. Así mismo, el 28 de febrero se divulgó en las redes sociales institucionales como X, Facebook, Instagram y LinkedIn la Estrategia diseñada.
</t>
  </si>
  <si>
    <t xml:space="preserve">Se avala el cumplimiento de la presente actividad con las capturas e pantalla y link de publicación estrategias  </t>
  </si>
  <si>
    <t>A finales de julio de 2025, se dio inicio a la primera fase de los dos laboratorios de simplicidad, centrados en el Home de la plataforma virtual SIC Facilita, la sección de Preguntas Frecuentes, y el Protocolo de Atención a la Ciudadanía. Hasta la fecha, se cuenta con el registro de 29 participaciones en esta etapa inicial. Se tiene previsto que, durante el mes de agosto de 2025, se desarrolle la segunda fase, la cual contempla las intervenciones y ajustes al Home de la plataforma y a los documentos analizados. Posteriormente, se llevará a cabo la tercera fase, que consistirá en la aplicación de la encuesta final para evaluar la efectividad de las mejoras implementadas.</t>
  </si>
  <si>
    <t xml:space="preserve">Los días 17 y 22 de julio, se publicó en redes sociales la primera campaña orientada a promover el uso del canal virtual de atención al ciudadano a través del servicio virtual de la plataforma SIC Facilita. Esta iniciativa fue acompañada de mensajes clave como: “Solución desde tu casa. Con #SICFacilita puedes presentar tus reclamaciones de forma gratuita, fácil y 100% virtual.”. 
La campaña buscó fomentar el uso de medios digitales para facilitar la interacción entre la ciudadanía y la entidad, promoviendo la eficiencia, accesibilidad y gratuidad en la gestión de reclamaciones.
</t>
  </si>
  <si>
    <t xml:space="preserve">Se avala el avance a la presente actividad por cuanto se realizo la primera campaña de comunicación interna. </t>
  </si>
  <si>
    <t>De las 16 actividades propuestas en la Estrategia de Relacionamiento con la Ciudadanía SIC 2025, se han ejecutado en su totalidad tres. Adicionalmente, se han adelantado las siguientes acciones: 
Se llevó a cabo la primera jornada de socialización de los lineamientos sobre la gestión de PQRSF.
Se realizó la primera campaña para promover el canal virtual SIC Facilita.
Se desarrolló la primera jornada de difusión del Código de Integridad.
Se iniciaron dos laboratorios de simplicidad, según lo programado.
Actualmente, continúan en ejecución actividades como el monitoreo de canales de atención, así como la identificación y puesta en marcha de mejoras orientadas a incrementar la satisfacción de los usuarios.</t>
  </si>
  <si>
    <t>Se avala el avance dado a la presente actividad</t>
  </si>
  <si>
    <t xml:space="preserve">Se avala el cumplimiento de la presente actividad, Se ajusta el eficacia al 95% por cuanto la fecha de cumplimiento era 31-03-2025 y su cumplimiento fue el 01-04-2025. </t>
  </si>
  <si>
    <t>Al corte 31 de julio la Estrategia Sinergia presenta un avance del 36%, con tres de las siete actividades programadas ejecutadas en su totalidad. El pasado 22 de julio se llevó a cabo una mesa de trabajo con los delegados de las cuatro Superintendencias convocadas, en la cual la SIC presentó su propuesta para el desarrollo de la Estrategia Sinergia. Durante la sesión, se revisaron las principales apuestas y se concretó el inicio de la primera jornada en la ciudad de Bogotá. Actualmente, se están adelantando las gestiones de coordinación necesarias para definir la fecha de la primera jornada conjunta de atención a la ciudadanía.
Se ajustaron las fechas de cumplimiento de dos actividades del plan, correspondientes a la formalización y comunicación del evento, en atención a los aspectos revisados durante el encuentro con los enlaces de cada entidad.</t>
  </si>
  <si>
    <t xml:space="preserve">Se ha desarrollado 1 de 5 actividades programadas, relacionada con el diseño de la propuesta de intervención de canales.  El Programa de atención a la ciudadanía con enfoque diferencial iniciará con la intervención del Canal Presencial. Durante la vigencia 2025 se intervendrá también el canal telefónico, el canal virtual y escrito será intervenido en el 2026. </t>
  </si>
  <si>
    <t xml:space="preserve">Se avala cualitativo dado al presente producto. Se recomienda ajustar la unidad de medida y la formula de calculo del presente producto. </t>
  </si>
  <si>
    <t>Se elaboró un documento con la propuesta de Programa de atención a la ciudadanía con enfoque diferencial. Se iniciará con la intervención del Canal Presencial teniendo en cuenta que los cambios que surjan de esta no requieren recursos tecnológicos, además el contacto directo con el grupo objetivo permitirá adquirir buenas prácticas a ser replicadas en otros canales de atención. Durante la vigencia 2025 se intervendrá también el canal telefónico, el canal virtual y escrito será intervenido en el 2026.</t>
  </si>
  <si>
    <t xml:space="preserve">OAP avala el cumplimiento de la presente actividad con el entregable que da cuenta la intervención de canales </t>
  </si>
  <si>
    <t xml:space="preserve">
Se han identificado buenas prácticas en la atención a personas con discapacidad visual, sordas y con enfoque de género durante el análisis de los procesos de atención al ciudadano del Instituto Nacional para Ciegos (INCI), el Instituto Nacional para Sordos (INSOR) y la Secretaría Distrital de la Mujer.  Estos nuevos elementos permitirían fortalecer el enfoque diferencial e inclusivo que responda de manera más adecuada a las diversas características y necesidades de la ciudadanía. Serán documentadas e incorporadas en el protocolo de atención al ciudadano y otras serán consideradas para su implementación tanto en el punto de atención presencial actual como en el que se proyecta a futuro para la nueva sede principal.</t>
  </si>
  <si>
    <t>Se ajusta el avance de la presente actividad a 0% por cuanto la unidad de medida de la presente actividad es 1 pantalla adquirida y puesta en funcionamiento. Se avala el avance cualitativo dado a la presente actividad.</t>
  </si>
  <si>
    <t xml:space="preserve">Se verifica el avance porcentual registrado en atención a las evidencias anexas </t>
  </si>
  <si>
    <t xml:space="preserve">Se elaboró la Estrategia de Participación Ciudadana SIC 2025 V01 y el plan de trabajo para su realización. El plan de trabajo está formulado en el formato dispuesto por la Función Pública.
 </t>
  </si>
  <si>
    <t xml:space="preserve">Se avala el cumplimiento de la presente actividad </t>
  </si>
  <si>
    <t>Se sometió a consulta de la ciudadanía en general la Estrategia de Participación Ciudadana y se divulgó a través de la página web y en las redes sociales.</t>
  </si>
  <si>
    <t xml:space="preserve">Se avala cumplimiento de la presente actividad mediante la publicación en la sede electrónica estrategia participación y relacionamiento 2025 </t>
  </si>
  <si>
    <t>Al corte, la Estrategia de Participación Ciudadana presenta un avance de cumplimiento del 54%, en el mes de agosto se avanzó en la ejecución de las actividades No. 8 (Divulgar a los ciudadanos y grupos de interés los resultados de la participación ) con 80%, No. 12 ( Seguimiento a la ejecución de la estrategia) con 75% y No. 13 (Reporte de ejecución del indicador PES) con 67%.
Las demás actividad se encuentra dentro del tiempo para su realización.</t>
  </si>
  <si>
    <t>Se verificó el 55% de avance el cual está en coherencia con la matriz de seguimiento de la Estrategia de Participación ciudadana. Se recomienda que el porcentaje registrado en la justificación sea igual al reportado, dado que en la justificación se escribió 54% y lo reportado y de acuerdo a los soportes es de 55%</t>
  </si>
  <si>
    <t>Se elaboró y envío el cronograma de las 6 capacitaciones sobre la adecuada inscripción en el Registro Nacional de Bases de Datos -RNBD al grupo de comunicaciones</t>
  </si>
  <si>
    <t>Se evidencia soporte.</t>
  </si>
  <si>
    <t>Realización de la 5a capacitación en temas relacionados con datos personales. (Registro fotográfico o captura de pantalla)</t>
  </si>
  <si>
    <t xml:space="preserve">Se avala el % de avance del 83,33%, correspondiente a la realización de 5 capacitaciones de 6 programadas. </t>
  </si>
  <si>
    <t>Informes 5a capacitación "Actualización RNBD" agosto 14 de 2025</t>
  </si>
  <si>
    <t>Se valida el % de avance del 83,33%, correspondiente a la realización del informe sobre la 5 capacitación relacionados con la protección de datos personales.</t>
  </si>
  <si>
    <t>Se elaboró y envío el documento técnico con los diagramas de componentes y definiciones requeridas para la integración del detector de políticas con el Registro Nacional de Bases de Datos</t>
  </si>
  <si>
    <t>Se avala el cumplimiento de la actividad.</t>
  </si>
  <si>
    <t>Se entrega informe que detalla los resultados obtenidos de las pruebas de carga ejecutadas al servicio del detector de políticas implementado dentro del aplicativo SISI</t>
  </si>
  <si>
    <t xml:space="preserve">Se soporta el cumplimiento del 100% de la actividad con el informe de las pruebas de carga ejecutadas </t>
  </si>
  <si>
    <t xml:space="preserve">Se realizó la capacitación a los usuarios funcionales para socializar el manejo del servicio del detector de Políticas como parte del Sistema RNBD  </t>
  </si>
  <si>
    <t>Se valida el % de cumplimiento de la actividad. Se adjunta acta de realización de la capacitación a los usuarios funcionales del servicio de Política de la RNBD</t>
  </si>
  <si>
    <t>Durante el mes de agosto se realizaron 5 jornadas. En el acumulado con corte al 31 de agosto de 2025, se han realizado 16 jornadas de capacitación, de las 30 establecidas. Esta jornadas se han dictado en la modalidad videoconferencia (7) en las ciudades de Atacó (1), Bogotá (3), Popayán (2) y Tumaco (1),  presencialmente (9) en el corregimiento de Cupicá, municipio de Arauquita (1), Bahía Solano, Chocó. (1), en los  municipios de San Andrés de Tumaco, Nariño (1), Bojaya (1), Istmina (1), Quibdó (1), Leticia (1) y Bogotá (2).  Con la participación total de 483 asistentes.</t>
  </si>
  <si>
    <t xml:space="preserve">Se verifico el porcentaje de avance del 53%, que corresponde al acumulado de 16 jornadas sobre 30 programadas. El anexo soporta el avance reportado de 5 jornadas del mes de agosto. </t>
  </si>
  <si>
    <t>Fue cumplida al 100% finalizando 28 marzo. En los documentos anexos se puede evidenciar el correcto cumplimiento: El día 04 de marzo, se llevó a cabo reunión presencial con la Delegatura de PI, en donde se definieron en coordinación con el Despacho de la Superintendente de PI, el contenido temático que será abordado en las jornadas de capacitación y los aportes a la proyección mensual del número de jornadas a realizar. Como se puede evidenciar en el documento adjunto las principales conclusiones fueron: 1. Se acordó  que el número de jornadas de capacitación será  de 30 jornadas anuales con un número de aforo entre los 20 y 30 asistentes. 2. El Grupo de Trabajo de Formación realizará  una validación previa de cumplimiento de los requisitos para las jornadas de capacitación. 3. Se estableció que los docentes del Grupo continuarían realizando las jornadas de capacitación de la primera etapa de la estrategia, manejando los mismos contenidos.</t>
  </si>
  <si>
    <t>Se avala el cumplimiento de la presente actividad, donde se evidencia los lineamientos marcas de paz.</t>
  </si>
  <si>
    <t>Se verifica el avance reportado y las evidencias soportar la gestión del mes de agosto</t>
  </si>
  <si>
    <t xml:space="preserve">Con corte al 30 de junio de 2025, se ha elaborado un (1) informe de los tres (3) establecidos como meta. En dicho informe se indica la gestión realizada durante el trimestre abril-junio de 2025, para el cumplimiento de la meta. Dicho informe desarrolla los siguientes aspectos. 
• Identificar el desarrollo de la estrategia de Marcas de Paz durante el primer trimestre de actividades. 
• Analizar los factores que han limitado el avance de la estrategia para orientar acciones de mejora.
• Reafirmar el compromiso de Marcas de Paz para contribuir en la construcción de un territorio en Paz. </t>
  </si>
  <si>
    <t xml:space="preserve">Se avala el avance cualitativo y cuantitativo dado a la presente actividad. Se presente  1 de los 3 informes propuestos en la presente actividad. en el informe se describen las capacitaciones que se han adelantado, numero de asistentes y ciudades en las cuales se han dado las capacitaciones. </t>
  </si>
  <si>
    <t>Con cortes al 31 de agosto de 2025,  se ha avanzado en el plan de trabajo propuesto para este producto en un 60%, finalizando en un 100%  las siguientes dos actividades, que ya fueron reportadas: 
En el mes de abril: 
1.1. Identificación de Población Objetivo y  
1.2. Análisis de Necesidades Específicas.
En el mes de julio: 
2.1. Revisar, analizar y generar recomendaciones de la documentación institucionales del Proceso de Formación 
2.2. Entregar propuesta de metodologías inclusivas a utilizar para la adaptación de la oferta académica
Y para este avance con corte al mes de agosto se reportan las siguiente actividades: 
2.3. Socializar el documento de recomendaciones y metodologías inclusivas al equipo de formación
2.4. Matriz ajuste de contenidos con base en los documentos de recomendaciones
Adicionalmente, se reporta el plan de trabajo presentado como evidencia del avance del 60% a la fecha.</t>
  </si>
  <si>
    <t xml:space="preserve">Se verifica el porcentaje de avance del 60%, el cual corresponde al avance reportado en seguimiento del Plan de Acción de programa estratégico de enfoque diferencial. Los anexos soportan las acciones realizadas en el mes de agosto </t>
  </si>
  <si>
    <t>Cumplida al 100% finalizando el 31 de marzo. En documentos anexos se evidencia el correcto cumplimiento. Para la elaboración del documento del programa y plan trabajo, se llevaron a cabo varias reuniones con la Coordinación del Grupo de Formación, se revisó la primera versión del Doc y plan de trabajo, se dieron a conocer los ajustes. Ya se cuenta con el documento final aprobado por la Coordinación. Dicho documento tiene como objetivo: Desarrollar e implementar un Programa Estratégico de Enfoque Diferencial que permita la inclusión efectiva de la población  vulnerable  en  la  oferta  académica  del  Grupo de Formación de la SIC, adaptando contenidos, metodologías y recursos educativos a las necesidades específicas de los diferentes grupos poblacionales en situación de vulnerabilidad, con el fin de promover su acceso equitativo a oportunidades de formación, desarrollo personal y participación activa en el desarrollo económico y social.</t>
  </si>
  <si>
    <t>Se avala el cumplimiento de la presente actividad mediante los documentos soporte allegados.</t>
  </si>
  <si>
    <t xml:space="preserve">Se validad el porcentaje de avance del 60%, soportado en el seguimiento del plan de trabajo del programa de enfoque diferencial. Se adjuntan soportes de las acciones desarrolladas en el mes de agosto. </t>
  </si>
  <si>
    <t>Con cortes al 31 de agosto de 2025,  se ha avanzado en el plan de trabajo propuesto para este producto en un 15%, finalizando en un 100%  la siguiente actividad, que se esta reportando en este avance del mes de agosto:
1. Revisar y priorizar las incidencias del diagnóstico, identificando los componentes del campus virtual afectados.
Adicionalmente, se reporta el plan de trabajo presentado como evidencia del avance del 15% a la fecha.</t>
  </si>
  <si>
    <t xml:space="preserve">Se verifica el porcentaje de avance del 15%, soportado en el seguimiento del plan de trabajo y las evidencias aportadas </t>
  </si>
  <si>
    <t>Esta actividad fue cumplida al 100% finalizando el 15 de julio de 2025. En el documento anexo del diagnostico se puede evidenciar el correcto cumplimiento de la misma. Dicho diagnóstico reveló varias áreas de mejora importantes en cuanto a accesibilidad en la plataforma del campus virtual basado en Moodle. La mayoría de los problemas detectados están relacionados con la estructura del tema visual y los formularios. La implementación de las recomendaciones garantizará una experiencia más accesible, cumpliendo con los estándares internacionales y promoviendo la inclusión.</t>
  </si>
  <si>
    <t>Se avala el cumplimiento de la presente actividad mediante documento de diagnóstico de los aspectos que requieren ser implementados en accesibilidad de la plataforma del campus virtual.</t>
  </si>
  <si>
    <t xml:space="preserve">Esta actividad fue cumplida al 100% finalizando el 31 de julio de 2025. En el documento anexo se evidencia el plan de trabajo propuesto para la implementación de accesibilidad del campus virtual. </t>
  </si>
  <si>
    <t>Se avala el cumplimiento de la presente actividad con el plan de trabajo para la implementación de accesibilidad del campu8s virtual.</t>
  </si>
  <si>
    <t>Se verifica el porcentaje de avance del 15% en coherencia con el plan de trabajo. Se tiene soportes de la acción realizada.</t>
  </si>
  <si>
    <t xml:space="preserve">Durante el mes de agosto se realizaron 30 jornadas. El acumulado con corte al 31 de agosto de 2025, es de 192 Jornadas de Formación realizadas de las 290 establecidas. Se adjunta el reporte mensual con los resultados de las Jornadas de Formación del mes de agosto </t>
  </si>
  <si>
    <t xml:space="preserve">Se verifica el avance registrado en razón a las evidencias aportadas </t>
  </si>
  <si>
    <t xml:space="preserve">Se verifica porcentaje de avance del 66%, que corresponden a 192 jornadas realizadas de 290 programadas. El anexo soporta el porcentaje reportado. </t>
  </si>
  <si>
    <t>Durante el segundo trimestre de 2025 (abril – mayo y junio) se realizaron un total de 66.902 atenciones, 10.179 Divulgaciones, 946 capacitaciones y 3,428 sensibilizaciones a cargo del equipo de la RNPC en todo el territorio Nacional, esto muestra un avance ponderado en el plan de trabajo de 41,20%. reportado en la actividad 3003.1.3</t>
  </si>
  <si>
    <t>Se verifica el avance porcentual registrado versus los soportes anexos en el producto y la actividad 3003,1.3</t>
  </si>
  <si>
    <t>Para corte 31 de agosto se presenta Plan de difusión acumulado con un avance ponderado del 62,72%. El cual se soporta con los informes de los componentes que son: Atenciones, Capacitaciones, Divulgaciones y Sensibilizaciones.</t>
  </si>
  <si>
    <t xml:space="preserve">Se verifica seguimiento en razón a las evidencias aportadas </t>
  </si>
  <si>
    <t>Con corte al 30 de junio de 2025, el mecanismo de Arreglo Directo registró un total de 2.377 invitaciones, que derivaron en 1.108 reuniones efectivas. Como resultado, se suscribieron 560 contratos de transacción, lo que refleja el fortalecimiento del mecanismo como una herramienta ágil, segura y efectiva para la solución directa de controversias entre consumidores y proveedores. Estos resultados evidencian una operación sostenida en todo el territorio, con participación activa de las Casas del Consumidor regionales, sedes en Bogotá y Rutas del Consumidor, consolidando el servicio como un canal de atención confiable, de amplio alcance y con capacidad resolutiva. El balance del semestre permite anticipar un segundo periodo igualmente favorable, con proyección de cierre exitoso frente a las metas establecidas para la vigencia.</t>
  </si>
  <si>
    <t xml:space="preserve">Se aprueba seguimiento cualitativo, se sugiere al área revisar la formula de calculo para reportar seguimientos cuantitativos </t>
  </si>
  <si>
    <t xml:space="preserve">Se presenta avance, con un total de 3.306 invitaciones registradas al 03 de septiembre del 2025. </t>
  </si>
  <si>
    <t xml:space="preserve">Se verifica el avance porcentual registrado en razón a la meta programada y los soportes anexos </t>
  </si>
  <si>
    <t>El informe presenta los resultados consolidados de la Segunda Jornada de las Soluciones 2025, desarrollada entre el 3 y el 13 de junio del presente año. El documento recopila información e integra datos cuantitativos y cualitativos sobre invitaciones generadas, reuniones efectivas y contratos de transacción.</t>
  </si>
  <si>
    <t xml:space="preserve">El avance porcentual registrado corresponde con el calculo de la formula matemática definida y las evidencias reportadas </t>
  </si>
  <si>
    <t>Con corte a 31 de agosto del 2025, el mecanismo de Arreglo Directo alcanzó un total de 1.469 encuentros efectivos, lo que representa un cumplimiento del 91,81% frente a la meta establecida de 1.600 encuentros. Estos espacios, orientados a la resolución directa de controversias entre consumidores y proveedores en entornos no judiciales y con acompañamiento institucional, evidencian el compromiso, la efectividad operativa y el alcance territorial de las Casas y Rutas del Consumidor. (Se adjunta dashboard como anexo)</t>
  </si>
  <si>
    <t xml:space="preserve">Se verifica el avance porcentual registrado en razón alas evidencias presentadas </t>
  </si>
  <si>
    <t xml:space="preserve">Se capacitó por parte de la RNPC A 127 municipios en Facultades Administrativos </t>
  </si>
  <si>
    <t>Se  aprobó por parte del coordinador  de laRNPC  el Cronograma de Visitas  a las alcaldías  del territorio nacional  que van ser cubiertas con capacitación de facultades administrativas correspondientes al año 2025 , no obstante  el siguiente cronograma  puede  tener variaciones teniendo en cuenta las novedades  que se puedan presentar  en la operación  y en la programación de las visitas  .</t>
  </si>
  <si>
    <t xml:space="preserve">En cadena de correos enviado como evidencia se observa en uno de ellos la aprobación por parte del coordinador Arturo Martínez Ochoa el día 8 de febrero </t>
  </si>
  <si>
    <t>Se capacitó por parte de la RNPC a 127 municipios a sus Alcaldías en Facultades Administrativas Ley 1480 de 2011</t>
  </si>
  <si>
    <t>Para la presente vigencia, se tiene prevista la apertura de cinco (5) Casas del Consumidor de Bienes y Servicios, las cuales, tienen como respaldo jurídico la suscripción de convenios interadministrativos celebrados entre la SIC, como Secretaria Técnica de la Red Nacional de Protección al Consumidor (RNPC), y otras entidades públicas. Así las cosas, hasta la fecha se han aperturado una (1) Casa del Consumidor de Bienes y Servicios, la primera en San Andrés (28/03/2025) .</t>
  </si>
  <si>
    <t xml:space="preserve">Se avala el avance registrado, el calculo corresponde con la formula matemática y los anexos allegados </t>
  </si>
  <si>
    <t xml:space="preserve"> Me permito informar que se remiten  convenio N° 1520 de 2025 suscrito entre la Superintendencia de Industria y Comercio (SIC) y la Alcaldía del Municipio de  Soacha, . Igualmente, se anexa informe y suscripción de dichos convenios a través de la plataforma SECOP II.</t>
  </si>
  <si>
    <t xml:space="preserve">Se verifica el avance con los soportes allegados </t>
  </si>
  <si>
    <t xml:space="preserve">Se verificar avance porcentual registrado en atención a los anexos allegados </t>
  </si>
  <si>
    <t xml:space="preserve">Se verifica con la evidencia el reporte realizado, se sugiere para próximos seguimientos citar a que numero de casa corresponde y en que momento se reporto la apertura de las anteriores casas </t>
  </si>
  <si>
    <t>se avanzó en la definición de la comunidad étnica a impactar, trabajo que se realizó en articulación con el equipo de formación de OSCAE. Se gestionaron las cotizaciones para la traducción de la guía, proceso que se llevará a cabo a través del operador logístico de la SIC, con quien también se coordinará el evento de divulgación. Se definió un Cronograma de entregas de los avances de la traducción, el cual se encuentra alineado con el cronograma de diagramación de la guía. Este proceso se ha trabajado de manera conjunta entre la RNPC y OSCAE.  Asimismo, se realizaron acercamientos desde el equipo de Gestión de Conocimiento de la RNPC, con líderes de la comunidad étnica seleccionada, con el fin de garantizar los requisitos logísticos y operativos necesarios para el adecuado desarrollo de la actividad. Todo ello con el objetivo de asegurar que la comunidad pueda recibir la guía, comprenderla y aplicarla de manera efectiva.</t>
  </si>
  <si>
    <t xml:space="preserve">Se avale el reporte cualitativo </t>
  </si>
  <si>
    <t>Se realiza reunión el 27 de marzo, en donde se realizó la presentación de la propuesta para la definición del Grupo étnico para la traducción de la guía NNA de la RNPC en donde se sugiere y define el grupo étnico WAYUUNAIKI
Para soporte de esta actividad se adjuntan: 
a. Acta firma  de la sesión.</t>
  </si>
  <si>
    <t xml:space="preserve">Se verifica el cumplimiento de la actividad con la evidencia aportada </t>
  </si>
  <si>
    <t>Se realiza la traducción y diagramación de la Guía de Derechos de Niños, Niñas y Adolescentes a lenguaje Wayuunaiki</t>
  </si>
  <si>
    <t xml:space="preserve">Se verifica el cumplimiento con los soportes allegados </t>
  </si>
  <si>
    <t xml:space="preserve">Se aprueba por parte de la Coordinación de la RNPC la estrategia de socialización de la Guía NNA. 
</t>
  </si>
  <si>
    <t xml:space="preserve">Se verifica el cumplimiento al 100% de la actividad planeada: el soporte corresponde a documento de la estrategia de socialización de la guía de aprendizaje </t>
  </si>
  <si>
    <t>Tras el análisis realizado y la decisión de no continuar con la convocatoria CONSUFONDO 2025, así como la respectiva autorización para la modificación del alcance, y contando con la aprobación final de los documentos asociados, se da por finalizada la actualización de la Cartilla CONSUFONDO para la vigencia 2025.
Se anexa la cartilla actualizada y los correos de aprobación correspondientes.</t>
  </si>
  <si>
    <t xml:space="preserve">Se verifica cumplimiento de la actividad con los soportes allegados y dentro de los tiempos establecido, se otorga 100% de eficiencia </t>
  </si>
  <si>
    <t>Se da cumplimiento a la Actividad 1 del plan de acción, correspondiente a la actualización y aprobación de los estudios previos del programa Consufondo para la vigencia 2025, toda vez que, a pesar de los retrasos inicialmente presentados por causas de índole administrativa y jurídica, se logró culminar satisfactoriamente el proceso de revisión, ajuste y validación de los documentos técnicos requeridos. Los retrasos estuvieron relacionados con la necesidad de resolver observaciones de carácter legal y administrativo que surgieron durante la etapa de formulación Y actualización de estos, lo cual implicó consultas adicionales con las áreas jurídica y contractual para garantizar el cumplimiento de la normatividad vigente. Como resultado, los estudios previos fueron debidamente actualizados, ajustados conforme a los lineamientos técnicos y normativos, y finalmente aprobados por la Secretaria General de la SIC, Contratos SIC y Financiera SIC.</t>
  </si>
  <si>
    <t xml:space="preserve">Se verifica el cumplimiento de la actividad con las evidencias reportadas, se afecta el calculo de eficiencia dado que esta actividad tenia fecha de vencimiento el 14 de abril </t>
  </si>
  <si>
    <t>Se actualiza la Cartilla para acceder al Programa CONSUFONDO para la vigencia 2025. Se revisa y aprueba por parte de la Coordinación de la RNPC</t>
  </si>
  <si>
    <t xml:space="preserve">Las evidencias reportas permiten validar el cumplimiento de la actividad </t>
  </si>
  <si>
    <t xml:space="preserve">Teniendo en cuenta la modificación del  alcance del producto CONSUFONDO y de la actividad, se desarrolla informe correspondiente a la valoración del programa CONSUFONDO con recomendaciones para futuras vigencias. </t>
  </si>
  <si>
    <t xml:space="preserve">Se verifica el cumplimiento de la actividad en atención a las evidencias allegadas, se asigna 100% de eficiencia por cumplirse dentro de los tiempos establecidos </t>
  </si>
  <si>
    <t>De acuerdo con lo establecido en el Programa Anual de Estrategias de Divulgación (PAED), se programaron 25 capacitaciones dirigidas a 18 departamentos de Colombia. A 30 de junio de 2025 se han desarrollado 8 capacitaciones definidas en el programa, que cubrieron 6 departamentos. Por lo anterior, el PAED presenta un avance del 32 %, con un cubrimiento del 33 % en los departamentos del país. Se realizaron 3 capacitaciones adicionales. 
A continuación, se listan las capacitaciones realizadas:
(1)  El 26 de junio de 2025 se llevó a cabo la jornada de asistencia técnica en libre competencia económica y cumplimiento para el desarrollo empresarial territorial, en Puerto Asís- Putumayo. La jornada de capacitación estuvo dirigida a los empresarios del municipio de Puerto Asís.
(2) El 17 de junio de 2025, se llevó a cabo la socialización en transferencia de conocimientos orientada a la economía popular, dirigida a Comerciantes de Corabastos. En la ciudad de Bogotá- Cundinamarca.</t>
  </si>
  <si>
    <t xml:space="preserve">El porcentaje de avance se soporta en el formato de seguimiento del Programa Anual de Estrategias de Divulgación, se adjuntaron los soportes. </t>
  </si>
  <si>
    <t>El 28 de febrero de 2025, el Director de Cumplimiento remitió a la Delegatura para la Protección de la Competencia la formulación del Programa Anual de Estrategias de Divulgación -PAED- (Plan de Trabajo para la ampliación PAED), junto con los cuatro (4) programas individuales que se desarrollarán a lo largo de la vigencia 2025. En este programa se establecieron 25 capacitaciones, distribuidas en 5 programas y abarcando 18 departamentos de Colombia.</t>
  </si>
  <si>
    <t>Se avala plan de trabajo presentado por el área, el cual contempla los programas que se van a ejecutar para dar cumplimiento al producto. El área carga los programas planteados para dar cumplimiento al PES.
Se avala soporte del PAED enviado a la delegada, como menciona la actividad.</t>
  </si>
  <si>
    <t>"De acuerdo con lo establecido en el Programa Anual de Estrategias de Divulgación (PAED), se programaron 40 actividad dentro del PAED, de las cuales se han desarrollado 25. Con un avance del 63%. 
Fórmula de cálculo= 	estrategias desarrolladas del programa (25) / total de estrategias del programa (40)</t>
  </si>
  <si>
    <t>Se verifica el cumplimiento de la actividad, de acuerdo con lo establecido en el indicador.</t>
  </si>
  <si>
    <t>El 26 de junio de 2025, se remitió a la Oficina Asesora Jurídica la Guía denominada "Guía de terceros interesados"
El 4 de julio de 2025 se remitió a la Oficina Asesora Jurídica la "Guías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t>
  </si>
  <si>
    <t xml:space="preserve">Se los soportes cumplen los entregables establecidos </t>
  </si>
  <si>
    <t xml:space="preserve">Los soportes dan cuenta del cumplimiento de la actividad programada. </t>
  </si>
  <si>
    <t xml:space="preserve">El 29 de agosto de 2025 se remitieron tres (3) guías para la diagramación de la OSCAE, previa aprobación de la Superintendente, cumpliendo así con el 75% de la meta establecida. Una guía no fue enviada debido a los ajustes requeridos, por lo cual será reportada en el siguiente corte. </t>
  </si>
  <si>
    <t>Se verifica el cumplimiento de la actividad de acuerdo con lo estipulado</t>
  </si>
  <si>
    <t>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
Los estudios definidos en el Plan Estratégico Sectorial son:
1.	Estudio sobre el mercado de medicamentos oftalmológicos
2.	Estudio sobre el mercado de vehículos eléctricos en Colombia (2022–2024)</t>
  </si>
  <si>
    <t>Se valida desarrollo de la actividad de manera cualitativa</t>
  </si>
  <si>
    <t xml:space="preserve">Se definió el alcance requerido, para cada uno de los cinco (5) estudios que se desarrollarán en la Delegatura para la Protección de la Competencia durante la vigencia 2025, mediante acta. </t>
  </si>
  <si>
    <t>Se valida seguimiento de la acción y se constata su cumplimiento.</t>
  </si>
  <si>
    <t xml:space="preserve">Durante el mes de julio se citó en dos oportunidades al equipo que analiza la Decisión 608 de la CAN. Sin embargo, estas fueron cancelas por los países miembros. </t>
  </si>
  <si>
    <t>Se valida cualitativamente</t>
  </si>
  <si>
    <t>El 11 de julio de 2025 se llevó a cabo la reunión de discusión en el marco del articulado de la modificación a la Decisión 608 de la CAN. Esta corresponde a la tercera de seis reuniones programadas, lo que representa un avance del 50 % en el desarrollo de la actividad.</t>
  </si>
  <si>
    <t>Se valida soporte remitido y ponderación de la meta.</t>
  </si>
  <si>
    <t>El 27 de junio de 2025 el Director de Cumplimiento remitió la guía denominada: Guías o directrices para incentivar de manera eficaz la aplicación de normas de protección y libre competencia económica y proporcionar claridad a empresas, autoridades públicas y de competencia homóloga, elaboradas y publicadas, esta incluye la Matriz de riesgo guía para identificar los principales riesgos de colusión en contratación pública.</t>
  </si>
  <si>
    <t>Se verifico que el soporte adjuntado diera cumplimiento al entregables del producto</t>
  </si>
  <si>
    <t>Considerando que la matriz se socializará con los grupos de interés en el segundo día del evento que se está organizando con el SELA, cuya agenda gira entorno a la temas propios de la Dirección de Cumplimiento y del compliance, comparto el enlace a la carpeta donde reposan las evidencias de las actividades preparatorias del evento.</t>
  </si>
  <si>
    <t>Se valida el desarrollo de la actividad de manera cualitativa</t>
  </si>
  <si>
    <t>Se desarrolló la segunda matriz del Grupo de Integraciones Empresariales, alcanzando un avance del 50%. Con base en la matriz de tiempos, se realizó la revisión en el sistema de trámites y en las bases de datos del Grupo de Integraciones Empresariales, verificando los radicados desde el año 2022 que han finalizado, con el fin de identificar las etapas completas. La información se construyó a partir de los perfiles de radicación y de la revisión de los radicados en el proceso de notificación.</t>
  </si>
  <si>
    <t>El 30 de mayo de 2025 se remitieron las matrices con la descripción de las actividades de los procedimientos de la Delegatura, elaboradas por la profesional Laura Salazar, a la Delegada para la Protección de la Competencia.</t>
  </si>
  <si>
    <t>Se avala evidencia presentada por el área.</t>
  </si>
  <si>
    <t xml:space="preserve">Se realiza el primer análisis de tiempos en el Grupo de Abogacía de la Competencia, con base en la matriz de tiempos se realizó la revisión en el sistema de trámites y bases de datos del Grupo de Trabajo de Abogacía de la Competencia desde el año 2022 y que han finalizado para poder identificar las etapas completas. La información se basó en los perfiles de radicación y revisión de los radicados para poder identificar los 4 tipos de conceptos que este Grupo expide, de Oficio, Tarifas, Generales y Función Asesora.Se desarrolló la segunda matriz del Grupo de Integraciones Empresariales, alcanzando un avance del 50%. </t>
  </si>
  <si>
    <t xml:space="preserve">Se Revisa la segunda matriz de Integraciones. Por favor, para el próximo envío que será la tercera matriz, consolidar las dos matrices enviadas anteriormente. Es importante que en la justificación se mencionen las cuatro matrices que se recibirán en el año. Se recomienda dejar el archivo sólo con las 4 hojas o matrices que se enviarán por Grupo, esto para evitar confusión. </t>
  </si>
  <si>
    <t>Se reenvía nuevamente conforme a las instrucciones de la OAP, dando cumplimiento al producto y a las actividades propuestas dentro de los plazos establecidos.</t>
  </si>
  <si>
    <t xml:space="preserve">Se avala el cumplimiento de la presente producto </t>
  </si>
  <si>
    <t>Se da cumplimento al producto y a las actividades propuestas en las fechas establecidas</t>
  </si>
  <si>
    <t xml:space="preserve">Se avala el cumplimiento de la presente actividad mediante documento de plan de previsión de recursos humano </t>
  </si>
  <si>
    <t xml:space="preserve">Se avala el cumplimiento de la presente actividad mediante la publicación del plan de previsión de recursos humanos </t>
  </si>
  <si>
    <t xml:space="preserve">Se avala el cumplimiento del presente producto plan de vacantes </t>
  </si>
  <si>
    <t xml:space="preserve">Se avala el cumplimiento de la presente actividad mediante documento plan de vacantes </t>
  </si>
  <si>
    <t>Se avala el cumplimiento de la presente actividad publicación del plan de vacantes.</t>
  </si>
  <si>
    <t>se realiza el Manual de usuario y acta de entrega final elaborados</t>
  </si>
  <si>
    <t xml:space="preserve">Se avala el cumplimiento de la presente actividad mediante acta de entrega y manual del usuario </t>
  </si>
  <si>
    <t>Se realizó el video didáctico para el diligenciamiento de la Herramienta tecnológica para retención del conocimiento</t>
  </si>
  <si>
    <t>Se avala el avance dado a la presente actividad de transferencia del conocimiento de los funcionarios que se retiran por concurso de méritos.</t>
  </si>
  <si>
    <t>Se identificaron los trámites correspondientes a cada una de las Delegaturas, teniendo en cuenta su impacto en el ciudadano, así como aquellos que, en alguna medida, afectan el funcionamiento interno de la entidad. En este análisis, se evaluará el stock de procesos pendientes, sus tiempos de ejecución y edad de cada uno de estos, con el propósito de identificar oportunidades de mejora que permitan tomar decisiones orientadas a optimizar tanto el impacto hacia el ciudadano como la gestión interna de cada una de las áreas.</t>
  </si>
  <si>
    <t xml:space="preserve">Se da cumplimiento a la evidencia. Se deja la calificación de eficiencia en 90%, dado los 2 meses de retraso en la presentación de la evidencia. </t>
  </si>
  <si>
    <t>Se establecen los parámetros que determinarán la generación de alertas en los trámites priorizados, con el objetivo de permitir un seguimiento detallado y oportuno del comportamiento en la gestión de denuncias, quejas, investigaciones y demandas presentadas por la ciudadanía. Esta medida busca optimizar los procesos internos de la entidad, mejorar la capacidad de respuesta institucional y fortalecer los mecanismos de control y transparencia en la atención a los usuarios.</t>
  </si>
  <si>
    <t xml:space="preserve">El avance porcentual registrado corresponde con el cálculo de la fórmula matemática definida y las evidencias reportadas, Se afecta eficiencia en 10 puntos porcentuales en razón a que esta actividad tiene fecha fin programada en el mes de mayo y se cumplió en el mes de julio </t>
  </si>
  <si>
    <t>Se identifican los dos proyectos transversales de interés estratégico, pero no se han sometido a revisión del despacho. Estos proyectos están asociados a Lenguaje claro y Lecciones aprendidas/buenas prácticas.</t>
  </si>
  <si>
    <t>Aunque se identificaron los proyectos estratégicos, no se puede calificar la actividad al 50%. Esto se debe a que, al ser aprobados por el Despacho, los proyectos podrían cambiar y afectar la información inicial. Además, la actividad aún no está aprobada, que es lo que se necesita para considerarla cumplida.</t>
  </si>
  <si>
    <t xml:space="preserve">En cumplimiento de la actividad 30.4.1 del Plan de Acción "Priorizar los trámites objeto del estudio de costeo (Documento con la priorización de trámites)", se llevó a cabo la reunión para priorizarlos trámites que serán objeto de estudio de costos y su metodología, en tal sentido, se adjunta documento del informe ejecutivo de la reunión con las conclusiones del caso. </t>
  </si>
  <si>
    <t>Se valida el documento con la priorización de los trámites objeto de estudio de costeo. Sin embargo, la calificación de eficiencia queda sobre el 90%, teniendo en cuenta que el entregable estaba estipulado para el 6 de junio.</t>
  </si>
  <si>
    <t>Se validad el cumplimiento y desarrollo de la actividad.</t>
  </si>
  <si>
    <t xml:space="preserve">Se elaboró el plan de trabajo para la estrategia en el formato solicitado, con los hitos de establecidos por el SUIT. </t>
  </si>
  <si>
    <t>Se da cumplimiento a la actividad</t>
  </si>
  <si>
    <t xml:space="preserve">Corresponde a las actividades realizadas en el marco de la estrategia de racionalización de trámites en el SUIT, para dos trámites, 1 Sic Facilita 2 Denuncias consumidor. 
Se corrige el seguimiento en el plan de trabajo, disponible en la carpeta compartida. </t>
  </si>
  <si>
    <t>Se validan los soportes objeto de seguimiento</t>
  </si>
  <si>
    <t xml:space="preserve">Se publica en la sede electrónica el plan de ejecución y monitoreo del PTEP, con énfasis en el cierre de brechas entre el PAAC y el estándar del Programa. </t>
  </si>
  <si>
    <t xml:space="preserve">Se valida avance registrado. </t>
  </si>
  <si>
    <t>Verificación Seguimiento</t>
  </si>
  <si>
    <t>Fecha de ejecución</t>
  </si>
  <si>
    <t>Descripción de la verificación de la OAP</t>
  </si>
  <si>
    <t>Fecha de ejecución verificada</t>
  </si>
  <si>
    <t>&lt;&lt;</t>
  </si>
  <si>
    <t xml:space="preserve">Reponderación </t>
  </si>
  <si>
    <t>SUPERINTENDENCIA DE INDUSTRIA Y COMERCIO
 INDICADORES DE SEGUIMIENTO AL PLAN DE ACCIÃ“N VIGENCIA 2025</t>
  </si>
  <si>
    <t>Resultado entre 0.0% y 79.99%</t>
  </si>
  <si>
    <t>Resultado entre 80.0% y 89.99%</t>
  </si>
  <si>
    <t>Resultado entre 90.0% y 100.0%</t>
  </si>
  <si>
    <t>COMPORTAMIENTO SEGUIMIENTO PA A NIVEL AREAS/DEPENDENCIAS</t>
  </si>
  <si>
    <t>FICHAS / AREAS</t>
  </si>
  <si>
    <t>PERIODO EVALUADO del 01-01-2025 al 30-08-2025</t>
  </si>
  <si>
    <t>TOTAL PLAN 2025</t>
  </si>
  <si>
    <t>ACTIVIDADES PROPIAS (1)</t>
  </si>
  <si>
    <t>ACTIVIDADES REPORTADAS EN OTRAS FICHAS (2)</t>
  </si>
  <si>
    <t xml:space="preserve">EFICACIA  DE PRODUCTO </t>
  </si>
  <si>
    <t>PARA FICHA PROPIA</t>
  </si>
  <si>
    <t xml:space="preserve">EFICACIA DE LA GESTIÓN </t>
  </si>
  <si>
    <t xml:space="preserve">EFICIENCIA </t>
  </si>
  <si>
    <t>GRUPO DE TRABAJO DE CONTRATACIÓN</t>
  </si>
  <si>
    <t>NP</t>
  </si>
  <si>
    <t>GRUPO DE TRABAJO DE ADMINISTRACIÓN DE PERSONAL</t>
  </si>
  <si>
    <t>GRUPO DE TRABAJO DE DESARROLLO DE TALENTO HUMANO</t>
  </si>
  <si>
    <t>DIRECCIÓN FINANCIERA</t>
  </si>
  <si>
    <t>GRUPO DE TRABAJO DE GESTIÓN DOCUMENTAL Y ARCHIVO</t>
  </si>
  <si>
    <t>GRUPO DE TRABAJO DE SERVICIOS ADMINISTRATIVOS Y RECURSOS FÍSICOS</t>
  </si>
  <si>
    <t>OFICINA DE TECNOLOGÍA E INFORMÁTICA</t>
  </si>
  <si>
    <t>DESPACHO DEL SUPERINTENDENTE DELEGADO PARA LA PROPIEDAD INDUSTRIAL</t>
  </si>
  <si>
    <t>DIRECCION DE SIGNOS DISTINTIVOS</t>
  </si>
  <si>
    <t>DIRECCIÓN DE NUEVAS CREACIONES</t>
  </si>
  <si>
    <t>GRUPO DE TRABAJO DE CENTRO DE INFORMACIÓN TECNOLÓGICA Y APOYO A LA GESTIÓN DE PROPIEDAD LA INDUSTRIAL</t>
  </si>
  <si>
    <t>OFICINA ASESORA DE PLANEACIÓN</t>
  </si>
  <si>
    <t>DESPACHO DEL SUPERINTENDENTE DELEGADO PARA LA PROTECCIÓN DEL CONSUMIDOR</t>
  </si>
  <si>
    <t>GRUPO DE TRABAJO DE APOYO A LA RED NACIONAL DE PROTECCIÓN  AL CONSUMIDOR</t>
  </si>
  <si>
    <t>GRUPO DE TRABAJO DE CONCEPTOS Y APOYO LEGAL</t>
  </si>
  <si>
    <t>DIRECCION DE INVESTIGACIONES DE PROTECCION AL CONSUMIDOR</t>
  </si>
  <si>
    <t>DIRECCIÓN DE INVESTIGACIONES DE PROTECCIÓN DE USUARIOS DE SERVICIOS DE COMUNICACIONES</t>
  </si>
  <si>
    <t>GRUPO DE TRABAJO DE ESTUDIOS ECONÓMICOS</t>
  </si>
  <si>
    <t>DESPACHO DEL SUPERINTENDENTE DELEGADO PARA ASUNTOS JURISDICCIONALES</t>
  </si>
  <si>
    <t>OFICINA DE CONTROL INTERNO</t>
  </si>
  <si>
    <t>DESPACHO DEL SUPERINTENDENTE DELEGADO PARA EL CONTROL Y VERIFICACIÓN DE REGLAMENTOS TÉCNICOS Y METROLOGÍA LEGAL</t>
  </si>
  <si>
    <t>DESPACHO DEL SUPERINTENDENTE DELEGADO PARA LA PROTECCIÓN DE DATOS PERSONALES</t>
  </si>
  <si>
    <t>DIRECCIÓN DE INVESTIGACIONES DE PROTECCIÓN DE DATOS PERSONALES</t>
  </si>
  <si>
    <t>GRUPO DE TRABAJO DE FORMACION</t>
  </si>
  <si>
    <t>GRUPO DE TRABAJO DE ATENCION AL CIUDADANO</t>
  </si>
  <si>
    <t>DIRECCION DE HABEAS DATA</t>
  </si>
  <si>
    <t>GRUPO DE TRABAJO DE COMUNICACION</t>
  </si>
  <si>
    <t>GRUPO DE TRABAJO DE GESTIÓN JUDICIAL ADSCRITO A LA OFICINA ASESORA JURÍDICA</t>
  </si>
  <si>
    <t>GRUPO DE TRABAJO DE REGULACIÓN</t>
  </si>
  <si>
    <t>GRUPO DE TRABAJO DE COBRO COACTIVO</t>
  </si>
  <si>
    <t>GRUPO DE TRABAJO DE NOTIFICACIONES Y CERTIFICACIONES</t>
  </si>
  <si>
    <t>GRUPO DE TRABAJO DE ASUNTOS INTERNACIONALES</t>
  </si>
  <si>
    <t>OFICINA DE SERVICIOS AL CONSUMIDOR Y DE APOYO EMPRESARIAL</t>
  </si>
  <si>
    <t>OFICINA  ASESORA JURÍDICA</t>
  </si>
  <si>
    <t>SECRETARIA GENERAL</t>
  </si>
  <si>
    <t>DESPACHO DEL SUPERINTENDENTE DELEGADO PARA LA PROTECCIÓN DE LA COMPETENCIA</t>
  </si>
  <si>
    <t>PAI</t>
  </si>
  <si>
    <t>Suma de Logro ponderado</t>
  </si>
  <si>
    <t>Promedio de Eficiencia</t>
  </si>
  <si>
    <t>99.37%</t>
  </si>
  <si>
    <t>Registro periodo del 01-01-2025 a 30-08-2025</t>
  </si>
  <si>
    <t>A versión 20</t>
  </si>
  <si>
    <t>tipo</t>
  </si>
  <si>
    <t>Suma de Avance ponderado</t>
  </si>
  <si>
    <t>(1_2_3) Frente a la meta programada para el periodo evaluado</t>
  </si>
  <si>
    <t xml:space="preserve">(1,2,3) NP No tiene productos y/o Actividades Compartidas para el peridodo evaluado </t>
  </si>
  <si>
    <t xml:space="preserve">(4) Frente al 100% programado para el año 2025 </t>
  </si>
  <si>
    <t xml:space="preserve">COMPORTAMIENTO SEGUIMIENTO PA A NIVEL DIMENSIONES </t>
  </si>
  <si>
    <t xml:space="preserve"> DIMENSIONES</t>
  </si>
  <si>
    <t>Actividad propia *</t>
  </si>
  <si>
    <t>Producto *</t>
  </si>
  <si>
    <t xml:space="preserve">* Frente al 100% de peso porcentual que tiene la dimensión </t>
  </si>
  <si>
    <t>COMPORTAMIENTO SEGUIMIENTO PA A NIVEL DIMENSIONES Y AREAS QUE LAS CONFORMAN _ PRODUCTOS</t>
  </si>
  <si>
    <t>Actividad propia*</t>
  </si>
  <si>
    <t>DIMENSIÓN 7 CONTROL INTERNO</t>
  </si>
  <si>
    <t>AREA</t>
  </si>
  <si>
    <t>Total</t>
  </si>
  <si>
    <t xml:space="preserve">*Frente al 100% de peso porcentual que tienen los productos y actividades al interior de cada dimensión </t>
  </si>
  <si>
    <t>Descripción de lo avanzado</t>
  </si>
  <si>
    <t>Se avala el avance dado a la presente actividad, se ha va en ejecución del 63% de acuerdo con el plan de trabajo para el mes de agosto se realizo la campaña de agua.</t>
  </si>
  <si>
    <t>Se avala el avance dado a la presente actividad del total de la meta 9 se han cumplido 6 actividades, para el mes de julio se allega evidencias en transición sustitución productos desechables.</t>
  </si>
  <si>
    <t>Se avala el cumplimiento de la presente actividad por la presentación del informe, sin embargo la actividad indicaba Cuantificar las emisiones de gases efecto invernadero lo cual no se logro por cuanto lo indicado en el informe allegado: debido a que la entidad no cuenta
registros del consumo mensual y generación de aguas residuales, no obstante, la entidad proyecta realizar mudanza a una nuevas instalaciones, por tal motivo se recomienda generar el uso de las estrategias planteadas en este ítem</t>
  </si>
  <si>
    <t xml:space="preserve">Se ajusta el avance de la presente actividad al 80% por cuanto se han cumplido  3 de las 6 actividades. Se recomienda usar el formato de plan de trabajo establecido por la OAP para los seguimientos a los planes de trabajo </t>
  </si>
  <si>
    <t>Se elaboró y remitió a través de correo electrónico al Grupo de Comunicaciones el Brief con la propuesta de la estrategia de divulgación del "Buscador de Conceptos", en donde se busca fomentar su uso y acceso a todos los grupos de valor, grupos de interés y ciudadanía en general.</t>
  </si>
  <si>
    <t>El Grupo de Comunicaciones elaboró el concepto gráfico de la campaña de divulgación del Buscador de Conceptos, con todos los ejes temáticos y los lineamientos necesarios para desarrollar la estrategia.</t>
  </si>
  <si>
    <t>El 04 de junio de 2025 se realizó la consulta pública del proyecto de acto administrativo "Por la cual se modifican los Títulos II, V y VII de la Circular Única de la Superintendencia de Industria y Comercio, en el marco de la depuración normativa" contenida en la Ley 2085 de 2021” a través de la página web de la Entidad.</t>
  </si>
  <si>
    <t xml:space="preserve">De acuerdo con el reporte registrado y los soportes allegados, la actividades se considera cumplida </t>
  </si>
  <si>
    <t xml:space="preserve">Se da cumplimiento a la actividad haciendo entrega de dos archivos que contienen la información correspondiente a la actividad propuesta. La cual contiene el documento SISTEMA DE GESTIÓN DE DOCUMENTOS ELECTRÓNICOS DE ARCHIVO SGDEA - ESTRATEGIA – EXPEDIENTE ELECTRÓNICO y un Anexo del documento con cronograma de implementación y sus avances. </t>
  </si>
  <si>
    <t>Se avala el avance dado a la presente actividad se presenta el borrador de instructivo  Conformación Expedientes Electrónicos SGDEA.docx</t>
  </si>
  <si>
    <t>El avance al producto corresponde el requerimiento con las necesidades en la herramienta de estudios previos para el seguimiento del ciclo de contratación</t>
  </si>
  <si>
    <t>Se verifica el porcentaje de avance con base en el soporte (informe en formato Excel de las acciones de protección finalizadas)</t>
  </si>
  <si>
    <t>4000-4-2 De mayo a agosto de 2025, y de acuerdo con la meta establecida de finalizar con archivo el 100% del trámite de los expedientes sin noticia de incumplimiento, noticias pretemporada, extemporáneas o archivo por ausencia de derecho de postulación y controles de legalidad que deriven en archivo en relación con las sentencias, transacciones y conciliaciones respecto de las sociedades FAST COLOMBIA SAS y ULTRA AIR S.A.S proferidas a 31 de marzo de 2025, se evidencia un avance de 14.640 procesos finalizados lo que equivale al 85.03%.</t>
  </si>
  <si>
    <t>Se remite publicación en la pagina web sede electrónica de la entidad, de la misma manera se remite el certificado de publicación expedido por la OTI.</t>
  </si>
  <si>
    <t>Se remite publicación en la sede electrónica de la SIC, del ABC realizado entre la  Superintendencia de Industria y Comercio y la Superintendencia de la Economía Solidaria. 
Adicional, se adjunta publicación y difusión en las redes sociales de Instagram y X de la SIC</t>
  </si>
  <si>
    <t>Se efectuaron mesas de trabajo conjuntas con el Grupo de Trabajo de Cobro Coactivo y la Dirección Financiera para establecer la metodología de análisis a implementar, posteriormente se generaron los insumos correspondientes siendo revisado en mesa de trabajo y finalmente se consolidó en un solo documento con lo cual se finalizó la construcción del documento de análisis del estado y composición de la cartera y del recaudo, así como de la cartera con procesos de cobro coactivo vigentes</t>
  </si>
  <si>
    <t>Se remite Plan de Trabajo de Sostenibilidad conforme la estrategia formulada.</t>
  </si>
  <si>
    <t>Se realizó el sexto seguimiento correspondiente al mes de agosto de 2025. En el que se evidencia el avance del producto en atención al plan de trabajo establecido. Se presenta el 6to informe de seguimiento donde se evidencian los avances  revisión y verificación tipología TRD Vs los documentos internos y externos generados en el Sistema de Información de Propiedad Industrial –SIPI de la Dirección de Nuevas Creaciones, para el proceso de concesión de Patentes de Invención y Patentes de Modelo Utilidad.</t>
  </si>
  <si>
    <t xml:space="preserve">Se ajusta el avance dado a la presente actividad al 0% por cuanto la meta para la presente actividad es numérica (2). Se avala el avance cualitativo dado a la misma. Se solicita no marcar los entregables con la codificación de la actividad, se debe dar el nombre a la actividad sin la codificación. </t>
  </si>
  <si>
    <t>El 23 de julio de 2025, se llevó a cabo, en modalidad virtual, la primera jornada de socialización de los lineamientos de Atención al Ciudadano, enmarcada en el proceso de capacitación sobre las directrices establecidas en la nueva Circular 11 de junio de 2025 – Lineamientos para la gestión de PQRSF, con el objetivo de fortalecer la atención y el servicio a la ciudadanía. El encuentro contó con la participación de más de 132 asistentes, entre funcionarios y contratistas de todas las dependencias de la entidad</t>
  </si>
  <si>
    <t xml:space="preserve">Se avala el avance dado a la presente actividad mediante el entregable se evidencia que se ejecutó la primera jornada de socialización de lineamientos detención al ciudadano. </t>
  </si>
  <si>
    <t>Se ajusta el porcentaje de avance dado a la presente actividad dado que de acuerdo a las metas establecidas en el plan de trabajo, se han cumplido 3 actividades y 3 tienen un avance del 50% de acuerdo con la meta establecida. Es importante resaltar que las actividades de único entregable solamente serán verificados cuando se tenga su totalidad. También se recomienda subir los entregable de las actividades finalizadas o cuya meta sea mas de uno.</t>
  </si>
  <si>
    <t>Se encuentra en ejecución 1 de 3 actividades, relacionada con el diseño de la Estrategia Sinergia.</t>
  </si>
  <si>
    <t>Se diseñó la Estrategia Sinergia Interinstitucional para jornadas conjuntas de atención a la ciudadanía 2025 la cual tiene objetivos, contextos y el paso a paso para desarrollar las jornadas de relacionamiento con las superintendencias priorizadas. El documento incluye el plan de trabajo y cronograma con cada una de las etapas para su ejecución.</t>
  </si>
  <si>
    <t xml:space="preserve">Se avala el avance dado a la presente actividad se ejecuto al 100% 1 actividad para el mes de julio. Se recomienda registrar el logro en el mes que se cumple la actividad propuesta no es acumulativo.   </t>
  </si>
  <si>
    <t xml:space="preserve">Se informó por parte del grupo de Servicios Administrativos que el traslado del Contacto Center al nuevo local de atención al ciudadano se realizará durante la primera semana de octubre, teniendo en cuenta que las adecuaciones de la infraestructura concluyen el 30 de septiembre de 2025. 
Se identificó por parte del equipo de trabajo de Atención al ciudadano las necesidades de señalética, las cuales fueron remitidas al grupo de Servicios Administrativos según lo requerido en mesa de trabajo realizada el  25 de agosto de 2025. </t>
  </si>
  <si>
    <t>Se ajusta el avance de la presente actividad a 0% por cuando la  unidad de medida es 1 es decir cuando se obtenga el concepto de viabilidad se dará por cumplida la presente actividad.</t>
  </si>
  <si>
    <t>Se avala el cumplimiento de la presente actividad donde mediante un informe se relaciona la los temas que se trataron con el  instituto INCI y que van encaminados a fortalecer las buenas practicas con las personas con discapacidad.</t>
  </si>
  <si>
    <t>Se definieron las características técnicas de la pantalla y el color, la cual se encuentra en etapa de fabricación por parte del proveedor Inventor. Así mismo, se encuentra en elaboración la propuesta de diseño de ubicación del branding en el kiosco interactivo.</t>
  </si>
  <si>
    <t>En el mes de agosto corte semana  4  se realizaron (3) actividades con consulta ciudadana y/o alcance participativo para los ciudadanos y grupos de valor como son: (1) proyectos normativos y (2) espacio de diálogo:
(1) Proyectos Normativos: Circular Externa
Instruir a los sujetos vigilados por la Superintendencia de Industria y Comercio para cumplir con la normativa sobre protección de datos personales en los procesos de transferencia de tecnología.
(2) Espacio de diálogo: XII Congreso Internacional de Protección de Datos Personales agosto 2025
¡La Superintendencia de Industria y Comercio llega a Pereira con #LaSuperEnElTerritorio!-¡Agéndate y participa en este espacio de formación y defensa de los derechos de los consumidores!</t>
  </si>
  <si>
    <t xml:space="preserve">Se presenta documento de Estrategia de Difusión el cual incluye actividades, responsables fechas y las metas de atenciones, capacitaciones, divulgaciones, para revisión, comentarios y aprobación </t>
  </si>
  <si>
    <t>Se adjunta correo de aprobación por parte del Coordinador de la RNPC y la Delegada de Protección al consumidor, así como Documento Final Estrategia y Cronograma de Trabajo</t>
  </si>
  <si>
    <t>Se presenta informe de adecuación infraestructura para la apertura de la casa de bienes y servicios en convenio con la alcaldía de Soacha.</t>
  </si>
  <si>
    <t>Se presenta informe de inauguración casa de Santa Marta, de acuerdo a lo establecido en el plan de acción.</t>
  </si>
  <si>
    <t xml:space="preserve">Desde la Oficina Asesora Jurídica se remiten las diferentes Guías aprobadas, a continuación se listan cada una de ellas, con las respectivas fechas: 
(1) Guías de Integraciones Empresariales, fecha de aprobación: 5 de junio de 2025.
(2) Guía sobre la prohibición general en compras públicas, fecha de aprobación:  5 de junio de 2025.
(3) Guías o directrices para incentivar de manera eficaz la aplicación de normas de protección y libre competencia económica y proporcionar claridad a empresas, autoridades públicas y de competencia homóloga, elaboradas y publicadas, fecha de aprobación: 7 de julio de 2025.
(4) Guía de terceros interesados, fecha de aprobación: 7 de julio de 2025. </t>
  </si>
  <si>
    <t>A corte del 15 de agosto fecha de vencimiento de la actividad, se contaba con la información para realizar el costeo de los trámites de Integraciones Económicas, Notificación y Preevaluación, lo cual se evidencia con el documento en el cual se relacionan los links y descripción del acceso, de la información necesaria para realizar el costeo.</t>
  </si>
  <si>
    <t xml:space="preserve">Se presenta el Plan con seguimiento a corte 31 de mayo de 2025, corte con el que fue requerido por parte de OCI, en este plan se presentan comprometidas 57 actividades, con base en los porcentajes de avance de cada actividad, se pondera el porcentaje de avance en un 32% por la ejecución de 18.05 actividades al corte. El plan presenta la descripción de cada avance y la evidencia en un enlace. Se anexa el correo de remisión de esta información a OCI, el plan en formato Excel con la información aquí descrita y el programa para validación publicado en la sede electrónica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</si>
</sst>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8" formatCode="\ * #,##0\ ;\-* #,##0\ ;\ * &quot;- &quot;;\ @\ "/>
    <numFmt numFmtId="170" formatCode="0.0000"/>
    <numFmt numFmtId="175" formatCode="0.000000000"/>
  </numFmts>
  <fonts count="67"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
      <b/>
      <sz val="16"/>
      <color indexed="48"/>
      <name val="Calibri"/>
      <family val="2"/>
    </font>
    <font>
      <sz val="11"/>
      <color theme="1"/>
      <name val="Calibri"/>
      <family val="2"/>
      <scheme val="minor"/>
    </font>
    <font>
      <b/>
      <sz val="14"/>
      <color theme="1"/>
      <name val="Calibri"/>
      <family val="2"/>
      <scheme val="minor"/>
    </font>
    <font>
      <b/>
      <sz val="11"/>
      <name val="Calibri"/>
    </font>
    <font>
      <sz val="10"/>
      <name val="Arial"/>
      <family val="2"/>
      <charset val="1"/>
    </font>
    <font>
      <b/>
      <sz val="12"/>
      <name val="Calibri"/>
    </font>
    <font>
      <b/>
      <sz val="12"/>
      <name val="Calibri"/>
      <family val="2"/>
      <charset val="1"/>
    </font>
    <font>
      <b/>
      <sz val="14"/>
      <name val="Calibri"/>
      <family val="2"/>
      <charset val="1"/>
    </font>
    <font>
      <b/>
      <sz val="12"/>
      <color rgb="FFFF0808"/>
      <name val="Calibri"/>
    </font>
    <font>
      <sz val="11"/>
      <color rgb="FF1F4E79"/>
      <name val="Calibri"/>
      <family val="2"/>
      <charset val="1"/>
    </font>
    <font>
      <sz val="16"/>
      <color rgb="FFFF0000"/>
      <name val="Calibri"/>
      <family val="2"/>
      <charset val="1"/>
    </font>
    <font>
      <b/>
      <sz val="16"/>
      <color rgb="FFFF0000"/>
      <name val="Calibri"/>
      <family val="2"/>
      <charset val="1"/>
    </font>
    <font>
      <b/>
      <sz val="12"/>
      <color rgb="FFEBF700"/>
      <name val="Calibri"/>
    </font>
    <font>
      <sz val="11"/>
      <color rgb="FFFFFF00"/>
      <name val="Calibri"/>
      <family val="2"/>
      <charset val="1"/>
    </font>
    <font>
      <b/>
      <sz val="12"/>
      <color rgb="FFFFFF00"/>
      <name val="Calibri"/>
      <family val="2"/>
      <charset val="1"/>
    </font>
    <font>
      <b/>
      <sz val="12"/>
      <color rgb="FF18E609"/>
      <name val="Calibri"/>
    </font>
    <font>
      <b/>
      <sz val="12"/>
      <color rgb="FF002060"/>
      <name val="Calibri"/>
      <family val="2"/>
      <charset val="1"/>
    </font>
    <font>
      <b/>
      <sz val="12"/>
      <color rgb="FF000000"/>
      <name val="Calibri"/>
      <family val="2"/>
      <charset val="1"/>
    </font>
    <font>
      <b/>
      <sz val="20"/>
      <color rgb="FF000000"/>
      <name val="Calibri"/>
      <family val="2"/>
      <charset val="1"/>
    </font>
    <font>
      <b/>
      <sz val="11"/>
      <color rgb="FF000000"/>
      <name val="Calibri"/>
      <family val="2"/>
      <charset val="1"/>
    </font>
    <font>
      <sz val="12"/>
      <color rgb="FF000000"/>
      <name val="Calibri"/>
      <family val="2"/>
      <charset val="1"/>
    </font>
    <font>
      <b/>
      <sz val="9"/>
      <color rgb="FF000000"/>
      <name val="Calibri"/>
      <family val="2"/>
      <charset val="1"/>
    </font>
    <font>
      <sz val="10"/>
      <color rgb="FFFF0000"/>
      <name val="Arial"/>
      <family val="2"/>
      <charset val="1"/>
    </font>
    <font>
      <b/>
      <sz val="18"/>
      <name val="Calibri"/>
      <family val="2"/>
      <scheme val="minor"/>
    </font>
    <font>
      <b/>
      <sz val="16"/>
      <name val="Calibri"/>
      <family val="2"/>
      <scheme val="minor"/>
    </font>
    <font>
      <b/>
      <sz val="14"/>
      <name val="Calibri"/>
      <family val="2"/>
      <scheme val="minor"/>
    </font>
    <font>
      <b/>
      <sz val="12"/>
      <name val="Calibri"/>
      <family val="2"/>
      <scheme val="minor"/>
    </font>
  </fonts>
  <fills count="51">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rgb="FFFFD966"/>
      </patternFill>
    </fill>
    <fill>
      <patternFill patternType="solid">
        <fgColor rgb="FFFFD966"/>
        <bgColor rgb="FFFFE699"/>
      </patternFill>
    </fill>
    <fill>
      <patternFill patternType="solid">
        <fgColor rgb="FFFFE699"/>
        <bgColor rgb="FFFFFF99"/>
      </patternFill>
    </fill>
    <fill>
      <patternFill patternType="solid">
        <fgColor rgb="FFBFBFBF"/>
      </patternFill>
    </fill>
    <fill>
      <patternFill patternType="solid">
        <fgColor rgb="FFA6A6A6"/>
        <bgColor rgb="FF8FAADC"/>
      </patternFill>
    </fill>
    <fill>
      <patternFill patternType="solid">
        <fgColor rgb="FFA9D18E"/>
        <bgColor rgb="FFC5E0B4"/>
      </patternFill>
    </fill>
    <fill>
      <patternFill patternType="solid">
        <fgColor rgb="FF8FAADC"/>
        <bgColor rgb="FFA6A6A6"/>
      </patternFill>
    </fill>
    <fill>
      <patternFill patternType="solid">
        <fgColor rgb="FFE1F59F"/>
        <bgColor rgb="FFFFFF99"/>
      </patternFill>
    </fill>
    <fill>
      <patternFill patternType="solid">
        <fgColor rgb="FFBFBFBF"/>
        <bgColor rgb="FFA9D18E"/>
      </patternFill>
    </fill>
    <fill>
      <patternFill patternType="solid">
        <fgColor rgb="FFC5E0B4"/>
        <bgColor rgb="FFD9D9D9"/>
      </patternFill>
    </fill>
    <fill>
      <patternFill patternType="solid">
        <fgColor rgb="FFDAE3F3"/>
        <bgColor rgb="FFD9D9D9"/>
      </patternFill>
    </fill>
    <fill>
      <patternFill patternType="solid">
        <fgColor rgb="FFD9D9D9"/>
        <bgColor rgb="FFDAE3F3"/>
      </patternFill>
    </fill>
    <fill>
      <patternFill patternType="solid">
        <fgColor rgb="FF18E609"/>
      </patternFill>
    </fill>
    <fill>
      <patternFill patternType="solid">
        <fgColor rgb="FFFF0808"/>
      </patternFill>
    </fill>
    <fill>
      <patternFill patternType="solid">
        <fgColor rgb="FFEBF700"/>
      </patternFill>
    </fill>
    <fill>
      <patternFill patternType="solid">
        <fgColor theme="5" tint="0.59999389629810485"/>
        <bgColor indexed="64"/>
      </patternFill>
    </fill>
    <fill>
      <patternFill patternType="solid">
        <fgColor theme="7" tint="0.59999389629810485"/>
        <bgColor rgb="FFFFFF99"/>
      </patternFill>
    </fill>
    <fill>
      <patternFill patternType="solid">
        <fgColor theme="7" tint="0.59999389629810485"/>
        <bgColor indexed="64"/>
      </patternFill>
    </fill>
  </fills>
  <borders count="152">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auto="1"/>
      </left>
      <right/>
      <top/>
      <bottom style="hair">
        <color auto="1"/>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rgb="FF336600"/>
      </top>
      <bottom style="medium">
        <color theme="9" tint="-0.499984740745262"/>
      </bottom>
      <diagonal/>
    </border>
    <border>
      <left style="medium">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336600"/>
      </right>
      <top style="medium">
        <color indexed="64"/>
      </top>
      <bottom style="medium">
        <color indexed="64"/>
      </bottom>
      <diagonal/>
    </border>
    <border>
      <left style="hair">
        <color indexed="64"/>
      </left>
      <right style="medium">
        <color rgb="FF3366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theme="4" tint="0.3999755851924192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ck">
        <color auto="1"/>
      </left>
      <right/>
      <top style="medium">
        <color indexed="64"/>
      </top>
      <bottom style="medium">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top style="thin">
        <color auto="1"/>
      </top>
      <bottom style="thin">
        <color indexed="64"/>
      </bottom>
      <diagonal/>
    </border>
  </borders>
  <cellStyleXfs count="10">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xf numFmtId="43" fontId="41" fillId="0" borderId="0" applyFont="0" applyFill="0" applyBorder="0" applyAlignment="0" applyProtection="0"/>
    <xf numFmtId="9" fontId="41" fillId="0" borderId="0" applyFont="0" applyFill="0" applyBorder="0" applyAlignment="0" applyProtection="0"/>
    <xf numFmtId="0" fontId="44" fillId="0" borderId="0"/>
    <xf numFmtId="168" fontId="44" fillId="0" borderId="0" applyBorder="0" applyProtection="0"/>
  </cellStyleXfs>
  <cellXfs count="569">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3" fillId="15" borderId="60" xfId="0"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4"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2" fillId="13" borderId="0" xfId="0" applyFont="1" applyFill="1" applyAlignment="1">
      <alignment horizontal="center"/>
    </xf>
    <xf numFmtId="49" fontId="25"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7" fillId="0" borderId="0" xfId="0" applyFont="1"/>
    <xf numFmtId="0" fontId="0" fillId="0" borderId="0" xfId="0" applyAlignment="1">
      <alignment vertical="top" wrapText="1"/>
    </xf>
    <xf numFmtId="0" fontId="28" fillId="0" borderId="0" xfId="2" applyFont="1" applyAlignment="1">
      <alignment vertical="top" wrapText="1"/>
    </xf>
    <xf numFmtId="0" fontId="30" fillId="0" borderId="0" xfId="0" applyFont="1" applyAlignment="1">
      <alignment vertical="top" wrapText="1"/>
    </xf>
    <xf numFmtId="0" fontId="29" fillId="0" borderId="0" xfId="0" applyFont="1" applyAlignment="1">
      <alignment vertical="top" wrapText="1"/>
    </xf>
    <xf numFmtId="0" fontId="31" fillId="18" borderId="70" xfId="0" applyFont="1" applyFill="1" applyBorder="1" applyAlignment="1">
      <alignment horizontal="center" vertical="center" wrapText="1"/>
    </xf>
    <xf numFmtId="0" fontId="31" fillId="18" borderId="71" xfId="0" applyFont="1" applyFill="1" applyBorder="1" applyAlignment="1">
      <alignment horizontal="center" vertical="center" wrapText="1"/>
    </xf>
    <xf numFmtId="0" fontId="31" fillId="18" borderId="72"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applyAlignment="1">
      <alignment vertical="top"/>
    </xf>
    <xf numFmtId="0" fontId="0" fillId="0" borderId="69" xfId="0"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2" fillId="0" borderId="0" xfId="0" applyFont="1"/>
    <xf numFmtId="0" fontId="33" fillId="17" borderId="68" xfId="0" applyFont="1" applyFill="1" applyBorder="1" applyAlignment="1">
      <alignment vertical="center" wrapText="1"/>
    </xf>
    <xf numFmtId="0" fontId="33" fillId="0" borderId="0" xfId="0" applyFont="1" applyAlignment="1">
      <alignment wrapText="1"/>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5" xfId="1" applyNumberFormat="1" applyFont="1" applyFill="1" applyBorder="1" applyAlignment="1" applyProtection="1">
      <alignment horizontal="center" vertical="center" wrapText="1"/>
      <protection locked="0"/>
    </xf>
    <xf numFmtId="49" fontId="8" fillId="3" borderId="76" xfId="1" applyNumberFormat="1" applyFont="1" applyFill="1" applyBorder="1" applyAlignment="1" applyProtection="1">
      <alignment horizontal="center" vertical="center" wrapText="1"/>
      <protection locked="0"/>
    </xf>
    <xf numFmtId="14" fontId="8" fillId="3" borderId="77"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5" xfId="1" applyNumberFormat="1" applyFont="1" applyFill="1" applyBorder="1" applyAlignment="1" applyProtection="1">
      <alignment horizontal="center" vertical="center" wrapText="1"/>
      <protection locked="0"/>
    </xf>
    <xf numFmtId="0" fontId="31"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4" fillId="12" borderId="69" xfId="0" applyFont="1" applyFill="1" applyBorder="1" applyAlignment="1">
      <alignment horizontal="center" vertical="center" wrapText="1"/>
    </xf>
    <xf numFmtId="0" fontId="35" fillId="23" borderId="69"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6" fillId="0" borderId="69" xfId="0" applyFont="1" applyBorder="1" applyAlignment="1">
      <alignment vertical="center" wrapText="1"/>
    </xf>
    <xf numFmtId="0" fontId="0" fillId="0" borderId="69" xfId="0" applyBorder="1" applyAlignment="1">
      <alignment vertical="center" wrapText="1"/>
    </xf>
    <xf numFmtId="0" fontId="37" fillId="0" borderId="69" xfId="0" applyFont="1" applyBorder="1" applyAlignment="1">
      <alignment horizontal="left" vertical="center" wrapText="1"/>
    </xf>
    <xf numFmtId="0" fontId="37"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9" xfId="0" applyBorder="1" applyAlignment="1">
      <alignment vertical="top" wrapText="1"/>
    </xf>
    <xf numFmtId="0" fontId="5" fillId="5" borderId="52"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5" borderId="89" xfId="0" applyFont="1" applyFill="1" applyBorder="1" applyAlignment="1">
      <alignment horizontal="center" vertical="center" wrapText="1"/>
    </xf>
    <xf numFmtId="0" fontId="5" fillId="3" borderId="90" xfId="0"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14" fontId="5" fillId="3" borderId="91" xfId="0" applyNumberFormat="1" applyFont="1" applyFill="1" applyBorder="1" applyAlignment="1">
      <alignment horizontal="center" vertical="center" wrapText="1"/>
    </xf>
    <xf numFmtId="0" fontId="5" fillId="3" borderId="92"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3" xfId="0" applyNumberFormat="1" applyFont="1" applyFill="1" applyBorder="1" applyAlignment="1">
      <alignment horizontal="center" vertical="center" wrapText="1"/>
    </xf>
    <xf numFmtId="0" fontId="5" fillId="3" borderId="94" xfId="0" applyFont="1" applyFill="1" applyBorder="1" applyAlignment="1">
      <alignment horizontal="center" vertical="center" wrapText="1"/>
    </xf>
    <xf numFmtId="49" fontId="8" fillId="3" borderId="98" xfId="1" applyNumberFormat="1" applyFont="1" applyFill="1" applyBorder="1" applyAlignment="1" applyProtection="1">
      <alignment horizontal="center" vertical="center" wrapText="1"/>
      <protection locked="0"/>
    </xf>
    <xf numFmtId="49" fontId="8" fillId="3" borderId="81" xfId="1" applyNumberFormat="1" applyFont="1" applyFill="1" applyBorder="1" applyAlignment="1" applyProtection="1">
      <alignment horizontal="center" vertical="center" wrapText="1"/>
      <protection locked="0"/>
    </xf>
    <xf numFmtId="14" fontId="8" fillId="3" borderId="81" xfId="1" applyNumberFormat="1" applyFont="1" applyFill="1" applyBorder="1" applyAlignment="1" applyProtection="1">
      <alignment horizontal="center" vertical="center" wrapText="1"/>
      <protection locked="0"/>
    </xf>
    <xf numFmtId="14" fontId="8" fillId="3" borderId="99" xfId="1" applyNumberFormat="1" applyFont="1" applyFill="1" applyBorder="1" applyAlignment="1" applyProtection="1">
      <alignment horizontal="center" vertical="center" wrapText="1"/>
      <protection locked="0"/>
    </xf>
    <xf numFmtId="49" fontId="8" fillId="3" borderId="100" xfId="1" applyNumberFormat="1" applyFont="1" applyFill="1" applyBorder="1" applyAlignment="1" applyProtection="1">
      <alignment horizontal="center" vertical="center" wrapText="1"/>
      <protection locked="0"/>
    </xf>
    <xf numFmtId="0" fontId="5" fillId="3" borderId="101"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39"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0" fontId="6" fillId="0" borderId="86" xfId="0" applyFont="1" applyBorder="1" applyAlignment="1">
      <alignment horizontal="center" vertical="center" wrapText="1"/>
    </xf>
    <xf numFmtId="0" fontId="6" fillId="0" borderId="88"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0" fillId="0" borderId="108" xfId="0" applyBorder="1" applyAlignment="1">
      <alignment vertical="center"/>
    </xf>
    <xf numFmtId="0" fontId="19" fillId="5" borderId="109" xfId="0" applyFont="1" applyFill="1" applyBorder="1" applyAlignment="1">
      <alignment vertical="center"/>
    </xf>
    <xf numFmtId="0" fontId="19" fillId="5" borderId="102" xfId="0" applyFont="1" applyFill="1" applyBorder="1" applyAlignment="1">
      <alignment vertical="center"/>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horizontal="center" vertical="center" wrapText="1"/>
      <protection locked="0"/>
    </xf>
    <xf numFmtId="49" fontId="25" fillId="0" borderId="0" xfId="1" applyNumberFormat="1" applyFont="1" applyFill="1" applyBorder="1" applyAlignment="1" applyProtection="1">
      <alignment vertical="center" wrapText="1"/>
      <protection locked="0"/>
    </xf>
    <xf numFmtId="0" fontId="5" fillId="5" borderId="110" xfId="0" applyFont="1" applyFill="1" applyBorder="1" applyAlignment="1">
      <alignment horizontal="center" vertical="center" wrapText="1"/>
    </xf>
    <xf numFmtId="14" fontId="5" fillId="3" borderId="87" xfId="0" applyNumberFormat="1" applyFont="1" applyFill="1" applyBorder="1" applyAlignment="1">
      <alignment horizontal="center" vertical="center" wrapText="1"/>
    </xf>
    <xf numFmtId="0" fontId="6" fillId="0" borderId="105" xfId="0" applyFont="1" applyBorder="1" applyAlignment="1">
      <alignment horizontal="center" vertical="center" wrapText="1"/>
    </xf>
    <xf numFmtId="14" fontId="5" fillId="3" borderId="92" xfId="0" applyNumberFormat="1" applyFont="1" applyFill="1" applyBorder="1" applyAlignment="1">
      <alignment horizontal="center" vertical="center" wrapText="1"/>
    </xf>
    <xf numFmtId="0" fontId="0" fillId="26" borderId="0" xfId="0" applyFill="1"/>
    <xf numFmtId="0" fontId="21" fillId="27" borderId="69" xfId="2" applyFill="1" applyBorder="1" applyAlignment="1">
      <alignment vertical="top" wrapText="1"/>
    </xf>
    <xf numFmtId="0" fontId="21" fillId="27" borderId="0" xfId="2" applyFill="1" applyAlignment="1">
      <alignment vertical="top" wrapText="1"/>
    </xf>
    <xf numFmtId="0" fontId="21" fillId="0" borderId="69" xfId="2" applyBorder="1" applyAlignment="1">
      <alignment vertical="top" wrapText="1"/>
    </xf>
    <xf numFmtId="0" fontId="5" fillId="5" borderId="83" xfId="0" applyFont="1" applyFill="1" applyBorder="1" applyAlignment="1">
      <alignment vertical="center" wrapText="1"/>
    </xf>
    <xf numFmtId="14" fontId="0" fillId="0" borderId="0" xfId="0" applyNumberFormat="1" applyAlignment="1">
      <alignment vertical="top" wrapText="1"/>
    </xf>
    <xf numFmtId="14" fontId="29" fillId="0" borderId="0" xfId="0" applyNumberFormat="1" applyFont="1" applyAlignment="1">
      <alignment vertical="top" wrapText="1"/>
    </xf>
    <xf numFmtId="14" fontId="31" fillId="18" borderId="71" xfId="0" applyNumberFormat="1" applyFont="1" applyFill="1" applyBorder="1" applyAlignment="1">
      <alignment horizontal="center" vertical="center" wrapText="1"/>
    </xf>
    <xf numFmtId="14" fontId="21" fillId="0" borderId="0" xfId="2" applyNumberFormat="1" applyAlignment="1">
      <alignment vertical="top" wrapText="1"/>
    </xf>
    <xf numFmtId="0" fontId="21" fillId="28" borderId="69" xfId="2" applyFill="1" applyBorder="1" applyAlignment="1">
      <alignment vertical="top" wrapText="1"/>
    </xf>
    <xf numFmtId="14" fontId="21" fillId="0" borderId="69" xfId="2" applyNumberFormat="1" applyBorder="1" applyAlignment="1">
      <alignment vertical="top" wrapText="1"/>
    </xf>
    <xf numFmtId="1" fontId="0" fillId="0" borderId="0" xfId="0" applyNumberFormat="1" applyAlignment="1">
      <alignment vertical="top" wrapText="1"/>
    </xf>
    <xf numFmtId="1" fontId="29" fillId="0" borderId="0" xfId="0" applyNumberFormat="1" applyFont="1" applyAlignment="1">
      <alignment vertical="top" wrapText="1"/>
    </xf>
    <xf numFmtId="1" fontId="31" fillId="18" borderId="71" xfId="0" applyNumberFormat="1" applyFont="1" applyFill="1" applyBorder="1" applyAlignment="1">
      <alignment horizontal="center" vertical="center" wrapText="1"/>
    </xf>
    <xf numFmtId="1" fontId="21" fillId="0" borderId="0" xfId="2" applyNumberFormat="1" applyAlignment="1">
      <alignment vertical="top" wrapText="1"/>
    </xf>
    <xf numFmtId="0" fontId="21" fillId="21" borderId="0" xfId="2" applyFill="1" applyAlignment="1">
      <alignment vertical="top" wrapText="1"/>
    </xf>
    <xf numFmtId="0" fontId="21" fillId="21" borderId="69" xfId="2" applyFill="1" applyBorder="1" applyAlignment="1">
      <alignment vertical="top" wrapText="1"/>
    </xf>
    <xf numFmtId="14" fontId="21" fillId="21" borderId="69" xfId="2" applyNumberFormat="1" applyFill="1" applyBorder="1" applyAlignment="1">
      <alignment vertical="top" wrapText="1"/>
    </xf>
    <xf numFmtId="14" fontId="21" fillId="0" borderId="0" xfId="2" applyNumberFormat="1"/>
    <xf numFmtId="14" fontId="21" fillId="0" borderId="69" xfId="2" applyNumberFormat="1" applyBorder="1"/>
    <xf numFmtId="14" fontId="22" fillId="13" borderId="0" xfId="0" applyNumberFormat="1" applyFont="1" applyFill="1" applyAlignment="1">
      <alignment horizontal="center"/>
    </xf>
    <xf numFmtId="14" fontId="0" fillId="0" borderId="0" xfId="0" applyNumberFormat="1"/>
    <xf numFmtId="14" fontId="7" fillId="0" borderId="8" xfId="1" applyNumberFormat="1" applyFont="1" applyFill="1" applyBorder="1" applyAlignment="1" applyProtection="1">
      <alignment vertical="center" wrapText="1"/>
      <protection locked="0"/>
    </xf>
    <xf numFmtId="14" fontId="7" fillId="0" borderId="0" xfId="1" applyNumberFormat="1" applyFont="1" applyFill="1" applyBorder="1" applyAlignment="1" applyProtection="1">
      <alignment vertical="center" wrapText="1"/>
      <protection locked="0"/>
    </xf>
    <xf numFmtId="14" fontId="7" fillId="0" borderId="9" xfId="1" applyNumberFormat="1" applyFont="1" applyFill="1" applyBorder="1" applyAlignment="1" applyProtection="1">
      <alignment vertical="center" wrapText="1"/>
      <protection locked="0"/>
    </xf>
    <xf numFmtId="14" fontId="5" fillId="5" borderId="17" xfId="0" applyNumberFormat="1" applyFont="1" applyFill="1" applyBorder="1" applyAlignment="1">
      <alignment horizontal="center" vertical="center" wrapText="1"/>
    </xf>
    <xf numFmtId="14" fontId="5" fillId="5" borderId="84" xfId="0" applyNumberFormat="1" applyFont="1" applyFill="1" applyBorder="1" applyAlignment="1">
      <alignment horizontal="center" vertical="center" wrapText="1"/>
    </xf>
    <xf numFmtId="0" fontId="21" fillId="21" borderId="108" xfId="2" applyFill="1" applyBorder="1" applyAlignment="1">
      <alignment vertical="top" wrapText="1"/>
    </xf>
    <xf numFmtId="0" fontId="21" fillId="0" borderId="102" xfId="2" applyBorder="1" applyAlignment="1">
      <alignment vertical="top" wrapText="1"/>
    </xf>
    <xf numFmtId="0" fontId="5" fillId="3" borderId="84" xfId="0" applyFont="1" applyFill="1" applyBorder="1" applyAlignment="1">
      <alignment horizontal="center" vertical="center" wrapText="1"/>
    </xf>
    <xf numFmtId="14" fontId="5" fillId="3" borderId="84" xfId="0" applyNumberFormat="1" applyFont="1" applyFill="1" applyBorder="1" applyAlignment="1">
      <alignment horizontal="center" vertical="center" wrapText="1"/>
    </xf>
    <xf numFmtId="14" fontId="5" fillId="3" borderId="114"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49" fontId="7" fillId="0" borderId="0" xfId="1" applyNumberFormat="1" applyFont="1" applyFill="1" applyBorder="1" applyAlignment="1" applyProtection="1">
      <alignment horizontal="center" vertical="center" wrapText="1"/>
      <protection locked="0"/>
    </xf>
    <xf numFmtId="49" fontId="3" fillId="6" borderId="0" xfId="1" applyNumberFormat="1" applyFont="1" applyFill="1" applyBorder="1" applyAlignment="1" applyProtection="1">
      <alignment horizontal="center" vertical="center" wrapText="1"/>
      <protection locked="0"/>
    </xf>
    <xf numFmtId="2" fontId="5" fillId="3" borderId="114" xfId="0" applyNumberFormat="1" applyFont="1" applyFill="1" applyBorder="1" applyAlignment="1">
      <alignment horizontal="center" vertical="center" wrapText="1"/>
    </xf>
    <xf numFmtId="0" fontId="0" fillId="30" borderId="67" xfId="0" applyFill="1" applyBorder="1" applyAlignment="1">
      <alignment vertical="center"/>
    </xf>
    <xf numFmtId="9" fontId="0" fillId="0" borderId="0" xfId="7" applyFont="1" applyAlignment="1">
      <alignment vertical="center"/>
    </xf>
    <xf numFmtId="49" fontId="8" fillId="3" borderId="77" xfId="1" applyNumberFormat="1" applyFont="1" applyFill="1" applyBorder="1" applyAlignment="1" applyProtection="1">
      <alignment horizontal="center" vertical="center" wrapText="1"/>
      <protection locked="0"/>
    </xf>
    <xf numFmtId="49" fontId="8" fillId="3" borderId="68" xfId="1" applyNumberFormat="1" applyFont="1" applyFill="1" applyBorder="1" applyAlignment="1" applyProtection="1">
      <alignment horizontal="center" vertical="center" wrapText="1"/>
      <protection locked="0"/>
    </xf>
    <xf numFmtId="2" fontId="5" fillId="3" borderId="85" xfId="0" applyNumberFormat="1" applyFont="1" applyFill="1" applyBorder="1" applyAlignment="1">
      <alignment horizontal="center" vertical="center" wrapText="1"/>
    </xf>
    <xf numFmtId="2" fontId="5" fillId="3" borderId="119" xfId="0" applyNumberFormat="1" applyFont="1" applyFill="1" applyBorder="1" applyAlignment="1">
      <alignment horizontal="center" vertical="center" wrapText="1"/>
    </xf>
    <xf numFmtId="14" fontId="8" fillId="3" borderId="122" xfId="1" applyNumberFormat="1" applyFont="1" applyFill="1" applyBorder="1" applyAlignment="1" applyProtection="1">
      <alignment horizontal="center" vertical="center" wrapText="1"/>
      <protection locked="0"/>
    </xf>
    <xf numFmtId="2" fontId="5" fillId="5" borderId="85" xfId="0" applyNumberFormat="1" applyFont="1" applyFill="1" applyBorder="1" applyAlignment="1">
      <alignment horizontal="center" vertical="center" wrapText="1"/>
    </xf>
    <xf numFmtId="14" fontId="5" fillId="3" borderId="123"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0" fontId="5" fillId="3" borderId="91" xfId="0" applyFont="1" applyFill="1" applyBorder="1" applyAlignment="1">
      <alignment horizontal="center" vertical="center" wrapText="1"/>
    </xf>
    <xf numFmtId="2" fontId="5" fillId="3" borderId="127" xfId="0" applyNumberFormat="1" applyFont="1" applyFill="1" applyBorder="1" applyAlignment="1">
      <alignment horizontal="center" vertical="center" wrapText="1"/>
    </xf>
    <xf numFmtId="2" fontId="5" fillId="3" borderId="130" xfId="0" applyNumberFormat="1" applyFont="1" applyFill="1" applyBorder="1" applyAlignment="1">
      <alignment horizontal="center" vertical="center" wrapText="1"/>
    </xf>
    <xf numFmtId="9" fontId="8" fillId="3" borderId="76" xfId="7" applyFont="1" applyFill="1" applyBorder="1" applyAlignment="1" applyProtection="1">
      <alignment horizontal="center" vertical="center" wrapText="1"/>
      <protection locked="0"/>
    </xf>
    <xf numFmtId="49" fontId="8" fillId="3" borderId="131" xfId="1" applyNumberFormat="1" applyFont="1" applyFill="1" applyBorder="1" applyAlignment="1" applyProtection="1">
      <alignment horizontal="center" vertical="center" wrapText="1"/>
      <protection locked="0"/>
    </xf>
    <xf numFmtId="9" fontId="8" fillId="3" borderId="132" xfId="7" applyFont="1" applyFill="1" applyBorder="1" applyAlignment="1" applyProtection="1">
      <alignment horizontal="center" vertical="center" wrapText="1"/>
      <protection locked="0"/>
    </xf>
    <xf numFmtId="49" fontId="8" fillId="3" borderId="119" xfId="1" applyNumberFormat="1" applyFont="1" applyFill="1" applyBorder="1" applyAlignment="1" applyProtection="1">
      <alignment horizontal="center" vertical="center" wrapText="1"/>
      <protection locked="0"/>
    </xf>
    <xf numFmtId="0" fontId="32" fillId="0" borderId="65" xfId="0" applyFont="1" applyBorder="1" applyAlignment="1">
      <alignment horizontal="left" vertical="top" wrapText="1"/>
    </xf>
    <xf numFmtId="0" fontId="32" fillId="0" borderId="66" xfId="0" applyFont="1" applyBorder="1" applyAlignment="1">
      <alignment horizontal="left" vertical="top" wrapText="1"/>
    </xf>
    <xf numFmtId="0" fontId="32"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2" fillId="17" borderId="65" xfId="0" applyFont="1" applyFill="1" applyBorder="1" applyAlignment="1">
      <alignment horizontal="center" vertical="center" wrapText="1"/>
    </xf>
    <xf numFmtId="0" fontId="32" fillId="17" borderId="66"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33" fillId="29" borderId="65" xfId="0" applyFont="1" applyFill="1" applyBorder="1" applyAlignment="1">
      <alignment horizontal="center" vertical="center" wrapText="1"/>
    </xf>
    <xf numFmtId="0" fontId="33" fillId="29" borderId="66" xfId="0" applyFont="1" applyFill="1" applyBorder="1" applyAlignment="1">
      <alignment horizontal="center" vertical="center" wrapText="1"/>
    </xf>
    <xf numFmtId="0" fontId="33" fillId="29" borderId="67" xfId="0" applyFont="1" applyFill="1" applyBorder="1" applyAlignment="1">
      <alignment horizontal="center" vertical="center" wrapText="1"/>
    </xf>
    <xf numFmtId="0" fontId="42" fillId="0" borderId="109" xfId="0" applyFont="1" applyBorder="1" applyAlignment="1">
      <alignment horizontal="center" vertical="center"/>
    </xf>
    <xf numFmtId="0" fontId="42" fillId="0" borderId="0" xfId="0" applyFont="1" applyAlignment="1">
      <alignment horizontal="center" vertical="center"/>
    </xf>
    <xf numFmtId="165" fontId="42" fillId="0" borderId="115" xfId="6" applyNumberFormat="1" applyFont="1" applyBorder="1" applyAlignment="1">
      <alignment horizontal="center" vertical="center"/>
    </xf>
    <xf numFmtId="165" fontId="42" fillId="0" borderId="116" xfId="6" applyNumberFormat="1" applyFont="1" applyBorder="1" applyAlignment="1">
      <alignment horizontal="center" vertical="center"/>
    </xf>
    <xf numFmtId="0" fontId="0" fillId="30" borderId="65" xfId="0" applyFill="1" applyBorder="1" applyAlignment="1">
      <alignment horizontal="right" vertical="center"/>
    </xf>
    <xf numFmtId="0" fontId="0" fillId="30" borderId="66" xfId="0" applyFill="1" applyBorder="1" applyAlignment="1">
      <alignment horizontal="right" vertical="center"/>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5" fillId="0" borderId="0" xfId="1" applyNumberFormat="1" applyFont="1" applyFill="1" applyBorder="1" applyAlignment="1" applyProtection="1">
      <alignment horizontal="center" vertical="center" wrapText="1"/>
      <protection locked="0"/>
    </xf>
    <xf numFmtId="0" fontId="5" fillId="5" borderId="8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9"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0" fontId="0" fillId="30" borderId="65" xfId="0" applyFill="1" applyBorder="1" applyAlignment="1">
      <alignment horizontal="center" vertical="center"/>
    </xf>
    <xf numFmtId="0" fontId="0" fillId="30" borderId="66" xfId="0" applyFill="1" applyBorder="1" applyAlignment="1">
      <alignment horizontal="center" vertical="center"/>
    </xf>
    <xf numFmtId="0" fontId="0" fillId="30" borderId="67" xfId="0" applyFill="1" applyBorder="1" applyAlignment="1">
      <alignment horizontal="center" vertical="center"/>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69" xfId="0" applyBorder="1" applyAlignment="1">
      <alignment horizontal="center" vertical="center"/>
    </xf>
    <xf numFmtId="0" fontId="0" fillId="0" borderId="117" xfId="0" applyBorder="1" applyAlignment="1">
      <alignment horizontal="center" vertical="center"/>
    </xf>
    <xf numFmtId="49" fontId="3" fillId="4" borderId="67"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0" fontId="5" fillId="5" borderId="80"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0" fontId="0" fillId="30" borderId="108" xfId="0" applyFill="1" applyBorder="1" applyAlignment="1">
      <alignment horizontal="center" vertical="center"/>
    </xf>
    <xf numFmtId="0" fontId="0" fillId="30" borderId="120" xfId="0" applyFill="1" applyBorder="1" applyAlignment="1">
      <alignment horizontal="center" vertical="center"/>
    </xf>
    <xf numFmtId="0" fontId="0" fillId="30" borderId="121" xfId="0" applyFill="1" applyBorder="1" applyAlignment="1">
      <alignment horizontal="center" vertical="center"/>
    </xf>
    <xf numFmtId="0" fontId="42" fillId="0" borderId="65" xfId="0" applyFont="1" applyBorder="1" applyAlignment="1">
      <alignment horizontal="center" vertical="center"/>
    </xf>
    <xf numFmtId="0" fontId="42" fillId="0" borderId="118" xfId="0" applyFont="1" applyBorder="1" applyAlignment="1">
      <alignment horizontal="center" vertical="center"/>
    </xf>
    <xf numFmtId="165" fontId="42" fillId="0" borderId="102" xfId="6" applyNumberFormat="1" applyFont="1" applyBorder="1" applyAlignment="1">
      <alignment horizontal="center" vertical="center"/>
    </xf>
    <xf numFmtId="165" fontId="42" fillId="0" borderId="103" xfId="6" applyNumberFormat="1" applyFont="1" applyBorder="1" applyAlignment="1">
      <alignment horizontal="center" vertical="center"/>
    </xf>
    <xf numFmtId="0" fontId="5" fillId="5" borderId="113" xfId="0" applyFont="1" applyFill="1" applyBorder="1" applyAlignment="1">
      <alignment horizontal="center" vertical="center" wrapText="1"/>
    </xf>
    <xf numFmtId="0" fontId="5" fillId="5" borderId="111" xfId="0" applyFont="1" applyFill="1" applyBorder="1" applyAlignment="1">
      <alignment horizontal="center" vertical="center" wrapText="1"/>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25" fillId="0" borderId="8" xfId="1" applyNumberFormat="1" applyFont="1" applyFill="1" applyBorder="1" applyAlignment="1" applyProtection="1">
      <alignment horizontal="center" vertical="center" wrapText="1"/>
      <protection locked="0"/>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8" borderId="97" xfId="1" applyNumberFormat="1" applyFont="1" applyFill="1" applyBorder="1" applyAlignment="1" applyProtection="1">
      <alignment horizontal="center" vertical="center" wrapText="1"/>
      <protection locked="0"/>
    </xf>
    <xf numFmtId="0" fontId="5" fillId="5" borderId="112" xfId="0" applyFont="1" applyFill="1" applyBorder="1" applyAlignment="1">
      <alignment horizontal="center" vertical="center" wrapText="1"/>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49" fontId="3" fillId="8" borderId="104" xfId="1" applyNumberFormat="1" applyFont="1" applyFill="1" applyBorder="1" applyAlignment="1" applyProtection="1">
      <alignment horizontal="center" vertical="center" wrapText="1"/>
      <protection locked="0"/>
    </xf>
    <xf numFmtId="0" fontId="38" fillId="5" borderId="83" xfId="0" applyFont="1" applyFill="1" applyBorder="1" applyAlignment="1">
      <alignment horizontal="center" vertical="center" wrapText="1"/>
    </xf>
    <xf numFmtId="0" fontId="38" fillId="5" borderId="52" xfId="0" applyFont="1" applyFill="1" applyBorder="1" applyAlignment="1">
      <alignment horizontal="center" vertical="center" wrapText="1"/>
    </xf>
    <xf numFmtId="0" fontId="38" fillId="5" borderId="89" xfId="0" applyFont="1" applyFill="1" applyBorder="1" applyAlignment="1">
      <alignment horizontal="center" vertical="center" wrapText="1"/>
    </xf>
    <xf numFmtId="0" fontId="5" fillId="5" borderId="13" xfId="0" applyFont="1" applyFill="1" applyBorder="1" applyAlignment="1">
      <alignment horizontal="center" vertical="center" wrapText="1"/>
    </xf>
    <xf numFmtId="49" fontId="3" fillId="4" borderId="4"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2" xfId="1" applyNumberFormat="1" applyFont="1" applyFill="1" applyBorder="1" applyAlignment="1" applyProtection="1">
      <alignment horizontal="center" vertical="center" wrapText="1"/>
      <protection locked="0"/>
    </xf>
    <xf numFmtId="49" fontId="3" fillId="10" borderId="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33" fillId="29" borderId="108" xfId="0" applyFont="1" applyFill="1" applyBorder="1" applyAlignment="1">
      <alignment horizontal="center" vertical="center" wrapText="1"/>
    </xf>
    <xf numFmtId="0" fontId="33" fillId="29" borderId="120" xfId="0" applyFont="1" applyFill="1" applyBorder="1" applyAlignment="1">
      <alignment horizontal="center" vertical="center" wrapText="1"/>
    </xf>
    <xf numFmtId="0" fontId="33" fillId="29" borderId="124" xfId="0" applyFont="1" applyFill="1" applyBorder="1" applyAlignment="1">
      <alignment horizontal="center" vertical="center" wrapText="1"/>
    </xf>
    <xf numFmtId="0" fontId="42" fillId="0" borderId="125" xfId="0" applyFont="1" applyBorder="1" applyAlignment="1">
      <alignment horizontal="center" vertical="center"/>
    </xf>
    <xf numFmtId="0" fontId="42" fillId="0" borderId="126" xfId="0" applyFont="1" applyBorder="1" applyAlignment="1">
      <alignment horizontal="center" vertical="center"/>
    </xf>
    <xf numFmtId="165" fontId="42" fillId="0" borderId="128" xfId="6" applyNumberFormat="1" applyFont="1" applyBorder="1" applyAlignment="1">
      <alignment horizontal="center" vertical="center"/>
    </xf>
    <xf numFmtId="165" fontId="42" fillId="0" borderId="129" xfId="6" applyNumberFormat="1" applyFont="1" applyBorder="1" applyAlignment="1">
      <alignment horizontal="center" vertical="center"/>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4" fillId="21" borderId="69" xfId="0" applyFont="1" applyFill="1" applyBorder="1" applyAlignment="1">
      <alignment horizontal="center" vertical="center" wrapText="1"/>
    </xf>
    <xf numFmtId="0" fontId="34" fillId="22" borderId="78"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4" fillId="22" borderId="4" xfId="0" applyFont="1" applyFill="1" applyBorder="1" applyAlignment="1">
      <alignment horizontal="center" vertical="center" wrapText="1"/>
    </xf>
    <xf numFmtId="0" fontId="40" fillId="0" borderId="0" xfId="0" applyFont="1" applyAlignment="1">
      <alignment horizontal="left"/>
    </xf>
    <xf numFmtId="0" fontId="0" fillId="0" borderId="0" xfId="0"/>
    <xf numFmtId="14" fontId="28" fillId="0" borderId="0" xfId="2" applyNumberFormat="1" applyFont="1" applyAlignment="1">
      <alignment vertical="top" wrapText="1"/>
    </xf>
    <xf numFmtId="0" fontId="0" fillId="31" borderId="126" xfId="0" applyFill="1" applyBorder="1"/>
    <xf numFmtId="0" fontId="43" fillId="31" borderId="126" xfId="0" applyFont="1" applyFill="1" applyBorder="1" applyAlignment="1">
      <alignment horizontal="center"/>
    </xf>
    <xf numFmtId="0" fontId="0" fillId="31" borderId="127" xfId="0" applyFill="1" applyBorder="1"/>
    <xf numFmtId="0" fontId="31" fillId="18" borderId="7" xfId="0" applyFont="1" applyFill="1" applyBorder="1" applyAlignment="1">
      <alignment horizontal="center" vertical="center" wrapText="1"/>
    </xf>
    <xf numFmtId="0" fontId="31" fillId="18" borderId="117" xfId="0" applyFont="1" applyFill="1" applyBorder="1" applyAlignment="1">
      <alignment horizontal="center" vertical="center" wrapText="1"/>
    </xf>
    <xf numFmtId="0" fontId="21" fillId="31" borderId="0" xfId="2" applyFill="1" applyAlignment="1">
      <alignment vertical="top" wrapText="1"/>
    </xf>
    <xf numFmtId="0" fontId="0" fillId="31" borderId="0" xfId="0" applyFill="1" applyAlignment="1">
      <alignment vertical="top" wrapText="1"/>
    </xf>
    <xf numFmtId="0" fontId="21" fillId="31" borderId="69" xfId="2" applyFill="1" applyBorder="1" applyAlignment="1">
      <alignment vertical="top" wrapText="1"/>
    </xf>
    <xf numFmtId="14" fontId="21" fillId="31" borderId="69" xfId="2" applyNumberFormat="1" applyFill="1" applyBorder="1" applyAlignment="1">
      <alignment vertical="top" wrapText="1"/>
    </xf>
    <xf numFmtId="0" fontId="21" fillId="0" borderId="69" xfId="2" applyFill="1" applyBorder="1" applyAlignment="1">
      <alignment vertical="top" wrapText="1"/>
    </xf>
    <xf numFmtId="14" fontId="0" fillId="31" borderId="126" xfId="0" applyNumberFormat="1" applyFill="1" applyBorder="1"/>
    <xf numFmtId="14" fontId="31" fillId="18" borderId="117" xfId="0" applyNumberFormat="1" applyFont="1" applyFill="1" applyBorder="1" applyAlignment="1">
      <alignment horizontal="center" vertical="center" wrapText="1"/>
    </xf>
    <xf numFmtId="9" fontId="0" fillId="0" borderId="0" xfId="7" applyFont="1" applyAlignment="1">
      <alignment vertical="top" wrapText="1"/>
    </xf>
    <xf numFmtId="9" fontId="28" fillId="0" borderId="0" xfId="7" applyFont="1" applyAlignment="1">
      <alignment vertical="top" wrapText="1"/>
    </xf>
    <xf numFmtId="9" fontId="0" fillId="31" borderId="126" xfId="7" applyFont="1" applyFill="1" applyBorder="1"/>
    <xf numFmtId="9" fontId="31" fillId="18" borderId="117" xfId="7" applyFont="1" applyFill="1" applyBorder="1" applyAlignment="1">
      <alignment horizontal="center" vertical="center" wrapText="1"/>
    </xf>
    <xf numFmtId="9" fontId="21" fillId="31" borderId="69" xfId="7" applyFont="1" applyFill="1" applyBorder="1" applyAlignment="1">
      <alignment vertical="top" wrapText="1"/>
    </xf>
    <xf numFmtId="9" fontId="21" fillId="0" borderId="0" xfId="7" applyFont="1" applyAlignment="1">
      <alignment vertical="top" wrapText="1"/>
    </xf>
    <xf numFmtId="43" fontId="21" fillId="31" borderId="69" xfId="6" applyFont="1" applyFill="1" applyBorder="1" applyAlignment="1">
      <alignment vertical="top" wrapText="1"/>
    </xf>
    <xf numFmtId="165" fontId="21" fillId="31" borderId="69" xfId="6" applyNumberFormat="1" applyFont="1" applyFill="1" applyBorder="1" applyAlignment="1">
      <alignment vertical="top" wrapText="1"/>
    </xf>
    <xf numFmtId="0" fontId="31" fillId="18"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43" fontId="21" fillId="0" borderId="0" xfId="6" applyFont="1" applyAlignment="1">
      <alignment vertical="top" wrapText="1"/>
    </xf>
    <xf numFmtId="10" fontId="21" fillId="0" borderId="0" xfId="7" applyNumberFormat="1" applyFont="1" applyAlignment="1">
      <alignment vertical="top" wrapText="1"/>
    </xf>
    <xf numFmtId="0" fontId="44" fillId="0" borderId="0" xfId="8" applyProtection="1">
      <protection hidden="1"/>
    </xf>
    <xf numFmtId="0" fontId="44" fillId="0" borderId="0" xfId="8" applyAlignment="1" applyProtection="1">
      <alignment horizontal="center"/>
      <protection hidden="1"/>
    </xf>
    <xf numFmtId="0" fontId="44" fillId="0" borderId="0" xfId="8"/>
    <xf numFmtId="0" fontId="44" fillId="0" borderId="108" xfId="8" applyBorder="1" applyProtection="1">
      <protection hidden="1"/>
    </xf>
    <xf numFmtId="0" fontId="44" fillId="0" borderId="120" xfId="8" applyBorder="1" applyProtection="1">
      <protection hidden="1"/>
    </xf>
    <xf numFmtId="0" fontId="44" fillId="0" borderId="120" xfId="8" applyBorder="1" applyAlignment="1" applyProtection="1">
      <alignment horizontal="center"/>
      <protection hidden="1"/>
    </xf>
    <xf numFmtId="0" fontId="44" fillId="0" borderId="124" xfId="8" applyBorder="1" applyProtection="1">
      <protection hidden="1"/>
    </xf>
    <xf numFmtId="0" fontId="44" fillId="0" borderId="109" xfId="8" applyBorder="1" applyProtection="1">
      <protection hidden="1"/>
    </xf>
    <xf numFmtId="0" fontId="44" fillId="0" borderId="139" xfId="8" applyBorder="1" applyProtection="1">
      <protection hidden="1"/>
    </xf>
    <xf numFmtId="0" fontId="47" fillId="34" borderId="102" xfId="8" applyFont="1" applyFill="1" applyBorder="1" applyAlignment="1" applyProtection="1">
      <alignment horizontal="center" vertical="center" wrapText="1"/>
      <protection hidden="1"/>
    </xf>
    <xf numFmtId="0" fontId="47" fillId="34" borderId="103" xfId="8" applyFont="1" applyFill="1" applyBorder="1" applyAlignment="1" applyProtection="1">
      <alignment horizontal="center" vertical="center" wrapText="1"/>
      <protection hidden="1"/>
    </xf>
    <xf numFmtId="0" fontId="47" fillId="34" borderId="103" xfId="8" applyFont="1" applyFill="1" applyBorder="1" applyAlignment="1" applyProtection="1">
      <alignment horizontal="right" vertical="center" wrapText="1"/>
      <protection hidden="1"/>
    </xf>
    <xf numFmtId="0" fontId="46" fillId="34" borderId="104" xfId="8" applyFont="1" applyFill="1" applyBorder="1" applyAlignment="1" applyProtection="1">
      <alignment horizontal="left" vertical="center" wrapText="1"/>
      <protection hidden="1"/>
    </xf>
    <xf numFmtId="0" fontId="44" fillId="0" borderId="109" xfId="8" applyBorder="1" applyAlignment="1" applyProtection="1">
      <alignment vertical="center"/>
      <protection hidden="1"/>
    </xf>
    <xf numFmtId="0" fontId="44" fillId="0" borderId="139" xfId="8" applyBorder="1" applyAlignment="1" applyProtection="1">
      <alignment vertical="center"/>
      <protection hidden="1"/>
    </xf>
    <xf numFmtId="0" fontId="57" fillId="34" borderId="68" xfId="8" applyFont="1" applyFill="1" applyBorder="1" applyAlignment="1" applyProtection="1">
      <alignment horizontal="center"/>
      <protection hidden="1"/>
    </xf>
    <xf numFmtId="0" fontId="59" fillId="35" borderId="138" xfId="8" applyFont="1" applyFill="1" applyBorder="1" applyAlignment="1" applyProtection="1">
      <alignment horizontal="center" vertical="center" wrapText="1"/>
      <protection hidden="1"/>
    </xf>
    <xf numFmtId="0" fontId="60" fillId="0" borderId="109" xfId="8" applyFont="1" applyBorder="1" applyProtection="1">
      <protection hidden="1"/>
    </xf>
    <xf numFmtId="0" fontId="60" fillId="0" borderId="139" xfId="8" applyFont="1" applyBorder="1" applyProtection="1">
      <protection hidden="1"/>
    </xf>
    <xf numFmtId="0" fontId="59" fillId="35" borderId="109" xfId="8" applyFont="1" applyFill="1" applyBorder="1" applyAlignment="1" applyProtection="1">
      <alignment vertical="center" wrapText="1"/>
      <protection hidden="1"/>
    </xf>
    <xf numFmtId="0" fontId="59" fillId="35" borderId="139" xfId="8" applyFont="1" applyFill="1" applyBorder="1" applyAlignment="1" applyProtection="1">
      <alignment horizontal="center" vertical="center" wrapText="1"/>
      <protection hidden="1"/>
    </xf>
    <xf numFmtId="168" fontId="61" fillId="42" borderId="141" xfId="9" applyFont="1" applyFill="1" applyBorder="1" applyAlignment="1" applyProtection="1">
      <alignment horizontal="center" vertical="center" wrapText="1"/>
      <protection hidden="1"/>
    </xf>
    <xf numFmtId="168" fontId="61" fillId="42" borderId="136" xfId="9" applyFont="1" applyFill="1" applyBorder="1" applyAlignment="1" applyProtection="1">
      <alignment horizontal="center" vertical="center" wrapText="1"/>
      <protection hidden="1"/>
    </xf>
    <xf numFmtId="168" fontId="61" fillId="43" borderId="141" xfId="9" applyFont="1" applyFill="1" applyBorder="1" applyAlignment="1" applyProtection="1">
      <alignment horizontal="center" vertical="center" wrapText="1"/>
      <protection hidden="1"/>
    </xf>
    <xf numFmtId="168" fontId="61" fillId="43" borderId="6" xfId="9" applyFont="1" applyFill="1" applyBorder="1" applyAlignment="1" applyProtection="1">
      <alignment horizontal="center" vertical="center" wrapText="1"/>
      <protection hidden="1"/>
    </xf>
    <xf numFmtId="168" fontId="61" fillId="40" borderId="142" xfId="9" applyFont="1" applyFill="1" applyBorder="1" applyAlignment="1" applyProtection="1">
      <alignment horizontal="center" vertical="center" wrapText="1"/>
      <protection hidden="1"/>
    </xf>
    <xf numFmtId="168" fontId="61" fillId="44" borderId="7" xfId="9" applyFont="1" applyFill="1" applyBorder="1" applyAlignment="1" applyProtection="1">
      <alignment horizontal="center" vertical="center" wrapText="1"/>
      <protection hidden="1"/>
    </xf>
    <xf numFmtId="168" fontId="61" fillId="44" borderId="136" xfId="9" applyFont="1" applyFill="1" applyBorder="1" applyAlignment="1" applyProtection="1">
      <alignment horizontal="center" vertical="center" wrapText="1"/>
      <protection hidden="1"/>
    </xf>
    <xf numFmtId="0" fontId="44" fillId="0" borderId="126" xfId="8" applyBorder="1" applyAlignment="1">
      <alignment wrapText="1"/>
    </xf>
    <xf numFmtId="0" fontId="44" fillId="0" borderId="126" xfId="8" applyBorder="1"/>
    <xf numFmtId="0" fontId="44" fillId="0" borderId="126" xfId="8" applyBorder="1"/>
    <xf numFmtId="0" fontId="44" fillId="0" borderId="69" xfId="8" applyBorder="1" applyAlignment="1">
      <alignment wrapText="1"/>
    </xf>
    <xf numFmtId="0" fontId="44" fillId="0" borderId="69" xfId="8" applyBorder="1"/>
    <xf numFmtId="10" fontId="44" fillId="45" borderId="69" xfId="8" applyNumberFormat="1" applyFill="1" applyBorder="1" applyAlignment="1">
      <alignment horizontal="center" vertical="center"/>
    </xf>
    <xf numFmtId="0" fontId="44" fillId="0" borderId="69" xfId="8" applyBorder="1"/>
    <xf numFmtId="10" fontId="44" fillId="46" borderId="69" xfId="8" applyNumberFormat="1" applyFill="1" applyBorder="1" applyAlignment="1">
      <alignment horizontal="center" vertical="center"/>
    </xf>
    <xf numFmtId="10" fontId="44" fillId="47" borderId="69" xfId="8" applyNumberFormat="1" applyFill="1" applyBorder="1" applyAlignment="1">
      <alignment horizontal="center" vertical="center"/>
    </xf>
    <xf numFmtId="0" fontId="44" fillId="0" borderId="0" xfId="8" applyBorder="1" applyProtection="1">
      <protection hidden="1"/>
    </xf>
    <xf numFmtId="0" fontId="44" fillId="0" borderId="0" xfId="8" applyBorder="1" applyAlignment="1" applyProtection="1">
      <alignment horizontal="center"/>
      <protection hidden="1"/>
    </xf>
    <xf numFmtId="0" fontId="44" fillId="0" borderId="0" xfId="8" applyBorder="1" applyAlignment="1" applyProtection="1">
      <alignment vertical="center"/>
      <protection hidden="1"/>
    </xf>
    <xf numFmtId="0" fontId="44" fillId="0" borderId="0" xfId="8" applyBorder="1" applyAlignment="1" applyProtection="1">
      <alignment horizontal="center" vertical="center"/>
      <protection hidden="1"/>
    </xf>
    <xf numFmtId="0" fontId="48" fillId="0" borderId="0" xfId="8" applyFont="1" applyBorder="1" applyAlignment="1">
      <alignment horizontal="left"/>
    </xf>
    <xf numFmtId="0" fontId="49" fillId="0" borderId="0" xfId="8" applyFont="1" applyBorder="1" applyAlignment="1" applyProtection="1">
      <alignment horizontal="center" vertical="center" wrapText="1"/>
      <protection hidden="1"/>
    </xf>
    <xf numFmtId="0" fontId="50" fillId="0" borderId="0" xfId="8" applyFont="1" applyBorder="1" applyAlignment="1" applyProtection="1">
      <alignment vertical="center"/>
      <protection hidden="1"/>
    </xf>
    <xf numFmtId="0" fontId="51" fillId="0" borderId="0" xfId="8" applyFont="1" applyBorder="1" applyAlignment="1" applyProtection="1">
      <alignment horizontal="center" vertical="center"/>
      <protection hidden="1"/>
    </xf>
    <xf numFmtId="0" fontId="52" fillId="0" borderId="0" xfId="8" applyFont="1" applyBorder="1" applyAlignment="1">
      <alignment horizontal="left"/>
    </xf>
    <xf numFmtId="0" fontId="44" fillId="0" borderId="0" xfId="8" applyBorder="1" applyAlignment="1" applyProtection="1">
      <alignment horizontal="center" vertical="center"/>
      <protection hidden="1"/>
    </xf>
    <xf numFmtId="0" fontId="53" fillId="0" borderId="0" xfId="8" applyFont="1" applyBorder="1" applyAlignment="1" applyProtection="1">
      <alignment vertical="center"/>
      <protection hidden="1"/>
    </xf>
    <xf numFmtId="0" fontId="54" fillId="0" borderId="0" xfId="8" applyFont="1" applyBorder="1" applyAlignment="1" applyProtection="1">
      <alignment horizontal="center" vertical="center"/>
      <protection hidden="1"/>
    </xf>
    <xf numFmtId="0" fontId="55" fillId="0" borderId="0" xfId="8" applyFont="1" applyBorder="1" applyAlignment="1">
      <alignment horizontal="left"/>
    </xf>
    <xf numFmtId="0" fontId="56" fillId="0" borderId="0" xfId="8" applyFont="1" applyBorder="1" applyAlignment="1" applyProtection="1">
      <alignment horizontal="center" vertical="center" wrapText="1"/>
      <protection hidden="1"/>
    </xf>
    <xf numFmtId="0" fontId="58" fillId="0" borderId="0" xfId="8" applyFont="1" applyBorder="1" applyAlignment="1" applyProtection="1">
      <alignment horizontal="center"/>
      <protection hidden="1"/>
    </xf>
    <xf numFmtId="0" fontId="44" fillId="0" borderId="109" xfId="8" applyBorder="1"/>
    <xf numFmtId="0" fontId="44" fillId="0" borderId="139" xfId="8" applyBorder="1"/>
    <xf numFmtId="0" fontId="44" fillId="0" borderId="102" xfId="8" applyBorder="1"/>
    <xf numFmtId="0" fontId="44" fillId="0" borderId="103" xfId="8" applyBorder="1"/>
    <xf numFmtId="0" fontId="44" fillId="0" borderId="104" xfId="8" applyBorder="1"/>
    <xf numFmtId="0" fontId="61" fillId="38" borderId="145" xfId="8" applyFont="1" applyFill="1" applyBorder="1" applyAlignment="1" applyProtection="1">
      <alignment horizontal="center" vertical="center" wrapText="1"/>
      <protection hidden="1"/>
    </xf>
    <xf numFmtId="0" fontId="61" fillId="39" borderId="146" xfId="8" applyFont="1" applyFill="1" applyBorder="1" applyAlignment="1" applyProtection="1">
      <alignment horizontal="center" vertical="center" wrapText="1"/>
      <protection hidden="1"/>
    </xf>
    <xf numFmtId="0" fontId="61" fillId="41" borderId="147" xfId="8" applyFont="1" applyFill="1" applyBorder="1" applyAlignment="1" applyProtection="1">
      <alignment horizontal="center" vertical="center" wrapText="1"/>
      <protection hidden="1"/>
    </xf>
    <xf numFmtId="0" fontId="45" fillId="33" borderId="65" xfId="8" applyFont="1" applyFill="1" applyBorder="1"/>
    <xf numFmtId="0" fontId="57" fillId="34" borderId="65" xfId="8" applyFont="1" applyFill="1" applyBorder="1" applyAlignment="1" applyProtection="1">
      <alignment horizontal="center" wrapText="1"/>
      <protection hidden="1"/>
    </xf>
    <xf numFmtId="0" fontId="45" fillId="36" borderId="148" xfId="8" applyFont="1" applyFill="1" applyBorder="1" applyAlignment="1">
      <alignment horizontal="center" vertical="center"/>
    </xf>
    <xf numFmtId="0" fontId="57" fillId="37" borderId="68" xfId="8" applyFont="1" applyFill="1" applyBorder="1" applyAlignment="1" applyProtection="1">
      <alignment horizontal="center"/>
      <protection hidden="1"/>
    </xf>
    <xf numFmtId="0" fontId="44" fillId="0" borderId="125" xfId="8" applyNumberFormat="1" applyBorder="1"/>
    <xf numFmtId="0" fontId="44" fillId="0" borderId="143" xfId="8" applyNumberFormat="1" applyBorder="1"/>
    <xf numFmtId="0" fontId="2" fillId="32" borderId="137" xfId="0" applyFont="1" applyFill="1" applyBorder="1" applyAlignment="1">
      <alignment horizontal="left"/>
    </xf>
    <xf numFmtId="2" fontId="44" fillId="0" borderId="0" xfId="8" applyNumberFormat="1"/>
    <xf numFmtId="2" fontId="62" fillId="0" borderId="0" xfId="8" applyNumberFormat="1" applyFont="1"/>
    <xf numFmtId="10" fontId="44" fillId="0" borderId="0" xfId="8" applyNumberFormat="1"/>
    <xf numFmtId="170" fontId="21" fillId="0" borderId="69" xfId="2" applyNumberFormat="1" applyBorder="1" applyAlignment="1">
      <alignment vertical="top" wrapText="1"/>
    </xf>
    <xf numFmtId="2" fontId="21" fillId="31" borderId="69" xfId="2" applyNumberFormat="1" applyFill="1" applyBorder="1" applyAlignment="1">
      <alignment vertical="top" wrapText="1"/>
    </xf>
    <xf numFmtId="0" fontId="44" fillId="0" borderId="141" xfId="8" applyNumberFormat="1" applyBorder="1"/>
    <xf numFmtId="0" fontId="44" fillId="0" borderId="117" xfId="8" applyBorder="1" applyAlignment="1">
      <alignment wrapText="1"/>
    </xf>
    <xf numFmtId="0" fontId="44" fillId="0" borderId="117" xfId="8" applyBorder="1"/>
    <xf numFmtId="10" fontId="44" fillId="45" borderId="117" xfId="8" applyNumberFormat="1" applyFill="1" applyBorder="1" applyAlignment="1">
      <alignment horizontal="center" vertical="center"/>
    </xf>
    <xf numFmtId="0" fontId="44" fillId="0" borderId="117" xfId="8" applyBorder="1"/>
    <xf numFmtId="0" fontId="44" fillId="0" borderId="133" xfId="8" applyBorder="1"/>
    <xf numFmtId="0" fontId="44" fillId="0" borderId="134" xfId="8" applyBorder="1"/>
    <xf numFmtId="10" fontId="44" fillId="45" borderId="134" xfId="8" applyNumberFormat="1" applyFill="1" applyBorder="1" applyAlignment="1">
      <alignment horizontal="center" vertical="center"/>
    </xf>
    <xf numFmtId="10" fontId="44" fillId="0" borderId="134" xfId="8" applyNumberFormat="1" applyBorder="1" applyAlignment="1">
      <alignment horizontal="center" vertical="center"/>
    </xf>
    <xf numFmtId="10" fontId="44" fillId="0" borderId="135" xfId="8" applyNumberFormat="1" applyBorder="1" applyAlignment="1">
      <alignment horizontal="center" vertical="center"/>
    </xf>
    <xf numFmtId="0" fontId="62" fillId="0" borderId="0" xfId="8" applyFont="1"/>
    <xf numFmtId="175" fontId="0" fillId="0" borderId="0" xfId="0" applyNumberFormat="1"/>
    <xf numFmtId="10" fontId="44" fillId="0" borderId="126" xfId="8" applyNumberFormat="1" applyFont="1" applyBorder="1" applyAlignment="1">
      <alignment horizontal="center" vertical="center"/>
    </xf>
    <xf numFmtId="10" fontId="44" fillId="0" borderId="127" xfId="8" applyNumberFormat="1" applyFont="1" applyBorder="1" applyAlignment="1">
      <alignment horizontal="center" vertical="center"/>
    </xf>
    <xf numFmtId="10" fontId="44" fillId="0" borderId="69" xfId="8" applyNumberFormat="1" applyFont="1" applyBorder="1" applyAlignment="1">
      <alignment horizontal="center" vertical="center"/>
    </xf>
    <xf numFmtId="10" fontId="44" fillId="0" borderId="144" xfId="8" applyNumberFormat="1" applyFont="1" applyBorder="1" applyAlignment="1">
      <alignment horizontal="center" vertical="center"/>
    </xf>
    <xf numFmtId="0" fontId="44" fillId="0" borderId="69" xfId="8" applyFont="1" applyBorder="1"/>
    <xf numFmtId="0" fontId="44" fillId="0" borderId="144" xfId="8" applyFont="1" applyBorder="1"/>
    <xf numFmtId="10" fontId="44" fillId="0" borderId="117" xfId="8" applyNumberFormat="1" applyFont="1" applyBorder="1" applyAlignment="1">
      <alignment horizontal="center" vertical="center"/>
    </xf>
    <xf numFmtId="10" fontId="44" fillId="0" borderId="136" xfId="8" applyNumberFormat="1" applyFont="1" applyBorder="1" applyAlignment="1">
      <alignment horizontal="center" vertical="center"/>
    </xf>
    <xf numFmtId="14" fontId="21" fillId="0" borderId="69" xfId="2" applyNumberFormat="1" applyFill="1" applyBorder="1" applyAlignment="1">
      <alignment vertical="top" wrapText="1"/>
    </xf>
    <xf numFmtId="0" fontId="31" fillId="18" borderId="6" xfId="0" applyFont="1" applyFill="1" applyBorder="1" applyAlignment="1">
      <alignment horizontal="center" vertical="center" wrapText="1"/>
    </xf>
    <xf numFmtId="0" fontId="0" fillId="0" borderId="0" xfId="0" applyFill="1" applyBorder="1" applyAlignment="1">
      <alignment vertical="top" wrapText="1"/>
    </xf>
    <xf numFmtId="0" fontId="28" fillId="0" borderId="0" xfId="2" applyFont="1" applyFill="1" applyBorder="1" applyAlignment="1">
      <alignment vertical="top" wrapText="1"/>
    </xf>
    <xf numFmtId="0" fontId="3" fillId="0" borderId="0" xfId="0" applyFont="1" applyFill="1" applyBorder="1" applyAlignment="1">
      <alignment vertical="center" wrapText="1"/>
    </xf>
    <xf numFmtId="0" fontId="21" fillId="0" borderId="0" xfId="2" applyFill="1" applyBorder="1" applyAlignment="1">
      <alignment vertical="top" wrapText="1"/>
    </xf>
    <xf numFmtId="2" fontId="21" fillId="0" borderId="0" xfId="2" applyNumberFormat="1" applyFill="1" applyBorder="1" applyAlignment="1">
      <alignment vertical="top" wrapText="1"/>
    </xf>
    <xf numFmtId="14" fontId="21" fillId="0" borderId="0" xfId="2" applyNumberFormat="1" applyFill="1" applyBorder="1" applyAlignment="1">
      <alignment vertical="top" wrapText="1"/>
    </xf>
    <xf numFmtId="0" fontId="22" fillId="31" borderId="125" xfId="0" applyFont="1" applyFill="1" applyBorder="1" applyAlignment="1">
      <alignment horizontal="center"/>
    </xf>
    <xf numFmtId="0" fontId="21" fillId="9" borderId="0" xfId="2" applyFill="1"/>
    <xf numFmtId="165" fontId="5" fillId="5" borderId="85" xfId="6" applyNumberFormat="1" applyFont="1" applyFill="1" applyBorder="1" applyAlignment="1">
      <alignment horizontal="center" vertical="center" wrapText="1"/>
    </xf>
    <xf numFmtId="165" fontId="5" fillId="3" borderId="87" xfId="6" applyNumberFormat="1" applyFont="1" applyFill="1" applyBorder="1" applyAlignment="1">
      <alignment horizontal="center" vertical="center" wrapText="1"/>
    </xf>
    <xf numFmtId="165" fontId="5" fillId="3" borderId="92" xfId="6" applyNumberFormat="1" applyFont="1" applyFill="1" applyBorder="1" applyAlignment="1">
      <alignment horizontal="center" vertical="center" wrapText="1"/>
    </xf>
    <xf numFmtId="165" fontId="5" fillId="5" borderId="107" xfId="6" applyNumberFormat="1" applyFont="1" applyFill="1" applyBorder="1" applyAlignment="1">
      <alignment horizontal="center" vertical="center" wrapText="1"/>
    </xf>
    <xf numFmtId="49" fontId="63" fillId="0" borderId="0" xfId="1" applyNumberFormat="1" applyFont="1" applyFill="1" applyBorder="1" applyAlignment="1" applyProtection="1">
      <alignment vertical="center" wrapText="1"/>
      <protection locked="0"/>
    </xf>
    <xf numFmtId="0" fontId="20" fillId="30" borderId="65" xfId="0" applyFont="1" applyFill="1" applyBorder="1" applyAlignment="1">
      <alignment horizontal="center" vertical="center"/>
    </xf>
    <xf numFmtId="0" fontId="20" fillId="30" borderId="66" xfId="0" applyFont="1" applyFill="1" applyBorder="1" applyAlignment="1">
      <alignment horizontal="center" vertical="center"/>
    </xf>
    <xf numFmtId="0" fontId="20" fillId="30" borderId="67" xfId="0" applyFont="1" applyFill="1" applyBorder="1" applyAlignment="1">
      <alignment horizontal="center" vertical="center"/>
    </xf>
    <xf numFmtId="49" fontId="66" fillId="3" borderId="48" xfId="1" applyNumberFormat="1" applyFont="1" applyFill="1" applyBorder="1" applyAlignment="1" applyProtection="1">
      <alignment horizontal="center" vertical="center" wrapText="1"/>
      <protection locked="0"/>
    </xf>
    <xf numFmtId="0" fontId="66" fillId="0" borderId="0" xfId="0" applyFont="1" applyAlignment="1">
      <alignment horizontal="center" vertical="center" wrapText="1"/>
    </xf>
    <xf numFmtId="0" fontId="20" fillId="0" borderId="0" xfId="0" applyFont="1" applyAlignment="1">
      <alignment horizontal="center" vertical="center" wrapText="1"/>
    </xf>
    <xf numFmtId="9" fontId="8" fillId="3" borderId="68" xfId="7" applyFont="1" applyFill="1" applyBorder="1" applyAlignment="1" applyProtection="1">
      <alignment horizontal="center" vertical="center" wrapText="1"/>
      <protection locked="0"/>
    </xf>
    <xf numFmtId="9" fontId="5" fillId="3" borderId="61" xfId="7" applyFont="1" applyFill="1" applyBorder="1" applyAlignment="1">
      <alignment horizontal="center" vertical="center" wrapText="1"/>
    </xf>
    <xf numFmtId="43" fontId="5" fillId="5" borderId="85" xfId="6" applyNumberFormat="1" applyFont="1" applyFill="1" applyBorder="1" applyAlignment="1">
      <alignment horizontal="center" vertical="center" wrapText="1"/>
    </xf>
    <xf numFmtId="43" fontId="5" fillId="3" borderId="87" xfId="6" applyNumberFormat="1" applyFont="1" applyFill="1" applyBorder="1" applyAlignment="1">
      <alignment horizontal="center" vertical="center" wrapText="1"/>
    </xf>
    <xf numFmtId="43" fontId="5" fillId="3" borderId="92" xfId="6" applyNumberFormat="1" applyFont="1" applyFill="1" applyBorder="1" applyAlignment="1">
      <alignment horizontal="center" vertical="center" wrapText="1"/>
    </xf>
    <xf numFmtId="43" fontId="5" fillId="5" borderId="107" xfId="6" applyNumberFormat="1" applyFont="1" applyFill="1" applyBorder="1" applyAlignment="1">
      <alignment horizontal="center" vertical="center" wrapText="1"/>
    </xf>
    <xf numFmtId="2" fontId="5" fillId="5" borderId="17" xfId="0" applyNumberFormat="1" applyFont="1" applyFill="1" applyBorder="1" applyAlignment="1">
      <alignment horizontal="center" vertical="center" wrapText="1"/>
    </xf>
    <xf numFmtId="2" fontId="5" fillId="3" borderId="18" xfId="0" applyNumberFormat="1" applyFont="1" applyFill="1" applyBorder="1" applyAlignment="1">
      <alignment horizontal="center" vertical="center" wrapText="1"/>
    </xf>
    <xf numFmtId="2" fontId="5" fillId="3" borderId="87" xfId="0" applyNumberFormat="1" applyFont="1" applyFill="1" applyBorder="1" applyAlignment="1">
      <alignment horizontal="center" vertical="center" wrapText="1"/>
    </xf>
    <xf numFmtId="2" fontId="5" fillId="3" borderId="94" xfId="0" applyNumberFormat="1" applyFont="1" applyFill="1" applyBorder="1" applyAlignment="1">
      <alignment horizontal="center" vertical="center" wrapText="1"/>
    </xf>
    <xf numFmtId="2" fontId="5" fillId="3" borderId="92" xfId="0" applyNumberFormat="1" applyFont="1" applyFill="1" applyBorder="1" applyAlignment="1">
      <alignment horizontal="center" vertical="center" wrapText="1"/>
    </xf>
    <xf numFmtId="43" fontId="5" fillId="5" borderId="17" xfId="6" applyFont="1" applyFill="1" applyBorder="1" applyAlignment="1">
      <alignment horizontal="center" vertical="center" wrapText="1"/>
    </xf>
    <xf numFmtId="43" fontId="5" fillId="5" borderId="17" xfId="6" applyNumberFormat="1" applyFont="1" applyFill="1" applyBorder="1" applyAlignment="1">
      <alignment horizontal="center" vertical="center" wrapText="1"/>
    </xf>
    <xf numFmtId="43" fontId="5" fillId="3" borderId="18" xfId="6" applyNumberFormat="1" applyFont="1" applyFill="1" applyBorder="1" applyAlignment="1">
      <alignment horizontal="center" vertical="center" wrapText="1"/>
    </xf>
    <xf numFmtId="43" fontId="5" fillId="3" borderId="94" xfId="6" applyNumberFormat="1" applyFont="1" applyFill="1" applyBorder="1" applyAlignment="1">
      <alignment horizontal="center" vertical="center" wrapText="1"/>
    </xf>
    <xf numFmtId="43" fontId="5" fillId="3" borderId="61" xfId="6" applyFont="1" applyFill="1" applyBorder="1" applyAlignment="1">
      <alignment horizontal="center" vertical="center" wrapText="1"/>
    </xf>
    <xf numFmtId="43" fontId="5" fillId="5" borderId="84" xfId="6" applyFont="1" applyFill="1" applyBorder="1" applyAlignment="1">
      <alignment horizontal="center" vertical="center" wrapText="1"/>
    </xf>
    <xf numFmtId="43" fontId="5" fillId="3" borderId="91" xfId="6" applyFont="1" applyFill="1" applyBorder="1" applyAlignment="1">
      <alignment horizontal="center" vertical="center" wrapText="1"/>
    </xf>
    <xf numFmtId="43" fontId="5" fillId="3" borderId="93" xfId="6" applyFont="1" applyFill="1" applyBorder="1" applyAlignment="1">
      <alignment horizontal="center" vertical="center" wrapText="1"/>
    </xf>
    <xf numFmtId="165" fontId="5" fillId="5" borderId="17" xfId="6" applyNumberFormat="1" applyFont="1" applyFill="1" applyBorder="1" applyAlignment="1">
      <alignment horizontal="center" vertical="center" wrapText="1"/>
    </xf>
    <xf numFmtId="165" fontId="5" fillId="3" borderId="61" xfId="6" applyNumberFormat="1" applyFont="1" applyFill="1" applyBorder="1" applyAlignment="1">
      <alignment horizontal="center" vertical="center" wrapText="1"/>
    </xf>
    <xf numFmtId="43" fontId="5" fillId="3" borderId="5" xfId="6" applyFont="1" applyFill="1" applyBorder="1" applyAlignment="1">
      <alignment horizontal="center" vertical="center" wrapText="1"/>
    </xf>
    <xf numFmtId="43" fontId="5" fillId="3" borderId="90" xfId="6" applyFont="1" applyFill="1" applyBorder="1" applyAlignment="1">
      <alignment horizontal="center" vertical="center" wrapText="1"/>
    </xf>
    <xf numFmtId="43" fontId="5" fillId="3" borderId="114" xfId="6" applyFont="1" applyFill="1" applyBorder="1" applyAlignment="1">
      <alignment horizontal="center" vertical="center" wrapText="1"/>
    </xf>
    <xf numFmtId="43" fontId="5" fillId="21" borderId="17" xfId="6" applyFont="1" applyFill="1" applyBorder="1" applyAlignment="1">
      <alignment horizontal="center" vertical="center" wrapText="1"/>
    </xf>
    <xf numFmtId="0" fontId="64" fillId="29" borderId="108" xfId="0" applyFont="1" applyFill="1" applyBorder="1" applyAlignment="1">
      <alignment horizontal="center" vertical="center" wrapText="1"/>
    </xf>
    <xf numFmtId="0" fontId="64" fillId="29" borderId="120" xfId="0" applyFont="1" applyFill="1" applyBorder="1" applyAlignment="1">
      <alignment horizontal="center" vertical="center" wrapText="1"/>
    </xf>
    <xf numFmtId="0" fontId="64" fillId="29" borderId="124" xfId="0" applyFont="1" applyFill="1" applyBorder="1" applyAlignment="1">
      <alignment horizontal="center" vertical="center" wrapText="1"/>
    </xf>
    <xf numFmtId="0" fontId="20" fillId="30" borderId="102" xfId="0" applyFont="1" applyFill="1" applyBorder="1" applyAlignment="1">
      <alignment horizontal="center" vertical="center"/>
    </xf>
    <xf numFmtId="0" fontId="20" fillId="30" borderId="103" xfId="0" applyFont="1" applyFill="1" applyBorder="1" applyAlignment="1">
      <alignment horizontal="center" vertical="center"/>
    </xf>
    <xf numFmtId="0" fontId="20" fillId="30" borderId="104" xfId="0" applyFont="1" applyFill="1" applyBorder="1" applyAlignment="1">
      <alignment horizontal="center" vertical="center"/>
    </xf>
    <xf numFmtId="0" fontId="65" fillId="0" borderId="125" xfId="0" applyFont="1" applyBorder="1" applyAlignment="1">
      <alignment horizontal="center" vertical="center"/>
    </xf>
    <xf numFmtId="0" fontId="65" fillId="0" borderId="126" xfId="0" applyFont="1" applyBorder="1" applyAlignment="1">
      <alignment horizontal="center" vertical="center"/>
    </xf>
    <xf numFmtId="165" fontId="65" fillId="0" borderId="128" xfId="6" applyNumberFormat="1" applyFont="1" applyBorder="1" applyAlignment="1">
      <alignment horizontal="center" vertical="center"/>
    </xf>
    <xf numFmtId="165" fontId="65" fillId="0" borderId="129" xfId="6" applyNumberFormat="1" applyFont="1" applyBorder="1" applyAlignment="1">
      <alignment horizontal="center" vertical="center"/>
    </xf>
    <xf numFmtId="2" fontId="0" fillId="0" borderId="0" xfId="0" applyNumberFormat="1"/>
    <xf numFmtId="0" fontId="2" fillId="48" borderId="133" xfId="0" applyFont="1" applyFill="1" applyBorder="1" applyAlignment="1">
      <alignment horizontal="center" vertical="center" wrapText="1"/>
    </xf>
    <xf numFmtId="0" fontId="2" fillId="48" borderId="134" xfId="0" applyFont="1" applyFill="1" applyBorder="1" applyAlignment="1">
      <alignment horizontal="center" vertical="center" wrapText="1"/>
    </xf>
    <xf numFmtId="2" fontId="2" fillId="48" borderId="134" xfId="0" applyNumberFormat="1" applyFont="1" applyFill="1" applyBorder="1" applyAlignment="1">
      <alignment horizontal="center" vertical="center" wrapText="1"/>
    </xf>
    <xf numFmtId="2" fontId="2" fillId="48" borderId="135" xfId="0" applyNumberFormat="1" applyFont="1" applyFill="1" applyBorder="1" applyAlignment="1">
      <alignment horizontal="center" vertical="center" wrapText="1"/>
    </xf>
    <xf numFmtId="0" fontId="0" fillId="0" borderId="69" xfId="0" applyBorder="1" applyAlignment="1">
      <alignment horizontal="left"/>
    </xf>
    <xf numFmtId="2" fontId="44" fillId="0" borderId="69" xfId="8" applyNumberFormat="1" applyBorder="1"/>
    <xf numFmtId="0" fontId="0" fillId="0" borderId="79" xfId="0" applyBorder="1" applyAlignment="1">
      <alignment horizontal="left"/>
    </xf>
    <xf numFmtId="0" fontId="57" fillId="34" borderId="65" xfId="8" applyFont="1" applyFill="1" applyBorder="1" applyAlignment="1" applyProtection="1">
      <alignment horizontal="center"/>
      <protection hidden="1"/>
    </xf>
    <xf numFmtId="0" fontId="57" fillId="34" borderId="66" xfId="8" applyFont="1" applyFill="1" applyBorder="1" applyAlignment="1" applyProtection="1">
      <alignment horizontal="center"/>
      <protection hidden="1"/>
    </xf>
    <xf numFmtId="0" fontId="57" fillId="34" borderId="67" xfId="8" applyFont="1" applyFill="1" applyBorder="1" applyAlignment="1" applyProtection="1">
      <alignment horizontal="center"/>
      <protection hidden="1"/>
    </xf>
    <xf numFmtId="2" fontId="2" fillId="48" borderId="71" xfId="0" applyNumberFormat="1" applyFont="1" applyFill="1" applyBorder="1" applyAlignment="1">
      <alignment horizontal="center" vertical="center" wrapText="1"/>
    </xf>
    <xf numFmtId="2" fontId="2" fillId="48" borderId="72" xfId="0" applyNumberFormat="1" applyFont="1" applyFill="1" applyBorder="1" applyAlignment="1">
      <alignment horizontal="center" vertical="center" wrapText="1"/>
    </xf>
    <xf numFmtId="0" fontId="59" fillId="49" borderId="140" xfId="8" applyFont="1" applyFill="1" applyBorder="1" applyAlignment="1" applyProtection="1">
      <alignment horizontal="center" vertical="center" wrapText="1"/>
      <protection hidden="1"/>
    </xf>
    <xf numFmtId="0" fontId="59" fillId="49" borderId="149" xfId="8" applyFont="1" applyFill="1" applyBorder="1" applyAlignment="1" applyProtection="1">
      <alignment horizontal="center" vertical="center" wrapText="1"/>
      <protection hidden="1"/>
    </xf>
    <xf numFmtId="0" fontId="59" fillId="49" borderId="150" xfId="8" applyFont="1" applyFill="1" applyBorder="1" applyAlignment="1" applyProtection="1">
      <alignment horizontal="center" vertical="center" wrapText="1"/>
      <protection hidden="1"/>
    </xf>
    <xf numFmtId="2" fontId="2" fillId="50" borderId="69" xfId="0" applyNumberFormat="1"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2" fontId="0" fillId="3" borderId="69" xfId="0" applyNumberFormat="1" applyFill="1" applyBorder="1" applyAlignment="1">
      <alignment horizontal="center" vertical="center" wrapText="1"/>
    </xf>
    <xf numFmtId="0" fontId="2" fillId="50" borderId="69" xfId="0" applyFont="1" applyFill="1" applyBorder="1" applyAlignment="1">
      <alignment horizontal="center"/>
    </xf>
    <xf numFmtId="2" fontId="2" fillId="50" borderId="69" xfId="0" applyNumberFormat="1" applyFont="1" applyFill="1" applyBorder="1" applyAlignment="1">
      <alignment horizontal="center" vertical="center"/>
    </xf>
    <xf numFmtId="0" fontId="2" fillId="0" borderId="0" xfId="0" applyFont="1"/>
    <xf numFmtId="0" fontId="2" fillId="48" borderId="70" xfId="0" applyFont="1" applyFill="1" applyBorder="1" applyAlignment="1">
      <alignment horizontal="center" vertical="center" wrapText="1"/>
    </xf>
    <xf numFmtId="0" fontId="2" fillId="48" borderId="71" xfId="0" applyFont="1" applyFill="1" applyBorder="1" applyAlignment="1">
      <alignment horizontal="center" vertical="center" wrapText="1"/>
    </xf>
    <xf numFmtId="2" fontId="2" fillId="50" borderId="126" xfId="0" applyNumberFormat="1" applyFont="1" applyFill="1" applyBorder="1" applyAlignment="1">
      <alignment horizontal="center" vertical="center" wrapText="1"/>
    </xf>
    <xf numFmtId="2" fontId="2" fillId="50" borderId="127" xfId="0" applyNumberFormat="1" applyFont="1" applyFill="1" applyBorder="1" applyAlignment="1">
      <alignment horizontal="center" vertical="center" wrapText="1"/>
    </xf>
    <xf numFmtId="0" fontId="0" fillId="0" borderId="143" xfId="0" applyBorder="1" applyAlignment="1">
      <alignment horizontal="left"/>
    </xf>
    <xf numFmtId="2" fontId="0" fillId="3" borderId="144" xfId="0" applyNumberFormat="1" applyFill="1" applyBorder="1" applyAlignment="1">
      <alignment horizontal="center" vertical="center" wrapText="1"/>
    </xf>
    <xf numFmtId="0" fontId="2" fillId="50" borderId="143" xfId="0" applyFont="1" applyFill="1" applyBorder="1" applyAlignment="1">
      <alignment horizontal="center"/>
    </xf>
    <xf numFmtId="2" fontId="2" fillId="50" borderId="144" xfId="0" applyNumberFormat="1" applyFont="1" applyFill="1" applyBorder="1" applyAlignment="1">
      <alignment horizontal="center" vertical="center" wrapText="1"/>
    </xf>
    <xf numFmtId="2" fontId="2" fillId="50" borderId="144" xfId="0" applyNumberFormat="1" applyFont="1" applyFill="1" applyBorder="1" applyAlignment="1">
      <alignment horizontal="center" vertical="center"/>
    </xf>
    <xf numFmtId="0" fontId="0" fillId="0" borderId="128" xfId="0" applyBorder="1" applyAlignment="1">
      <alignment horizontal="left"/>
    </xf>
    <xf numFmtId="0" fontId="0" fillId="0" borderId="129" xfId="0" applyBorder="1" applyAlignment="1">
      <alignment horizontal="left"/>
    </xf>
    <xf numFmtId="2" fontId="0" fillId="3" borderId="129" xfId="0" applyNumberFormat="1" applyFill="1" applyBorder="1" applyAlignment="1">
      <alignment horizontal="center" vertical="center" wrapText="1"/>
    </xf>
    <xf numFmtId="2" fontId="0" fillId="3" borderId="130" xfId="0" applyNumberFormat="1" applyFill="1" applyBorder="1" applyAlignment="1">
      <alignment horizontal="center" vertical="center" wrapText="1"/>
    </xf>
    <xf numFmtId="0" fontId="45" fillId="33" borderId="108" xfId="8" applyFont="1" applyFill="1" applyBorder="1" applyAlignment="1">
      <alignment horizontal="center" vertical="center" wrapText="1"/>
    </xf>
    <xf numFmtId="0" fontId="46" fillId="34" borderId="120" xfId="8" applyFont="1" applyFill="1" applyBorder="1" applyAlignment="1" applyProtection="1">
      <alignment horizontal="center" vertical="center" wrapText="1"/>
      <protection hidden="1"/>
    </xf>
    <xf numFmtId="0" fontId="46" fillId="34" borderId="124" xfId="8" applyFont="1" applyFill="1" applyBorder="1" applyAlignment="1" applyProtection="1">
      <alignment horizontal="center" vertical="center" wrapText="1"/>
      <protection hidden="1"/>
    </xf>
    <xf numFmtId="0" fontId="46" fillId="34" borderId="103" xfId="8" applyFont="1" applyFill="1" applyBorder="1" applyAlignment="1" applyProtection="1">
      <alignment horizontal="left" vertical="center" wrapText="1"/>
      <protection hidden="1"/>
    </xf>
    <xf numFmtId="2" fontId="44" fillId="0" borderId="69" xfId="8" applyNumberFormat="1" applyFill="1" applyBorder="1"/>
    <xf numFmtId="164" fontId="0" fillId="0" borderId="0" xfId="0" applyNumberFormat="1"/>
    <xf numFmtId="0" fontId="0" fillId="0" borderId="151" xfId="0" applyBorder="1" applyAlignment="1">
      <alignment horizontal="left"/>
    </xf>
  </cellXfs>
  <cellStyles count="10">
    <cellStyle name="Excel Built-in Comma [0] 1" xfId="9" xr:uid="{607568C0-4457-4C76-9BB3-B3554DE0EAC9}"/>
    <cellStyle name="Millares" xfId="6" builtinId="3"/>
    <cellStyle name="Normal" xfId="0" builtinId="0"/>
    <cellStyle name="Normal 2" xfId="2" xr:uid="{307A5F4E-D984-4ADC-B557-4DEBDA57A915}"/>
    <cellStyle name="Normal 2 2" xfId="5" xr:uid="{7D836BB8-AA7A-40C5-9A12-D186B8223F3B}"/>
    <cellStyle name="Normal 3" xfId="3" xr:uid="{E1308B40-E49B-474D-B8CF-6E0F4307A634}"/>
    <cellStyle name="Normal 4" xfId="8" xr:uid="{9BB6C679-FE45-477C-80E4-82B186E8B1A1}"/>
    <cellStyle name="Normal 7" xfId="4" xr:uid="{6CE52B24-A28A-483B-ADC2-856D5D361353}"/>
    <cellStyle name="Porcentaje" xfId="7" builtinId="5"/>
    <cellStyle name="Título 2" xfId="1" builtinId="17"/>
  </cellStyles>
  <dxfs count="428">
    <dxf>
      <fill>
        <patternFill>
          <bgColor rgb="FFFF0000"/>
        </patternFill>
      </fill>
    </dxf>
    <dxf>
      <fill>
        <patternFill>
          <bgColor rgb="FFFFFF99"/>
        </patternFill>
      </fill>
    </dxf>
    <dxf>
      <fill>
        <patternFill>
          <bgColor rgb="FF92D05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solid">
          <fgColor rgb="FF808080"/>
          <bgColor rgb="FFFFFFFF"/>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pivotCacheDefinition" Target="pivotCache/pivotCacheDefinition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pivotCacheDefinition" Target="pivotCache/pivotCacheDefinition3.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sharedStrings" Target="sharedStrings.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Consolidado'!R5"/><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Consolidado'!A1"/><Relationship Id="rId42" Type="http://schemas.openxmlformats.org/officeDocument/2006/relationships/hyperlink" Target="#'PAI 2025 Consolidado'!I5"/><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9" Type="http://schemas.openxmlformats.org/officeDocument/2006/relationships/image" Target="../media/image9.svg"/><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image" Target="../media/image13.svg"/><Relationship Id="rId40" Type="http://schemas.openxmlformats.org/officeDocument/2006/relationships/hyperlink" Target="#'PAI 2025 Consolidado'!M5"/><Relationship Id="rId45" Type="http://schemas.openxmlformats.org/officeDocument/2006/relationships/image" Target="../media/image15.svg"/><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2.pn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4.pn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hyperlink" Target="#'PAI 2025 Consolidado'!H5"/><Relationship Id="rId43" Type="http://schemas.openxmlformats.org/officeDocument/2006/relationships/hyperlink" Target="#Convenciones!A1"/><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Consolidado'!J5"/><Relationship Id="rId46" Type="http://schemas.openxmlformats.org/officeDocument/2006/relationships/hyperlink" Target="#Ranking!A1"/><Relationship Id="rId20" Type="http://schemas.openxmlformats.org/officeDocument/2006/relationships/hyperlink" Target="https://sedeelectronica.sic.gov.co/transparencia/planeacion/planes-de-accion/plan-de-capacitaci%C3%B3n" TargetMode="External"/><Relationship Id="rId41" Type="http://schemas.openxmlformats.org/officeDocument/2006/relationships/hyperlink" Target="#'PAI 2025 Consolidado'!W5"/></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27"/><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hyperlink" Target="#'CONTENIDO '!A1"/></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b="1" kern="1200">
              <a:solidFill>
                <a:srgbClr val="962D46"/>
              </a:solidFill>
              <a:latin typeface="+mn-lt"/>
              <a:ea typeface="+mn-ea"/>
              <a:cs typeface="+mn-cs"/>
            </a:rPr>
            <a:t> SEGUIMIENTO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V20 (PERIODO ENERO _ AGOSTO)</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consúltelos</a:t>
          </a:r>
          <a:r>
            <a:rPr lang="es-CO" sz="1100">
              <a:solidFill>
                <a:schemeClr val="bg1">
                  <a:lumMod val="50000"/>
                </a:schemeClr>
              </a:solidFill>
            </a:rPr>
            <a:t>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2629</xdr:colOff>
      <xdr:row>23</xdr:row>
      <xdr:rowOff>128366</xdr:rowOff>
    </xdr:from>
    <xdr:to>
      <xdr:col>2</xdr:col>
      <xdr:colOff>491767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1907629" y="5949199"/>
          <a:ext cx="489138" cy="528714"/>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13161</xdr:colOff>
      <xdr:row>23</xdr:row>
      <xdr:rowOff>70555</xdr:rowOff>
    </xdr:from>
    <xdr:to>
      <xdr:col>2</xdr:col>
      <xdr:colOff>635000</xdr:colOff>
      <xdr:row>25</xdr:row>
      <xdr:rowOff>123472</xdr:rowOff>
    </xdr:to>
    <xdr:sp macro="" textlink="">
      <xdr:nvSpPr>
        <xdr:cNvPr id="54" name="Rectángulo: esquinas redondeadas 53">
          <a:hlinkClick xmlns:r="http://schemas.openxmlformats.org/officeDocument/2006/relationships" r:id="rId34"/>
          <a:extLst>
            <a:ext uri="{FF2B5EF4-FFF2-40B4-BE49-F238E27FC236}">
              <a16:creationId xmlns:a16="http://schemas.microsoft.com/office/drawing/2014/main" id="{A3001CF7-620F-4152-B680-1574CAAF04B8}"/>
            </a:ext>
          </a:extLst>
        </xdr:cNvPr>
        <xdr:cNvSpPr/>
      </xdr:nvSpPr>
      <xdr:spPr>
        <a:xfrm>
          <a:off x="189550" y="5891388"/>
          <a:ext cx="2350450" cy="687917"/>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hlinkClick xmlns:r="http://schemas.openxmlformats.org/officeDocument/2006/relationships" r:id="rId31"/>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SEGUIMIENTO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5"/>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8"/>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9"/>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40"/>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1"/>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2"/>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39214" y="6851317"/>
          <a:ext cx="914400" cy="914400"/>
        </a:xfrm>
        <a:prstGeom prst="rect">
          <a:avLst/>
        </a:prstGeom>
      </xdr:spPr>
    </xdr:pic>
    <xdr:clientData/>
  </xdr:twoCellAnchor>
  <xdr:twoCellAnchor>
    <xdr:from>
      <xdr:col>2</xdr:col>
      <xdr:colOff>759989</xdr:colOff>
      <xdr:row>23</xdr:row>
      <xdr:rowOff>70555</xdr:rowOff>
    </xdr:from>
    <xdr:to>
      <xdr:col>5</xdr:col>
      <xdr:colOff>176389</xdr:colOff>
      <xdr:row>25</xdr:row>
      <xdr:rowOff>141110</xdr:rowOff>
    </xdr:to>
    <xdr:sp macro="" textlink="">
      <xdr:nvSpPr>
        <xdr:cNvPr id="28" name="Rectángulo: esquinas redondeadas 27">
          <a:hlinkClick xmlns:r="http://schemas.openxmlformats.org/officeDocument/2006/relationships" r:id="rId43"/>
          <a:extLst>
            <a:ext uri="{FF2B5EF4-FFF2-40B4-BE49-F238E27FC236}">
              <a16:creationId xmlns:a16="http://schemas.microsoft.com/office/drawing/2014/main" id="{9631A41D-2306-4D94-BF53-8B2D8DF337F5}"/>
            </a:ext>
          </a:extLst>
        </xdr:cNvPr>
        <xdr:cNvSpPr/>
      </xdr:nvSpPr>
      <xdr:spPr>
        <a:xfrm>
          <a:off x="2664989" y="5891388"/>
          <a:ext cx="3685011" cy="705555"/>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3</xdr:col>
      <xdr:colOff>2066269</xdr:colOff>
      <xdr:row>24</xdr:row>
      <xdr:rowOff>27213</xdr:rowOff>
    </xdr:from>
    <xdr:to>
      <xdr:col>5</xdr:col>
      <xdr:colOff>48379</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5840991" y="6042074"/>
          <a:ext cx="380999" cy="380999"/>
        </a:xfrm>
        <a:prstGeom prst="rect">
          <a:avLst/>
        </a:prstGeom>
      </xdr:spPr>
    </xdr:pic>
    <xdr:clientData/>
  </xdr:twoCellAnchor>
  <xdr:twoCellAnchor>
    <xdr:from>
      <xdr:col>5</xdr:col>
      <xdr:colOff>723200</xdr:colOff>
      <xdr:row>23</xdr:row>
      <xdr:rowOff>70555</xdr:rowOff>
    </xdr:from>
    <xdr:to>
      <xdr:col>6</xdr:col>
      <xdr:colOff>1552224</xdr:colOff>
      <xdr:row>25</xdr:row>
      <xdr:rowOff>141110</xdr:rowOff>
    </xdr:to>
    <xdr:sp macro="" textlink="">
      <xdr:nvSpPr>
        <xdr:cNvPr id="31" name="Rectángulo: esquinas redondeadas 30">
          <a:hlinkClick xmlns:r="http://schemas.openxmlformats.org/officeDocument/2006/relationships" r:id="rId46"/>
          <a:extLst>
            <a:ext uri="{FF2B5EF4-FFF2-40B4-BE49-F238E27FC236}">
              <a16:creationId xmlns:a16="http://schemas.microsoft.com/office/drawing/2014/main" id="{82B4CFDC-A99A-4AC9-BE5C-D786E50EC190}"/>
            </a:ext>
          </a:extLst>
        </xdr:cNvPr>
        <xdr:cNvSpPr/>
      </xdr:nvSpPr>
      <xdr:spPr>
        <a:xfrm>
          <a:off x="6896811" y="5891388"/>
          <a:ext cx="2645830" cy="705555"/>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RANKING</a:t>
          </a:r>
          <a:r>
            <a:rPr lang="es-CO" sz="1600" b="1" kern="1200" baseline="0">
              <a:solidFill>
                <a:schemeClr val="accent2">
                  <a:lumMod val="75000"/>
                </a:schemeClr>
              </a:solidFill>
            </a:rPr>
            <a:t> S</a:t>
          </a:r>
          <a:r>
            <a:rPr lang="es-CO" sz="1600" b="1" kern="1200">
              <a:solidFill>
                <a:schemeClr val="accent2">
                  <a:lumMod val="75000"/>
                </a:schemeClr>
              </a:solidFill>
            </a:rPr>
            <a:t>EGUIMIENTO PA </a:t>
          </a:r>
        </a:p>
        <a:p>
          <a:pPr algn="l"/>
          <a:r>
            <a:rPr lang="es-CO" sz="1600" b="1" kern="1200">
              <a:solidFill>
                <a:schemeClr val="accent2">
                  <a:lumMod val="75000"/>
                </a:schemeClr>
              </a:solidFill>
            </a:rPr>
            <a:t>CONSOLIDADO</a:t>
          </a:r>
          <a:endParaRPr lang="es-CO" sz="1600" kern="1200">
            <a:solidFill>
              <a:schemeClr val="tx2">
                <a:lumMod val="90000"/>
                <a:lumOff val="10000"/>
              </a:schemeClr>
            </a:solidFill>
          </a:endParaRPr>
        </a:p>
      </xdr:txBody>
    </xdr:sp>
    <xdr:clientData/>
  </xdr:twoCellAnchor>
  <xdr:twoCellAnchor editAs="oneCell">
    <xdr:from>
      <xdr:col>6</xdr:col>
      <xdr:colOff>776112</xdr:colOff>
      <xdr:row>23</xdr:row>
      <xdr:rowOff>158750</xdr:rowOff>
    </xdr:from>
    <xdr:to>
      <xdr:col>6</xdr:col>
      <xdr:colOff>1365951</xdr:colOff>
      <xdr:row>24</xdr:row>
      <xdr:rowOff>432699</xdr:rowOff>
    </xdr:to>
    <xdr:pic>
      <xdr:nvPicPr>
        <xdr:cNvPr id="33" name="Imagen 32">
          <a:extLst>
            <a:ext uri="{FF2B5EF4-FFF2-40B4-BE49-F238E27FC236}">
              <a16:creationId xmlns:a16="http://schemas.microsoft.com/office/drawing/2014/main" id="{1B0A9006-FE2B-4540-9C22-D3AEFB3CEC12}"/>
            </a:ext>
          </a:extLst>
        </xdr:cNvPr>
        <xdr:cNvPicPr>
          <a:picLocks noChangeAspect="1"/>
        </xdr:cNvPicPr>
      </xdr:nvPicPr>
      <xdr:blipFill rotWithShape="1">
        <a:blip xmlns:r="http://schemas.openxmlformats.org/officeDocument/2006/relationships" r:embed="rId6"/>
        <a:srcRect t="6001" b="1"/>
        <a:stretch/>
      </xdr:blipFill>
      <xdr:spPr>
        <a:xfrm>
          <a:off x="8766529" y="5979583"/>
          <a:ext cx="589839" cy="46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65529</xdr:rowOff>
    </xdr:from>
    <xdr:to>
      <xdr:col>3</xdr:col>
      <xdr:colOff>999317</xdr:colOff>
      <xdr:row>2</xdr:row>
      <xdr:rowOff>267368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65529"/>
          <a:ext cx="1303616" cy="803418"/>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379275</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264995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1633258</xdr:colOff>
      <xdr:row>0</xdr:row>
      <xdr:rowOff>87546</xdr:rowOff>
    </xdr:from>
    <xdr:to>
      <xdr:col>3</xdr:col>
      <xdr:colOff>154781</xdr:colOff>
      <xdr:row>2</xdr:row>
      <xdr:rowOff>130969</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258" y="87546"/>
          <a:ext cx="1509992" cy="710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350184</xdr:colOff>
      <xdr:row>0</xdr:row>
      <xdr:rowOff>56029</xdr:rowOff>
    </xdr:from>
    <xdr:to>
      <xdr:col>2</xdr:col>
      <xdr:colOff>1252552</xdr:colOff>
      <xdr:row>1</xdr:row>
      <xdr:rowOff>297656</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184" y="56029"/>
          <a:ext cx="902368" cy="57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71280</xdr:colOff>
      <xdr:row>4</xdr:row>
      <xdr:rowOff>126359</xdr:rowOff>
    </xdr:from>
    <xdr:to>
      <xdr:col>7</xdr:col>
      <xdr:colOff>288360</xdr:colOff>
      <xdr:row>9</xdr:row>
      <xdr:rowOff>28574</xdr:rowOff>
    </xdr:to>
    <xdr:pic>
      <xdr:nvPicPr>
        <xdr:cNvPr id="4" name="Imagen 10" descr="Imágenes de semáforos para colorear | Material para maestros ...">
          <a:extLst>
            <a:ext uri="{FF2B5EF4-FFF2-40B4-BE49-F238E27FC236}">
              <a16:creationId xmlns:a16="http://schemas.microsoft.com/office/drawing/2014/main" id="{13EB0E06-9851-47C1-B38B-DB714B365EA0}"/>
            </a:ext>
          </a:extLst>
        </xdr:cNvPr>
        <xdr:cNvPicPr/>
      </xdr:nvPicPr>
      <xdr:blipFill>
        <a:blip xmlns:r="http://schemas.openxmlformats.org/officeDocument/2006/relationships" r:embed="rId1"/>
        <a:srcRect l="2658" t="18193" r="54157" b="10659"/>
        <a:stretch/>
      </xdr:blipFill>
      <xdr:spPr>
        <a:xfrm>
          <a:off x="4509930" y="1088384"/>
          <a:ext cx="988605" cy="1254765"/>
        </a:xfrm>
        <a:prstGeom prst="rect">
          <a:avLst/>
        </a:prstGeom>
        <a:ln w="0">
          <a:noFill/>
        </a:ln>
      </xdr:spPr>
    </xdr:pic>
    <xdr:clientData/>
  </xdr:twoCellAnchor>
  <xdr:twoCellAnchor editAs="oneCell">
    <xdr:from>
      <xdr:col>1</xdr:col>
      <xdr:colOff>428625</xdr:colOff>
      <xdr:row>2</xdr:row>
      <xdr:rowOff>95250</xdr:rowOff>
    </xdr:from>
    <xdr:to>
      <xdr:col>2</xdr:col>
      <xdr:colOff>438150</xdr:colOff>
      <xdr:row>3</xdr:row>
      <xdr:rowOff>197292</xdr:rowOff>
    </xdr:to>
    <xdr:pic>
      <xdr:nvPicPr>
        <xdr:cNvPr id="5" name="Imagen 4" descr="Vista previa de imagen">
          <a:extLst>
            <a:ext uri="{FF2B5EF4-FFF2-40B4-BE49-F238E27FC236}">
              <a16:creationId xmlns:a16="http://schemas.microsoft.com/office/drawing/2014/main" id="{C30BC43D-61D3-47AE-AB5F-1CCB551B5D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438150"/>
          <a:ext cx="781050" cy="473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79375</xdr:colOff>
      <xdr:row>0</xdr:row>
      <xdr:rowOff>428625</xdr:rowOff>
    </xdr:from>
    <xdr:to>
      <xdr:col>1</xdr:col>
      <xdr:colOff>711868</xdr:colOff>
      <xdr:row>1</xdr:row>
      <xdr:rowOff>129039</xdr:rowOff>
    </xdr:to>
    <xdr:pic>
      <xdr:nvPicPr>
        <xdr:cNvPr id="2" name="Imagen 1" descr="👈 Dorso de una mano con el dedo índice señalando hacia la izquierda Emoji  — Significado, copiar y pegar, combinaciónes">
          <a:hlinkClick xmlns:r="http://schemas.openxmlformats.org/officeDocument/2006/relationships" r:id="rId1"/>
          <a:extLst>
            <a:ext uri="{FF2B5EF4-FFF2-40B4-BE49-F238E27FC236}">
              <a16:creationId xmlns:a16="http://schemas.microsoft.com/office/drawing/2014/main" id="{F93DF64F-C6DC-4E2C-AF62-D1B872104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428625"/>
          <a:ext cx="902368" cy="906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C:\Users\kycastrof\Downloads\Seguimiento%20Plan%20de%20acci&#243;n%20Institucional%202025%20-%20Periodo%20Enero%20-%20Julio.xlsx" TargetMode="External"/><Relationship Id="rId1" Type="http://schemas.openxmlformats.org/officeDocument/2006/relationships/externalLinkPath" Target="/Users/kycastrof/Downloads/Seguimiento%20Plan%20de%20acci&#243;n%20Institucional%202025%20-%20Periodo%20Enero%20-%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4"/>
      <sheetName val="CONTENIDO "/>
      <sheetName val="Dimensión 1 - Talento Humano "/>
      <sheetName val="Dimensión 2 - Direccionamiento"/>
      <sheetName val="Dimensión 3-Gestión con Valor"/>
      <sheetName val="Dimensión 4 - Evaluación de res"/>
      <sheetName val="Dimensión 5 - Información y com"/>
      <sheetName val="Dimensión 6 - GESCO+I"/>
      <sheetName val="Dimensión 7 - Control Interno"/>
      <sheetName val="Hoja2"/>
      <sheetName val="PAI 2025 Consolidado"/>
      <sheetName val="Plantilla publicacion"/>
      <sheetName val="SEGUIMIENTO PLAN DE ACCION"/>
      <sheetName val="Convenciones"/>
      <sheetName val="PAI 2025 GPS rempl2)"/>
      <sheetName val="Plan de acci�n consolidado 2025"/>
    </sheetNames>
    <sheetDataSet>
      <sheetData sheetId="0"/>
      <sheetData sheetId="1"/>
      <sheetData sheetId="2"/>
      <sheetData sheetId="3"/>
      <sheetData sheetId="4"/>
      <sheetData sheetId="5"/>
      <sheetData sheetId="6"/>
      <sheetData sheetId="7"/>
      <sheetData sheetId="8"/>
      <sheetData sheetId="9"/>
      <sheetData sheetId="10"/>
      <sheetData sheetId="11">
        <row r="15">
          <cell r="AD15" t="str">
            <v>DIMENCIÓN</v>
          </cell>
          <cell r="AE15" t="str">
            <v>ACTIVIDADES</v>
          </cell>
          <cell r="AF15" t="str">
            <v>PRODUCTO</v>
          </cell>
        </row>
        <row r="16">
          <cell r="AD16" t="str">
            <v xml:space="preserve"> DIMENSIÓN 7 - CONTROL INTERNO</v>
          </cell>
          <cell r="AE16">
            <v>78.133333333333354</v>
          </cell>
          <cell r="AF16">
            <v>50</v>
          </cell>
        </row>
        <row r="17">
          <cell r="AD17" t="str">
            <v xml:space="preserve"> DIMENSIÓN 2 -  DIRECCIONAMIENTO ESTRATÉGICO Y PLANEACIÓN</v>
          </cell>
          <cell r="AE17">
            <v>49.65</v>
          </cell>
          <cell r="AF17">
            <v>0</v>
          </cell>
        </row>
        <row r="18">
          <cell r="AD18" t="str">
            <v>DIMENSIÓN 4 - EVALUACIÓN DE RESULTADOS</v>
          </cell>
          <cell r="AE18">
            <v>40</v>
          </cell>
          <cell r="AF18">
            <v>0</v>
          </cell>
        </row>
        <row r="19">
          <cell r="AD19" t="str">
            <v xml:space="preserve"> DIMENSIÓN 3 - GESTIÓN CON VALOR PARA RESULTADOS</v>
          </cell>
          <cell r="AE19">
            <v>50.149270072992643</v>
          </cell>
          <cell r="AF19">
            <v>25.209910313901347</v>
          </cell>
        </row>
        <row r="20">
          <cell r="AD20" t="str">
            <v>DIMENSIÓN 6 - GESTIÓN DEL CONOCIMIENTO Y LA INNOVACIÓN</v>
          </cell>
          <cell r="AE20">
            <v>41.821818181818188</v>
          </cell>
          <cell r="AF20">
            <v>1.6842105263157896</v>
          </cell>
        </row>
        <row r="21">
          <cell r="AD21" t="str">
            <v>DIMENSIÓN 5 - INFORMACIÓN Y COMUNICACIÓN</v>
          </cell>
          <cell r="AE21">
            <v>64.259999999999991</v>
          </cell>
          <cell r="AF21">
            <v>0</v>
          </cell>
        </row>
        <row r="22">
          <cell r="AD22" t="str">
            <v>DIMENSIÓN 1 - TALENTO HUMANO</v>
          </cell>
          <cell r="AE22">
            <v>77.517777777777781</v>
          </cell>
          <cell r="AF22">
            <v>36.541000000000004</v>
          </cell>
        </row>
      </sheetData>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ry Brigeth Melguizo Báez" refreshedDate="45917.693420949072" createdVersion="8" refreshedVersion="8" minRefreshableVersion="3" recordCount="481" xr:uid="{BF4A23BD-0C31-478E-BE4B-920D2E74B06D}">
  <cacheSource type="worksheet">
    <worksheetSource ref="C5:AF486" sheet="SEGUIMIENTO PAI 2025"/>
  </cacheSource>
  <cacheFields count="30">
    <cacheField name="Área" numFmtId="0">
      <sharedItems count="31">
        <s v="20-OFICINA DE TECNOLOGÍA E INFORMÁTICA"/>
        <s v="117-GRUPO DE TRABAJO DE DESARROLLO DE TALENTO HUMANO"/>
        <s v="142-GRUPO DE TRABAJO DE SERVICIOS ADMINISTRATIVOS Y RECURSOS FÍSICOS"/>
        <s v="73-GRUPO DE TRABAJO DE COMUNICACION"/>
        <s v="3100-DIRECCION DE INVESTIGACIONES DE PROTECCION AL CONSUMIDOR"/>
        <s v="60-GRUPO DE TRABAJO DE GESTIÓN JUDICIAL ADSCRITO A LA OFICINA ASESORA JURÍDICA"/>
        <s v="2023-GRUPO DE TRABAJO DE CENTRO DE INFORMACIÓN TECNOLÓGICA Y APOYO A LA GESTIÓN DE PROPIEDAD LA INDUSTRIAL"/>
        <s v="2020-DIRECCIÓN DE NUEVAS CREACIONES"/>
        <s v="2010-DIRECCION DE SIGNOS DISTINTIVOS"/>
        <s v="7200-DIRECCION DE HABEAS DATA"/>
        <s v="3200-DIRECCIÓN DE INVESTIGACIONES DE PROTECCIÓN DE USUARIOS DE SERVICIOS DE COMUNICACIONES"/>
        <s v="6000-DESPACHO DEL SUPERINTENDENTE DELEGADO PARA EL CONTROL Y VERIFICACIÓN DE REGLAMENTOS TÉCNICOS Y METROLOGÍA LEGAL"/>
        <s v="13-GRUPO DE TRABAJO DE CONCEPTOS Y APOYO LEGAL"/>
        <s v="12-GRUPO DE TRABAJO DE REGULACIÓN"/>
        <s v="37-GRUPO DE TRABAJO DE ESTUDIOS ECONÓMICOS"/>
        <s v="141-GRUPO DE TRABAJO DE GESTIÓN DOCUMENTAL Y ARCHIVO"/>
        <s v="105-GRUPO DE TRABAJO DE CONTRATACIÓN"/>
        <s v="4000-DESPACHO DEL SUPERINTENDENTE DELEGADO PARA ASUNTOS JURISDICCIONALES"/>
        <s v="3000-DESPACHO DEL SUPERINTENDENTE DELEGADO PARA LA PROTECCIÓN DEL CONSUMIDOR"/>
        <s v="7000-DESPACHO DEL SUPERINTENDENTE DELEGADO PARA LA PROTECCIÓN DE DATOS PERSONALES"/>
        <s v="130-DIRECCIÓN FINANCIERA"/>
        <s v="100-SECRETARIA GENERAL"/>
        <s v="2000-DESPACHO DEL SUPERINTENDENTE DELEGADO PARA LA PROPIEDAD INDUSTRIAL"/>
        <s v="50-OFICINA DE CONTROL INTERNO"/>
        <s v="72-GRUPO DE TRABAJO DE ATENCION AL CIUDADANO"/>
        <s v="7100-DIRECCIÓN DE INVESTIGACIONES DE PROTECCIÓN DE DATOS PERSONALES"/>
        <s v="71-GRUPO DE TRABAJO DE FORMACION"/>
        <s v="3003-GRUPO DE TRABAJO DE APOYO A LA RED NACIONAL DE PROTECCIÓN  AL CONSUMIDOR"/>
        <s v="1000-DESPACHO DEL SUPERINTENDENTE DELEGADO PARA LA PROTECCIÓN DE LA COMPETENCIA"/>
        <s v="111-GRUPO DE TRABAJO DE ADMINISTRACIÓN DE PERSONAL"/>
        <s v="30-OFICINA ASESORA DE PLANEACIÓN"/>
      </sharedItems>
    </cacheField>
    <cacheField name="Versión individual" numFmtId="0">
      <sharedItems containsSemiMixedTypes="0" containsString="0" containsNumber="1" containsInteger="1" minValue="0" maxValue="4"/>
    </cacheField>
    <cacheField name="Ident. Fila" numFmtId="0">
      <sharedItems count="3">
        <s v="Producto"/>
        <s v="Actividad propia"/>
        <s v="Actividad sin participación"/>
      </sharedItems>
    </cacheField>
    <cacheField name="Código" numFmtId="0">
      <sharedItems/>
    </cacheField>
    <cacheField name="Categoría" numFmtId="0">
      <sharedItems/>
    </cacheField>
    <cacheField name="Objetivo estratégico" numFmtId="0">
      <sharedItems containsMixedTypes="1" containsNumber="1" containsInteger="1" minValue="0" maxValue="0"/>
    </cacheField>
    <cacheField name="Indicador estratégico" numFmtId="0">
      <sharedItems containsMixedTypes="1" containsNumber="1" containsInteger="1" minValue="0" maxValue="0"/>
    </cacheField>
    <cacheField name="Estrategia" numFmtId="0">
      <sharedItems containsMixedTypes="1" containsNumber="1" containsInteger="1" minValue="0" maxValue="0" longText="1"/>
    </cacheField>
    <cacheField name="Insumo de planeación del que se extrajo el producto" numFmtId="0">
      <sharedItems/>
    </cacheField>
    <cacheField name="¿Es producto compartido con otras áreas?" numFmtId="0">
      <sharedItems/>
    </cacheField>
    <cacheField name="Fuente de financiación" numFmtId="0">
      <sharedItems/>
    </cacheField>
    <cacheField name="Política(s) MIPG" numFmtId="0">
      <sharedItems/>
    </cacheField>
    <cacheField name="Asociación a planes" numFmtId="0">
      <sharedItems containsMixedTypes="1" containsNumber="1" containsInteger="1" minValue="0" maxValue="0" longText="1"/>
    </cacheField>
    <cacheField name="Producto o actividad" numFmtId="0">
      <sharedItems longText="1"/>
    </cacheField>
    <cacheField name="Participación %" numFmtId="0">
      <sharedItems containsSemiMixedTypes="0" containsString="0" containsNumber="1" containsInteger="1" minValue="0" maxValue="100"/>
    </cacheField>
    <cacheField name="Meta" numFmtId="0">
      <sharedItems containsSemiMixedTypes="0" containsDate="1" containsString="0" containsMixedTypes="1" minDate="1899-12-31T04:01:03" maxDate="1900-01-06T15:14:05"/>
    </cacheField>
    <cacheField name="Unidad de medida" numFmtId="0">
      <sharedItems/>
    </cacheField>
    <cacheField name="Formula de avance" numFmtId="0">
      <sharedItems longText="1"/>
    </cacheField>
    <cacheField name="Fecha inicio" numFmtId="14">
      <sharedItems containsSemiMixedTypes="0" containsNonDate="0" containsDate="1" containsString="0" minDate="2025-01-02T00:00:00" maxDate="2025-12-17T00:00:00"/>
    </cacheField>
    <cacheField name="Fecha fin" numFmtId="14">
      <sharedItems containsSemiMixedTypes="0" containsNonDate="0" containsDate="1" containsString="0" minDate="2025-01-31T00:00:00" maxDate="2026-01-01T00:00:00"/>
    </cacheField>
    <cacheField name="Dependencias responsables de la ejecución de actividades" numFmtId="0">
      <sharedItems longText="1"/>
    </cacheField>
    <cacheField name="Reponderación " numFmtId="0">
      <sharedItems containsSemiMixedTypes="0" containsString="0" containsNumber="1" minValue="0" maxValue="100"/>
    </cacheField>
    <cacheField name="Porcentaje de avance" numFmtId="0">
      <sharedItems containsSemiMixedTypes="0" containsString="0" containsNumber="1" minValue="0" maxValue="100"/>
    </cacheField>
    <cacheField name="Descripción de lo anvanzado" numFmtId="0">
      <sharedItems containsMixedTypes="1" containsNumber="1" containsInteger="1" minValue="0" maxValue="0" longText="1"/>
    </cacheField>
    <cacheField name="Fecha de ejecución" numFmtId="14">
      <sharedItems containsNonDate="0" containsDate="1" containsString="0" containsBlank="1" minDate="2025-01-16T00:00:00" maxDate="2025-08-30T00:00:00"/>
    </cacheField>
    <cacheField name="Porcentaje de avance verificado" numFmtId="0">
      <sharedItems containsSemiMixedTypes="0" containsString="0" containsNumber="1" minValue="0" maxValue="100"/>
    </cacheField>
    <cacheField name="Descripción de la verificación de la OAP" numFmtId="0">
      <sharedItems containsMixedTypes="1" containsNumber="1" containsInteger="1" minValue="0" maxValue="0" longText="1"/>
    </cacheField>
    <cacheField name="Fecha de ejecución verificada" numFmtId="14">
      <sharedItems containsNonDate="0" containsDate="1" containsString="0" containsBlank="1" minDate="2025-01-16T00:00:00" maxDate="2025-09-02T00:00:00"/>
    </cacheField>
    <cacheField name="Eficiencia" numFmtId="0">
      <sharedItems containsString="0" containsBlank="1" containsNumber="1" containsInteger="1" minValue="0" maxValue="100"/>
    </cacheField>
    <cacheField name="Logro ponderado" numFmtId="0">
      <sharedItems containsSemiMixedTypes="0" containsString="0" containsNumber="1" minValue="0" maxValue="1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ry Brigeth Melguizo Báez" refreshedDate="45917.95090462963" createdVersion="8" refreshedVersion="8" minRefreshableVersion="3" recordCount="488" xr:uid="{C791DA5A-C73C-4CFC-A3BE-AB239E6B9A56}">
  <cacheSource type="worksheet">
    <worksheetSource ref="T2:Y490" sheet="Plantilla publicacion"/>
  </cacheSource>
  <cacheFields count="6">
    <cacheField name="tipo" numFmtId="0">
      <sharedItems count="5">
        <s v="Producto"/>
        <s v="Actividad propia"/>
        <s v="Actividad propia Eliminada"/>
        <s v="Actividad sin participación"/>
        <s v="Actividad sin participación Eliminada"/>
      </sharedItems>
    </cacheField>
    <cacheField name="Dimensión" numFmtId="0">
      <sharedItems count="7">
        <s v="DIMENSIÓN Talento humano"/>
        <s v="DIMENSIÓN Control Interno"/>
        <s v="DIMENSIÓN Gestión con Valores para Resultados"/>
        <s v="DIMENSIÓN Direccionamiento Estratégico y Planeación"/>
        <s v="DIMENSIÓN Gestión del conocimiento y la innovación"/>
        <s v="DIMENSIÓN Información y Comunicación"/>
        <s v="DIMENSIÓN Evaluación de Resultados"/>
      </sharedItems>
    </cacheField>
    <cacheField name="Ponderador " numFmtId="0">
      <sharedItems containsSemiMixedTypes="0" containsString="0" containsNumber="1" containsInteger="1" minValue="0" maxValue="100"/>
    </cacheField>
    <cacheField name="Reponderador " numFmtId="0">
      <sharedItems containsSemiMixedTypes="0" containsString="0" containsNumber="1" minValue="0" maxValue="100"/>
    </cacheField>
    <cacheField name="Logro " numFmtId="0">
      <sharedItems containsString="0" containsBlank="1" containsNumber="1" minValue="0" maxValue="100"/>
    </cacheField>
    <cacheField name="Avance ponderado" numFmtId="0">
      <sharedItems containsSemiMixedTypes="0" containsString="0" containsNumber="1" minValue="0" maxValue="26.66666666666667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ry Brigeth Melguizo Báez" refreshedDate="45918.327096759262" createdVersion="8" refreshedVersion="8" minRefreshableVersion="3" recordCount="488" xr:uid="{0468FF2B-331B-4BF3-8C8B-8D9BBDF44576}">
  <cacheSource type="worksheet">
    <worksheetSource ref="R2:Y490" sheet="Plantilla publicacion"/>
  </cacheSource>
  <cacheFields count="8">
    <cacheField name="AREA" numFmtId="0">
      <sharedItems count="31">
        <s v="111-GRUPO DE TRABAJO DE ADMINISTRACIÓN DE PERSONAL"/>
        <s v="50-OFICINA DE CONTROL INTERNO"/>
        <s v="20-OFICINA DE TECNOLOGÍA E INFORMÁTICA"/>
        <s v="117-GRUPO DE TRABAJO DE DESARROLLO DE TALENTO HUMANO"/>
        <s v="142-GRUPO DE TRABAJO DE SERVICIOS ADMINISTRATIVOS Y RECURSOS FÍSICOS"/>
        <s v="73-GRUPO DE TRABAJO DE COMUNICACION"/>
        <s v="3100-DIRECCION DE INVESTIGACIONES DE PROTECCION AL CONSUMIDOR"/>
        <s v="60-GRUPO DE TRABAJO DE GESTIÓN JUDICIAL ADSCRITO A LA OFICINA ASESORA JURÍDICA"/>
        <s v="105-GRUPO DE TRABAJO DE CONTRATACIÓN"/>
        <s v="2023-GRUPO DE TRABAJO DE CENTRO DE INFORMACIÓN TECNOLÓGICA Y APOYO A LA GESTIÓN DE PROPIEDAD LA INDUSTRIAL"/>
        <s v="2020-DIRECCIÓN DE NUEVAS CREACIONES"/>
        <s v="2010-DIRECCION DE SIGNOS DISTINTIVOS"/>
        <s v="13-GRUPO DE TRABAJO DE CONCEPTOS Y APOYO LEGAL"/>
        <s v="12-GRUPO DE TRABAJO DE REGULACIÓN"/>
        <s v="37-GRUPO DE TRABAJO DE ESTUDIOS ECONÓMICOS"/>
        <s v="7000-DESPACHO DEL SUPERINTENDENTE DELEGADO PARA LA PROTECCIÓN DE DATOS PERSONALES"/>
        <s v="7100-DIRECCIÓN DE INVESTIGACIONES DE PROTECCIÓN DE DATOS PERSONALES"/>
        <s v="7200-DIRECCION DE HABEAS DATA"/>
        <s v="72-GRUPO DE TRABAJO DE ATENCION AL CIUDADANO"/>
        <s v="3200-DIRECCIÓN DE INVESTIGACIONES DE PROTECCIÓN DE USUARIOS DE SERVICIOS DE COMUNICACIONES"/>
        <s v="2000-DESPACHO DEL SUPERINTENDENTE DELEGADO PARA LA PROPIEDAD INDUSTRIAL"/>
        <s v="4000-DESPACHO DEL SUPERINTENDENTE DELEGADO PARA ASUNTOS JURISDICCIONALES"/>
        <s v="30-OFICINA ASESORA DE PLANEACIÓN"/>
        <s v="1000-DESPACHO DEL SUPERINTENDENTE DELEGADO PARA LA PROTECCIÓN DE LA COMPETENCIA"/>
        <s v="71-GRUPO DE TRABAJO DE FORMACION"/>
        <s v="130-DIRECCIÓN FINANCIERA"/>
        <s v="6000-DESPACHO DEL SUPERINTENDENTE DELEGADO PARA EL CONTROL Y VERIFICACIÓN DE REGLAMENTOS TÉCNICOS Y METROLOGÍA LEGAL"/>
        <s v="3003-GRUPO DE TRABAJO DE APOYO A LA RED NACIONAL DE PROTECCIÓN  AL CONSUMIDOR"/>
        <s v="3000-DESPACHO DEL SUPERINTENDENTE DELEGADO PARA LA PROTECCIÓN DEL CONSUMIDOR"/>
        <s v="100-SECRETARIA GENERAL"/>
        <s v="141-GRUPO DE TRABAJO DE GESTIÓN DOCUMENTAL Y ARCHIVO"/>
      </sharedItems>
    </cacheField>
    <cacheField name="Cod " numFmtId="0">
      <sharedItems/>
    </cacheField>
    <cacheField name="tipo" numFmtId="0">
      <sharedItems count="5">
        <s v="Producto"/>
        <s v="Actividad propia"/>
        <s v="Actividad propia Eliminada"/>
        <s v="Actividad sin participación"/>
        <s v="Actividad sin participación Eliminada"/>
      </sharedItems>
    </cacheField>
    <cacheField name="Dimensión" numFmtId="0">
      <sharedItems count="7">
        <s v="DIMENSIÓN Talento humano"/>
        <s v="DIMENSIÓN Control Interno"/>
        <s v="DIMENSIÓN Gestión con Valores para Resultados"/>
        <s v="DIMENSIÓN Direccionamiento Estratégico y Planeación"/>
        <s v="DIMENSIÓN Gestión del conocimiento y la innovación"/>
        <s v="DIMENSIÓN Información y Comunicación"/>
        <s v="DIMENSIÓN Evaluación de Resultados"/>
      </sharedItems>
    </cacheField>
    <cacheField name="Ponderador " numFmtId="0">
      <sharedItems containsSemiMixedTypes="0" containsString="0" containsNumber="1" containsInteger="1" minValue="0" maxValue="100"/>
    </cacheField>
    <cacheField name="Reponderador " numFmtId="0">
      <sharedItems containsSemiMixedTypes="0" containsString="0" containsNumber="1" minValue="0" maxValue="100"/>
    </cacheField>
    <cacheField name="Logro " numFmtId="0">
      <sharedItems containsString="0" containsBlank="1" containsNumber="1" minValue="0" maxValue="100"/>
    </cacheField>
    <cacheField name="Avance ponderado" numFmtId="0">
      <sharedItems containsSemiMixedTypes="0" containsString="0" containsNumber="1" minValue="0" maxValue="26.6666666666666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
  <r>
    <x v="0"/>
    <n v="0"/>
    <x v="0"/>
    <s v="20.1"/>
    <s v="Innovador"/>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E7;'Plantilla publicacion'!$A$3:$P$496;15;0)"/>
    <s v="C-3599-0200-0006-53105d"/>
    <s v="Política Gobierno Digital _DIMENSIÓN Gestión con Valores para Resultados"/>
    <s v="PES_20230246 / PEI_13"/>
    <s v="Plan de acción para el intercambio de información, implementado  (Informe semestral de  la implementación del plan de acción para el intercambio de información- soportes documentales de cumplimiento)"/>
    <n v="20"/>
    <n v="100"/>
    <s v="Porcentual"/>
    <s v="% de plan ejecutado / 100% de plan a ejecutar"/>
    <d v="2025-02-03T00:00:00"/>
    <d v="2025-12-12T00:00:00"/>
    <s v="20-OFICINA DE TECNOLOGÍA E INFORMÁTICA"/>
    <n v="20"/>
    <n v="68"/>
    <s v="Se avanzo en: _x000a_Versión ajustada de Minjusticia para el convenio del proyecto JUSTIFACIL como realización de Consulta Estimado de inversiones y costos EFJE - Modelo de Sostenibilidad JustiFácil_x000a_Se hizo seguimiento para avanzar en el convenio para acceso de SIRNA y URNA del Consejo Superior de la Judicatura_x000a_Se realizo socialización de los resultados obtenidos en la documentación del catalogo del grupo de sistemas de información. _x000a_Se socializo en el comité de arquitectura tanto el gobierno técnico como la arquitectura diseñada."/>
    <m/>
    <n v="68"/>
    <s v="Se verifica el avance en atención a los soportes anexos "/>
    <m/>
    <m/>
    <n v="13.6"/>
  </r>
  <r>
    <x v="0"/>
    <n v="0"/>
    <x v="1"/>
    <s v="20.1.1"/>
    <s v="N/A"/>
    <s v="NA"/>
    <s v="NA"/>
    <s v="NA"/>
    <s v="N/A"/>
    <s v="N/A"/>
    <s v="N/A"/>
    <s v="Política Gobierno Digital _DIMENSIÓN Gestión con Valores para Resultados"/>
    <s v="N/A"/>
    <s v="Definir plan de acción para el intercambio de información de acuerdo con el marco de Interoperabilidad  (Plan definido / único entregable)"/>
    <n v="20"/>
    <n v="1"/>
    <s v="Númerica"/>
    <s v="# de plan formulado / 1 plan a formular"/>
    <d v="2025-02-03T00:00:00"/>
    <d v="2025-02-28T00:00:00"/>
    <s v="20-OFICINA DE TECNOLOGÍA E INFORMÁTICA"/>
    <n v="4"/>
    <n v="100"/>
    <s v="Se formula el plan de intercambio "/>
    <d v="2025-02-28T00:00:00"/>
    <n v="100"/>
    <s v="Se verifica el cumplimiento de la actividad de acuerdo al soporte anexo "/>
    <d v="2025-02-28T00:00:00"/>
    <n v="100"/>
    <n v="4"/>
  </r>
  <r>
    <x v="0"/>
    <n v="0"/>
    <x v="1"/>
    <s v="20.1.2"/>
    <s v="N/A"/>
    <s v="NA"/>
    <s v="NA"/>
    <s v="NA"/>
    <s v="N/A"/>
    <s v="N/A"/>
    <s v="N/A"/>
    <s v="Política Gobierno Digital _DIMENSIÓN Gestión con Valores para Resultados"/>
    <s v="N/A"/>
    <s v="Implementar el plan de acción para el intercambio de información de acuerdo con el marco de Interoperabilidad  (Informe semestral de  la implementación del plan de acción para el intercambio de información- soportes documentales de cumplimiento)"/>
    <n v="80"/>
    <n v="100"/>
    <s v="Porcentual"/>
    <s v="% de plan ejecutado / 100% de plan a ejecutar"/>
    <d v="2025-03-03T00:00:00"/>
    <d v="2025-12-12T00:00:00"/>
    <s v="20-OFICINA DE TECNOLOGÍA E INFORMÁTICA"/>
    <n v="16"/>
    <n v="68"/>
    <s v="Se avanzo en: _x000a_Versión ajustada de Minjusticia para el convenio del proyecto JUSTIFACIL como realización de Consulta Estimado de inversiones y costos EFJE - Modelo de Sostenibilidad JustiFácil_x000a_Se hizo seguimiento para avanzar en el convenio para acceso de SIRNA y URNA del Consejo Superior de la Judicatura_x000a_Se realizo socialización de los resultados obtenidos en la documentación del catalogo del grupo de sistemas de información. _x000a_Se socializo en el comité de arquitectura tanto el gobierno técnico como la arquitectura diseñada."/>
    <m/>
    <n v="68"/>
    <s v="Se verifica seguimiento en atención a soportes anexos "/>
    <m/>
    <m/>
    <n v="10.88"/>
  </r>
  <r>
    <x v="0"/>
    <n v="0"/>
    <x v="0"/>
    <s v="20.2"/>
    <s v="Innovador"/>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6-53105d"/>
    <s v="Política Gobierno Digital _DIMENSIÓN Gestión con Valores para Resultados"/>
    <n v="0"/>
    <s v="Modelo de gobierno y gestión de datos en el marco del Plan Nacional de Infraestructura de Datos,  implementado  (Informes de seguimiento y avance trimestrales con soportes documentales del cumplimiento)"/>
    <n v="20"/>
    <d v="1900-04-09T00:00:00"/>
    <s v="Porcentual"/>
    <s v="% de plan ejecutado / 100% de plan a ejecutar"/>
    <d v="2025-02-03T00:00:00"/>
    <d v="2025-12-12T00:00:00"/>
    <s v="20-OFICINA DE TECNOLOGÍA E INFORMÁTICA"/>
    <n v="20"/>
    <n v="50"/>
    <s v="Las evidencias de las actividades, se podrán encontrar en el documento &quot;Modelo operativo para la gestión de datos V1.0&quot;, en las secciones 8.3, 8.5, 9 y 9.3."/>
    <m/>
    <n v="50"/>
    <s v="Se recomienda para próximos seguimientos realizar por parte del Rol funcionario contratista, una descripción clara y precisa de como se encuentra el avance de la actividad y como justificar el avance porcentual registrado"/>
    <m/>
    <m/>
    <n v="10"/>
  </r>
  <r>
    <x v="0"/>
    <n v="0"/>
    <x v="1"/>
    <s v="20.2.1"/>
    <s v="N/A"/>
    <s v="NA"/>
    <s v="NA"/>
    <s v="NA"/>
    <s v="N/A"/>
    <s v="N/A"/>
    <s v="N/A"/>
    <s v="Política Gobierno Digital _DIMENSIÓN Gestión con Valores para Resultados"/>
    <s v="N/A"/>
    <s v="Definir el plan de trabajo para la estrategia de gobierno y calidad de datos para la SIC (Documento del Plan  de trabajo para la estrategia de gobierno y calidad de datos, elaborado / único entregable)"/>
    <n v="20"/>
    <n v="1"/>
    <s v="Númerica"/>
    <s v="# de plan formulado / 1 plan a formular"/>
    <d v="2025-02-03T00:00:00"/>
    <d v="2025-03-29T00:00:00"/>
    <s v="20-OFICINA DE TECNOLOGÍA E INFORMÁTICA"/>
    <n v="4"/>
    <n v="100"/>
    <s v="Se realiza el plan de trabajo de gobierno de datos"/>
    <d v="2025-03-29T00:00:00"/>
    <n v="100"/>
    <s v="Se verifica el cumplimiento de la actividad con las evidencias suministradas "/>
    <d v="2025-03-29T00:00:00"/>
    <n v="100"/>
    <n v="4"/>
  </r>
  <r>
    <x v="0"/>
    <n v="0"/>
    <x v="1"/>
    <s v="20.2.2"/>
    <s v="N/A"/>
    <s v="NA"/>
    <s v="NA"/>
    <s v="NA"/>
    <s v="N/A"/>
    <s v="N/A"/>
    <s v="N/A"/>
    <s v="Política Gobierno Digital _DIMENSIÓN Gestión con Valores para Resultados"/>
    <s v="N/A"/>
    <s v="Implementar el plan de trabajo para la estrategia de gobierno y calidad de datos   (Informes de seguimiento y avance trimestrales con soportes documentales del cumplimiento con corte  marzo, junio, septiembre, diciembre)"/>
    <n v="80"/>
    <n v="100"/>
    <s v="Porcentual"/>
    <s v="% de plan ejecutado / 100% de plan a ejecutar"/>
    <d v="2025-03-03T00:00:00"/>
    <d v="2025-12-12T00:00:00"/>
    <s v="20-OFICINA DE TECNOLOGÍA E INFORMÁTICA"/>
    <n v="16"/>
    <n v="50"/>
    <s v="Las evidencias de las actividades, se podrán encontrar en el documento &quot;Modelo operativo para la gestión de datos V1.0&quot;, en las secciones 8.3, 8.5, 9 y 9.3."/>
    <m/>
    <n v="50"/>
    <s v="Se recomienda para próximos seguimientos realizar  por parte del rol contratista funcionario una clara descripción del avance de la actividad y la forma como se calculo el avance porcentual "/>
    <m/>
    <m/>
    <n v="8"/>
  </r>
  <r>
    <x v="0"/>
    <n v="0"/>
    <x v="0"/>
    <s v="20.3"/>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C-3599-0200-0006-53105d"/>
    <s v="Política Seguridad Digital _DIMENSIÓN Gestión con Valores para Resultados"/>
    <s v="PES_20230250 / PES_20230250 / PEI_12 / PEI_11 / DECRETO 612"/>
    <s v="Plan de implementación de Seguridad y privacidad de la información, ejecutado (Informes de seguimiento y avance trimestrales con soportes documentales del cumplimiento)"/>
    <n v="20"/>
    <n v="100"/>
    <s v="Porcentual"/>
    <s v="% de plan ejecutado / 100% de plan a ejecutar"/>
    <d v="2025-01-13T00:00:00"/>
    <d v="2025-12-12T00:00:00"/>
    <s v="20-OFICINA DE TECNOLOGÍA E INFORMÁTICA"/>
    <n v="20"/>
    <n v="50"/>
    <s v="Se realiza el segundo informe correspondiente con cote a junio con un avance del 50%._x000a_Reporte del avance de ejecución del Plan SGSI a corte junio, donde se evidencia que, de 24 actividades propuestas, 11 ya se encuentran al 100%, 9 ya dieron inicio y tienen avance de ejecución, 4 actividades ya dieron inicio, pero aún no cuentan con avance de ejecución, el Logro Ponderado acumulado 53%._x000a_Adicional a esto, es importante resaltar que este plan cuenta con dos actividades asociadas al (PES)._x000a_3-3 Vulnerabilidades críticas remediadas o solucionadas, Esta actividad tiene una meta del 100% y se lleva un avance del 49.99% a corte junio se han realizado (15) escaneos de vulnerabilidades.  _x000a_ soporte: 3-3 GTIFSG Gestión de Vulnerabilidades 30-04-2025, 3-3 GTIFSG Gestión de Vulnerabilidades 30-05-2025_x000a_6-3 BIA actualizado y publicado en el módulo SIGI): Se adelantan las respectivas mesas de trabajo con la finalidad de realizar el levantamiento de servicios que se presta en cada una."/>
    <m/>
    <n v="50"/>
    <s v="Se revisa la justificación y los soportes anexos se verifica el avances, para próximos seguimientos se solicita denominar las evidencias en las celdas de nombre de archivo con los nombres de las actividades que están soportando de tal manera que se facilite el seguimiento y la verificación "/>
    <m/>
    <m/>
    <n v="10"/>
  </r>
  <r>
    <x v="0"/>
    <n v="0"/>
    <x v="1"/>
    <s v="20.3.1"/>
    <s v="N/A"/>
    <s v="NA"/>
    <s v="NA"/>
    <s v="NA"/>
    <s v="N/A"/>
    <s v="N/A"/>
    <s v="N/A"/>
    <s v="Política Seguridad Digital _DIMENSIÓN Gestión con Valores para Resultados"/>
    <s v="N/A"/>
    <s v="Formular el plan de Seguridad y Privacidad de la información teniendo en cuenta los resultados alcanzados en el periodo anterior y las necesidades de las partes interesada (Documento del Plan  de Seguridad y Privacidad de la información formulado / único entregable)"/>
    <n v="20"/>
    <n v="1"/>
    <s v="Númerica"/>
    <s v="# de plan formulado / 1 plan a formular"/>
    <d v="2025-01-13T00:00:00"/>
    <d v="2025-01-31T00:00:00"/>
    <s v="20-OFICINA DE TECNOLOGÍA E INFORMÁTICA"/>
    <n v="4"/>
    <n v="100"/>
    <s v="se formula el plan de seguridad "/>
    <d v="2025-01-31T00:00:00"/>
    <n v="100"/>
    <s v="Se verifica el cumplimiento de la actividad con el anexo aportado "/>
    <d v="2025-01-31T00:00:00"/>
    <n v="100"/>
    <n v="4"/>
  </r>
  <r>
    <x v="0"/>
    <n v="0"/>
    <x v="1"/>
    <s v="20.3.2"/>
    <s v="N/A"/>
    <s v="NA"/>
    <s v="NA"/>
    <s v="NA"/>
    <s v="N/A"/>
    <s v="N/A"/>
    <s v="N/A"/>
    <s v="Política Seguridad Digital _DIMENSIÓN Gestión con Valores para Resultados"/>
    <s v="N/A"/>
    <s v="Implementar el Plan de Seguridad  y Privacidad de la información aprobado (Informes de seguimiento y avance trimestrales con soportes documentales del cumplimiento con corte  marzo, junio, septiembre, diciembre)"/>
    <n v="80"/>
    <n v="100"/>
    <s v="Porcentual"/>
    <s v="% de plan ejecutado / 100% de plan a ejecutar"/>
    <d v="2025-02-03T00:00:00"/>
    <d v="2025-12-12T00:00:00"/>
    <s v="20-OFICINA DE TECNOLOGÍA E INFORMÁTICA"/>
    <n v="16"/>
    <n v="64"/>
    <s v="Se realiza el reporte de ejecución del Plan SGSI,donde se evidencia que, de 24 actividades propuestas, 11 ya se encuentran al 100%, 9 ya dieron inicio y tienen avance de ejecución, 4 actividades ya dieron inicio, pero aún no cuentan con avance de ejecución, el Logro Ponderado acumulado a agosto 64%, Adicional a esto, es importante resaltar que este plan cuenta con dos actividades asociadas al (PES)._x000a_3-3 Vulnerabilidades críticas remediadas o solucionadas, Esta actividad tiene una meta del 100% y se lleva un avance del 66.65% a corte agosto se han realizado (33) escaneos de vulnerabilidades. soporte: Act 3-3 GTIFSG Gestión de Vulnerabilidades 2025 Agosto._x000a_6-3 BIA actualizado y publicado en el módulo SIGI): Se está a la espera de mesa de trabajo con la Jefatura OTI y sus respectivos Grupo, con la finalidad de socializar los servicios críticos identificados en las mesas de trabajo con los procesos, una vez se dé la sesión se procede a la actualización del documento BIA."/>
    <m/>
    <n v="64"/>
    <s v="Reporte de seguimiento verificado en atención a los soportes anexos "/>
    <m/>
    <m/>
    <n v="10.24"/>
  </r>
  <r>
    <x v="0"/>
    <n v="0"/>
    <x v="0"/>
    <s v="20.4"/>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C-3599-0200-0006-53105d"/>
    <s v="Política Seguridad Digital _DIMENSIÓN Gestión con Valores para Resultados"/>
    <s v="DECRETO 612"/>
    <s v="Plan de tratamiento de riesgos de Seguridad y Privacidad de la información, monitoreado (Informes de seguimiento y avance trimestrales con soportes documentales del cumplimiento)"/>
    <n v="20"/>
    <n v="100"/>
    <s v="Porcentual"/>
    <s v="% de plan de tratamiento de riesgos monitoreado / 100% de plan de riesgos a monitorear"/>
    <d v="2025-01-27T00:00:00"/>
    <d v="2025-12-12T00:00:00"/>
    <s v="20-OFICINA DE TECNOLOGÍA E INFORMÁTICA"/>
    <n v="20"/>
    <n v="33"/>
    <s v="Se realiza el primer informe de seguimiento a los riesgos de seguridad de la información dando cumplimento al primer entregable con corte a junio, para un avance de la actividad del 33%, Se adjunta los soportes de los seguimientos realizados _x000a__x000a_De igual manera, durante el seguimiento, se evidencia que cada una de las áreas gestionaron las actividades planeadas a ejecutarse en el primer y segundo trimestre: en marzo 3 actividades, en abril 2 actividades, en mayo 5 actividades y en junio 6 actividades._x000a__x000a_De conformidad con lo anteriormente descrito, se confirma la ejecución de 16 actividades._x000a_Teniendo en cuenta que hasta el momento son en total 97 actividades descritas en los planes de tratamiento de riesgos de seguridad de la información, el avance es del 16,5%."/>
    <m/>
    <n v="33"/>
    <s v="Se verifica el avance porcentual en atención a las evidencias registradas "/>
    <m/>
    <m/>
    <n v="6.6"/>
  </r>
  <r>
    <x v="0"/>
    <n v="0"/>
    <x v="1"/>
    <s v="20.4.1"/>
    <s v="N/A"/>
    <s v="NA"/>
    <s v="NA"/>
    <s v="NA"/>
    <s v="N/A"/>
    <s v="N/A"/>
    <s v="N/A"/>
    <s v="Política Seguridad Digital _DIMENSIÓN Gestión con Valores para Resultados"/>
    <s v="N/A"/>
    <s v="Consolidar los riesgos de seguridad de la información con sus respectivos tratamientos, fechas y responsables  (Excel del plan de tratamiento de riesgos de seguridad y privacidad de la información/ único entregable)"/>
    <n v="40"/>
    <n v="1"/>
    <s v="Númerica"/>
    <s v="# de consolidaciones de riesgos realizadas / 1 consolidaciones de riesgos a realizar"/>
    <d v="2025-01-27T00:00:00"/>
    <d v="2025-04-30T00:00:00"/>
    <s v="20-OFICINA DE TECNOLOGÍA E INFORMÁTICA"/>
    <n v="8"/>
    <n v="100"/>
    <s v="Se realizó la consolidación de los riesgos de seguridad, con sus respectivos tratamientos, fechas y responsables."/>
    <d v="2025-04-30T00:00:00"/>
    <n v="100"/>
    <s v="El avance porcentual registrado corresponde con las evidencias presentadas"/>
    <d v="2025-04-30T00:00:00"/>
    <n v="100"/>
    <n v="8"/>
  </r>
  <r>
    <x v="0"/>
    <n v="0"/>
    <x v="1"/>
    <s v="20.4.2"/>
    <s v="N/A"/>
    <s v="NA"/>
    <s v="NA"/>
    <s v="NA"/>
    <s v="N/A"/>
    <s v="N/A"/>
    <s v="N/A"/>
    <s v="Política Seguridad Digital _DIMENSIÓN Gestión con Valores para Resultados"/>
    <s v="N/A"/>
    <s v="Realizar el monitoreo al plan de tratamiento de los riesgos de seguridad y privacidad de la información trimestralmente (Informes de seguimiento y avance trimestrales con soportes documentales del cumplimiento con corte  junio, septiembre, diciembre)"/>
    <n v="60"/>
    <n v="100"/>
    <s v="Porcentual"/>
    <s v="% de plan de tratamiento de riesgos monitoreado / 100% de plan de riesgos a monitorear"/>
    <d v="2025-04-01T00:00:00"/>
    <d v="2025-12-12T00:00:00"/>
    <s v="20-OFICINA DE TECNOLOGÍA E INFORMÁTICA"/>
    <n v="12"/>
    <n v="16.5"/>
    <s v="Se realiza el primer informe de seguimiento a los riesgos de seguridad de la información dando cumplimento al primer entregable con corte a junio, para un avance de la actividad del 16,5%._x000a__x000a_De igual manera, durante el seguimiento, se evidencia que cada una de las áreas gestionaron las actividades planeadas a ejecutarse en el primer y segundo trimestre: en marzo 3 actividades, en abril 2 actividades, en mayo 5 actividades y en junio 6 actividades._x000a__x000a_De conformidad con lo anteriormente descrito, se confirma la ejecución de 16 actividades._x000a_Teniendo en cuenta que hasta el momento son en total 97 actividades descritas en los planes de tratamiento de riesgos de seguridad de la información."/>
    <m/>
    <n v="16.5"/>
    <s v="Se verifica seguimiento en razón a las evidencias "/>
    <m/>
    <m/>
    <n v="1.98"/>
  </r>
  <r>
    <x v="0"/>
    <n v="0"/>
    <x v="0"/>
    <s v="20.5"/>
    <s v="Innovador"/>
    <s v="62-Fortalecer la infraestructura, uso y aprovechamiento de las tecnologías de la información, para optimizar la capacidad institucional"/>
    <s v="109-Cumplimiento de productos del PAI asociados a Fortalecer la infraestructura, uso y aprovechamiento de las tecnologías de la información, para optimizar la capacidad institucional"/>
    <s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
    <s v="PND - 5-31-5-d- Convergencia regional - Gobierno digital para la gente "/>
    <s v="No"/>
    <s v="C-3599-0200-0006-53105d"/>
    <s v="Política Gobierno Digital _DIMENSIÓN Gestión con Valores para Resultados"/>
    <s v="DECRETO 612"/>
    <s v="Plan estratégico de tecnologías de información, ejecutado (Informes de seguimiento y avance trimestrales con soportes documentales del cumplimiento)"/>
    <n v="20"/>
    <n v="100"/>
    <s v="Porcentual"/>
    <s v="% de plan ejecutado / 100% de plan a ejecutar"/>
    <d v="2025-01-13T00:00:00"/>
    <d v="2025-12-12T00:00:00"/>
    <s v="20-OFICINA DE TECNOLOGÍA E INFORMÁTICA"/>
    <n v="20"/>
    <n v="0"/>
    <n v="0"/>
    <m/>
    <n v="0"/>
    <n v="0"/>
    <m/>
    <m/>
    <n v="0"/>
  </r>
  <r>
    <x v="0"/>
    <n v="0"/>
    <x v="1"/>
    <s v="20.5.1"/>
    <s v="N/A"/>
    <s v="NA"/>
    <s v="NA"/>
    <s v="NA"/>
    <s v="N/A"/>
    <s v="N/A"/>
    <s v="N/A"/>
    <s v="Política Gobierno Digital _DIMENSIÓN Gestión con Valores para Resultados"/>
    <s v="N/A"/>
    <s v="Formular plan estratégico de tecnologías de información PETI incluyendo hoja de ruta para la vigencia   (Hoja de ruta del PETI actualizada/ único entregable)"/>
    <n v="20"/>
    <n v="1"/>
    <s v="Númerica"/>
    <s v="# de plan formulado / 1 plan a formular"/>
    <d v="2025-01-13T00:00:00"/>
    <d v="2025-01-31T00:00:00"/>
    <s v="20-OFICINA DE TECNOLOGÍA E INFORMÁTICA"/>
    <n v="4"/>
    <n v="100"/>
    <s v="Formular plan estratégico de tecnologías de información PETI"/>
    <d v="2025-01-31T00:00:00"/>
    <n v="100"/>
    <s v="Se verifica el cumplimiento de la actividad dentro de los tiempos establecidos "/>
    <d v="2025-01-31T00:00:00"/>
    <n v="100"/>
    <n v="4"/>
  </r>
  <r>
    <x v="0"/>
    <n v="0"/>
    <x v="1"/>
    <s v="20.5.2"/>
    <s v="N/A"/>
    <s v="NA"/>
    <s v="NA"/>
    <s v="NA"/>
    <s v="N/A"/>
    <s v="N/A"/>
    <s v="N/A"/>
    <s v="Política Gobierno Digital _DIMENSIÓN Gestión con Valores para Resultados"/>
    <s v="N/A"/>
    <s v="Realizar seguimiento trimestral a la ejecución del PETI. (Informes de seguimiento y avance trimestrales con soportes documentales del cumplimiento con corte  marzo, junio, septiembre, diciembre)"/>
    <n v="80"/>
    <n v="100"/>
    <s v="Porcentual"/>
    <s v="% de plan ejecutado / 100% de plan a ejecutar"/>
    <d v="2025-02-03T00:00:00"/>
    <d v="2025-12-12T00:00:00"/>
    <s v="20-OFICINA DE TECNOLOGÍA E INFORMÁTICA"/>
    <n v="16"/>
    <n v="52"/>
    <s v="Se encuentra en ejecución los 14 proyectos definidos en la hoja de ruta, principalmente en el proyecto de modernización de aplicaciones se han realizado cambios sin afectar  fechas finales de lo definido. El proyecto de rediseño del portafolio de servicios y trámites ha sido articulado con el proyecto de optimización de sede electrónica que lidera secretaria general."/>
    <m/>
    <n v="52"/>
    <s v="Se aprueba registro porcentual registrado y evidencias aportadas "/>
    <m/>
    <m/>
    <n v="8.32"/>
  </r>
  <r>
    <x v="1"/>
    <n v="0"/>
    <x v="0"/>
    <s v="117.1"/>
    <s v="Innovador"/>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N/A"/>
    <s v="Política de Gestión Estratégica del Talento Humano _DIMENSIÓN Talento humano"/>
    <n v="0"/>
    <s v="Estrategia de ingreso efectivo de nuevos funcionarios que conduzca a la garantía del bienestar integral implementada. (Informe final de la implementación de la estrategia)"/>
    <n v="15"/>
    <n v="100"/>
    <s v="Porcentual"/>
    <s v="% de estrategias de ingreso efectivo de nuevos funcionarios realizada / 100% de estrategias de ingreso efectivo de nuevos funcionarios a realizar"/>
    <d v="2025-02-03T00:00:00"/>
    <d v="2025-11-28T00:00:00"/>
    <s v="117-GRUPO DE TRABAJO DE DESARROLLO DE TALENTO HUMANO"/>
    <n v="15"/>
    <n v="0"/>
    <n v="0"/>
    <m/>
    <n v="0"/>
    <n v="0"/>
    <m/>
    <m/>
    <n v="0"/>
  </r>
  <r>
    <x v="1"/>
    <n v="0"/>
    <x v="1"/>
    <s v="117.1.1"/>
    <s v="N/A"/>
    <s v="NA"/>
    <s v="NA"/>
    <s v="NA"/>
    <s v="N/A"/>
    <s v="N/A"/>
    <s v="N/A"/>
    <s v="Política de Gestión Estratégica del Talento Humano _DIMENSIÓN Talento humano"/>
    <s v="N/A"/>
    <s v="Diseñar y ejecutar la campaña &quot;Bienvenido a la SIC&quot;, dirigida a los nuevos funcionarios, que incluya como mínimo: Correo de bienvenida, tour virtual y explicación de los beneficios de la entidad (Documento del diseño de la campaña, informe semestral de seguimiento y evidencias de su cumplimiento)"/>
    <n v="25"/>
    <n v="100"/>
    <s v="Porcentual"/>
    <s v="% de nuevos servidores impactados con la campaña / 100% de nuevos servidores"/>
    <d v="2025-02-03T00:00:00"/>
    <d v="2025-11-28T00:00:00"/>
    <s v="117-GRUPO DE TRABAJO DE DESARROLLO DE TALENTO HUMANO"/>
    <n v="3.75"/>
    <n v="79.95"/>
    <s v="_x000a_Teniendo en cuenta que está previsto suplir un total de 414 empleos mediante concurso abierto, y que con corte al 30 de agosto se han posesionado 331 personas, el porcentaje de avance reportado corresponde al cumplimiento efectivo frente a la meta establecida. Este porcentaje se obtiene de dividir el número de personas posesionadas (331) entre el total de empleos proyectados (414), y el resultado se multiplica por cien para expresarlo en porcentaje. Al realizar este cálculo, se obtiene un porcentaje de avance del 79,95%, que refleja de manera precisa el cumplimiento alcanzado con corte a la fecha mencionada._x000a_"/>
    <m/>
    <n v="79.95"/>
    <s v="Se verifica el porcentaje de avance del 79,95 que corresponde números de servidores impactados/ proyectados a impactar con la campaña.  "/>
    <m/>
    <m/>
    <n v="2.9981249999999999"/>
  </r>
  <r>
    <x v="1"/>
    <n v="0"/>
    <x v="1"/>
    <s v="117.1.2"/>
    <s v="N/A"/>
    <s v="NA"/>
    <s v="NA"/>
    <s v="NA"/>
    <s v="N/A"/>
    <s v="N/A"/>
    <s v="N/A"/>
    <s v="Política de Gestión Estratégica del Talento Humano _DIMENSIÓN Talento humano"/>
    <s v="N/A"/>
    <s v="Realizar un Taller de adaptación al cambio dirigido a los líderes de las área (Listado de asistencia del taller)"/>
    <n v="25"/>
    <n v="1"/>
    <s v="Númerica"/>
    <s v="# de taller de adaptación al cambio dirigido a los líderes realizado / 1 taller de adaptación al cambio dirigido a los líderes a realizar"/>
    <d v="2025-04-01T00:00:00"/>
    <d v="2025-04-30T00:00:00"/>
    <s v="117-GRUPO DE TRABAJO DE DESARROLLO DE TALENTO HUMANO"/>
    <n v="3.75"/>
    <n v="100"/>
    <s v="Se realizó el taller de adaptación al cambio dirigido a los líderes del área "/>
    <d v="2025-04-30T00:00:00"/>
    <n v="100"/>
    <s v="Se avala el cumplimiento de la presente actividad se allega lista de asistencia donde se evidencia taller de liderazgo para el cambio."/>
    <d v="2025-04-30T00:00:00"/>
    <n v="100"/>
    <n v="3.75"/>
  </r>
  <r>
    <x v="1"/>
    <n v="0"/>
    <x v="1"/>
    <s v="117.1.3"/>
    <s v="N/A"/>
    <s v="NA"/>
    <s v="NA"/>
    <s v="NA"/>
    <s v="N/A"/>
    <s v="N/A"/>
    <s v="N/A"/>
    <s v="Política de Gestión Estratégica del Talento Humano _DIMENSIÓN Talento humano"/>
    <s v="N/A"/>
    <s v="Realizar encuesta sociodemográfica con el fin de caracterizar a los servidores e identificar acciones de mejora en pro de la felicidad de los servidores.  (Informe de los resultados de la encuesta / Documento que defina las acciones de mejora a implementar.)"/>
    <n v="25"/>
    <n v="1"/>
    <s v="Númerica"/>
    <s v="# de informe realizado / 1 informe programado"/>
    <d v="2025-06-03T00:00:00"/>
    <d v="2025-07-01T00:00:00"/>
    <s v="117-GRUPO DE TRABAJO DE DESARROLLO DE TALENTO HUMANO"/>
    <n v="3.75"/>
    <n v="100"/>
    <s v="Realizar encuesta sociodemográfica con el fin de caracterizar a los servidores e identificar acciones de mejora en pro de la felicidad de los servidores."/>
    <d v="2025-06-27T00:00:00"/>
    <n v="100"/>
    <s v="Se avala el cumplimiento de la presente actividad. en donde se evidencia mediante un informe el análisis dado a la encuesta sociodemográfica realizada a los servidores públicos de la SIC "/>
    <d v="2025-06-27T00:00:00"/>
    <n v="100"/>
    <n v="3.75"/>
  </r>
  <r>
    <x v="1"/>
    <n v="0"/>
    <x v="1"/>
    <s v="117.1.4"/>
    <s v="N/A"/>
    <s v="NA"/>
    <s v="NA"/>
    <s v="NA"/>
    <s v="N/A"/>
    <s v="N/A"/>
    <s v="N/A"/>
    <s v="Política de Gestión Estratégica del Talento Humano _DIMENSIÓN Talento humano"/>
    <s v="N/A"/>
    <s v="Realizar campañas &quot;escuchando tus emociones&quot; (Informe con estadísticas de las personas que participaron de la campaña)"/>
    <n v="25"/>
    <n v="6"/>
    <s v="Númerica"/>
    <s v="# de campaña escuchando tus emociones a realizada / 6 campaña escuchando tus emociones a realizar"/>
    <d v="2025-06-03T00:00:00"/>
    <d v="2025-11-28T00:00:00"/>
    <s v="117-GRUPO DE TRABAJO DE DESARROLLO DE TALENTO HUMANO"/>
    <n v="3.75"/>
    <n v="51"/>
    <s v="Durante el mes de agosto se realizó la tercera campaña &quot;escuchando tus emociones&quot;  "/>
    <m/>
    <n v="49.98"/>
    <s v="El porcentaje de avance de la actividad es del 49,98 dado que cada campaña tiene un peso de 16,66. Se recomienda para el próximo reporte no aproximar el peso porque si lo aproximan el a 17 al final el total acumulado daría 102. "/>
    <m/>
    <m/>
    <n v="1.8742499999999997"/>
  </r>
  <r>
    <x v="1"/>
    <n v="0"/>
    <x v="0"/>
    <s v="117.2"/>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N/A"/>
    <s v="Política de Gestión Estratégica del Talento Humano _DIMENSIÓN Talento humano"/>
    <s v="PES_20240073 / DECRETO 612"/>
    <s v="Documento del Plan Estratégico de Talento Humano, elaborado y publicado  (Plan elaborado y captura de pantalla de la publicación en página web de la SIC e Intrasic)"/>
    <n v="17"/>
    <n v="1"/>
    <s v="Númerica"/>
    <s v="# de planes estratégicos de talento humano elaborados y publicados / 1 planes estratégicos de talento humano a elaborar y publicar"/>
    <d v="2025-01-20T00:00:00"/>
    <d v="2025-02-28T00:00:00"/>
    <s v="117-GRUPO DE TRABAJO DE DESARROLLO DE TALENTO HUMANO"/>
    <n v="17"/>
    <n v="100"/>
    <s v="Se elaboró el Plan Estratégico de Talento Humano y se realizó la publicación en página web de la SIC e Intrasic."/>
    <d v="2025-02-28T00:00:00"/>
    <n v="100"/>
    <s v="Se avala el cumplimiento del presente producto mediante los entregables establecidos en el mismo "/>
    <d v="2025-02-28T00:00:00"/>
    <n v="100"/>
    <n v="17"/>
  </r>
  <r>
    <x v="1"/>
    <n v="0"/>
    <x v="1"/>
    <s v="117.2.1"/>
    <s v="N/A"/>
    <s v="NA"/>
    <s v="NA"/>
    <s v="NA"/>
    <s v="N/A"/>
    <s v="N/A"/>
    <s v="N/A"/>
    <s v="Política de Gestión Estratégica del Talento Humano _DIMENSIÓN Talento humano"/>
    <s v="N/A"/>
    <s v="Elaborar el documento del Plan Estratégico de Talento Humano (Documento del plan/único entregable)"/>
    <n v="60"/>
    <n v="1"/>
    <s v="Númerica"/>
    <s v="# de planes estratégicos elaborados / 1 planes estratégico a elaborar"/>
    <d v="2025-01-20T00:00:00"/>
    <d v="2025-01-31T00:00:00"/>
    <s v="117-GRUPO DE TRABAJO DE DESARROLLO DE TALENTO HUMANO"/>
    <n v="10.199999999999999"/>
    <n v="100"/>
    <s v="Se elaboró el documento del Plan Estratégico de Talento Humano para la vigencia 2025."/>
    <d v="2025-01-31T00:00:00"/>
    <n v="100"/>
    <s v="Se avala el cumplimiento de la presente actividad mediante el documento denominado Plan estratégico de talento humano "/>
    <d v="2025-01-31T00:00:00"/>
    <n v="100"/>
    <n v="10.199999999999999"/>
  </r>
  <r>
    <x v="1"/>
    <n v="0"/>
    <x v="1"/>
    <s v="117.2.2"/>
    <s v="N/A"/>
    <s v="NA"/>
    <s v="NA"/>
    <s v="NA"/>
    <s v="N/A"/>
    <s v="N/A"/>
    <s v="N/A"/>
    <s v="Política de Gestión Estratégica del Talento Humano _DIMENSIÓN Talento humano"/>
    <s v="N/A"/>
    <s v="Publicar el Plan Estratégico de Talento Humano  (Captura de pantalla de la publicación en página web de la SIC e Intrasic)"/>
    <n v="40"/>
    <n v="1"/>
    <s v="Númerica"/>
    <s v="# de planes estratégicos publicados / 1 Planes estratégicos a publicar"/>
    <d v="2025-02-03T00:00:00"/>
    <d v="2025-02-28T00:00:00"/>
    <s v="117-GRUPO DE TRABAJO DE DESARROLLO DE TALENTO HUMANO"/>
    <n v="6.8"/>
    <n v="100"/>
    <s v="Se realizó la publicación del Plan Estratégico de Talento Humano tanto en la página web de la entidad como en la Intrasic."/>
    <d v="2025-02-28T00:00:00"/>
    <n v="100"/>
    <s v="Se avala el cumplimiento de la presente actividad mediante la publicación del plan estratégico de talento humano "/>
    <d v="2025-02-28T00:00:00"/>
    <n v="100"/>
    <n v="6.8"/>
  </r>
  <r>
    <x v="1"/>
    <n v="0"/>
    <x v="0"/>
    <s v="117.3"/>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N/A"/>
    <s v="Política de Gestión Estratégica del Talento Humano _DIMENSIÓN Talento humano"/>
    <n v="0"/>
    <s v="Objetivo de mejora Empresas Familiarmente responsables efr, cumplidos (Informe consolidado de cumplimiento de objetivos de mejora, único entregable)"/>
    <n v="17"/>
    <n v="1"/>
    <s v="Númerica"/>
    <s v="# de Objetivos de mejora efr cumplidos / 1 objetivos de mejora a cumplir"/>
    <d v="2025-01-20T00:00:00"/>
    <d v="2025-12-22T00:00:00"/>
    <s v="117-GRUPO DE TRABAJO DE DESARROLLO DE TALENTO HUMANO"/>
    <n v="17"/>
    <n v="0"/>
    <n v="0"/>
    <m/>
    <n v="0"/>
    <n v="0"/>
    <m/>
    <m/>
    <n v="0"/>
  </r>
  <r>
    <x v="1"/>
    <n v="0"/>
    <x v="1"/>
    <s v="117.3.1"/>
    <s v="N/A"/>
    <s v="NA"/>
    <s v="NA"/>
    <s v="NA"/>
    <s v="N/A"/>
    <s v="N/A"/>
    <s v="N/A"/>
    <s v="Política de Gestión Estratégica del Talento Humano _DIMENSIÓN Talento humano"/>
    <s v="N/A"/>
    <s v="Establecer plan de trabajo con acciones, fechas y responsables, para el cumplimiento de los objetivos de mejora efr   (Plan de trabajo / único entregable)"/>
    <n v="80"/>
    <n v="1"/>
    <s v="Númerica"/>
    <s v="# de Objetivos de mejora efr cumplidos / 1 objetivos de mejora a cumplir"/>
    <d v="2025-01-20T00:00:00"/>
    <d v="2025-01-31T00:00:00"/>
    <s v="117-GRUPO DE TRABAJO DE DESARROLLO DE TALENTO HUMANO"/>
    <n v="13.6"/>
    <n v="100"/>
    <s v="Se estableció el plan de trabajo con acciones, fechas y responsables, para el cumplimiento de los objetivos de mejora efr."/>
    <d v="2025-01-30T00:00:00"/>
    <n v="100"/>
    <s v="Se avala el cumplimiento de la presente actividad mediante el plan de trabajo EFR "/>
    <d v="2025-01-30T00:00:00"/>
    <n v="100"/>
    <n v="13.6"/>
  </r>
  <r>
    <x v="1"/>
    <n v="0"/>
    <x v="1"/>
    <s v="117.3.2"/>
    <s v="N/A"/>
    <s v="NA"/>
    <s v="NA"/>
    <s v="NA"/>
    <s v="N/A"/>
    <s v="N/A"/>
    <s v="N/A"/>
    <s v="Política de Gestión Estratégica del Talento Humano _DIMENSIÓN Talento humano"/>
    <s v="N/A"/>
    <s v="Ejecutar el plan de trabajo para el cumplimiento de los objetivos de mejora efr  (Informes trimestrales (4) de seguimiento y soportes documentales de cumplimiento)"/>
    <n v="20"/>
    <n v="100"/>
    <s v="Porcentual"/>
    <s v="% de plan ejecutado / 100% de plan a ejecutar"/>
    <d v="2025-02-03T00:00:00"/>
    <d v="2025-12-22T00:00:00"/>
    <s v="117-GRUPO DE TRABAJO DE DESARROLLO DE TALENTO HUMANO"/>
    <n v="3.4"/>
    <n v="54"/>
    <s v="Se han elaborado dos informes trimestrales y se han ejecutado las actividades para el cumplimiento de objetivos de mejora efr."/>
    <m/>
    <n v="54"/>
    <s v="Se avala el avance dado a la presente actividad, se esta ejecutando el plan de trabajo de acuerdo a lo programado. Se recomienda cargar los planes de trabajo en todos los seguimientos. "/>
    <m/>
    <m/>
    <n v="1.8359999999999999"/>
  </r>
  <r>
    <x v="1"/>
    <n v="0"/>
    <x v="0"/>
    <s v="117.4"/>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FUNCIONAMIENTO"/>
    <s v="Política de Gestión Estratégica del Talento Humano _DIMENSIÓN Talento humano"/>
    <s v="DECRETO 612"/>
    <s v="Plan de Bienestar Social y Estímulos, elaborado y ejecutado (Informe semestral de la ejecución del plan / único entregable)"/>
    <n v="17"/>
    <n v="100"/>
    <s v="Porcentual"/>
    <s v="% de Plan de bienestar elaborado y ejecutado / 100% de plan de bienestar social y estímulos a elaborar y ejecutar"/>
    <d v="2025-01-13T00:00:00"/>
    <d v="2025-12-22T00:00:00"/>
    <s v="117-GRUPO DE TRABAJO DE DESARROLLO DE TALENTO HUMANO"/>
    <n v="17"/>
    <n v="41.1"/>
    <s v="Se elaboró el primer informe semestral de Plan de Bienestar Social y Estímulos, se ajusta porcentaje de acuerdo a las indicaciones de la OAP"/>
    <m/>
    <n v="41.1"/>
    <s v="Se avala el avance dado al presente producto, el plan de trabajo se viene ejecutando de acuerdo a la programación las evidencias de la ejecución del plan se encuentra cargadas en el actividad 117.4.2. Se recomienda para los próximos seguimientos adjuntar el plan de trabajo y los soportes en esta sección."/>
    <m/>
    <m/>
    <n v="6.9870000000000001"/>
  </r>
  <r>
    <x v="1"/>
    <n v="0"/>
    <x v="1"/>
    <s v="117.4.1"/>
    <s v="N/A"/>
    <s v="NA"/>
    <s v="NA"/>
    <s v="NA"/>
    <s v="N/A"/>
    <s v="N/A"/>
    <s v="N/A"/>
    <s v="Política de Gestión Estratégica del Talento Humano _DIMENSIÓN Talento humano"/>
    <s v="N/A"/>
    <s v="Elaborar y presentar para aprobación del Comité Institucional de Gestión y desempeño la propuesta de plan de bienestar social y estímulos (Acta de Comité Institucional de Gestión y Desempeño aprobando el Plan de Bienestar Social y Estímulos-único entregable)"/>
    <n v="15"/>
    <n v="1"/>
    <s v="Númerica"/>
    <s v="# de planes de bienestar social y estímulos aprobado / 1 planes de bienestar social y estímulos a aprobar"/>
    <d v="2025-01-13T00:00:00"/>
    <d v="2025-01-31T00:00:00"/>
    <s v="117-GRUPO DE TRABAJO DE DESARROLLO DE TALENTO HUMANO"/>
    <n v="2.5499999999999998"/>
    <n v="100"/>
    <s v="Se elaboró el plan de bienestar social y estímulos y fue aprobado  por el Comité Institucional de Gestión y Desempeño en reunión celebrada el 29 de enero de 2025."/>
    <d v="2025-01-31T00:00:00"/>
    <n v="100"/>
    <s v="Se avala el cumplimiento de la presente actividad.  "/>
    <d v="2025-01-31T00:00:00"/>
    <n v="100"/>
    <n v="2.5499999999999998"/>
  </r>
  <r>
    <x v="1"/>
    <n v="0"/>
    <x v="1"/>
    <s v="117.4.2"/>
    <s v="N/A"/>
    <s v="NA"/>
    <s v="NA"/>
    <s v="NA"/>
    <s v="N/A"/>
    <s v="N/A"/>
    <s v="N/A"/>
    <s v="Política de Gestión Estratégica del Talento Humano _DIMENSIÓN Talento humano"/>
    <s v="N/A"/>
    <s v="Realizar la Resolución de adopción del plan de bienestar social y Estímulos  y publicar el plan aprobado en la página web e intrasic (Resolución adoptando el Plan de Bienestar Social y Estímulos y  Soporte de publicación del plan)"/>
    <n v="15"/>
    <n v="1"/>
    <s v="Númerica"/>
    <s v="# de resoluciones adoptando el plan de bienestar social y estímulos realizadas / 1 resoluciones adoptando el plan de bienestar social y estímulos a realizar"/>
    <d v="2025-01-13T00:00:00"/>
    <d v="2025-01-31T00:00:00"/>
    <s v="117-GRUPO DE TRABAJO DE DESARROLLO DE TALENTO HUMANO"/>
    <n v="2.5499999999999998"/>
    <n v="100"/>
    <s v="Mediante Resolución 2240 de 2025 se adoptó el Plan de Bienestar Social y Estímulos y se publicó el la resolución en la página web e intrasic."/>
    <d v="2025-01-31T00:00:00"/>
    <n v="100"/>
    <s v="Se avala el cumplimiento de la presente actividad mediante la resolución del plan de bienestar"/>
    <d v="2025-01-31T00:00:00"/>
    <n v="100"/>
    <n v="2.5499999999999998"/>
  </r>
  <r>
    <x v="1"/>
    <n v="0"/>
    <x v="1"/>
    <s v="117.4.3"/>
    <s v="N/A"/>
    <s v="NA"/>
    <s v="NA"/>
    <s v="NA"/>
    <s v="N/A"/>
    <s v="N/A"/>
    <s v="N/A"/>
    <s v="Política de Gestión Estratégica del Talento Humano _DIMENSIÓN Talento humano"/>
    <s v="N/A"/>
    <s v="Ejecutar el  plan de Bienestar Social y Estímulos (Captura de pantalla de publicación de actividades de bienestar y Estímulos cuando aplique/ Listas de asistencia a actividades de Bienestar social y Estímulos, cuando aplique e informe semestral de las actividades realizadas)"/>
    <n v="70"/>
    <n v="100"/>
    <s v="Porcentual"/>
    <s v="% de plan ejecutado / 100% de plan a ejecutar"/>
    <d v="2025-02-03T00:00:00"/>
    <d v="2025-12-22T00:00:00"/>
    <s v="117-GRUPO DE TRABAJO DE DESARROLLO DE TALENTO HUMANO"/>
    <n v="11.9"/>
    <n v="56.1"/>
    <s v="Durante los meses de agosto se realizaron las siguientes actividades de Bienestar: Rutas, Parqueaderos, Teletrabajo, Jornada Especial de Mujeres Embarazadas, Horario Flexible, Valera Emocional los permisos de la Valera está a disposición de los funcionarios y el reporte de uso de Valera depende la solicitud de los funcionarios, Incentivo al Uso de la Bicicleta, Apropiación de Transparencia, Salas Amigas de la Familia Lactante, Asesorías de la Caja de Compensación, Celebración Cumple años, día de los abuelos, bienvenida bebe, Higiene mental, Café del conocimiento, Ejercicio es salud y deporte, Gimnasia cerebral, Estrategia pensional, Reconocimiento pensionados, Fondo Nacional del Ahorro, Reconocimiento a la Antigüedad Laboral, Reconocimiento a los servidores públicos según su profesión."/>
    <m/>
    <n v="56.1"/>
    <s v="Se verifica el porcentaje de avance del 56,1 en base al seguimiento de Plan de Trabajo de Bienestar."/>
    <m/>
    <m/>
    <n v="6.6759000000000004"/>
  </r>
  <r>
    <x v="1"/>
    <n v="0"/>
    <x v="0"/>
    <s v="117.5"/>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FUNCIONAMIENTO"/>
    <s v="Política de Gestión Estratégica del Talento Humano _DIMENSIÓN Talento humano"/>
    <s v="DECRETO 612"/>
    <s v="Plan de Capacitación, elaborado y ejecutado  (Informe semestral de la ejecución del plan)"/>
    <n v="17"/>
    <n v="100"/>
    <s v="Porcentual"/>
    <s v="% de Plan de capacitación elaborado y  ejecutado / 100% de plan de capacitación  a elaborar y ejecutar"/>
    <d v="2025-01-13T00:00:00"/>
    <d v="2025-12-22T00:00:00"/>
    <s v="117-GRUPO DE TRABAJO DE DESARROLLO DE TALENTO HUMANO"/>
    <n v="17"/>
    <n v="10.5"/>
    <s v="Se elaboró el informe semestral de Plan de Institucional de Capacitación y se ajusta el avance de porcentaje."/>
    <m/>
    <n v="10.5"/>
    <s v="Se avala el avance dado al presente producto, el plan de trabajo se viene ejecutando de acuerdo a la programación las evidencias de la ejecución del plan se encuentra cargadas en el actividad 117.5.2. Se recomienda para los próximos seguimientos adjuntar el plan de trabajo y los soportes en esta sección."/>
    <m/>
    <m/>
    <n v="1.7849999999999999"/>
  </r>
  <r>
    <x v="1"/>
    <n v="0"/>
    <x v="1"/>
    <s v="117.5.1"/>
    <s v="N/A"/>
    <s v="NA"/>
    <s v="NA"/>
    <s v="NA"/>
    <s v="N/A"/>
    <s v="N/A"/>
    <s v="N/A"/>
    <s v="Política de Gestión Estratégica del Talento Humano _DIMENSIÓN Talento humano"/>
    <s v="N/A"/>
    <s v="Elaborar y presentar para aprobación del Comité Institucional de Gestión y desempeño la propuesta de plan de capacitación (Acta de Comité Institucional de Gestión y Desempeño aprobando el Plan de Capacitación único entregable)"/>
    <n v="15"/>
    <n v="1"/>
    <s v="Númerica"/>
    <s v="# de planes de capacitación  aprobado / 1 planes de capacitación  a aprobar"/>
    <d v="2025-01-13T00:00:00"/>
    <d v="2025-01-31T00:00:00"/>
    <s v="117-GRUPO DE TRABAJO DE DESARROLLO DE TALENTO HUMANO"/>
    <n v="2.5499999999999998"/>
    <n v="100"/>
    <s v="Se elaboró el Plan Institucional de Capacitación 2025 y fue aprobado  por el Comité Institucional de Gestión y Desempeño en reunión celebrada el 29 de enero de 2025."/>
    <d v="2025-01-31T00:00:00"/>
    <n v="100"/>
    <s v="Se aprueba cumplimiento de la presente actividad"/>
    <d v="2025-01-31T00:00:00"/>
    <n v="100"/>
    <n v="2.5499999999999998"/>
  </r>
  <r>
    <x v="1"/>
    <n v="0"/>
    <x v="1"/>
    <s v="117.5.2"/>
    <s v="N/A"/>
    <s v="NA"/>
    <s v="NA"/>
    <s v="NA"/>
    <s v="N/A"/>
    <s v="N/A"/>
    <s v="N/A"/>
    <s v="Política de Gestión Estratégica del Talento Humano _DIMENSIÓN Talento humano"/>
    <s v="N/A"/>
    <s v="Realizar la Resolución de adopción del plan de capacitación y publicar el plan aprobado en la página web e intrasic (Resolución adoptando el Plan de Capacitación-único entregable)"/>
    <n v="15"/>
    <n v="1"/>
    <s v="Númerica"/>
    <s v="# de resoluciones adoptando el plan de capacitación realizada / 1 resoluciones adoptando el plan de capacitación a realizar"/>
    <d v="2025-01-13T00:00:00"/>
    <d v="2025-01-31T00:00:00"/>
    <s v="117-GRUPO DE TRABAJO DE DESARROLLO DE TALENTO HUMANO"/>
    <n v="2.5499999999999998"/>
    <n v="100"/>
    <s v="Mediante Resolución 2241 de 2025 se adoptó el plan de capacitación y se publicó en la página web e intrasic."/>
    <d v="2025-01-31T00:00:00"/>
    <n v="100"/>
    <s v="Se avala el cumplimiento de la presente actividad mediante la resolución de capacitaciones para la vigencia 2025."/>
    <d v="2025-01-31T00:00:00"/>
    <n v="100"/>
    <n v="2.5499999999999998"/>
  </r>
  <r>
    <x v="1"/>
    <n v="0"/>
    <x v="1"/>
    <s v="117.5.3"/>
    <s v="N/A"/>
    <s v="NA"/>
    <s v="NA"/>
    <s v="NA"/>
    <s v="N/A"/>
    <s v="N/A"/>
    <s v="N/A"/>
    <s v="Política de Gestión Estratégica del Talento Humano _DIMENSIÓN Talento humano"/>
    <s v="N/A"/>
    <s v="Ejecutar el  plan de Capacitación (Listas de asistencia cuando aplique, captura de pantalla de la reunión de capacitaciones cuando aplique e informe semestral de las actividades realizadas)"/>
    <n v="70"/>
    <n v="100"/>
    <s v="Porcentual"/>
    <s v="% de plan ejecutado / 100% de plan a ejecutar"/>
    <d v="2025-02-03T00:00:00"/>
    <d v="2025-12-22T00:00:00"/>
    <s v="117-GRUPO DE TRABAJO DE DESARROLLO DE TALENTO HUMANO"/>
    <n v="11.9"/>
    <n v="24.2"/>
    <s v="Durante el mes de agosto se realizaron las siguientes actividades: Transparencia y ética pública, direccionamiento estratégico, redacción y argumentación textos jurídico, presupuesto público y proyectos de inversión, Accesibilidad y marco normativo, contratación pública._x000a__x000a_"/>
    <m/>
    <n v="24.2"/>
    <s v="Se verifica porcentaje de avance del 24,2 de acuerdo al seguimiento realizado al Plan de Capacitación. Las actividades cuentan con soportes. "/>
    <m/>
    <m/>
    <n v="2.8798000000000004"/>
  </r>
  <r>
    <x v="1"/>
    <n v="0"/>
    <x v="0"/>
    <s v="117.6"/>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FUNCIONAMIENTO"/>
    <s v="Política de Gestión Estratégica del Talento Humano _DIMENSIÓN Talento humano"/>
    <s v="DECRETO 612"/>
    <s v="Plan de Seguridad y salud en el Trabajo SST, elaborado y ejecutado  (Informe semestral de la ejecución del plan)"/>
    <n v="17"/>
    <n v="100"/>
    <s v="Porcentual"/>
    <s v="% de Plan de  SST elaborado y ejecutado / 100% de plan de SST a elaborar y ejecutar"/>
    <d v="2025-01-13T00:00:00"/>
    <d v="2025-12-22T00:00:00"/>
    <s v="117-GRUPO DE TRABAJO DE DESARROLLO DE TALENTO HUMANO"/>
    <n v="17"/>
    <n v="43"/>
    <s v="Se elaboró el informe semestral de las actividades realizadas en el programa de SST. y se ajusta el porcentaje del producto"/>
    <m/>
    <n v="43"/>
    <s v="Se avala el avance dado al presente producto, el plan de trabajo se viene ejecutando de acuerdo a la programación,  las evidencias de la ejecución del plan se encuentra cargadas en el actividad 117.6.2. Se recomienda para los próximos seguimientos adjuntar el plan de trabajo y los soportes en esta sección."/>
    <m/>
    <m/>
    <n v="7.31"/>
  </r>
  <r>
    <x v="1"/>
    <n v="0"/>
    <x v="1"/>
    <s v="117.6.1"/>
    <s v="N/A"/>
    <s v="NA"/>
    <s v="NA"/>
    <s v="NA"/>
    <s v="N/A"/>
    <s v="N/A"/>
    <s v="N/A"/>
    <s v="Política de Gestión Estratégica del Talento Humano _DIMENSIÓN Talento humano"/>
    <s v="N/A"/>
    <s v="Realizar la resolución de adopción del Plan de SST  (Resolución adoptando el Plan de SST-único entregable)"/>
    <n v="30"/>
    <n v="1"/>
    <s v="Porcentual"/>
    <s v="% de resoluciones de adopción SST  realizadas / 1% de resoluciones de adopción SST a realizar"/>
    <d v="2025-01-13T00:00:00"/>
    <d v="2025-01-31T00:00:00"/>
    <s v="117-GRUPO DE TRABAJO DE DESARROLLO DE TALENTO HUMANO"/>
    <n v="5.0999999999999996"/>
    <n v="100"/>
    <s v="Mediante Resolución 2242 de 2025 se adoptó el Plan Anual de trabajo para el Sistema de Gestión de Seguridad y Salud en el Trabajo de la Superintendencia de Industria y Comercio para la vigencia 2025._x000a_Se ajusta a las observaciones realizada por la OAP"/>
    <d v="2025-01-31T00:00:00"/>
    <n v="100"/>
    <s v="Se avala el cumplimiento de la presente actividad"/>
    <d v="2025-01-31T00:00:00"/>
    <n v="100"/>
    <n v="5.0999999999999996"/>
  </r>
  <r>
    <x v="1"/>
    <n v="0"/>
    <x v="1"/>
    <s v="117.6.2"/>
    <s v="N/A"/>
    <s v="NA"/>
    <s v="NA"/>
    <s v="NA"/>
    <s v="N/A"/>
    <s v="N/A"/>
    <s v="N/A"/>
    <s v="Política de Gestión Estratégica del Talento Humano _DIMENSIÓN Talento humano"/>
    <s v="N/A"/>
    <s v="Cumplir con la ejecución del plan de SST   (Captura  de publicación de actividades de Seguridad y Salud en el Trabajo, cuando aplique/ Listas de asistencia a actividades de Seguridad y Salud en el Trabajo, cuando aplique y informe semestral de las actividades realizadas)"/>
    <n v="70"/>
    <n v="100"/>
    <s v="Porcentual"/>
    <s v="% de ejecución del plan de SST cumplido / 100% de plan de SST a cumplir"/>
    <d v="2025-02-03T00:00:00"/>
    <d v="2025-12-22T00:00:00"/>
    <s v="117-GRUPO DE TRABAJO DE DESARROLLO DE TALENTO HUMANO"/>
    <n v="11.9"/>
    <n v="55"/>
    <s v="Durante el mes de agosto se realizaron las siguientes actividades de SST: Actas mensuales reunión copasst, Matriz de requisitos legales, Soporte de las divulgaciones realizadas por SST a través de la IntraSic,  Consolidado de investigación de ATEL, Registro y análisis del indicador (En la hoja de Excel se encuentran los 6)"/>
    <m/>
    <n v="55"/>
    <s v="Se valida porcentaje de avance de acuerdo con el formato de seguimiento del Formato Plan de trabajo. Las acciones realizadas cuentan con soporte."/>
    <m/>
    <m/>
    <n v="6.5449999999999999"/>
  </r>
  <r>
    <x v="2"/>
    <n v="0"/>
    <x v="0"/>
    <s v="142.1"/>
    <s v="Innovador"/>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FUNCIONAMIENTO"/>
    <s v="Política Fortalecimiento Organizacional y Simplificación de Procesos _DIMENSIÓN Gestión con Valores para Resultados"/>
    <n v="0"/>
    <s v="Estrategia para la reducción de emisiones, adaptación al cambio climático y la transición energética y la protección del medio ambiente, ejecutada (Informe final)"/>
    <n v="100"/>
    <n v="100"/>
    <s v="Porcentual"/>
    <s v="% de la estrategia ejecutada / 100% de la estrategia a ejecutar"/>
    <d v="2025-01-02T00:00:00"/>
    <d v="2025-12-22T00:00:00"/>
    <s v="142-GRUPO DE TRABAJO DE SERVICIOS ADMINISTRATIVOS Y RECURSOS FÍSICOS"/>
    <n v="100"/>
    <n v="68"/>
    <s v="En el marco de las estrategias institucionales orientadas a la reducción de emisiones, la adaptación al cambio climático y la transición energética como parte del compromiso con la protección del medio ambiente, se registró un avance del 68 %, correspondiente a un total de 24 actividades ejecutadas durante el mes de agosto. Entre las acciones desarrolladas, se destacó la ejecución campaña sobre el uso eficiente y racional del agua, la cual incluyó la publicación de contenidos informativos que resaltan medidas y prácticas sostenibles para evitar el desperdicio de este recurso natural. Adicionalmente, en el marco de la transición energética, se ha dado continuidad al proceso de seguimiento y control en el uso de tóneres y tintas ecológicas, con el fin de fomentar el consumo responsable y reducir la huella ambiental asociada a los procesos de impresión. "/>
    <m/>
    <n v="68"/>
    <s v="Se avala el avance dado al presente producto el cual se encuentra en ejecución se han ejecutado 24 de las 35 actividades programadas en el plan trabajo del sistema de gestión ambiental."/>
    <m/>
    <m/>
    <n v="68"/>
  </r>
  <r>
    <x v="2"/>
    <n v="0"/>
    <x v="1"/>
    <s v="142.1.1"/>
    <s v="N/A"/>
    <s v="NA"/>
    <s v="NA"/>
    <s v="NA"/>
    <s v="N/A"/>
    <s v="N/A"/>
    <s v="N/A"/>
    <s v="Política Fortalecimiento Organizacional y Simplificación de Procesos _DIMENSIÓN Gestión con Valores para Resultados"/>
    <s v="N/A"/>
    <s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
    <n v="25"/>
    <n v="100"/>
    <s v="Porcentual"/>
    <s v="% de campañas de sensibilización ejecutadas / 100% de campañas  a ejecutar"/>
    <d v="2025-01-02T00:00:00"/>
    <d v="2025-12-22T00:00:00"/>
    <s v="142-GRUPO DE TRABAJO DE SERVICIOS ADMINISTRATIVOS Y RECURSOS FÍSICOS"/>
    <n v="25"/>
    <n v="63"/>
    <s v="De acuerdo a las estrategias de ejecución las campañas ambientales para la reducción de GEI y aspectos ambientales generados por la Entidad, para este reporte se realizó una campaña sobre el uso eficiente y racional del agua, la cual incluyó la publicación de contenidos informativos que resaltan medidas y prácticas sostenibles para evitar el desperdicio de este recurso natural. Para este reporte se registró un avance en el plan de trabajo del 63%, para un total de 15 actividades ejecutadas."/>
    <m/>
    <n v="63"/>
    <s v="Se avala el avance dado a la presente actividad, se ha va en ejecución del 63% de acuerdo con el plan de trabajo para el mes de agosto se realizo la campala de agua."/>
    <m/>
    <m/>
    <n v="15.75"/>
  </r>
  <r>
    <x v="2"/>
    <n v="0"/>
    <x v="1"/>
    <s v="142.1.2"/>
    <s v="N/A"/>
    <s v="NA"/>
    <s v="NA"/>
    <s v="NA"/>
    <s v="N/A"/>
    <s v="N/A"/>
    <s v="N/A"/>
    <s v="Política Fortalecimiento Organizacional y Simplificación de Procesos _DIMENSIÓN Gestión con Valores para Resultados"/>
    <s v="N/A"/>
    <s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
    <n v="25"/>
    <n v="100"/>
    <s v="Porcentual"/>
    <s v="% de actividades para implementar las medidas ejecutadas / 100% de actividades para implementar las medidas  a ejecutar"/>
    <d v="2025-01-02T00:00:00"/>
    <d v="2025-12-22T00:00:00"/>
    <s v="142-GRUPO DE TRABAJO DE SERVICIOS ADMINISTRATIVOS Y RECURSOS FÍSICOS"/>
    <n v="25"/>
    <n v="67"/>
    <s v="Dentro de las estrategias de medidas de transición energética, se desarrolló campaña sobre el día libre de bolsas de plástico que ser celebro el 3 de julio. En esta publicación se enfatizó en el impacto negativo de las bolsas plásticas y se realizó recomendaciones de adopción de alternativas sostenibles como bolsas reutilizables. Para este reporte se registró un avance en el plan de trabajo del 67%, para un total de 6 actividades ejecutadas."/>
    <m/>
    <n v="67"/>
    <s v="Se avala el avance dado a la presente actividad del total de la meta 9 se han cumplido 6 actividades, para el mes de julio se allega evidencias en transción sustitución productos desechables."/>
    <m/>
    <m/>
    <n v="16.75"/>
  </r>
  <r>
    <x v="2"/>
    <n v="0"/>
    <x v="1"/>
    <s v="142.1.3"/>
    <s v="N/A"/>
    <s v="NA"/>
    <s v="NA"/>
    <s v="NA"/>
    <s v="N/A"/>
    <s v="N/A"/>
    <s v="N/A"/>
    <s v="Política Fortalecimiento Organizacional y Simplificación de Procesos _DIMENSIÓN Gestión con Valores para Resultados"/>
    <s v="N/A"/>
    <s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
    <n v="10"/>
    <n v="1"/>
    <s v="Númerica"/>
    <s v="# de Infome elaborado / 1 Informe a elaborar"/>
    <d v="2025-03-01T00:00:00"/>
    <d v="2025-07-01T00:00:00"/>
    <s v="142-GRUPO DE TRABAJO DE SERVICIOS ADMINISTRATIVOS Y RECURSOS FÍSICOS"/>
    <n v="10"/>
    <n v="100"/>
    <s v="Dentro del marco de reducción de la huella de carbono que emite la Entidad, se desarrolló proceso de contratación con la empresa Higienistas Consultores SAS mediante contrato 1255 de 2025 para realización el inventario, cálculo de la huella de carbono vigencia 2024 y propuestas de compensación de las mismas. Para este reporte se registra un avance de ejecución de la actividad del 100%."/>
    <d v="2025-06-05T00:00:00"/>
    <n v="100"/>
    <s v="Se avala el cumplimiento de la presente actividad por la presentación del informe, sin embargo la actividad indicaba Cuantificar las emisiones de gases efecto invernadero lo cual no se logro por cuanto lo indicado en el informe allegado: debido a que la entidad no cuenta_x000a_registros del consumo mensual y generación de aguas residuales, no obstante, la entidad proyecta realizar mudanza a una nuevas instalaciones, por tal motivo se recomienda generar el uso de las estrategias planteadas en este item"/>
    <d v="2025-06-05T00:00:00"/>
    <n v="100"/>
    <n v="10"/>
  </r>
  <r>
    <x v="2"/>
    <n v="0"/>
    <x v="1"/>
    <s v="142.1.4"/>
    <s v="N/A"/>
    <s v="NA"/>
    <s v="NA"/>
    <s v="NA"/>
    <s v="N/A"/>
    <s v="N/A"/>
    <s v="N/A"/>
    <s v="Política Fortalecimiento Organizacional y Simplificación de Procesos _DIMENSIÓN Gestión con Valores para Resultados"/>
    <s v="N/A"/>
    <s v="Elaborar matriz que permita identificar los aspectos más significativos y ejecutar las alternativas que conlleven a reducir los impactos ambientales de la SIC. (Matriz de aspectos ambientales)"/>
    <n v="20"/>
    <n v="1"/>
    <s v="Númerica"/>
    <s v="# de Matriz de aspectos ambientales elaborada / 1 Matriz de aspectos ambientales a elaborqar"/>
    <d v="2025-05-02T00:00:00"/>
    <d v="2025-06-27T00:00:00"/>
    <s v="142-GRUPO DE TRABAJO DE SERVICIOS ADMINISTRATIVOS Y RECURSOS FÍSICOS"/>
    <n v="20"/>
    <n v="100"/>
    <s v="Para el mes de mayo se realizó actualización y evaluación de la Matriz de Aspectos e Impactos Ambientales generados en la Entidad. Como resultado de esta se identificó 3 aspectos significativos: Consumo de energía, Consumo de papel y consumo de tóner. Estos aspectos están siendo atacados dentro de las estrategias establecidas para la reducción de emisiones y adaptación al cambio climático y la transición energética y la protección del medio ambiente, mediante actividades que ayudan a disminuir el impactos que la genera en el medio ambiente. "/>
    <d v="2025-05-19T00:00:00"/>
    <n v="100"/>
    <s v="Se avala el cumplimiento de la presente actividad, mediante la matriz de identificación de aspectos, evaluación y control de impactos ambientales."/>
    <d v="2025-05-19T00:00:00"/>
    <n v="100"/>
    <n v="20"/>
  </r>
  <r>
    <x v="2"/>
    <n v="0"/>
    <x v="1"/>
    <s v="142.1.5"/>
    <s v="N/A"/>
    <s v="NA"/>
    <s v="NA"/>
    <s v="NA"/>
    <s v="N/A"/>
    <s v="N/A"/>
    <s v="N/A"/>
    <s v="Política Fortalecimiento Organizacional y Simplificación de Procesos _DIMENSIÓN Gestión con Valores para Resultados"/>
    <s v="N/A"/>
    <s v="Certificar el cumplimiento de la ISO 14001  (Certificación de 1ra recertificación ISO 14001:2015) Reporte y/o informe final de auditoría de 1ra recertificación ISO 14001:2015)"/>
    <n v="20"/>
    <n v="1"/>
    <s v="Númerica"/>
    <s v="# de recertificaciones y seguimientos a la norma ISO 14001-2015 realizada / 1 recertificaciones y seguimientos a la norma ISO 14001-2015  a realizar"/>
    <d v="2025-10-01T00:00:00"/>
    <d v="2025-12-22T00:00:00"/>
    <s v="142-GRUPO DE TRABAJO DE SERVICIOS ADMINISTRATIVOS Y RECURSOS FÍSICOS"/>
    <n v="20"/>
    <n v="0"/>
    <n v="0"/>
    <m/>
    <n v="0"/>
    <n v="0"/>
    <m/>
    <m/>
    <n v="0"/>
  </r>
  <r>
    <x v="3"/>
    <n v="0"/>
    <x v="0"/>
    <s v="73.1"/>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5-53105b"/>
    <s v="Política Transparencia, acceso a la información pública y lucha contra la corrupción _DIMENSIÓN Gestión con Valores para Resultados"/>
    <s v="PES_20230249 / PEI_25"/>
    <s v="SIC alineada a la directriz de manejo de imágen y plan de medios de la Presidencia de la República, realizada. (Informe de contenidos producidos)"/>
    <n v="30"/>
    <n v="100"/>
    <s v="Porcentual"/>
    <s v="% de manejo de imagen y  plan de medios de la presidencia de la republica realizada / 100% de manejo de imagen y  plan de medios de la presidencia de la republica a realizar"/>
    <d v="2025-02-03T00:00:00"/>
    <d v="2025-12-31T00:00:00"/>
    <s v="73-GRUPO DE TRABAJO DE COMUNICACION"/>
    <n v="30"/>
    <n v="100"/>
    <s v="Con corte al 31 de agosto de 2025, y en cumplimiento con la directriz de manejo de imagen de la Presidencia de la República, se han generado un total de 25.774 publicaciones, distribuidas en 54 comunicados de prensa, 63 noticias y Publicaciones en redes sociales así: X: 23.719, LinkedIN: 234, Facebook: 847, Instagram: 780 y TikTok: 77"/>
    <m/>
    <n v="100"/>
    <s v="Se verifica avance porcentual registrado en atención a las evidencias aportadas "/>
    <m/>
    <n v="0"/>
    <n v="30"/>
  </r>
  <r>
    <x v="3"/>
    <n v="0"/>
    <x v="1"/>
    <s v="73.1.1"/>
    <s v="N/A"/>
    <s v="NA"/>
    <s v="NA"/>
    <s v="NA"/>
    <s v="N/A"/>
    <s v="N/A"/>
    <s v="N/A"/>
    <s v="Política Transparencia, acceso a la información pública y lucha contra la corrupción _DIMENSIÓN Gestión con Valores para Resultados"/>
    <s v="N/A"/>
    <s v="Producir los boletines, foto noticias, videos y/o ruedas de prensa de conformidad con la directriz de Presidencia sobre el manejo de imágen (Documento con evidencias)"/>
    <n v="80"/>
    <n v="100"/>
    <s v="Porcentual"/>
    <s v="% de boletines, foto noticias, videos y ruedas de prensa  de conformidad con la directriz de presidencia producidos / 100% de boletines, foto noticias, videos y ruedas de prensa a producir"/>
    <d v="2025-02-03T00:00:00"/>
    <d v="2025-12-31T00:00:00"/>
    <s v="73-GRUPO DE TRABAJO DE COMUNICACION"/>
    <n v="24"/>
    <n v="100"/>
    <s v="En el mes de agosto de 2025, y en cumplimiento con la directriz de manejo de imagen de la Presidencia de la República, se generaron un total de 3.005 publicaciones, distribuidas en 7 comunicados de prensa, 7 noticias y Publicaciones en redes sociales así: X: 2.591, LinkedIN: 66, Facebook: 167, Instagram: 159 y TikTok: 8"/>
    <m/>
    <n v="100"/>
    <s v="Se valida el porcentaje de avance. El adjunto corresponde al entregable propuesto."/>
    <m/>
    <m/>
    <n v="24"/>
  </r>
  <r>
    <x v="3"/>
    <n v="0"/>
    <x v="1"/>
    <s v="73.1.2"/>
    <s v="N/A"/>
    <s v="NA"/>
    <s v="NA"/>
    <s v="NA"/>
    <s v="N/A"/>
    <s v="N/A"/>
    <s v="N/A"/>
    <s v="Política Transparencia, acceso a la información pública y lucha contra la corrupción _DIMENSIÓN Gestión con Valores para Resultados"/>
    <s v="N/A"/>
    <s v="Consolidar el informe final de los contenidos producidos por la SIC respecto a la directriz de manejo de imagen del gobierno nacional. (Informe consoldiado de los contenidos producidos)"/>
    <n v="20"/>
    <n v="100"/>
    <s v="Porcentual"/>
    <s v="% de informes finales de los contenidos producidos elaborados / 100% de informes finales de los contenidos producidos a elaborar"/>
    <d v="2025-12-02T00:00:00"/>
    <d v="2025-12-31T00:00:00"/>
    <s v="73-GRUPO DE TRABAJO DE COMUNICACION"/>
    <n v="6"/>
    <n v="0"/>
    <n v="0"/>
    <m/>
    <n v="0"/>
    <n v="0"/>
    <m/>
    <m/>
    <n v="0"/>
  </r>
  <r>
    <x v="3"/>
    <n v="0"/>
    <x v="0"/>
    <s v="73.2"/>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5-53105b"/>
    <s v="Política Transparencia, acceso a la información pública y lucha contra la corrupción _DIMENSIÓN Gestión con Valores para Resultados"/>
    <n v="0"/>
    <s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
    <n v="20"/>
    <n v="100"/>
    <s v="Porcentual"/>
    <s v="% de avance logrado plan de trabajo / 100% de avance propuesto plan de trabajo"/>
    <d v="2025-02-03T00:00:00"/>
    <d v="2025-12-12T00:00:00"/>
    <s v="73-GRUPO DE TRABAJO DE COMUNICACION"/>
    <n v="20"/>
    <n v="0"/>
    <n v="0"/>
    <m/>
    <n v="0"/>
    <n v="0"/>
    <m/>
    <m/>
    <n v="0"/>
  </r>
  <r>
    <x v="3"/>
    <n v="0"/>
    <x v="1"/>
    <s v="73.2.1"/>
    <s v="N/A"/>
    <s v="NA"/>
    <s v="NA"/>
    <s v="NA"/>
    <s v="N/A"/>
    <s v="N/A"/>
    <s v="N/A"/>
    <s v="Política Transparencia, acceso a la información pública y lucha contra la corrupción _DIMENSIÓN Gestión con Valores para Resultados"/>
    <s v="N/A"/>
    <s v="Realizar un diagnóstico de las necesidades para la comunicaciones internas (Documento de diagnóstico)"/>
    <n v="20"/>
    <n v="1"/>
    <s v="Númerica"/>
    <s v="# de diagnósticos de necesidades de comunicación interna realizados / 1 diagnósticos de necesidades de comunicación interna a realizar"/>
    <d v="2025-02-03T00:00:00"/>
    <d v="2025-03-28T00:00:00"/>
    <s v="73-GRUPO DE TRABAJO DE COMUNICACION"/>
    <n v="4"/>
    <n v="100"/>
    <s v="Se elaboró el documento de Diagnóstico de las necesidades para las comunicaciones internas, el cual está avalado por la Coordinación del Grupo de Comunicaciones."/>
    <d v="2025-03-28T00:00:00"/>
    <n v="100"/>
    <s v="Se avala el cumplimiento de la presente actividad, se descuentan 10 punto por cuanto la evidencia se allego en el mes de mayo. "/>
    <d v="2025-03-28T00:00:00"/>
    <n v="90"/>
    <n v="4"/>
  </r>
  <r>
    <x v="3"/>
    <n v="0"/>
    <x v="1"/>
    <s v="73.2.2"/>
    <s v="N/A"/>
    <s v="NA"/>
    <s v="NA"/>
    <s v="NA"/>
    <s v="N/A"/>
    <s v="N/A"/>
    <s v="N/A"/>
    <s v="Política Transparencia, acceso a la información pública y lucha contra la corrupción _DIMENSIÓN Gestión con Valores para Resultados"/>
    <s v="N/A"/>
    <s v="Elaborar la estrategia de comunicaciones internas que incluya el plan de trabajo para su realización (Documento de estrategia que incluya plan de trabajo)"/>
    <n v="30"/>
    <n v="100"/>
    <s v="Porcentual"/>
    <s v="% de estrategias de comunicaciones internas y planes de trabajo elaborados / 100% de estrategias de comunicaciones internas y planes de trabajo a elaborar"/>
    <d v="2025-04-01T00:00:00"/>
    <d v="2025-04-30T00:00:00"/>
    <s v="73-GRUPO DE TRABAJO DE COMUNICACION"/>
    <n v="6"/>
    <n v="100"/>
    <s v="Se elaboró el documento de estrategia de comunicaciones internas y el respectivo plan de trabajo para su realización, el cual se encuentra avalado por la Coordinación del GIT Comunicación."/>
    <d v="2025-04-30T00:00:00"/>
    <n v="100"/>
    <s v="Se avala el cumplimiento de la presente actividad se plantea estrategia y plan de ejecución de la misma"/>
    <d v="2025-04-30T00:00:00"/>
    <n v="100"/>
    <n v="6"/>
  </r>
  <r>
    <x v="3"/>
    <n v="0"/>
    <x v="1"/>
    <s v="73.2.3"/>
    <s v="N/A"/>
    <s v="NA"/>
    <s v="NA"/>
    <s v="NA"/>
    <s v="N/A"/>
    <s v="N/A"/>
    <s v="N/A"/>
    <s v="Política Transparencia, acceso a la información pública y lucha contra la corrupción _DIMENSIÓN Gestión con Valores para Resultados"/>
    <s v="N/A"/>
    <s v="Ejecutar el Plan de trabajo de la estrategia de comunicaciones internas (Documento de seguimiento trimestral)"/>
    <n v="40"/>
    <n v="3"/>
    <s v="Númerica"/>
    <s v="# de plan de trabajo de la estrategias de comunicaciones internas ejecutado / 3 plan de trabajo de la estrategias de comunicaciones internas a ejecutar"/>
    <d v="2025-04-01T00:00:00"/>
    <d v="2025-11-21T00:00:00"/>
    <s v="73-GRUPO DE TRABAJO DE COMUNICACION"/>
    <n v="8"/>
    <n v="0"/>
    <s v="Considerando que se estableció que desde la Secretaría General se liderarán los temas relacionados con las comunicaciones internas, se procedió a la revisión y actualización del Plan de Trabajo propuesto, con el fin de que las actividades pendientes sean gestionadas desde dicha dependencia."/>
    <m/>
    <n v="0"/>
    <s v="Se avala el avance cualitativo dado a la presente actividad la cual se encuentra en ejecución "/>
    <m/>
    <m/>
    <n v="0"/>
  </r>
  <r>
    <x v="3"/>
    <n v="0"/>
    <x v="1"/>
    <s v="73.2.4"/>
    <s v="N/A"/>
    <s v="NA"/>
    <s v="NA"/>
    <s v="NA"/>
    <s v="N/A"/>
    <s v="N/A"/>
    <s v="N/A"/>
    <s v="Política Transparencia, acceso a la información pública y lucha contra la corrupción _DIMENSIÓN Gestión con Valores para Resultados"/>
    <s v="N/A"/>
    <s v="Elaborar informe final de los resultados de la implementación de la estrategia de comunicaciones internas (Informe de resultados de implementación)"/>
    <n v="10"/>
    <n v="1"/>
    <s v="Númerica"/>
    <s v="# de informes de resultados de la implementación de la estrategia de comunicaciones internas elaborados / 1 informes de resultados de la implementación de la estrategia de comunicaciones internas a elaborar"/>
    <d v="2025-11-24T00:00:00"/>
    <d v="2025-12-12T00:00:00"/>
    <s v="73-GRUPO DE TRABAJO DE COMUNICACION"/>
    <n v="2"/>
    <n v="0"/>
    <n v="0"/>
    <m/>
    <n v="0"/>
    <n v="0"/>
    <m/>
    <m/>
    <n v="0"/>
  </r>
  <r>
    <x v="3"/>
    <n v="0"/>
    <x v="0"/>
    <s v="73.3"/>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5-31-5-b- Convergencia regional - Entidades públicas territoriales y nacionales fortalecidas "/>
    <s v="No"/>
    <s v="C-3599-0200-0005-53105b"/>
    <s v="Política Transparencia, acceso a la información pública y lucha contra la corrupción _DIMENSIÓN Gestión con Valores para Resultados"/>
    <n v="0"/>
    <s v="Estrategia de fortalecimiento de la difusión de la misionalidad de la Entidad a nivel nacional, elaborada e implementada (Informe de resultados de implementación)"/>
    <n v="30"/>
    <n v="100"/>
    <s v="Porcentual"/>
    <s v="% de avance logrado plan de trabajo / 100% de avance propuesto plan de trabajo"/>
    <d v="2025-01-15T00:00:00"/>
    <d v="2025-12-31T00:00:00"/>
    <s v="73-GRUPO DE TRABAJO DE COMUNICACION"/>
    <n v="30"/>
    <n v="0"/>
    <n v="0"/>
    <m/>
    <n v="0"/>
    <n v="0"/>
    <m/>
    <m/>
    <n v="0"/>
  </r>
  <r>
    <x v="3"/>
    <n v="0"/>
    <x v="1"/>
    <s v="73.3.1"/>
    <s v="N/A"/>
    <s v="NA"/>
    <s v="NA"/>
    <s v="NA"/>
    <s v="N/A"/>
    <s v="N/A"/>
    <s v="N/A"/>
    <s v="Política Transparencia, acceso a la información pública y lucha contra la corrupción _DIMENSIÓN Gestión con Valores para Resultados"/>
    <s v="N/A"/>
    <s v="Diseñar la estrategia de fortalecimiento de la difusión de la misionalidad de la Entidad a nivel nacional que incluya el plan de trabajo de ejecución  (Documento de estrategia que incluya plan de trabajo)"/>
    <n v="30"/>
    <n v="1"/>
    <s v="Númerica"/>
    <s v="# de estrategias de fortalecimiento de la difusión de la misionalidad de la Entidad y plan de trabajo elaboradas / 1 estrategias de fortalecimiento de la difusión de la misionalidad de la Entidad y plan de trabajo a elaborar"/>
    <d v="2025-01-15T00:00:00"/>
    <d v="2025-02-28T00:00:00"/>
    <s v="73-GRUPO DE TRABAJO DE COMUNICACION"/>
    <n v="9"/>
    <n v="100"/>
    <s v="Se elaboró el documento de Estrategia de Comunicaciones SIC 2025 y el respectivo plan de trabajo para su materialización, el cual está avalado por la Coordinación del Grupo de Comunicaciones."/>
    <d v="2025-02-28T00:00:00"/>
    <n v="100"/>
    <s v="Se avala el cumplimiento de la presente actividad con documento de estrategia de comunicaciones y plan de trabajo  "/>
    <d v="2025-02-28T00:00:00"/>
    <n v="100"/>
    <n v="9"/>
  </r>
  <r>
    <x v="3"/>
    <n v="0"/>
    <x v="1"/>
    <s v="73.3.2"/>
    <s v="N/A"/>
    <s v="NA"/>
    <s v="NA"/>
    <s v="NA"/>
    <s v="N/A"/>
    <s v="N/A"/>
    <s v="N/A"/>
    <s v="Política Transparencia, acceso a la información pública y lucha contra la corrupción _DIMENSIÓN Gestión con Valores para Resultados"/>
    <s v="N/A"/>
    <s v="Ejecutar el plan de trabajo de la estrategia de comunicaciones externas (Informe de avance trimestral)"/>
    <n v="40"/>
    <n v="3"/>
    <s v="Númerica"/>
    <s v="# de plan de trabajo de la estrategias de comunicaciones externas ejecutado / 3 plan de trabajo de la estrategias de comunicaciones externas a ejecutar"/>
    <d v="2025-03-04T00:00:00"/>
    <d v="2025-11-28T00:00:00"/>
    <s v="73-GRUPO DE TRABAJO DE COMUNICACION"/>
    <n v="12"/>
    <n v="33.33"/>
    <s v="A la fecha, Con corte al 31 de julio de 2025, el plan de trabajo propuesto registra un cumplimiento del 47%."/>
    <m/>
    <n v="33.33"/>
    <s v="Se avala el porcentaje de avance del 33,33% de acuerdo con la fórmula de cálculo establecida en la actividad."/>
    <m/>
    <m/>
    <n v="3.9995999999999996"/>
  </r>
  <r>
    <x v="3"/>
    <n v="0"/>
    <x v="1"/>
    <s v="73.3.3"/>
    <s v="N/A"/>
    <s v="NA"/>
    <s v="NA"/>
    <s v="NA"/>
    <s v="N/A"/>
    <s v="N/A"/>
    <s v="N/A"/>
    <s v="Política Transparencia, acceso a la información pública y lucha contra la corrupción _DIMENSIÓN Gestión con Valores para Resultados"/>
    <s v="N/A"/>
    <s v="Elaborar informe trimestral de los resultados de la implementación de la estrategia de fortalecimiento (Informe de avance trimestral)"/>
    <n v="20"/>
    <n v="4"/>
    <s v="Númerica"/>
    <s v="# de informes de resultados de la implementación de la estrategia de fortalecimiento elaborados / 4 informes de resultados de la implementación de la estrategia de fortalecimiento a elaborar"/>
    <d v="2025-03-14T00:00:00"/>
    <d v="2025-12-31T00:00:00"/>
    <s v="73-GRUPO DE TRABAJO DE COMUNICACION"/>
    <n v="6"/>
    <n v="25"/>
    <s v="Se presenta el primer informe de los resultados de la implementación de la estrategia de fortalecimiento "/>
    <m/>
    <n v="25"/>
    <s v="Se avala el porcentaje de avance reportado. Se entrega el primer informe de implementación de la estrategia de acuerdo al entregable establecido. Se recomienda que el informe sea más extenso y logre evidencia todo el trabajo realizado para implementar la estrategia "/>
    <m/>
    <m/>
    <n v="1.5"/>
  </r>
  <r>
    <x v="3"/>
    <n v="0"/>
    <x v="1"/>
    <s v="73.3.4"/>
    <s v="N/A"/>
    <s v="NA"/>
    <s v="NA"/>
    <s v="NA"/>
    <s v="N/A"/>
    <s v="N/A"/>
    <s v="N/A"/>
    <s v="Política Transparencia, acceso a la información pública y lucha contra la corrupción _DIMENSIÓN Gestión con Valores para Resultados"/>
    <s v="N/A"/>
    <s v="Realizar y consolidar informe de monitoreo de medios (Informe de avance trimestral)"/>
    <n v="10"/>
    <n v="2"/>
    <s v="Númerica"/>
    <s v="# de informes de monitoreo de medios realizados / 2 informes  de monitoreo de medios a realizar"/>
    <d v="2025-07-01T00:00:00"/>
    <d v="2025-12-31T00:00:00"/>
    <s v="73-GRUPO DE TRABAJO DE COMUNICACION"/>
    <n v="3"/>
    <n v="50"/>
    <s v="Se registra el primer informe trimestral de Monitoreo de Medios con corte a 31 de julio de 2025"/>
    <m/>
    <n v="0"/>
    <s v="El informe no cumple con los criterios de coherencia y calidad. Se establecieron dos informes en la vigencia, se recomienda que el primer informe contemple las acciones realizadas en trimestre tal como lo menciona en la justificación, dado que esta solo menciona las acciones realizadas en el ultimo mes."/>
    <m/>
    <m/>
    <n v="0"/>
  </r>
  <r>
    <x v="3"/>
    <n v="0"/>
    <x v="0"/>
    <s v="73.4"/>
    <s v="Innovador"/>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5-53105b"/>
    <s v="Política Servicio al Ciudadano_DIMENSIÓN Gestión con Valores para Resultados"/>
    <n v="0"/>
    <s v="Planeación, gestión y seguimiento de los eventos institucionales y procesos digital interno y externo liderados por el Grupo de Comunicación, sistematizados. (Informe de implementación de la sistematización)"/>
    <n v="20"/>
    <n v="100"/>
    <s v="Porcentual"/>
    <s v="% de eventos y proceso digital interno y externo sistematizados / 100% de eventos y proceso digital interno y externo por sistematizar"/>
    <d v="2025-02-07T00:00:00"/>
    <d v="2025-12-19T00:00:00"/>
    <s v="73-GRUPO DE TRABAJO DE COMUNICACION"/>
    <n v="20"/>
    <n v="0"/>
    <n v="0"/>
    <m/>
    <n v="0"/>
    <n v="0"/>
    <m/>
    <m/>
    <n v="0"/>
  </r>
  <r>
    <x v="3"/>
    <n v="0"/>
    <x v="1"/>
    <s v="73.4.1"/>
    <s v="N/A"/>
    <s v="NA"/>
    <s v="NA"/>
    <s v="NA"/>
    <s v="N/A"/>
    <s v="N/A"/>
    <s v="N/A"/>
    <s v="Política Servicio al Ciudadano_DIMENSIÓN Gestión con Valores para Resultados"/>
    <s v="N/A"/>
    <s v="Identificar las necesidades de sistematización de los procesos de planeación, ejecución y seguimiento a los eventos y elaborar la propuesta de implementación  (Documento de propuesta)"/>
    <n v="10"/>
    <n v="1"/>
    <s v="Númerica"/>
    <s v="# de propuestas de implementación de necesidades de sistematización de los eventos generadas / 1 propuestas de implementación de necesidades de sistematización de los eventos a generar"/>
    <d v="2025-02-07T00:00:00"/>
    <d v="2025-04-11T00:00:00"/>
    <s v="73-GRUPO DE TRABAJO DE COMUNICACION"/>
    <n v="2"/>
    <n v="100"/>
    <s v="Se realizó el documento de propuesta con las necesidades de sistematización de los procesos de planeación, ejecución y seguimiento a los eventos y se elaboró la propuesta de implementación "/>
    <d v="2025-04-11T00:00:00"/>
    <n v="100"/>
    <s v="Se avala el cumplimiento de la presente actividad mediante documento donde se evidencian las necesidades de sistematización de los eventos de la Entidad  "/>
    <d v="2025-04-11T00:00:00"/>
    <n v="100"/>
    <n v="2"/>
  </r>
  <r>
    <x v="3"/>
    <n v="0"/>
    <x v="1"/>
    <s v="73.4.2"/>
    <s v="N/A"/>
    <s v="NA"/>
    <s v="NA"/>
    <s v="NA"/>
    <s v="N/A"/>
    <s v="N/A"/>
    <s v="N/A"/>
    <s v="Política Servicio al Ciudadano_DIMENSIÓN Gestión con Valores para Resultados"/>
    <s v="N/A"/>
    <s v="Identificar las necesidades de sistematización de los procesos de planeación, ejecución y seguimiento a los procesos digitales internos y externos y elaborar la propuesta de implementación  (Documento de propuesta)"/>
    <n v="10"/>
    <n v="1"/>
    <s v="Númerica"/>
    <s v="# de propuestas de implementación de necesidades de sistematización de procesos digitales internos y externos generadas / 1 propuestas de implementación de necesidades de sistematización de  procesos digitales internos y externos a generar"/>
    <d v="2025-02-07T00:00:00"/>
    <d v="2025-03-31T00:00:00"/>
    <s v="73-GRUPO DE TRABAJO DE COMUNICACION"/>
    <n v="2"/>
    <n v="100"/>
    <s v="Se realizó el documento de propuesta para Identificar las necesidades de sistematización de los procesos de planeación, ejecución y seguimiento a los procesos digitales internos y externos"/>
    <d v="2025-05-29T00:00:00"/>
    <n v="100"/>
    <s v="Se avala el cumplimiento de la presente actividad. Se descuentan 10 puntos en eficiencia por cuanto la actividad debió cumplirse en el ms de marzo y se cumplió en mayo. "/>
    <d v="2025-05-29T00:00:00"/>
    <n v="90"/>
    <n v="2"/>
  </r>
  <r>
    <x v="3"/>
    <n v="0"/>
    <x v="1"/>
    <s v="73.4.3"/>
    <s v="N/A"/>
    <s v="NA"/>
    <s v="NA"/>
    <s v="NA"/>
    <s v="N/A"/>
    <s v="N/A"/>
    <s v="N/A"/>
    <s v="Política Servicio al Ciudadano_DIMENSIÓN Gestión con Valores para Resultados"/>
    <s v="N/A"/>
    <s v="Realizar la sistematización de los procesos planeación, ejecución y seguimiento a procesos digitales internos y externos  (Documento de evidencias de sistematización)"/>
    <n v="30"/>
    <n v="100"/>
    <s v="Porcentual"/>
    <s v="% de sistematizaciones de los procesos de planeación, ejecución y seguimiento a los procesos digitales internos y externos implementadas / 100% de sistematizaciones de los procesos de planeación, ejecución y seguimiento a los procesos digitales internos y externos a implementar"/>
    <d v="2025-04-01T00:00:00"/>
    <d v="2025-10-31T00:00:00"/>
    <s v="73-GRUPO DE TRABAJO DE COMUNICACION"/>
    <n v="6"/>
    <n v="82"/>
    <s v="La Oficina de Tecnologías de la Información (OTI) realizó la entrega de la herramienta de sistematización de los procesos digitales internos y externos, a través de dos entregas formales"/>
    <m/>
    <n v="80"/>
    <s v="Se ajusta el avance de la presente actividad al 80% por cuanto se han cumplido  3 de las 6 actividades. Se recomienda usar el formato de plan de trabajo establedo por la OAP para los seguimientos a los planes de trabajo "/>
    <m/>
    <m/>
    <n v="4.8"/>
  </r>
  <r>
    <x v="3"/>
    <n v="0"/>
    <x v="1"/>
    <s v="73.4.4"/>
    <s v="N/A"/>
    <s v="NA"/>
    <s v="NA"/>
    <s v="NA"/>
    <s v="N/A"/>
    <s v="N/A"/>
    <s v="N/A"/>
    <s v="Política Servicio al Ciudadano_DIMENSIÓN Gestión con Valores para Resultados"/>
    <s v="N/A"/>
    <s v="Realizar la sistematización de los procesos planeación, ejecución y seguimiento a los eventos  (Documento de evidencias de sistematización)"/>
    <n v="30"/>
    <n v="100"/>
    <s v="Porcentual"/>
    <s v="% de sistematizaciones de los procesos de planeación, ejecución y seguimiento a los eventos implementadas / 100% de sistematizaciones de los procesos de planeación, ejecución y seguimiento a los eventos a implementar"/>
    <d v="2025-04-22T00:00:00"/>
    <d v="2025-11-21T00:00:00"/>
    <s v="73-GRUPO DE TRABAJO DE COMUNICACION"/>
    <n v="6"/>
    <n v="82"/>
    <s v="La Oficina de Tecnologías de la Información (OTI) realizó la entrega de la herramienta de sistematización de los procesos planeación, ejecución y seguimiento a los eventos, a través de dos entregas formales"/>
    <m/>
    <n v="80"/>
    <s v="Se ajusta el avance al 80% por cuanto se han cumplido 3 d las 6 actividades, se recomienda usar el formato establecido por OAP para los planes de trabajo "/>
    <m/>
    <m/>
    <n v="4.8"/>
  </r>
  <r>
    <x v="3"/>
    <n v="0"/>
    <x v="1"/>
    <s v="73.4.5"/>
    <s v="N/A"/>
    <s v="NA"/>
    <s v="NA"/>
    <s v="NA"/>
    <s v="N/A"/>
    <s v="N/A"/>
    <s v="N/A"/>
    <s v="Política Servicio al Ciudadano_DIMENSIÓN Gestión con Valores para Resultados"/>
    <s v="N/A"/>
    <s v="Realizar el informe de seguimiento a la implementación de la sistematización en los procesos digitales internos y externos (Informe trimestral de seguimiento elaborado)"/>
    <n v="10"/>
    <n v="3"/>
    <s v="Númerica"/>
    <s v="# de informes de seguimiento a la implementación de la sistematización en los procesos digitales internos y externos elaborados / 3 informes de seguimiento a la implementación de la sistematización en los procesos digitales internos y externos a elaborar"/>
    <d v="2025-11-04T00:00:00"/>
    <d v="2025-11-18T00:00:00"/>
    <s v="73-GRUPO DE TRABAJO DE COMUNICACION"/>
    <n v="2"/>
    <n v="0"/>
    <n v="0"/>
    <m/>
    <n v="0"/>
    <n v="0"/>
    <m/>
    <m/>
    <n v="0"/>
  </r>
  <r>
    <x v="3"/>
    <n v="0"/>
    <x v="1"/>
    <s v="73.4.6"/>
    <s v="N/A"/>
    <s v="NA"/>
    <s v="NA"/>
    <s v="NA"/>
    <s v="N/A"/>
    <s v="N/A"/>
    <s v="N/A"/>
    <s v="Política Servicio al Ciudadano_DIMENSIÓN Gestión con Valores para Resultados"/>
    <s v="N/A"/>
    <s v="Realizar el informe de seguimiento a la implementación de la sistematización de los eventos (Informe trimestral de seguimiento elaborado)"/>
    <n v="10"/>
    <n v="3"/>
    <s v="Númerica"/>
    <s v="# de informes de seguimiento a la implementación de la sistematización de eventos elaborados / 3 informes de seguimiento a la implementación de la sistematización de eventos a elaborar"/>
    <d v="2025-12-01T00:00:00"/>
    <d v="2025-12-19T00:00:00"/>
    <s v="73-GRUPO DE TRABAJO DE COMUNICACION"/>
    <n v="2"/>
    <n v="0"/>
    <n v="0"/>
    <m/>
    <n v="0"/>
    <n v="0"/>
    <m/>
    <m/>
    <n v="0"/>
  </r>
  <r>
    <x v="4"/>
    <n v="0"/>
    <x v="0"/>
    <s v="3100.1"/>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4-04-1-a- Transformación productiva, internacionalización y acción climática - Reindustrialización para la sostenibilidad, el desarrollo económico y social "/>
    <s v="No"/>
    <s v="FUNCIONAMIENTO"/>
    <s v="Política Servicio al Ciudadano_DIMENSIÓN Gestión con Valores para Resultados"/>
    <s v="PND_10_Fortalecer las actividades de inspección, vigilancia y control / PND_13_Analizar y monitorear los mercados digitales"/>
    <s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
    <n v="40"/>
    <n v="80"/>
    <s v="Númerica"/>
    <s v="# de actuaciones oficiosas realizadas / 80 actuaciones oficiosas a realizar"/>
    <d v="2025-02-18T00:00:00"/>
    <d v="2025-11-28T00:00:00"/>
    <s v="3100-DIRECCION DE INVESTIGACIONES DE PROTECCION AL CONSUMIDOR"/>
    <n v="40"/>
    <n v="25"/>
    <s v="Se realizaron las visitas de inspección en materia de comercio electrónico, a: ENCARGUELO.COM SAS,  CORBETA S A Y/O ALKOSTO S A, ALMACENES EXITO S.A., BIGFOOT COLOMBIA SAS, CENCOSUD COLOMBIA S.A., FALABELLA DE COLOMBIA S A, ALMACENES EXITO S.A., MECANELECTRO S.A.S., SODIMAC COLOMBIA S A, IKEA S A S, CENCOSUD COLOMBIA S.A, WHIRLPOOL COLOMBIA S A S., CORBETA S A Y/O ALKOSTO S A, PROYECTO E SAS, MERCADOLIBRE COLOMBIA LTDA, SUPERTIENDAS Y DROGUERIAS OLIMPICA S.A.-OLIMPICA S.A., PANAMERICANA LIBRERIA Y PAPELERIA S A, ALMACENES MAXIMO S.A.S., CENCOSUD COLOMBIA S.A, NALSANI S.A.S"/>
    <m/>
    <n v="25"/>
    <s v="Se validan 20 visitas a comercio electrónico"/>
    <m/>
    <m/>
    <n v="10"/>
  </r>
  <r>
    <x v="4"/>
    <n v="0"/>
    <x v="1"/>
    <s v="3100.1.1"/>
    <s v="N/A"/>
    <s v="NA"/>
    <s v="NA"/>
    <s v="NA"/>
    <s v="N/A"/>
    <s v="N/A"/>
    <s v="N/A"/>
    <s v="Política Servicio al Ciudadano_DIMENSIÓN Gestión con Valores para Resultados"/>
    <s v="N/A"/>
    <s v="Verificar las denuncias recibidas en 2024 para identificar a los denunciados en el comercio electrónico con el mayor número de quejas (Informe de la verificación realizada)"/>
    <n v="15"/>
    <n v="1"/>
    <s v="Númerica"/>
    <s v="# de informes de verificación  realizados / 1 informe de verificación a realizar"/>
    <d v="2025-02-18T00:00:00"/>
    <d v="2025-03-31T00:00:00"/>
    <s v="3100-DIRECCION DE INVESTIGACIONES DE PROTECCION AL CONSUMIDOR"/>
    <n v="6"/>
    <n v="100"/>
    <s v="Se verificaron las denuncias recibidas en 2024 y se identificaron las personas naturales y/o jurídicas de comercio electrónico con mayor número de quejas."/>
    <d v="2025-03-27T00:00:00"/>
    <n v="100"/>
    <s v="Se verifica evidencia presentada por el área."/>
    <d v="2025-03-27T00:00:00"/>
    <n v="100"/>
    <n v="6"/>
  </r>
  <r>
    <x v="4"/>
    <n v="0"/>
    <x v="1"/>
    <s v="3100.1.2"/>
    <s v="N/A"/>
    <s v="NA"/>
    <s v="NA"/>
    <s v="NA"/>
    <s v="N/A"/>
    <s v="N/A"/>
    <s v="N/A"/>
    <s v="Política Servicio al Ciudadano_DIMENSIÓN Gestión con Valores para Resultados"/>
    <s v="N/A"/>
    <s v="Definir el cronograma de las actuaciones de  inspección a realizar (Documentos con la programación)"/>
    <n v="25"/>
    <n v="1"/>
    <s v="Númerica"/>
    <s v="# de cronogramas realizados / 1 cronogramas a realizar"/>
    <d v="2025-04-01T00:00:00"/>
    <d v="2025-04-30T00:00:00"/>
    <s v="3100-DIRECCION DE INVESTIGACIONES DE PROTECCION AL CONSUMIDOR"/>
    <n v="10"/>
    <n v="100"/>
    <s v="El 30 de abril de 2025, se remitió el cronograma de las actuaciones a realizar."/>
    <d v="2025-04-30T00:00:00"/>
    <n v="100"/>
    <s v="Se valida el cronograma. Es importante que se realice seguimiento al mismo y que se remita en la siguiente actividad una vez se vaya dando cumplimiento a las visitas de inspección."/>
    <d v="2025-04-30T00:00:00"/>
    <n v="100"/>
    <n v="10"/>
  </r>
  <r>
    <x v="4"/>
    <n v="0"/>
    <x v="1"/>
    <s v="3100.1.3"/>
    <s v="N/A"/>
    <s v="NA"/>
    <s v="NA"/>
    <s v="NA"/>
    <s v="N/A"/>
    <s v="N/A"/>
    <s v="N/A"/>
    <s v="Política Servicio al Ciudadano_DIMENSIÓN Gestión con Valores para Resultados"/>
    <s v="N/A"/>
    <s v="Realizar visitas de inspección a personas naturales o jurídicas sujetas de inspección y vigilancia (Relación de los números de radicación de las visitas de inspección web realizadas)"/>
    <n v="60"/>
    <n v="80"/>
    <s v="Númerica"/>
    <s v="# de actuaciones oficiosas realizadas / 80 actuaciones oficiosas a realizar"/>
    <d v="2025-04-08T00:00:00"/>
    <d v="2025-11-28T00:00:00"/>
    <s v="3100-DIRECCION DE INVESTIGACIONES DE PROTECCION AL CONSUMIDOR"/>
    <n v="24"/>
    <n v="25"/>
    <s v="Se realizaron visitas de inspección en materia de comercio electrónico, a:_x000a_ENCARGUELO.COM SAS_x000a_CORBETA S A Y/O ALKOSTO S A_x000a_ALMACENES EXITO S.A._x000a_BIGFOOT COLOMBIA SAS_x000a_CENCOSUD COLOMBIA S.A._x000a_FALABELLA DE COLOMBIA S A_x000a_ALMACENES EXITO S.A._x000a_MECANELECTRO S.A.S._x000a_SODIMAC COLOMBIA S A_x000a_IKEA S A S_x000a_CENCOSUD COLOMBIA S.A_x000a_WHIRLPOOL COLOMBIA S A S_x000a_CORBETA S A Y/O ALKOSTO S A_x000a_PROYECTO E SAS_x000a_MERCADOLIBRE COLOMBIA LTDA_x000a_SUPERTIENDAS Y DROGUERIAS OLIMPICA S.A.-OLIMPICA S.A._x000a_PANAMERICANA LIBRERIA Y PAPELERIA S A_x000a_ALMACENES MAXIMO S.A.S_x000a_CENCOSUD COLOMBIA S.A_x000a_NALSANI S.A.S"/>
    <m/>
    <n v="25"/>
    <s v="Se revisan 20 visitas realizadas a comercio electrónico"/>
    <m/>
    <m/>
    <n v="6"/>
  </r>
  <r>
    <x v="4"/>
    <n v="0"/>
    <x v="0"/>
    <s v="3100.2"/>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5-31-5-b- Convergencia regional - Entidades públicas territoriales y nacionales fortalecidas "/>
    <s v="No"/>
    <s v="C-3503-0200-0015-40401c"/>
    <s v="Política Servicio al Ciudadano_DIMENSIÓN Gestión con Valores para Resultados"/>
    <s v="PND_8_Fortalecer las capacidades y conocimiento sobre derechos y deberes de las relaciones de consumo /  PND_9_Ampliar los instrumentos de prevención"/>
    <s v="Visitas de acompañamiento a establecimientos de comercio ubicados en territorios turísticos, con el objetivo de promover la convergencia regional, realizadas  (Relación de los números de radicación de las visitas de inspección realizadas)"/>
    <n v="40"/>
    <n v="40"/>
    <s v="Númerica"/>
    <s v="# de visitas realizadas / 40 visitas a realizar"/>
    <d v="2025-01-14T00:00:00"/>
    <d v="2025-11-28T00:00:00"/>
    <s v="3100-DIRECCION DE INVESTIGACIONES DE PROTECCION AL CONSUMIDOR"/>
    <n v="40"/>
    <n v="77.5"/>
    <s v="Al 31 de julio, se han efectuado 31 visitas de acompañamiento a establecimientos de comercio ubicados en Leticia, Providencia y San Andrés, en el marco de la estrategia de fortalecimiento institucional en territorios turísticos. De estas, 10 visitas se realizaron en el mes de julio en San Andrés._x000a_La meta establecida para el periodo es de 40 visitas, por lo que el avance a la fecha corresponde al 77,5 %._x000a__x000a_ 31_x000a____ * 100%_x000a_ 40_x000a_"/>
    <m/>
    <n v="77.5"/>
    <s v="Se valida documento y ponderación realizada por el área."/>
    <m/>
    <m/>
    <n v="31"/>
  </r>
  <r>
    <x v="4"/>
    <n v="0"/>
    <x v="1"/>
    <s v="3100.2.1"/>
    <s v="N/A"/>
    <s v="NA"/>
    <s v="NA"/>
    <s v="NA"/>
    <s v="N/A"/>
    <s v="N/A"/>
    <s v="N/A"/>
    <s v="Política Servicio al Ciudadano_DIMENSIÓN Gestión con Valores para Resultados"/>
    <s v="N/A"/>
    <s v="Determinar los sectores en los cuales se llevarán a cabo las actuaciones administrativas de inspección, vigilancia y control. (Acta de reunión)"/>
    <n v="15"/>
    <n v="1"/>
    <s v="Númerica"/>
    <s v="# de actas de reuniones realizadas / 1 actas de reunión a realizar"/>
    <d v="2025-01-14T00:00:00"/>
    <d v="2025-02-07T00:00:00"/>
    <s v="3100-DIRECCION DE INVESTIGACIONES DE PROTECCION AL CONSUMIDOR"/>
    <n v="6"/>
    <n v="100"/>
    <s v="Mediante acta de comité de gestión, 16 de enero de 2025, se establecieron los sectores para las actuaciones administrativas a realizar."/>
    <d v="2025-01-16T00:00:00"/>
    <n v="100"/>
    <s v="Se remite acta donde se puede evidenciar los sectores que se van a visitar en 2025, de acuerdo con lo establecido en la actividad del plan de acción."/>
    <d v="2025-01-16T00:00:00"/>
    <n v="100"/>
    <n v="6"/>
  </r>
  <r>
    <x v="4"/>
    <n v="0"/>
    <x v="1"/>
    <s v="3100.2.2"/>
    <s v="N/A"/>
    <s v="NA"/>
    <s v="NA"/>
    <s v="NA"/>
    <s v="N/A"/>
    <s v="N/A"/>
    <s v="N/A"/>
    <s v="Política Servicio al Ciudadano_DIMENSIÓN Gestión con Valores para Resultados"/>
    <s v="N/A"/>
    <s v="Programar las visitas de inspección a realizar (Programación trimestral de las actuaciones administrativas)"/>
    <n v="15"/>
    <n v="4"/>
    <s v="Númerica"/>
    <s v="# de programaciones realizadas / 4 programaciones a realizar"/>
    <d v="2025-01-14T00:00:00"/>
    <d v="2025-10-31T00:00:00"/>
    <s v="3100-DIRECCION DE INVESTIGACIONES DE PROTECCION AL CONSUMIDOR"/>
    <n v="6"/>
    <n v="75"/>
    <s v="Mediante memorando 25-55627-15, se remitió la programación de las visitas a realizar durante el tercer trimestre de 2025._x000a__x000a_Para efectos del cálculo del porcentaje de cumplimiento, se tiene en cuenta lo siguiente:_x000a_Memorando 25-55627-0-0: Remisión de la programación de las comisiones nacionales para el primer trimestre de 2025._x000a_Memorando 25-55627-7-0: Remisión de la programación de las comisiones nacionales para el segundo trimestre de 2025._x000a_Memorando 25-55627-15. Remisión de la programación de las comisiones nacionales para el tercer trimestre de 2025."/>
    <m/>
    <n v="75"/>
    <s v="Se valida avance porcentual"/>
    <m/>
    <m/>
    <n v="4.5"/>
  </r>
  <r>
    <x v="4"/>
    <n v="0"/>
    <x v="1"/>
    <s v="3100.2.3"/>
    <s v="N/A"/>
    <s v="NA"/>
    <s v="NA"/>
    <s v="NA"/>
    <s v="N/A"/>
    <s v="N/A"/>
    <s v="N/A"/>
    <s v="Política Servicio al Ciudadano_DIMENSIÓN Gestión con Valores para Resultados"/>
    <s v="N/A"/>
    <s v="Realizar las visitas de inspección a las personas naturales o jurídicas sujetas de inspección y vigilancia (Relación de los números de radicación de las visitas de inspección realizados)"/>
    <n v="70"/>
    <n v="40"/>
    <s v="Númerica"/>
    <s v="# de visitas realizadas / 40 visitas a realizar"/>
    <d v="2025-02-07T00:00:00"/>
    <d v="2025-11-28T00:00:00"/>
    <s v="3100-DIRECCION DE INVESTIGACIONES DE PROTECCION AL CONSUMIDOR"/>
    <n v="28"/>
    <n v="77.5"/>
    <s v="Al 31 de julio, se han efectuado 31 visitas de acompañamiento a establecimientos de comercio ubicados en Leticia, Providencia y San Andrés, en el marco de la estrategia de fortalecimiento institucional en territorios turísticos. De estas, 10 visitas se realizaron en el mes de julio en San Andrés._x000a_La meta establecida para el periodo es de 40 visitas, por lo que el avance a la fecha corresponde al 77,5 %._x000a__x000a_ 31_x000a____ * 100%_x000a_ 40_x000a_"/>
    <m/>
    <n v="77.5"/>
    <s v="Se valida documento y ponderación realizada por el área."/>
    <m/>
    <m/>
    <n v="21.7"/>
  </r>
  <r>
    <x v="4"/>
    <n v="0"/>
    <x v="0"/>
    <s v="3100.3"/>
    <s v="Operativo"/>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FUNCIONAMIENTO"/>
    <s v="Política Servicio al Ciudadano_DIMENSIÓN Gestión con Valores para Resultados"/>
    <n v="0"/>
    <s v="Recursos de reposición interpuestos, decididos dentro de los 6 meses siguientes a su presentación (Relación de los números de radicación de los recursos decididos, fecha de entrada y salida)"/>
    <n v="20"/>
    <n v="80"/>
    <s v="Porcentual"/>
    <s v="% de listado de recursos decididos / 80% de listado de recursos a decidir"/>
    <d v="2025-01-02T00:00:00"/>
    <d v="2025-12-31T00:00:00"/>
    <s v="3100-DIRECCION DE INVESTIGACIONES DE PROTECCION AL CONSUMIDOR"/>
    <n v="20"/>
    <n v="37.299999999999997"/>
    <s v="Del total de 51 recursos de reposición recibidos, a 31 de julio se han resuelto 19 en un tiempo inferior a seis meses, conforme se detalla en el anexo.  De manera específica, en el mes de julio se resolvieron diez (10) recursos._x000a__x000a_Este resultado representa el 37,3 % del total._x000a_Indicador que corresponde a:_x000a__x000a_ 19_x000a____ * 100_x000a_ 51"/>
    <m/>
    <n v="37.299999999999997"/>
    <s v="Se valida documento y ponderación realizada por el área."/>
    <m/>
    <m/>
    <n v="7.46"/>
  </r>
  <r>
    <x v="4"/>
    <n v="0"/>
    <x v="1"/>
    <s v="3100.3.1"/>
    <s v="N/A"/>
    <s v="NA"/>
    <s v="NA"/>
    <s v="NA"/>
    <s v="N/A"/>
    <s v="N/A"/>
    <s v="N/A"/>
    <s v="Política Servicio al Ciudadano_DIMENSIÓN Gestión con Valores para Resultados"/>
    <s v="N/A"/>
    <s v="Crear y actualizar periódicamente el listado de los recursos de reposición que ingresan a partir del 1° de enero de 2025, incluyendo la información necesaria para verificar su cumplimiento (Listado de recursos interpuestos)"/>
    <n v="30"/>
    <n v="1"/>
    <s v="Númerica"/>
    <s v="# de listados realizados / 1 listados a realizar"/>
    <d v="2025-01-02T00:00:00"/>
    <d v="2025-12-31T00:00:00"/>
    <s v="3100-DIRECCION DE INVESTIGACIONES DE PROTECCION AL CONSUMIDOR"/>
    <n v="6"/>
    <n v="50"/>
    <s v="Se informa que, con corte al 30 de junio de 2025, se han recibido un total de 51 recursos. Esta información corresponde a la actualización del listado consolidado de los recursos ingresados a la Dirección, en cumplimiento de las actividades programadas."/>
    <m/>
    <n v="50"/>
    <s v="Se procede a validar la evidencia dada su periodicidad."/>
    <m/>
    <m/>
    <n v="3"/>
  </r>
  <r>
    <x v="4"/>
    <n v="0"/>
    <x v="1"/>
    <s v="3100.3.2"/>
    <s v="N/A"/>
    <s v="NA"/>
    <s v="NA"/>
    <s v="NA"/>
    <s v="N/A"/>
    <s v="N/A"/>
    <s v="N/A"/>
    <s v="Política Servicio al Ciudadano_DIMENSIÓN Gestión con Valores para Resultados"/>
    <s v="N/A"/>
    <s v="Decidir los recursos de reposición interpuestos dentro de los términos definidos.  (Relación de los números de radicación de los recursos decididos)"/>
    <n v="70"/>
    <n v="80"/>
    <s v="Porcentual"/>
    <s v="% de listado de recursos decididos / 80% de listado de recursos a decidir"/>
    <d v="2025-01-02T00:00:00"/>
    <d v="2025-12-31T00:00:00"/>
    <s v="3100-DIRECCION DE INVESTIGACIONES DE PROTECCION AL CONSUMIDOR"/>
    <n v="14"/>
    <n v="37.299999999999997"/>
    <s v="Del total de 51 recursos de reposición recibidos, a 31 de julio se han resuelto 19 en un tiempo inferior a seis meses, conforme se detalla en el anexo.  De manera específica, en el mes de julio se resolvieron diez (10) recursos._x000a_Este resultado representa el 37,3 % del total._x000a_Indicador que corresponde a:_x000a__x000a_ 19_x000a____ * 100_x000a_ 51_x000a_"/>
    <m/>
    <n v="37.299999999999997"/>
    <s v="Se valida documento y ponderación realizada por el área."/>
    <m/>
    <m/>
    <n v="5.2219999999999995"/>
  </r>
  <r>
    <x v="5"/>
    <n v="0"/>
    <x v="0"/>
    <s v="60.1"/>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N/A"/>
    <s v="Política Defensa Jurídica _DIMENSIÓN Gestión con Valores para Resultados"/>
    <n v="0"/>
    <s v="Política de prevención del Daño Antijurídico, implementada y presentada al Comité (Informe de implementación de la PPDA y acta de comité)"/>
    <n v="35"/>
    <n v="1"/>
    <s v="Númerica"/>
    <s v="# de Política de prevención del daño antijurídico implementada / 1 Política de prevención del daño antijurídico a implementar"/>
    <d v="2025-02-03T00:00:00"/>
    <d v="2025-12-19T00:00:00"/>
    <s v="60-GRUPO DE TRABAJO DE GESTIÓN JUDICIAL ADSCRITO A LA OFICINA ASESORA JURÍDICA"/>
    <n v="35"/>
    <n v="0"/>
    <s v="El 23 de julio de 2025 se remitió a las Delegaturas a través de memorando la solicitud para la elaboración de un &quot;informe final de las actividades realizadas por el área durante la vigencia 2025&quot; en el marco de la implementación de las Políticas de Prevención del Daño Antijurídico."/>
    <m/>
    <n v="0"/>
    <s v="Se aprueba justificación cualitativa"/>
    <m/>
    <m/>
    <n v="0"/>
  </r>
  <r>
    <x v="5"/>
    <n v="0"/>
    <x v="1"/>
    <s v="60.1.1"/>
    <s v="N/A"/>
    <s v="NA"/>
    <s v="NA"/>
    <s v="NA"/>
    <s v="N/A"/>
    <s v="N/A"/>
    <s v="N/A"/>
    <s v="Política Defensa Jurídica _DIMENSIÓN Gestión con Valores para Resultados"/>
    <s v="N/A"/>
    <s v="Informar a las Delegaturas mediante memorando y/o correo electrónico, las actividades previstas para la ejecución de la Política de Prevención del Daño Antijurídico de la vigencia 2025. (Memorandos y/o correos electrónicos de los recordatorios)"/>
    <n v="20"/>
    <n v="1"/>
    <s v="Númerica"/>
    <s v="# de memorandos enviados  a las Delegaturas / 1 memorandos a enviar  a las Delegaturas"/>
    <d v="2025-02-03T00:00:00"/>
    <d v="2025-03-31T00:00:00"/>
    <s v="60-GRUPO DE TRABAJO DE GESTIÓN JUDICIAL ADSCRITO A LA OFICINA ASESORA JURÍDICA"/>
    <n v="7"/>
    <n v="100"/>
    <s v="Se informó a las Delegaturas  mediante memorando, las actividades previstas para la ejecución de la Política de Prevención del Daño Antijurídico que se deben realizar durante la vigencia 2025."/>
    <d v="2025-03-31T00:00:00"/>
    <n v="100"/>
    <s v="Se verifica el cumplimiento de la actividad con las evidencias reportadas "/>
    <d v="2025-02-28T00:00:00"/>
    <n v="100"/>
    <n v="7"/>
  </r>
  <r>
    <x v="5"/>
    <n v="0"/>
    <x v="1"/>
    <s v="60.1.2"/>
    <s v="N/A"/>
    <s v="NA"/>
    <s v="NA"/>
    <s v="NA"/>
    <s v="N/A"/>
    <s v="N/A"/>
    <s v="N/A"/>
    <s v="Política Defensa Jurídica _DIMENSIÓN Gestión con Valores para Resultados"/>
    <s v="N/A"/>
    <s v="Requerir mediante memorando y/o correo electrónico a las Delegaturas el informe final de cumplimiento de las actividades previstas en la Política de Prevención del Daño Antijurídico de la vigencia 2025.(Memorandos y/o correos electrónicos de los requerimientos)"/>
    <n v="20"/>
    <n v="1"/>
    <s v="Númerica"/>
    <s v="# de requerimientos realizados a las Delegaturas / 1 requerimientos a realizar a las Delegaturas"/>
    <d v="2025-07-01T00:00:00"/>
    <d v="2025-07-31T00:00:00"/>
    <s v="60-GRUPO DE TRABAJO DE GESTIÓN JUDICIAL ADSCRITO A LA OFICINA ASESORA JURÍDICA"/>
    <n v="7"/>
    <n v="100"/>
    <s v="El 23 de julio de 2025 se remitió a las Delegaturas a través de memorando la solicitud para la elaboración de un &quot;informe final de las actividades realizadas por el área durante la vigencia 2025&quot; en el marco de la implementación de las Políticas de Prevención del Daño Antijurídico."/>
    <d v="2025-07-23T00:00:00"/>
    <n v="100"/>
    <s v="Se verifica el cumplimiento de la actividad con los soportes allegados, se descuentan 5 puntos porcentuales de eficiencia dado que de acuerdo con el procedimiento DE02-P01 Seguimiento a la planeación institucional, las actividades vencidas deben ser reportar 5 días hábiles posterior a su cumplimiento "/>
    <d v="2025-07-23T00:00:00"/>
    <n v="95"/>
    <n v="7"/>
  </r>
  <r>
    <x v="5"/>
    <n v="0"/>
    <x v="1"/>
    <s v="60.1.3"/>
    <s v="N/A"/>
    <s v="NA"/>
    <s v="NA"/>
    <s v="NA"/>
    <s v="N/A"/>
    <s v="N/A"/>
    <s v="N/A"/>
    <s v="Política Defensa Jurídica _DIMENSIÓN Gestión con Valores para Resultados"/>
    <s v="N/A"/>
    <s v="Consolidar información remitida por las Delegaturas y/o áreas encargadas, con las actividades ejecutadas para el cumplimiento de la Política (Documento en Word o Excel con consolidado de la Delegaturas y/o áreas encargadas del cumplimiento de la Política /único entregable)"/>
    <n v="30"/>
    <n v="1"/>
    <s v="Númerica"/>
    <s v="# de documentos con la información remitida por las Delegaturas y/o áreas encargadas de las actividades ejecutadas, consolidado / 1 Documentos con la información remitida por las Delegaturas y/o áreas encargadas de las actividades ejecutadas, a consolidar"/>
    <d v="2025-10-01T00:00:00"/>
    <d v="2025-11-28T00:00:00"/>
    <s v="60-GRUPO DE TRABAJO DE GESTIÓN JUDICIAL ADSCRITO A LA OFICINA ASESORA JURÍDICA"/>
    <n v="10.5"/>
    <n v="0"/>
    <n v="0"/>
    <m/>
    <n v="0"/>
    <n v="0"/>
    <m/>
    <m/>
    <n v="0"/>
  </r>
  <r>
    <x v="5"/>
    <n v="0"/>
    <x v="1"/>
    <s v="60.1.4"/>
    <s v="N/A"/>
    <s v="NA"/>
    <s v="NA"/>
    <s v="NA"/>
    <s v="N/A"/>
    <s v="N/A"/>
    <s v="N/A"/>
    <s v="Política Defensa Jurídica _DIMENSIÓN Gestión con Valores para Resultados"/>
    <s v="N/A"/>
    <s v="Presentar al Comité de Conciliación, los resultados del cumplimiento del segundo año de implementación de la  Política de Prevención del Daño Antijurídico (Acta del comité de conciliación e informe de implementación /único entregable)"/>
    <n v="30"/>
    <n v="1"/>
    <s v="Númerica"/>
    <s v="# de presentaciones de los resultados del cumplimiento del primer año de implementación de la Política realizadas / 1 Total de presentaciones de los resultados del cumplimiento del primer año de implementación de la Política a realizar"/>
    <d v="2025-12-01T00:00:00"/>
    <d v="2025-12-19T00:00:00"/>
    <s v="60-GRUPO DE TRABAJO DE GESTIÓN JUDICIAL ADSCRITO A LA OFICINA ASESORA JURÍDICA"/>
    <n v="10.5"/>
    <n v="0"/>
    <n v="0"/>
    <m/>
    <n v="0"/>
    <n v="0"/>
    <m/>
    <m/>
    <n v="0"/>
  </r>
  <r>
    <x v="5"/>
    <n v="0"/>
    <x v="0"/>
    <s v="60.2"/>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N/A"/>
    <s v="Política Defensa Jurídica _DIMENSIÓN Gestión con Valores para Resultados"/>
    <s v="PES_20230253 / PEI_19"/>
    <s v="Política de Prevención del Daño Antijurídico para la bianulidad 2026-2027, formulada (Documento con la Política de prevención del Daño Antijurídico formulada)"/>
    <n v="35"/>
    <n v="1"/>
    <s v="Númerica"/>
    <s v="# de Política de Prevención del Daño Antijurídico formulada / 1 Política de Prevención del Daño Antijurídico a formular"/>
    <d v="2025-06-03T00:00:00"/>
    <d v="2025-12-31T00:00:00"/>
    <s v="60-GRUPO DE TRABAJO DE GESTIÓN JUDICIAL ADSCRITO A LA OFICINA ASESORA JURÍDICA"/>
    <n v="35"/>
    <n v="0"/>
    <s v="Se realizó el informe de análisis de causas de demanda y condena, este informe presenta una sistematización detallada de las demandas notificadas y de las sentencias recibidas durante el año 2025, organizadas por Delegatura y área responsable, a partir de las causas jurídicas que motivaron su interposición o que fundamentaron una condena en firme."/>
    <m/>
    <n v="0"/>
    <s v="Se verifica seguimiento cualitativo registrado por el área"/>
    <m/>
    <m/>
    <n v="0"/>
  </r>
  <r>
    <x v="5"/>
    <n v="0"/>
    <x v="1"/>
    <s v="60.2.1"/>
    <s v="N/A"/>
    <s v="NA"/>
    <s v="NA"/>
    <s v="NA"/>
    <s v="N/A"/>
    <s v="N/A"/>
    <s v="N/A"/>
    <s v="Política Defensa Jurídica _DIMENSIÓN Gestión con Valores para Resultados"/>
    <s v="N/A"/>
    <s v="Realizar informe de análisis de causas de demanda y condena para la formulación de la Política de Prevención del Daño Antijurídico. (Informe de análisis de causas de demanda y condena/único entregable)"/>
    <n v="15"/>
    <n v="1"/>
    <s v="Númerica"/>
    <s v="# de Informe de análisis de causas de demanda y condena elaborado / 1 informe de análisis de causas de demanda y condena a elaborar"/>
    <d v="2025-06-03T00:00:00"/>
    <d v="2025-09-30T00:00:00"/>
    <s v="60-GRUPO DE TRABAJO DE GESTIÓN JUDICIAL ADSCRITO A LA OFICINA ASESORA JURÍDICA"/>
    <n v="5.25"/>
    <n v="100"/>
    <s v="Se realizó el informe de análisis de causas de demanda y condena, este informe presenta una sistematización detallada de las demandas notificadas y de las sentencias recibidas durante el año 2025, organizadas por Delegatura y área responsable, a partir de las causas jurídicas que motivaron su interposición o que fundamentaron una condena en firme."/>
    <m/>
    <n v="100"/>
    <s v="Se verifica cumplimiento de la actividad con las evidencias reportadas "/>
    <m/>
    <m/>
    <n v="5.25"/>
  </r>
  <r>
    <x v="5"/>
    <n v="0"/>
    <x v="1"/>
    <s v="60.2.2"/>
    <s v="N/A"/>
    <s v="NA"/>
    <s v="NA"/>
    <s v="NA"/>
    <s v="N/A"/>
    <s v="N/A"/>
    <s v="N/A"/>
    <s v="Política Defensa Jurídica _DIMENSIÓN Gestión con Valores para Resultados"/>
    <s v="N/A"/>
    <s v="Presentar y socializar informe de análisis de causas de demanda y condena A las áreas misionales de la Entidad._x0009_ (Acta de reunión y/o capturas de pantalla de la reunión)"/>
    <n v="20"/>
    <n v="1"/>
    <s v="Númerica"/>
    <s v="# de presentaciones del análisis de causas de demanda y de condena realizadas / 1 presentaciones del análisis de causas de demanda y de condena a realizar"/>
    <d v="2025-10-01T00:00:00"/>
    <d v="2025-10-31T00:00:00"/>
    <s v="60-GRUPO DE TRABAJO DE GESTIÓN JUDICIAL ADSCRITO A LA OFICINA ASESORA JURÍDICA"/>
    <n v="7"/>
    <n v="0"/>
    <n v="0"/>
    <m/>
    <n v="0"/>
    <n v="0"/>
    <m/>
    <m/>
    <n v="0"/>
  </r>
  <r>
    <x v="5"/>
    <n v="0"/>
    <x v="1"/>
    <s v="60.2.3"/>
    <s v="N/A"/>
    <s v="NA"/>
    <s v="NA"/>
    <s v="NA"/>
    <s v="N/A"/>
    <s v="N/A"/>
    <s v="N/A"/>
    <s v="Política Defensa Jurídica _DIMENSIÓN Gestión con Valores para Resultados"/>
    <s v="N/A"/>
    <s v="Formular proyecto de la Política de Prevención del Daño Antijurídico de acuerdo con los lineamientos de la ANDJE (Documento de formulación/único entregable)"/>
    <n v="25"/>
    <n v="1"/>
    <s v="Númerica"/>
    <s v="# de Proyecto de formulación de la Política elaborado / 1 proyecto de formulación de la Política a elaborar"/>
    <d v="2025-11-04T00:00:00"/>
    <d v="2025-11-28T00:00:00"/>
    <s v="60-GRUPO DE TRABAJO DE GESTIÓN JUDICIAL ADSCRITO A LA OFICINA ASESORA JURÍDICA"/>
    <n v="8.75"/>
    <n v="0"/>
    <n v="0"/>
    <m/>
    <n v="0"/>
    <n v="0"/>
    <m/>
    <m/>
    <n v="0"/>
  </r>
  <r>
    <x v="5"/>
    <n v="0"/>
    <x v="1"/>
    <s v="60.2.4"/>
    <s v="N/A"/>
    <s v="NA"/>
    <s v="NA"/>
    <s v="NA"/>
    <s v="N/A"/>
    <s v="N/A"/>
    <s v="N/A"/>
    <s v="Política Defensa Jurídica _DIMENSIÓN Gestión con Valores para Resultados"/>
    <s v="N/A"/>
    <s v="Presentar la formulación de la Política de Prevención del Daño Antijurídico al Comité de Conciliación. (Acta del comité de conciliación y/o documento de la presentación)"/>
    <n v="20"/>
    <n v="1"/>
    <s v="Númerica"/>
    <s v="# de Documento de la política presentado / 1 documento de la Política a presentar"/>
    <d v="2025-12-01T00:00:00"/>
    <d v="2025-12-15T00:00:00"/>
    <s v="60-GRUPO DE TRABAJO DE GESTIÓN JUDICIAL ADSCRITO A LA OFICINA ASESORA JURÍDICA"/>
    <n v="7"/>
    <n v="0"/>
    <n v="0"/>
    <m/>
    <n v="0"/>
    <n v="0"/>
    <m/>
    <m/>
    <n v="0"/>
  </r>
  <r>
    <x v="5"/>
    <n v="0"/>
    <x v="1"/>
    <s v="60.2.5"/>
    <s v="N/A"/>
    <s v="NA"/>
    <s v="NA"/>
    <s v="NA"/>
    <s v="N/A"/>
    <s v="N/A"/>
    <s v="N/A"/>
    <s v="Política Defensa Jurídica _DIMENSIÓN Gestión con Valores para Resultados"/>
    <s v="N/A"/>
    <s v="Enviar a la ANDJE la formulación de la Política de Prevención del Daño Antijurídico para aprobación. (Soporte de envío del documento a la ANDJE/único entregable)"/>
    <n v="20"/>
    <n v="1"/>
    <s v="Númerica"/>
    <s v="# de Documento de la Política enviado / 1 documento de la Política a enviar"/>
    <d v="2025-12-16T00:00:00"/>
    <d v="2025-12-31T00:00:00"/>
    <s v="60-GRUPO DE TRABAJO DE GESTIÓN JUDICIAL ADSCRITO A LA OFICINA ASESORA JURÍDICA"/>
    <n v="7"/>
    <n v="0"/>
    <n v="0"/>
    <m/>
    <n v="0"/>
    <n v="0"/>
    <m/>
    <m/>
    <n v="0"/>
  </r>
  <r>
    <x v="5"/>
    <n v="0"/>
    <x v="0"/>
    <s v="60.3"/>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N/A"/>
    <s v="Política Defensa Jurídica _DIMENSIÓN Gestión con Valores para Resultados"/>
    <s v="PES_20230248 / PEI_20"/>
    <s v="Equipo jurídico del Grupo de Gestión Judicial , fortalecido (Listas de asistencia y/o capturas de pantalla/único entregable)"/>
    <n v="30"/>
    <n v="2"/>
    <s v="Númerica"/>
    <s v="# de capacitaciones asistidas / 2 Capacitaciones programadas"/>
    <d v="2025-01-27T00:00:00"/>
    <d v="2025-11-28T00:00:00"/>
    <s v="60-GRUPO DE TRABAJO DE GESTIÓN JUDICIAL ADSCRITO A LA OFICINA ASESORA JURÍDICA"/>
    <n v="30"/>
    <n v="50"/>
    <s v="Durante el primer semestre (21 de abril)  los abogados de la Oficina Asesora Jurídica- Grupo de Trabajo de Gestión Judicial, asistieron a la capacitación dictada por la Agencia Nacional de Defensa Jurídica del Estado, sobre el tema &quot;Retos de la defensa jurídica en la era digital&quot;._x000a_La segunda capacitación será solicitada a la Agencia Nacional de Defensa Jurídica del Estado - ANDJE- para que se realice durante el segundo semestre de la vigencia._x000a_En relación con los conversatorios, el 25 de junio de 2025 se realizó el primer conversatorio con el equipo jurídico, para analizar y aplicar los aprendizajes adquiridos en la capacitación realizada por la ANDJE “Retos de la defensa jurídica en la era digital”, con el fin de revisar y priorizar los procesos que deben ser automatizados para mejorar la eficiencia de la gestión."/>
    <m/>
    <n v="50"/>
    <s v="El avance porcentual registrado corresponde con el cálculo de la fórmula matemática definida y las evidencias reportadas"/>
    <m/>
    <m/>
    <n v="15"/>
  </r>
  <r>
    <x v="5"/>
    <n v="0"/>
    <x v="1"/>
    <s v="60.3.1"/>
    <s v="N/A"/>
    <s v="NA"/>
    <s v="NA"/>
    <s v="NA"/>
    <s v="N/A"/>
    <s v="N/A"/>
    <s v="N/A"/>
    <s v="Política Defensa Jurídica _DIMENSIÓN Gestión con Valores para Resultados"/>
    <s v="N/A"/>
    <s v="Solicitar mediante correo electrónico a la ANDJE que se realicen dos jornadas de capacitación. (Correo electrónico a la ANDJE/único entregable)"/>
    <n v="30"/>
    <n v="1"/>
    <s v="Númerica"/>
    <s v="# de correos enviados / 1 correos a enviar"/>
    <d v="2025-01-27T00:00:00"/>
    <d v="2025-02-28T00:00:00"/>
    <s v="60-GRUPO DE TRABAJO DE GESTIÓN JUDICIAL ADSCRITO A LA OFICINA ASESORA JURÍDICA"/>
    <n v="9"/>
    <n v="100"/>
    <s v="Se solicitó a la ANDJE a través de correo electrónico, programar mínimo una capacitación semestral para el equipo jurídico de la SIC, bajo el marco de la asociación de los indicadores del Plan Estratégico Sectorial, con el fin de robustecer lineamientos y unificar criterios en el Sector."/>
    <d v="2025-02-28T00:00:00"/>
    <n v="100"/>
    <s v="Se verifica el cumplimiento de la actividad con solitud a través de correo el día 5 de febrero "/>
    <d v="2025-02-05T00:00:00"/>
    <n v="100"/>
    <n v="9"/>
  </r>
  <r>
    <x v="5"/>
    <n v="0"/>
    <x v="1"/>
    <s v="60.3.2"/>
    <s v="N/A"/>
    <s v="NA"/>
    <s v="NA"/>
    <s v="NA"/>
    <s v="N/A"/>
    <s v="N/A"/>
    <s v="N/A"/>
    <s v="Política Defensa Jurídica _DIMENSIÓN Gestión con Valores para Resultados"/>
    <s v="N/A"/>
    <s v="Participar en capacitaciones desarrolladas por la Agencia Nacional de Defensa Jurídica del Estado (Capturas de pantalla de las capacitaciones y/o listado de asistencia)"/>
    <n v="40"/>
    <n v="2"/>
    <s v="Númerica"/>
    <s v="# de capacitaciones asistidas / 2 Capacitaciones programadas"/>
    <d v="2025-03-03T00:00:00"/>
    <d v="2025-09-30T00:00:00"/>
    <s v="60-GRUPO DE TRABAJO DE GESTIÓN JUDICIAL ADSCRITO A LA OFICINA ASESORA JURÍDICA"/>
    <n v="12"/>
    <n v="50"/>
    <s v="El día 21 de abril los abogados de la Oficina Asesora Jurídica- Grupo de Trabajo de Gestión Judicial, asistieron a la capacitación dictada por la Agencia Nacional de Defensa Jurídica del Estado, sobre el tema &quot;Retos de la defensa jurídica en la era digital&quot;._x000a_La segunda capacitación será solicitada a la Agencia Nacional de Defensa Jurídica del Estado - ANDJE- para que se realice durante el segundo semestre de la vigencia."/>
    <m/>
    <n v="50"/>
    <s v="Las evidencias reportadas permiten confirmar el avance reportado "/>
    <m/>
    <m/>
    <n v="6"/>
  </r>
  <r>
    <x v="5"/>
    <n v="0"/>
    <x v="1"/>
    <s v="60.3.3"/>
    <s v="N/A"/>
    <s v="NA"/>
    <s v="NA"/>
    <s v="NA"/>
    <s v="N/A"/>
    <s v="N/A"/>
    <s v="N/A"/>
    <s v="Política Defensa Jurídica _DIMENSIÓN Gestión con Valores para Resultados"/>
    <s v="N/A"/>
    <s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
    <n v="30"/>
    <n v="2"/>
    <s v="Númerica"/>
    <s v="# de conversatorios realizados / 2 conversatorios a realizar"/>
    <d v="2025-04-01T00:00:00"/>
    <d v="2025-11-28T00:00:00"/>
    <s v="60-GRUPO DE TRABAJO DE GESTIÓN JUDICIAL ADSCRITO A LA OFICINA ASESORA JURÍDICA"/>
    <n v="9"/>
    <n v="50"/>
    <s v="El 25 de junio de 2025 se realizó el primer conversatorio con el equipo jurídico, para analizar y aplicar los aprendizajes adquiridos en la capacitación realizada por la ANDJE “Retos de la defensa jurídica en la era digital”, con el fin de revisar y priorizar los procesos que deben automatizados para mejorar la eficiencia de la gestión."/>
    <m/>
    <n v="50"/>
    <s v="El avance porcentual registrado corresponde con el cálculo de la fórmula matemática definida y las evidencias reportadas"/>
    <m/>
    <m/>
    <n v="4.5"/>
  </r>
  <r>
    <x v="6"/>
    <n v="0"/>
    <x v="0"/>
    <s v="2023.1"/>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3-9-b- Seguridad humana y justicia social - Aprovechamiento de la propiedad intelectual "/>
    <s v="No"/>
    <s v="C-3503-0200-0014-20309b"/>
    <s v="Política Servicio al Ciudadano_DIMENSIÓN Gestión con Valores para Resultados"/>
    <s v="PND_2_Fomentar estrategias de sensibilización para el reconocimiento, aprovechamiento y uso responsable de los derechos de PI / PES_20230191 / PEI_14"/>
    <s v="Programas de fomento al uso estratégico de la propiedad industrial como herramienta de competitividad para empresarios, ejecutados.  (Matriz de seguimiento e informe final de ejecución de los programas)"/>
    <n v="30"/>
    <n v="100"/>
    <s v="Porcentual"/>
    <s v="% de seguimientos realizados / 100% de seguimientos programados"/>
    <d v="2025-01-13T00:00:00"/>
    <d v="2025-11-28T00:00:00"/>
    <s v="2023-GRUPO DE TRABAJO DE CENTRO DE INFORMACIÓN TECNOLÓGICA Y APOYO A LA GESTIÓN DE PROPIEDAD LA INDUSTRIAL"/>
    <n v="30"/>
    <n v="70"/>
    <s v="Los Programas de fomento al uso estratégico de la propiedad industrial como herramienta de competitividad para empresarios, como son el programa CATI y MiPYMES se encuentran en ejecución.  Los avances de cada programa están cargados en las actividades 2023.1.2 y 2023.1.4._x000a_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
    <m/>
    <n v="70"/>
    <s v="Se avala avance y matriz adjuntada."/>
    <m/>
    <m/>
    <n v="21"/>
  </r>
  <r>
    <x v="6"/>
    <n v="0"/>
    <x v="1"/>
    <s v="2023.1.1"/>
    <s v="N/A"/>
    <s v="NA"/>
    <s v="NA"/>
    <s v="NA"/>
    <s v="N/A"/>
    <s v="N/A"/>
    <s v="N/A"/>
    <s v="Política Servicio al Ciudadano_DIMENSIÓN Gestión con Valores para Resultados"/>
    <s v="N/A"/>
    <s v="Elaborar matriz de metas y seguimiento de ejecución del programa"/>
    <n v="10"/>
    <n v="1"/>
    <s v="Númerica"/>
    <s v="# de matrices realizadas / 1 matrices programadas"/>
    <d v="2025-01-13T00:00:00"/>
    <d v="2025-02-28T00:00:00"/>
    <s v="2023-GRUPO DE TRABAJO DE CENTRO DE INFORMACIÓN TECNOLÓGICA Y APOYO A LA GESTIÓN DE PROPIEDAD LA INDUSTRIAL"/>
    <n v="3"/>
    <n v="100"/>
    <s v="Se elaboró la matriz de metas y seguimiento de ejecución del programa CATI del año 2025_x000a_"/>
    <d v="2025-02-28T00:00:00"/>
    <n v="100"/>
    <s v="Se valida la evidencia. Respecto del seguimiento es importante remitir la matriz diligenciada por mes con el fin de validar los seguimientos realizados en la actividad de ejecutar el programa de CATIS."/>
    <d v="2025-02-28T00:00:00"/>
    <n v="100"/>
    <n v="3"/>
  </r>
  <r>
    <x v="6"/>
    <n v="0"/>
    <x v="1"/>
    <s v="2023.1.2"/>
    <s v="N/A"/>
    <s v="NA"/>
    <s v="NA"/>
    <s v="NA"/>
    <s v="N/A"/>
    <s v="N/A"/>
    <s v="N/A"/>
    <s v="Política Servicio al Ciudadano_DIMENSIÓN Gestión con Valores para Resultados"/>
    <s v="N/A"/>
    <s v="Ejecutar el programa Centros de Apoyo a la Tecnología y la Innovación CATI. (Matriz de seguimiento e Informe final del programa)"/>
    <n v="60"/>
    <n v="100"/>
    <s v="Porcentual"/>
    <s v="% de seguimientos realizados / 100% de seguimientos programados"/>
    <d v="2025-02-03T00:00:00"/>
    <d v="2025-11-28T00:00:00"/>
    <s v="2023-GRUPO DE TRABAJO DE CENTRO DE INFORMACIÓN TECNOLÓGICA Y APOYO A LA GESTIÓN DE PROPIEDAD LA INDUSTRIAL"/>
    <n v="18"/>
    <n v="70"/>
    <s v="Al 31 de agosto de 2025 con los CATI se han realizado 10.016 orientaciones personalizadas en Propiedad Industrial a 6.243 usuarios y 495 (219 en patentes y 276 en diseños industriales) asistencias en búsqueda de información tecnológica, lo que ha resultado en la presentación de 2.118 solicitudes de propiedad industrial (1.857 marcas, 213 diseños industriales y 48 patentes). Los usuarios orientados están ubicados en 374 municipios de 31 departamentos del país._x000a__x000a_De los cuales 1.637 orientaciones en Propiedad Industrial corresponden a 964 MiPymes y 89 asistencias en búsqueda de información tecnológica (18 en patentes y 71 en diseños industriales)._x000a__x000a_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
    <m/>
    <n v="70"/>
    <s v="Se avala seguimiento."/>
    <m/>
    <m/>
    <n v="12.6"/>
  </r>
  <r>
    <x v="6"/>
    <n v="0"/>
    <x v="1"/>
    <s v="2023.1.3"/>
    <s v="N/A"/>
    <s v="NA"/>
    <s v="NA"/>
    <s v="NA"/>
    <s v="N/A"/>
    <s v="N/A"/>
    <s v="N/A"/>
    <s v="Política Servicio al Ciudadano_DIMENSIÓN Gestión con Valores para Resultados"/>
    <s v="N/A"/>
    <s v="Elaborar matriz de fases y etapas para el seguimiento de ejecución del programa"/>
    <n v="10"/>
    <n v="1"/>
    <s v="Númerica"/>
    <s v="# de matrices realizadas / 1 matrices programadas"/>
    <d v="2025-02-03T00:00:00"/>
    <d v="2025-02-28T00:00:00"/>
    <s v="2023-GRUPO DE TRABAJO DE CENTRO DE INFORMACIÓN TECNOLÓGICA Y APOYO A LA GESTIÓN DE PROPIEDAD LA INDUSTRIAL"/>
    <n v="3"/>
    <n v="100"/>
    <s v="Se elaboró matriz de fases y etapas para el seguimiento de ejecución del programa PI MiPYMES para 2025."/>
    <d v="2025-02-28T00:00:00"/>
    <n v="100"/>
    <s v="Se valida la evidencia. Respecto del seguimiento es importante remitir la matriz diligenciada por mes con el fin de validar los seguimientos realizados en la actividad de ejecutar el programa de MIPIMES."/>
    <d v="2025-02-28T00:00:00"/>
    <n v="100"/>
    <n v="3"/>
  </r>
  <r>
    <x v="6"/>
    <n v="0"/>
    <x v="1"/>
    <s v="2023.1.4"/>
    <s v="N/A"/>
    <s v="NA"/>
    <s v="NA"/>
    <s v="NA"/>
    <s v="N/A"/>
    <s v="N/A"/>
    <s v="N/A"/>
    <s v="Política Servicio al Ciudadano_DIMENSIÓN Gestión con Valores para Resultados"/>
    <s v="N/A"/>
    <s v="Ejecutar el programa Propiedad Industrial para MIPYMES. (Matriz de seguimiento e Informe final del programa)"/>
    <n v="20"/>
    <n v="100"/>
    <s v="Porcentual"/>
    <s v="% de seguimientos realizados / 100% de seguimientos programados"/>
    <d v="2025-03-03T00:00:00"/>
    <d v="2025-11-28T00:00:00"/>
    <s v="2023-GRUPO DE TRABAJO DE CENTRO DE INFORMACIÓN TECNOLÓGICA Y APOYO A LA GESTIÓN DE PROPIEDAD LA INDUSTRIAL"/>
    <n v="6"/>
    <n v="0"/>
    <s v="El 5 y 6 de agosto se realizó la fase sensibilización con 90 Mipymes que acompaña PROCOLOMBIA en temas de comercialización y de la cuales se inscribieron 37 para continuar en la fase de acompañamiento o gestión PI y fueron seleccionadas 21 que cumplían con los requisitos. En la semana del 25 al 29 de agosto se inició la etapa 1 diagnóstico y se finalizó la etapa 2 profundización de la fase 2 Ruta Gestión PI. Se realizaron 6 diagnósticos a 6 MiPymes con el objeto de identificar las características, necesidades y potencialidades relacionadas con PI y se desarrolló el curso de monetización y comercialización de PI del 19 al 21 de agosto, protección internacional de marcas el 26 de agosto, guía de comercialización de Conocimiento y tecnología el 27 de agosto y sobre la importancia de la información tecnológica el 28 de agosto."/>
    <m/>
    <n v="0"/>
    <s v="Se avala seguimiento."/>
    <m/>
    <m/>
    <n v="0"/>
  </r>
  <r>
    <x v="6"/>
    <n v="0"/>
    <x v="0"/>
    <s v="2023.2"/>
    <s v="Operativo"/>
    <s v="59-Generar sinergias con agentes nacionales e internacionales que permitan potenciar las capacidades de la SIC."/>
    <s v="105-Cumplimiento de productos del PAI asociados a Generar sinergias con agentes nacionales e internacionales que permitan potenciar las capacidades de la SIC."/>
    <s v="63 - 1-Generación de oportunidades de cooperación y fortalecimiento de existentes con grupos de interés y de valor.-5-Direccionamiento de la oferta institucional con productos y/o servicios con enfoque preventivo, diferencial y territorial."/>
    <s v="PND - 4-04-1-c- Transformación productiva, internacionalización y acción climática - Políticas de competencia, consumidor e infraestructura de la calidad modernas "/>
    <s v="No"/>
    <s v="N/A"/>
    <s v="Política Participación Ciudadana en la Gestión Pública _DIMENSIÓN Gestión con Valores para Resultados"/>
    <s v="PND_2_Fomentar estrategias de sensibilización para el reconocimiento, aprovechamiento y uso responsable de los derechos de PI  /  PND_4_Reinvertir parte de las tasas recaudadas por propiedad industrial en el funcionamiento y promoción de la innovación / PES_20230194 / PEI_16"/>
    <s v="Mesas de integración para la conexión de actores del ecosistema de innovación involucrados en temas de Propiedad Industrial y transferencia tecnológica, realizadas  (Actas de reunión firmadas)"/>
    <n v="10"/>
    <n v="2"/>
    <s v="Númerica"/>
    <s v="# de mesas de integración realizadas / 2 mesas de integración por realizar"/>
    <d v="2025-01-13T00:00:00"/>
    <d v="2025-11-28T00:00:00"/>
    <s v="2023-GRUPO DE TRABAJO DE CENTRO DE INFORMACIÓN TECNOLÓGICA Y APOYO A LA GESTIÓN DE PROPIEDAD LA INDUSTRIAL"/>
    <n v="10"/>
    <n v="0"/>
    <s v="Durante el mes de agosto se convocó a las instituciones de la red de Centros de Apoyo a la Tecnología y a la Innovación CATI para que hagan parte de la Mesa de integración de actores del sistema de Propiedad Industrial y transferencia tecnológica el día 10 de septiembre de 2025."/>
    <m/>
    <n v="0"/>
    <s v="Se avala seguimiento."/>
    <m/>
    <m/>
    <n v="0"/>
  </r>
  <r>
    <x v="6"/>
    <n v="0"/>
    <x v="1"/>
    <s v="2023.2.1"/>
    <s v="N/A"/>
    <s v="NA"/>
    <s v="NA"/>
    <s v="NA"/>
    <s v="N/A"/>
    <s v="N/A"/>
    <s v="N/A"/>
    <s v="Política Participación Ciudadana en la Gestión Pública _DIMENSIÓN Gestión con Valores para Resultados"/>
    <s v="N/A"/>
    <s v="Elaborar la propuesta de estructura para la realización de las mesas de integración para la conexión de actores del ecosistema de innovación involucrados en temas de Propiedad Industrial y transferencia tecnológica. (Documento con la propuesta elaborado)"/>
    <n v="60"/>
    <n v="1"/>
    <s v="Númerica"/>
    <s v="# de propuestas realizadas / 1 propuesta por realizar"/>
    <d v="2025-01-13T00:00:00"/>
    <d v="2025-03-31T00:00:00"/>
    <s v="2023-GRUPO DE TRABAJO DE CENTRO DE INFORMACIÓN TECNOLÓGICA Y APOYO A LA GESTIÓN DE PROPIEDAD LA INDUSTRIAL"/>
    <n v="6"/>
    <n v="100"/>
    <s v="Se realizó la &quot;Propuesta para la realización de las Mesas de integración para la conexión de actores del ecosistema de innovación involucrados en temas de Propiedad Industrial y transferencia tecnológica&quot; el 27 de marzo, y se envió por correo electrónico a la Delegada el 28 de marzo."/>
    <d v="2025-03-28T00:00:00"/>
    <n v="100"/>
    <s v="Se valida el cumplimiento y entregable de la actividad."/>
    <d v="2025-03-28T00:00:00"/>
    <n v="100"/>
    <n v="6"/>
  </r>
  <r>
    <x v="6"/>
    <n v="0"/>
    <x v="1"/>
    <s v="2023.2.2"/>
    <s v="N/A"/>
    <s v="NA"/>
    <s v="NA"/>
    <s v="NA"/>
    <s v="N/A"/>
    <s v="N/A"/>
    <s v="N/A"/>
    <s v="Política Participación Ciudadana en la Gestión Pública _DIMENSIÓN Gestión con Valores para Resultados"/>
    <s v="N/A"/>
    <s v="Realizar las mesas de integración  (Actas de reunión firmadas)"/>
    <n v="40"/>
    <n v="2"/>
    <s v="Númerica"/>
    <s v="# de mesas de integración realizadas / 2 mesas de integración por realizar"/>
    <d v="2025-04-01T00:00:00"/>
    <d v="2025-11-28T00:00:00"/>
    <s v="2023-GRUPO DE TRABAJO DE CENTRO DE INFORMACIÓN TECNOLÓGICA Y APOYO A LA GESTIÓN DE PROPIEDAD LA INDUSTRIAL"/>
    <n v="4"/>
    <n v="0"/>
    <s v="Se convoca a las instituciones de la red de Centros de Apoyo a la Tecnología y a la Innovación CATI para que hagan parte de la Mesa de integración de actores del sistema de Propiedad Industrial y transferencia tecnológica el día 10 de septiembre de 2025."/>
    <m/>
    <n v="0"/>
    <s v="Se avala seguimiento."/>
    <m/>
    <m/>
    <n v="0"/>
  </r>
  <r>
    <x v="6"/>
    <n v="0"/>
    <x v="0"/>
    <s v="2023.3"/>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3-9-b- Seguridad humana y justicia social - Aprovechamiento de la propiedad intelectual "/>
    <s v="No"/>
    <s v="C-3503-0200-0014-20309b"/>
    <s v="Política Servicio al Ciudadano_DIMENSIÓN Gestión con Valores para Resultados"/>
    <s v="PND_2_Fomentar estrategias de sensibilización para el reconocimiento, aprovechamiento y uso responsable de los derechos de PI / PES_20230102 / PEI_15"/>
    <s v="Programas de fomento para el uso estratégico de la propiedad industrial en la Economía Popular, ejecutados.  (Matriz de seguimiento e informe final de ejecución de los programas)"/>
    <n v="30"/>
    <n v="100"/>
    <s v="Porcentual"/>
    <s v="% de seguimientos realizados / 100% de seguimientos programados"/>
    <d v="2025-02-03T00:00:00"/>
    <d v="2025-11-28T00:00:00"/>
    <s v="2023-GRUPO DE TRABAJO DE CENTRO DE INFORMACIÓN TECNOLÓGICA Y APOYO A LA GESTIÓN DE PROPIEDAD LA INDUSTRIAL"/>
    <n v="30"/>
    <n v="70"/>
    <s v="Los Programas de fomento para el uso estratégico de la propiedad industrial en la Economía Popular, como son el programa Pie y Marcas de Paz se encuentran en ejecución. Los avances de cada programa están cargados en las actividades 2023.3.2 y 2023.3.4._x000a_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
    <m/>
    <n v="70"/>
    <s v="Se avala avance de ejecución."/>
    <m/>
    <m/>
    <n v="21"/>
  </r>
  <r>
    <x v="6"/>
    <n v="0"/>
    <x v="1"/>
    <s v="2023.3.1"/>
    <s v="N/A"/>
    <s v="NA"/>
    <s v="NA"/>
    <s v="NA"/>
    <s v="N/A"/>
    <s v="N/A"/>
    <s v="N/A"/>
    <s v="Política Servicio al Ciudadano_DIMENSIÓN Gestión con Valores para Resultados"/>
    <s v="N/A"/>
    <s v="Elaborar matriz programación de jornadas y seguimiento de ejecución del programa"/>
    <n v="60"/>
    <n v="1"/>
    <s v="Númerica"/>
    <s v="# de matrices realizadas / 1 matrices programadas"/>
    <d v="2025-02-03T00:00:00"/>
    <d v="2025-02-28T00:00:00"/>
    <s v="2023-GRUPO DE TRABAJO DE CENTRO DE INFORMACIÓN TECNOLÓGICA Y APOYO A LA GESTIÓN DE PROPIEDAD LA INDUSTRIAL"/>
    <n v="18"/>
    <n v="100"/>
    <s v="Se elaboró matriz de programación de jornadas y seguimiento de ejecución del programa Propiedad Industrial para emprendedores PI-e para 2025."/>
    <d v="2025-02-28T00:00:00"/>
    <n v="100"/>
    <s v="Se valida matriz correspondiente. Importante realizar el seguimiento mensual con el fin de observar el nivel de avance."/>
    <d v="2025-02-28T00:00:00"/>
    <n v="100"/>
    <n v="18"/>
  </r>
  <r>
    <x v="6"/>
    <n v="0"/>
    <x v="1"/>
    <s v="2023.3.2"/>
    <s v="N/A"/>
    <s v="NA"/>
    <s v="NA"/>
    <s v="NA"/>
    <s v="N/A"/>
    <s v="N/A"/>
    <s v="N/A"/>
    <s v="Política Servicio al Ciudadano_DIMENSIÓN Gestión con Valores para Resultados"/>
    <s v="N/A"/>
    <s v="Ejecutar el programa Propiedad Industrial para emprendedores PI-e.   (Matriz de seguimiento e Informe final del programa)"/>
    <n v="10"/>
    <n v="100"/>
    <s v="Porcentual"/>
    <s v="% de seguimientos realizados / 100% de seguimientos programados"/>
    <d v="2025-02-03T00:00:00"/>
    <d v="2025-11-28T00:00:00"/>
    <s v="2023-GRUPO DE TRABAJO DE CENTRO DE INFORMACIÓN TECNOLÓGICA Y APOYO A LA GESTIÓN DE PROPIEDAD LA INDUSTRIAL"/>
    <n v="3"/>
    <n v="70"/>
    <s v="Al 31 de agosto de 2025 se han iniciado 31 PI-e, de los cuales 25 finalizaron y 6 continúan en ejecución. _x000a_Resultados: 1.456 emprendedores inscritos; 1.314 en conceptos de PI y charla informativa; 1.234 diagnósticos; 1.161 en sensibilizaciones; 1.106 orientaciones; y 959 solicitudes de PI radicadas (799 marcas, 159 diseños industriales y 1 patente). _x000a_En agosto la estrategia PI-e se desarrolló con la Cámara de Comercio de San José del Guaviare, IFEG, Universidad de Ibagué y SENA Tolima. El avance se mide con la fórmula seguimientos realizados/seguimientos programados (10 en total). _x000a_A la fecha se reporta el séptimo seguimiento, equivalente a un 70% de avance."/>
    <m/>
    <n v="0"/>
    <s v="Se avala seguimiento."/>
    <m/>
    <m/>
    <n v="0"/>
  </r>
  <r>
    <x v="6"/>
    <n v="0"/>
    <x v="1"/>
    <s v="2023.3.3"/>
    <s v="N/A"/>
    <s v="NA"/>
    <s v="NA"/>
    <s v="NA"/>
    <s v="N/A"/>
    <s v="N/A"/>
    <s v="N/A"/>
    <s v="Política Servicio al Ciudadano_DIMENSIÓN Gestión con Valores para Resultados"/>
    <s v="N/A"/>
    <s v="Elaborar matriz de etapas para el seguimiento de ejecución de la estrategia"/>
    <n v="10"/>
    <n v="1"/>
    <s v="Númerica"/>
    <s v="# de matrices realizadas / 1 matrices programadas"/>
    <d v="2025-02-03T00:00:00"/>
    <d v="2025-02-28T00:00:00"/>
    <s v="2023-GRUPO DE TRABAJO DE CENTRO DE INFORMACIÓN TECNOLÓGICA Y APOYO A LA GESTIÓN DE PROPIEDAD LA INDUSTRIAL"/>
    <n v="3"/>
    <n v="100"/>
    <s v="Se elaboró matriz de etapas para el seguimiento de ejecución de la estrategia Marcas de Paz para 2025."/>
    <d v="2025-02-28T00:00:00"/>
    <n v="100"/>
    <s v="Se valida la evidencia. Es importante que el área realice seguimiento mensual a la matriz y que la envié a través del aplicativo. "/>
    <d v="2025-02-28T00:00:00"/>
    <n v="100"/>
    <n v="3"/>
  </r>
  <r>
    <x v="6"/>
    <n v="0"/>
    <x v="1"/>
    <s v="2023.3.4"/>
    <s v="N/A"/>
    <s v="NA"/>
    <s v="NA"/>
    <s v="NA"/>
    <s v="N/A"/>
    <s v="N/A"/>
    <s v="N/A"/>
    <s v="Política Servicio al Ciudadano_DIMENSIÓN Gestión con Valores para Resultados"/>
    <s v="N/A"/>
    <s v="Ejecutar la estrategia Marcas de paz.  (Matriz de seguimiento e Informe final del programa)"/>
    <n v="20"/>
    <n v="100"/>
    <s v="Porcentual"/>
    <s v="% de seguimientos realizados / 100% de seguimientos programados"/>
    <d v="2025-02-03T00:00:00"/>
    <d v="2025-11-28T00:00:00"/>
    <s v="2023-GRUPO DE TRABAJO DE CENTRO DE INFORMACIÓN TECNOLÓGICA Y APOYO A LA GESTIÓN DE PROPIEDAD LA INDUSTRIAL"/>
    <n v="6"/>
    <n v="70"/>
    <s v="Hasta el 31 de agosto, se han beneficiado 139 proyectos productivos vinculados a organizaciones como la Unidad para las Víctimas, el Fondo Colombia en Paz (a través de su marca PaisSana), la Agencia para la Reincorporación y la Normalización (ARN), y el Ministerio de Comercio, Industria y Turismo mediante la estrategia Colombia Destinos de Paz._x000a__x000a_En total, se han identificado 139 marcas asociadas a estos proyectos, se han brindado 103 orientaciones y se han radicado 84 solicitudes de registro de marca._x000a_Estos proyectos productivos tienen presencia en 63 municipios del país._x000a__x000a_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
    <m/>
    <n v="70"/>
    <s v="Se avala seguimiento."/>
    <m/>
    <m/>
    <n v="4.2"/>
  </r>
  <r>
    <x v="6"/>
    <n v="0"/>
    <x v="0"/>
    <s v="2023.4"/>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3-9-b- Seguridad humana y justicia social - Aprovechamiento de la propiedad intelectual "/>
    <s v="No"/>
    <s v="C-3503-0200-0014-20309b"/>
    <s v="Política Servicio al Ciudadano_DIMENSIÓN Gestión con Valores para Resultados"/>
    <s v="PND_3_Brindar acompañamiento a inventores y promover el uso de la información de patentes / PND_4_Reinvertir parte de las tasas recaudadas por propiedad industrial en el funcionamiento y promoción de la innovación / PEI_38 / CONPES 3934 Acción 4.7"/>
    <s v="Boletines tecnológicos para la  promoción y difusión del sistema de propiedad industrial para empresas, centros de investigación y en general aquellas entidades que desarrollen tecnologías verdes, divulgados (Informe de divulgación)"/>
    <n v="10"/>
    <n v="2"/>
    <s v="Númerica"/>
    <s v="# de Boletines divulgados / 2 Boletines por divulgar"/>
    <d v="2025-02-03T00:00:00"/>
    <d v="2025-12-12T00:00:00"/>
    <s v="2023-GRUPO DE TRABAJO DE CENTRO DE INFORMACIÓN TECNOLÓGICA Y APOYO A LA GESTIÓN DE PROPIEDAD LA INDUSTRIAL"/>
    <n v="10"/>
    <n v="50"/>
    <s v="Durante el mes de agosto se definió el tema del segundo boletín tecnológico, que estará enfocado en la geotermia. Además, se continuó con la búsqueda del experto que apoyará en su elaboración._x000a_El 06 de agosto de 2025 se realizaron las siguientes tres publicaciones en las redes sociales: _x000a_•_x0009_Facebook: https://www.facebook.com/share/p/1BL4mDjCjZ/_x000a_•_x0009_Instagram:  https://www.instagram.com/p/DNCKNh4pVk4/?igsh=cWQyYzFhMTF0bHE1_x000a_•_x0009_LinkedIn:  https://www.linkedin.com/posts/superintendencia-de-industria-y-comercio_innovaciaejntecnolaejgica-boletinessic-cigepi-activity-7359017949984137216-PJAz?utm_source=share&amp;utm_medium=member_desktop&amp;rcm=ACoAAAedJcoB4XWp1QQFH50D_OtGWmsumOUOE18 "/>
    <m/>
    <n v="50"/>
    <s v="Se avala informe teniendo en cuenta el boletín tecnológico Coca: &quot;De la tradición a la innovación tecnológica&quot;, y su correspondiente difusión.  Al igual que el avance de seguimiento a la fecha."/>
    <m/>
    <m/>
    <n v="5"/>
  </r>
  <r>
    <x v="6"/>
    <n v="0"/>
    <x v="1"/>
    <s v="2023.4.1"/>
    <s v="N/A"/>
    <s v="NA"/>
    <s v="NA"/>
    <s v="NA"/>
    <s v="N/A"/>
    <s v="N/A"/>
    <s v="N/A"/>
    <s v="Política Servicio al Ciudadano_DIMENSIÓN Gestión con Valores para Resultados"/>
    <s v="N/A"/>
    <s v="Definir cronograma de trabajo y estructura del documento para los boletines tecnológicos.  (Cronograma de trabajo definido)"/>
    <n v="10"/>
    <n v="1"/>
    <s v="Númerica"/>
    <s v="# de cronogramas y estructura de los boletines definidos / 1 cronograma y estructura de los boletines por definir"/>
    <d v="2025-02-03T00:00:00"/>
    <d v="2025-02-28T00:00:00"/>
    <s v="2023-GRUPO DE TRABAJO DE CENTRO DE INFORMACIÓN TECNOLÓGICA Y APOYO A LA GESTIÓN DE PROPIEDAD LA INDUSTRIAL"/>
    <n v="1"/>
    <n v="100"/>
    <s v="Se elaboró el cronograma de actividades para la elaboración de los 2 boletines tecnológicos del presente año."/>
    <d v="2025-02-28T00:00:00"/>
    <n v="100"/>
    <s v="Se valida plan de trabajo"/>
    <d v="2025-02-28T00:00:00"/>
    <n v="100"/>
    <n v="1"/>
  </r>
  <r>
    <x v="6"/>
    <n v="0"/>
    <x v="1"/>
    <s v="2023.4.2"/>
    <s v="N/A"/>
    <s v="NA"/>
    <s v="NA"/>
    <s v="NA"/>
    <s v="N/A"/>
    <s v="N/A"/>
    <s v="N/A"/>
    <s v="Política Servicio al Ciudadano_DIMENSIÓN Gestión con Valores para Resultados"/>
    <s v="N/A"/>
    <s v="Elaborar y publicar dos (2) Boletines tecnológicos.  (Capturas de pantalla de la publicación de los boletines tecnológicos)"/>
    <n v="70"/>
    <n v="2"/>
    <s v="Númerica"/>
    <s v="# de Boletines publicados / 2 boletines por publicar"/>
    <d v="2025-03-03T00:00:00"/>
    <d v="2025-11-28T00:00:00"/>
    <s v="2023-GRUPO DE TRABAJO DE CENTRO DE INFORMACIÓN TECNOLÓGICA Y APOYO A LA GESTIÓN DE PROPIEDAD LA INDUSTRIAL"/>
    <n v="7"/>
    <n v="50"/>
    <s v="Durante el mes de agosto se definió el tema del segundo boletín tecnológico, que estará enfocado en la geotermia. Además, se continuó con la búsqueda del experto que apoyará en su elaboración."/>
    <m/>
    <n v="50"/>
    <s v="Se valida reporte de seguimiento."/>
    <m/>
    <m/>
    <n v="3.5"/>
  </r>
  <r>
    <x v="6"/>
    <n v="0"/>
    <x v="1"/>
    <s v="2023.4.3"/>
    <s v="N/A"/>
    <s v="NA"/>
    <s v="NA"/>
    <s v="NA"/>
    <s v="N/A"/>
    <s v="N/A"/>
    <s v="N/A"/>
    <s v="Política Servicio al Ciudadano_DIMENSIÓN Gestión con Valores para Resultados"/>
    <s v="N/A"/>
    <s v="Realizar la divulgación de los dos (2) Boletines tecnológicos. (Informe de divulgación)"/>
    <n v="20"/>
    <n v="2"/>
    <s v="Númerica"/>
    <s v="# de Boletines divulgados / 2 Boletines por divulgar"/>
    <d v="2025-03-03T00:00:00"/>
    <d v="2025-12-12T00:00:00"/>
    <s v="2023-GRUPO DE TRABAJO DE CENTRO DE INFORMACIÓN TECNOLÓGICA Y APOYO A LA GESTIÓN DE PROPIEDAD LA INDUSTRIAL"/>
    <n v="2"/>
    <n v="50"/>
    <s v="El 06 de agosto se 2025 se realizaron las siguientes tres publicaciones en las redes sociales: _x000a_-Facebook: https://www.facebook.com/share/p/1BL4mDjCjZ/ _x000a_-Instagram:  https://www.instagram.com/p/DNCKNh4pVk4/?igsh=cWQyYzFhMTF0bHE1 _x000a_-LinkedIn:  https://www.linkedin.com/posts/superintendencia-de-industria-y-comercio_innovaciaejntecnolaejgica-boletinessic-cigepi-activity-7359017949984137216-PJAz?utm_source=share&amp;utm_medium=member_desktop&amp;rcm=ACoAAAedJcoB4XWp1QQFH50D_OtGWmsumOUOE18  "/>
    <m/>
    <n v="50"/>
    <s v="Se avala informe de avance y entregable relacionado."/>
    <m/>
    <m/>
    <n v="1"/>
  </r>
  <r>
    <x v="6"/>
    <n v="0"/>
    <x v="0"/>
    <s v="2023.5"/>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3-9-b- Seguridad humana y justicia social - Aprovechamiento de la propiedad intelectual "/>
    <s v="No"/>
    <s v="N/A"/>
    <s v="Política Servicio al Ciudadano_DIMENSIÓN Gestión con Valores para Resultados"/>
    <s v="PND_2_Fomentar estrategias de sensibilización para el reconocimiento, aprovechamiento y uso responsable de los derechos de PI / PEI_31 / CONPES 4062 Acción 4.7"/>
    <s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
    <n v="10"/>
    <n v="1"/>
    <s v="Númerica"/>
    <s v="# de estrategias implementadas / 1 estrategia por implementar"/>
    <d v="2025-02-03T00:00:00"/>
    <d v="2025-11-28T00:00:00"/>
    <s v="2023-GRUPO DE TRABAJO DE CENTRO DE INFORMACIÓN TECNOLÓGICA Y APOYO A LA GESTIÓN DE PROPIEDAD LA INDUSTRIAL"/>
    <n v="10"/>
    <n v="0"/>
    <s v="En el marco de la &quot;Estrategia para fomentar el uso y difusión de instrumentos de protección de la Propiedad Industrial en productos agrícolas, alimenticios y preparaciones elaboradas mediante métodos tradicionales&quot;, se definió la Acción 1: Sensibilizar a asociaciones agropecuarias y de culinaria tradicional sobre categorías de protección de la propiedad industrial. En agosto, se ejecutó el programa de marcas colectivas con 2 actividades de sensibilización y 2 talleres estratégicos, así:_x000a_-6 de agosto: sensibilización con la Asociación de Mujeres Camaroneras ASOMEFAMA (aliado ONUDI)._x000a_-8 y 13 de agosto: talleres con ASOMEFAMA._x000a_-12 de agosto: sensibilización a la asociación de lecheros del Quindío (aliado ADR)._x000a_-20 de agosto: taller con la asociación de lecheros del Quindío."/>
    <m/>
    <n v="0"/>
    <s v="Se avala seguimiento."/>
    <m/>
    <m/>
    <n v="0"/>
  </r>
  <r>
    <x v="6"/>
    <n v="0"/>
    <x v="1"/>
    <s v="2023.5.1"/>
    <s v="N/A"/>
    <s v="NA"/>
    <s v="NA"/>
    <s v="NA"/>
    <s v="N/A"/>
    <s v="N/A"/>
    <s v="N/A"/>
    <s v="Política Servicio al Ciudadano_DIMENSIÓN Gestión con Valores para Resultados"/>
    <s v="N/A"/>
    <s v="Diseñar y ejecutar piloto de la estrategia para fomentar el uso, difusión y sensibilización de instrumentos de protección asociados a signos de vocación colectiva    (Informe de ejecución del piloto de la estrategia)"/>
    <n v="70"/>
    <n v="1"/>
    <s v="Númerica"/>
    <s v="# de estrategias ejecutadas / 1 estrategia por ejecutar"/>
    <d v="2025-02-03T00:00:00"/>
    <d v="2025-09-30T00:00:00"/>
    <s v="2023-GRUPO DE TRABAJO DE CENTRO DE INFORMACIÓN TECNOLÓGICA Y APOYO A LA GESTIÓN DE PROPIEDAD LA INDUSTRIAL"/>
    <n v="7"/>
    <n v="0"/>
    <s v="En agosto se realizaron 2 actividades de sensibilización y 2 talleres estratégicos de marca colectiva como se indica:_x000a_El 6 de agosto sensibilización con la asociación ASOMEFAMA-(el aliado que acompaña es ONUDI)_x000a_El 8 de agosto taller con la asociación ASOMEFAMA-ONUDI"/>
    <m/>
    <n v="0"/>
    <s v="Se valida informe de seguimiento."/>
    <m/>
    <m/>
    <n v="0"/>
  </r>
  <r>
    <x v="6"/>
    <n v="0"/>
    <x v="1"/>
    <s v="2023.5.2"/>
    <s v="N/A"/>
    <s v="NA"/>
    <s v="NA"/>
    <s v="NA"/>
    <s v="N/A"/>
    <s v="N/A"/>
    <s v="N/A"/>
    <s v="Política Servicio al Ciudadano_DIMENSIÓN Gestión con Valores para Resultados"/>
    <s v="N/A"/>
    <s v="Elaborar informe de la implementación de la acción CONPES 4.7 propuesta  (Informe anual de la implementación)"/>
    <n v="30"/>
    <n v="1"/>
    <s v="Númerica"/>
    <s v="# de informes elaborados / 1 informe por elaborar"/>
    <d v="2025-10-01T00:00:00"/>
    <d v="2025-11-28T00:00:00"/>
    <s v="2023-GRUPO DE TRABAJO DE CENTRO DE INFORMACIÓN TECNOLÓGICA Y APOYO A LA GESTIÓN DE PROPIEDAD LA INDUSTRIAL"/>
    <n v="3"/>
    <n v="0"/>
    <n v="0"/>
    <m/>
    <n v="0"/>
    <n v="0"/>
    <m/>
    <m/>
    <n v="0"/>
  </r>
  <r>
    <x v="6"/>
    <n v="0"/>
    <x v="0"/>
    <s v="2023.6"/>
    <s v="Innovador"/>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3-9-b- Seguridad humana y justicia social - Aprovechamiento de la propiedad intelectual "/>
    <s v="No"/>
    <s v="C-3503-0200-0014-20309b"/>
    <s v="Política Participación Ciudadana en la Gestión Pública _DIMENSIÓN Gestión con Valores para Resultados"/>
    <s v="PND_3_Brindar acompañamiento a inventores y promover el uso de la información de patentes / PND_4_Reinvertir parte de las tasas recaudadas por propiedad industrial en el funcionamiento y promoción de la innovación"/>
    <s v="Premio Nacional al Inventor Colombiano 2025, realizado  (Informe dela realización del premio al inventor Colombiano 2025)"/>
    <n v="10"/>
    <n v="1"/>
    <s v="Númerica"/>
    <s v="# de premios al inventor colombiano realizados / 1 premio al inventor colombiano por realizar"/>
    <d v="2025-02-03T00:00:00"/>
    <d v="2025-08-29T00:00:00"/>
    <s v="2023-GRUPO DE TRABAJO DE CENTRO DE INFORMACIÓN TECNOLÓGICA Y APOYO A LA GESTIÓN DE PROPIEDAD LA INDUSTRIAL"/>
    <n v="10"/>
    <n v="37"/>
    <s v="En agosto se evaluaron 93 postulaciones preseleccionadas por cumplir todos los requisitos. Estas se valoraron según criterios específicos: en la categoría juvenil, se consideró la imaginación para resolver el problema, la originalidad de la solución y su relación con los ODS. En las categorías Mujeres inventoras, Inventor individual, Investigación, MIPES e Industria, se evaluaron: problema o necesidad, solución tecnológica, idoneidad de la invención, calidad de la postulación, relación con los ODS e internacionalización de la protección. _x000a__x000a_Resultados: Juvenil 8 preseleccionados/3 nominados; Mujeres 13/3; Inventor individual 23/3; Investigación 37/3; MIPES 6/3; Industria 6/3."/>
    <m/>
    <n v="0"/>
    <s v="Teniendo en cuenta que la unidad de medida para el producto es numérica (es decir, únicamente números enteros), no es correcto decir que el producto tiene un avance de 37%.  Es decir, el reporte de avance sería de 0 ó 1 (0% o 100%).  "/>
    <m/>
    <m/>
    <n v="0"/>
  </r>
  <r>
    <x v="6"/>
    <n v="0"/>
    <x v="1"/>
    <s v="2023.6.1"/>
    <s v="N/A"/>
    <s v="NA"/>
    <s v="NA"/>
    <s v="NA"/>
    <s v="N/A"/>
    <s v="N/A"/>
    <s v="N/A"/>
    <s v="Política Participación Ciudadana en la Gestión Pública _DIMENSIÓN Gestión con Valores para Resultados"/>
    <s v="N/A"/>
    <s v="Realizar propuesta de restructuración del Premio Nacional al inventor colombiano.  (Documento propuesta elaborado)"/>
    <n v="20"/>
    <n v="1"/>
    <s v="Númerica"/>
    <s v="# de propuestas de reestructuración realizadas / 1 propuesta de reestructuración por realizar"/>
    <d v="2025-02-03T00:00:00"/>
    <d v="2025-02-28T00:00:00"/>
    <s v="2023-GRUPO DE TRABAJO DE CENTRO DE INFORMACIÓN TECNOLÓGICA Y APOYO A LA GESTIÓN DE PROPIEDAD LA INDUSTRIAL"/>
    <n v="2"/>
    <n v="100"/>
    <s v="Se realizó la propuesta de restructuración del Premio Nacional al inventor colombiano, y se envió a la Delegada de PI, para sus observaciones."/>
    <d v="2025-02-28T00:00:00"/>
    <n v="100"/>
    <s v="Se verifica el cumplimiento, conforme lo identificado en la actividad del plan de acción."/>
    <d v="2025-02-28T00:00:00"/>
    <n v="100"/>
    <n v="2"/>
  </r>
  <r>
    <x v="6"/>
    <n v="0"/>
    <x v="1"/>
    <s v="2023.6.2"/>
    <s v="N/A"/>
    <s v="NA"/>
    <s v="NA"/>
    <s v="NA"/>
    <s v="N/A"/>
    <s v="N/A"/>
    <s v="N/A"/>
    <s v="Política Participación Ciudadana en la Gestión Pública _DIMENSIÓN Gestión con Valores para Resultados"/>
    <s v="N/A"/>
    <s v="Socializar  la propuesta con actores clave (internos/externos) para la gestión del premio nacional al inventor colombiano.  (Listados de asistencia a la socialización de la propuesta)"/>
    <n v="10"/>
    <n v="2"/>
    <s v="Númerica"/>
    <s v="# de socializaciones de la propuesta realizadas / 2 socializaciones de la propuesta por realizar"/>
    <d v="2025-03-03T00:00:00"/>
    <d v="2025-03-31T00:00:00"/>
    <s v="2023-GRUPO DE TRABAJO DE CENTRO DE INFORMACIÓN TECNOLÓGICA Y APOYO A LA GESTIÓN DE PROPIEDAD LA INDUSTRIAL"/>
    <n v="1"/>
    <n v="100"/>
    <s v="En el mes de marzo se realizó el documento con las bases del concurso, cronograma y formularios de inscripción para los participantes: uno para las categorías de Mujeres, Inventores independientes, Investigación, Micro y pequeña empresa e Industria y otro formulario para la categoría de jóvenes. Se solicito la construcción de un espacio en la sede electrónica para el premio, se rediseño la imagen del premio y se realizó la socialización con actores clave para la gestión del premio."/>
    <d v="2025-03-31T00:00:00"/>
    <n v="100"/>
    <s v="Se valida información remitida por el área en cuanto a las socializaciones realizadas."/>
    <d v="2025-03-31T00:00:00"/>
    <n v="100"/>
    <n v="1"/>
  </r>
  <r>
    <x v="6"/>
    <n v="0"/>
    <x v="1"/>
    <s v="2023.6.3"/>
    <s v="N/A"/>
    <s v="NA"/>
    <s v="NA"/>
    <s v="NA"/>
    <s v="N/A"/>
    <s v="N/A"/>
    <s v="N/A"/>
    <s v="Política Participación Ciudadana en la Gestión Pública _DIMENSIÓN Gestión con Valores para Resultados"/>
    <s v="N/A"/>
    <s v="Realizar el premio al inventor colombiano 2025 desde la convocatoria hasta premiación. (Informe de la realización del premio al inventor Colombiano 2025)"/>
    <n v="70"/>
    <n v="1"/>
    <s v="Númerica"/>
    <s v="# de premios al inventor colombiano realizados / 1 premio al inventor colombiano por realizar"/>
    <d v="2025-04-01T00:00:00"/>
    <d v="2025-08-29T00:00:00"/>
    <s v="2023-GRUPO DE TRABAJO DE CENTRO DE INFORMACIÓN TECNOLÓGICA Y APOYO A LA GESTIÓN DE PROPIEDAD LA INDUSTRIAL"/>
    <n v="7"/>
    <n v="10"/>
    <s v="En agosto se evaluaron 93 postulaciones preseleccionadas por cumplir todos los requisitos. Estas se valoraron según criterios específicos: en la categoría juvenil, se consideró la imaginación para resolver el problema, la originalidad de la solución y su relación con los ODS. En las categorías Mujeres inventoras, Inventor individual, Investigación, MIPES e Industria, se evaluaron: problema o necesidad, solución tecnológica, idoneidad de la invención, calidad de la postulación, relación con los ODS e internacionalización de la protección. _x000a__x000a_Resultados: Juvenil 8 preseleccionados/3 nominados; Mujeres 13/3; Inventor individual 23/3; Investigación 37/3; MIPES 6/3; Industria 6/3."/>
    <m/>
    <n v="10"/>
    <s v="Se avala informe de seguimiento."/>
    <m/>
    <m/>
    <n v="0.7"/>
  </r>
  <r>
    <x v="7"/>
    <n v="0"/>
    <x v="0"/>
    <s v="2020.1"/>
    <s v="Operativo"/>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03-0200-0014-20309b"/>
    <s v="Política Servicio al Ciudadano_DIMENSIÓN Gestión con Valores para Resultados"/>
    <n v="0"/>
    <s v="Solicitudes de patentes de invención y modelos de utilidad pendientes de trámite y que cuenten con pago del examen de patentabilidad anteriores al año 2023, atendidas  (Reporte de indicador generado en Tableau o Power BI)"/>
    <n v="50"/>
    <n v="95"/>
    <s v="Porcentual"/>
    <s v="% de exámenes de fondo realizados / 95% de exámenes de fondo por realizar"/>
    <d v="2025-01-02T00:00:00"/>
    <d v="2025-12-31T00:00:00"/>
    <s v="2020-DIRECCIÓN DE NUEVAS CREACIONES"/>
    <n v="50"/>
    <n v="54.2"/>
    <s v="Se han realizado 1465 estudios por artículo 45 de solicitudes de patente de invención y modelos de utilidad de solicitudes con fecha de presentación entre los años 2022 y anteriores, para un avance del 54,2% de enero a agosto. Durante el periodo de agosto de 2025 se realizaron 232 estudios por artículo 45."/>
    <m/>
    <n v="54"/>
    <s v="Al 31 de agosto de 2025, se han gestionado 1465 solicitudes de 2701, para un avance del 54%"/>
    <m/>
    <m/>
    <n v="27"/>
  </r>
  <r>
    <x v="7"/>
    <n v="0"/>
    <x v="1"/>
    <s v="2020.1.1"/>
    <s v="N/A"/>
    <s v="NA"/>
    <s v="NA"/>
    <s v="NA"/>
    <s v="N/A"/>
    <s v="N/A"/>
    <s v="N/A"/>
    <s v="Política Servicio al Ciudadano_DIMENSIÓN Gestión con Valores para Resultados"/>
    <s v="N/A"/>
    <s v="Realizar el examen de fondo a las solicitudes de patente de invención y modelo de utilidad anteriores al año 2023 (stock corresponde a 2701 solicitudes) siempre y cuando cuenten con el pago del examen de patentabilidad.  (Reporte de indicador generado en Tableau o Power BI)"/>
    <n v="50"/>
    <n v="95"/>
    <s v="Porcentual"/>
    <s v="% de exámenes de fondo realizados / 95% de exámenes de fondo por realizar"/>
    <d v="2025-01-02T00:00:00"/>
    <d v="2025-12-31T00:00:00"/>
    <s v="2020-DIRECCIÓN DE NUEVAS CREACIONES"/>
    <n v="25"/>
    <n v="54.2"/>
    <s v="Se han realizado 1465 estudios por artículo 45 de solicitudes de patente de invención y modelos de utilidad de solicitudes con fecha de presentación entre los años 2022 y anteriores, para un avance del 54,2% de enero a agosto. Durante el periodo de agosto de 2025 se realizaron 232 estudios por artículo 45."/>
    <m/>
    <n v="54.2"/>
    <s v="Se avala avance de acuerdo a informe presentado."/>
    <m/>
    <m/>
    <n v="13.55"/>
  </r>
  <r>
    <x v="7"/>
    <n v="0"/>
    <x v="1"/>
    <s v="2020.1.2"/>
    <s v="N/A"/>
    <s v="NA"/>
    <s v="NA"/>
    <s v="NA"/>
    <s v="N/A"/>
    <s v="N/A"/>
    <s v="N/A"/>
    <s v="Política Servicio al Ciudadano_DIMENSIÓN Gestión con Valores para Resultados"/>
    <s v="N/A"/>
    <s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
    <n v="50"/>
    <n v="95"/>
    <s v="Porcentual"/>
    <s v="% de solicitudes realizadas y enviadas  para suscripción de la señora superintendente / 95% de solicitudes por realizar y enviar para suscripción de la señora superintendente"/>
    <d v="2025-01-02T00:00:00"/>
    <d v="2025-12-31T00:00:00"/>
    <s v="2020-DIRECCIÓN DE NUEVAS CREACIONES"/>
    <n v="25"/>
    <n v="76"/>
    <s v="Se establece que durante el periodo de enero a agosto de 2025, se han proyectado y enviado para suscripción de la superintendente de industria y comercio 1203 solicitudes de patente de invención y modelos de utilidad de solicitudes con fecha de presentación entre los años 2022 y anteriores, para un avance del 76%. Para el periodo de agosto se proyectaron y enviaron para suscripción de la superintendente de industria y comercio 171 solicitudes."/>
    <m/>
    <n v="76"/>
    <s v="Al 31 de agosto llevan 1203 solicitudes atendidas de 1582 para un avance del 76%"/>
    <m/>
    <m/>
    <n v="19"/>
  </r>
  <r>
    <x v="7"/>
    <n v="0"/>
    <x v="0"/>
    <s v="2020.2"/>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FUNCIONAMIENTO"/>
    <s v="Política Fortalecimiento Organizacional y Simplificación de Procesos _DIMENSIÓN Gestión con Valores para Resultados"/>
    <n v="0"/>
    <s v="Formatos de actos administrativos, estandarizados (Correo electrónico dirigido  al Grupo de Operaciones con los formatos predeterminados actualizados, entregados)"/>
    <n v="50"/>
    <n v="100"/>
    <s v="Porcentual"/>
    <s v="% de formatos actualizados / 100% de formatos por actualizar"/>
    <d v="2025-01-20T00:00:00"/>
    <d v="2025-12-31T00:00:00"/>
    <s v="2020-DIRECCIÓN DE NUEVAS CREACIONES"/>
    <n v="50"/>
    <n v="0"/>
    <s v="Tras la revisión de los formatos, se determinó que todos requieren actualización. En consecuencia, durante el mes de agosto de 2025 se inició dicho proceso y, hasta la fecha, se han actualizado 4 formatos, correspondientes a los siguientes: NC100, NC517, NC134 y NC502."/>
    <m/>
    <n v="0"/>
    <s v="Se avala seguimiento."/>
    <m/>
    <m/>
    <n v="0"/>
  </r>
  <r>
    <x v="7"/>
    <n v="0"/>
    <x v="1"/>
    <s v="2020.2.1"/>
    <s v="N/A"/>
    <s v="NA"/>
    <s v="NA"/>
    <s v="NA"/>
    <s v="N/A"/>
    <s v="N/A"/>
    <s v="N/A"/>
    <s v="Política Fortalecimiento Organizacional y Simplificación de Procesos _DIMENSIÓN Gestión con Valores para Resultados"/>
    <s v="N/A"/>
    <s v="Revisar los formatos predeterminados empleados en la etapa de forma y de fondo de las patentes de invención y de modelo de utilidad, para identificar los aspectos que deberán ser actualizados  (Documento que contenga las conclusiones de la revisión)"/>
    <n v="50"/>
    <n v="100"/>
    <s v="Porcentual"/>
    <s v="% de formatos revisados / 100% de formatos por revisar"/>
    <d v="2025-01-20T00:00:00"/>
    <d v="2025-12-31T00:00:00"/>
    <s v="2020-DIRECCIÓN DE NUEVAS CREACIONES"/>
    <n v="25"/>
    <n v="99"/>
    <s v="Durante el periodo de enero a agosto de 2025 se han revisado 48 de 48 formatos predeterminados empleados en la etapa de mínimos, de forma y de fondo de las patentes de invención y de modelo de utilidad y dado que se está desarrollando el documento final que contenga las conclusiones de la revisión, se tiene un avance del 99%. Durante el mes de agosto se revisaron 3 formatos los cuales son: NC88, NC89, NC90."/>
    <m/>
    <n v="99"/>
    <s v="Se revisa documento de informe de avance producto 2020.2 del plan de acción de la dirección de nuevas creaciones. Se avala avance."/>
    <m/>
    <m/>
    <n v="24.75"/>
  </r>
  <r>
    <x v="7"/>
    <n v="0"/>
    <x v="1"/>
    <s v="2020.2.2"/>
    <s v="N/A"/>
    <s v="NA"/>
    <s v="NA"/>
    <s v="NA"/>
    <s v="N/A"/>
    <s v="N/A"/>
    <s v="N/A"/>
    <s v="Política Fortalecimiento Organizacional y Simplificación de Procesos _DIMENSIÓN Gestión con Valores para Resultados"/>
    <s v="N/A"/>
    <s v="Actualizar los formatos predeterminados con aspectos de actualización identificados en la revisión y entregarlos en formato Word al Grupo de Operaciones.  (Correo electrónico dirigido  al Grupo de Operaciones con los formatos predeterminados actualizados, entregados)"/>
    <n v="50"/>
    <n v="100"/>
    <s v="Porcentual"/>
    <s v="% de formatos actualizados / 100% de formatos por actualizar"/>
    <d v="2025-01-20T00:00:00"/>
    <d v="2025-12-31T00:00:00"/>
    <s v="2020-DIRECCIÓN DE NUEVAS CREACIONES"/>
    <n v="25"/>
    <n v="0"/>
    <s v="Tras la revisión de los formatos, se determinó que todos requieren actualización. En consecuencia, durante el mes de agosto de 2025 se inició dicho proceso y, hasta la fecha, se han actualizado 4 formatos, correspondientes a los siguientes: NC100, NC517, NC134 y NC502."/>
    <m/>
    <n v="0"/>
    <s v="Se avala reporte de seguimiento."/>
    <m/>
    <m/>
    <n v="0"/>
  </r>
  <r>
    <x v="8"/>
    <n v="0"/>
    <x v="0"/>
    <s v="2010.1"/>
    <s v="Operativo"/>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03-0200-0014-20309b"/>
    <s v="Política Servicio al Ciudadano_DIMENSIÓN Gestión con Valores para Resultados"/>
    <n v="0"/>
    <s v="Solicitudes pendientes de decisión en materia de registro y cancelación de signos distintivos, decididas.  (Reporte de indicador generado en Tableau o Power BI)"/>
    <n v="95"/>
    <n v="80"/>
    <s v="Porcentual"/>
    <s v="% de solicitudes decididas / 80% de solicitudes por decidir"/>
    <d v="2025-01-15T00:00:00"/>
    <d v="2025-12-31T00:00:00"/>
    <s v="2010-DIRECCION DE SIGNOS DISTINTIVOS"/>
    <n v="95"/>
    <n v="40.950000000000003"/>
    <s v="Para el mes de julio de 2025 se presenta el avance del producto 2010.1 en 40.95%, esto con ocasión a la ponderación establecida y atendiendo el porcentaje de avance de la actividad 2010.1.3. Las actividades 2010.1.1 y 2010.1.2 el reporte del avance se mantuvo igual al mes anterior._x000a__x000a_   Meta    % ponderado    Avance       Total_x000a_Actividad 1            80             99                51.5        40.78_x000a_Actividad 2            70             0.2               48.8         0,06_x000a_Actividad 3            70             0.2               80.8         0.11_x000a_Actividad 4            70             0.6                  0            0_x000a__x000a_                                                                                40.95 "/>
    <m/>
    <n v="41"/>
    <s v="Se valida el porcentaje de acuerdo con la ponderación de cada una de las actividades del producto"/>
    <m/>
    <m/>
    <n v="38.950000000000003"/>
  </r>
  <r>
    <x v="8"/>
    <n v="0"/>
    <x v="1"/>
    <s v="2010.1.1"/>
    <s v="N/A"/>
    <s v="NA"/>
    <s v="NA"/>
    <s v="NA"/>
    <s v="N/A"/>
    <s v="N/A"/>
    <s v="N/A"/>
    <s v="Política Servicio al Ciudadano_DIMENSIÓN Gestión con Valores para Resultados"/>
    <s v="N/A"/>
    <s v="Decidir las clases de registro de signos distintivos sin oposición radicadas a 31 de diciembre de 2024, cuyo stock se calcula que sea de 53.432 clases, excepto los casos detenidos.  (Reporte de indicador generado en Tableau o Power BI)"/>
    <n v="30"/>
    <n v="80"/>
    <s v="Porcentual"/>
    <s v="% de clases decididas / 80% de clases por decidir"/>
    <d v="2025-01-15T00:00:00"/>
    <d v="2025-10-31T00:00:00"/>
    <s v="2010-DIRECCION DE SIGNOS DISTINTIVOS"/>
    <n v="28.5"/>
    <n v="68.099999999999994"/>
    <s v="Se reporta el avance de la actividad 2010.1.1 Decidir las clases de registro de signos distintivos sin oposición radicadas a 31 de diciembre de 2024, cuyo stock se calcula que sea de 53.432 clases, excepto los casos detenidos_x000a_Se decidieron 36777 clases de una meta de 53432, para un avance del 68,1% para el periodo del 15 de enero de 2025 al 31 de agosto de 2025"/>
    <m/>
    <n v="68"/>
    <s v="Al 31 de agosto de 2025 llevan 36377 solicitudes gestionadas de 53432, para un avance del 68%"/>
    <m/>
    <m/>
    <n v="19.38"/>
  </r>
  <r>
    <x v="8"/>
    <n v="0"/>
    <x v="1"/>
    <s v="2010.1.2"/>
    <s v="N/A"/>
    <s v="NA"/>
    <s v="NA"/>
    <s v="NA"/>
    <s v="N/A"/>
    <s v="N/A"/>
    <s v="N/A"/>
    <s v="Política Servicio al Ciudadano_DIMENSIÓN Gestión con Valores para Resultados"/>
    <s v="N/A"/>
    <s v="Decidir las clases de registro de signos distintivos con oposición radicadas a 31 de diciembre de 2024, cuyo stock se calcula que sea de 5.026 clases, excepto los casos detenidos.  (Reporte de indicador generado en Tableau o Power BI)"/>
    <n v="30"/>
    <n v="70"/>
    <s v="Porcentual"/>
    <s v="% de clases decididas / 70% de clases por decidir"/>
    <d v="2025-01-15T00:00:00"/>
    <d v="2025-10-31T00:00:00"/>
    <s v="2010-DIRECCION DE SIGNOS DISTINTIVOS"/>
    <n v="28.5"/>
    <n v="54.1"/>
    <s v="Se reporta el actividad 2010.1.2 Decidir las clases de registro de signos distintivos con oposición radicadas a 31 de diciembre de 2024, cuyo stock se calcula que sea de 5.026 clases, excepto los casos detenidos._x000a_Se decidieron 2717 clases de una meta de 5026 para un avance del 54,1% para el periodo del 15 de enero de 2025 al 31 de agosto de 2025"/>
    <m/>
    <n v="54"/>
    <s v="Al 31 de agosto se han gestionado 2717 solicitudes de 5026, para un avance del 54%"/>
    <m/>
    <m/>
    <n v="15.39"/>
  </r>
  <r>
    <x v="8"/>
    <n v="0"/>
    <x v="1"/>
    <s v="2010.1.3"/>
    <s v="N/A"/>
    <s v="NA"/>
    <s v="NA"/>
    <s v="NA"/>
    <s v="N/A"/>
    <s v="N/A"/>
    <s v="N/A"/>
    <s v="Política Servicio al Ciudadano_DIMENSIÓN Gestión con Valores para Resultados"/>
    <s v="N/A"/>
    <s v="Decidir las solicitudes de acciones de cancelación con traslado vencido al 14 de noviembre de 2025, excepto los casos detenidos.  (Reporte de indicador generado en Tableau o Power BI)"/>
    <n v="20"/>
    <n v="70"/>
    <s v="Porcentual"/>
    <s v="% de solicitudes decididas / 70% de solicitudes por decidir"/>
    <d v="2025-01-15T00:00:00"/>
    <d v="2025-12-31T00:00:00"/>
    <s v="2010-DIRECCION DE SIGNOS DISTINTIVOS"/>
    <n v="19"/>
    <n v="85.2"/>
    <s v="Se presenta el avance de la actividad 2010.1.3 Decidir las solicitudes de acciones de cancelación con traslado vencido al 14 de noviembre de 2025, excepto los casos detenidos, en el periodo del 15 de enero de 2025 al 31 de agosto de 2025. Se han decidido 795 solicitudes de un stock de 933._x000a_"/>
    <m/>
    <n v="85"/>
    <s v="Al 30 de agosto de 2025 se han decidido 795 solicitudes de 933, para un avance del 85%"/>
    <m/>
    <m/>
    <n v="16.149999999999999"/>
  </r>
  <r>
    <x v="8"/>
    <n v="0"/>
    <x v="1"/>
    <s v="2010.1.4"/>
    <s v="N/A"/>
    <s v="NA"/>
    <s v="NA"/>
    <s v="NA"/>
    <s v="N/A"/>
    <s v="N/A"/>
    <s v="N/A"/>
    <s v="Política Servicio al Ciudadano_DIMENSIÓN Gestión con Valores para Resultados"/>
    <s v="N/A"/>
    <s v="Decidir las clases de registro de signos distintivos sin oposición radicadas entre el 1 de enero de 2025 y 30 de junio de 2025, cuyo stock se calcula que sea de 22.393, excepto los casos detenidos.  (Reporte de indicador generado en Tableau o Power BI)"/>
    <n v="20"/>
    <n v="70"/>
    <s v="Porcentual"/>
    <s v="% de clases decididas / 70% de clases por decidir"/>
    <d v="2025-08-01T00:00:00"/>
    <d v="2025-12-31T00:00:00"/>
    <s v="2010-DIRECCION DE SIGNOS DISTINTIVOS"/>
    <n v="19"/>
    <n v="0"/>
    <n v="0"/>
    <m/>
    <n v="0"/>
    <n v="0"/>
    <m/>
    <m/>
    <n v="0"/>
  </r>
  <r>
    <x v="8"/>
    <n v="0"/>
    <x v="0"/>
    <s v="2010.2"/>
    <s v="Innovador"/>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Si"/>
    <s v="N/A"/>
    <s v="Política Gestión del Conocimiento y la Innovación _DIMENSIÓN Gestión del conocimiento y la innovación"/>
    <s v="PND_ 2_Fomentar estrategias de sensibilización para el reconocimiento, aprovechamiento y uso responsable de los derechos de PI"/>
    <s v="Contenidos estratégicos y accesibles para la ciudadanía sobre signos distintivos notorios y denominaciones de origen protegidas de productos colombianos, publicado (Captura de pantalla de las publicaciones)"/>
    <n v="5"/>
    <n v="2"/>
    <s v="Númerica"/>
    <s v="# de contenidos publicados / 2 contenidos por publicar"/>
    <d v="2025-02-03T00:00:00"/>
    <d v="2025-08-15T00:00:00"/>
    <s v="20-OFICINA DE TECNOLOGÍA E INFORMÁTICA;_x000a_2010-DIRECCION DE SIGNOS DISTINTIVOS;_x000a_73-GRUPO DE TRABAJO DE COMUNICACION"/>
    <n v="5"/>
    <n v="0"/>
    <s v="El avance del cumplimiento del producto se ha dado mediante las siguientes acciones realizadas:_x000a_Envío de la siguiente información desde la Dirección de Signos Distintivos a la OSCAE:  i) documento información preliminar sobre D.O. y usuarios autorizados; ii) listado de signos distintivos notorios, iii), reporte de D.O por regiones; se recibió la retroalimentación mediante observaciones e inquietudes a la información enviada.._x000a_Una vez recibidos las observaciones, la Dirección de Signos Distintivos hizo los ajustes respectivos, correspondientes a: i) archivo base revisado de denominación de origen. ii) requerimiento de información a publicar, iii) periodicidad de la publicación de la información, iv) solicitud a la Oficina de Tecnología e Informática OTI, v) creación del micrositio en la sede electrónica_x000a_"/>
    <m/>
    <n v="0"/>
    <s v="Se valida avance cualitativo"/>
    <m/>
    <m/>
    <n v="0"/>
  </r>
  <r>
    <x v="8"/>
    <n v="0"/>
    <x v="1"/>
    <s v="2010.2.1"/>
    <s v="N/A"/>
    <s v="NA"/>
    <s v="NA"/>
    <s v="NA"/>
    <s v="N/A"/>
    <s v="N/A"/>
    <s v="N/A"/>
    <s v="Política Gestión del Conocimiento y la Innovación _DIMENSIÓN Gestión del conocimiento y la innovación"/>
    <s v="N/A"/>
    <s v="Preparar y enviar la información correspondiente al listado de signos distintivos declarados como notorios y la de denominaciones de origen protegidas de productos colombianos. (Correo electrónico de envió de la información)"/>
    <n v="30"/>
    <n v="2"/>
    <s v="Númerica"/>
    <s v="# de envíos de información realizados / 2 envió de información por realizar"/>
    <d v="2025-02-03T00:00:00"/>
    <d v="2025-03-28T00:00:00"/>
    <s v="2010-DIRECCION DE SIGNOS DISTINTIVOS"/>
    <n v="1.5"/>
    <n v="100"/>
    <s v="Se elaboró por parte de la Dirección de Signos Distintivos el informe de Denominaciones de Origen  protegidas y usuarios autorizados, y el Listado de Signos Distintivos Notorios y se remitieron  el 27 de marzo de 2025, mediante correo electrónico a la Oficina de Servicios al Consumidor y Apoyo Empresarial y a la Coordinación del Grupo de trabajo de comunicación."/>
    <d v="2025-03-27T00:00:00"/>
    <n v="100"/>
    <s v="Se valida la evidencia correspondiente."/>
    <d v="2025-03-27T00:00:00"/>
    <n v="100"/>
    <n v="1.5"/>
  </r>
  <r>
    <x v="8"/>
    <n v="0"/>
    <x v="2"/>
    <s v="2010.2.2"/>
    <s v="NA"/>
    <s v="NA"/>
    <s v="NA"/>
    <s v="NA"/>
    <s v="N/A"/>
    <s v="N/A"/>
    <s v="N/A"/>
    <s v="Política Gestión del Conocimiento y la Innovación _DIMENSIÓN Gestión del conocimiento y la innovación"/>
    <s v="N/A"/>
    <s v="Revisar el contenido correspondiente  al listado de signos distintivos declarados como notorios y el de las denominaciones de origen protegidas de productos colombianos, y formular eventuales observaciones.  (Correo electrónico enviado)"/>
    <n v="0"/>
    <n v="2"/>
    <s v="Númerica"/>
    <s v="# de revisiones de contenido realizadas_x0009_revisión de contenido por realizar / 2 envió de información por realizar"/>
    <d v="2025-03-31T00:00:00"/>
    <d v="2025-04-21T00:00:00"/>
    <s v="73-GRUPO DE TRABAJO DE COMUNICACION"/>
    <n v="0"/>
    <n v="100"/>
    <s v="El Grupo de Comunicación de Oscae confirmó la realización de la revisión del material enviado por la Dirección de Signos Distintivos conformado por los siguientes archivos: Documento 250313 Información Preliminar DO Protegidas y Usuarios Autorizados, Documento 250313 Listado de Signos Notorios - DSD y Documento 250313 Reporte de DO Regiones, mediante correo electrónico enviado a la Dirección de Signos Distintivos con las observaciones y comentarios realizados"/>
    <d v="2025-04-21T00:00:00"/>
    <n v="100"/>
    <s v="Se valida cumplimiento de la actividad"/>
    <d v="2025-04-21T00:00:00"/>
    <n v="100"/>
    <n v="0"/>
  </r>
  <r>
    <x v="8"/>
    <n v="0"/>
    <x v="1"/>
    <s v="2010.2.3"/>
    <s v="N/A"/>
    <s v="NA"/>
    <s v="NA"/>
    <s v="NA"/>
    <s v="N/A"/>
    <s v="N/A"/>
    <s v="N/A"/>
    <s v="Política Gestión del Conocimiento y la Innovación _DIMENSIÓN Gestión del conocimiento y la innovación"/>
    <s v="N/A"/>
    <s v="Ajustar el contenido correspondiente  al listado de signos distintivos declarados como notorios y el de las denominaciones de origen protegidas de productos colombianos  (Correo electrónico de envió de la información)"/>
    <n v="20"/>
    <n v="2"/>
    <s v="Númerica"/>
    <s v="# de ajustes de contenido realizadas / 2 ajustes de contenido por realizar"/>
    <d v="2025-04-22T00:00:00"/>
    <d v="2025-04-30T00:00:00"/>
    <s v="2010-DIRECCION DE SIGNOS DISTINTIVOS"/>
    <n v="1"/>
    <n v="100"/>
    <s v="La OSCAE envío el correo electrónico con las observaciones relacionadas con la actividad 2010.2.3, que corresponde a &quot;Ajustar el contenido correspondiente al listado de signos distintivos declarados como notorios y el de las denominaciones de origen protegidas de productos colombianos (correo electrónico de envío de la información), que hace parte del producto 2010.2 del plan de acción, &quot;Contenidos estratégicos y accesibles para la ciudadanía sobre signos distintivos notorios y denominaciones de origen protegida de productos colombianos, publicado&quot;._x000a__x000a_La OSCAE hizo observaciones sobre el archivo de denominaciones de origen protegidas de productos colombianos, con el punto 1 se dio respuesta a éste; y sobre el contenido correspondiente al listado de signos distintivos declarados como notorios, se dio respuesta  mediante los numerales 2,3,4 y 5   _x000a_"/>
    <d v="2025-04-30T00:00:00"/>
    <n v="100"/>
    <s v="Se valida el 100% del cumplimiento."/>
    <d v="2025-04-30T00:00:00"/>
    <n v="100"/>
    <n v="1"/>
  </r>
  <r>
    <x v="8"/>
    <n v="0"/>
    <x v="1"/>
    <s v="2010.2.4"/>
    <s v="N/A"/>
    <s v="NA"/>
    <s v="NA"/>
    <s v="NA"/>
    <s v="N/A"/>
    <s v="N/A"/>
    <s v="N/A"/>
    <s v="Política Gestión del Conocimiento y la Innovación _DIMENSIÓN Gestión del conocimiento y la innovación"/>
    <s v="N/A"/>
    <s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
    <n v="20"/>
    <n v="2"/>
    <s v="Númerica"/>
    <s v="# de ajustes al contenido realizados / 2 ajustes al contenido por realizar"/>
    <d v="2025-05-05T00:00:00"/>
    <d v="2025-05-23T00:00:00"/>
    <s v="2010-DIRECCION DE SIGNOS DISTINTIVOS;_x000a_73-GRUPO DE TRABAJO DE COMUNICACION"/>
    <n v="1"/>
    <n v="100"/>
    <s v="La OSCAE, envió correo electrónico con las observaciones relacionadas en la actividad 2010.2.4 que corresponde  a &quot; Ajustes al contenido realizados / ajustes al contenido por realizar&quot;; donde la descripción de la actividad es la de 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 Que hace parte del producto 2010-2 del Plan de Acción."/>
    <d v="2025-05-23T00:00:00"/>
    <n v="100"/>
    <s v="Se verifica cumplimiento de la actividad"/>
    <d v="2025-05-23T00:00:00"/>
    <n v="100"/>
    <n v="1"/>
  </r>
  <r>
    <x v="8"/>
    <n v="0"/>
    <x v="1"/>
    <s v="2010.2.5"/>
    <s v="N/A"/>
    <s v="NA"/>
    <s v="NA"/>
    <s v="NA"/>
    <s v="N/A"/>
    <s v="N/A"/>
    <s v="N/A"/>
    <s v="Política Gestión del Conocimiento y la Innovación _DIMENSIÓN Gestión del conocimiento y la innovación"/>
    <s v="N/A"/>
    <s v="Desarrollar los micrositios y publicar la información de signos declarados como notorios y de las denominaciones de origen protegidas de productos colombianos. (Captura de pantalla de la publicación)"/>
    <n v="30"/>
    <n v="2"/>
    <s v="Númerica"/>
    <s v="# de micrositios y publicaciones realizadas / 2 micrositio y publicación por realizar"/>
    <d v="2025-05-26T00:00:00"/>
    <d v="2025-08-15T00:00:00"/>
    <s v="20-OFICINA DE TECNOLOGÍA E INFORMÁTICA;_x000a_2010-DIRECCION DE SIGNOS DISTINTIVOS"/>
    <n v="1.5"/>
    <n v="100"/>
    <n v="0"/>
    <m/>
    <n v="100"/>
    <n v="0"/>
    <m/>
    <n v="100"/>
    <n v="1.5"/>
  </r>
  <r>
    <x v="9"/>
    <n v="0"/>
    <x v="0"/>
    <s v="7200.1"/>
    <s v="Innovador"/>
    <s v="62-Fortalecer la infraestructura, uso y aprovechamiento de las tecnologías de la información, para optimizar la capacidad institucional"/>
    <s v="109-Cumplimiento de productos del PAI asociados a Fortalecer la infraestructura, uso y aprovechamiento de las tecnologías de la información, para optimizar la capacidad institucional"/>
    <s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
    <s v="PND - 5-31-5-d- Convergencia regional - Gobierno digital para la gente "/>
    <s v="Si"/>
    <s v="C-3503-0200-0012-20104c"/>
    <s v="Política Fortalecimiento Organizacional y Simplificación de Procesos _DIMENSIÓN Gestión con Valores para Resultados"/>
    <n v="0"/>
    <s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
    <n v="50"/>
    <n v="1"/>
    <s v="Númerica"/>
    <s v="# de Piloto de Inteligencia Artificial desarrollado / 1 Piloto de Inteligencia Artificial programado"/>
    <d v="2025-02-03T00:00:00"/>
    <d v="2025-10-30T00:00:00"/>
    <s v="20-OFICINA DE TECNOLOGÍA E INFORMÁTICA;_x000a_7200-DIRECCION DE HABEAS DATA"/>
    <n v="50"/>
    <n v="0"/>
    <n v="0"/>
    <m/>
    <n v="0"/>
    <n v="0"/>
    <m/>
    <m/>
    <n v="0"/>
  </r>
  <r>
    <x v="9"/>
    <n v="0"/>
    <x v="1"/>
    <s v="7200.1.1"/>
    <s v="N/A"/>
    <s v="NA"/>
    <s v="NA"/>
    <s v="NA"/>
    <s v="N/A"/>
    <s v="N/A"/>
    <s v="N/A"/>
    <s v="Política Fortalecimiento Organizacional y Simplificación de Procesos _DIMENSIÓN Gestión con Valores para Resultados"/>
    <s v="N/A"/>
    <s v="Elaborar y aprobar requerimiento (1. Formato Solicitud de Requerimientos a Sistemas de Información GS03-F18, 2. Formato Lista de Chequeo de Requisitos de Seguridad de la Información GS03-F27 (Opcional) )"/>
    <n v="100"/>
    <n v="1"/>
    <s v="Númerica"/>
    <s v="# de soportes presentados / 1 soportes a presentar"/>
    <d v="2025-02-03T00:00:00"/>
    <d v="2025-04-30T00:00:00"/>
    <s v="20-OFICINA DE TECNOLOGÍA E INFORMÁTICA;_x000a_7200-DIRECCION DE HABEAS DATA"/>
    <n v="50"/>
    <n v="100"/>
    <s v="Se elaboró requerimiento para el plan piloto de una herramienta con componente de IA"/>
    <d v="2025-04-30T00:00:00"/>
    <n v="100"/>
    <s v="Se valida el cumplimiento de la actividad."/>
    <d v="2025-04-30T00:00:00"/>
    <n v="100"/>
    <n v="50"/>
  </r>
  <r>
    <x v="9"/>
    <n v="0"/>
    <x v="2"/>
    <s v="7200.1.2"/>
    <s v="NA"/>
    <s v="NA"/>
    <s v="NA"/>
    <s v="NA"/>
    <s v="N/A"/>
    <s v="N/A"/>
    <s v="N/A"/>
    <s v="Política Fortalecimiento Organizacional y Simplificación de Procesos _DIMENSIÓN Gestión con Valores para Resultados"/>
    <s v="N/A"/>
    <s v="Diseñar la solución (1. Anteproyecto (Alcance, estado del arte, metodología, métricas, cronograma, etc.) / Único entregable)"/>
    <n v="0"/>
    <n v="1"/>
    <s v="Númerica"/>
    <s v="# de soportes presentados / 1 soportes a presentar"/>
    <d v="2025-05-02T00:00:00"/>
    <d v="2025-07-01T00:00:00"/>
    <s v="20-OFICINA DE TECNOLOGÍA E INFORMÁTICA"/>
    <n v="0"/>
    <n v="100"/>
    <s v="Se construyó el documento de anteproyecto levantando el estado del arte y una comparación tecnológica para sustentar el desarrollo del piloto, centrado en capacidades de inteligencia artificial aplicadas al análisis automatizado de quejas. Se identificaron avances recientes en modelos de procesamiento de lenguaje natural (NLP), útiles en tareas de extracción de entidades (NER), generación de resúmenes de los documentos y clasificación jurídica multiclase. También se evaluaron plataformas como Azure AI y Hugging Face en cuanto a integración, escalabilidad y cumplimiento. Este análisis permitió seleccionar tecnologías adecuadas para una solución efectiva, modular y segura alineada institucionalmente. Todo esto en coordinación con la OTI y su desarrollo para este plan piloto."/>
    <d v="2025-07-01T00:00:00"/>
    <n v="100"/>
    <s v="El soporte corresponde al entregables de la actividad propuesta en el plan de acción. El documento soporte corresponde al anteproyecto de diseño de la solución basada en la inteligencia artificial (IA), la cual busca automatizar el proceso de clasificación de quejas. "/>
    <d v="2025-07-01T00:00:00"/>
    <n v="100"/>
    <n v="0"/>
  </r>
  <r>
    <x v="9"/>
    <n v="0"/>
    <x v="2"/>
    <s v="7200.1.3"/>
    <s v="NA"/>
    <s v="NA"/>
    <s v="NA"/>
    <s v="NA"/>
    <s v="N/A"/>
    <s v="N/A"/>
    <s v="N/A"/>
    <s v="Política Fortalecimiento Organizacional y Simplificación de Procesos _DIMENSIÓN Gestión con Valores para Resultados"/>
    <s v="N/A"/>
    <s v="Planeación y gestión de la solución  (1. Reporte planeación de tareas, linea base de requerimientos (historias de usuario) y entregables  en la herramienta devops 2. plan de pruebas diseñado y registrado en la herramienta devops)"/>
    <n v="0"/>
    <n v="1"/>
    <s v="Númerica"/>
    <s v="# de soportes presentados / 1 soportes a presentar"/>
    <d v="2025-07-01T00:00:00"/>
    <d v="2025-07-31T00:00:00"/>
    <s v="20-OFICINA DE TECNOLOGÍA E INFORMÁTICA"/>
    <n v="0"/>
    <n v="100"/>
    <s v="En el marco del piloto de una herramienta con IA para la clasificación de quejas, se avanzó en la planeación y gestión de la solución. Se registraron en Azure DevOps el reporte de tareas, la línea base de requerimientos (historias de usuario), y los entregables acordados. También se diseñó y documentó el plan de pruebas. Todas las actividades se realizaron conforme a los requerimientos funcionales, las consideraciones técnicas del anteproyecto y el plan de trabajo validado con el equipo funcional, asegurando trazabilidad y alineación institucional."/>
    <d v="2025-07-31T00:00:00"/>
    <n v="100"/>
    <s v="Se dio cumplimiento al 100% de la actividad propuesta, la cual hace referencia a la planeación de la gestión de la solución (Herramienta AI) para la clasificación de quejas. Se reporto en dio cumplimiento en el tiempo programado. El entregable soporte la actividad. "/>
    <d v="2025-07-31T00:00:00"/>
    <n v="100"/>
    <n v="0"/>
  </r>
  <r>
    <x v="9"/>
    <n v="0"/>
    <x v="2"/>
    <s v="7200.1.4"/>
    <s v="NA"/>
    <s v="NA"/>
    <s v="NA"/>
    <s v="NA"/>
    <s v="N/A"/>
    <s v="N/A"/>
    <s v="N/A"/>
    <s v="Política Fortalecimiento Organizacional y Simplificación de Procesos _DIMENSIÓN Gestión con Valores para Resultados"/>
    <s v="N/A"/>
    <s v="Desarrollo de la solución (1. Captura de pantalla del Código fuente registrado en devops / 2. Captura de pantalla  de casos de prueba ejecutados por desarrollo. 3. Informe de desarrollo )"/>
    <n v="0"/>
    <n v="1"/>
    <s v="Númerica"/>
    <s v="# de soportes presentados / 1 soportes a presentar"/>
    <d v="2025-08-01T00:00:00"/>
    <d v="2025-10-30T00:00:00"/>
    <s v="20-OFICINA DE TECNOLOGÍA E INFORMÁTICA"/>
    <n v="0"/>
    <n v="0"/>
    <n v="0"/>
    <m/>
    <n v="0"/>
    <n v="0"/>
    <m/>
    <m/>
    <n v="0"/>
  </r>
  <r>
    <x v="9"/>
    <n v="0"/>
    <x v="0"/>
    <s v="7200.2"/>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03-0200-0012-20104c"/>
    <s v="Política Servicio al Ciudadano_DIMENSIÓN Gestión con Valores para Resultados"/>
    <n v="0"/>
    <s v="Monitoreos de verificación y cumplimiento respecto a las decisiones impartidas por la Dirección de Habeas Data relacionados con las malas prácticas y reincidencias al Régimen de Protección de Datos Personales por parte de los sujetos obligados, realizados. (informe)"/>
    <n v="50"/>
    <n v="2"/>
    <s v="Númerica"/>
    <s v="# de Monitoreos realizados / 2 Monitoreos programados"/>
    <d v="2025-02-03T00:00:00"/>
    <d v="2025-11-28T00:00:00"/>
    <s v="7200-DIRECCION DE HABEAS DATA"/>
    <n v="50"/>
    <n v="0"/>
    <n v="0"/>
    <m/>
    <n v="0"/>
    <n v="0"/>
    <m/>
    <m/>
    <n v="0"/>
  </r>
  <r>
    <x v="9"/>
    <n v="0"/>
    <x v="1"/>
    <s v="7200.2.1"/>
    <s v="N/A"/>
    <s v="NA"/>
    <s v="NA"/>
    <s v="NA"/>
    <s v="N/A"/>
    <s v="N/A"/>
    <s v="N/A"/>
    <s v="Política Servicio al Ciudadano_DIMENSIÓN Gestión con Valores para Resultados"/>
    <s v="N/A"/>
    <s v="Realizar mesas de trabajo entre la Dirección de Habeas Data y la Dirección de Investigaciones para determinar el enfoque de cada monitoreo (Listado asistencia /único entregable)"/>
    <n v="20"/>
    <n v="2"/>
    <s v="Númerica"/>
    <s v="# de Mesas de trabajo realizadas / 2 Mesas de trabajo a realizar"/>
    <d v="2025-02-03T00:00:00"/>
    <d v="2025-07-04T00:00:00"/>
    <s v="7200-DIRECCION DE HABEAS DATA"/>
    <n v="10"/>
    <n v="100"/>
    <s v="En el marco del segundo informe de monitoreo y seguimiento a las decisiones proferidas por la Dirección de Habeas Data, se celebró una mesa de trabajo con la Dirección de Investigaciones de Protección de Datos Personales en la que se consolidaron acuerdos esenciales para dicho informe. El enfoque de revisión, abarcará todas las órdenes emitidas en el año 2024 por la D.H. bajo la Ley 1581 de 2012 y se prestará especial atención al tratamiento de datos de niños, niñas y adolescentes, datos sensibles y temas específicos como publicidad y prospección comercial con el objetivo de evaluar su eficiencia y eficacia buscando fortalecer el cumplimiento normativo y la protección de datos personales."/>
    <m/>
    <n v="100"/>
    <s v="Se evidencia cumplimiento de la actividad "/>
    <d v="2025-06-03T00:00:00"/>
    <n v="100"/>
    <n v="10"/>
  </r>
  <r>
    <x v="9"/>
    <n v="0"/>
    <x v="1"/>
    <s v="7200.2.2"/>
    <s v="N/A"/>
    <s v="NA"/>
    <s v="NA"/>
    <s v="NA"/>
    <s v="N/A"/>
    <s v="N/A"/>
    <s v="N/A"/>
    <s v="Política Servicio al Ciudadano_DIMENSIÓN Gestión con Valores para Resultados"/>
    <s v="N/A"/>
    <s v="Realizar informe respecto de las órdenes impartidas, de la ley 1266 de 2008. (Documento respecto de la ley 1266 de 2008/único entregable)"/>
    <n v="40"/>
    <n v="1"/>
    <s v="Númerica"/>
    <s v="# de Monitoreos realizados / 1 Monitoreos programados"/>
    <d v="2025-03-04T00:00:00"/>
    <d v="2025-06-27T00:00:00"/>
    <s v="7200-DIRECCION DE HABEAS DATA"/>
    <n v="20"/>
    <n v="100"/>
    <s v="La Dirección de Habeas Data, en ejercicio de sus funciones (Decretos 4886/2011 y 092/2022), realizó seguimiento a las decisiones proferidas en al año 2024 cuyo objetivo pretendían la actualización, rectificación y/o eliminación de información crediticia. El resultado de dicho seguimiento es un informe de monitoreo que analiza la eficiencia y eficacia en el cumplimiento de los principios y deberes de la Ley 1266 de 2008 respecto de 124 órdenes administrativas y se enfocó en el estudio del comportamiento de sociedades dedicadas a las ventas por catálogo, microcrédito y/o Fintech. Este informe se realizó en atención a los acuerdos llegados en la mesa de trabajo de mayo con la Dirección de Investigaciones de Protección de Datos Personales en la que se determinó el estudio de este sector y análisis de conducta."/>
    <d v="2025-06-27T00:00:00"/>
    <n v="100"/>
    <s v="El soporte da cumplimiento a la actividad propuesta."/>
    <d v="2025-06-27T00:00:00"/>
    <n v="100"/>
    <n v="20"/>
  </r>
  <r>
    <x v="9"/>
    <n v="0"/>
    <x v="1"/>
    <s v="7200.2.3"/>
    <s v="N/A"/>
    <s v="NA"/>
    <s v="NA"/>
    <s v="NA"/>
    <s v="N/A"/>
    <s v="N/A"/>
    <s v="N/A"/>
    <s v="Política Servicio al Ciudadano_DIMENSIÓN Gestión con Valores para Resultados"/>
    <s v="N/A"/>
    <s v="Realizar informe respecto de las órdenes impartidas, de la ley 1581 de 2012  (Documento respecto de la ley 1581 de 2012/único entregable)"/>
    <n v="40"/>
    <n v="1"/>
    <s v="Númerica"/>
    <s v="# de Monitoreos realizados / 1 Monitoreos programados"/>
    <d v="2025-07-01T00:00:00"/>
    <d v="2025-11-28T00:00:00"/>
    <s v="7200-DIRECCION DE HABEAS DATA"/>
    <n v="20"/>
    <n v="0"/>
    <n v="0"/>
    <m/>
    <n v="0"/>
    <n v="0"/>
    <m/>
    <m/>
    <n v="0"/>
  </r>
  <r>
    <x v="10"/>
    <n v="0"/>
    <x v="0"/>
    <s v="3200.1"/>
    <s v="Innovador"/>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FUNCIONAMIENTO"/>
    <s v="Política Servicio al Ciudadano_DIMENSIÓN Gestión con Valores para Resultados"/>
    <s v="PND_8_Fortalecer las capacidades y conocimiento sobre derechos y deberes de las relaciones de consumo / PND_9_Ampliar los instrumentos de prevención"/>
    <s v="Capacitaciones externas de acompañamiento a los operadores comunitarios respecto del Régimen diferencial de protección de usuarios, realizadas (Soportes de desarrollo de capacitaciones (Presentación  y/o listas asistencia  y/o fotos)"/>
    <n v="50"/>
    <n v="10"/>
    <s v="Númerica"/>
    <s v="# de Jornadas realizadas / 10 Jornadas a realizar"/>
    <d v="2025-01-15T00:00:00"/>
    <d v="2025-12-15T00:00:00"/>
    <s v="3200-DIRECCIÓN DE INVESTIGACIONES DE PROTECCIÓN DE USUARIOS DE SERVICIOS DE COMUNICACIONES"/>
    <n v="50"/>
    <n v="50"/>
    <s v="Se han llevado han reportado 5 de las 10 actividades programadas de capacitación a tv comunitaria en lo que se lleva del año"/>
    <m/>
    <n v="50"/>
    <s v="El avance porcentual registrado corresponde con el cálculo de la fórmula matemática definida y las evidencias reportadas"/>
    <m/>
    <m/>
    <n v="25"/>
  </r>
  <r>
    <x v="10"/>
    <n v="0"/>
    <x v="1"/>
    <s v="3200.1.1"/>
    <s v="N/A"/>
    <n v="0"/>
    <n v="0"/>
    <n v="0"/>
    <s v="N/A"/>
    <s v="N/A"/>
    <s v="N/A"/>
    <s v="Política Servicio al Ciudadano_DIMENSIÓN Gestión con Valores para Resultados"/>
    <s v="N/A"/>
    <s v="Definir el plan de trabajo de las capacitaciones a realizar (Temas y lugares donde se realizarán las capacitaciones) (Acta de reunión)"/>
    <n v="50"/>
    <n v="1"/>
    <s v="Númerica"/>
    <s v="# de Reunión realizada / 1 Reuniones a realizar"/>
    <d v="2025-01-15T00:00:00"/>
    <d v="2025-02-14T00:00:00"/>
    <s v="3200-DIRECCIÓN DE INVESTIGACIONES DE PROTECCIÓN DE USUARIOS DE SERVICIOS DE COMUNICACIONES"/>
    <n v="25"/>
    <n v="100"/>
    <s v="Se da cumplimiento a la reunión de definición de plan de trabajo_x000a_Se anexa Acta de reunión"/>
    <d v="2025-01-24T00:00:00"/>
    <n v="100"/>
    <s v="Se verifica el cumplimiento de la actividad, de acuerdo con lo estipulado en el plan de acción."/>
    <d v="2025-02-12T00:00:00"/>
    <n v="100"/>
    <n v="25"/>
  </r>
  <r>
    <x v="10"/>
    <n v="0"/>
    <x v="1"/>
    <s v="3200.1.2"/>
    <s v="N/A"/>
    <s v="NA"/>
    <s v="NA"/>
    <s v="NA"/>
    <s v="N/A"/>
    <s v="N/A"/>
    <s v="N/A"/>
    <s v="Política Servicio al Ciudadano_DIMENSIÓN Gestión con Valores para Resultados"/>
    <s v="N/A"/>
    <s v="Realizar las jornadas de capacitación (Soportes de desarrollo de capacitaciones (Presentación  y/o listas asistencia  y/o fotos)"/>
    <n v="50"/>
    <n v="10"/>
    <s v="Númerica"/>
    <s v="# de Jornadas realizadas / 10 Jornadas a realizar"/>
    <d v="2025-02-17T00:00:00"/>
    <d v="2025-12-15T00:00:00"/>
    <s v="3200-DIRECCIÓN DE INVESTIGACIONES DE PROTECCIÓN DE USUARIOS DE SERVICIOS DE COMUNICACIONES"/>
    <n v="25"/>
    <n v="50"/>
    <s v="Se realizaron capacitaciones externas de acompañamiento a los operadores comunitarios respecto del Régimen diferencial de protección de usuarios  en los municipios de Lunguezaque Cundinamarca, Santuario y Pereira Quindío y Samaniego Nariño."/>
    <m/>
    <n v="50"/>
    <s v="Se validan las cuatro (4) capacitaciones realizadas en el presente corte, las cuales, sumadas a la previamente reportada, totalizan cinco (5) capacitaciones ejecutadas sobre un total de diez (10) programadas. Esto representa un avance del 50 % en la ejecución respecto a lo reportado._x000a__x000a_Se recomienda anexar en todas las capacitaciones la lista de asistencia para complementar el análisis."/>
    <m/>
    <m/>
    <n v="12.5"/>
  </r>
  <r>
    <x v="10"/>
    <n v="0"/>
    <x v="0"/>
    <s v="3200.2"/>
    <s v="Operativo"/>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FUNCIONAMIENTO"/>
    <s v="Política Servicio al Ciudadano_DIMENSIÓN Gestión con Valores para Resultados"/>
    <n v="0"/>
    <s v="Recursos de reposición decididos en 6 meses o menos ( Listado definitivo realizado)."/>
    <n v="50"/>
    <n v="80"/>
    <s v="Porcentual"/>
    <s v="% de Listado Total recursos periodo / 80% de Listado recursos tramitados en menos de 6 meses"/>
    <d v="2025-01-02T00:00:00"/>
    <d v="2025-12-30T00:00:00"/>
    <s v="3200-DIRECCIÓN DE INVESTIGACIONES DE PROTECCIÓN DE USUARIOS DE SERVICIOS DE COMUNICACIONES"/>
    <n v="50"/>
    <n v="0"/>
    <n v="0"/>
    <m/>
    <n v="0"/>
    <n v="0"/>
    <m/>
    <m/>
    <n v="0"/>
  </r>
  <r>
    <x v="10"/>
    <n v="0"/>
    <x v="1"/>
    <s v="3200.2.1"/>
    <s v="N/A"/>
    <s v="NA"/>
    <s v="NA"/>
    <s v="NA"/>
    <s v="N/A"/>
    <s v="N/A"/>
    <s v="N/A"/>
    <s v="Política Servicio al Ciudadano_DIMENSIÓN Gestión con Valores para Resultados"/>
    <s v="N/A"/>
    <s v="Realizar un inventario que identifique los recursos de reposición radicados entre el 15 de agosto de 2024 y el 15 de enero de 2025, incluyendo la información necesaria para verificar su cumplimiento (Listado con celdas definidas)"/>
    <n v="25"/>
    <n v="1"/>
    <s v="Númerica"/>
    <s v="# de Listado realizado / 1 Listado a realizar"/>
    <d v="2025-01-02T00:00:00"/>
    <d v="2025-03-14T00:00:00"/>
    <s v="3200-DIRECCIÓN DE INVESTIGACIONES DE PROTECCIÓN DE USUARIOS DE SERVICIOS DE COMUNICACIONES"/>
    <n v="12.5"/>
    <n v="100"/>
    <s v="Se realiza el listado inventario inicial de recursos de reposición"/>
    <d v="2025-02-05T00:00:00"/>
    <n v="100"/>
    <s v="Se observa el inventario de los recursos que se encuentran pendientes dentro del rango de fecha indicado para esta actividad, el cual es soportado por el correo de entrega del inventario, "/>
    <d v="2025-02-05T00:00:00"/>
    <n v="100"/>
    <n v="12.5"/>
  </r>
  <r>
    <x v="10"/>
    <n v="0"/>
    <x v="1"/>
    <s v="3200.2.2"/>
    <s v="N/A"/>
    <s v="NA"/>
    <s v="NA"/>
    <s v="NA"/>
    <s v="N/A"/>
    <s v="N/A"/>
    <s v="N/A"/>
    <s v="Política Servicio al Ciudadano_DIMENSIÓN Gestión con Valores para Resultados"/>
    <s v="N/A"/>
    <s v="Actualizar periodicamente el listado, incorporando los recursos de reposición ingresados desde el 15 de enero hasta el 30 de junio de 2025.  (Listado)"/>
    <n v="25"/>
    <n v="1"/>
    <s v="Númerica"/>
    <s v="# de Listado realizado / 1 Listado a realizar"/>
    <d v="2025-01-02T00:00:00"/>
    <d v="2025-07-15T00:00:00"/>
    <s v="3200-DIRECCIÓN DE INVESTIGACIONES DE PROTECCIÓN DE USUARIOS DE SERVICIOS DE COMUNICACIONES"/>
    <n v="12.5"/>
    <n v="100"/>
    <s v="Se adjunta el listado actualizado incorporando los recursos de reposición ingresados hasta el 30 de junio de 2025."/>
    <m/>
    <n v="100"/>
    <s v="El avance porcentual registrado corresponde con el cálculo de la fórmula matemática definida y las evidencias reportadas_x000a__x000a_Esta actividad tiene fecha de vencimiento en el mes de julio, para que sea evidenciada como cumplida se requiere un nuevo reporte cuando si estado sea vencida "/>
    <m/>
    <n v="100"/>
    <n v="12.5"/>
  </r>
  <r>
    <x v="10"/>
    <n v="0"/>
    <x v="1"/>
    <s v="3200.2.3"/>
    <s v="N/A"/>
    <n v="0"/>
    <n v="0"/>
    <n v="0"/>
    <s v="N/A"/>
    <s v="N/A"/>
    <s v="N/A"/>
    <s v="Política Servicio al Ciudadano_DIMENSIÓN Gestión con Valores para Resultados"/>
    <s v="N/A"/>
    <s v="Resolver los recursos de reposición identificados en el inventario de la actividad anterior en 6 meses o menos (listado definitivo realizado)"/>
    <n v="50"/>
    <n v="80"/>
    <s v="Porcentual"/>
    <s v="% de Listado recursos periodo actualizado / 80% de Listado recursos periodo a actualizar"/>
    <d v="2025-01-02T00:00:00"/>
    <d v="2025-12-30T00:00:00"/>
    <s v="3200-DIRECCIÓN DE INVESTIGACIONES DE PROTECCIÓN DE USUARIOS DE SERVICIOS DE COMUNICACIONES"/>
    <n v="25"/>
    <n v="0"/>
    <n v="0"/>
    <m/>
    <n v="0"/>
    <n v="0"/>
    <m/>
    <m/>
    <n v="0"/>
  </r>
  <r>
    <x v="11"/>
    <n v="1"/>
    <x v="0"/>
    <s v="6000.1"/>
    <s v="Innovador"/>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N/A"/>
    <s v="No"/>
    <s v="C-3503-0200-0016-40401c"/>
    <s v="Política Gestión de la información estadística _DIMENSIÓN Información y Comunicación"/>
    <s v="PND_10_Fortalecer las actividades de inspección, vigilancia y control"/>
    <s v="Campañas de control preventivo en los sectores eléctrico, seguridad vial, hogar y construcción e hidrocarburos, realizadas  (Informe con análisis del desarrollo de la campaña)"/>
    <n v="14"/>
    <n v="4"/>
    <s v="Númerica"/>
    <s v="# de Informes con análisis del desarrollo de la campaña realizados / 4 Informes con análisis del desarrollo de la campaña a realizar"/>
    <d v="2025-01-13T00:00:00"/>
    <d v="2025-12-31T00:00:00"/>
    <s v="6000-DESPACHO DEL SUPERINTENDENTE DELEGADO PARA EL CONTROL Y VERIFICACIÓN DE REGLAMENTOS TÉCNICOS Y METROLOGÍA LEGAL"/>
    <n v="14"/>
    <n v="0"/>
    <n v="0"/>
    <m/>
    <n v="0"/>
    <n v="0"/>
    <m/>
    <m/>
    <n v="0"/>
  </r>
  <r>
    <x v="11"/>
    <n v="1"/>
    <x v="1"/>
    <s v="6000.1.1"/>
    <s v="N/A"/>
    <s v="NA"/>
    <s v="NA"/>
    <s v="NA"/>
    <s v="N/A"/>
    <s v="N/A"/>
    <s v="N/A"/>
    <s v="Política Gestión de la información estadística _DIMENSIÓN Información y Comunicación"/>
    <s v="N/A"/>
    <s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
    <n v="20"/>
    <n v="4"/>
    <s v="Númerica"/>
    <s v="# de Campañas planificadas / 4 Campañas programadas"/>
    <d v="2025-01-13T00:00:00"/>
    <d v="2025-08-28T00:00:00"/>
    <s v="6000-DESPACHO DEL SUPERINTENDENTE DELEGADO PARA EL CONTROL Y VERIFICACIÓN DE REGLAMENTOS TÉCNICOS Y METROLOGÍA LEGAL"/>
    <n v="2.8"/>
    <n v="100"/>
    <s v="Se cumplió con la actividad de planificación de las campañas, la cual incluyó la definición del objetivo, contenido, alcance, así como la fijación de metas e indicadores de medición._x000a_Como resultado, se elaboró el documento de planificación en el que se identifican cuatro campañas."/>
    <d v="2025-08-26T00:00:00"/>
    <n v="100"/>
    <s v="Se validad el porcentaje de avance de la actividad. Se dio cumplimiento a la actividad en los tiempos planeados. Los soportes corresponden a los entregables concertados. "/>
    <d v="2025-08-26T00:00:00"/>
    <n v="100"/>
    <n v="2.8"/>
  </r>
  <r>
    <x v="11"/>
    <n v="1"/>
    <x v="1"/>
    <s v="6000.1.2"/>
    <s v="N/A"/>
    <s v="NA"/>
    <s v="NA"/>
    <s v="NA"/>
    <s v="N/A"/>
    <s v="N/A"/>
    <s v="N/A"/>
    <s v="Política Gestión de la información estadística _DIMENSIÓN Información y Comunicación"/>
    <s v="N/A"/>
    <s v="Establecer el cronograma de visitas y requerimientos de cada una de las campañas en los sectores definidos (Cronograma)"/>
    <n v="20"/>
    <n v="4"/>
    <s v="Númerica"/>
    <s v="# de Cronogramas elaborados / 4 Cronogramas programados"/>
    <d v="2025-01-13T00:00:00"/>
    <d v="2025-12-31T00:00:00"/>
    <s v="6000-DESPACHO DEL SUPERINTENDENTE DELEGADO PARA EL CONTROL Y VERIFICACIÓN DE REGLAMENTOS TÉCNICOS Y METROLOGÍA LEGAL"/>
    <n v="2.8"/>
    <n v="0"/>
    <n v="0"/>
    <m/>
    <n v="0"/>
    <n v="0"/>
    <m/>
    <m/>
    <n v="0"/>
  </r>
  <r>
    <x v="11"/>
    <n v="1"/>
    <x v="1"/>
    <s v="6000.1.3"/>
    <s v="N/A"/>
    <n v="0"/>
    <n v="0"/>
    <n v="0"/>
    <s v="N/A"/>
    <s v="N/A"/>
    <s v="N/A"/>
    <s v="Política Servicio al Ciudadano_DIMENSIÓN Gestión con Valores para Resultados"/>
    <s v="N/A"/>
    <s v="Ejecutar el cronograma de visitas y requerimientos (Seguimiento al cronograma)"/>
    <n v="30"/>
    <n v="100"/>
    <s v="Porcentual"/>
    <s v="% de Actividades ejecutadas / 100% de Actividades programadas"/>
    <d v="2025-01-13T00:00:00"/>
    <d v="2025-12-31T00:00:00"/>
    <s v="6000-DESPACHO DEL SUPERINTENDENTE DELEGADO PARA EL CONTROL Y VERIFICACIÓN DE REGLAMENTOS TÉCNICOS Y METROLOGÍA LEGAL"/>
    <n v="4.2"/>
    <n v="0"/>
    <n v="0"/>
    <m/>
    <n v="0"/>
    <n v="0"/>
    <m/>
    <m/>
    <n v="0"/>
  </r>
  <r>
    <x v="11"/>
    <n v="1"/>
    <x v="1"/>
    <s v="6000.1.4"/>
    <s v="N/A"/>
    <s v="NA"/>
    <s v="NA"/>
    <s v="NA"/>
    <s v="N/A"/>
    <s v="N/A"/>
    <s v="N/A"/>
    <s v="Política Servicio al Ciudadano_DIMENSIÓN Gestión con Valores para Resultados"/>
    <s v="N/A"/>
    <s v="Análisis del desarrollo de la campaña (Informe con análisis del desarrollo de la campaña)"/>
    <n v="30"/>
    <n v="4"/>
    <s v="Númerica"/>
    <s v="# de Informes con análisis del desarrollo de la campaña realizados / 4 Informes con análisis del desarrollo de la campaña a realizar"/>
    <d v="2025-01-13T00:00:00"/>
    <d v="2025-12-31T00:00:00"/>
    <s v="6000-DESPACHO DEL SUPERINTENDENTE DELEGADO PARA EL CONTROL Y VERIFICACIÓN DE REGLAMENTOS TÉCNICOS Y METROLOGÍA LEGAL"/>
    <n v="4.2"/>
    <n v="0"/>
    <n v="0"/>
    <m/>
    <n v="0"/>
    <n v="0"/>
    <m/>
    <m/>
    <n v="0"/>
  </r>
  <r>
    <x v="11"/>
    <n v="1"/>
    <x v="0"/>
    <s v="6000.2"/>
    <s v="NA"/>
    <s v="NA"/>
    <s v="NA"/>
    <s v="NA"/>
    <s v="N/A"/>
    <s v="No"/>
    <s v="C-3503-0200-0016-40401c"/>
    <s v="Política Gestión Documental _DIMENSIÓN Información y Comunicación"/>
    <s v="PND_10_Fortalecer las actividades de inspección, vigilancia y control"/>
    <s v="Campañas de control preventivo en surtidores de combustibles, balanzas, preempacados y alcoholímetros, realizadas (Informe con análisis del desarrollo de la campaña)"/>
    <n v="14"/>
    <n v="6"/>
    <s v="Númerica"/>
    <s v="# de Informes con análisis del desarrollo de la campaña realizados / 6 Informes con análisis del desarrollo de la campaña a realizar"/>
    <d v="2025-01-13T00:00:00"/>
    <d v="2025-12-31T00:00:00"/>
    <s v="6000-DESPACHO DEL SUPERINTENDENTE DELEGADO PARA EL CONTROL Y VERIFICACIÓN DE REGLAMENTOS TÉCNICOS Y METROLOGÍA LEGAL"/>
    <n v="14"/>
    <n v="0"/>
    <n v="0"/>
    <m/>
    <n v="0"/>
    <n v="0"/>
    <m/>
    <m/>
    <n v="0"/>
  </r>
  <r>
    <x v="11"/>
    <n v="1"/>
    <x v="1"/>
    <s v="6000.2.1"/>
    <s v="N/A"/>
    <n v="0"/>
    <n v="0"/>
    <n v="0"/>
    <s v="N/A"/>
    <s v="N/A"/>
    <s v="N/A"/>
    <s v="Política Servicio al Ciudadano_DIMENSIÓN Gestión con Valores para Resultados"/>
    <s v="N/A"/>
    <s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
    <n v="20"/>
    <n v="6"/>
    <s v="Númerica"/>
    <s v="# de Campañas planificadas / 6 Campañas programadas"/>
    <d v="2025-01-13T00:00:00"/>
    <d v="2025-08-28T00:00:00"/>
    <s v="6000-DESPACHO DEL SUPERINTENDENTE DELEGADO PARA EL CONTROL Y VERIFICACIÓN DE REGLAMENTOS TÉCNICOS Y METROLOGÍA LEGAL"/>
    <n v="2.8"/>
    <n v="100"/>
    <s v="Se cumplió con la actividad de planificación de las campañas, la cual incluyó la definición del objetivo, contenido, alcance, así como la fijación de metas e indicadores de medición._x000a_Como resultado, se elaboró el documento de planificación en el que se identifican seis campañas"/>
    <d v="2025-08-26T00:00:00"/>
    <n v="100"/>
    <s v="Se valida el porcentaje de cumplimiento de la actividad. Los entregables corresponden a los documentos de Planeación de las campañas a realizar. "/>
    <m/>
    <n v="100"/>
    <n v="2.8"/>
  </r>
  <r>
    <x v="11"/>
    <n v="1"/>
    <x v="1"/>
    <s v="6000.2.2"/>
    <s v="NA"/>
    <s v="NA"/>
    <s v="NA"/>
    <s v="NA"/>
    <s v="N/A"/>
    <s v="N/A"/>
    <s v="N/A"/>
    <s v="Política Servicio al Ciudadano_DIMENSIÓN Gestión con Valores para Resultados"/>
    <s v="N/A"/>
    <s v="Establecer el cronograma de visitas y requerimientos de cada una de las campañas en los sectores definidos (Cronograma)"/>
    <n v="20"/>
    <n v="6"/>
    <s v="Númerica"/>
    <s v="# de Cronogramas elaborados / 6 Cronogramas programados"/>
    <d v="2025-01-13T00:00:00"/>
    <d v="2025-12-31T00:00:00"/>
    <s v="6000-DESPACHO DEL SUPERINTENDENTE DELEGADO PARA EL CONTROL Y VERIFICACIÓN DE REGLAMENTOS TÉCNICOS Y METROLOGÍA LEGAL"/>
    <n v="2.8"/>
    <n v="0"/>
    <n v="0"/>
    <m/>
    <n v="0"/>
    <n v="0"/>
    <m/>
    <m/>
    <n v="0"/>
  </r>
  <r>
    <x v="11"/>
    <n v="1"/>
    <x v="1"/>
    <s v="6000.2.3"/>
    <s v="N/A"/>
    <s v="NA"/>
    <s v="NA"/>
    <s v="NA"/>
    <s v="N/A"/>
    <s v="N/A"/>
    <s v="N/A"/>
    <s v="Política Servicio al Ciudadano_DIMENSIÓN Gestión con Valores para Resultados"/>
    <s v="N/A"/>
    <s v="Ejecutar el cronograma de visitas y requerimientos (Seguimiento al cronograma)"/>
    <n v="30"/>
    <n v="100"/>
    <s v="Porcentual"/>
    <s v="% de Actividades ejecutadas / 100% de Actividades programadas"/>
    <d v="2025-01-13T00:00:00"/>
    <d v="2025-12-31T00:00:00"/>
    <s v="6000-DESPACHO DEL SUPERINTENDENTE DELEGADO PARA EL CONTROL Y VERIFICACIÓN DE REGLAMENTOS TÉCNICOS Y METROLOGÍA LEGAL"/>
    <n v="4.2"/>
    <n v="0"/>
    <n v="0"/>
    <m/>
    <n v="0"/>
    <n v="0"/>
    <m/>
    <m/>
    <n v="0"/>
  </r>
  <r>
    <x v="11"/>
    <n v="1"/>
    <x v="1"/>
    <s v="6000.2.4"/>
    <s v="N/A"/>
    <n v="0"/>
    <n v="0"/>
    <n v="0"/>
    <s v="N/A"/>
    <s v="N/A"/>
    <s v="N/A"/>
    <s v="Política Servicio al Ciudadano_DIMENSIÓN Gestión con Valores para Resultados"/>
    <s v="N/A"/>
    <s v="Análisis del desarrollo de la campaña (Informe con análisis del desarrollo de la campaña)"/>
    <n v="30"/>
    <n v="6"/>
    <s v="Númerica"/>
    <s v="# de Informes con análisis del desarrollo de la campaña realizados / 6 Informes con análisis del desarrollo de la campaña a realizar"/>
    <d v="2025-01-13T00:00:00"/>
    <d v="2025-12-31T00:00:00"/>
    <s v="6000-DESPACHO DEL SUPERINTENDENTE DELEGADO PARA EL CONTROL Y VERIFICACIÓN DE REGLAMENTOS TÉCNICOS Y METROLOGÍA LEGAL"/>
    <n v="4.2"/>
    <n v="0"/>
    <n v="0"/>
    <m/>
    <n v="0"/>
    <n v="0"/>
    <m/>
    <m/>
    <n v="0"/>
  </r>
  <r>
    <x v="11"/>
    <n v="1"/>
    <x v="0"/>
    <s v="6000.3"/>
    <s v="Innovador"/>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N/A"/>
    <s v="No"/>
    <s v="C-3503-0200-0016-40401c"/>
    <s v="Política Servicio al Ciudadano_DIMENSIÓN Gestión con Valores para Resultados"/>
    <s v="PND_10_Fortalecer las actividades de inspección, vigilancia y control"/>
    <s v="Campañas de control preventivo en control de precios en cualquiera de los siguientes temas: combustibles, medicamentos o leche cruda, realizadas. (Informe con análisis del desarrollo de la campaña)"/>
    <n v="14"/>
    <n v="2"/>
    <s v="Númerica"/>
    <s v="# de Informes con análisis del desarrollo de la campaña realizados / 2 Informes con análisis del desarrollo de la campaña a realizar"/>
    <d v="2025-01-13T00:00:00"/>
    <d v="2025-12-31T00:00:00"/>
    <s v="6000-DESPACHO DEL SUPERINTENDENTE DELEGADO PARA EL CONTROL Y VERIFICACIÓN DE REGLAMENTOS TÉCNICOS Y METROLOGÍA LEGAL"/>
    <n v="14"/>
    <n v="0"/>
    <n v="0"/>
    <m/>
    <n v="0"/>
    <n v="0"/>
    <m/>
    <m/>
    <n v="0"/>
  </r>
  <r>
    <x v="11"/>
    <n v="1"/>
    <x v="1"/>
    <s v="6000.3.1"/>
    <s v="N/A"/>
    <s v="NA"/>
    <s v="NA"/>
    <s v="NA"/>
    <s v="N/A"/>
    <s v="N/A"/>
    <s v="N/A"/>
    <s v="Política Servicio al Ciudadano_DIMENSIÓN Gestión con Valores para Resultados"/>
    <s v="N/A"/>
    <s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
    <n v="20"/>
    <n v="2"/>
    <s v="Númerica"/>
    <s v="# de Campañas planificadas / 2 Campañas programadas"/>
    <d v="2025-01-13T00:00:00"/>
    <d v="2025-08-28T00:00:00"/>
    <s v="6000-DESPACHO DEL SUPERINTENDENTE DELEGADO PARA EL CONTROL Y VERIFICACIÓN DE REGLAMENTOS TÉCNICOS Y METROLOGÍA LEGAL"/>
    <n v="2.8"/>
    <n v="100"/>
    <s v="Se realizó el cargue de los entregables correspondientes a la planificación de las campañas, en cumplimiento de la actividad Planificar las campañas, la cual incluyó la definición del objetivo, contenido, alcance, metas e indicadores de medición. (Documento con la planificación de la campaña)"/>
    <d v="2025-08-27T00:00:00"/>
    <n v="100"/>
    <s v="Se validad el cumplimiento al 100% de la actividad. los adjuntos corresponden a entregables programado (Documento de las campañas planificadas)"/>
    <d v="2025-08-27T00:00:00"/>
    <n v="100"/>
    <n v="2.8"/>
  </r>
  <r>
    <x v="11"/>
    <n v="1"/>
    <x v="1"/>
    <s v="6000.3.2"/>
    <s v="N/A"/>
    <n v="0"/>
    <n v="0"/>
    <n v="0"/>
    <s v="N/A"/>
    <s v="N/A"/>
    <s v="N/A"/>
    <s v="Política Servicio al Ciudadano_DIMENSIÓN Gestión con Valores para Resultados"/>
    <s v="N/A"/>
    <s v="Establecer el cronograma de visitas y requerimientos de cada una de las campañas en los sectores definidos (Cronograma)"/>
    <n v="20"/>
    <n v="2"/>
    <s v="Númerica"/>
    <s v="# de Cronogramas elaborados / 2 Cronogramas programados"/>
    <d v="2025-01-13T00:00:00"/>
    <d v="2025-12-31T00:00:00"/>
    <s v="6000-DESPACHO DEL SUPERINTENDENTE DELEGADO PARA EL CONTROL Y VERIFICACIÓN DE REGLAMENTOS TÉCNICOS Y METROLOGÍA LEGAL"/>
    <n v="2.8"/>
    <n v="0"/>
    <n v="0"/>
    <m/>
    <n v="0"/>
    <n v="0"/>
    <m/>
    <m/>
    <n v="0"/>
  </r>
  <r>
    <x v="11"/>
    <n v="1"/>
    <x v="1"/>
    <s v="6000.3.3"/>
    <s v="N/A"/>
    <s v="NA"/>
    <s v="NA"/>
    <s v="NA"/>
    <s v="N/A"/>
    <s v="N/A"/>
    <s v="N/A"/>
    <s v="Política Servicio al Ciudadano_DIMENSIÓN Gestión con Valores para Resultados"/>
    <s v="N/A"/>
    <s v="Ejecutar el cronograma de visitas y requerimientos (Seguimiento al cronograma)"/>
    <n v="30"/>
    <n v="100"/>
    <s v="Porcentual"/>
    <s v="% de Actividades ejecutadas / 100% de Actividades programadas"/>
    <d v="2025-01-13T00:00:00"/>
    <d v="2025-12-31T00:00:00"/>
    <s v="6000-DESPACHO DEL SUPERINTENDENTE DELEGADO PARA EL CONTROL Y VERIFICACIÓN DE REGLAMENTOS TÉCNICOS Y METROLOGÍA LEGAL"/>
    <n v="4.2"/>
    <n v="0"/>
    <n v="0"/>
    <m/>
    <n v="0"/>
    <n v="0"/>
    <m/>
    <m/>
    <n v="0"/>
  </r>
  <r>
    <x v="11"/>
    <n v="1"/>
    <x v="1"/>
    <s v="6000.3.4"/>
    <s v="N/A"/>
    <s v="NA"/>
    <s v="NA"/>
    <s v="NA"/>
    <s v="N/A"/>
    <s v="N/A"/>
    <s v="N/A"/>
    <s v="Política Servicio al Ciudadano_DIMENSIÓN Gestión con Valores para Resultados"/>
    <s v="N/A"/>
    <s v="Análisis del desarrollo de la campaña (Informe con análisis del desarrollo de la campaña)"/>
    <n v="30"/>
    <n v="2"/>
    <s v="Númerica"/>
    <s v="# de Informes con análisis del desarrollo de la campaña realizados / 2 Informes con análisis del desarrollo de la campaña a realizar"/>
    <d v="2025-01-13T00:00:00"/>
    <d v="2025-12-31T00:00:00"/>
    <s v="6000-DESPACHO DEL SUPERINTENDENTE DELEGADO PARA EL CONTROL Y VERIFICACIÓN DE REGLAMENTOS TÉCNICOS Y METROLOGÍA LEGAL"/>
    <n v="4.2"/>
    <n v="0"/>
    <n v="0"/>
    <m/>
    <n v="0"/>
    <n v="0"/>
    <m/>
    <m/>
    <n v="0"/>
  </r>
  <r>
    <x v="11"/>
    <n v="1"/>
    <x v="0"/>
    <s v="6000.4"/>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N/A"/>
    <s v="No"/>
    <s v="C-3503-0200-0016-40401c"/>
    <s v="Política Gestión Documental _DIMENSIÓN Información y Comunicación"/>
    <s v="PND_9_Ampliar los instrumentos de prevención / PND_18_Fortalecer institucionalmente el Subsistema Nacional de la Calidad "/>
    <s v="Proyecto de Reglamento Técnico Metrológico de Medidores de Agua de uso residencial, elaborado y enviado (Documento proyecto y correo de envío o memorando)"/>
    <n v="14"/>
    <n v="1"/>
    <s v="Númerica"/>
    <s v="# de Correo electrónico de remisión y proyecto de acto administrativo ajustado / Único entregable / 1 Correo electrónico de remisión y proyecto de acto administrativo ajustado / Único entregable"/>
    <d v="2025-02-03T00:00:00"/>
    <d v="2025-10-17T00:00:00"/>
    <s v="6000-DESPACHO DEL SUPERINTENDENTE DELEGADO PARA EL CONTROL Y VERIFICACIÓN DE REGLAMENTOS TÉCNICOS Y METROLOGÍA LEGAL"/>
    <n v="14"/>
    <n v="0"/>
    <n v="0"/>
    <m/>
    <n v="0"/>
    <n v="0"/>
    <m/>
    <m/>
    <n v="0"/>
  </r>
  <r>
    <x v="11"/>
    <n v="1"/>
    <x v="1"/>
    <s v="6000.4.1"/>
    <s v="N/A"/>
    <s v="NA"/>
    <s v="NA"/>
    <s v="NA"/>
    <s v="N/A"/>
    <s v="N/A"/>
    <s v="N/A"/>
    <s v="Política Gestión Documental _DIMENSIÓN Información y Comunicación"/>
    <s v="N/A"/>
    <s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
    <n v="20"/>
    <n v="1"/>
    <s v="Númerica"/>
    <s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
    <d v="2025-02-03T00:00:00"/>
    <d v="2025-03-14T00:00:00"/>
    <s v="6000-DESPACHO DEL SUPERINTENDENTE DELEGADO PARA EL CONTROL Y VERIFICACIÓN DE REGLAMENTOS TÉCNICOS Y METROLOGÍA LEGAL"/>
    <n v="2.8"/>
    <n v="100"/>
    <s v="Se presenta como evidencia el correo electrónico de remisión, junto con la matriz de comentarios para el Reglamento Técnico de Medidores de Agua."/>
    <d v="2025-02-06T00:00:00"/>
    <n v="100"/>
    <s v="Se revisan los entregables y en la matriz de comentarios y se evidencia la justificación a la no necesidad de modificar el proyecto de acto administrativo, razón por lo cual no se solicita esta ultima evidencia y se verifica el cumplimiento con los demás anexos (correo - matriz de comentarios)"/>
    <d v="2025-02-06T00:00:00"/>
    <n v="100"/>
    <n v="2.8"/>
  </r>
  <r>
    <x v="11"/>
    <n v="1"/>
    <x v="1"/>
    <s v="6000.4.2"/>
    <s v="N/A"/>
    <n v="0"/>
    <n v="0"/>
    <n v="0"/>
    <s v="N/A"/>
    <s v="N/A"/>
    <s v="N/A"/>
    <s v="Política Gestión Documental _DIMENSIÓN Información y Comunicación"/>
    <s v="N/A"/>
    <s v="Remitir el proyecto de acto administrativo a la Dirección de Regulación del Ministerio de Comercio, Industria y Turismo para obtener concepto previo. (correo electrónico de remisión (o memo de traslado) y proyecto de acto administrativo  / Único entregable)"/>
    <n v="20"/>
    <n v="1"/>
    <s v="Númerica"/>
    <s v="# de Correo electrónico de remisión (o memo de traslado) y proyecto de acto administrativo  / Único entregable / 1 Correo electrónico de remisión (o memo de traslado) y proyecto de acto administrativo  / Único entregable"/>
    <d v="2025-03-17T00:00:00"/>
    <d v="2025-04-04T00:00:00"/>
    <s v="6000-DESPACHO DEL SUPERINTENDENTE DELEGADO PARA EL CONTROL Y VERIFICACIÓN DE REGLAMENTOS TÉCNICOS Y METROLOGÍA LEGAL"/>
    <n v="2.8"/>
    <n v="100"/>
    <s v="Se adjunta el proyecto del acto administrativo correspondiente al Reglamento Técnico Metrológico de Medidores de Agua para uso residencial, enviado a la Dirección de Regulación del Ministerio de Comercio, Industria y Turismo, junto con el memorando de traslado, identificado con el radicado 25-120448-0."/>
    <d v="2025-03-17T00:00:00"/>
    <n v="100"/>
    <s v="Se verifica el cumplimiento de la actividad con las evidencias aportadas "/>
    <d v="2025-03-17T00:00:00"/>
    <n v="100"/>
    <n v="2.8"/>
  </r>
  <r>
    <x v="11"/>
    <n v="1"/>
    <x v="1"/>
    <s v="6000.4.3"/>
    <s v="N/A"/>
    <n v="0"/>
    <n v="0"/>
    <n v="0"/>
    <s v="N/A"/>
    <s v="N/A"/>
    <s v="N/A"/>
    <s v="Política Gestión Documental _DIMENSIÓN Información y Comunicación"/>
    <s v="N/A"/>
    <s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
    <n v="20"/>
    <n v="1"/>
    <s v="Númerica"/>
    <s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
    <d v="2025-04-07T00:00:00"/>
    <d v="2025-05-02T00:00:00"/>
    <s v="6000-DESPACHO DEL SUPERINTENDENTE DELEGADO PARA EL CONTROL Y VERIFICACIÓN DE REGLAMENTOS TÉCNICOS Y METROLOGÍA LEGAL"/>
    <n v="2.8"/>
    <n v="100"/>
    <s v="Se adjunta como evidencia el correo enviado el 2 de mayo, relacionado con el proyecto de acto administrativo ajustado correspondiente al Proyecto de Reglamento Técnico Metrológico para Medidores de Agua de Uso Residencial. Al final del documento se incluye el formato matriz debidamente diligenciado, junto con sus respectivas respuestas."/>
    <d v="2025-05-02T00:00:00"/>
    <n v="100"/>
    <s v="Se verifica el cumplimiento de la actividad con los soportes anexos "/>
    <d v="2025-05-02T00:00:00"/>
    <n v="100"/>
    <n v="2.8"/>
  </r>
  <r>
    <x v="11"/>
    <n v="1"/>
    <x v="1"/>
    <s v="6000.4.4"/>
    <s v="N/A"/>
    <s v="NA"/>
    <s v="NA"/>
    <s v="NA"/>
    <s v="N/A"/>
    <s v="N/A"/>
    <s v="N/A"/>
    <s v="Política Gestión Documental _DIMENSIÓN Información y Comunicación"/>
    <s v="N/A"/>
    <s v="Remitir el proyecto de acto administrativo a abogacía de la competencia. (correo electrónico de remisión (o memo de traslado) y proyecto de acto administrativo  / Único entregable)"/>
    <n v="20"/>
    <n v="1"/>
    <s v="Númerica"/>
    <s v="# de Correo electrónico de remisión y proyecto de acto administrativo ajustado / Único entregable / 1 Correo electrónico de remisión y proyecto de acto administrativo ajustado / Único entregable"/>
    <d v="2025-05-05T00:00:00"/>
    <d v="2025-05-23T00:00:00"/>
    <s v="6000-DESPACHO DEL SUPERINTENDENTE DELEGADO PARA EL CONTROL Y VERIFICACIÓN DE REGLAMENTOS TÉCNICOS Y METROLOGÍA LEGAL"/>
    <n v="2.8"/>
    <n v="100"/>
    <s v="Se anexa memorando de solicitud de concepto de abogacía de la competencia, con radicado 25-120355, junto con (i) proyecto de acto administrativo; (ii) cuestionario de incidencia sobre la libre competencia; (iii) análisis de impacto normativo ex ante completo y (iv) matriz de comentarios de la consulta pública y análisis de impacto normativo del anteproyecto."/>
    <d v="2025-05-23T00:00:00"/>
    <n v="100"/>
    <s v="Las evidencias reportadas permiten verificar el cumplimiento de la actividad "/>
    <d v="2025-03-17T00:00:00"/>
    <n v="100"/>
    <n v="2.8"/>
  </r>
  <r>
    <x v="11"/>
    <n v="1"/>
    <x v="1"/>
    <s v="6000.4.5"/>
    <s v="N/A"/>
    <s v="NA"/>
    <s v="NA"/>
    <s v="NA"/>
    <s v="N/A"/>
    <s v="N/A"/>
    <s v="N/A"/>
    <s v="Política Gestión Documental _DIMENSIÓN Información y Comunicación"/>
    <s v="N/A"/>
    <s v="Ajustar el proyecto de acto administrativo acorde con comentarios, si hubiere lugar y enviar al Grupo de regulación para su expedición. (Correo electrónico de remisión y proyecto de acto administrativo ajustado / Único entregable)"/>
    <n v="20"/>
    <n v="1"/>
    <s v="Númerica"/>
    <s v="# de Correo electrónico de remisión y proyecto de acto administrativo ajustado / Único entregable / 1 Correo electrónico de remisión y proyecto de acto administrativo ajustado / Único entregable"/>
    <d v="2025-06-20T00:00:00"/>
    <d v="2025-10-17T00:00:00"/>
    <s v="6000-DESPACHO DEL SUPERINTENDENTE DELEGADO PARA EL CONTROL Y VERIFICACIÓN DE REGLAMENTOS TÉCNICOS Y METROLOGÍA LEGAL"/>
    <n v="2.8"/>
    <n v="0"/>
    <n v="0"/>
    <m/>
    <n v="0"/>
    <n v="0"/>
    <m/>
    <m/>
    <n v="0"/>
  </r>
  <r>
    <x v="11"/>
    <n v="1"/>
    <x v="0"/>
    <s v="6000.5"/>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N/A"/>
    <s v="No"/>
    <s v="C-3503-0200-0016-40401c"/>
    <s v="Política Gestión Documental _DIMENSIÓN Información y Comunicación"/>
    <s v="PND_9_Ampliar los instrumentos de prevención / PND_18_Fortalecer institucionalmente el Subsistema Nacional de la Calidad "/>
    <s v="Proyecto de Reglamento Técnico Metrológico de Medidores de Gas de uso residencial elaborado y enviado a la abogacia de la competencia. (Documento proyecto y correo de envío o memorando)"/>
    <n v="14"/>
    <n v="1"/>
    <s v="Númerica"/>
    <s v="# de Correo electrónico de remisión (o memo de traslado) y proyecto de acto administrativo  / Único entregable / 1 Correo electrónico de remisión (o memo de traslado) y proyecto de acto administrativo  / Único entregable"/>
    <d v="2025-02-19T00:00:00"/>
    <d v="2025-10-31T00:00:00"/>
    <s v="6000-DESPACHO DEL SUPERINTENDENTE DELEGADO PARA EL CONTROL Y VERIFICACIÓN DE REGLAMENTOS TÉCNICOS Y METROLOGÍA LEGAL"/>
    <n v="14"/>
    <n v="0"/>
    <n v="0"/>
    <m/>
    <n v="0"/>
    <n v="0"/>
    <m/>
    <m/>
    <n v="0"/>
  </r>
  <r>
    <x v="11"/>
    <n v="1"/>
    <x v="1"/>
    <s v="6000.5.1"/>
    <s v="N/A"/>
    <n v="0"/>
    <n v="0"/>
    <n v="0"/>
    <s v="N/A"/>
    <s v="N/A"/>
    <s v="N/A"/>
    <s v="Política Gestión Documental _DIMENSIÓN Información y Comunicación"/>
    <s v="N/A"/>
    <s v="Enviar proyecto de resolución al Grupo de Regulación para revisión. (Correo electrónico de remisión y proyecto de acto administrativo / Único entregable)"/>
    <n v="10"/>
    <n v="1"/>
    <s v="Númerica"/>
    <s v="# de Correo electrónico de remisión y proyecto de acto administrativo / Único entregable / 1 Correo electrónico de remisión y proyecto de acto administrativo / Único entregable"/>
    <d v="2025-02-19T00:00:00"/>
    <d v="2025-03-05T00:00:00"/>
    <s v="6000-DESPACHO DEL SUPERINTENDENTE DELEGADO PARA EL CONTROL Y VERIFICACIÓN DE REGLAMENTOS TÉCNICOS Y METROLOGÍA LEGAL"/>
    <n v="1.4"/>
    <n v="100"/>
    <s v="Se cumple la actividad con el envío del correo del proyecto: Técnico de Medidores de Gas."/>
    <d v="2025-03-04T00:00:00"/>
    <n v="100"/>
    <s v="Se evidencia el cumplimiento de la actividad "/>
    <d v="2025-03-04T00:00:00"/>
    <n v="100"/>
    <n v="1.4"/>
  </r>
  <r>
    <x v="11"/>
    <n v="1"/>
    <x v="1"/>
    <s v="6000.5.2"/>
    <s v="N/A"/>
    <s v="NA"/>
    <s v="NA"/>
    <s v="NA"/>
    <s v="N/A"/>
    <s v="N/A"/>
    <s v="N/A"/>
    <s v="Política Gestión Documental _DIMENSIÓN Información y Comunicación"/>
    <s v="N/A"/>
    <s v="Revisar jurídicamente el proyecto de resolución y enviarlo a la dependencia solicitante. (Proyecto de resolución con observaciones y memorando y/o  correo electrónico de remisión a la dependencia solicitante)"/>
    <n v="10"/>
    <n v="1"/>
    <s v="Númerica"/>
    <s v="# de Proyecto de resolución con observaciones y memorando y/o  correo electrónico de remisión a la dependencia solicitante / 1 Proyecto de resolución con observaciones y memorando y/o  correo electrónico de remisión a la dependencia solicitante"/>
    <d v="2025-03-06T00:00:00"/>
    <d v="2025-03-20T00:00:00"/>
    <s v="6000-DESPACHO DEL SUPERINTENDENTE DELEGADO PARA EL CONTROL Y VERIFICACIÓN DE REGLAMENTOS TÉCNICOS Y METROLOGÍA LEGAL"/>
    <n v="1.4"/>
    <n v="100"/>
    <s v="Se anexa correo emitido por el Grupo de Regulación, con los comentarios y observaciones jurídicas, junto con el proyecto de acto administrativo."/>
    <d v="2025-03-13T00:00:00"/>
    <n v="100"/>
    <s v="Se aprueba seguimiento en atención a los anexos adjuntos "/>
    <d v="2025-03-13T00:00:00"/>
    <n v="100"/>
    <n v="1.4"/>
  </r>
  <r>
    <x v="11"/>
    <n v="1"/>
    <x v="1"/>
    <s v="6000.5.3"/>
    <s v="N/A"/>
    <s v="NA"/>
    <s v="NA"/>
    <s v="NA"/>
    <s v="N/A"/>
    <s v="N/A"/>
    <s v="N/A"/>
    <s v="Política Gestión Documental _DIMENSIÓN Información y Comunicación"/>
    <s v="N/A"/>
    <s v="Ajustar el proyecto de resolución según los comentarios y remitir al Grupo de Regulación para publicación. (Correo electrónico de remisión y proyecto de acto administrativo ajustado / Único entregable)"/>
    <n v="10"/>
    <n v="1"/>
    <s v="Númerica"/>
    <s v="# de Correo electrónico de remisión y proyecto de acto administrativo ajustado / Único entregable / 1 Correo electrónico de remisión y proyecto de acto administrativo ajustado / Único entregable"/>
    <d v="2025-03-21T00:00:00"/>
    <d v="2025-04-25T00:00:00"/>
    <s v="6000-DESPACHO DEL SUPERINTENDENTE DELEGADO PARA EL CONTROL Y VERIFICACIÓN DE REGLAMENTOS TÉCNICOS Y METROLOGÍA LEGAL"/>
    <n v="1.4"/>
    <n v="100"/>
    <s v="Se anexa correo de solicitud de publicación para consulta pública del proyecto de acto administrativo ajustado, dirigido al grupo de regulación y aportando la versión definitiva de este documento."/>
    <d v="2025-03-14T00:00:00"/>
    <n v="100"/>
    <s v="Se evidencia el cumplimiento de la actividad con los soportes anexos"/>
    <d v="2025-04-14T00:00:00"/>
    <n v="100"/>
    <n v="1.4"/>
  </r>
  <r>
    <x v="11"/>
    <n v="1"/>
    <x v="1"/>
    <s v="6000.5.4"/>
    <s v="N/A"/>
    <s v="NA"/>
    <s v="NA"/>
    <s v="NA"/>
    <s v="N/A"/>
    <s v="N/A"/>
    <s v="N/A"/>
    <s v="Política Gestión Documental _DIMENSIÓN Información y Comunicación"/>
    <s v="N/A"/>
    <s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
    <n v="10"/>
    <n v="1"/>
    <s v="Númerica"/>
    <s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
    <d v="2025-05-26T00:00:00"/>
    <d v="2025-07-18T00:00:00"/>
    <s v="6000-DESPACHO DEL SUPERINTENDENTE DELEGADO PARA EL CONTROL Y VERIFICACIÓN DE REGLAMENTOS TÉCNICOS Y METROLOGÍA LEGAL"/>
    <n v="1.4"/>
    <n v="100"/>
    <s v="Se proyecta y envía la Matriz de comentarios de la consulta pública realizada del RTM de Medidores de Gas."/>
    <m/>
    <n v="100"/>
    <s v="El soporte corresponde al entregables, se culminó la actividad antes de la fecha establecida "/>
    <m/>
    <n v="100"/>
    <n v="1.4"/>
  </r>
  <r>
    <x v="11"/>
    <n v="1"/>
    <x v="1"/>
    <s v="6000.5.5"/>
    <s v="N/A"/>
    <n v="0"/>
    <n v="0"/>
    <n v="0"/>
    <s v="N/A"/>
    <s v="N/A"/>
    <s v="N/A"/>
    <s v="Política Mejora Normativa _DIMENSIÓN Gestión con Valores para Resultados"/>
    <s v="N/A"/>
    <s v="Remitir el proyecto de acto administrativo a la Dirección de Regulación del Ministerio de Comercio, Industria y Turismo para obtener concepto previo. (correo electrónico de remisión (o memo de traslado) y proyecto de acto administrativo  / Único entregable)"/>
    <n v="10"/>
    <n v="1"/>
    <s v="Númerica"/>
    <s v="# de Correo electrónico de remisión (o memo de traslado) y proyecto de acto administrativo  / Único entregable / 1 Correo electrónico de remisión (o memo de traslado) y proyecto de acto administrativo  / Único entregable"/>
    <d v="2025-07-21T00:00:00"/>
    <d v="2025-08-15T00:00:00"/>
    <s v="6000-DESPACHO DEL SUPERINTENDENTE DELEGADO PARA EL CONTROL Y VERIFICACIÓN DE REGLAMENTOS TÉCNICOS Y METROLOGÍA LEGAL"/>
    <n v="1.4"/>
    <n v="100"/>
    <s v="Se adjunta evidencia mediante el memorando de envío, acompañado del proyecto de acto administrativo"/>
    <d v="2025-06-19T00:00:00"/>
    <n v="100"/>
    <s v="Se valida el entregable propuesto para la actividad 6000.5.5, Se cumplió antes del tiempo proyectado. El soporte corresponde al memorando de solicitud del concepto previo de la Dirección de Regulación del Ministerio de Comercio, Industria y Turismo de rendir concepto previo sobre el Proyecto de Reglamento Técnico metrológico aplicable a medidores de gas de uso residencial expedido por esta Superintendencia."/>
    <d v="2025-06-19T00:00:00"/>
    <n v="100"/>
    <n v="1.4"/>
  </r>
  <r>
    <x v="11"/>
    <n v="1"/>
    <x v="1"/>
    <s v="6000.5.6"/>
    <s v="N/A"/>
    <n v="0"/>
    <n v="0"/>
    <n v="0"/>
    <s v="N/A"/>
    <s v="N/A"/>
    <s v="N/A"/>
    <s v="Política Mejora Normativa _DIMENSIÓN Gestión con Valores para Resultados"/>
    <s v="N/A"/>
    <s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
    <n v="25"/>
    <n v="1"/>
    <s v="Númerica"/>
    <s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
    <d v="2025-09-01T00:00:00"/>
    <d v="2025-10-03T00:00:00"/>
    <s v="6000-DESPACHO DEL SUPERINTENDENTE DELEGADO PARA EL CONTROL Y VERIFICACIÓN DE REGLAMENTOS TÉCNICOS Y METROLOGÍA LEGAL"/>
    <n v="3.5"/>
    <n v="0"/>
    <n v="0"/>
    <m/>
    <n v="0"/>
    <n v="0"/>
    <m/>
    <m/>
    <n v="0"/>
  </r>
  <r>
    <x v="11"/>
    <n v="1"/>
    <x v="1"/>
    <s v="6000.5.7"/>
    <s v="N/A"/>
    <s v="NA"/>
    <s v="NA"/>
    <s v="NA"/>
    <s v="N/A"/>
    <s v="N/A"/>
    <s v="N/A"/>
    <s v="Política Mejora Normativa _DIMENSIÓN Gestión con Valores para Resultados"/>
    <s v="N/A"/>
    <s v="Remitir el proyecto de acto administrativo a abogacía de la competencia. (correo electrónico de remisión (o memo de traslado) y proyecto de acto administrativo  / Único entregable)"/>
    <n v="25"/>
    <n v="1"/>
    <s v="Númerica"/>
    <s v="# de Correo electrónico de remisión (o memo de traslado) y proyecto de acto administrativo  / Único entregable / 1 Correo electrónico de remisión (o memo de traslado) y proyecto de acto administrativo  / Único entregable"/>
    <d v="2025-10-06T00:00:00"/>
    <d v="2025-10-31T00:00:00"/>
    <s v="6000-DESPACHO DEL SUPERINTENDENTE DELEGADO PARA EL CONTROL Y VERIFICACIÓN DE REGLAMENTOS TÉCNICOS Y METROLOGÍA LEGAL"/>
    <n v="3.5"/>
    <n v="0"/>
    <n v="0"/>
    <m/>
    <n v="0"/>
    <n v="0"/>
    <m/>
    <m/>
    <n v="0"/>
  </r>
  <r>
    <x v="11"/>
    <n v="1"/>
    <x v="0"/>
    <s v="6000.6"/>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N/A"/>
    <s v="No"/>
    <s v="C-3503-0200-0016-40401c"/>
    <s v="Política Gestión Documental _DIMENSIÓN Información y Comunicación"/>
    <s v="PND_18_Fortalecer institucionalmente el Subsistema Nacional de la Calidad "/>
    <s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
    <n v="14"/>
    <n v="1"/>
    <s v="Númerica"/>
    <s v="# de Documento  de los pasos 5 al 6  ajustado y correo electrónico de remisión  al Grupo de Trabajo de Regulación / Único entregable / 1 Documento  de los pasos 5 al 6  ajustado y correo electrónico de remisión  al Grupo de Trabajo de Regulación / Único entregable"/>
    <d v="2025-07-01T00:00:00"/>
    <d v="2025-12-12T00:00:00"/>
    <s v="6000-DESPACHO DEL SUPERINTENDENTE DELEGADO PARA EL CONTROL Y VERIFICACIÓN DE REGLAMENTOS TÉCNICOS Y METROLOGÍA LEGAL"/>
    <n v="14"/>
    <n v="0"/>
    <n v="0"/>
    <m/>
    <n v="0"/>
    <n v="0"/>
    <m/>
    <m/>
    <n v="0"/>
  </r>
  <r>
    <x v="11"/>
    <n v="1"/>
    <x v="1"/>
    <s v="6000.6.1"/>
    <s v="N/A"/>
    <s v="NA"/>
    <s v="NA"/>
    <s v="NA"/>
    <s v="N/A"/>
    <s v="N/A"/>
    <s v="N/A"/>
    <s v="Política Gestión Documental _DIMENSIÓN Información y Comunicación"/>
    <s v="N/A"/>
    <s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
    <n v="20"/>
    <n v="1"/>
    <s v="Númerica"/>
    <s v="# de Documento con los pasos del 5 al 6  y correo electrónico de remisión al Grupo de Trabajo de Regulación / Único entregable / 1 Documento con los pasos del 5 al 6  y correo electrónico de remisión al Grupo de Trabajo de Regulación / Único entregable"/>
    <d v="2025-07-01T00:00:00"/>
    <d v="2025-10-30T00:00:00"/>
    <s v="6000-DESPACHO DEL SUPERINTENDENTE DELEGADO PARA EL CONTROL Y VERIFICACIÓN DE REGLAMENTOS TÉCNICOS Y METROLOGÍA LEGAL"/>
    <n v="2.8"/>
    <n v="0"/>
    <n v="0"/>
    <m/>
    <n v="0"/>
    <n v="0"/>
    <m/>
    <m/>
    <n v="0"/>
  </r>
  <r>
    <x v="11"/>
    <n v="1"/>
    <x v="1"/>
    <s v="6000.6.2"/>
    <s v="N/A"/>
    <s v="NA"/>
    <s v="NA"/>
    <s v="NA"/>
    <s v="N/A"/>
    <s v="N/A"/>
    <s v="N/A"/>
    <s v="Política Gestión Documental _DIMENSIÓN Información y Comunicación"/>
    <s v="N/A"/>
    <s v="Revisar jurídicamente el documento de los pasos 5 al 6 y enviarlo a la dependencia solicitante. (Documento de los pasos 5 al 6 con observaciones y correo electrónico de remisión a la dependencia solicitante / Único entregable)"/>
    <n v="30"/>
    <n v="1"/>
    <s v="Númerica"/>
    <s v="# de Documento de los pasos 5 al 6 con observaciones y correo electrónico de remisión a la dependencia solicitante / Único entregable / 1 Documento de los pasos 5 al 6 con observaciones y correo electrónico de remisión a la dependencia solicitante / Único entregable"/>
    <d v="2025-11-04T00:00:00"/>
    <d v="2025-11-21T00:00:00"/>
    <s v="6000-DESPACHO DEL SUPERINTENDENTE DELEGADO PARA EL CONTROL Y VERIFICACIÓN DE REGLAMENTOS TÉCNICOS Y METROLOGÍA LEGAL"/>
    <n v="4.2"/>
    <n v="0"/>
    <n v="0"/>
    <m/>
    <n v="0"/>
    <n v="0"/>
    <m/>
    <m/>
    <n v="0"/>
  </r>
  <r>
    <x v="11"/>
    <n v="1"/>
    <x v="1"/>
    <s v="6000.6.3"/>
    <s v="N/A"/>
    <n v="0"/>
    <n v="0"/>
    <n v="0"/>
    <s v="N/A"/>
    <s v="N/A"/>
    <s v="N/A"/>
    <s v="Política Gestión Documental _DIMENSIÓN Información y Comunicación"/>
    <s v="N/A"/>
    <s v="Ajustar el documento de los pasos 5 al 6  y remitirlo al Grupo de Trabajo de Regulación.  (Documento  de los pasos 5 al 6  ajustado y correo electrónico de remisión  al Grupo de Trabajo de Regulación / Único entregable)"/>
    <n v="50"/>
    <n v="1"/>
    <s v="Númerica"/>
    <s v="# de Documento  de los pasos 5 al 6  ajustado y correo electrónico de remisión  al Grupo de Trabajo de Regulación / Único entregable / 1 Documento  de los pasos 5 al 6  ajustado y correo electrónico de remisión  al Grupo de Trabajo de Regulación / Único entregable"/>
    <d v="2025-11-24T00:00:00"/>
    <d v="2025-12-12T00:00:00"/>
    <s v="6000-DESPACHO DEL SUPERINTENDENTE DELEGADO PARA EL CONTROL Y VERIFICACIÓN DE REGLAMENTOS TÉCNICOS Y METROLOGÍA LEGAL"/>
    <n v="7"/>
    <n v="0"/>
    <n v="0"/>
    <m/>
    <n v="0"/>
    <n v="0"/>
    <m/>
    <m/>
    <n v="0"/>
  </r>
  <r>
    <x v="11"/>
    <n v="1"/>
    <x v="0"/>
    <s v="6000.7"/>
    <s v="Operativo"/>
    <s v="NA"/>
    <s v="NA"/>
    <s v="NA"/>
    <s v="N/A"/>
    <s v="No"/>
    <s v="C-3503-0200-0016-40401c"/>
    <s v="Política Gestión Documental _DIMENSIÓN Información y Comunicación"/>
    <s v="PND_18_Fortalecer institucionalmente el Subsistema Nacional de la Calidad "/>
    <s v="Análisis de Impacto Normativo -AIN ex ante de Cinemómetros elaborado y enviado al Grupo de Regulación (Memorando de remisión -correo electrónico de remisión y documento de definición de problema ajustado / Formato Matriz comentarios  Único entregable)"/>
    <n v="16"/>
    <n v="1"/>
    <s v="Númerica"/>
    <s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
    <d v="2025-03-10T00:00:00"/>
    <d v="2025-11-07T00:00:00"/>
    <s v="6000-DESPACHO DEL SUPERINTENDENTE DELEGADO PARA EL CONTROL Y VERIFICACIÓN DE REGLAMENTOS TÉCNICOS Y METROLOGÍA LEGAL"/>
    <n v="16"/>
    <n v="0"/>
    <n v="0"/>
    <m/>
    <n v="0"/>
    <n v="0"/>
    <m/>
    <m/>
    <n v="0"/>
  </r>
  <r>
    <x v="11"/>
    <n v="1"/>
    <x v="1"/>
    <s v="6000.7.1"/>
    <s v="N/A"/>
    <n v="0"/>
    <n v="0"/>
    <n v="0"/>
    <s v="N/A"/>
    <s v="N/A"/>
    <s v="N/A"/>
    <s v="Política Gestión Documental _DIMENSIÓN Información y Comunicación"/>
    <s v="N/A"/>
    <s v="Elaborar y enviar al Grupo de Trabajo de Regulación el documento de definición del problema. (Documento de definición del problema y correo electrónico de remisión al Grupo de Trabajo de Regulación / Único entregable)"/>
    <n v="20"/>
    <n v="1"/>
    <s v="Númerica"/>
    <s v="# de Documento de definición del problema y correo electrónico de remisión al Grupo de Trabajo de Regulación / Único entregable / 1 Documento de definición del problema y correo electrónico de remisión al Grupo de Trabajo de Regulación / Único entregable"/>
    <d v="2025-03-10T00:00:00"/>
    <d v="2025-08-29T00:00:00"/>
    <s v="6000-DESPACHO DEL SUPERINTENDENTE DELEGADO PARA EL CONTROL Y VERIFICACIÓN DE REGLAMENTOS TÉCNICOS Y METROLOGÍA LEGAL"/>
    <n v="3.2"/>
    <n v="0"/>
    <n v="0"/>
    <m/>
    <n v="0"/>
    <n v="0"/>
    <m/>
    <n v="0"/>
    <n v="0"/>
  </r>
  <r>
    <x v="11"/>
    <n v="1"/>
    <x v="1"/>
    <s v="6000.7.2"/>
    <s v="N/A"/>
    <s v="NA"/>
    <s v="NA"/>
    <s v="NA"/>
    <s v="N/A"/>
    <s v="N/A"/>
    <s v="N/A"/>
    <s v="Política Gestión Documental _DIMENSIÓN Información y Comunicación"/>
    <s v="N/A"/>
    <s v="Revisar jurídicamente el documento de definición del problema y enviarlo a la dependencia solicitante. (Documento de definición del problema con observaciones y correo electrónico de remisión a la dependencia solicitante / Único entregable)"/>
    <n v="20"/>
    <n v="1"/>
    <s v="Númerica"/>
    <s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
    <d v="2025-09-01T00:00:00"/>
    <d v="2025-09-26T00:00:00"/>
    <s v="6000-DESPACHO DEL SUPERINTENDENTE DELEGADO PARA EL CONTROL Y VERIFICACIÓN DE REGLAMENTOS TÉCNICOS Y METROLOGÍA LEGAL"/>
    <n v="3.2"/>
    <n v="0"/>
    <n v="0"/>
    <m/>
    <n v="0"/>
    <n v="0"/>
    <m/>
    <m/>
    <n v="0"/>
  </r>
  <r>
    <x v="11"/>
    <n v="1"/>
    <x v="1"/>
    <s v="6000.7.3"/>
    <s v="N/A"/>
    <s v="NA"/>
    <s v="NA"/>
    <s v="NA"/>
    <s v="N/A"/>
    <s v="N/A"/>
    <s v="N/A"/>
    <s v="Política Gestión Documental _DIMENSIÓN Información y Comunicación"/>
    <s v="N/A"/>
    <s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
    <n v="30"/>
    <n v="1"/>
    <s v="Númerica"/>
    <s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
    <d v="2025-09-29T00:00:00"/>
    <d v="2025-10-03T00:00:00"/>
    <s v="6000-DESPACHO DEL SUPERINTENDENTE DELEGADO PARA EL CONTROL Y VERIFICACIÓN DE REGLAMENTOS TÉCNICOS Y METROLOGÍA LEGAL"/>
    <n v="4.8"/>
    <n v="0"/>
    <n v="0"/>
    <m/>
    <n v="0"/>
    <n v="0"/>
    <m/>
    <m/>
    <n v="0"/>
  </r>
  <r>
    <x v="11"/>
    <n v="1"/>
    <x v="1"/>
    <s v="6000.7.4"/>
    <s v="N/A"/>
    <n v="0"/>
    <n v="0"/>
    <n v="0"/>
    <s v="N/A"/>
    <s v="N/A"/>
    <s v="N/A"/>
    <s v="Política Gestión Documental _DIMENSIÓN Información y Comunicación"/>
    <s v="N/A"/>
    <s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
    <n v="30"/>
    <n v="1"/>
    <s v="Númerica"/>
    <s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
    <d v="2025-10-20T00:00:00"/>
    <d v="2025-11-07T00:00:00"/>
    <s v="6000-DESPACHO DEL SUPERINTENDENTE DELEGADO PARA EL CONTROL Y VERIFICACIÓN DE REGLAMENTOS TÉCNICOS Y METROLOGÍA LEGAL"/>
    <n v="4.8"/>
    <n v="0"/>
    <n v="0"/>
    <m/>
    <n v="0"/>
    <n v="0"/>
    <m/>
    <m/>
    <n v="0"/>
  </r>
  <r>
    <x v="12"/>
    <n v="0"/>
    <x v="0"/>
    <s v="13.1"/>
    <s v="Operativo"/>
    <s v="NA"/>
    <s v="NA"/>
    <s v="NA"/>
    <s v="N/A"/>
    <s v="Si"/>
    <s v="N/A"/>
    <s v="Política Mejora Normativa _DIMENSIÓN Gestión con Valores para Resultados"/>
    <n v="0"/>
    <s v="Estrategia de divulgación de la herramienta “Buscador de Conceptos”, para promover la consulta por parte de los Grupos de Interés, ejecutada. (capturas de pantalla de la publicación de la campaña/único entregable)"/>
    <n v="100"/>
    <n v="1"/>
    <s v="Númerica"/>
    <s v="# de divulgaciones ejecutadas / 1 divulgaciones a ejecutar"/>
    <d v="2025-01-27T00:00:00"/>
    <d v="2025-12-10T00:00:00"/>
    <s v="73-GRUPO DE TRABAJO DE COMUNICACION;_x000a_13-GRUPO DE TRABAJO DE CONCEPTOS Y APOYO LEGAL"/>
    <n v="100"/>
    <n v="0"/>
    <n v="0"/>
    <m/>
    <n v="0"/>
    <n v="0"/>
    <m/>
    <m/>
    <n v="0"/>
  </r>
  <r>
    <x v="12"/>
    <n v="0"/>
    <x v="1"/>
    <s v="13.1.1"/>
    <s v="N/A"/>
    <s v="NA"/>
    <s v="NA"/>
    <s v="NA"/>
    <s v="N/A"/>
    <s v="N/A"/>
    <s v="N/A"/>
    <s v="Política Mejora Normativa _DIMENSIÓN Gestión con Valores para Resultados"/>
    <s v="N/A"/>
    <s v="Elaborar y remitir al Grupo de Comunicaciones el Brief con la propuesta de la estrategia de divulgación del &quot;Buscador de Conceptos&quot; (Correo electrónico con Brief diligenciado / único entregable)"/>
    <n v="100"/>
    <n v="1"/>
    <s v="Númerica"/>
    <s v="# de brief de la estrategia de divulgación elaborado / 1 brief de la estrategia de divulgación a elaborar"/>
    <d v="2025-01-27T00:00:00"/>
    <d v="2025-02-28T00:00:00"/>
    <s v="13-GRUPO DE TRABAJO DE CONCEPTOS Y APOYO LEGAL"/>
    <n v="100"/>
    <n v="100"/>
    <s v="Se elaboró y remitió a través de correo electrónico al Grupo de Comunicaciones el Brief con la propuesta de la estrategia de divulgación del &quot;Buscador de Conceptos&quot;, en donde se busca fomentar su uso y acceso a todos los grupos de valor, grupos de interés y ciudadania en general."/>
    <d v="2025-02-28T00:00:00"/>
    <n v="100"/>
    <s v="Se verifica el cumplimiento de la actividad tras revisar los anexos "/>
    <d v="2025-02-28T00:00:00"/>
    <n v="100"/>
    <n v="100"/>
  </r>
  <r>
    <x v="12"/>
    <n v="0"/>
    <x v="2"/>
    <s v="13.1.2"/>
    <s v="N/A"/>
    <s v="NA"/>
    <s v="NA"/>
    <s v="NA"/>
    <s v="N/A"/>
    <s v="N/A"/>
    <s v="N/A"/>
    <s v="Política Mejora Normativa _DIMENSIÓN Gestión con Valores para Resultados"/>
    <s v="N/A"/>
    <s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
    <n v="0"/>
    <n v="1"/>
    <s v="Númerica"/>
    <s v="# de concepto gráfico y racional de la estrategia de divulgación elaborado y presentado / 1 concepto gráfico y racional de la estrategia de divulgación a elaborar y presentar"/>
    <d v="2025-03-03T00:00:00"/>
    <d v="2025-04-30T00:00:00"/>
    <s v="73-GRUPO DE TRABAJO DE COMUNICACION"/>
    <n v="0"/>
    <n v="100"/>
    <s v="El Grupo de Comunicaciones elaboró el concepto gráfico de la campaña de divulgación del Buscador de Conceptos, con todos los ejes tematicos y los lineamientos necesarios para desarrollar la estrategia."/>
    <d v="2025-04-30T00:00:00"/>
    <n v="100"/>
    <s v="El avance porcentual registrado corresponde con las evidencias presentadas"/>
    <d v="2025-03-31T00:00:00"/>
    <n v="100"/>
    <n v="0"/>
  </r>
  <r>
    <x v="12"/>
    <n v="0"/>
    <x v="2"/>
    <s v="13.1.3"/>
    <s v="N/A"/>
    <s v="NA"/>
    <s v="NA"/>
    <s v="NA"/>
    <s v="N/A"/>
    <s v="N/A"/>
    <s v="N/A"/>
    <s v="Política Mejora Normativa _DIMENSIÓN Gestión con Valores para Resultados"/>
    <s v="N/A"/>
    <s v="Ejecutar la estrategia de divulgación a través de los canales de comunicación d ela Entidad.  (capturas de pantalla de la publicación de estrategia de divulgación/único entregable)"/>
    <n v="0"/>
    <n v="1"/>
    <s v="Porcentual"/>
    <s v="% de estrategia de divulgación ejecutada / 1% de estrategia de divulgación a ejecutar"/>
    <d v="2025-04-01T00:00:00"/>
    <d v="2025-12-10T00:00:00"/>
    <s v="73-GRUPO DE TRABAJO DE COMUNICACION"/>
    <n v="0"/>
    <n v="0"/>
    <s v="Durante el mes de mayo se realizaron varias publicaciones en las diferentes redes sociales de la Entidad, con el fin de divulgar y promover el uso del Buscador de Conceptos y acceder a interpretaciones jurídicas sobre consultas realizadas a la Entidad en el marco de sus funciones."/>
    <m/>
    <n v="0"/>
    <s v="Se verifica el avance cualitativo"/>
    <m/>
    <m/>
    <n v="0"/>
  </r>
  <r>
    <x v="13"/>
    <n v="0"/>
    <x v="0"/>
    <s v="12.1"/>
    <s v="Operativo"/>
    <s v="NA"/>
    <s v="NA"/>
    <s v="NA"/>
    <s v="N/A"/>
    <s v="No"/>
    <s v="N/A"/>
    <s v="Política Mejora Normativa _DIMENSIÓN Gestión con Valores para Resultados"/>
    <n v="0"/>
    <s v="Proyecto(s) de acto(s) administrativo(s) a través del cual se ordenará la depuración normativa de la SIC, elaborado(s) y presentados (s) (Proyecto(s) de acto(s) de depuración elaborado(s)/único entregable)"/>
    <n v="100"/>
    <n v="100"/>
    <s v="Porcentual"/>
    <s v="% de proyecto de acto de depuración elaborado / 100% de proyecto de acto de depuración a elaborar"/>
    <d v="2025-01-30T00:00:00"/>
    <d v="2025-07-11T00:00:00"/>
    <s v="12-GRUPO DE TRABAJO DE REGULACIÓN"/>
    <n v="100"/>
    <n v="100"/>
    <s v="Se elaboró y remitió a la Superintendente la versión final del proyecto de resolución “Por la cual se modifican los Títulos II, V y VII de la Circular Única de la Superintendencia de Industria y Comercio, en el marco de la depuración normativa contenida en la Ley 2085 de 2021”"/>
    <d v="2025-07-11T00:00:00"/>
    <n v="100"/>
    <s v="Se verifica el cumplimiento de la actividad con las evidencias registradas "/>
    <d v="2025-07-11T00:00:00"/>
    <n v="100"/>
    <n v="100"/>
  </r>
  <r>
    <x v="13"/>
    <n v="0"/>
    <x v="1"/>
    <s v="12.1.1"/>
    <s v="N/A"/>
    <n v="0"/>
    <n v="0"/>
    <n v="0"/>
    <s v="N/A"/>
    <s v="N/A"/>
    <s v="N/A"/>
    <s v="Política Mejora Normativa _DIMENSIÓN Gestión con Valores para Resultados"/>
    <s v="N/A"/>
    <s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
    <n v="15"/>
    <n v="1"/>
    <s v="Númerica"/>
    <s v="# de consultas internas enviadas / 1 consultas internas a enviar"/>
    <d v="2025-01-30T00:00:00"/>
    <d v="2025-02-28T00:00:00"/>
    <s v="12-GRUPO DE TRABAJO DE REGULACIÓN"/>
    <n v="15"/>
    <n v="100"/>
    <s v="A través de correo electrónico se requirió a las Delegaturas realizar el análisis a la normatividad vigente, con el fin de llevar a cabo la depuración normativa."/>
    <d v="2025-02-28T00:00:00"/>
    <n v="100"/>
    <s v="Se verifica el cumplimiento de la actividad "/>
    <d v="2025-01-31T00:00:00"/>
    <n v="100"/>
    <n v="15"/>
  </r>
  <r>
    <x v="13"/>
    <n v="0"/>
    <x v="1"/>
    <s v="12.1.2"/>
    <s v="N/A"/>
    <s v="NA"/>
    <s v="NA"/>
    <s v="NA"/>
    <s v="N/A"/>
    <s v="N/A"/>
    <s v="N/A"/>
    <s v="Política Mejora Normativa _DIMENSIÓN Gestión con Valores para Resultados"/>
    <s v="N/A"/>
    <s v="Realizar consulta pública para identificar instrucciones o regulaciones de la Superintendencia, susceptibles de depuración  en el marco de la Ley 2085 de 2021. (Soporte de publicación en la página web de la Entidad / único entregable)"/>
    <n v="10"/>
    <n v="1"/>
    <s v="Númerica"/>
    <s v="# de consulta pública realizadas / 1 consulta pública a realizar"/>
    <d v="2025-02-25T00:00:00"/>
    <d v="2025-03-25T00:00:00"/>
    <s v="12-GRUPO DE TRABAJO DE REGULACIÓN"/>
    <n v="10"/>
    <n v="100"/>
    <s v="Se realizó la consulta pública a través de la página web de la Entidad, con el fin de  identificar las regulaciones de la Superintendencia que sean susceptibles de Depuración en el marco de la Ley 2085 de 2021, lo anterior con el propósito de realizar una descongestión normativa y así garantizar la seguridad jurídica de los usuarios frente a la normas expedidas por la entidad."/>
    <d v="2025-03-10T07:39:03"/>
    <n v="100"/>
    <s v="Se verifica el cumplimiento de la actividad "/>
    <d v="2025-03-10T07:39:03"/>
    <n v="100"/>
    <n v="10"/>
  </r>
  <r>
    <x v="13"/>
    <n v="0"/>
    <x v="1"/>
    <s v="12.1.3"/>
    <s v="N/A"/>
    <s v="NA"/>
    <s v="NA"/>
    <s v="NA"/>
    <s v="N/A"/>
    <s v="N/A"/>
    <s v="N/A"/>
    <s v="Política Mejora Normativa _DIMENSIÓN Gestión con Valores para Resultados"/>
    <s v="N/A"/>
    <s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
    <n v="10"/>
    <n v="1"/>
    <s v="Númerica"/>
    <s v="# de solicitudes de mesa de trabajo enviadas / 1 solicitudes de mesa de trabajo a enviar"/>
    <d v="2025-02-25T00:00:00"/>
    <d v="2025-03-25T00:00:00"/>
    <s v="12-GRUPO DE TRABAJO DE REGULACIÓN"/>
    <n v="10"/>
    <n v="100"/>
    <s v="El viernes 28 de febrero se remitió a través de correo electrónico a la Oficina Asesora Jurídica del Ministerio de Comercio, Industria y Turismo, la solicitud para realizar una mesa de trabajo entre las dos entidades para valorar propuestas dirigidas a la descongestión normativa."/>
    <d v="2025-03-25T00:00:00"/>
    <n v="100"/>
    <s v="Se verifico el cumplimiento de la actividad con los soportes allegados "/>
    <d v="2025-02-28T00:00:00"/>
    <n v="100"/>
    <n v="10"/>
  </r>
  <r>
    <x v="13"/>
    <n v="0"/>
    <x v="1"/>
    <s v="12.1.4"/>
    <s v="N/A"/>
    <n v="0"/>
    <n v="0"/>
    <n v="0"/>
    <s v="N/A"/>
    <s v="N/A"/>
    <s v="N/A"/>
    <s v="Política Mejora Normativa _DIMENSIÓN Gestión con Valores para Resultados"/>
    <s v="N/A"/>
    <s v="Socializar con las Delegaturas los resultados de la consulta pública y priorizar los asuntos que puedan coadyuvar a la mejora  normativa  (Correo electrónico a las Delegaturas informando los resultados / único entregable)"/>
    <n v="20"/>
    <n v="1"/>
    <s v="Númerica"/>
    <s v="# de socializaciones de resultados enviadas / 1 socializaciones de resultados a enviar"/>
    <d v="2025-03-26T00:00:00"/>
    <d v="2025-04-25T00:00:00"/>
    <s v="12-GRUPO DE TRABAJO DE REGULACIÓN"/>
    <n v="20"/>
    <n v="100"/>
    <s v="Se remitió a las Delegaturas los comentarios de la consulta pública realizada en el marco de la depuración normativa."/>
    <d v="2025-04-25T00:00:00"/>
    <n v="100"/>
    <s v="El avance porcentual registrado corresponde con las evidencias presentadas"/>
    <d v="2025-03-31T00:00:00"/>
    <n v="100"/>
    <n v="20"/>
  </r>
  <r>
    <x v="13"/>
    <n v="0"/>
    <x v="1"/>
    <s v="12.1.5"/>
    <s v="N/A"/>
    <s v="NA"/>
    <s v="NA"/>
    <s v="NA"/>
    <s v="N/A"/>
    <s v="N/A"/>
    <s v="N/A"/>
    <s v="Política Mejora Normativa _DIMENSIÓN Gestión con Valores para Resultados"/>
    <s v="N/A"/>
    <s v="Preparar proyecto(s) de acto(s) administrativo(s) a través del cual se ordenará la depuración normativa (Proyecto de acto/ único entregable)"/>
    <n v="15"/>
    <n v="1"/>
    <s v="Númerica"/>
    <s v="# de proyecto de acto preparados / 1 proyecto de acto a preparar"/>
    <d v="2025-04-28T00:00:00"/>
    <d v="2025-05-30T00:00:00"/>
    <s v="12-GRUPO DE TRABAJO DE REGULACIÓN"/>
    <n v="15"/>
    <n v="100"/>
    <s v="Se preparó el proyecto de resolución, el cual constituye el resultado del proceso de consulta interna y externa llevado a cabo en desarrollo del ejercicio de depuración normativa."/>
    <d v="2025-05-30T00:00:00"/>
    <n v="100"/>
    <s v="Se verifica el cumplimiento con las evidencias reportadas"/>
    <d v="2025-05-30T00:00:00"/>
    <n v="100"/>
    <n v="15"/>
  </r>
  <r>
    <x v="13"/>
    <n v="0"/>
    <x v="1"/>
    <s v="12.1.6"/>
    <s v="N/A"/>
    <s v="NA"/>
    <s v="NA"/>
    <s v="NA"/>
    <s v="N/A"/>
    <s v="N/A"/>
    <s v="N/A"/>
    <s v="Política Mejora Normativa _DIMENSIÓN Gestión con Valores para Resultados"/>
    <s v="N/A"/>
    <s v="Adelantar consulta pública  de proyecto(s) de acto(s) administrativo(s) a través del cual se ordenará la depuración normativa (Soporte de publicación en la página web de la Entidad / único entregable)"/>
    <n v="10"/>
    <n v="1"/>
    <s v="Númerica"/>
    <s v="# de consulta pública realizadas / 1 consulta pública a realizar"/>
    <d v="2025-06-03T00:00:00"/>
    <d v="2025-06-20T00:00:00"/>
    <s v="12-GRUPO DE TRABAJO DE REGULACIÓN"/>
    <n v="10"/>
    <n v="100"/>
    <s v="El 04 de junio de 2025 se realizó la consulta pública del proyecto de acto adminitrativo &quot;Por la cual se modifican los Títulos II, V y VII de la Circular Única de la Superintendencia de Industria y Comercio, en el marco de la depuración normativa&quot; contenida en la Ley 2085 de 2021” a través de la página web de la Entidad."/>
    <d v="2025-06-04T00:00:00"/>
    <n v="100"/>
    <s v="El avance porcentual registrado corresponde con el cálculo de la fórmula matemática definida y las evidencias reportadas"/>
    <d v="2025-06-04T00:00:00"/>
    <n v="100"/>
    <n v="10"/>
  </r>
  <r>
    <x v="13"/>
    <n v="0"/>
    <x v="1"/>
    <s v="12.1.7"/>
    <s v="N/A"/>
    <n v="0"/>
    <n v="0"/>
    <n v="0"/>
    <s v="N/A"/>
    <s v="N/A"/>
    <s v="N/A"/>
    <s v="Política Mejora Normativa _DIMENSIÓN Gestión con Valores para Resultados"/>
    <s v="N/A"/>
    <s v="Elaborar y presentar a la Superintendente,  la versión final del proyecto(s) de acto(s) administrativo(s) a través del cual se ordenará la depuración normativa (Proyecto de acto de depuración elaborado/único entregable)"/>
    <n v="20"/>
    <n v="1"/>
    <s v="Númerica"/>
    <s v="# de versión final del proyecto de acto elaborado / 1 versión final del proyecto de acto a elaborar"/>
    <d v="2025-06-24T00:00:00"/>
    <d v="2025-07-11T00:00:00"/>
    <s v="12-GRUPO DE TRABAJO DE REGULACIÓN"/>
    <n v="20"/>
    <n v="100"/>
    <s v="Se elaboró y remitió a la Superintendente la versión final del proyecto de resolución “Por la cual se modifican los Títulos II, V y VII de la Circular Única de la Superintendencia de Industria y Comercio, en el marco de la depuración normativa contenida en la Ley 2085 de 2021”"/>
    <d v="2025-07-11T00:00:00"/>
    <n v="100"/>
    <s v="Se verifica ek cumplimiento de la actividad con la evidencia registrada "/>
    <d v="2025-07-11T00:00:00"/>
    <n v="100"/>
    <n v="20"/>
  </r>
  <r>
    <x v="14"/>
    <n v="0"/>
    <x v="0"/>
    <s v="37.1"/>
    <s v="Operativo"/>
    <s v="NA"/>
    <s v="NA"/>
    <s v="NA"/>
    <s v="N/A"/>
    <s v="No"/>
    <s v="C-3599-0200-0008-53105b"/>
    <s v="Política Gestión del Conocimiento y la Innovación _DIMENSIÓN Gestión del conocimiento y la innovación"/>
    <n v="0"/>
    <s v="Estudios Económicos Sectoriales, elaborados y entregados al área solicitante (Estudios Económicos)"/>
    <n v="50"/>
    <n v="2"/>
    <s v="Númerica"/>
    <s v="# de Estudios económicos sectoriales elaborados y entregados / 2 Estudios económicos sectoriales programados"/>
    <d v="2025-01-15T00:00:00"/>
    <d v="2025-12-15T00:00:00"/>
    <s v="37-GRUPO DE TRABAJO DE ESTUDIOS ECONÓMICOS"/>
    <n v="50"/>
    <n v="0"/>
    <n v="0"/>
    <m/>
    <n v="0"/>
    <n v="0"/>
    <m/>
    <m/>
    <n v="0"/>
  </r>
  <r>
    <x v="14"/>
    <n v="0"/>
    <x v="1"/>
    <s v="37.1.1"/>
    <s v="N/A"/>
    <n v="0"/>
    <n v="0"/>
    <n v="0"/>
    <s v="N/A"/>
    <s v="N/A"/>
    <s v="N/A"/>
    <s v="Política Gestión del Conocimiento y la Innovación _DIMENSIÓN Gestión del conocimiento y la innovación"/>
    <s v="N/A"/>
    <s v="Elaborar ficha técnica (Ficha técnica)"/>
    <n v="10"/>
    <n v="1"/>
    <s v="Númerica"/>
    <s v="# de Ficha técnica elaborada / 1 Ficha técnica programada"/>
    <d v="2025-01-15T00:00:00"/>
    <d v="2025-04-15T00:00:00"/>
    <s v="37-GRUPO DE TRABAJO DE ESTUDIOS ECONÓMICOS"/>
    <n v="5"/>
    <n v="100"/>
    <s v="Se realizaron las fichas técnicas que organizan los dos estudios económicos sectoriales._x000a_En primer lugar, se encuentra la ficha técnica del estudio con la Delegatura para la Protección del Consumidor. Asimismo, se adjuntan tres fichas técnicas posibles para el estudio con la Delegatura para la Protección de la Libre Competencia; en específico, la Delegada junto con el Comité Andino para la Defensa de la Libre Competencia determinarán cuál de los tres estudios será de mayor provecho para la CAN."/>
    <d v="2025-04-08T00:00:00"/>
    <n v="100"/>
    <s v="El avance porcentual registrado corresponde con las evidencias presentadas- La actividad con fecha de fin 5 de abril, fue reportada el 8 de mayo se afecta el indicador de eficiencia "/>
    <d v="2025-05-08T00:00:00"/>
    <n v="95"/>
    <n v="5"/>
  </r>
  <r>
    <x v="14"/>
    <n v="0"/>
    <x v="1"/>
    <s v="37.1.2"/>
    <s v="N/A"/>
    <n v="0"/>
    <n v="0"/>
    <n v="0"/>
    <s v="N/A"/>
    <s v="N/A"/>
    <s v="N/A"/>
    <s v="Política Gestión del Conocimiento y la Innovación _DIMENSIÓN Gestión del conocimiento y la innovación"/>
    <s v="N/A"/>
    <s v="Recopilar datos y construir base de datos (Base de datos)"/>
    <n v="30"/>
    <n v="1"/>
    <s v="Númerica"/>
    <s v="# de Base de datos construida / 1 Base de datos programada"/>
    <d v="2025-02-01T00:00:00"/>
    <d v="2025-09-15T00:00:00"/>
    <s v="37-GRUPO DE TRABAJO DE ESTUDIOS ECONÓMICOS"/>
    <n v="15"/>
    <n v="0"/>
    <s v="Las bases de datos están en proceso de constitución y de limpieza. En cuanto al estudio en conjunto con la Delegatura para la Protección del Consumidor nos encontramos recopilando la información haciendo un seguimiento bisemanal a plataformas de e-commerce. Por su parte, con el estudio en conjunto con la Delegatura para la Protección de la Competencia aún la Superintendencia se encuentra hablando con los representantes de los países miembros de la CAN para establecer un tema de investigación, por lo que no se ha iniciado el proceso de construcción de bases de datos"/>
    <m/>
    <n v="0"/>
    <s v="Se aprueba el seguimiento cualitativo "/>
    <m/>
    <m/>
    <n v="0"/>
  </r>
  <r>
    <x v="14"/>
    <n v="0"/>
    <x v="1"/>
    <s v="37.1.3"/>
    <s v="N/A"/>
    <s v="NA"/>
    <s v="NA"/>
    <s v="NA"/>
    <s v="N/A"/>
    <s v="N/A"/>
    <s v="N/A"/>
    <s v="Política Gestión del Conocimiento y la Innovación _DIMENSIÓN Gestión del conocimiento y la innovación"/>
    <s v="N/A"/>
    <s v="Construir el marco teórico  (Documento marco teórico)"/>
    <n v="20"/>
    <n v="1"/>
    <s v="Númerica"/>
    <s v="# de Documento marco teórico construido / 1 Documento marco teórico programado"/>
    <d v="2025-02-01T00:00:00"/>
    <d v="2025-09-15T00:00:00"/>
    <s v="37-GRUPO DE TRABAJO DE ESTUDIOS ECONÓMICOS"/>
    <n v="10"/>
    <n v="0"/>
    <n v="0"/>
    <m/>
    <n v="0"/>
    <n v="0"/>
    <m/>
    <m/>
    <n v="0"/>
  </r>
  <r>
    <x v="14"/>
    <n v="0"/>
    <x v="1"/>
    <s v="37.1.4"/>
    <s v="N/A"/>
    <s v="NA"/>
    <s v="NA"/>
    <s v="NA"/>
    <s v="N/A"/>
    <s v="N/A"/>
    <s v="N/A"/>
    <s v="Política Gestión del Conocimiento y la Innovación _DIMENSIÓN Gestión del conocimiento y la innovación"/>
    <s v="N/A"/>
    <s v="Desarrollar análisis estadístico y económico (Dcumento de análisis estadístico y económico)"/>
    <n v="20"/>
    <n v="1"/>
    <s v="Númerica"/>
    <s v="# de Documento de análisis estadístico y económico desarrollado / 1 Documento de análisis estadístico y  económico programado"/>
    <d v="2025-03-01T00:00:00"/>
    <d v="2025-11-15T00:00:00"/>
    <s v="37-GRUPO DE TRABAJO DE ESTUDIOS ECONÓMICOS"/>
    <n v="10"/>
    <n v="0"/>
    <n v="0"/>
    <m/>
    <n v="0"/>
    <n v="0"/>
    <m/>
    <m/>
    <n v="0"/>
  </r>
  <r>
    <x v="14"/>
    <n v="0"/>
    <x v="1"/>
    <s v="37.1.5"/>
    <s v="N/A"/>
    <n v="0"/>
    <n v="0"/>
    <n v="0"/>
    <s v="N/A"/>
    <s v="N/A"/>
    <s v="N/A"/>
    <s v="Política Gestión del Conocimiento y la Innovación _DIMENSIÓN Gestión del conocimiento y la innovación"/>
    <s v="N/A"/>
    <s v="Elaborar estudio y entregar al área solicitante (Memorando/correo de entrega de documento)"/>
    <n v="20"/>
    <n v="1"/>
    <s v="Númerica"/>
    <s v="# de Memorando/correo de entrega de documento enviado / 1 Memorando/correo de entrega de documento programado"/>
    <d v="2025-04-01T00:00:00"/>
    <d v="2025-12-15T00:00:00"/>
    <s v="37-GRUPO DE TRABAJO DE ESTUDIOS ECONÓMICOS"/>
    <n v="10"/>
    <n v="0"/>
    <n v="0"/>
    <m/>
    <n v="0"/>
    <n v="0"/>
    <m/>
    <m/>
    <n v="0"/>
  </r>
  <r>
    <x v="14"/>
    <n v="0"/>
    <x v="0"/>
    <s v="37.2"/>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8-53105b"/>
    <s v="Política Gestión del Conocimiento y la Innovación _DIMENSIÓN Gestión del conocimiento y la innovación"/>
    <n v="0"/>
    <s v="Boletines de Noticias Económicas, elaborados y divulgados (Boletines de Noticias Económicas)"/>
    <n v="15"/>
    <n v="11"/>
    <s v="Númerica"/>
    <s v="# de Boletines de Noticias Económicas elaborados y divulgados / 11 Boletines de Noticias Económicas programados"/>
    <d v="2025-01-15T00:00:00"/>
    <d v="2025-12-15T00:00:00"/>
    <s v="37-GRUPO DE TRABAJO DE ESTUDIOS ECONÓMICOS"/>
    <n v="15"/>
    <n v="0"/>
    <n v="0"/>
    <m/>
    <n v="0"/>
    <n v="0"/>
    <m/>
    <m/>
    <n v="0"/>
  </r>
  <r>
    <x v="14"/>
    <n v="0"/>
    <x v="1"/>
    <s v="37.2.1"/>
    <s v="N/A"/>
    <s v="NA"/>
    <s v="NA"/>
    <s v="NA"/>
    <s v="N/A"/>
    <s v="N/A"/>
    <s v="N/A"/>
    <s v="Política Gestión del Conocimiento y la Innovación _DIMENSIÓN Gestión del conocimiento y la innovación"/>
    <s v="N/A"/>
    <s v="Elaborar mensualmente los boletines (Boletínes / correos electrónicos de envió)"/>
    <n v="80"/>
    <n v="11"/>
    <s v="Númerica"/>
    <s v="# de Boletines elaborados / 11 Boletines programados"/>
    <d v="2025-01-15T00:00:00"/>
    <d v="2025-12-15T00:00:00"/>
    <s v="37-GRUPO DE TRABAJO DE ESTUDIOS ECONÓMICOS"/>
    <n v="12"/>
    <n v="63.63"/>
    <s v="Se elabora el BNE de agosto, correspondiente al número 7/11, para un avance de 63,63%"/>
    <m/>
    <n v="63.63"/>
    <s v="Se verifico el porcentaje de avance 63,63%, que corresponden a la elaboración de 7 boletines de 11 boletines programados. "/>
    <m/>
    <m/>
    <n v="7.6356000000000002"/>
  </r>
  <r>
    <x v="14"/>
    <n v="0"/>
    <x v="1"/>
    <s v="37.2.2"/>
    <s v="N/A"/>
    <s v="NA"/>
    <s v="NA"/>
    <s v="NA"/>
    <s v="N/A"/>
    <s v="N/A"/>
    <s v="N/A"/>
    <s v="Política Gestión del Conocimiento y la Innovación _DIMENSIÓN Gestión del conocimiento y la innovación"/>
    <s v="N/A"/>
    <s v="Divulgar los boletines (boletines diseñados)"/>
    <n v="20"/>
    <n v="11"/>
    <s v="Númerica"/>
    <s v="# de Boletines divulgados / 11 Boletines programados"/>
    <d v="2025-01-15T00:00:00"/>
    <d v="2025-12-15T00:00:00"/>
    <s v="37-GRUPO DE TRABAJO DE ESTUDIOS ECONÓMICOS"/>
    <n v="3"/>
    <n v="63.63"/>
    <s v="Se divulga el BNE de Agosto, correspondiente al número 7/11 para un avance de 63,63%"/>
    <m/>
    <n v="63.63"/>
    <s v="Se valida porcentaje de avance del 63,63, correspondiente al 7 boletín de 11 programados."/>
    <m/>
    <m/>
    <n v="1.9089"/>
  </r>
  <r>
    <x v="14"/>
    <n v="0"/>
    <x v="0"/>
    <s v="37.3"/>
    <s v="Operativo"/>
    <s v="NA"/>
    <s v="NA"/>
    <s v="NA"/>
    <s v="N/A"/>
    <s v="No"/>
    <s v="C-3599-0200-0008-53105b"/>
    <s v="Política Gestión del Conocimiento y la Innovación _DIMENSIÓN Gestión del conocimiento y la innovación"/>
    <n v="0"/>
    <s v="Estudio Económico Académico, elaborado y entregado  (Estudio Económico )"/>
    <n v="5"/>
    <n v="1"/>
    <s v="Númerica"/>
    <s v="# de Estudio económico académico elaborado y entregado / 1 Estudio programado"/>
    <d v="2025-02-17T00:00:00"/>
    <d v="2025-12-15T00:00:00"/>
    <s v="37-GRUPO DE TRABAJO DE ESTUDIOS ECONÓMICOS"/>
    <n v="5"/>
    <n v="0"/>
    <n v="0"/>
    <m/>
    <n v="0"/>
    <n v="0"/>
    <m/>
    <m/>
    <n v="0"/>
  </r>
  <r>
    <x v="14"/>
    <n v="0"/>
    <x v="1"/>
    <s v="37.3.1"/>
    <s v="N/A"/>
    <n v="0"/>
    <n v="0"/>
    <n v="0"/>
    <s v="N/A"/>
    <s v="N/A"/>
    <s v="N/A"/>
    <s v="Política Gestión del Conocimiento y la Innovación _DIMENSIÓN Gestión del conocimiento y la innovación"/>
    <s v="N/A"/>
    <s v="Elaborar ficha técnica  (Ficha técnica)"/>
    <n v="10"/>
    <n v="1"/>
    <s v="Númerica"/>
    <s v="# de Ficha técnica elaborada / 1 Ficha técnica programada"/>
    <d v="2025-02-17T00:00:00"/>
    <d v="2025-12-15T00:00:00"/>
    <s v="37-GRUPO DE TRABAJO DE ESTUDIOS ECONÓMICOS"/>
    <n v="0.5"/>
    <n v="100"/>
    <s v="Se carga documento que contiene la ficha técnica del estudio del mercado de licores en Colombia 2025"/>
    <m/>
    <n v="100"/>
    <s v="El avance porcentual registrado corresponde con las evidencias presentadas"/>
    <m/>
    <n v="100"/>
    <n v="0.5"/>
  </r>
  <r>
    <x v="14"/>
    <n v="0"/>
    <x v="1"/>
    <s v="37.3.2"/>
    <s v="N/A"/>
    <n v="0"/>
    <n v="0"/>
    <n v="0"/>
    <s v="N/A"/>
    <s v="N/A"/>
    <s v="N/A"/>
    <s v="Política Gestión del Conocimiento y la Innovación _DIMENSIÓN Gestión del conocimiento y la innovación"/>
    <s v="N/A"/>
    <s v="Recopilar datos y construir base de datos (Archivo con Base de datos)"/>
    <n v="30"/>
    <n v="1"/>
    <s v="Númerica"/>
    <s v="# de Base de datos construida / 1 Base de datos programada"/>
    <d v="2025-02-24T00:00:00"/>
    <d v="2025-08-18T00:00:00"/>
    <s v="37-GRUPO DE TRABAJO DE ESTUDIOS ECONÓMICOS"/>
    <n v="1.5"/>
    <n v="100"/>
    <s v="Se anexa la base de datos unificada con información pública departamental y los requerimientos a las empresas licoreras"/>
    <d v="2025-08-17T00:00:00"/>
    <n v="100"/>
    <s v="Se valida el avance del 100%, equivalente a la entrega del producto en el tiempo propuesto. El soporte corresponde a la base de datos del mercado de licores destilados en Colombia, para la elaboración del estudio proyectado."/>
    <d v="2025-08-18T00:00:00"/>
    <n v="100"/>
    <n v="1.5"/>
  </r>
  <r>
    <x v="14"/>
    <n v="0"/>
    <x v="1"/>
    <s v="37.3.3"/>
    <s v="NA"/>
    <s v="NA"/>
    <s v="NA"/>
    <s v="NA"/>
    <s v="N/A"/>
    <s v="N/A"/>
    <s v="N/A"/>
    <s v="Política Gestión del Conocimiento y la Innovación _DIMENSIÓN Gestión del conocimiento y la innovación"/>
    <s v="N/A"/>
    <s v="Construir marco teórico (Informe/documento con marco teórico)"/>
    <n v="20"/>
    <n v="1"/>
    <s v="Númerica"/>
    <s v="# de Documento marco teórico construido / 1 Documento marco teórico programado"/>
    <d v="2025-02-24T00:00:00"/>
    <d v="2025-09-15T00:00:00"/>
    <s v="37-GRUPO DE TRABAJO DE ESTUDIOS ECONÓMICOS"/>
    <n v="1"/>
    <n v="0"/>
    <n v="0"/>
    <m/>
    <n v="0"/>
    <n v="0"/>
    <m/>
    <m/>
    <n v="0"/>
  </r>
  <r>
    <x v="14"/>
    <n v="0"/>
    <x v="1"/>
    <s v="37.3.4"/>
    <s v="NA"/>
    <s v="NA"/>
    <s v="NA"/>
    <s v="NA"/>
    <s v="N/A"/>
    <s v="N/A"/>
    <s v="N/A"/>
    <s v="Política Gestión del Conocimiento y la Innovación _DIMENSIÓN Gestión del conocimiento y la innovación"/>
    <s v="N/A"/>
    <s v="Desarrollar análisis estadístico y económico (Documento de análisis estadístico y económico)"/>
    <n v="20"/>
    <n v="1"/>
    <s v="Númerica"/>
    <s v="# de Documento de análisis estadístico y económico desarrollado / 1 Documento de análisis estadístico y  económico programado"/>
    <d v="2025-03-01T00:00:00"/>
    <d v="2025-11-14T00:00:00"/>
    <s v="37-GRUPO DE TRABAJO DE ESTUDIOS ECONÓMICOS"/>
    <n v="1"/>
    <n v="0"/>
    <n v="0"/>
    <m/>
    <n v="0"/>
    <n v="0"/>
    <m/>
    <m/>
    <n v="0"/>
  </r>
  <r>
    <x v="14"/>
    <n v="0"/>
    <x v="1"/>
    <s v="37.3.5"/>
    <s v="N/A"/>
    <n v="0"/>
    <n v="0"/>
    <n v="0"/>
    <s v="N/A"/>
    <s v="N/A"/>
    <s v="N/A"/>
    <s v="Política Gestión del Conocimiento y la Innovación _DIMENSIÓN Gestión del conocimiento y la innovación"/>
    <s v="N/A"/>
    <s v="Entregar del documento (Memorando/correo de entrega de documento)"/>
    <n v="20"/>
    <n v="1"/>
    <s v="Númerica"/>
    <s v="# de Memorando/correo de entrega de documento enviado / 1 Memorando/correo de entrega de documento programado"/>
    <d v="2025-04-01T00:00:00"/>
    <d v="2025-12-15T00:00:00"/>
    <s v="37-GRUPO DE TRABAJO DE ESTUDIOS ECONÓMICOS"/>
    <n v="1"/>
    <n v="0"/>
    <n v="0"/>
    <m/>
    <n v="0"/>
    <n v="0"/>
    <m/>
    <m/>
    <n v="0"/>
  </r>
  <r>
    <x v="14"/>
    <n v="0"/>
    <x v="0"/>
    <s v="37.4"/>
    <s v="Operativo"/>
    <s v="NA"/>
    <s v="NA"/>
    <s v="NA"/>
    <s v="N/A"/>
    <s v="No"/>
    <s v="C-3599-0200-0008-53105b"/>
    <s v="Política Gestión del Conocimiento y la Innovación _DIMENSIÓN Gestión del conocimiento y la innovación"/>
    <n v="0"/>
    <s v="Estudio Económico 2024/2025 – Licencia obligatoria, elaborado y entregado  (Estudio Económico 2024/2025 – Licencia obligatoria)"/>
    <n v="10"/>
    <n v="1"/>
    <s v="Númerica"/>
    <s v="# de Estudio económico elaborado y entregado / 1 Estudio económico programado"/>
    <d v="2025-02-17T00:00:00"/>
    <d v="2025-12-15T00:00:00"/>
    <s v="37-GRUPO DE TRABAJO DE ESTUDIOS ECONÓMICOS"/>
    <n v="10"/>
    <n v="0"/>
    <n v="0"/>
    <m/>
    <n v="0"/>
    <n v="0"/>
    <m/>
    <m/>
    <n v="0"/>
  </r>
  <r>
    <x v="14"/>
    <n v="0"/>
    <x v="1"/>
    <s v="37.4.1"/>
    <s v="N/A"/>
    <n v="0"/>
    <n v="0"/>
    <n v="0"/>
    <s v="N/A"/>
    <s v="N/A"/>
    <s v="N/A"/>
    <s v="Política Gestión del Conocimiento y la Innovación _DIMENSIÓN Gestión del conocimiento y la innovación"/>
    <s v="N/A"/>
    <s v="Elaborar ficha técnica (Ficha técnica)"/>
    <n v="10"/>
    <n v="1"/>
    <s v="Númerica"/>
    <s v="# de Ficha técnica elaborada / 1 Ficha técnica programada"/>
    <d v="2025-02-17T00:00:00"/>
    <d v="2025-12-15T00:00:00"/>
    <s v="37-GRUPO DE TRABAJO DE ESTUDIOS ECONÓMICOS"/>
    <n v="1"/>
    <n v="100"/>
    <s v="Se realiza la ficha técnica del Estudio Económico 2024/2025-Licencia obligatoria."/>
    <m/>
    <n v="100"/>
    <s v="Se verifica el avance porcentual registrado con la evidencia, esta actividad vence hasta el mes de diciembre, si se quiere que el sistema la de como cumplida se hace necesario modificar la fecha de fin"/>
    <m/>
    <n v="100"/>
    <n v="1"/>
  </r>
  <r>
    <x v="14"/>
    <n v="0"/>
    <x v="1"/>
    <s v="37.4.2"/>
    <s v="N/A"/>
    <s v="NA"/>
    <s v="NA"/>
    <s v="NA"/>
    <s v="N/A"/>
    <s v="N/A"/>
    <s v="N/A"/>
    <s v="Política Gestión del Conocimiento y la Innovación _DIMENSIÓN Gestión del conocimiento y la innovación"/>
    <s v="N/A"/>
    <s v="Construir marco teórico (Documento Marco teórico)"/>
    <n v="25"/>
    <n v="1"/>
    <s v="Númerica"/>
    <s v="# de Documento marco teórico construido / 1 Documento marco teórico programado"/>
    <d v="2025-02-24T00:00:00"/>
    <d v="2025-06-15T00:00:00"/>
    <s v="37-GRUPO DE TRABAJO DE ESTUDIOS ECONÓMICOS"/>
    <n v="2.5"/>
    <n v="100"/>
    <s v="Se realiza el documento de marco teórico, incorporando todas las demás partes del documento realizadas hasta la fecha."/>
    <d v="2025-06-25T00:00:00"/>
    <n v="100"/>
    <s v="Se verifica el cumplimiento de la actividad, los soportes corresponden al producto establecido a entregar (documento marco teórico construido). "/>
    <d v="2025-06-15T00:00:00"/>
    <n v="100"/>
    <n v="2.5"/>
  </r>
  <r>
    <x v="14"/>
    <n v="0"/>
    <x v="1"/>
    <s v="37.4.3"/>
    <s v="N/A"/>
    <s v="NA"/>
    <s v="NA"/>
    <s v="NA"/>
    <s v="N/A"/>
    <s v="N/A"/>
    <s v="N/A"/>
    <s v="Política Gestión del Conocimiento y la Innovación _DIMENSIÓN Gestión del conocimiento y la innovación"/>
    <s v="N/A"/>
    <s v="Desarrollar análisis económico parcial (Documento de análisis económico parcia)"/>
    <n v="20"/>
    <n v="1"/>
    <s v="Númerica"/>
    <s v="# de Documento de análisis económico parcial desarrollado / 1 Documento de análisis económico parcial programado"/>
    <d v="2025-02-24T00:00:00"/>
    <d v="2025-08-15T00:00:00"/>
    <s v="37-GRUPO DE TRABAJO DE ESTUDIOS ECONÓMICOS"/>
    <n v="2"/>
    <n v="100"/>
    <s v="Se realiza el documento completo de análisis económico preliminar."/>
    <d v="2025-08-19T00:00:00"/>
    <n v="100"/>
    <s v="Se avala el % de avance del 100%, correspondiente a al desarrollo del documento de análisis económico parcial de la evaluación de impacto del otorgamiento de la primera licencia obligatoria por razones de interés público en Colombia."/>
    <d v="2025-08-19T00:00:00"/>
    <n v="100"/>
    <n v="2"/>
  </r>
  <r>
    <x v="14"/>
    <n v="0"/>
    <x v="1"/>
    <s v="37.4.4"/>
    <s v="N/A"/>
    <s v="NA"/>
    <s v="NA"/>
    <s v="NA"/>
    <s v="N/A"/>
    <s v="N/A"/>
    <s v="N/A"/>
    <s v="Política Gestión del Conocimiento y la Innovación _DIMENSIÓN Gestión del conocimiento y la innovación"/>
    <s v="N/A"/>
    <s v="Recopilar datos y construir base de datos  (Base de datos)"/>
    <n v="20"/>
    <n v="1"/>
    <s v="Númerica"/>
    <s v="# de Base de datos construida / 1 Base de datos programada"/>
    <d v="2025-03-01T00:00:00"/>
    <d v="2025-10-15T00:00:00"/>
    <s v="37-GRUPO DE TRABAJO DE ESTUDIOS ECONÓMICOS"/>
    <n v="2"/>
    <n v="0"/>
    <n v="0"/>
    <m/>
    <n v="0"/>
    <n v="0"/>
    <m/>
    <m/>
    <n v="0"/>
  </r>
  <r>
    <x v="14"/>
    <n v="0"/>
    <x v="1"/>
    <s v="37.4.5"/>
    <s v="N/A"/>
    <s v="NA"/>
    <s v="NA"/>
    <s v="NA"/>
    <s v="N/A"/>
    <s v="N/A"/>
    <s v="N/A"/>
    <s v="Política Gestión del Conocimiento y la Innovación _DIMENSIÓN Gestión del conocimiento y la innovación"/>
    <s v="N/A"/>
    <s v="Desarrollar análisis económico final (Documento de análisis económico final)"/>
    <n v="20"/>
    <n v="1"/>
    <s v="Númerica"/>
    <s v="# de Documento de análisis económico final desarrolado / 1 Documento de análisis económico final programado"/>
    <d v="2025-04-01T00:00:00"/>
    <d v="2025-11-15T00:00:00"/>
    <s v="37-GRUPO DE TRABAJO DE ESTUDIOS ECONÓMICOS"/>
    <n v="2"/>
    <n v="0"/>
    <n v="0"/>
    <m/>
    <n v="0"/>
    <n v="0"/>
    <m/>
    <m/>
    <n v="0"/>
  </r>
  <r>
    <x v="14"/>
    <n v="0"/>
    <x v="1"/>
    <s v="37.4.6"/>
    <s v="N/A"/>
    <n v="0"/>
    <n v="0"/>
    <n v="0"/>
    <s v="N/A"/>
    <s v="N/A"/>
    <s v="N/A"/>
    <s v="Política Gestión del Conocimiento y la Innovación _DIMENSIÓN Gestión del conocimiento y la innovación"/>
    <s v="N/A"/>
    <s v="Entregar producto (Memorando/correo)"/>
    <n v="5"/>
    <n v="1"/>
    <s v="Númerica"/>
    <s v="# de Estudio económico elaborado y entregado / 1 Estudio económico programado"/>
    <d v="2025-05-01T00:00:00"/>
    <d v="2025-12-15T00:00:00"/>
    <s v="37-GRUPO DE TRABAJO DE ESTUDIOS ECONÓMICOS"/>
    <n v="0.5"/>
    <n v="0"/>
    <n v="0"/>
    <m/>
    <n v="0"/>
    <n v="0"/>
    <m/>
    <m/>
    <n v="0"/>
  </r>
  <r>
    <x v="14"/>
    <n v="0"/>
    <x v="0"/>
    <s v="37.5"/>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8-53105b"/>
    <s v="Política Gestión del Conocimiento y la Innovación _DIMENSIÓN Gestión del conocimiento y la innovación"/>
    <n v="0"/>
    <s v="Estudios Económicos Coyunturales, elaborados y entregados (Estudios Económicos Coyunturales)"/>
    <n v="20"/>
    <n v="50"/>
    <s v="Númerica"/>
    <s v="# de Estudios Económicos Coyunturales elaborados y entregados / 50 Estudios Económicos Coyunturales programados"/>
    <d v="2025-01-02T00:00:00"/>
    <d v="2025-12-19T00:00:00"/>
    <s v="37-GRUPO DE TRABAJO DE ESTUDIOS ECONÓMICOS"/>
    <n v="20"/>
    <n v="16"/>
    <s v="Para Julio del 2025 se ha avanzado con el 16% de la meta. "/>
    <m/>
    <n v="16"/>
    <s v="Se avala el porcentaje del 16% de acuerdo al plan de trabajo y a la fórmula de cálculo. "/>
    <m/>
    <m/>
    <n v="3.2"/>
  </r>
  <r>
    <x v="14"/>
    <n v="0"/>
    <x v="1"/>
    <s v="37.5.1"/>
    <s v="N/A"/>
    <s v="NA"/>
    <s v="NA"/>
    <s v="NA"/>
    <s v="N/A"/>
    <s v="N/A"/>
    <s v="N/A"/>
    <s v="Política Gestión del Conocimiento y la Innovación _DIMENSIÓN Gestión del conocimiento y la innovación"/>
    <s v="N/A"/>
    <s v="Requerir a las diferentes áreas de la entidad, la identificación de los estudios económicos coyunturales que requieren sean elaborados por el Grupo de Estudios Económicos (Inventario de solicitudes de estudios coyunturales)"/>
    <n v="5"/>
    <n v="1"/>
    <s v="Númerica"/>
    <s v="# de Inventario elaborado / 1 Inventario programado"/>
    <d v="2025-01-02T00:00:00"/>
    <d v="2025-02-28T00:00:00"/>
    <s v="37-GRUPO DE TRABAJO DE ESTUDIOS ECONÓMICOS"/>
    <n v="1"/>
    <n v="100"/>
    <s v="El Grupo de Estudios Económicos desde el 22/01/25 creó el documento para realizar un inventario y seguimiento de los diferentes Estudios Económicos Coyunturales. Para realizar una labor de planeación, el 28/02/25 se solicitó por correo electrónico a las Delegaturas, Oficinas y Direcciones de la entidad las actividades coyunturales que fuesen a requerir durante el 2025. Este inventario de actividades desde entonces se ha venido actualizando; no obstante, no todos los correos fueron respondidos sino se han solicitado por correos independientes y por mesas de trabajo._x000a_Aquí está link del inventario que se actualiza: https://its2sicgov-my.sharepoint.com/:x:/g/personal/estudioseconomicos_sic_gov_co/EZQQeyyA-IJCnoKJu3ijGBQBjjb0pSBvy5jsP6fXkwK15Q?e=EAOg3Y"/>
    <d v="2025-01-22T00:00:00"/>
    <n v="100"/>
    <s v="De acuerdo con el reporte registrado y los soportes allegados, la actividades se considera cumplída "/>
    <d v="2025-01-22T00:00:00"/>
    <n v="100"/>
    <n v="1"/>
  </r>
  <r>
    <x v="14"/>
    <n v="0"/>
    <x v="1"/>
    <s v="37.5.2"/>
    <s v="N/A"/>
    <s v="NA"/>
    <s v="NA"/>
    <s v="NA"/>
    <s v="N/A"/>
    <s v="N/A"/>
    <s v="N/A"/>
    <s v="Política Gestión del Conocimiento y la Innovación _DIMENSIÓN Gestión del conocimiento y la innovación"/>
    <s v="N/A"/>
    <s v="Definir, a partir del análisis de las solicitudes de las áreas, las temáticas y  estudios conyunturales que serán desarrollados a lo largo de la vigencia por el Grupo de Estudios Económicos (Informe con estudios seleccionados)"/>
    <n v="10"/>
    <n v="1"/>
    <s v="Númerica"/>
    <s v="# de Informe elaborado / 1 Informe elaborado"/>
    <d v="2025-03-01T00:00:00"/>
    <d v="2025-03-15T00:00:00"/>
    <s v="37-GRUPO DE TRABAJO DE ESTUDIOS ECONÓMICOS"/>
    <n v="2"/>
    <n v="100"/>
    <s v="Con las diferentes respuestas recibidas de las delegaturas y áreas, se formuló una lista de &quot;Estudios Económicos Coyunturales&quot; a desarrollar. Esto permitió conformar los equipos de trabajo y las fechas a desarrollar. No obstante, es importante mencionar que no todos los correos fueron respondidos o, más aún, se respondieron aludiendo que &quot;están en proceso de desarrollo inicial y que nos contactarán cuando se necesite&quot;. De esta forma, se priorizaron los estudios según su relevancia y fecha esperada de desarrollo. Asimismo, no hubo necesidad de rechazar solicitudes, toda vez que no han copado la capacidad del grupo. Somos conscientes de que vendrán más solicitudes coyunturales las cuales no fueron respondidas en estos correos, toda vez que no pueden ser previstas en totalidad. Este ejercicio nos permite organizarnos con los eventos coyunturales que ya han sido identificados."/>
    <d v="2025-03-14T00:00:00"/>
    <n v="100"/>
    <s v="se verifica el cumplimiento con los soportes presentados "/>
    <d v="2025-03-14T00:00:00"/>
    <n v="100"/>
    <n v="2"/>
  </r>
  <r>
    <x v="14"/>
    <n v="0"/>
    <x v="1"/>
    <s v="37.5.3"/>
    <s v="N/A"/>
    <s v="NA"/>
    <s v="NA"/>
    <s v="NA"/>
    <s v="N/A"/>
    <s v="N/A"/>
    <s v="N/A"/>
    <s v="Política Gestión del Conocimiento y la Innovación _DIMENSIÓN Gestión del conocimiento y la innovación"/>
    <s v="N/A"/>
    <s v="Definir un plan de trabajo para la elaboración y entrega de los estudios seleccionados (plan de trabajo)"/>
    <n v="10"/>
    <n v="1"/>
    <s v="Númerica"/>
    <s v="# de Plan de trabajo definido / 1 Plan de trabajo programado"/>
    <d v="2025-03-17T00:00:00"/>
    <d v="2025-04-05T00:00:00"/>
    <s v="37-GRUPO DE TRABAJO DE ESTUDIOS ECONÓMICOS"/>
    <n v="2"/>
    <n v="100"/>
    <s v="A la fecha se logro concretar 11 estudios con las diferentes áreas y/o delegaturas, sin embargo, es viable que las diferentes áreas en el transcurso del año soliciten más estudios, por lo que de ser así será informado a través del seguimiento de esta herramienta. "/>
    <d v="2025-05-13T00:00:00"/>
    <n v="100"/>
    <s v="El porcentaje reportado corresponde con las evidencias anexa. Se afecta eficiencia por reporte fuera de tiempos "/>
    <d v="2025-05-13T00:00:00"/>
    <n v="95"/>
    <n v="2"/>
  </r>
  <r>
    <x v="14"/>
    <n v="0"/>
    <x v="1"/>
    <s v="37.5.4"/>
    <s v="N/A"/>
    <s v="NA"/>
    <s v="NA"/>
    <s v="NA"/>
    <s v="N/A"/>
    <s v="N/A"/>
    <s v="N/A"/>
    <s v="Política Gestión del Conocimiento y la Innovación _DIMENSIÓN Gestión del conocimiento y la innovación"/>
    <s v="N/A"/>
    <s v="Ejecutar el plan de trabajo (Informe de seguimiento y/o ejecución del programa)"/>
    <n v="75"/>
    <n v="100"/>
    <s v="Porcentual"/>
    <s v="% de Avance logrado plan de trabajo / 100% de Avance propuesto plan de trabajo"/>
    <d v="2025-04-07T00:00:00"/>
    <d v="2025-12-19T00:00:00"/>
    <s v="37-GRUPO DE TRABAJO DE ESTUDIOS ECONÓMICOS"/>
    <n v="15"/>
    <n v="34"/>
    <s v="Para el año 2025 se han programado a la fecha la elaboración de 11 estudios de los cuales se han realizado en su totalidad 5 estudios (Actualizar tasas PI-SUIT, Análisis financiero OAVM, Tarifa sobre cursos virtuales, Demanda de nulidad, Cuestionario Prop 17/25 Crisis arrocera)  dado su nivel de importancia y de porcentaje de importancia al interior del plan de trabajo se tiene un avance del 34 %. "/>
    <m/>
    <n v="34"/>
    <s v="Se verificó que el porcentaje de avance correspondiera al porcentaje diligenciado en el cronograma del Plan de Trabajo. Igualmente, se soportó los estudios realizados.  "/>
    <m/>
    <m/>
    <n v="5.0999999999999996"/>
  </r>
  <r>
    <x v="15"/>
    <n v="0"/>
    <x v="0"/>
    <s v="141.1"/>
    <s v="N/A"/>
    <s v="62-Fortalecer la infraestructura, uso y aprovechamiento de las tecnologías de la información, para optimizar la capacidad institucional"/>
    <s v="109-Cumplimiento de productos del PAI asociados a Fortalecer la infraestructura, uso y aprovechamiento de las tecnologías de la información, para optimizar la capacidad institucional"/>
    <s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
    <s v="PND - 5-31-5-d- Convergencia regional - Gobierno digital para la gente "/>
    <s v="No"/>
    <s v="FUNCIONAMIENTO"/>
    <s v="Política Gestión Documental _DIMENSIÓN Información y Comunicación"/>
    <n v="0"/>
    <s v="Estrategia para una eficiente y efectiva gestión archivística que garantice la transición al expediente electrónico, implementada (documento con la estrategia definida, seguimiento al plan de trabajo y evidencias de su cumplimiento)"/>
    <n v="30"/>
    <n v="100"/>
    <s v="Porcentual"/>
    <s v="% de Avance logrado plan de trabajo / 100% de Avance propuesto plan de trabajo"/>
    <d v="2025-02-03T00:00:00"/>
    <d v="2025-12-19T00:00:00"/>
    <s v="141-GRUPO DE TRABAJO DE GESTIÓN DOCUMENTAL Y ARCHIVO"/>
    <n v="30"/>
    <n v="0"/>
    <n v="0"/>
    <m/>
    <n v="0"/>
    <n v="0"/>
    <m/>
    <m/>
    <n v="0"/>
  </r>
  <r>
    <x v="15"/>
    <n v="0"/>
    <x v="1"/>
    <s v="141.1.1"/>
    <s v="N/A"/>
    <n v="0"/>
    <n v="0"/>
    <n v="0"/>
    <s v="N/A"/>
    <s v="N/A"/>
    <s v="N/A"/>
    <s v="Política Gestión Documental _DIMENSIÓN Información y Comunicación"/>
    <s v="N/A"/>
    <s v="Definir la estrategia que garantizará la transición al expediente electrónico. (Incluye metas, plazos, recursos necesarios y etapas de implementación) (documento con la estrategia definida / único entregable)"/>
    <n v="25"/>
    <n v="1"/>
    <s v="Númerica"/>
    <s v="# de Documento de Estrategia definido / 1 Documento de Estrategia a elaborar"/>
    <d v="2025-02-03T00:00:00"/>
    <d v="2025-04-25T00:00:00"/>
    <s v="141-GRUPO DE TRABAJO DE GESTIÓN DOCUMENTAL Y ARCHIVO"/>
    <n v="7.5"/>
    <n v="100"/>
    <s v="Se da cumplimiento a la actividad haciendo entrega de dos archivos que contineen la información correspondiente a la actividad propuesta. La cual contiene el documento SISTEMA DE GESTIÓN DE DOCUMENTOS ELECTRÓNICOS DE ARCHIVO SGDEA - ESTRATEGIA – EXPEDIENTE ELECTRÓNICO y un Anexo del documento con cronograma de implementación y sus avances. "/>
    <d v="2025-04-25T00:00:00"/>
    <n v="100"/>
    <s v="Se avala el cumplimiento de la presente actividad en donde se allega documento donde se define la estrategia para el paso al expediente electrónico, así mismo se adjunta anexo que contiene cronograma "/>
    <d v="2025-04-25T00:00:00"/>
    <n v="100"/>
    <n v="7.5"/>
  </r>
  <r>
    <x v="15"/>
    <n v="0"/>
    <x v="1"/>
    <s v="141.1.2"/>
    <s v="N/A"/>
    <s v="NA"/>
    <s v="NA"/>
    <s v="NA"/>
    <s v="N/A"/>
    <s v="N/A"/>
    <s v="N/A"/>
    <s v="Política Gestión Documental _DIMENSIÓN Información y Comunicación"/>
    <s v="N/A"/>
    <s v="Elaborar un plan de trabajo que defina las actividades,  fechas y responsbales, que permitan la implementación de la estrategia definida (plan de trabajo / único entregable)"/>
    <n v="25"/>
    <n v="1"/>
    <s v="Númerica"/>
    <s v="# de Plan de trabajo elaborado / 1 Plan de trabajo programado"/>
    <d v="2025-04-28T00:00:00"/>
    <d v="2025-05-16T00:00:00"/>
    <s v="141-GRUPO DE TRABAJO DE GESTIÓN DOCUMENTAL Y ARCHIVO"/>
    <n v="7.5"/>
    <n v="100"/>
    <s v="Se anexa el cronograma de actividades para desarrollar en el 2025 con el fin de implementar expediente electrónico en la SIC para masificación de expediente electrónico, se plantean 7 actividades. Las cuales están encaminadas a avanzar en este proyecto para el 2025.Abarcando las series transversales para todas las dependencias. "/>
    <d v="2025-05-16T00:00:00"/>
    <n v="100"/>
    <s v="Se avala el cumplimiento de la presente actividad mediante plan de trabajo. Se descuentan 5 puntos en eficiencia por cuanto el cumplimiento debió reportarse 5 días después del vencimiento esto era el 23 de mayo y el registro del cargue del cumplimiento aparece el 3 de junio de 2025."/>
    <d v="2025-05-16T00:00:00"/>
    <n v="95"/>
    <n v="7.5"/>
  </r>
  <r>
    <x v="15"/>
    <n v="0"/>
    <x v="1"/>
    <s v="141.1.3"/>
    <s v="N/A"/>
    <s v="NA"/>
    <s v="NA"/>
    <s v="NA"/>
    <s v="N/A"/>
    <s v="N/A"/>
    <s v="N/A"/>
    <s v="Política Gestión Documental _DIMENSIÓN Información y Comunicación"/>
    <s v="N/A"/>
    <s v="Ejecutar las actividades del plan de trabajo planificadas para la vigencia 2025 (Seguimiento al plan de trabajo y evidencias de su cumplimiento)"/>
    <n v="50"/>
    <n v="100"/>
    <s v="Porcentual"/>
    <s v="% de Avance logrado plan de trabajo / 100% de Avance propuesto plan de trabajo"/>
    <d v="2025-05-19T00:00:00"/>
    <d v="2025-12-19T00:00:00"/>
    <s v="141-GRUPO DE TRABAJO DE GESTIÓN DOCUMENTAL Y ARCHIVO"/>
    <n v="15"/>
    <n v="45"/>
    <s v="Se reporta avance del plan de trabajo expediente electrónico 2025 en un 45%. Se ajusto la fecha de entrega de la actividad 5 del plan de trabajo (Masificación Expediente Electrónico - Actividad 5: Masificación Expediente Electrónico - Elaboración y aprobación de un instructivo de manejo de expediente electrónico para las series seleccionadas), dado que las actividades de solicitud de información a las áreas de la SIC respecto a los usuarios que van a tener acceso a la aplicación de expediente electrónico se han visto interrumpidas por los cambios institucionales que se han presentado a nivel de personal, adicionalmente, en los meses previos el personal que apoya la implementación de &quot;Expediente Electrónico&quot; desarrolló actividades para la implementación de esta aplicación para el Grupo de Trabajo de Contratación que obligó a retrasar actividades programadas. Se adjunta avance de instructivo en versión borrador."/>
    <m/>
    <n v="45"/>
    <s v="Se avala el avance dado a la presente actividad se presenta el borrador de instructivo Instructivo Conformación Expedientes Electrónicos SGDEA.docx"/>
    <m/>
    <m/>
    <n v="6.75"/>
  </r>
  <r>
    <x v="15"/>
    <n v="0"/>
    <x v="0"/>
    <s v="141.2"/>
    <s v="N/A"/>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FUNCIONAMIENTO"/>
    <s v="Política Gestión Documental _DIMENSIÓN Información y Comunicación"/>
    <s v="PES_20230204 / PEI_26 / DECRETO 612"/>
    <s v="Plan Institucional de Archivos publicado y ejecutado (Plan ejecutado con seguimiento / Link de publicación)"/>
    <n v="30"/>
    <n v="100"/>
    <s v="Porcentual"/>
    <s v="% de Plan Institucional de Archivos publicado y ejecutado / 100% de Plan Institucional de Archivos a publicar y ejecutar"/>
    <d v="2025-01-14T00:00:00"/>
    <d v="2025-12-19T00:00:00"/>
    <s v="141-GRUPO DE TRABAJO DE GESTIÓN DOCUMENTAL Y ARCHIVO"/>
    <n v="30"/>
    <n v="0"/>
    <n v="0"/>
    <m/>
    <n v="0"/>
    <n v="0"/>
    <m/>
    <m/>
    <n v="0"/>
  </r>
  <r>
    <x v="15"/>
    <n v="0"/>
    <x v="1"/>
    <s v="141.2.1"/>
    <s v="N/A"/>
    <s v="NA"/>
    <s v="NA"/>
    <s v="NA"/>
    <s v="N/A"/>
    <s v="N/A"/>
    <s v="N/A"/>
    <s v="Política Gestión Documental _DIMENSIÓN Información y Comunicación"/>
    <s v="N/A"/>
    <s v="Actualizar y publicar el Plan Institucional de Archivo 2025 (Documento del Plan Institucional de Archivos, actualizado).)"/>
    <n v="30"/>
    <n v="1"/>
    <s v="Númerica"/>
    <s v="# de Documento del Plan Institucional de Archivos actualizados / 1 Documento del Plan Institucional de Archivos a actualizar"/>
    <d v="2025-01-14T00:00:00"/>
    <d v="2025-01-31T00:00:00"/>
    <s v="141-GRUPO DE TRABAJO DE GESTIÓN DOCUMENTAL Y ARCHIVO"/>
    <n v="9"/>
    <n v="100"/>
    <s v="Se da cumplimiento a la actividad, teniendo en cuenta que se realizó la publicación del documento del PINAR en la Sede Electrónica de la Entidad en el enlace de Transparencia y Acceso a la Información Pública, en cumplimiento al Decreto 612 del 2018."/>
    <d v="2025-01-31T00:00:00"/>
    <n v="100"/>
    <s v="Se avala el cumplimiento de la presente actividad mediante la publicación del plan institucional de archivo"/>
    <d v="2025-01-31T00:00:00"/>
    <n v="100"/>
    <n v="9"/>
  </r>
  <r>
    <x v="15"/>
    <n v="0"/>
    <x v="1"/>
    <s v="141.2.2"/>
    <s v="N/A"/>
    <s v="NA"/>
    <s v="NA"/>
    <s v="NA"/>
    <s v="N/A"/>
    <s v="N/A"/>
    <s v="N/A"/>
    <s v="Política Gestión Documental _DIMENSIÓN Información y Comunicación"/>
    <s v="N/A"/>
    <s v="Formular el plan institucional de Archivo (Documento de Plan de Trabajo para el seguimiento de la ejecución)"/>
    <n v="30"/>
    <n v="1"/>
    <s v="Númerica"/>
    <s v="# de Plan Institucional de Archivos formulado / 1 Plan Institucional de Archivos a formular"/>
    <d v="2025-01-14T00:00:00"/>
    <d v="2025-01-31T00:00:00"/>
    <s v="141-GRUPO DE TRABAJO DE GESTIÓN DOCUMENTAL Y ARCHIVO"/>
    <n v="9"/>
    <n v="100"/>
    <s v="Se da cumplimiento a la actividad, teniendo en cuenta que se realizó la publicación del documento de la Matriz del seguimiento del PINAR en la Sede Electrónica de la Entidad en el enlace de Transparencia y Acceso a la Información Pública, en cumplimiento al Decreto 612 del 2018."/>
    <d v="2025-01-31T00:00:00"/>
    <n v="100"/>
    <s v="Se avala el cumplimiento de la presente actividad mediante plan de trabajo Pinar. Se recomienda para el seguimiento pasar el plan de trabajo al formato establecido por OAP "/>
    <d v="2025-01-31T00:00:00"/>
    <n v="100"/>
    <n v="9"/>
  </r>
  <r>
    <x v="15"/>
    <n v="0"/>
    <x v="1"/>
    <s v="141.2.3"/>
    <s v="N/A"/>
    <s v="NA"/>
    <s v="NA"/>
    <s v="NA"/>
    <s v="N/A"/>
    <s v="N/A"/>
    <s v="N/A"/>
    <s v="Política Gestión Documental _DIMENSIÓN Información y Comunicación"/>
    <s v="N/A"/>
    <s v="Ejecutar el Plan de Trabajo del Plan Institucional de Archivos 2025 (informes de avance de ejecución del plan de trabajo)"/>
    <n v="40"/>
    <n v="100"/>
    <s v="Porcentual"/>
    <s v="% de Plan Institucional de Archivos ejecutado / 100% de Plan Institucional de Archivos a ejecutar"/>
    <d v="2025-02-03T00:00:00"/>
    <d v="2025-12-19T00:00:00"/>
    <s v="141-GRUPO DE TRABAJO DE GESTIÓN DOCUMENTAL Y ARCHIVO"/>
    <n v="12"/>
    <n v="48"/>
    <s v="En cumplimiento de la actividad contemplada en el Plan de Trabajo del Plan Institucional de Archivos 2025, se adjunta el documento diligenciado con el avance cualitativo y cuantitativo, junto con sus respectivos soportes. El informe presenta las acciones propuestas para el fortalecimiento de la gestión documental institucional, en línea con los lineamientos del Archivo General de la Nación. Se reporta el avance de actividades a julio así: PES: 58%, PGD: 59%, Plan de Acción: 75%, Plan de Trabajo MIPG: 0% (no se ha recibido retroalimentación del FURAG, insumo necesario para su formulación) y PETI: 49%. Cada componente incluye metas y responsables, lo que permitirá hacer seguimiento al cumplimiento progresivo de los objetivos del Plan."/>
    <m/>
    <n v="48"/>
    <s v="Se verifica seguimiento en razón a los anexos aportados "/>
    <m/>
    <m/>
    <n v="5.76"/>
  </r>
  <r>
    <x v="15"/>
    <n v="0"/>
    <x v="0"/>
    <s v="141.3"/>
    <s v="Operativo"/>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99-0200-0005-53105b"/>
    <s v="Política Gestión Documental _DIMENSIÓN Información y Comunicación"/>
    <n v="0"/>
    <s v="Servicios complementarios de gestión documental con radicados de entrada, traslados y salidas, realizados.(Informe anual de servicios complementarios de gestión documental)"/>
    <n v="40"/>
    <n v="3357800"/>
    <s v="Númerica"/>
    <s v="# de Servicios complementarios de gestión documental realizados / 3357800 Servicios complementarios de gestión documental a realizar"/>
    <d v="2025-01-02T00:00:00"/>
    <d v="2025-12-31T00:00:00"/>
    <s v="141-GRUPO DE TRABAJO DE GESTIÓN DOCUMENTAL Y ARCHIVO"/>
    <n v="40"/>
    <n v="0"/>
    <n v="0"/>
    <m/>
    <n v="0"/>
    <n v="0"/>
    <m/>
    <m/>
    <n v="0"/>
  </r>
  <r>
    <x v="15"/>
    <n v="0"/>
    <x v="1"/>
    <s v="141.3.1"/>
    <s v="N/A"/>
    <s v="NA"/>
    <s v="NA"/>
    <s v="NA"/>
    <s v="N/A"/>
    <s v="N/A"/>
    <s v="N/A"/>
    <s v="Política Gestión Documental _DIMENSIÓN Información y Comunicación"/>
    <s v="N/A"/>
    <s v="Realizar los servicios complementarios de gestión a los documentos internos y externos radicados en la entidad (Informes de servicios complementarios de gestión documental)"/>
    <n v="100"/>
    <n v="3357800"/>
    <s v="Númerica"/>
    <s v="# de Servicios complementarios de gestión documental realizados / 3357800 Servicios complementarios de gestión documental a realizar"/>
    <d v="2025-01-02T00:00:00"/>
    <d v="2025-12-31T00:00:00"/>
    <s v="141-GRUPO DE TRABAJO DE GESTIÓN DOCUMENTAL Y ARCHIVO"/>
    <n v="40"/>
    <n v="71.83"/>
    <s v="Se presenta informe del mes de agosto de los servicios complementarios de radicación, traslado y salida de comunicaciones de la Entidad. A agosto se han realizado 2.411.770 radicaciones equivalente a un 71,83% sobre la meta que corresponde a 3.357.800._x000a_"/>
    <m/>
    <n v="72"/>
    <s v="Al 31 de agosto de 2025 se lleva un total de 2.411.770 de servicios prestados de 3.357800, logrando un avance del 72%"/>
    <m/>
    <m/>
    <n v="28.8"/>
  </r>
  <r>
    <x v="16"/>
    <n v="1"/>
    <x v="0"/>
    <s v="105.1"/>
    <s v="Operativo SI"/>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Si"/>
    <s v="N/A"/>
    <s v="Política Gestión Documental _DIMENSIÓN Información y Comunicación"/>
    <n v="0"/>
    <s v="Diagnóstico de necesidades que permita realizar el seguimiento del ciclo de contratación, elaborado  (Documento diagnostico )"/>
    <n v="100"/>
    <n v="1"/>
    <s v="Númerica"/>
    <s v="# de Documento elaborado / 1 Documentos programados"/>
    <d v="2025-07-01T00:00:00"/>
    <d v="2025-11-28T00:00:00"/>
    <s v="105-GRUPO DE TRABAJO DE CONTRATACIÓN;_x000a_20-OFICINA DE TECNOLOGÍA E INFORMÁTICA"/>
    <n v="100"/>
    <n v="0"/>
    <s v="El avance al producto corresponde el requerimiento con las necesidades en la harramienta de estudios previos para el seguimiento del ciclo de contratación"/>
    <m/>
    <n v="0"/>
    <s v="Se informa que el área esta avanzando en la elaboración de diagnóstico de las necesidades. "/>
    <m/>
    <m/>
    <n v="0"/>
  </r>
  <r>
    <x v="16"/>
    <n v="1"/>
    <x v="1"/>
    <s v="105.1.1"/>
    <s v="N/A"/>
    <s v="NA"/>
    <s v="NA"/>
    <s v="NA"/>
    <s v="N/A"/>
    <s v="N/A"/>
    <s v="N/A"/>
    <s v="Política Gestión Documental _DIMENSIÓN Información y Comunicación"/>
    <s v="N/A"/>
    <s v="Identificar las necesidades de  ajuste a herramientas tecnológicas para el seguimiento del ciclo  de contratción (Documento con las necesidades identificadas)"/>
    <n v="100"/>
    <n v="1"/>
    <s v="Númerica"/>
    <s v="# de Documento elaborado / 1 Documento previsto a elaborar"/>
    <d v="2025-07-01T00:00:00"/>
    <d v="2025-09-30T00:00:00"/>
    <s v="105-GRUPO DE TRABAJO DE CONTRATACIÓN;_x000a_20-OFICINA DE TECNOLOGÍA E INFORMÁTICA"/>
    <n v="100"/>
    <n v="100"/>
    <s v="Se reporta como evidencia la solicitud a la Oficina de Tecnología e Informática, el requerimiento de las necesidades mediante radicado 25-374031"/>
    <m/>
    <n v="100"/>
    <s v="Se avala el 100% de avance en cual se soporta con el documento con las necesidades identificadas en la herramienta tecnológica para el seguimiento del ciclo de contratación."/>
    <m/>
    <n v="0"/>
    <n v="100"/>
  </r>
  <r>
    <x v="16"/>
    <n v="1"/>
    <x v="2"/>
    <s v="105.1.2"/>
    <s v="N/A"/>
    <n v="0"/>
    <n v="0"/>
    <n v="0"/>
    <s v="N/A"/>
    <s v="N/A"/>
    <s v="N/A"/>
    <s v="Política Compras y contratación pública _DIMENSIÓN Direccionamiento Estratégico y Planeación"/>
    <s v="N/A"/>
    <s v="Emitir concepto de viabilidad técnica y presupuestal con base en las necesidades identificadas (Concepto diagnóstico entregado)"/>
    <n v="0"/>
    <n v="1"/>
    <s v="Númerica"/>
    <s v="# de Concepto diagnóstico entregado / 1 Concepto diagnóstico prrevisto a entregar"/>
    <d v="2025-10-01T00:00:00"/>
    <d v="2025-11-28T00:00:00"/>
    <s v="20-OFICINA DE TECNOLOGÍA E INFORMÁTICA"/>
    <n v="0"/>
    <n v="0"/>
    <n v="0"/>
    <m/>
    <n v="0"/>
    <n v="0"/>
    <m/>
    <m/>
    <n v="0"/>
  </r>
  <r>
    <x v="17"/>
    <n v="2"/>
    <x v="0"/>
    <s v="4000.1"/>
    <s v="Operativo SI"/>
    <s v="NA"/>
    <s v="NA"/>
    <s v="NA"/>
    <s v="N/A"/>
    <s v="No"/>
    <s v="C-3503-0200-0011-40401c"/>
    <s v="Política Servicio al Ciudadano_DIMENSIÓN Gestión con Valores para Resultados"/>
    <n v="0"/>
    <s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
    <n v="16"/>
    <n v="100"/>
    <s v="Númerica"/>
    <s v="# de demandas gestionadas / 100 demandas a gestionar"/>
    <d v="2025-01-20T00:00:00"/>
    <d v="2025-12-12T00:00:00"/>
    <s v="4000-DESPACHO DEL SUPERINTENDENTE DELEGADO PARA ASUNTOS JURISDICCIONALES"/>
    <n v="16"/>
    <n v="0"/>
    <n v="0"/>
    <m/>
    <n v="0"/>
    <n v="0"/>
    <m/>
    <m/>
    <n v="0"/>
  </r>
  <r>
    <x v="17"/>
    <n v="2"/>
    <x v="1"/>
    <s v="4000.1.1"/>
    <s v="N/A"/>
    <s v="NA"/>
    <s v="NA"/>
    <s v="NA"/>
    <s v="N/A"/>
    <s v="N/A"/>
    <s v="N/A"/>
    <s v="Política Servicio al Ciudadano_DIMENSIÓN Gestión con Valores para Resultados"/>
    <s v="N/A"/>
    <s v="Finalizar acciones de competencia desleal y propiedad industrial que hayan sido admitidas a 31 de diciembre de 2024. (Listado mensual en Excel de autos o sentencias finalizados)"/>
    <n v="100"/>
    <n v="100"/>
    <s v="Númerica"/>
    <s v="# de demandas gestionadas / 100 demandas a gestionar"/>
    <d v="2025-01-20T00:00:00"/>
    <d v="2025-12-12T00:00:00"/>
    <s v="4000-DESPACHO DEL SUPERINTENDENTE DELEGADO PARA ASUNTOS JURISDICCIONALES"/>
    <n v="16"/>
    <n v="99"/>
    <s v="4000-1-1 De enero a agosto de 2025, y de acuerdo con la meta establecida de finalizar 100 acciones de competencia desleal y propiedad industrial que hayan sido admitidas a 31 de diciembre de 2024, se evidenció un avance de 103 procesos lo que equivale al 103%"/>
    <m/>
    <n v="100"/>
    <s v="De acuerdo a la evidencia la meta propuesta para la vigencia se cumplió. Se ha finalizado 103 acciones de competencia desleal y propiedad industrial admitida en 2024._x000a_Sin embargo, se recomienda tramitar un ajuste la meta proyectada (ampliar la meta), dado que la actividad está programada para finalizar en diciembre y van a continuar realizando la actividad.  "/>
    <m/>
    <n v="100"/>
    <n v="16"/>
  </r>
  <r>
    <x v="17"/>
    <n v="2"/>
    <x v="0"/>
    <s v="4000.2"/>
    <s v="Operativo SI"/>
    <s v="NA"/>
    <s v="NA"/>
    <s v="NA"/>
    <s v="N/A"/>
    <s v="No"/>
    <s v="C-3503-0200-0011-40401c"/>
    <s v="Política Servicio al Ciudadano_DIMENSIÓN Gestión con Valores para Resultados"/>
    <n v="0"/>
    <s v="Demandas de protección al consumidor, en fase de calificación, gestionadas. (Informe consolidado/ único entregable).."/>
    <n v="17"/>
    <n v="42000"/>
    <s v="Númerica"/>
    <s v="# de Acciones de protección al consumidor gestionadas / 42000 Acciones de protección al consumidor por gestionar"/>
    <d v="2025-01-20T00:00:00"/>
    <d v="2025-12-12T00:00:00"/>
    <s v="4000-DESPACHO DEL SUPERINTENDENTE DELEGADO PARA ASUNTOS JURISDICCIONALES"/>
    <n v="17"/>
    <n v="0"/>
    <n v="0"/>
    <m/>
    <n v="0"/>
    <n v="0"/>
    <m/>
    <m/>
    <n v="0"/>
  </r>
  <r>
    <x v="17"/>
    <n v="2"/>
    <x v="1"/>
    <s v="4000.2.1"/>
    <s v="N/A"/>
    <s v="NA"/>
    <s v="NA"/>
    <s v="NA"/>
    <s v="N/A"/>
    <s v="N/A"/>
    <s v="N/A"/>
    <s v="Política Servicio al Ciudadano_DIMENSIÓN Gestión con Valores para Resultados"/>
    <s v="N/A"/>
    <s v="Gestionar las demandas de protección al consumidor (Informe mensual consolidado/ único entregable)"/>
    <n v="100"/>
    <n v="42000"/>
    <s v="Númerica"/>
    <s v="# de Acciones de protección al consumidor gestionadas / 42000 Acciones de protección al consumidor por gestionar"/>
    <d v="2025-01-20T00:00:00"/>
    <d v="2025-12-12T00:00:00"/>
    <s v="4000-DESPACHO DEL SUPERINTENDENTE DELEGADO PARA ASUNTOS JURISDICCIONALES"/>
    <n v="17"/>
    <n v="75"/>
    <s v="4000-2-1 De enero a agosto de 2025, y de acuerdo con la meta establecida de gestionar 42000 demandas de protección al consumidor, se evidencia un avance de 31.432 procesos calificados a tiempo lo que equivale al 74.8%."/>
    <m/>
    <n v="75"/>
    <s v="Se verifica el porcentaje de avance reportado el cual se sustenta en el informe Excel adjunto, en cual relaciona la gestión de demandas de protección al consumidor. "/>
    <m/>
    <m/>
    <n v="12.75"/>
  </r>
  <r>
    <x v="17"/>
    <n v="2"/>
    <x v="0"/>
    <s v="4000.3"/>
    <s v="Operativo SI"/>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03-0200-0011-40401c"/>
    <s v="Política Servicio al Ciudadano_DIMENSIÓN Gestión con Valores para Resultados"/>
    <n v="0"/>
    <s v="Niveles de congestión de los procesos admitidos y pendientes de decisión a 31 de diciembre de 2024, en materia de Protección al Consumidor, reducidos. (Informe final que liste los autos o sentencias admitidos, finalizados)"/>
    <n v="17"/>
    <n v="20000"/>
    <s v="Númerica"/>
    <s v="# de procesos de protección al consumidor finalizados / 20000 Procesos de protección al consumidor a finalizar"/>
    <d v="2025-01-20T00:00:00"/>
    <d v="2025-12-12T00:00:00"/>
    <s v="4000-DESPACHO DEL SUPERINTENDENTE DELEGADO PARA ASUNTOS JURISDICCIONALES"/>
    <n v="17"/>
    <n v="0"/>
    <n v="0"/>
    <m/>
    <n v="0"/>
    <n v="0"/>
    <m/>
    <m/>
    <n v="0"/>
  </r>
  <r>
    <x v="17"/>
    <n v="2"/>
    <x v="1"/>
    <s v="4000.3.1"/>
    <s v="N/A"/>
    <s v="NA"/>
    <s v="NA"/>
    <s v="NA"/>
    <s v="N/A"/>
    <s v="N/A"/>
    <s v="N/A"/>
    <s v="Política Servicio al Ciudadano_DIMENSIÓN Gestión con Valores para Resultados"/>
    <s v="N/A"/>
    <s v="Finalizar las acciones de protección al consumidor admitidas y pendientes de decisión a 31 de diciembre de 2024. (Listado mensual en Excel de autos o sentencias finalizados)"/>
    <n v="100"/>
    <n v="20000"/>
    <s v="Númerica"/>
    <s v="# de procesos de protección al consumidor finalizados / 20000 Procesos de protección al consumidor a finalizar"/>
    <d v="2025-01-20T00:00:00"/>
    <d v="2025-12-12T00:00:00"/>
    <s v="4000-DESPACHO DEL SUPERINTENDENTE DELEGADO PARA ASUNTOS JURISDICCIONALES"/>
    <n v="17"/>
    <n v="74"/>
    <s v="4000-3-1 De enero a agosto de 2025, y de acuerdo con la meta establecida de finalizar 20000 acciones de protección al consumidor admitidas y pendientes de decisión a 31 de diciembre de 2024, se evidencia un avance de 14.885 procesos lo que equivale al 74.43%."/>
    <m/>
    <n v="74"/>
    <s v="Se verifica el porcentaje de avance con base en el soporte (informe en formato excel de las acciones de portección finalizadas)"/>
    <m/>
    <m/>
    <n v="12.58"/>
  </r>
  <r>
    <x v="17"/>
    <n v="2"/>
    <x v="0"/>
    <s v="4000.4"/>
    <s v="Operativo SI"/>
    <s v="NA"/>
    <s v="NA"/>
    <s v="NA"/>
    <s v="N/A"/>
    <s v="No"/>
    <s v="C-3503-0200-0011-40401c"/>
    <s v="Política Servicio al Ciudadano_DIMENSIÓN Gestión con Valores para Resultados"/>
    <n v="0"/>
    <s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
    <n v="17"/>
    <n v="6430"/>
    <s v="Númerica"/>
    <s v="# de procesos en verificación del cumplimiento finalizados / 6430 Procesos en verificación del cumplimiento a finalizar"/>
    <d v="2025-01-20T00:00:00"/>
    <d v="2025-12-12T00:00:00"/>
    <s v="4000-DESPACHO DEL SUPERINTENDENTE DELEGADO PARA ASUNTOS JURISDICCIONALES"/>
    <n v="17"/>
    <n v="0"/>
    <n v="0"/>
    <m/>
    <n v="0"/>
    <n v="0"/>
    <m/>
    <m/>
    <n v="0"/>
  </r>
  <r>
    <x v="17"/>
    <n v="2"/>
    <x v="1"/>
    <s v="4000.4.1"/>
    <s v="N/A"/>
    <s v="NA"/>
    <s v="NA"/>
    <s v="NA"/>
    <s v="N/A"/>
    <s v="N/A"/>
    <s v="N/A"/>
    <s v="Política Servicio al Ciudadano_DIMENSIÓN Gestión con Valores para Resultados"/>
    <s v="N/A"/>
    <s v="Finalizar el trámite para la verificación del cumplimiento de las sentencias, transacciones y conciliaciones a favor del consumidor legalmente celebradas hasta el 31 de diciembre de 2023 (Listado en Excel mensual de finalización)"/>
    <n v="50"/>
    <n v="6430"/>
    <s v="Númerica"/>
    <s v="# de procesos en verificación del cumplimiento finalizados / 6430 Procesos en verificación del cumplimiento a finalizar"/>
    <d v="2025-01-20T00:00:00"/>
    <d v="2025-12-12T00:00:00"/>
    <s v="4000-DESPACHO DEL SUPERINTENDENTE DELEGADO PARA ASUNTOS JURISDICCIONALES"/>
    <n v="8.5"/>
    <n v="99"/>
    <s v="4000-4-1 De enero a agosto de 2025, y de acuerdo con la meta establecida de finalizar el trámite para la verificación del cumplimiento de 6430 sentencias, transacciones y conciliaciones a favor del consumidor legalmente celebradas hasta el 31 de diciembre de 2023, se evidencia un avance de 6.418 procesos finalizados lo que equivale al 99.81%."/>
    <m/>
    <n v="99"/>
    <s v="Se verifica el porcentaje de avance reportado del 99%, se soporta en el archivo Excel con la relación de tramite verificados. "/>
    <m/>
    <m/>
    <n v="8.4149999999999991"/>
  </r>
  <r>
    <x v="17"/>
    <n v="2"/>
    <x v="1"/>
    <s v="4000.4.2"/>
    <s v="N/A"/>
    <n v="0"/>
    <n v="0"/>
    <n v="0"/>
    <s v="N/A"/>
    <s v="N/A"/>
    <s v="N/A"/>
    <s v="Política Servicio al Ciudadano_DIMENSIÓN Gestión con Valores para Resultados"/>
    <s v="N/A"/>
    <s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
    <n v="50"/>
    <n v="100"/>
    <s v="Porcentual"/>
    <s v="% de procesos en verificación del cumplimiento finalizados con archivo / 100% de Procesos en verificación del cumplimiento a finalizar con archivo"/>
    <d v="2025-05-02T00:00:00"/>
    <d v="2025-12-12T00:00:00"/>
    <s v="4000-DESPACHO DEL SUPERINTENDENTE DELEGADO PARA ASUNTOS JURISDICCIONALES"/>
    <n v="8.5"/>
    <n v="85"/>
    <s v="4000-4-2 De mayo a agosto de 2025, y de acuerdo con la meta establecida de finalizar con archivo el 100% del trámite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se evidencia un avance de 14.640 procesos finalizados lo que equivale al 85.03%."/>
    <m/>
    <n v="85"/>
    <s v="Se verifica el porcentaje de avance del 85%, soportado el archivo Excel en cual continente la relación de finalización de los tramites de verificación. "/>
    <m/>
    <m/>
    <n v="7.2249999999999996"/>
  </r>
  <r>
    <x v="17"/>
    <n v="2"/>
    <x v="0"/>
    <s v="4000.5"/>
    <s v="Innovador"/>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5-31-5-b- Convergencia regional - Entidades públicas territoriales y nacionales fortalecidas "/>
    <s v="No"/>
    <s v="C-3503-0200-0011-40401c"/>
    <s v="Política Servicio al Ciudadano_DIMENSIÓN Gestión con Valores para Resultados"/>
    <n v="0"/>
    <s v="Presencia territorial de la SIC en materia de asuntos jursidiccionales, fortalecida. (Listados de asistencia por jornada)"/>
    <n v="12"/>
    <n v="6"/>
    <s v="Númerica"/>
    <s v="# de jornadas de territorialización realizadas / 6 Jornadas de territorialización programadas"/>
    <d v="2025-02-03T00:00:00"/>
    <d v="2025-11-28T00:00:00"/>
    <s v="4000-DESPACHO DEL SUPERINTENDENTE DELEGADO PARA ASUNTOS JURISDICCIONALES"/>
    <n v="12"/>
    <n v="0"/>
    <n v="0"/>
    <m/>
    <n v="0"/>
    <n v="0"/>
    <m/>
    <m/>
    <n v="0"/>
  </r>
  <r>
    <x v="17"/>
    <n v="2"/>
    <x v="1"/>
    <s v="4000.5.1"/>
    <s v="N/A"/>
    <s v="NA"/>
    <s v="NA"/>
    <s v="NA"/>
    <s v="N/A"/>
    <s v="N/A"/>
    <s v="N/A"/>
    <s v="Política Servicio al Ciudadano_DIMENSIÓN Gestión con Valores para Resultados"/>
    <s v="N/A"/>
    <s v="Definir fechas de las jornadas de territorialización. (correo electrónico enviando con las fechas de las jornadas/único entregable)"/>
    <n v="20"/>
    <n v="1"/>
    <s v="Númerica"/>
    <s v="# de Correo electrónico elaborado y enviado / 1 Correo electrónico programado"/>
    <d v="2025-02-03T00:00:00"/>
    <d v="2025-03-31T00:00:00"/>
    <s v="4000-DESPACHO DEL SUPERINTENDENTE DELEGADO PARA ASUNTOS JURISDICCIONALES"/>
    <n v="2.4"/>
    <n v="100"/>
    <s v="4000-5-1 De acuerdo con la meta establecida de definir fechas de las jornadas de territorialización, se remite correo electrónico con las fechas de las jornadas, lo que equivale al 100 %  "/>
    <d v="2025-03-25T00:00:00"/>
    <n v="100"/>
    <s v="Se verifica cumplimiento de la actividad con las evidencias reportadas "/>
    <d v="2025-03-25T00:00:00"/>
    <n v="100"/>
    <n v="2.4"/>
  </r>
  <r>
    <x v="17"/>
    <n v="2"/>
    <x v="1"/>
    <s v="4000.5.2"/>
    <s v="N/A"/>
    <s v="NA"/>
    <s v="NA"/>
    <s v="NA"/>
    <s v="N/A"/>
    <s v="N/A"/>
    <s v="N/A"/>
    <s v="Política Servicio al Ciudadano_DIMENSIÓN Gestión con Valores para Resultados"/>
    <s v="N/A"/>
    <s v="Realizar jornadas de territorialización, de acuerdo con el cronograma establecido. (Listados de asistencia por programa)"/>
    <n v="80"/>
    <n v="6"/>
    <s v="Númerica"/>
    <s v="# de jornadas de territorialización realizadas / 6 Jornadas de territorialización programadas"/>
    <d v="2025-04-01T00:00:00"/>
    <d v="2025-11-28T00:00:00"/>
    <s v="4000-DESPACHO DEL SUPERINTENDENTE DELEGADO PARA ASUNTOS JURISDICCIONALES"/>
    <n v="9.6"/>
    <n v="66"/>
    <s v="4000-5-2 De acuerdo con la meta establecida de realizar seis (6) jornadas de territorialización, se adjunta el listado y piezas publicitarias de la cuarta jornada realizada en la ciudad de Pereira- Risaralda los días 25 y 26 de agosto de 2025, se evidencia un avance de 66%."/>
    <m/>
    <n v="66"/>
    <s v="Se verifico el porcentaje de avance del 66,6%, que corresponde a la 4 jornada de territorialización."/>
    <m/>
    <m/>
    <n v="6.3360000000000003"/>
  </r>
  <r>
    <x v="17"/>
    <n v="2"/>
    <x v="0"/>
    <s v="4000.6"/>
    <s v="Innovador"/>
    <s v="NA"/>
    <s v="NA"/>
    <s v="NA"/>
    <s v="N/A"/>
    <s v="Si"/>
    <s v="C-3503-0200-0011-40401c"/>
    <s v="Política Participación Ciudadana en la Gestión Pública _DIMENSIÓN Gestión con Valores para Resultados"/>
    <n v="0"/>
    <s v="II Congreso de autoridades administrativas investidas con funciones jurisdiccionales en materia de competencia desleal, propiedad industrial y derecho de consumo, realizado. (fotografías del evento realizado /único entregable)"/>
    <n v="16"/>
    <n v="1"/>
    <s v="Númerica"/>
    <s v="# de encuentro de autoridades realizado / 1 Encuentro de autoridades a realizar"/>
    <d v="2025-02-03T00:00:00"/>
    <d v="2025-12-05T00:00:00"/>
    <s v="20-OFICINA DE TECNOLOGÍA E INFORMÁTICA;_x000a_4000-DESPACHO DEL SUPERINTENDENTE DELEGADO PARA ASUNTOS JURISDICCIONALES;_x000a_73-GRUPO DE TRABAJO DE COMUNICACION"/>
    <n v="16"/>
    <n v="0"/>
    <n v="0"/>
    <m/>
    <n v="0"/>
    <n v="0"/>
    <m/>
    <m/>
    <n v="0"/>
  </r>
  <r>
    <x v="17"/>
    <n v="2"/>
    <x v="1"/>
    <s v="4000.6.1"/>
    <s v="N/A"/>
    <n v="0"/>
    <n v="0"/>
    <n v="0"/>
    <s v="N/A"/>
    <s v="N/A"/>
    <s v="N/A"/>
    <s v="Política Participación Ciudadana en la Gestión Pública _DIMENSIÓN Gestión con Valores para Resultados"/>
    <s v="N/A"/>
    <s v="Solicitar publicación de la fecha del evento en el calendario de eventos de la entidad  al Grupo de trabajo de Comunicaciones   (correo electrónico enviado con la fecha del evento/único entregable)"/>
    <n v="25"/>
    <n v="1"/>
    <s v="Númerica"/>
    <s v="# de publicaciones solicitadas / 1 publicaciones a solicitar"/>
    <d v="2025-02-03T00:00:00"/>
    <d v="2025-05-30T00:00:00"/>
    <s v="4000-DESPACHO DEL SUPERINTENDENTE DELEGADO PARA ASUNTOS JURISDICCIONALES"/>
    <n v="4"/>
    <n v="100"/>
    <s v="4000-6-1 De acuerdo con la meta establecida de solicitar la publicación de la fecha del evento en el calendario de eventos de la entidad al Grupo de trabajo de Comunicaciones, se evidencia el cumplimiento de la actividad que equivale al 100%."/>
    <d v="2025-05-29T00:00:00"/>
    <n v="100"/>
    <s v="Se verifica el cumplimiento con las evidencias reportadas"/>
    <d v="2025-05-29T00:00:00"/>
    <n v="100"/>
    <n v="4"/>
  </r>
  <r>
    <x v="17"/>
    <n v="2"/>
    <x v="2"/>
    <s v="4000.6.2"/>
    <s v="N/A"/>
    <s v="NA"/>
    <s v="NA"/>
    <s v="NA"/>
    <s v="N/A"/>
    <s v="N/A"/>
    <s v="N/A"/>
    <s v="Política Participación Ciudadana en la Gestión Pública _DIMENSIÓN Gestión con Valores para Resultados"/>
    <s v="N/A"/>
    <s v="Publicar fecha del evento en calendario de la entidad (captura de pantalla de la publicación de la fecha del evento / único entregable)"/>
    <n v="0"/>
    <n v="1"/>
    <s v="Númerica"/>
    <s v="# de publicaciones realizadas / 1 publicaciones a realizar"/>
    <d v="2025-06-03T00:00:00"/>
    <d v="2025-09-05T00:00:00"/>
    <s v="73-GRUPO DE TRABAJO DE COMUNICACION"/>
    <n v="0"/>
    <n v="0"/>
    <n v="0"/>
    <m/>
    <n v="0"/>
    <n v="0"/>
    <m/>
    <m/>
    <n v="0"/>
  </r>
  <r>
    <x v="17"/>
    <n v="2"/>
    <x v="1"/>
    <s v="4000.6.3"/>
    <s v="N/A"/>
    <s v="NA"/>
    <s v="NA"/>
    <s v="NA"/>
    <s v="N/A"/>
    <s v="N/A"/>
    <s v="N/A"/>
    <s v="Política Participación Ciudadana en la Gestión Pública _DIMENSIÓN Gestión con Valores para Resultados"/>
    <s v="N/A"/>
    <s v="Diligenciar check list del evento con la fecha definitiva igual a la publicada en el  calendario de eventos (documento de check list para la realización del evento / único entregable)"/>
    <n v="25"/>
    <n v="1"/>
    <s v="Númerica"/>
    <s v="# de check lista diligenciados / 1 check lista a diligenciar"/>
    <d v="2025-09-08T00:00:00"/>
    <d v="2025-10-17T00:00:00"/>
    <s v="4000-DESPACHO DEL SUPERINTENDENTE DELEGADO PARA ASUNTOS JURISDICCIONALES"/>
    <n v="4"/>
    <n v="0"/>
    <n v="0"/>
    <m/>
    <n v="0"/>
    <n v="0"/>
    <m/>
    <m/>
    <n v="0"/>
  </r>
  <r>
    <x v="17"/>
    <n v="2"/>
    <x v="1"/>
    <s v="4000.6.4"/>
    <s v="N/A"/>
    <n v="0"/>
    <n v="0"/>
    <n v="0"/>
    <s v="N/A"/>
    <s v="N/A"/>
    <s v="N/A"/>
    <s v="Política Participación Ciudadana en la Gestión Pública _DIMENSIÓN Gestión con Valores para Resultados"/>
    <s v="N/A"/>
    <s v="Elaborar y enviar agenda definitiva para ser publicada (correo electrónico con agenda definitiva / único entregable)"/>
    <n v="25"/>
    <n v="1"/>
    <s v="Númerica"/>
    <s v="# de agendas definitivas elaboradas y enviadas / 1 agendas a elaborar y enviar"/>
    <d v="2025-10-20T00:00:00"/>
    <d v="2025-11-07T00:00:00"/>
    <s v="4000-DESPACHO DEL SUPERINTENDENTE DELEGADO PARA ASUNTOS JURISDICCIONALES"/>
    <n v="4"/>
    <n v="0"/>
    <n v="0"/>
    <m/>
    <n v="0"/>
    <n v="0"/>
    <m/>
    <m/>
    <n v="0"/>
  </r>
  <r>
    <x v="17"/>
    <n v="2"/>
    <x v="2"/>
    <s v="4000.6.5"/>
    <s v="N/A"/>
    <n v="0"/>
    <n v="0"/>
    <n v="0"/>
    <s v="N/A"/>
    <s v="N/A"/>
    <s v="N/A"/>
    <s v="Política Participación Ciudadana en la Gestión Pública _DIMENSIÓN Gestión con Valores para Resultados"/>
    <s v="N/A"/>
    <s v="Publicar Agenda definitiva (Captura de pantalla de la publicación/ único entregable)"/>
    <n v="0"/>
    <n v="1"/>
    <s v="Númerica"/>
    <s v="# de agendas publicadas / 1 agendas a publicar"/>
    <d v="2025-11-10T00:00:00"/>
    <d v="2025-11-14T00:00:00"/>
    <s v="20-OFICINA DE TECNOLOGÍA E INFORMÁTICA"/>
    <n v="0"/>
    <n v="0"/>
    <n v="0"/>
    <m/>
    <n v="0"/>
    <n v="0"/>
    <m/>
    <m/>
    <n v="0"/>
  </r>
  <r>
    <x v="17"/>
    <n v="2"/>
    <x v="1"/>
    <s v="4000.6.6"/>
    <s v="N/A"/>
    <s v="NA"/>
    <s v="NA"/>
    <s v="NA"/>
    <s v="N/A"/>
    <s v="N/A"/>
    <s v="N/A"/>
    <s v="Política Participación Ciudadana en la Gestión Pública _DIMENSIÓN Gestión con Valores para Resultados"/>
    <s v="N/A"/>
    <s v="Realizar el evento (fotografías del evento realizado / único entregable)"/>
    <n v="25"/>
    <n v="1"/>
    <s v="Númerica"/>
    <s v="# de eventos realizados / 1 evento a realizar"/>
    <d v="2025-11-18T00:00:00"/>
    <d v="2025-12-05T00:00:00"/>
    <s v="4000-DESPACHO DEL SUPERINTENDENTE DELEGADO PARA ASUNTOS JURISDICCIONALES;_x000a_73-GRUPO DE TRABAJO DE COMUNICACION"/>
    <n v="4"/>
    <n v="0"/>
    <n v="0"/>
    <m/>
    <n v="0"/>
    <n v="0"/>
    <m/>
    <m/>
    <n v="0"/>
  </r>
  <r>
    <x v="17"/>
    <n v="2"/>
    <x v="0"/>
    <s v="4000.8"/>
    <s v="Innovador"/>
    <s v="NA"/>
    <s v="NA"/>
    <s v="NA"/>
    <s v="N/A"/>
    <s v="No"/>
    <s v="C-3503-0200-0011-40401c"/>
    <s v="Política Servicio al Ciudadano_DIMENSIÓN Gestión con Valores para Resultados"/>
    <n v="0"/>
    <s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
    <n v="5"/>
    <n v="1"/>
    <s v="Númerica"/>
    <s v="# de Evidencias entregadas / 1 Evidencias programadas"/>
    <d v="2025-02-03T00:00:00"/>
    <d v="2025-12-12T00:00:00"/>
    <s v="4000-DESPACHO DEL SUPERINTENDENTE DELEGADO PARA ASUNTOS JURISDICCIONALES"/>
    <n v="5"/>
    <n v="0"/>
    <n v="0"/>
    <m/>
    <n v="0"/>
    <n v="0"/>
    <m/>
    <m/>
    <n v="0"/>
  </r>
  <r>
    <x v="17"/>
    <n v="2"/>
    <x v="1"/>
    <s v="4000.8.1"/>
    <s v="N/A"/>
    <s v="NA"/>
    <s v="NA"/>
    <s v="NA"/>
    <s v="N/A"/>
    <s v="N/A"/>
    <s v="N/A"/>
    <s v="Política Servicio al Ciudadano_DIMENSIÓN Gestión con Valores para Resultados"/>
    <s v="N/A"/>
    <s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
    <n v="100"/>
    <n v="1"/>
    <s v="Númerica"/>
    <s v="# de Evidencias entregadas / 1 Evidencias programadas"/>
    <d v="2025-02-03T00:00:00"/>
    <d v="2025-12-12T00:00:00"/>
    <s v="4000-DESPACHO DEL SUPERINTENDENTE DELEGADO PARA ASUNTOS JURISDICCIONALES"/>
    <n v="5"/>
    <n v="0"/>
    <n v="0"/>
    <m/>
    <n v="0"/>
    <n v="0"/>
    <m/>
    <m/>
    <n v="0"/>
  </r>
  <r>
    <x v="18"/>
    <n v="4"/>
    <x v="0"/>
    <s v="3000.1"/>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Enfoque Estrategico _ Territorial"/>
    <s v="Si"/>
    <s v="N/A"/>
    <s v="Política Servicio al Ciudadano_DIMENSIÓN Gestión con Valores para Resultados"/>
    <s v="PND_8_Fortalecer las capacidades y conocimiento sobre derechos y deberes de las relaciones de consumo "/>
    <s v="Plan de difusión para que el consumidor conozca sus derechos &quot;ABC  de atención a los usuarios SIC / Supersolidaria, ejecutado Imágenes (fotografía o captura de pantalla) de la difusión realizada"/>
    <n v="20"/>
    <n v="1"/>
    <s v="Númerica"/>
    <s v="# de documento difundido / 1 documento a difundir"/>
    <d v="2025-01-15T00:00:00"/>
    <d v="2025-12-30T00:00:00"/>
    <s v="3000-DESPACHO DEL SUPERINTENDENTE DELEGADO PARA LA PROTECCIÓN DEL CONSUMIDOR;_x000a_73-GRUPO DE TRABAJO DE COMUNICACION"/>
    <n v="20"/>
    <n v="0"/>
    <n v="0"/>
    <m/>
    <n v="0"/>
    <n v="0"/>
    <m/>
    <m/>
    <n v="0"/>
  </r>
  <r>
    <x v="18"/>
    <n v="4"/>
    <x v="1"/>
    <s v="3000.1.1"/>
    <s v="N/A"/>
    <s v="NA"/>
    <s v="NA"/>
    <s v="NA"/>
    <s v="N/A"/>
    <s v="N/A"/>
    <s v="N/A"/>
    <s v="Política Servicio al Ciudadano_DIMENSIÓN Gestión con Valores para Resultados"/>
    <s v="N/A"/>
    <s v="Aprobar el documento final que se va a difundir a los consumidores (Documento final aprobado)"/>
    <n v="100"/>
    <n v="1"/>
    <s v="Númerica"/>
    <s v="# de documento aprobados / 1 documentos a aprobar"/>
    <d v="2025-01-15T00:00:00"/>
    <d v="2025-07-01T00:00:00"/>
    <s v="3000-DESPACHO DEL SUPERINTENDENTE DELEGADO PARA LA PROTECCIÓN DEL CONSUMIDOR"/>
    <n v="20"/>
    <n v="100"/>
    <s v="Se remite correo electrónico con la aprobación del documento final del ABC SIC-Superintendencia Economía Solidaria, aprobado por la superintendente Cielo Rusinque."/>
    <m/>
    <n v="100"/>
    <s v="Se valida el desarrollo de la actividad."/>
    <m/>
    <m/>
    <n v="20"/>
  </r>
  <r>
    <x v="18"/>
    <n v="4"/>
    <x v="2"/>
    <s v="3000.1.2"/>
    <s v="N/A"/>
    <s v="NA"/>
    <s v="NA"/>
    <s v="NA"/>
    <s v="N/A"/>
    <s v="N/A"/>
    <s v="N/A"/>
    <s v="Política Servicio al Ciudadano_DIMENSIÓN Gestión con Valores para Resultados"/>
    <s v="N/A"/>
    <s v="Publicar el documento final en la pagina web de la entidad (Captura de pantalla con la publicación del documento)."/>
    <n v="0"/>
    <n v="1"/>
    <s v="Númerica"/>
    <s v="# de documento publicado / 1 documento a publicar"/>
    <d v="2025-07-02T00:00:00"/>
    <d v="2025-07-31T00:00:00"/>
    <s v="73-GRUPO DE TRABAJO DE COMUNICACION"/>
    <n v="0"/>
    <n v="100"/>
    <s v="Se remite publicación en la pagina web sede electrónica de la entidad, de la misma manera se remite el certificado de publicacion expedido por la OTI."/>
    <d v="2025-07-24T00:00:00"/>
    <n v="100"/>
    <s v="Se verifica el cumplimiento de la actividad, los soportes corresponden con las evidencias definidas "/>
    <d v="2025-07-24T00:00:00"/>
    <n v="100"/>
    <n v="0"/>
  </r>
  <r>
    <x v="18"/>
    <n v="4"/>
    <x v="2"/>
    <s v="3000.1.3"/>
    <s v="N/A"/>
    <n v="0"/>
    <n v="0"/>
    <n v="0"/>
    <s v="N/A"/>
    <s v="N/A"/>
    <s v="N/A"/>
    <s v="Política Servicio al Ciudadano_DIMENSIÓN Gestión con Valores para Resultados"/>
    <s v="N/A"/>
    <s v="Realizar la difusión del ABC de atención a los usuarios SIC / Super Solidaria. - Imágenes (fotografía o captura de pantalla) de la difusión realizada"/>
    <n v="0"/>
    <n v="1"/>
    <s v="Númerica"/>
    <s v="# de documento difundido / 1 documento a difundir"/>
    <d v="2025-08-01T00:00:00"/>
    <d v="2025-12-30T00:00:00"/>
    <s v="73-GRUPO DE TRABAJO DE COMUNICACION"/>
    <n v="0"/>
    <n v="100"/>
    <s v="Se remite publicación en la sede electrónica de la SIC, del ABC realizado entre la La Superintendencia de Industria y Comercio y la Superintendencia de la Economía Solidaria. _x000a__x000a_Adicional, se adjunta publicación y difusión en las redes sociales de Instagram y X de la SIC"/>
    <m/>
    <n v="100"/>
    <s v="Se valida  cumplimiento de la actividad. Se evidencia publicación en sede electrónica y la difusión por redes sociales."/>
    <m/>
    <n v="0"/>
    <n v="0"/>
  </r>
  <r>
    <x v="18"/>
    <n v="4"/>
    <x v="0"/>
    <s v="3000.2"/>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Enfoque Estrategico _ Preventivó"/>
    <s v="Si"/>
    <s v="N/A"/>
    <s v="Política Servicio al Ciudadano_DIMENSIÓN Gestión con Valores para Resultados"/>
    <s v="PND_8_Fortalecer las capacidades y conocimiento sobre derechos y deberes de las relaciones de consumo "/>
    <s v="Cursos virtuales en materia de protección al consumidor dirigidos a la ciudadanía interesada, publicados en campus virtual y difundidos (Capturas de pantalla de los cursos en el campus virtual y capturas de pantalla de la difusión)."/>
    <n v="20"/>
    <n v="2"/>
    <s v="Númerica"/>
    <s v="# de curso publicado / 2 curso a publicar"/>
    <d v="2025-01-15T00:00:00"/>
    <d v="2025-12-15T00:00:00"/>
    <s v="3000-DESPACHO DEL SUPERINTENDENTE DELEGADO PARA LA PROTECCIÓN DEL CONSUMIDOR;_x000a_71-GRUPO DE TRABAJO DE FORMACION;_x000a_73-GRUPO DE TRABAJO DE COMUNICACION"/>
    <n v="20"/>
    <n v="0"/>
    <n v="0"/>
    <m/>
    <n v="0"/>
    <n v="0"/>
    <m/>
    <m/>
    <n v="0"/>
  </r>
  <r>
    <x v="18"/>
    <n v="4"/>
    <x v="1"/>
    <s v="3000.2.1"/>
    <s v="N/A"/>
    <s v="NA"/>
    <s v="NA"/>
    <s v="NA"/>
    <s v="N/A"/>
    <s v="N/A"/>
    <s v="N/A"/>
    <s v="Política Servicio al Ciudadano_DIMENSIÓN Gestión con Valores para Resultados"/>
    <s v="N/A"/>
    <s v="Enviar a OSCAE las plantillas diligenciadas con el contenido para cursos virtuales (Responsable Delegatura) (Correo electrónico con  las plantillas diligenciadas)"/>
    <n v="30"/>
    <n v="2"/>
    <s v="Númerica"/>
    <s v="# de documentos enviados / 2 documento a enviar"/>
    <d v="2025-01-15T00:00:00"/>
    <d v="2025-03-28T00:00:00"/>
    <s v="3000-DESPACHO DEL SUPERINTENDENTE DELEGADO PARA LA PROTECCIÓN DEL CONSUMIDOR"/>
    <n v="6"/>
    <n v="100"/>
    <s v="Se remite evidencias del envío de las plantillas a OSCAE respecto a los cursos virtuales que se requieren desarrollar en temas de Genero y FINTECH"/>
    <d v="2025-03-27T00:00:00"/>
    <n v="100"/>
    <s v="Se validan las evidencias presentadas por el área en cuanto a las plantillas de género y FINTECH"/>
    <d v="2025-03-27T00:00:00"/>
    <n v="100"/>
    <n v="6"/>
  </r>
  <r>
    <x v="18"/>
    <n v="4"/>
    <x v="2"/>
    <s v="3000.2.2"/>
    <s v="N/A"/>
    <n v="0"/>
    <n v="0"/>
    <n v="0"/>
    <s v="N/A"/>
    <s v="N/A"/>
    <s v="N/A"/>
    <s v="Política Servicio al Ciudadano_DIMENSIÓN Gestión con Valores para Resultados"/>
    <s v="N/A"/>
    <s v="Diseñar y presentar propuesta pedagógica de los contenidos presentados por la delegatura para cada uno de los cursos (Responsable OSCAE) (Documento con la propuesta)"/>
    <n v="0"/>
    <n v="2"/>
    <s v="Númerica"/>
    <s v="# de documentos enviados / 2 documento a enviar"/>
    <d v="2025-03-03T00:00:00"/>
    <d v="2025-05-30T00:00:00"/>
    <s v="71-GRUPO DE TRABAJO DE FORMACION"/>
    <n v="0"/>
    <n v="100"/>
    <s v="Se adjuntan las propuestas pedagógicas realizadas por la oficina de Formación de OSCAE respecto a los cursos de Fintech y Genero. Adicionalmente se remite correo remitido por Formación."/>
    <d v="2025-05-30T00:00:00"/>
    <n v="100"/>
    <s v="Se validan las dos propuestas pedagógicas: Fintech y Género"/>
    <d v="2025-05-29T00:00:00"/>
    <n v="100"/>
    <n v="0"/>
  </r>
  <r>
    <x v="18"/>
    <n v="4"/>
    <x v="1"/>
    <s v="3000.2.3"/>
    <s v="N/A"/>
    <s v="NA"/>
    <s v="NA"/>
    <s v="NA"/>
    <s v="N/A"/>
    <s v="N/A"/>
    <s v="N/A"/>
    <s v="Política Servicio al Ciudadano_DIMENSIÓN Gestión con Valores para Resultados"/>
    <s v="N/A"/>
    <s v="Revisar y aprobar los contenidos propuestos por el equipo pedagógico de OSCAE (Responsable Delegatura) (Correo de aprobación de los contenidos propuestos por OSCAE)"/>
    <n v="30"/>
    <n v="2"/>
    <s v="Númerica"/>
    <s v="# de documento revisado / 2 documento a revisar"/>
    <d v="2025-04-01T00:00:00"/>
    <d v="2025-06-20T00:00:00"/>
    <s v="3000-DESPACHO DEL SUPERINTENDENTE DELEGADO PARA LA PROTECCIÓN DEL CONSUMIDOR"/>
    <n v="6"/>
    <n v="100"/>
    <s v="Se remite correo de aprobación por parte de la Delegada María Carolina Ramírez, con respecto a las propuestas pedagógicas realizadas por el grupo de Formación de OSCAE."/>
    <d v="2025-06-19T00:00:00"/>
    <n v="100"/>
    <s v="Se evidencia la aprobación de la Delegada de los contenidos propuesto por OSCAE para FINTECH y género. "/>
    <d v="2025-06-19T00:00:00"/>
    <n v="100"/>
    <n v="6"/>
  </r>
  <r>
    <x v="18"/>
    <n v="4"/>
    <x v="2"/>
    <s v="3000.2.4"/>
    <s v="N/A"/>
    <n v="0"/>
    <n v="0"/>
    <n v="0"/>
    <s v="N/A"/>
    <s v="N/A"/>
    <s v="N/A"/>
    <s v="Política Servicio al Ciudadano_DIMENSIÓN Gestión con Valores para Resultados"/>
    <s v="N/A"/>
    <s v="Virtualizar los contenidos (Responsable OSCAE) (Captura de pantalla con los cursos virtualizados)"/>
    <n v="0"/>
    <n v="2"/>
    <s v="Númerica"/>
    <s v="# de contenido virtualizado / 2 contenido a virtualizar"/>
    <d v="2025-06-03T00:00:00"/>
    <d v="2025-10-17T00:00:00"/>
    <s v="71-GRUPO DE TRABAJO DE FORMACION"/>
    <n v="0"/>
    <n v="0"/>
    <n v="0"/>
    <m/>
    <n v="0"/>
    <n v="0"/>
    <m/>
    <m/>
    <n v="0"/>
  </r>
  <r>
    <x v="18"/>
    <n v="4"/>
    <x v="1"/>
    <s v="3000.2.5"/>
    <s v="N/A"/>
    <s v="NA"/>
    <s v="NA"/>
    <s v="NA"/>
    <s v="N/A"/>
    <s v="N/A"/>
    <s v="N/A"/>
    <s v="Política Servicio al Ciudadano_DIMENSIÓN Gestión con Valores para Resultados"/>
    <s v="N/A"/>
    <s v="Recibir y aprobar el curso virtualizado (Responsable Delegatura) (Correo electrónico con la aprobación de los cursos)"/>
    <n v="40"/>
    <n v="2"/>
    <s v="Númerica"/>
    <s v="# de curso revisado / 2 curso a revisar"/>
    <d v="2025-09-15T00:00:00"/>
    <d v="2025-11-07T00:00:00"/>
    <s v="3000-DESPACHO DEL SUPERINTENDENTE DELEGADO PARA LA PROTECCIÓN DEL CONSUMIDOR"/>
    <n v="8"/>
    <n v="0"/>
    <n v="0"/>
    <m/>
    <n v="0"/>
    <n v="0"/>
    <m/>
    <m/>
    <n v="0"/>
  </r>
  <r>
    <x v="18"/>
    <n v="4"/>
    <x v="2"/>
    <s v="3000.2.6"/>
    <s v="N/A"/>
    <n v="0"/>
    <n v="0"/>
    <n v="0"/>
    <s v="N/A"/>
    <s v="N/A"/>
    <s v="N/A"/>
    <s v="Política Servicio al Ciudadano_DIMENSIÓN Gestión con Valores para Resultados"/>
    <s v="N/A"/>
    <s v="Publicar los cursos virtuales en el campus virtual de la SIC y difundirlos (Capturas de pantalla de los cursos en el campus virtual y capturas de pantalla de la difusión)."/>
    <n v="0"/>
    <n v="2"/>
    <s v="Númerica"/>
    <s v="# de actividades difundidas / 2 actividades a difundir"/>
    <d v="2025-11-14T00:00:00"/>
    <d v="2025-12-15T00:00:00"/>
    <s v="71-GRUPO DE TRABAJO DE FORMACION;_x000a_73-GRUPO DE TRABAJO DE COMUNICACION"/>
    <n v="0"/>
    <n v="0"/>
    <n v="0"/>
    <m/>
    <n v="0"/>
    <n v="0"/>
    <m/>
    <m/>
    <n v="0"/>
  </r>
  <r>
    <x v="18"/>
    <n v="4"/>
    <x v="0"/>
    <s v="3000.3"/>
    <s v="Operativo"/>
    <s v="NA"/>
    <s v="NA"/>
    <s v="NA"/>
    <s v="Enfoque Estrategico _ Territorial"/>
    <s v="No"/>
    <s v="N/A"/>
    <s v="Política Servicio al Ciudadano_DIMENSIÓN Gestión con Valores para Resultados"/>
    <s v="PND_8_Fortalecer las capacidades y conocimiento sobre derechos y deberes de las relaciones de consumo "/>
    <s v="Jornadas de capacitación &quot;Me informo y cuido mi dinero&quot; dirigidas a usuarios, consumidores y ciudadanía en general, realizadas - Imágenes (fotografía o captura de pantalla) de la difusión realizada"/>
    <n v="20"/>
    <n v="8"/>
    <s v="Númerica"/>
    <s v="# de capacitaciones ejecutadas / 8 capacitaciones a ejecutar"/>
    <d v="2025-01-15T00:00:00"/>
    <d v="2025-12-30T00:00:00"/>
    <s v="3000-DESPACHO DEL SUPERINTENDENTE DELEGADO PARA LA PROTECCIÓN DEL CONSUMIDOR"/>
    <n v="20"/>
    <n v="0"/>
    <n v="0"/>
    <m/>
    <n v="0"/>
    <n v="0"/>
    <m/>
    <m/>
    <n v="0"/>
  </r>
  <r>
    <x v="18"/>
    <n v="4"/>
    <x v="1"/>
    <s v="3000.3.1"/>
    <s v="N/A"/>
    <s v="NA"/>
    <s v="NA"/>
    <s v="NA"/>
    <s v="N/A"/>
    <s v="N/A"/>
    <s v="N/A"/>
    <s v="Política Servicio al Ciudadano_DIMENSIÓN Gestión con Valores para Resultados"/>
    <s v="N/A"/>
    <s v="Definir la estrategia que se utilizará para las jornadas de capacitación  (Listado de asistencia a reunión)"/>
    <n v="20"/>
    <n v="1"/>
    <s v="Númerica"/>
    <s v="# de reuniones realizadas / 1 reuniones a realizar"/>
    <d v="2025-01-15T00:00:00"/>
    <d v="2025-02-28T00:00:00"/>
    <s v="3000-DESPACHO DEL SUPERINTENDENTE DELEGADO PARA LA PROTECCIÓN DEL CONSUMIDOR"/>
    <n v="4"/>
    <n v="100"/>
    <s v="Se remite las evidencias respecto a la actividad 3000.3.1 para revisión"/>
    <d v="2025-01-30T00:00:00"/>
    <n v="100"/>
    <s v="Se valida informe y lista de asistencia de la campaña &quot;Me informo y cuido mi dinero&quot;."/>
    <d v="2025-01-30T00:00:00"/>
    <n v="100"/>
    <n v="4"/>
  </r>
  <r>
    <x v="18"/>
    <n v="4"/>
    <x v="1"/>
    <s v="3000.3.2"/>
    <s v="N/A"/>
    <n v="0"/>
    <n v="0"/>
    <n v="0"/>
    <s v="N/A"/>
    <s v="N/A"/>
    <s v="N/A"/>
    <s v="Política Servicio al Ciudadano_DIMENSIÓN Gestión con Valores para Resultados"/>
    <s v="N/A"/>
    <s v="Realizar las jornadas de capacitación - Imágenes (fotografía o captura de pantalla) de la difusión realizada"/>
    <n v="80"/>
    <n v="8"/>
    <s v="Númerica"/>
    <s v="# de capacitaciones ejecutadas / 8 capacitaciones a ejecutar"/>
    <d v="2025-03-03T00:00:00"/>
    <d v="2025-12-30T00:00:00"/>
    <s v="3000-DESPACHO DEL SUPERINTENDENTE DELEGADO PARA LA PROTECCIÓN DEL CONSUMIDOR"/>
    <n v="16"/>
    <n v="62.5"/>
    <s v="Se remite informe de la capacitación inscrita en la estrategia &quot;Me informo y cuido mi dinero&quot; realizada en la ciudad de Montería, dicha capacitación nos ayude a cumplir con el 62.5% del total de las capacitaciones._x000a__x000a_El porcentaje de avance se calculo de la siguiente manera:_x000a_1 capacitación - 12.5% _x000a_2 capacitaciones - 25%_x000a_3 capacitaciones - 37.5%_x000a_4 capacitaciones - 50%_x000a_5 capacitaciones - 62.5%_x000a_6 capacitaciones - 75%_x000a_7 capacitaciones - 87.5%_x000a_8 capacitaciones - 100%_x000a__x000a_Como se ha realizado 5 capacitaciones hasta la fecha, llevamos un porcentaje de avance del 62.5%_x000a__x000a_Se adjunta informe y listados de asistencia."/>
    <m/>
    <n v="62.5"/>
    <s v="Se validan las evidencias y la ponderación presentada."/>
    <m/>
    <m/>
    <n v="10"/>
  </r>
  <r>
    <x v="18"/>
    <n v="4"/>
    <x v="0"/>
    <s v="3000.4"/>
    <s v="Operativo"/>
    <s v="NA"/>
    <s v="NA"/>
    <s v="NA"/>
    <s v="Enfoque Estrategico _ Territorial"/>
    <s v="Si"/>
    <s v="N/A"/>
    <s v="Política Servicio al Ciudadano_DIMENSIÓN Gestión con Valores para Resultados"/>
    <s v="PND_8_Fortalecer las capacidades y conocimiento sobre derechos y deberes de las relaciones de consumo "/>
    <s v="Campañas de difusión a nivel nacional, dirigidas a diversos grupos objetivo como herramienta de fortalecimiento del conocimiento, ejecutadas (Capturas de pantalla de las publicaciones de las campañas)."/>
    <n v="20"/>
    <n v="4"/>
    <s v="Númerica"/>
    <s v="# de campañas ejecutas / 4 campañas a ejecutar"/>
    <d v="2025-01-15T00:00:00"/>
    <d v="2025-12-30T00:00:00"/>
    <s v="3000-DESPACHO DEL SUPERINTENDENTE DELEGADO PARA LA PROTECCIÓN DEL CONSUMIDOR;_x000a_3100-DIRECCION DE INVESTIGACIONES DE PROTECCION AL CONSUMIDOR;_x000a_3200-DIRECCIÓN DE INVESTIGACIONES DE PROTECCIÓN DE USUARIOS DE SERVICIOS DE COMUNICACIONES;_x000a_73-GRUPO DE TRABAJO DE COMUNICACION"/>
    <n v="20"/>
    <n v="0"/>
    <n v="0"/>
    <m/>
    <n v="0"/>
    <n v="0"/>
    <m/>
    <m/>
    <n v="0"/>
  </r>
  <r>
    <x v="18"/>
    <n v="4"/>
    <x v="1"/>
    <s v="3000.4.1"/>
    <s v="N/A"/>
    <n v="0"/>
    <n v="0"/>
    <n v="0"/>
    <s v="N/A"/>
    <s v="N/A"/>
    <s v="N/A"/>
    <s v="Política Servicio al Ciudadano_DIMENSIÓN Gestión con Valores para Resultados"/>
    <s v="N/A"/>
    <s v="Elaborar el plan de difusión, definiendo los  grupos objetivos a los que se dirigirá. (Documento con el plan de difusión)"/>
    <n v="50"/>
    <n v="1"/>
    <s v="Númerica"/>
    <s v="# de plan de difusión elaborado / 1 plan de difusión a elaborar"/>
    <d v="2025-01-15T00:00:00"/>
    <d v="2025-02-28T00:00:00"/>
    <s v="3000-DESPACHO DEL SUPERINTENDENTE DELEGADO PARA LA PROTECCIÓN DEL CONSUMIDOR;_x000a_3100-DIRECCION DE INVESTIGACIONES DE PROTECCION AL CONSUMIDOR;_x000a_3200-DIRECCIÓN DE INVESTIGACIONES DE PROTECCIÓN DE USUARIOS DE SERVICIOS DE COMUNICACIONES"/>
    <n v="10"/>
    <n v="100"/>
    <s v="Se realiza la reunión de definición del plan de difusión y los grupos objetivos, se remite los soportes requeridos"/>
    <d v="2025-02-17T00:00:00"/>
    <n v="100"/>
    <s v="Se valida evidencia presentada por el área que constata el cumplimiento de la actividad dentro de los tiempos."/>
    <d v="2025-02-28T00:00:00"/>
    <n v="100"/>
    <n v="10"/>
  </r>
  <r>
    <x v="18"/>
    <n v="4"/>
    <x v="2"/>
    <s v="3000.4.2"/>
    <s v="N/A"/>
    <n v="0"/>
    <n v="0"/>
    <n v="0"/>
    <s v="N/A"/>
    <s v="N/A"/>
    <s v="N/A"/>
    <s v="Política Servicio al Ciudadano_DIMENSIÓN Gestión con Valores para Resultados"/>
    <s v="N/A"/>
    <s v="Elaborar y presentar el concepto grafico y racional de la campaña (Correo electrónico en que se observe el concepto gráfico y racional de la campaña)"/>
    <n v="0"/>
    <n v="4"/>
    <s v="Númerica"/>
    <s v="# de concepto grafico elaborado / 4 concepto grafico a elaborar"/>
    <d v="2025-03-03T00:00:00"/>
    <d v="2025-11-28T00:00:00"/>
    <s v="73-GRUPO DE TRABAJO DE COMUNICACION"/>
    <n v="0"/>
    <n v="100"/>
    <s v="Se remite el concepto grafico y racional de la campaña vehicular de airbags TAKATA, realizada por OSCAE."/>
    <m/>
    <n v="100"/>
    <s v="Se verifica el cumplimiento con las evidencias allegadas, Esta actividad  tiene fecha de vencimiento en el mes de noviembre, se sugiere cambiar la fecha de vencimiento de tal manera que se evidencie como cumplid."/>
    <m/>
    <n v="0"/>
    <n v="0"/>
  </r>
  <r>
    <x v="18"/>
    <n v="4"/>
    <x v="1"/>
    <s v="3000.4.3"/>
    <s v="N/A"/>
    <s v="NA"/>
    <s v="NA"/>
    <s v="NA"/>
    <s v="N/A"/>
    <s v="N/A"/>
    <s v="N/A"/>
    <s v="Política Servicio al Ciudadano_DIMENSIÓN Gestión con Valores para Resultados"/>
    <s v="N/A"/>
    <s v="Revisar y aprobar la propuesta (Correo electrónico con la propuesta aprobada)"/>
    <n v="50"/>
    <n v="4"/>
    <s v="Númerica"/>
    <s v="# de propuestas revisadas / 4 propuestas a revisar"/>
    <d v="2025-03-03T00:00:00"/>
    <d v="2025-11-28T00:00:00"/>
    <s v="3000-DESPACHO DEL SUPERINTENDENTE DELEGADO PARA LA PROTECCIÓN DEL CONSUMIDOR"/>
    <n v="10"/>
    <n v="100"/>
    <s v="Se remite evidencia de aprobación del concepto grafico para la campaña vehicular TAKATA en el que la Directora de la Dirección de Investigaciones de Protección al Consumidor, Neyireth Briceño, manifiesta la aprobación de la misma y cuenta con la aprobación de la Delegada María Carolina Ramírez la cual esta copiada en el correo._x000a__x000a_Con esta evidencia se logra el 100% de cumplimiento de la actividad. _x000a__x000a_El calculo de indicador, se realizo de la siguiente manera:_x000a__x000a_         1 campaña * 100%_x000a_X=-----------------------------_x000a_         4 campañas_x000a__x000a_1ra campaña (ICPEN) = 25% aprobación realizada el 12 de marzo_x000a_2da campaña (sector inmobiliario) = 50% aprobación realizada el 09 de mayo_x000a_3ra campaña (5G) = 75% aprobación realizada el 24 de julio_x000a_4ta campaña (TAKATA) = 100% aprobación realizada el 04 de agosto_x000a__x000a_Con la aprobación de la campaña TAKATA se completa el 100% de la actividad."/>
    <m/>
    <n v="100"/>
    <s v="Se valida cumplimiento de la actividad"/>
    <m/>
    <m/>
    <n v="10"/>
  </r>
  <r>
    <x v="18"/>
    <n v="4"/>
    <x v="2"/>
    <s v="3000.4.4"/>
    <s v="NA"/>
    <s v="NA"/>
    <s v="NA"/>
    <s v="NA"/>
    <s v="N/A"/>
    <s v="N/A"/>
    <s v="N/A"/>
    <s v="Política Servicio al Ciudadano_DIMENSIÓN Gestión con Valores para Resultados"/>
    <s v="N/A"/>
    <s v="Ejecutar las campañas (Captura de pantalla de publicación de las campañas)"/>
    <n v="0"/>
    <n v="4"/>
    <s v="Númerica"/>
    <s v="# de campañas ejecutas / 4 campañas a ejecutar"/>
    <d v="2025-03-03T00:00:00"/>
    <d v="2025-12-30T00:00:00"/>
    <s v="73-GRUPO DE TRABAJO DE COMUNICACION"/>
    <n v="0"/>
    <n v="100"/>
    <s v="Se remite correo con la publicación de la campaña TAKATA en redes sociales de la SIC. Con esta publicación se tiene el 100% de cumplimiento de esta actividad._x000a__x000a_Así se realizo el calculo de avance de cumplimiento de las publicaciones de las campañas:_x000a__x000a_       1 publicación *100%_x000a_X=-------------------------------_x000a_          4 publicaciones_x000a__x000a_1ra publicación = 25% publicación campaña GREENWASHIG - ICPEN realizada en la semana del 25 al 31 de marzo._x000a_2da publicación = 50% publicación campaña DECALOGO VIVIENDA realizada en la semana del 12 al 19 de mayo._x000a_3ra publicación = 75% publicación campaña 5G realizada en la semana del 23 al 31 de julio._x000a_4ta publicación = 100% publicación campaña TAKATA vehículos realizada en la semana del 11 al 24 de agosto._x000a_"/>
    <m/>
    <n v="100"/>
    <s v="Se avala cumplimiento de la actividad"/>
    <m/>
    <n v="0"/>
    <n v="0"/>
  </r>
  <r>
    <x v="18"/>
    <n v="4"/>
    <x v="0"/>
    <s v="3000.5"/>
    <s v="Operativo"/>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Enfoque Estrategico _ Territorial"/>
    <s v="Si"/>
    <s v="N/A"/>
    <s v="Política Gestión del Conocimiento y la Innovación _DIMENSIÓN Gestión del conocimiento y la innovación"/>
    <n v="0"/>
    <s v="Capacitaciones internas al personal que atiende y oriente a los usuarios en las Casas del Consumidor, realizadas - Imágenes (fotografía o captura de pantalla) de la difusión realizada"/>
    <n v="20"/>
    <n v="8"/>
    <s v="Númerica"/>
    <s v="# de capacitaciones ejecutadas / 8 capacitaciones a ejecutar"/>
    <d v="2025-01-15T00:00:00"/>
    <d v="2025-12-30T00:00:00"/>
    <s v="3000-DESPACHO DEL SUPERINTENDENTE DELEGADO PARA LA PROTECCIÓN DEL CONSUMIDOR;_x000a_3100-DIRECCION DE INVESTIGACIONES DE PROTECCION AL CONSUMIDOR;_x000a_3200-DIRECCIÓN DE INVESTIGACIONES DE PROTECCIÓN DE USUARIOS DE SERVICIOS DE COMUNICACIONES"/>
    <n v="20"/>
    <n v="0"/>
    <n v="0"/>
    <m/>
    <n v="0"/>
    <n v="0"/>
    <m/>
    <m/>
    <n v="0"/>
  </r>
  <r>
    <x v="18"/>
    <n v="4"/>
    <x v="1"/>
    <s v="3000.5.1"/>
    <s v="N/A"/>
    <s v="NA"/>
    <s v="NA"/>
    <s v="NA"/>
    <s v="N/A"/>
    <s v="N/A"/>
    <s v="N/A"/>
    <s v="Política Gestión del Conocimiento y la Innovación _DIMENSIÓN Gestión del conocimiento y la innovación"/>
    <s v="N/A"/>
    <s v="Definir el plan de trabajo de las jornadas a realizar ( Listado de asistencia a reunión)"/>
    <n v="20"/>
    <n v="1"/>
    <s v="Númerica"/>
    <s v="# de reuniones realizadas / 1 reuniones a realizar"/>
    <d v="2025-01-15T00:00:00"/>
    <d v="2025-02-28T00:00:00"/>
    <s v="3000-DESPACHO DEL SUPERINTENDENTE DELEGADO PARA LA PROTECCIÓN DEL CONSUMIDOR;_x000a_3100-DIRECCION DE INVESTIGACIONES DE PROTECCION AL CONSUMIDOR;_x000a_3200-DIRECCIÓN DE INVESTIGACIONES DE PROTECCIÓN DE USUARIOS DE SERVICIOS DE COMUNICACIONES"/>
    <n v="4"/>
    <n v="100"/>
    <s v="Se remite las evidencias donde se definió el plan de trabajo para realizar las capacitaciones internas correspondientes a la actividad 3000.5.1"/>
    <d v="2025-02-14T00:00:00"/>
    <n v="100"/>
    <s v="Se establece plan de trabajo, informe de la reunión y listado de asistencia de las ciudades a visitar. "/>
    <d v="2025-02-14T00:00:00"/>
    <n v="100"/>
    <n v="4"/>
  </r>
  <r>
    <x v="18"/>
    <n v="4"/>
    <x v="1"/>
    <s v="3000.5.2"/>
    <s v="NA"/>
    <s v="NA"/>
    <s v="NA"/>
    <s v="NA"/>
    <s v="N/A"/>
    <s v="N/A"/>
    <s v="N/A"/>
    <s v="Política Gestión del Conocimiento y la Innovación _DIMENSIÓN Gestión del conocimiento y la innovación"/>
    <s v="N/A"/>
    <s v="Desarrollar las jornadas de capacitación - Imágenes (fotografía o captura de pantalla) de la difusión realizada."/>
    <n v="80"/>
    <n v="8"/>
    <s v="Númerica"/>
    <s v="# de capacitaciones ejecutadas / 8 capacitaciones a ejecutar"/>
    <d v="2025-03-03T00:00:00"/>
    <d v="2025-12-30T00:00:00"/>
    <s v="3000-DESPACHO DEL SUPERINTENDENTE DELEGADO PARA LA PROTECCIÓN DEL CONSUMIDOR;_x000a_3100-DIRECCION DE INVESTIGACIONES DE PROTECCION AL CONSUMIDOR;_x000a_3200-DIRECCIÓN DE INVESTIGACIONES DE PROTECCIÓN DE USUARIOS DE SERVICIOS DE COMUNICACIONES"/>
    <n v="16"/>
    <n v="100"/>
    <s v="Se remite informe de capacitación realizada en la ciudad de Barranquilla._x000a__x000a_Con este informe, se completa las ocho capacitaciones requeridas para dar cumplimiento a este producto del plan de acción."/>
    <m/>
    <n v="100"/>
    <s v="El avance porcentual registrado corresponde con el cálculo de la fórmula matemática definida y las evidencias reportadas, en anteriores seguimiento se recibieron los soportes de _x000a_1 Medellín_x000a_2 Pereira_x000a_3 Leticia_x000a_4 Bucaramanga_x000a_5 Popayán _x000a_6 Cali _x000a_7 Pasto_x000a_En esta oportunidad se recibe el soporte de la 8 capacitaciones (ciudad faltante) = 100%_x000a__x000a_Esta actividad aun no esta vencida, si se requiere reportar como cumplida se hace necesario cambiar la fecha fin, y reportarla como cumplida "/>
    <m/>
    <m/>
    <n v="16"/>
  </r>
  <r>
    <x v="19"/>
    <n v="2"/>
    <x v="0"/>
    <s v="7000.1"/>
    <s v="Innovador"/>
    <s v="NA"/>
    <s v="NA"/>
    <s v="NA"/>
    <s v="N/A"/>
    <s v="No"/>
    <s v="FUNCIONAMIENTO"/>
    <s v="Política Mejora Normativa _DIMENSIÓN Gestión con Valores para Resultados"/>
    <n v="0"/>
    <s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
    <n v="10"/>
    <n v="1"/>
    <s v="Númerica"/>
    <s v="# de Documento publicado / 1 Documento programado"/>
    <d v="2025-02-03T00:00:00"/>
    <d v="2025-11-26T00:00:00"/>
    <s v="7000-DESPACHO DEL SUPERINTENDENTE DELEGADO PARA LA PROTECCIÓN DE DATOS PERSONALES"/>
    <n v="10"/>
    <n v="0"/>
    <n v="0"/>
    <m/>
    <n v="0"/>
    <n v="0"/>
    <m/>
    <m/>
    <n v="0"/>
  </r>
  <r>
    <x v="19"/>
    <n v="2"/>
    <x v="1"/>
    <s v="7000.1.1"/>
    <s v="N/A"/>
    <s v="NA"/>
    <s v="NA"/>
    <s v="NA"/>
    <s v="N/A"/>
    <s v="N/A"/>
    <s v="N/A"/>
    <s v="Política Mejora Normativa _DIMENSIÓN Gestión con Valores para Resultados"/>
    <s v="N/A"/>
    <s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
    <n v="30"/>
    <n v="1"/>
    <s v="Númerica"/>
    <s v="# de Informe realizado / 1 Informes a realizar"/>
    <d v="2025-02-03T00:00:00"/>
    <d v="2025-05-12T00:00:00"/>
    <s v="7000-DESPACHO DEL SUPERINTENDENTE DELEGADO PARA LA PROTECCIÓN DE DATOS PERSONALES"/>
    <n v="3"/>
    <n v="100"/>
    <s v="Se adjunta un documento con insumos para identificar buenas prácticas internacionales, mecanismos institucionales y normativos y eventuales vacíos jurídicos en la legislación colombiana que limiten o impidan mantener actualizado el marco jurídico de protección de datos personales de cara a los avances, usos e impactos no deseados de los sistemas de Inteligencia Artificial. Estos insumos serán la base del documento en el que se desarrolla el estudio comparativo al que se refiere el producto 7000.1. "/>
    <d v="2025-05-08T00:00:00"/>
    <n v="100"/>
    <s v="Se valida el cumplimiento de la actividad."/>
    <d v="2025-05-08T00:00:00"/>
    <n v="100"/>
    <n v="3"/>
  </r>
  <r>
    <x v="19"/>
    <n v="2"/>
    <x v="1"/>
    <s v="7000.1.2"/>
    <s v="N/A"/>
    <s v="NA"/>
    <s v="NA"/>
    <s v="NA"/>
    <s v="N/A"/>
    <s v="N/A"/>
    <s v="N/A"/>
    <s v="Política Mejora Normativa _DIMENSIÓN Gestión con Valores para Resultados"/>
    <s v="N/A"/>
    <s v="Elaborar documento con el desarrollo del estudio comparativo y un apartado de recomendaciones para la adopción o adaptación de dichas medidas en el marco regulatorio colombiano (Documento)"/>
    <n v="60"/>
    <n v="1"/>
    <s v="Númerica"/>
    <s v="# de Documento elaborado / 1 Documento programado"/>
    <d v="2025-05-13T00:00:00"/>
    <d v="2025-10-17T00:00:00"/>
    <s v="7000-DESPACHO DEL SUPERINTENDENTE DELEGADO PARA LA PROTECCIÓN DE DATOS PERSONALES"/>
    <n v="6"/>
    <n v="0"/>
    <s v="En el mes de junio se continuó con la investigación sobre derecho comparado con el fin de identificar las acciones que se han adelantado en otras jurisdicciones como insumo para preparar el marco regulatorio a la inteligencia artificial."/>
    <m/>
    <n v="0"/>
    <s v="Se reporta avance cualitativo para el logro de la actividad la cual finaliza en el mes de octubre "/>
    <m/>
    <m/>
    <n v="0"/>
  </r>
  <r>
    <x v="19"/>
    <n v="2"/>
    <x v="1"/>
    <s v="7000.1.3"/>
    <s v="N/A"/>
    <s v="NA"/>
    <s v="NA"/>
    <s v="NA"/>
    <s v="N/A"/>
    <s v="N/A"/>
    <s v="N/A"/>
    <s v="Política Mejora Normativa _DIMENSIÓN Gestión con Valores para Resultados"/>
    <s v="N/A"/>
    <s v="Solicitar la publicación del documento con el propósito que entidades públicas y privadas conozcan los efectos de la Inteligencia Artificial (IA) al derecho en cuestión (Link de publicación)"/>
    <n v="10"/>
    <n v="1"/>
    <s v="Númerica"/>
    <s v="# de Documento publicado / 1 Documento programado"/>
    <d v="2025-10-17T00:00:00"/>
    <d v="2025-11-26T00:00:00"/>
    <s v="7000-DESPACHO DEL SUPERINTENDENTE DELEGADO PARA LA PROTECCIÓN DE DATOS PERSONALES"/>
    <n v="1"/>
    <n v="0"/>
    <n v="0"/>
    <m/>
    <n v="0"/>
    <n v="0"/>
    <m/>
    <m/>
    <n v="0"/>
  </r>
  <r>
    <x v="19"/>
    <n v="2"/>
    <x v="0"/>
    <s v="7000.2"/>
    <s v="Innovador"/>
    <s v="NA"/>
    <s v="NA"/>
    <s v="NA"/>
    <s v="N/A"/>
    <s v="No"/>
    <s v="C-3503-0200-0012-20104c"/>
    <s v="Política Gestión del Conocimiento y la Innovación _DIMENSIÓN Gestión del conocimiento y la innovación"/>
    <s v="PES_20230193 / PEI_23"/>
    <s v="Lineamientos para generar conciencia sobre el debido tratamiento de datos personales en los procesos de transferencia de tecnología para salvaguardar el derecho en dichos procesos,  divulgado.  (informe de conclusiones/único entregable)"/>
    <n v="10"/>
    <n v="1"/>
    <s v="Númerica"/>
    <s v="# de Sensibilización realizada / 1 Sensibilización programada"/>
    <d v="2025-03-04T00:00:00"/>
    <d v="2025-11-28T00:00:00"/>
    <s v="7000-DESPACHO DEL SUPERINTENDENTE DELEGADO PARA LA PROTECCIÓN DE DATOS PERSONALES"/>
    <n v="10"/>
    <n v="0"/>
    <n v="0"/>
    <m/>
    <n v="0"/>
    <n v="0"/>
    <m/>
    <m/>
    <n v="0"/>
  </r>
  <r>
    <x v="19"/>
    <n v="2"/>
    <x v="1"/>
    <s v="7000.2.1"/>
    <s v="N/A"/>
    <s v="NA"/>
    <s v="NA"/>
    <s v="NA"/>
    <s v="N/A"/>
    <s v="N/A"/>
    <s v="N/A"/>
    <s v="Política Gestión del Conocimiento y la Innovación _DIMENSIÓN Gestión del conocimiento y la innovación"/>
    <s v="N/A"/>
    <s v="Realizar sensibilización de los lineamientos sobre el tratamiento de datos personales en los procesos de transferencia de tecnología con los sectores instruidos. (Correo electrónico con la evidencia de la realización de la socialización/único entregable)"/>
    <n v="50"/>
    <n v="1"/>
    <s v="Númerica"/>
    <s v="# de Sensibilización realizada / 1 Sensibilización programada"/>
    <d v="2025-03-04T00:00:00"/>
    <d v="2025-10-31T00:00:00"/>
    <s v="7000-DESPACHO DEL SUPERINTENDENTE DELEGADO PARA LA PROTECCIÓN DE DATOS PERSONALES"/>
    <n v="5"/>
    <n v="0"/>
    <s v="Durante el mes de agosto la Delegatura para la Protección de Datos Personales publicó para comentarios una primera versión del proyecto de circular sobre transferencia de tecnología. Entre el 6 y el 21 de agosto, el proyecto estuvo disponible para consulta ciudadana con el fin de que todas las personas interesadas envíen sus comentarios y sugerencias. Se recibieron múltiples comentarios, los cuales están siendo analizados. Luego de esta revisión, se procederá a realizar los ajustes a los que haya lugar con el fin de expedir los lineamientos. Una vez se expidan los lineamientos será posible realizar la sensibilización."/>
    <m/>
    <n v="0"/>
    <s v="Se verifica el avance cualitativo de la actividad, la cual hace referencia a la publicación de la circular con los lineamientos donde se le socializó y se recibieron comentarios de la ciudadanía.  Comentarios que están en revisión y ajustes si da lugar. "/>
    <m/>
    <m/>
    <n v="0"/>
  </r>
  <r>
    <x v="19"/>
    <n v="2"/>
    <x v="1"/>
    <s v="7000.2.2"/>
    <s v="N/A"/>
    <s v="NA"/>
    <s v="NA"/>
    <s v="NA"/>
    <s v="N/A"/>
    <s v="N/A"/>
    <s v="N/A"/>
    <s v="Política Gestión del Conocimiento y la Innovación _DIMENSIÓN Gestión del conocimiento y la innovación"/>
    <s v="N/A"/>
    <s v="Realizar un informe con las conclusiones y reflexiones sobre la sinergias entre las propiedad industrial y el debido de tratamiento datos personales. (Informe elaborado)"/>
    <n v="50"/>
    <n v="1"/>
    <s v="Númerica"/>
    <s v="# de Informe realizado / 1 Informes a realizar"/>
    <d v="2025-07-01T00:00:00"/>
    <d v="2025-11-28T00:00:00"/>
    <s v="7000-DESPACHO DEL SUPERINTENDENTE DELEGADO PARA LA PROTECCIÓN DE DATOS PERSONALES"/>
    <n v="5"/>
    <n v="0"/>
    <n v="0"/>
    <m/>
    <n v="0"/>
    <n v="0"/>
    <m/>
    <m/>
    <n v="0"/>
  </r>
  <r>
    <x v="19"/>
    <n v="2"/>
    <x v="0"/>
    <s v="7000.3"/>
    <s v="Innovador"/>
    <s v="NA"/>
    <s v="NA"/>
    <s v="NA"/>
    <s v="N/A"/>
    <s v="No"/>
    <s v="FUNCIONAMIENTO"/>
    <s v="Política Participación Ciudadana en la Gestión Pública _DIMENSIÓN Gestión con Valores para Resultados"/>
    <s v="PES_20230041 / PEI_22"/>
    <s v="Actuaciones colaborativas con autoridades de protección de datos internacionales en busca de establecer buenas prácticas al momento de investigar compañías con presencia transfronteriza, realizada y documentada (Informe / único entregable)"/>
    <n v="10"/>
    <n v="1"/>
    <s v="Númerica"/>
    <s v="# de Actuación colaborativa realizada y documentada / 1 Actuación colaborativa programada"/>
    <d v="2025-04-01T00:00:00"/>
    <d v="2025-08-28T00:00:00"/>
    <s v="7000-DESPACHO DEL SUPERINTENDENTE DELEGADO PARA LA PROTECCIÓN DE DATOS PERSONALES"/>
    <n v="10"/>
    <n v="100"/>
    <s v="Se realizaron actuaciones colaborativas con autoridades de protección de datos internacionales en busca de establecer buenas prácticas al momento de investigar compañías con presencia transfronteriza. Se participó en el evento anual de la Red Iberoamericana de Protección de Datos en mayo de 2025, donde se expuso una actuación de la Superintendencia de Industria y Comercio que da cuenta de algunas buenas prácticas al momento de investigar compañías transnacionales. Asimismo, se realizó un informe sobre las principales conclusiones sobre este asunto a las que se llegó con las autoridades que componen la RIPD."/>
    <d v="2025-08-06T00:00:00"/>
    <n v="100"/>
    <s v="Se validad el cumplimiento del producto por medio del entregable, informe de Buenas Prácticas de investigación frente a compañías con presencia transfronteriza."/>
    <d v="2025-08-28T00:00:00"/>
    <n v="100"/>
    <n v="10"/>
  </r>
  <r>
    <x v="19"/>
    <n v="2"/>
    <x v="1"/>
    <s v="7000.3.1"/>
    <s v="N/A"/>
    <n v="0"/>
    <n v="0"/>
    <n v="0"/>
    <s v="N/A"/>
    <s v="N/A"/>
    <s v="N/A"/>
    <s v="Política Participación Ciudadana en la Gestión Pública _DIMENSIÓN Gestión con Valores para Resultados"/>
    <s v="N/A"/>
    <s v="Exponer ante un foro internacional las lecciones aprendidas de una actuación administrativa frente a una compañía con presencia transfronteriza (Captura de pantalla o imágenes de la exposición realizada/único entregable)"/>
    <n v="50"/>
    <n v="1"/>
    <s v="Númerica"/>
    <s v="# de Actuaciones colaborativas realizadas / 1 Actuaciones colaborativas programadas"/>
    <d v="2025-04-01T00:00:00"/>
    <d v="2025-06-27T00:00:00"/>
    <s v="7000-DESPACHO DEL SUPERINTENDENTE DELEGADO PARA LA PROTECCIÓN DE DATOS PERSONALES"/>
    <n v="5"/>
    <n v="100"/>
    <s v="Daniel Ospina Celis, asesor del Despacho del Superintendente Delegado para la Protección de Datos Personales, expuso en XXII Encuentro de la Red Iberoamericana de Protección de Datos la actuación administrativa por medio de la cual se sanciona a MercadoLibre, una compañía con presencia transfronteriza, por condicionar el acceso a su servicio a través de la aplicación móvil y de la página web al tratamiento de datos biométricos."/>
    <d v="2025-06-27T00:00:00"/>
    <n v="100"/>
    <s v="Se valida el seguimiento realizado por el área. "/>
    <d v="2025-06-27T00:00:00"/>
    <n v="100"/>
    <n v="5"/>
  </r>
  <r>
    <x v="19"/>
    <n v="2"/>
    <x v="1"/>
    <s v="7000.3.2"/>
    <s v="N/A"/>
    <n v="0"/>
    <n v="0"/>
    <n v="0"/>
    <s v="N/A"/>
    <s v="N/A"/>
    <s v="N/A"/>
    <s v="Política Participación Ciudadana en la Gestión Pública _DIMENSIÓN Gestión con Valores para Resultados"/>
    <s v="N/A"/>
    <s v="Elaborar informe que recopile las conclusiones con las autoridades de protección de datos internacionales de buenas prácticas al momento de investigar compañías con presencia transfronteriza. (Informe/único entregable)"/>
    <n v="50"/>
    <n v="1"/>
    <s v="Númerica"/>
    <s v="# de Informe realizado / 1 Informes a realizar"/>
    <d v="2025-07-01T00:00:00"/>
    <d v="2025-08-28T00:00:00"/>
    <s v="7000-DESPACHO DEL SUPERINTENDENTE DELEGADO PARA LA PROTECCIÓN DE DATOS PERSONALES"/>
    <n v="5"/>
    <n v="100"/>
    <s v="Se elaboró un informe en el que se recopilan las conclusiones a las que se llegó sobre la investigación de compañías con presencia transfronteriza. Estas conclusiones surgieron de la discusión con las autoridades de protección de datos que hacen parte de la Red Iberoamericana de Protección de Datos (RIPD). El informe detalla las conclusiones sobre dos asuntos concretos:  i) los mecanismos para garantizar la rendición de cuentas de compañías con presencia transfronteriza; y ii) el crecimiento inusitado de sistemas de identificación biométricos en distintos sectores de la economía, impulsado tanto por compañías locales como por compañías transnacionales. "/>
    <d v="2025-08-06T00:00:00"/>
    <n v="100"/>
    <s v="Se avala el % de cumplimiento de la actividad. El anexo corresponde al entregaba propuesto, informe sobre las conclusiones al rededor la discusión de las prácticas de tratamiento de datos de las empresas transfronteriza. "/>
    <d v="2025-08-28T00:00:00"/>
    <n v="100"/>
    <n v="5"/>
  </r>
  <r>
    <x v="19"/>
    <n v="2"/>
    <x v="0"/>
    <s v="7000.4"/>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1-4-c- Seguridad humana y justicia social - Portabilidad de datos para el empoderamiento ciudadano "/>
    <s v="Si"/>
    <s v="C-3503-0200-0012-20104c"/>
    <s v="Política Participación Ciudadana en la Gestión Pública _DIMENSIÓN Gestión con Valores para Resultados"/>
    <s v="PND_1_Fortalecer el empoderamiento de las personas sobre sus datos"/>
    <s v="Eventos en temas relacionados con datos personales, realizados  (Pantallazos o captura de pantalla /único entregable)"/>
    <n v="40"/>
    <n v="2"/>
    <s v="Númerica"/>
    <s v="# de eventos realizados / 2 eventos a realizar"/>
    <d v="2025-02-04T00:00:00"/>
    <d v="2025-11-28T00:00:00"/>
    <s v="7000-DESPACHO DEL SUPERINTENDENTE DELEGADO PARA LA PROTECCIÓN DE DATOS PERSONALES;_x000a_73-GRUPO DE TRABAJO DE COMUNICACION"/>
    <n v="40"/>
    <n v="0"/>
    <n v="0"/>
    <m/>
    <n v="0"/>
    <n v="0"/>
    <m/>
    <m/>
    <n v="0"/>
  </r>
  <r>
    <x v="19"/>
    <n v="2"/>
    <x v="1"/>
    <s v="7000.4.1"/>
    <s v="N/A"/>
    <s v="NA"/>
    <s v="NA"/>
    <s v="NA"/>
    <s v="N/A"/>
    <s v="N/A"/>
    <s v="N/A"/>
    <s v="Política Participación Ciudadana en la Gestión Pública _DIMENSIÓN Gestión con Valores para Resultados"/>
    <s v="N/A"/>
    <s v="Solicitar publicación de la fecha del evento en el calendario de eventos de la entidad  al Grupo de Comunicaciones  (captura de pantalla de la publicación de la fecha del evento / único entregable)"/>
    <n v="5"/>
    <n v="2"/>
    <s v="Númerica"/>
    <s v="# de correos electrónicos enviados / 2 correos electrónicos a enviar"/>
    <d v="2025-02-04T00:00:00"/>
    <d v="2025-08-29T00:00:00"/>
    <s v="7000-DESPACHO DEL SUPERINTENDENTE DELEGADO PARA LA PROTECCIÓN DE DATOS PERSONALES"/>
    <n v="2"/>
    <n v="50"/>
    <s v="Se solicitó la publicación de la fecha del XII Congreso Internacional de Protección de Datos Personales en el calendario de eventos de la entidad al Grupo de Comunicaciones. El XII Congreso Internacional de Protección de Datos Personales se realizará los días 12 y 13 de agosto de 2025. La fecha fue efectivamente publicada en la página web de la entidad."/>
    <m/>
    <n v="50"/>
    <s v="Se verifica el % de avance de la actividad. El 50% corresponde a la publicación del XII Congreso Internacional de Protección de Datos personales. Es decir 1 publicación de 2 programadas en la vigencia.  Los adjuntos soportan el cumplimiento de la actividad."/>
    <m/>
    <m/>
    <n v="1"/>
  </r>
  <r>
    <x v="19"/>
    <n v="2"/>
    <x v="1"/>
    <s v="7000.4.2"/>
    <s v="N/A"/>
    <s v="NA"/>
    <s v="NA"/>
    <s v="NA"/>
    <s v="N/A"/>
    <s v="N/A"/>
    <s v="N/A"/>
    <s v="Política Participación Ciudadana en la Gestión Pública _DIMENSIÓN Gestión con Valores para Resultados"/>
    <s v="N/A"/>
    <s v="Diligenciar check list del evento con la fecha definitiva igual a la publicada en el  calendario de eventos  (documento de check list para la realización del evento / único entregable)"/>
    <n v="15"/>
    <n v="2"/>
    <s v="Númerica"/>
    <s v="# de check list diligenciados / 2 check list a diligenciar"/>
    <d v="2025-09-01T00:00:00"/>
    <d v="2025-09-25T00:00:00"/>
    <s v="7000-DESPACHO DEL SUPERINTENDENTE DELEGADO PARA LA PROTECCIÓN DE DATOS PERSONALES"/>
    <n v="6"/>
    <n v="50"/>
    <s v="Se diligenció el checklist definitivo para el evento XII Congreso Internacional de Datos Personales."/>
    <m/>
    <n v="50"/>
    <s v="Se verificó el porcentaje de avance de la actividad, el adjunto corresponde al entregable definido (Check List del evento)"/>
    <m/>
    <m/>
    <n v="3"/>
  </r>
  <r>
    <x v="19"/>
    <n v="2"/>
    <x v="1"/>
    <s v="7000.4.3"/>
    <s v="N/A"/>
    <n v="0"/>
    <n v="0"/>
    <n v="0"/>
    <s v="N/A"/>
    <s v="N/A"/>
    <s v="N/A"/>
    <s v="Política Participación Ciudadana en la Gestión Pública _DIMENSIÓN Gestión con Valores para Resultados"/>
    <s v="N/A"/>
    <s v="Elaborar y enviar agenda definitiva para ser publicada  (correo electrónico con agenda definitiva / único entregable)"/>
    <n v="20"/>
    <n v="2"/>
    <s v="Númerica"/>
    <s v="# de agendas definitivas elaboradas y enviadas / 2 agendas a elaborar y enviar"/>
    <d v="2025-09-26T00:00:00"/>
    <d v="2025-10-14T00:00:00"/>
    <s v="7000-DESPACHO DEL SUPERINTENDENTE DELEGADO PARA LA PROTECCIÓN DE DATOS PERSONALES"/>
    <n v="8"/>
    <n v="50"/>
    <s v="Se creó y envió la agenda del XII Congreso Internacional de Datos Personales."/>
    <m/>
    <n v="50"/>
    <s v="De verificó el avance de la actividad. El soporte corresponde al entregable correo de envió de la agenda y la agenda. "/>
    <m/>
    <m/>
    <n v="4"/>
  </r>
  <r>
    <x v="19"/>
    <n v="2"/>
    <x v="2"/>
    <s v="7000.4.4"/>
    <s v="N/A"/>
    <s v="NA"/>
    <s v="NA"/>
    <s v="NA"/>
    <s v="N/A"/>
    <s v="N/A"/>
    <s v="N/A"/>
    <s v="Política Participación Ciudadana en la Gestión Pública _DIMENSIÓN Gestión con Valores para Resultados"/>
    <s v="N/A"/>
    <s v="Publicar Agenda definitiva  (Captura de pantalla de la publicación)"/>
    <n v="0"/>
    <n v="2"/>
    <s v="Númerica"/>
    <s v="# de agendas publicadas / 2 agendas a publicar"/>
    <d v="2025-10-15T00:00:00"/>
    <d v="2025-10-22T00:00:00"/>
    <s v="73-GRUPO DE TRABAJO DE COMUNICACION"/>
    <n v="0"/>
    <n v="50"/>
    <s v="Se publicó la agenda del XII Congreso Internacional de Datos Personales."/>
    <m/>
    <n v="50"/>
    <s v="Se verifico el porcentaje de avance del 50% que corresponde a la publicación de la agenda del Congreso Internacional de Protección de Datos   Personales, 1 de 2 eventos programados en la vigencia. "/>
    <m/>
    <m/>
    <n v="0"/>
  </r>
  <r>
    <x v="19"/>
    <n v="2"/>
    <x v="1"/>
    <s v="7000.4.5"/>
    <s v="N/A"/>
    <n v="0"/>
    <n v="0"/>
    <n v="0"/>
    <s v="N/A"/>
    <s v="N/A"/>
    <s v="N/A"/>
    <s v="Política Participación Ciudadana en la Gestión Pública _DIMENSIÓN Gestión con Valores para Resultados"/>
    <s v="N/A"/>
    <s v="Realizar el evento (fotografías del evento realizado / único entregable)()"/>
    <n v="60"/>
    <n v="2"/>
    <s v="Númerica"/>
    <s v="# de eventos realizados / 2 evento a realizar"/>
    <d v="2025-10-23T00:00:00"/>
    <d v="2025-11-28T00:00:00"/>
    <s v="7000-DESPACHO DEL SUPERINTENDENTE DELEGADO PARA LA PROTECCIÓN DE DATOS PERSONALES;_x000a_73-GRUPO DE TRABAJO DE COMUNICACION"/>
    <n v="24"/>
    <n v="50"/>
    <s v="Se realizó el XII Congreso Internacional de Protección de Datos Personales en la Universidad Externado de Colombia los días 12 y 13 de agosto de 2025. El evento permitió la participación presencial y virtual de más de 500 personas."/>
    <m/>
    <n v="50"/>
    <s v="Se verificó el porcentaje del avance del 50% correspondientes a la realización de 1 de 2 eventos programados. El soporte corresponde al entregable definido. "/>
    <m/>
    <m/>
    <n v="12"/>
  </r>
  <r>
    <x v="19"/>
    <n v="2"/>
    <x v="0"/>
    <s v="7000.5"/>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1-4-c- Seguridad humana y justicia social - Portabilidad de datos para el empoderamiento ciudadano "/>
    <s v="Si"/>
    <s v="FUNCIONAMIENTO"/>
    <s v="Política Servicio al Ciudadano_DIMENSIÓN Gestión con Valores para Resultados"/>
    <s v="PND_1_Fortalecer el empoderamiento de las personas sobre sus datos"/>
    <s v="Campaña de divulgación para fortalecer el empoderamiento de las personas sobre sus datos, ejecutada (Pantallazos con la publicación/único entregable)"/>
    <n v="30"/>
    <n v="1"/>
    <s v="Númerica"/>
    <s v="# de Campañas publicadas / 1 Campañas a publicar"/>
    <d v="2025-02-03T00:00:00"/>
    <d v="2025-07-30T00:00:00"/>
    <s v="7000-DESPACHO DEL SUPERINTENDENTE DELEGADO PARA LA PROTECCIÓN DE DATOS PERSONALES;_x000a_73-GRUPO DE TRABAJO DE COMUNICACION"/>
    <n v="30"/>
    <n v="100"/>
    <s v="Se ejecutó una campaña de divulgación sobre el tratamiento de datos personales biométricos en copropiedades para fortalecer el empoderamiento de las personas sobre sus datos. "/>
    <m/>
    <n v="100"/>
    <s v="Se dio cumplimiento a la actividad propuesta antes de la fecha de culminación "/>
    <m/>
    <n v="0"/>
    <n v="30"/>
  </r>
  <r>
    <x v="19"/>
    <n v="2"/>
    <x v="1"/>
    <s v="7000.5.1"/>
    <s v="N/A"/>
    <s v="NA"/>
    <s v="NA"/>
    <s v="NA"/>
    <s v="N/A"/>
    <s v="N/A"/>
    <s v="N/A"/>
    <s v="Política Servicio al Ciudadano_DIMENSIÓN Gestión con Valores para Resultados"/>
    <s v="N/A"/>
    <s v="Diligenciar y enviar al Grupo de trabajo de comunicaciones el brief  de la campaña genérica previa concertación con OSCAE. (correo electrónico con el Brief diligenciado /único entregable)"/>
    <n v="50"/>
    <n v="1"/>
    <s v="Númerica"/>
    <s v="# de Brief de la campaña genérica diligenciado y enviado / 1 Brief de campaña genérica a diligenciar y enviar"/>
    <d v="2025-02-03T00:00:00"/>
    <d v="2025-03-20T00:00:00"/>
    <s v="7000-DESPACHO DEL SUPERINTENDENTE DELEGADO PARA LA PROTECCIÓN DE DATOS PERSONALES"/>
    <n v="15"/>
    <n v="100"/>
    <s v="Se diligenció y envió al Grupo de Comunicaciones de OSCAE el brief de la campaña sobre datos biométricos en copropiedades. "/>
    <d v="2025-03-12T00:00:00"/>
    <n v="100"/>
    <s v="Se valida soporte correspondiente"/>
    <d v="2025-03-12T00:00:00"/>
    <n v="100"/>
    <n v="15"/>
  </r>
  <r>
    <x v="19"/>
    <n v="2"/>
    <x v="2"/>
    <s v="7000.5.2"/>
    <s v="N/A"/>
    <s v="NA"/>
    <s v="NA"/>
    <s v="NA"/>
    <s v="N/A"/>
    <s v="N/A"/>
    <s v="N/A"/>
    <s v="Política Servicio al Ciudadano_DIMENSIÓN Gestión con Valores para Resultados"/>
    <s v="N/A"/>
    <s v="Elaborar y presentar el concepto gráfico y racional de la campaña y sus diferentes ejes temáticos  (correo electrónico con Documento en el que se observe el concepto gráfico y racional de la campaña integral y sus diferentes ejes temáticos /único entregable)"/>
    <n v="0"/>
    <n v="1"/>
    <s v="Númerica"/>
    <s v="# de conceptos gráficos elaborados y presentados / 1 conceptos gráficos a elaborar y presentar"/>
    <d v="2025-03-21T00:00:00"/>
    <d v="2025-05-05T00:00:00"/>
    <s v="73-GRUPO DE TRABAJO DE COMUNICACION"/>
    <n v="0"/>
    <n v="100"/>
    <s v="Se remitió el concepto gráfico y racional de la campaña y sus diferentes ejes temáticos a la Delegatura para la Protección de Datos Personales."/>
    <d v="2025-05-19T00:00:00"/>
    <n v="100"/>
    <s v="Se valida el cumplimiento de la actividad. Se restan 5 puntos en eficiencia, ya que la evidencia no se cumplió en la fecha esperada (que era el 5 de mayo)."/>
    <d v="2025-05-19T00:00:00"/>
    <n v="95"/>
    <n v="0"/>
  </r>
  <r>
    <x v="19"/>
    <n v="2"/>
    <x v="1"/>
    <s v="7000.5.3"/>
    <s v="N/A"/>
    <s v="NA"/>
    <s v="NA"/>
    <s v="NA"/>
    <s v="N/A"/>
    <s v="N/A"/>
    <s v="N/A"/>
    <s v="Política Servicio al Ciudadano_DIMENSIÓN Gestión con Valores para Resultados"/>
    <s v="N/A"/>
    <s v="Revisar y aprobar la propuesta por parte del área responsable (única revisión) /correo electrónico con documento aprobado)"/>
    <n v="50"/>
    <n v="1"/>
    <s v="Númerica"/>
    <s v="# de propuestas revisadas y aprobadas / 1 propuestas a revisar y aprobar"/>
    <d v="2025-05-06T00:00:00"/>
    <d v="2025-05-08T00:00:00"/>
    <s v="7000-DESPACHO DEL SUPERINTENDENTE DELEGADO PARA LA PROTECCIÓN DE DATOS PERSONALES"/>
    <n v="15"/>
    <n v="100"/>
    <s v="Se revisó y aprobó correo electrónico por medio del cual se revisa y aprueba la propuesta recibida con el fin de seguir el proceso de realización de la campaña acordada."/>
    <d v="2025-05-21T00:00:00"/>
    <n v="100"/>
    <s v="Se valida en cumplimiento de la actividad. Se castigan 5 puntos en eficiencia, teniendo en cuenta que el entregable de la actividad se reportó después de la fecha de cumplimiento."/>
    <d v="2025-05-21T00:00:00"/>
    <n v="95"/>
    <n v="15"/>
  </r>
  <r>
    <x v="19"/>
    <n v="2"/>
    <x v="2"/>
    <s v="7000.5.4"/>
    <s v="N/A"/>
    <s v="NA"/>
    <s v="NA"/>
    <s v="NA"/>
    <s v="N/A"/>
    <s v="N/A"/>
    <s v="N/A"/>
    <s v="Política Servicio al Ciudadano_DIMENSIÓN Gestión con Valores para Resultados"/>
    <s v="N/A"/>
    <s v="Ejecutar la campaña  (Capturas de pantalla de la publicación de la campaña)"/>
    <n v="0"/>
    <n v="1"/>
    <s v="Númerica"/>
    <s v="# de Campañas ejecutadas / 1 Total de Campañas a ejecutar"/>
    <d v="2025-05-09T00:00:00"/>
    <d v="2025-07-30T00:00:00"/>
    <s v="73-GRUPO DE TRABAJO DE COMUNICACION"/>
    <n v="0"/>
    <n v="100"/>
    <s v="Se ejecutó la campaña sobre tratamiento de datos personales biométricos en copropiedades entre el 22 de mayo de 2025 y el 19 de junio de 2025. La campaña incluyo piezas y videos en distintas plataformas de redes sociales: Instagram, Facebook, TikTok, X, YouTube y LinkedIn. "/>
    <m/>
    <n v="100"/>
    <s v="El soporte evidencia el cumplimiento de actividad. Se dio cumplimiento antes de la fecha de culminación."/>
    <m/>
    <n v="0"/>
    <n v="0"/>
  </r>
  <r>
    <x v="20"/>
    <n v="1"/>
    <x v="0"/>
    <s v="130.1"/>
    <s v="Innovador"/>
    <s v="NA"/>
    <s v="NA"/>
    <s v="NA"/>
    <s v="N/A"/>
    <s v="Si"/>
    <s v="N/A"/>
    <s v="Política Gestión Presupuestal y Eficiencia del Gasto Público _DIMENSIÓN Direccionamiento Estratégico y Planeación"/>
    <n v="0"/>
    <s v="Estrategia para incrementar los ingresos garantizando la sostenibilidad financiera de la Entidad, diseñada  (Documento de diseño de la estrategia para incrementar los ingresos)"/>
    <n v="100"/>
    <n v="1"/>
    <s v="Númerica"/>
    <s v="# de soportes presentados / 1 soporte a presentar"/>
    <d v="2025-02-17T00:00:00"/>
    <d v="2025-11-17T00:00:00"/>
    <s v="10-OFICINA  ASESORA JURÍDICA;_x000a_100-SECRETARIA GENERAL;_x000a_1000-DESPACHO DEL SUPERINTENDENTE DELEGADO PARA LA PROTECCIÓN DE LA COMPETENCIA;_x000a_130-DIRECCIÓN FINANCIERA;_x000a_2000-DESPACHO DEL SUPERINTENDENTE DELEGADO PARA LA PROPIEDAD INDUSTRIAL;_x000a_30-OFICINA ASESORA DE PLANEACIÓN;_x000a_3000-DESPACHO DEL SUPERINTENDENTE DELEGADO PARA LA PROTECCIÓN DEL CONSUMIDOR;_x000a_37-GRUPO DE TRABAJO DE ESTUDIOS ECONÓMICOS;_x000a_4000-DESPACHO DEL SUPERINTENDENTE DELEGADO PARA ASUNTOS JURISDICCIONALES;_x000a_6000-DESPACHO DEL SUPERINTENDENTE DELEGADO PARA EL CONTROL Y VERIFICACIÓN DE REGLAMENTOS TÉCNICOS Y METROLOGÍA LEGAL;_x000a_7000-DESPACHO DEL SUPERINTENDENTE DELEGADO PARA LA PROTECCIÓN DE DATOS PERSONALES;_x000a_11-GRUPO DE TRABAJO DE COBRO COACTIVO;_x000a_104-GRUPO DE TRABAJO DE NOTIFICACIONES Y CERTIFICACIONES"/>
    <n v="100"/>
    <n v="0"/>
    <n v="0"/>
    <m/>
    <n v="0"/>
    <n v="0"/>
    <m/>
    <m/>
    <n v="0"/>
  </r>
  <r>
    <x v="20"/>
    <n v="1"/>
    <x v="1"/>
    <s v="130.1.1"/>
    <s v="N/A"/>
    <s v="NA"/>
    <s v="NA"/>
    <s v="NA"/>
    <s v="N/A"/>
    <s v="N/A"/>
    <s v="N/A"/>
    <s v="Política Gestión Presupuestal y Eficiencia del Gasto Público _DIMENSIÓN Direccionamiento Estratégico y Planeación"/>
    <s v="N/A"/>
    <s v="Monitorear el comportamiento del recaudo por Delegatura y presentar reportes periódicos a los Delegados y al Secretario General (Tablero de control con el seguimiento del recaudo por delegatura  y Correos electrónicos)"/>
    <n v="10"/>
    <n v="6"/>
    <s v="Númerica"/>
    <s v="# de Monitoreos Efectuados / 6 Monitoreos programados"/>
    <d v="2025-02-17T00:00:00"/>
    <d v="2025-11-17T00:00:00"/>
    <s v="100-SECRETARIA GENERAL;_x000a_130-DIRECCIÓN FINANCIERA"/>
    <n v="10"/>
    <n v="50"/>
    <s v="Se generó tablero de control de ingresos con corte al mes de junio de 2025 y se efectuó el correspondiente envío de la información a las Delegaturas y a la Secretaría General, Por tanto se reporta un avance del 16,66% correspondiente a un (1) monitoreo efectuado de los seis (6) programados para el mes de julio teniendo un avance acumulado del 50% total correspondiente a tres (3) reportes de seis (6) programados"/>
    <m/>
    <n v="50"/>
    <s v="Se verifico el % de avance del Producto. Se logró el 50% el cual corresponde a la realización de 3 monitoreos del recaudo de los 6 programados. Los adjuntos soportan la ejecución del producto"/>
    <m/>
    <m/>
    <n v="5"/>
  </r>
  <r>
    <x v="20"/>
    <n v="1"/>
    <x v="1"/>
    <s v="130.1.2"/>
    <s v="N/A"/>
    <n v="0"/>
    <n v="0"/>
    <n v="0"/>
    <s v="N/A"/>
    <s v="N/A"/>
    <s v="N/A"/>
    <s v="Política Gestión Presupuestal y Eficiencia del Gasto Público _DIMENSIÓN Direccionamiento Estratégico y Planeación"/>
    <s v="N/A"/>
    <s v="Elaborar y presentar en comité directivo el estudio de análisis de nuevas fuentes de ingreso (Documento de estudio con identificación de nuevas fuentes de ingresos y Acta del Comité Directivo)"/>
    <n v="30"/>
    <n v="1"/>
    <s v="Númerica"/>
    <s v="# de estudio socializado / 1 estudio programado"/>
    <d v="2025-02-17T00:00:00"/>
    <d v="2025-09-30T00:00:00"/>
    <s v="10-OFICINA  ASESORA JURÍDICA;_x000a_1000-DESPACHO DEL SUPERINTENDENTE DELEGADO PARA LA PROTECCIÓN DE LA COMPETENCIA;_x000a_130-DIRECCIÓN FINANCIERA;_x000a_2000-DESPACHO DEL SUPERINTENDENTE DELEGADO PARA LA PROPIEDAD INDUSTRIAL;_x000a_30-OFICINA ASESORA DE PLANEACIÓN;_x000a_37-GRUPO DE TRABAJO DE ESTUDIOS ECONÓMICOS;_x000a_4000-DESPACHO DEL SUPERINTENDENTE DELEGADO PARA ASUNTOS JURISDICCIONALES;_x000a_6000-DESPACHO DEL SUPERINTENDENTE DELEGADO PARA EL CONTROL Y VERIFICACIÓN DE REGLAMENTOS TÉCNICOS Y METROLOGÍA LEGAL;_x000a_7000-DESPACHO DEL SUPERINTENDENTE DELEGADO PARA LA PROTECCIÓN DE DATOS PERSONALES"/>
    <n v="30"/>
    <n v="0"/>
    <s v="Reuniones con Dirección Financiera (03/6), Delegatura para la Protección de la Competencia (03/6, y Delegatura para la Protección de Datos junto a la Secretaría General (16/6). Hemos recibido información de insumos de la Dirección Financiera, para avanzar con análisis desagregado por Delegatura. La OAJ y el GEE nos hemos reunimos con OSCAE (16/6), la Delegatura para la Protección de Datos Personales (17/7), y con Cobro Coactivo (18/7)._x000a_De la misma manera, finalizamos un estudio preliminar del efecto disuasorio de las sanciones impuestas por la Delegatura para la Protección de Datos Personales; no obstante, estamos a la espera de recibir bases de datos con mayor información (16/7)"/>
    <m/>
    <n v="0"/>
    <s v="Se registra un avance cualitativo de las acciones realizadas para la consecución de la actividad propuesta. "/>
    <m/>
    <m/>
    <n v="0"/>
  </r>
  <r>
    <x v="20"/>
    <n v="1"/>
    <x v="2"/>
    <s v="130.1.3"/>
    <s v="N/A"/>
    <s v="NA"/>
    <s v="NA"/>
    <s v="NA"/>
    <s v="N/A"/>
    <s v="N/A"/>
    <s v="N/A"/>
    <s v="Política Gestión Presupuestal y Eficiencia del Gasto Público _DIMENSIÓN Direccionamiento Estratégico y Planeación"/>
    <s v="N/A"/>
    <s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
    <n v="0"/>
    <n v="1"/>
    <s v="Númerica"/>
    <s v="# de soportes presentados / 1 soporte a presentar"/>
    <d v="2025-02-17T00:00:00"/>
    <d v="2025-10-31T00:00:00"/>
    <s v="10-OFICINA  ASESORA JURÍDICA;_x000a_1000-DESPACHO DEL SUPERINTENDENTE DELEGADO PARA LA PROTECCIÓN DE LA COMPETENCIA;_x000a_30-OFICINA ASESORA DE PLANEACIÓN;_x000a_3000-DESPACHO DEL SUPERINTENDENTE DELEGADO PARA LA PROTECCIÓN DEL CONSUMIDOR;_x000a_4000-DESPACHO DEL SUPERINTENDENTE DELEGADO PARA ASUNTOS JURISDICCIONALES;_x000a_6000-DESPACHO DEL SUPERINTENDENTE DELEGADO PARA EL CONTROL Y VERIFICACIÓN DE REGLAMENTOS TÉCNICOS Y METROLOGÍA LEGAL;_x000a_7000-DESPACHO DEL SUPERINTENDENTE DELEGADO PARA LA PROTECCIÓN DE DATOS PERSONALES;_x000a_11-GRUPO DE TRABAJO DE COBRO COACTIVO;_x000a_104-GRUPO DE TRABAJO DE NOTIFICACIONES Y CERTIFICACIONES"/>
    <n v="0"/>
    <n v="0"/>
    <s v="A la fecha se han realizado mesas de trabajo con las Delegaturas de Asuntos Jurisdiccionales, Protección al Consumidor y Protección de la Competencia,  en donde se ha revisado el estado de la cartera, la gestión de recaudo, el estado de los recursos pendientes por resolver, el panorama jurídico para la optimización del recaudo en Sociedades en Insolvencia y Disolución y las posibles alternativas jurídicas que se pueden aplicar en la gestión de imposición de multas."/>
    <m/>
    <n v="0"/>
    <s v="Se avala el avance cualitativo dado a la presente actividad "/>
    <m/>
    <m/>
    <n v="0"/>
  </r>
  <r>
    <x v="20"/>
    <n v="1"/>
    <x v="1"/>
    <s v="130.1.4"/>
    <s v="N/A"/>
    <n v="0"/>
    <n v="0"/>
    <n v="0"/>
    <s v="N/A"/>
    <s v="N/A"/>
    <s v="N/A"/>
    <s v="Política Gestión Presupuestal y Eficiencia del Gasto Público _DIMENSIÓN Direccionamiento Estratégico y Planeación"/>
    <s v="N/A"/>
    <s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
    <n v="30"/>
    <n v="1"/>
    <s v="Númerica"/>
    <s v="# de soportes presentados / 1 soporte a presentar"/>
    <d v="2025-02-17T00:00:00"/>
    <d v="2025-05-30T00:00:00"/>
    <s v="130-DIRECCIÓN FINANCIERA;_x000a_11-GRUPO DE TRABAJO DE COBRO COACTIVO"/>
    <n v="30"/>
    <n v="100"/>
    <s v="Se efectuaron mesas de trabajo conjuntas con el Grupo de Trabajo de Cobro Coactivo y la Dirección Financiera para establecer la metodología de análisis a implementar, porteriormente se generaron los insumos correspondientes siendo revisado en mesa de trabajo y finalmente se consolidó en un solo documento con lo cual se finalizó la construcción del documento de análisis del estado y composición de la cartera y del recaudo, así como de la cartera con procesos de cobro coactivo vigentes"/>
    <d v="2025-04-29T00:00:00"/>
    <n v="100"/>
    <s v="Se avala el cumplimiento de la presente actividad mediante documento que da cuenta del análisis de la cartea con los procesos de cobro coactivo de la SIC "/>
    <d v="2025-05-29T00:00:00"/>
    <n v="100"/>
    <n v="30"/>
  </r>
  <r>
    <x v="20"/>
    <n v="1"/>
    <x v="1"/>
    <s v="130.1.5"/>
    <s v="N/A"/>
    <s v="NA"/>
    <s v="NA"/>
    <s v="NA"/>
    <s v="N/A"/>
    <s v="N/A"/>
    <s v="N/A"/>
    <s v="Política Gestión Presupuestal y Eficiencia del Gasto Público _DIMENSIÓN Direccionamiento Estratégico y Planeación"/>
    <s v="N/A"/>
    <s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
    <n v="30"/>
    <n v="2"/>
    <s v="Númerica"/>
    <s v="# de lineamiento socializados / 2 lineamiento programado"/>
    <d v="2025-06-02T00:00:00"/>
    <d v="2025-11-17T00:00:00"/>
    <s v="1000-DESPACHO DEL SUPERINTENDENTE DELEGADO PARA LA PROTECCIÓN DE LA COMPETENCIA;_x000a_130-DIRECCIÓN FINANCIERA;_x000a_30-OFICINA ASESORA DE PLANEACIÓN;_x000a_3000-DESPACHO DEL SUPERINTENDENTE DELEGADO PARA LA PROTECCIÓN DEL CONSUMIDOR;_x000a_4000-DESPACHO DEL SUPERINTENDENTE DELEGADO PARA ASUNTOS JURISDICCIONALES;_x000a_6000-DESPACHO DEL SUPERINTENDENTE DELEGADO PARA EL CONTROL Y VERIFICACIÓN DE REGLAMENTOS TÉCNICOS Y METROLOGÍA LEGAL;_x000a_7000-DESPACHO DEL SUPERINTENDENTE DELEGADO PARA LA PROTECCIÓN DE DATOS PERSONALES;_x000a_11-GRUPO DE TRABAJO DE COBRO COACTIVO;_x000a_104-GRUPO DE TRABAJO DE NOTIFICACIONES Y CERTIFICACIONES"/>
    <n v="30"/>
    <n v="0"/>
    <n v="0"/>
    <m/>
    <n v="0"/>
    <n v="0"/>
    <m/>
    <m/>
    <n v="0"/>
  </r>
  <r>
    <x v="21"/>
    <n v="2"/>
    <x v="0"/>
    <s v="100.1"/>
    <s v="Innovador"/>
    <s v="NA"/>
    <s v="NA"/>
    <s v="NA"/>
    <s v="N/A"/>
    <s v="Si"/>
    <s v="FUNCIONAMIENTO"/>
    <s v="Política Gobierno Digital _DIMENSIÓN Gestión con Valores para Resultados"/>
    <n v="0"/>
    <s v="Unificación y optimización de radicación en la Sede Electrónica de la SIC, implementada (Informe  que de cuenta de le unificación y optimización de radicación en la Sede Electrónica de la SIC)"/>
    <n v="25"/>
    <n v="100"/>
    <s v="Porcentual"/>
    <s v="% de Plan Ejecutado / 100% de Plan a ejecutar"/>
    <d v="2025-03-03T00:00:00"/>
    <d v="2025-12-16T00:00:00"/>
    <s v="100-SECRETARIA GENERAL;_x000a_141-GRUPO DE TRABAJO DE GESTIÓN DOCUMENTAL Y ARCHIVO;_x000a_20-OFICINA DE TECNOLOGÍA E INFORMÁTICA;_x000a_3003-GRUPO DE TRABAJO DE APOYO A LA RED NACIONAL DE PROTECCIÓN  AL CONSUMIDOR;_x000a_72-GRUPO DE TRABAJO DE ATENCION AL CIUDADANO;_x000a_73-GRUPO DE TRABAJO DE COMUNICACION"/>
    <n v="25"/>
    <n v="0"/>
    <n v="0"/>
    <m/>
    <n v="0"/>
    <n v="0"/>
    <m/>
    <m/>
    <n v="0"/>
  </r>
  <r>
    <x v="21"/>
    <n v="2"/>
    <x v="1"/>
    <s v="100.1.1"/>
    <s v="N/A"/>
    <n v="0"/>
    <n v="0"/>
    <n v="0"/>
    <s v="N/A"/>
    <s v="N/A"/>
    <s v="N/A"/>
    <s v="Política Gobierno Digital _DIMENSIÓN Gestión con Valores para Resultados"/>
    <s v="N/A"/>
    <s v="Elaborar un diagnóstico para identificar los canales de radicación, el volumen de entradas y el grado de congestión de los mismos (Diagnóstico del estado de los canales de radicación y grado de congestión)"/>
    <n v="25"/>
    <n v="1"/>
    <s v="Númerica"/>
    <s v="# de diagnóstico realizado / 1 Diagnostico a realizar"/>
    <d v="2025-03-03T00:00:00"/>
    <d v="2025-03-31T00:00:00"/>
    <s v="100-SECRETARIA GENERAL;_x000a_141-GRUPO DE TRABAJO DE GESTIÓN DOCUMENTAL Y ARCHIVO;_x000a_20-OFICINA DE TECNOLOGÍA E INFORMÁTICA;_x000a_72-GRUPO DE TRABAJO DE ATENCION AL CIUDADANO"/>
    <n v="6.25"/>
    <n v="100"/>
    <s v="Se remite el diagnóstico realizado sobre los canales de radicación de la Entidad y su grado de congestión. Este producto fue adelantando por la OTI, Atención al ciudadano y Gestión Documental. "/>
    <d v="2025-03-25T00:00:00"/>
    <n v="100"/>
    <s v="Se avala cumplimiento de la presente actividad "/>
    <d v="2025-03-25T00:00:00"/>
    <n v="100"/>
    <n v="6.25"/>
  </r>
  <r>
    <x v="21"/>
    <n v="2"/>
    <x v="1"/>
    <s v="100.1.2"/>
    <s v="N/A"/>
    <n v="0"/>
    <n v="0"/>
    <n v="0"/>
    <s v="N/A"/>
    <s v="N/A"/>
    <s v="N/A"/>
    <s v="Política Gobierno Digital _DIMENSIÓN Gestión con Valores para Resultados"/>
    <s v="N/A"/>
    <s v="Realizar un plan de trabajo para la unificación y optimización de radicación en la Sede Electrónica de la SIC (Plan de trabajo para la implementación de la estrategia de unificación y optimización de radicación en la Sede Electrónica de la SIC)"/>
    <n v="15"/>
    <n v="1"/>
    <s v="Númerica"/>
    <s v="# de planes de trabajo elaborados / 1 planes de trabajo programados"/>
    <d v="2025-04-01T00:00:00"/>
    <d v="2025-04-30T00:00:00"/>
    <s v="100-SECRETARIA GENERAL;_x000a_141-GRUPO DE TRABAJO DE GESTIÓN DOCUMENTAL Y ARCHIVO;_x000a_20-OFICINA DE TECNOLOGÍA E INFORMÁTICA;_x000a_3003-GRUPO DE TRABAJO DE APOYO A LA RED NACIONAL DE PROTECCIÓN  AL CONSUMIDOR;_x000a_72-GRUPO DE TRABAJO DE ATENCION AL CIUDADANO;_x000a_73-GRUPO DE TRABAJO DE COMUNICACION"/>
    <n v="3.75"/>
    <n v="100"/>
    <s v="Se remite el Plan de Trabajo inicial para la unificación y optimización de radicación en la Sede Electrónica. "/>
    <d v="2025-04-30T00:00:00"/>
    <n v="100"/>
    <s v="Se avala el cumplimiento de la presente actividad se evidencia plan de trabajo para la unificación y optimización de radicación en la sede electrónica."/>
    <d v="2025-04-30T00:00:00"/>
    <n v="100"/>
    <n v="3.75"/>
  </r>
  <r>
    <x v="21"/>
    <n v="2"/>
    <x v="1"/>
    <s v="100.1.3"/>
    <s v="N/A"/>
    <s v="NA"/>
    <s v="NA"/>
    <s v="NA"/>
    <s v="N/A"/>
    <s v="N/A"/>
    <s v="N/A"/>
    <s v="Política Gobierno Digital _DIMENSIÓN Gestión con Valores para Resultados"/>
    <s v="N/A"/>
    <s v="Ejecutar el plan de trabajo para la unificación y optimización de radicación en la Sede Electrónica de la SIC (Plan de trabajo con seguimiento y sus respectivas evidencias)"/>
    <n v="60"/>
    <n v="100"/>
    <s v="Porcentual"/>
    <s v="% de Plan Ejecutado / 100% de Plan a ejecutar"/>
    <d v="2025-05-02T00:00:00"/>
    <d v="2025-12-16T00:00:00"/>
    <s v="100-SECRETARIA GENERAL;_x000a_141-GRUPO DE TRABAJO DE GESTIÓN DOCUMENTAL Y ARCHIVO;_x000a_20-OFICINA DE TECNOLOGÍA E INFORMÁTICA;_x000a_3003-GRUPO DE TRABAJO DE APOYO A LA RED NACIONAL DE PROTECCIÓN  AL CONSUMIDOR;_x000a_72-GRUPO DE TRABAJO DE ATENCION AL CIUDADANO;_x000a_73-GRUPO DE TRABAJO DE COMUNICACION"/>
    <n v="15"/>
    <n v="59"/>
    <s v="En el mes de julio se avanzó en las actividades 1.4, 1.5, 1.6 y 1.7, se aportan las evidencias correspondientes."/>
    <m/>
    <n v="47"/>
    <s v="De acuerdo al plan de trabajo contáctenos el avance es del 47% "/>
    <m/>
    <m/>
    <n v="7.05"/>
  </r>
  <r>
    <x v="21"/>
    <n v="2"/>
    <x v="0"/>
    <s v="100.2"/>
    <s v="Innovador"/>
    <s v="62-Fortalecer la infraestructura, uso y aprovechamiento de las tecnologías de la información, para optimizar la capacidad institucional"/>
    <s v="109-Cumplimiento de productos del PAI asociados a Fortalecer la infraestructura, uso y aprovechamiento de las tecnologías de la información, para optimizar la capacidad institucional"/>
    <s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
    <s v="PND - 5-31-5-d- Convergencia regional - Gobierno digital para la gente "/>
    <s v="Si"/>
    <s v="C-3599-0200-0005-53105b"/>
    <s v="Política Transparencia, acceso a la información pública y lucha contra la corrupción _DIMENSIÓN Gestión con Valores para Resultados"/>
    <n v="0"/>
    <s v="Sede electrónica de la SIC accesible, intuitiva y comprensible que acerque la oferta institucional a la ciudadanía, operando (Informe final de implementación de la Sede Electrónica accesible, intuitiva y comprensible para la ciudadanía)"/>
    <n v="25"/>
    <n v="1"/>
    <s v="Númerica"/>
    <s v="# de informes elaborados / 1 Informes por elaborar"/>
    <d v="2025-02-03T00:00:00"/>
    <d v="2025-12-16T00:00:00"/>
    <s v="100-SECRETARIA GENERAL;_x000a_20-OFICINA DE TECNOLOGÍA E INFORMÁTICA;_x000a_73-GRUPO DE TRABAJO DE COMUNICACION"/>
    <n v="25"/>
    <n v="0"/>
    <n v="0"/>
    <m/>
    <n v="0"/>
    <n v="0"/>
    <m/>
    <m/>
    <n v="0"/>
  </r>
  <r>
    <x v="21"/>
    <n v="2"/>
    <x v="1"/>
    <s v="100.2.1"/>
    <s v="N/A"/>
    <s v="NA"/>
    <s v="NA"/>
    <s v="NA"/>
    <s v="N/A"/>
    <s v="N/A"/>
    <s v="N/A"/>
    <s v="Política Transparencia, acceso a la información pública y lucha contra la corrupción _DIMENSIÓN Gestión con Valores para Resultados"/>
    <s v="N/A"/>
    <s v="Realizar un diagnóstico por un equipo especializado para determinar el grado de accesibilidad de la Sede Electrónica de la Entidad (Diagnóstico del estado de accesibilidad de la Sede Electrónica)"/>
    <n v="30"/>
    <n v="1"/>
    <s v="Númerica"/>
    <s v="# de diagnósticos realizados / 1 Diagnostico a realizar"/>
    <d v="2025-02-03T00:00:00"/>
    <d v="2025-02-21T00:00:00"/>
    <s v="100-SECRETARIA GENERAL;_x000a_20-OFICINA DE TECNOLOGÍA E INFORMÁTICA"/>
    <n v="7.5"/>
    <n v="100"/>
    <s v="Se realiza el diagnostico y es socializado a las áreas pertinentes "/>
    <d v="2025-02-21T00:00:00"/>
    <n v="100"/>
    <s v="OAP  aprueba el cumplimiento de la presente actividad "/>
    <d v="2025-02-21T00:00:00"/>
    <n v="100"/>
    <n v="7.5"/>
  </r>
  <r>
    <x v="21"/>
    <n v="2"/>
    <x v="1"/>
    <s v="100.2.2"/>
    <s v="N/A"/>
    <s v="NA"/>
    <s v="NA"/>
    <s v="NA"/>
    <s v="N/A"/>
    <s v="N/A"/>
    <s v="N/A"/>
    <s v="Política Transparencia, acceso a la información pública y lucha contra la corrupción _DIMENSIÓN Gestión con Valores para Resultados"/>
    <s v="N/A"/>
    <s v="Elaborar un plan de trabajo con las áreas participantes del producto, con el propósito de lograr una sede electrónica accesible, intuitiva y comprensible (Plan de Trabajo para una sede electrónica accesible)"/>
    <n v="10"/>
    <n v="1"/>
    <s v="Númerica"/>
    <s v="# de planes de trabajo elaborados / 1 planes de trabajo programado"/>
    <d v="2025-02-17T00:00:00"/>
    <d v="2025-03-14T00:00:00"/>
    <s v="100-SECRETARIA GENERAL;_x000a_20-OFICINA DE TECNOLOGÍA E INFORMÁTICA;_x000a_73-GRUPO DE TRABAJO DE COMUNICACION"/>
    <n v="2.5"/>
    <n v="100"/>
    <s v="Se remite el Plan de Trabajo para una sede electrónica accesible que se realizó con base en el diagnóstico obtenido en la actividad anterior. "/>
    <d v="2025-03-11T00:00:00"/>
    <n v="100"/>
    <s v="Se avala el cumplimiento de la presente actividad con el plan de trabajo presentado "/>
    <d v="2025-03-11T00:00:00"/>
    <n v="100"/>
    <n v="2.5"/>
  </r>
  <r>
    <x v="21"/>
    <n v="2"/>
    <x v="1"/>
    <s v="100.2.3"/>
    <s v="N/A"/>
    <n v="0"/>
    <n v="0"/>
    <n v="0"/>
    <s v="N/A"/>
    <s v="N/A"/>
    <s v="N/A"/>
    <s v="Política Transparencia, acceso a la información pública y lucha contra la corrupción _DIMENSIÓN Gestión con Valores para Resultados"/>
    <s v="N/A"/>
    <s v="Ejecutar el plan de trabajo para una sede electrónica accesible, intuitiva y comprensible (Plan de trabajo con seguimiento y sus respectivas evidencias)"/>
    <n v="60"/>
    <n v="100"/>
    <s v="Porcentual"/>
    <s v="% de Plan Ejecutado / 100% de Plan a ejecutar"/>
    <d v="2025-03-17T00:00:00"/>
    <d v="2025-12-16T00:00:00"/>
    <s v="100-SECRETARIA GENERAL;_x000a_20-OFICINA DE TECNOLOGÍA E INFORMÁTICA;_x000a_73-GRUPO DE TRABAJO DE COMUNICACION"/>
    <n v="15"/>
    <n v="0"/>
    <n v="0"/>
    <m/>
    <n v="0"/>
    <n v="0"/>
    <m/>
    <m/>
    <n v="0"/>
  </r>
  <r>
    <x v="21"/>
    <n v="2"/>
    <x v="0"/>
    <s v="100.3"/>
    <s v="Innovador"/>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Si"/>
    <s v="FUNCIONAMIENTO"/>
    <s v="Política Participación Ciudadana en la Gestión Pública _DIMENSIÓN Gestión con Valores para Resultados"/>
    <n v="0"/>
    <s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
    <n v="25"/>
    <n v="1"/>
    <s v="Númerica"/>
    <s v="# de informes elaborados / 1 Informes por elaborar"/>
    <d v="2025-01-27T00:00:00"/>
    <d v="2025-12-16T00:00:00"/>
    <s v="100-SECRETARIA GENERAL;_x000a_111-GRUPO DE TRABAJO DE ADMINISTRACIÓN DE PERSONAL;_x000a_117-GRUPO DE TRABAJO DE DESARROLLO DE TALENTO HUMANO;_x000a_30-OFICINA ASESORA DE PLANEACIÓN;_x000a_72-GRUPO DE TRABAJO DE ATENCION AL CIUDADANO;_x000a_73-GRUPO DE TRABAJO DE COMUNICACION;_x000a_38-GRUPO DE TRABAJO DE ASUNTOS INTERNACIONALES"/>
    <n v="25"/>
    <n v="0"/>
    <n v="0"/>
    <m/>
    <n v="0"/>
    <n v="0"/>
    <m/>
    <m/>
    <n v="0"/>
  </r>
  <r>
    <x v="21"/>
    <n v="2"/>
    <x v="1"/>
    <s v="100.3.1"/>
    <s v="NA"/>
    <s v="NA"/>
    <s v="NA"/>
    <s v="NA"/>
    <s v="N/A"/>
    <s v="N/A"/>
    <s v="N/A"/>
    <s v="Política Participación Ciudadana en la Gestión Pública _DIMENSIÓN Gestión con Valores para Resultados"/>
    <s v="N/A"/>
    <s v="Actualizar la política de Derechos Humanos de la Entidad, incorporando el enfoque diferencial  (Política de Derechos Humanos Actualizada)"/>
    <n v="50"/>
    <n v="1"/>
    <s v="Númerica"/>
    <s v="# de políticas actualizadas / 1 políticas programadas a ser actualizadas"/>
    <d v="2025-01-27T00:00:00"/>
    <d v="2025-11-28T00:00:00"/>
    <s v="100-SECRETARIA GENERAL"/>
    <n v="12.5"/>
    <n v="0"/>
    <s v="Se avanza en la construcción de documento de actualización de la Política de Derechos Humanos incorporando enfoque diferencial, en versión borrador, documento base para las revisiones de las dependencias relacionadas con la política."/>
    <m/>
    <n v="0"/>
    <s v="Se verifica el avance cualitativo de la gestión realizada para dar cumplimiento a la actividad. "/>
    <m/>
    <m/>
    <n v="0"/>
  </r>
  <r>
    <x v="21"/>
    <n v="2"/>
    <x v="1"/>
    <s v="100.3.2"/>
    <s v="NA"/>
    <s v="NA"/>
    <s v="NA"/>
    <s v="NA"/>
    <s v="N/A"/>
    <s v="N/A"/>
    <s v="N/A"/>
    <s v="Política Participación Ciudadana en la Gestión Pública _DIMENSIÓN Gestión con Valores para Resultados"/>
    <s v="N/A"/>
    <s v="Ejecutar el plan de trabajo de la Política de Equidad de Género y Diversidad, formulado en la vigencia 2024 (Plan de trabajo con seguimiento y sus respectivas evidencias)"/>
    <n v="50"/>
    <n v="100"/>
    <s v="Porcentual"/>
    <s v="% de Plan Ejecutado / 100% de Plan a ejecutar"/>
    <d v="2025-01-27T00:00:00"/>
    <d v="2025-12-16T00:00:00"/>
    <s v="100-SECRETARIA GENERAL;_x000a_111-GRUPO DE TRABAJO DE ADMINISTRACIÓN DE PERSONAL;_x000a_117-GRUPO DE TRABAJO DE DESARROLLO DE TALENTO HUMANO;_x000a_30-OFICINA ASESORA DE PLANEACIÓN;_x000a_72-GRUPO DE TRABAJO DE ATENCION AL CIUDADANO;_x000a_73-GRUPO DE TRABAJO DE COMUNICACION;_x000a_38-GRUPO DE TRABAJO DE ASUNTOS INTERNACIONALES"/>
    <n v="12.5"/>
    <n v="41"/>
    <s v="Se reporta avance de las actividades de 1.3, 2.1, 2.2, 3.1, 3.2, 7.2, 11.2, 14.1, 14.2 y 15.2 del Plan de Trabajo de la Política de Equidad de Género y Diversidad._x000a_"/>
    <m/>
    <n v="41"/>
    <s v="Se verificó % de avance del 41, de acuerdo a la matriz de seguimiento del Plan de trabajo de la política de Equidad de Género y Diversidad. Las actividades realizadas cuentan con soporte."/>
    <m/>
    <m/>
    <n v="5.125"/>
  </r>
  <r>
    <x v="21"/>
    <n v="2"/>
    <x v="0"/>
    <s v="100.4"/>
    <s v="NA"/>
    <s v="NA"/>
    <s v="NA"/>
    <s v="NA"/>
    <s v="N/A"/>
    <s v="No"/>
    <s v="FUNCIONAMIENTO"/>
    <s v="Política Fortalecimiento Organizacional y Simplificación de Procesos _DIMENSIÓN Gestión con Valores para Resultados"/>
    <n v="0"/>
    <s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
    <n v="25"/>
    <n v="100"/>
    <s v="Porcentual"/>
    <s v="% de informes elaborados / 100% de Informes por elaborar"/>
    <d v="2025-01-27T00:00:00"/>
    <d v="2025-12-19T00:00:00"/>
    <s v="100-SECRETARIA GENERAL"/>
    <n v="25"/>
    <n v="0"/>
    <n v="0"/>
    <m/>
    <n v="0"/>
    <n v="0"/>
    <m/>
    <m/>
    <n v="0"/>
  </r>
  <r>
    <x v="21"/>
    <n v="2"/>
    <x v="1"/>
    <s v="100.4.1"/>
    <s v="N/A"/>
    <s v="NA"/>
    <s v="NA"/>
    <s v="NA"/>
    <s v="N/A"/>
    <s v="N/A"/>
    <s v="N/A"/>
    <s v="Política Fortalecimiento Organizacional y Simplificación de Procesos _DIMENSIÓN Gestión con Valores para Resultados"/>
    <s v="N/A"/>
    <s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
    <n v="10"/>
    <n v="1"/>
    <s v="Númerica"/>
    <s v="# de Documento con la actualización de la materialidad y la identificación de la doble materialidad de la Entidad elaborado / 1 Documento con la actualización de la materialidad y la identificación de la doble materialidad de la Entidad a elaborar"/>
    <d v="2025-01-27T00:00:00"/>
    <d v="2025-02-28T00:00:00"/>
    <s v="100-SECRETARIA GENERAL"/>
    <n v="2.5"/>
    <n v="100"/>
    <s v="Se realizó el documento que expone la estrategia de sostenibilidad para la Entidad en el 2025."/>
    <d v="2025-02-25T00:00:00"/>
    <n v="100"/>
    <s v="Se aprueba el cumplimiento de la presente actividad "/>
    <d v="2025-02-25T00:00:00"/>
    <n v="100"/>
    <n v="2.5"/>
  </r>
  <r>
    <x v="21"/>
    <n v="2"/>
    <x v="1"/>
    <s v="100.4.2"/>
    <s v="NA"/>
    <s v="NA"/>
    <s v="NA"/>
    <s v="NA"/>
    <s v="N/A"/>
    <s v="N/A"/>
    <s v="N/A"/>
    <s v="Política Fortalecimiento Organizacional y Simplificación de Procesos _DIMENSIÓN Gestión con Valores para Resultados"/>
    <s v="N/A"/>
    <s v="Elaborar un plan de trabajo con las actividades propuestas dentro de la estrategia para fortalecer la cultura de sostenibilidad de la Entidad (Plan de Trabajo con las actividades de la Estrategia)"/>
    <n v="30"/>
    <n v="1"/>
    <s v="Númerica"/>
    <s v="# de Plan de trabajo elaborado / 1 plan de trabajo programado"/>
    <d v="2025-03-03T00:00:00"/>
    <d v="2025-07-25T00:00:00"/>
    <s v="100-SECRETARIA GENERAL"/>
    <n v="7.5"/>
    <n v="100"/>
    <s v="Se remite Plan de Trabajo de Sostenibilidad conforme la estrategia formaulada."/>
    <d v="2025-07-25T00:00:00"/>
    <n v="100"/>
    <s v="Se verifica el cumplimiento de la actividad, la cual estaba dirigida a la elaboración de un Plan de Trabajo con las actividades propuestas dentro de la estrategia para la fortalecer la cultura de sostenibilidad de la entidad."/>
    <d v="2025-07-25T00:00:00"/>
    <n v="100"/>
    <n v="7.5"/>
  </r>
  <r>
    <x v="21"/>
    <n v="2"/>
    <x v="1"/>
    <s v="100.4.3"/>
    <s v="N/A"/>
    <n v="0"/>
    <n v="0"/>
    <n v="0"/>
    <s v="N/A"/>
    <s v="N/A"/>
    <s v="N/A"/>
    <s v="Política Fortalecimiento Organizacional y Simplificación de Procesos _DIMENSIÓN Gestión con Valores para Resultados"/>
    <s v="N/A"/>
    <s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
    <n v="60"/>
    <n v="100"/>
    <s v="Porcentual"/>
    <s v="% de Plan Ejecutado / 100% de Plan a ejecutar"/>
    <d v="2025-03-03T00:00:00"/>
    <d v="2025-12-19T00:00:00"/>
    <s v="100-SECRETARIA GENERAL"/>
    <n v="15"/>
    <n v="0"/>
    <n v="0"/>
    <m/>
    <n v="0"/>
    <n v="0"/>
    <m/>
    <m/>
    <n v="0"/>
  </r>
  <r>
    <x v="22"/>
    <n v="1"/>
    <x v="0"/>
    <s v="2000.1"/>
    <s v="Operativo SI"/>
    <s v="81-Mejorar la oportunidad en la atención de trámites y servicios."/>
    <s v="138-Avance promedio de cumplimiento de productos asociados a mejorar la oportunidad en la atención de trámites y servicios."/>
    <s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No"/>
    <s v="C-3503-0200-0014-20309b"/>
    <s v="Política Servicio al Ciudadano_DIMENSIÓN Gestión con Valores para Resultados"/>
    <n v="0"/>
    <s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
    <n v="50"/>
    <n v="60"/>
    <s v="Porcentual"/>
    <s v="% de Recursos decididos / 60% de Recursos por decidir"/>
    <d v="2025-01-02T00:00:00"/>
    <d v="2025-12-31T00:00:00"/>
    <s v="2000-DESPACHO DEL SUPERINTENDENTE DELEGADO PARA LA PROPIEDAD INDUSTRIAL"/>
    <n v="50"/>
    <n v="37"/>
    <s v="A 31 de agosto de 2025 se han suscrito 4.594 recursos apelación, reposición, revocatoria directa y queja, presentados contra las decisiones proferidas por los Directores de Signos Distintivos y Nuevas Creaciones y la Superintendente de Industria y Comercio, lo cual corresponde a un 37.0% del objetivo planteado."/>
    <m/>
    <n v="37"/>
    <s v="a 31 de agosto se han decidido 4570 solicitudes de 12422, para un avance del 37%, es importante que el listado que aporten no contabilicen los duplicados"/>
    <m/>
    <m/>
    <n v="18.5"/>
  </r>
  <r>
    <x v="22"/>
    <n v="1"/>
    <x v="1"/>
    <s v="2000.1.1"/>
    <s v="N/A"/>
    <s v="NA"/>
    <s v="NA"/>
    <s v="NA"/>
    <s v="N/A"/>
    <s v="N/A"/>
    <s v="N/A"/>
    <s v="Política Servicio al Ciudadano_DIMENSIÓN Gestión con Valores para Resultados"/>
    <s v="N/A"/>
    <s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
    <n v="100"/>
    <n v="60"/>
    <s v="Porcentual"/>
    <s v="% de Recursos decididos / 60% de Recursos por decidir"/>
    <d v="2025-01-02T00:00:00"/>
    <d v="2025-12-31T00:00:00"/>
    <s v="2000-DESPACHO DEL SUPERINTENDENTE DELEGADO PARA LA PROPIEDAD INDUSTRIAL"/>
    <n v="50"/>
    <n v="37"/>
    <s v="A 31 de agosto de 2025 se han suscrito 4.594 recursos apelación, reposición, revocatoria directa y queja, presentados contra las decisiones proferidas por los Directores de Signos Distintivos y Nuevas Creaciones y la Superintendente de Industria y Comercio, lo cual corresponde a un 37.0% del objetivo planteado."/>
    <m/>
    <n v="37"/>
    <s v="a 31 de agosto se han decidido 4570 solicitudes de 12422, para un avance del 37%, es importante que el listado que aporten no contabilicen los duplicados"/>
    <m/>
    <m/>
    <n v="18.5"/>
  </r>
  <r>
    <x v="22"/>
    <n v="1"/>
    <x v="0"/>
    <s v="2000.2"/>
    <s v="N/A"/>
    <s v="56-Fortalecer la gestión de la información, el conocimiento y la innovación para optimizar la capacidad institucional"/>
    <s v="102-Cumplimiento de productos del PAI asociados a Fortalecer la gestión de la información, el conocimiento y la innovación para optimizar la capacidad institucional"/>
    <s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
    <s v="PND - 5-31-5-b- Convergencia regional - Entidades públicas territoriales y nacionales fortalecidas "/>
    <s v="Si"/>
    <s v="N/A"/>
    <s v="Política Servicio al Ciudadano_DIMENSIÓN Gestión con Valores para Resultados"/>
    <n v="0"/>
    <s v="Protocolo para la promoción, sensibilización y orientación al ciudadano en temas de Propiedad Industrial, mediante comunicación clara, oportuna y veraz, socializado (Acta de socialización firmada)"/>
    <n v="10"/>
    <n v="1"/>
    <s v="Númerica"/>
    <s v="# de Protocolos socializados / 1 Protocolo por socializar"/>
    <d v="2025-03-03T00:00:00"/>
    <d v="2025-10-31T00:00:00"/>
    <s v="2000-DESPACHO DEL SUPERINTENDENTE DELEGADO PARA LA PROPIEDAD INDUSTRIAL;_x000a_2023-GRUPO DE TRABAJO DE CENTRO DE INFORMACIÓN TECNOLÓGICA Y APOYO A LA GESTIÓN DE PROPIEDAD LA INDUSTRIAL"/>
    <n v="10"/>
    <n v="0"/>
    <s v="El 15 de agosto se remitió al CIGEPI el documento &quot;Protocolo de Promoción, Sensibilización y Orientación en Propiedad Industrial&quot;, con las observaciones realizadas por la Delegada. Posteriormente, el documento fue ajustado y, el 28 de agosto, se envió al Coordinador de CIGEPI, la versión final junto con la propuesta de correo para su respectivo envío a los grupos de trabajo mencionados en el protocolo. Se anexa versión final del protocolo elaborado."/>
    <m/>
    <n v="0"/>
    <s v="Se avala informe cualitativo."/>
    <m/>
    <m/>
    <n v="0"/>
  </r>
  <r>
    <x v="22"/>
    <n v="1"/>
    <x v="2"/>
    <s v="2000.2.1"/>
    <s v="N/A"/>
    <s v="NA"/>
    <s v="NA"/>
    <s v="NA"/>
    <s v="N/A"/>
    <s v="N/A"/>
    <s v="N/A"/>
    <s v="Política Servicio al Ciudadano_DIMENSIÓN Gestión con Valores para Resultados"/>
    <s v="N/A"/>
    <s v="Definir la estructura y contenido del protocolo (Estructura y contenido del Protocolo definida)"/>
    <n v="0"/>
    <n v="1"/>
    <s v="Númerica"/>
    <s v="# de Estructuras y contenidos definidos / 1 Estructura y contenido por definir"/>
    <d v="2025-03-03T00:00:00"/>
    <d v="2025-03-31T00:00:00"/>
    <s v="2023-GRUPO DE TRABAJO DE CENTRO DE INFORMACIÓN TECNOLÓGICA Y APOYO A LA GESTIÓN DE PROPIEDAD LA INDUSTRIAL"/>
    <n v="0"/>
    <n v="100"/>
    <s v="Se elaboró la estructura del protocolo y se definió el contenido del mismo. Este documento ha sido desarrollado con base en los modelos establecidos por el Sistema Integrado de Gestión Institucional (SIGI)"/>
    <d v="2025-03-26T00:00:00"/>
    <n v="100"/>
    <s v="Se evidencia el cumplimiento de la actividad."/>
    <d v="2025-03-26T00:00:00"/>
    <n v="100"/>
    <n v="0"/>
  </r>
  <r>
    <x v="22"/>
    <n v="1"/>
    <x v="1"/>
    <s v="2000.2.2"/>
    <s v="NA"/>
    <s v="NA"/>
    <s v="NA"/>
    <s v="NA"/>
    <s v="N/A"/>
    <s v="N/A"/>
    <s v="N/A"/>
    <s v="Política Servicio al Ciudadano_DIMENSIÓN Gestión con Valores para Resultados"/>
    <s v="N/A"/>
    <s v="Definir los lineamientos para la promoción,  sensibilización y orientación en temas de Propiedad Industrial que se desarrollarán en el protocolo (Lineamientos para la promoción definidos)"/>
    <n v="50"/>
    <n v="1"/>
    <s v="Númerica"/>
    <s v="# de Lineamientos definidos / 1 Lineamientos por definir"/>
    <d v="2025-04-01T00:00:00"/>
    <d v="2025-05-30T00:00:00"/>
    <s v="2000-DESPACHO DEL SUPERINTENDENTE DELEGADO PARA LA PROPIEDAD INDUSTRIAL;_x000a_2023-GRUPO DE TRABAJO DE CENTRO DE INFORMACIÓN TECNOLÓGICA Y APOYO A LA GESTIÓN DE PROPIEDAD LA INDUSTRIAL"/>
    <n v="5"/>
    <n v="100"/>
    <s v="Durante el mes de mayo se terminaron de definir los lineamientos para la promoción, sensibilización y orientación en temas de Propiedad Industrial que se desarrollarán en el protocolo. Este documento presenta las siguientes secciones: conceptos a nivel de aprendizaje, a nivel de orientación, a nivel de promoción, programas de fomento, identificación del público objetivo, necesidades, servicios y grupo de trabajo responsable, recursos de apoyo, comunicaciones, capacitación interna y esquemas de articulación para la orientación en PI, desde atención al ciudadano y desde formación."/>
    <d v="2025-05-29T00:00:00"/>
    <n v="100"/>
    <s v="Se valida entregable de la actividad."/>
    <d v="2025-05-29T00:00:00"/>
    <n v="100"/>
    <n v="5"/>
  </r>
  <r>
    <x v="22"/>
    <n v="1"/>
    <x v="2"/>
    <s v="2000.2.3"/>
    <s v="N/A"/>
    <s v="NA"/>
    <s v="NA"/>
    <s v="NA"/>
    <s v="N/A"/>
    <s v="N/A"/>
    <s v="N/A"/>
    <s v="Política Servicio al Ciudadano_DIMENSIÓN Gestión con Valores para Resultados"/>
    <s v="N/A"/>
    <s v="Elaborar el protocolo para la promoción,  sensibilización y orientación en temas de Propiedad Industrial (Protocolo elaborado)"/>
    <n v="0"/>
    <n v="1"/>
    <s v="Númerica"/>
    <s v="# de Protocolos elaborados / 1 Protocolo por elaborar"/>
    <d v="2025-06-03T00:00:00"/>
    <d v="2025-08-29T00:00:00"/>
    <s v="2023-GRUPO DE TRABAJO DE CENTRO DE INFORMACIÓN TECNOLÓGICA Y APOYO A LA GESTIÓN DE PROPIEDAD LA INDUSTRIAL"/>
    <n v="0"/>
    <n v="100"/>
    <s v="El 15 de agosto se remitió al CIGEPI el documento &quot;Protocolo de Promoción, Sensibilización y Orientación en Propiedad Industrial&quot;, con las observaciones realizadas por la Delegada. Posteriormente, el documento fue ajustado y, el 28 de agosto, se envió al Coordinador de CIGEPI, la versión final junto con la propuesta de correo para su respectivo envío a los grupos de trabajo mencionados en el protocolo. Se anexa versión final del protocolo elaborado._x000a_"/>
    <d v="2025-08-28T00:00:00"/>
    <n v="100"/>
    <s v="Se valida cumplimiento de la actividad."/>
    <d v="2025-08-28T00:00:00"/>
    <n v="100"/>
    <n v="0"/>
  </r>
  <r>
    <x v="22"/>
    <n v="1"/>
    <x v="1"/>
    <s v="2000.2.4"/>
    <s v="NA"/>
    <s v="NA"/>
    <s v="NA"/>
    <s v="NA"/>
    <s v="N/A"/>
    <s v="N/A"/>
    <s v="N/A"/>
    <s v="Política Servicio al Ciudadano_DIMENSIÓN Gestión con Valores para Resultados"/>
    <s v="N/A"/>
    <s v="Socializar a OSCAE y a la Red de Protección al Consumidor, el protocolo para la promoción,  sensibilización y orientación en temas de Propiedad Industrial (Acta de socialización firmada)"/>
    <n v="50"/>
    <n v="1"/>
    <s v="Númerica"/>
    <s v="# de Protocolos socializados / 1 Protocolo por socializar"/>
    <d v="2025-09-01T00:00:00"/>
    <d v="2025-10-31T00:00:00"/>
    <s v="2000-DESPACHO DEL SUPERINTENDENTE DELEGADO PARA LA PROPIEDAD INDUSTRIAL;_x000a_2023-GRUPO DE TRABAJO DE CENTRO DE INFORMACIÓN TECNOLÓGICA Y APOYO A LA GESTIÓN DE PROPIEDAD LA INDUSTRIAL"/>
    <n v="5"/>
    <n v="0"/>
    <n v="0"/>
    <m/>
    <n v="0"/>
    <n v="0"/>
    <m/>
    <m/>
    <n v="0"/>
  </r>
  <r>
    <x v="22"/>
    <n v="1"/>
    <x v="0"/>
    <s v="2000.3"/>
    <s v="Operativo"/>
    <s v="62-Fortalecer la infraestructura, uso y aprovechamiento de las tecnologías de la información, para optimizar la capacidad institucional"/>
    <s v="109-Cumplimiento de productos del PAI asociados a Fortalecer la infraestructura, uso y aprovechamiento de las tecnologías de la información, para optimizar la capacidad institucional"/>
    <s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
    <s v="PND - 5-31-5-d- Convergencia regional - Gobierno digital para la gente "/>
    <s v="Si"/>
    <s v="N/A"/>
    <s v="Política Gestión Documental _DIMENSIÓN Información y Comunicación"/>
    <n v="0"/>
    <s v="Solución, mapa de ruta y documentación inicial en materia procedimental para el manejo del expediente electrónico - Segunda fase de estructura de expediente electrónico, realizada  (Informe elaborado)"/>
    <n v="10"/>
    <n v="1"/>
    <s v="Númerica"/>
    <s v="# de soluciones realizadas / 1 Solución por realizar"/>
    <d v="2025-02-03T00:00:00"/>
    <d v="2025-11-28T00:00:00"/>
    <s v="141-GRUPO DE TRABAJO DE GESTIÓN DOCUMENTAL Y ARCHIVO;_x000a_20-OFICINA DE TECNOLOGÍA E INFORMÁTICA;_x000a_2000-DESPACHO DEL SUPERINTENDENTE DELEGADO PARA LA PROPIEDAD INDUSTRIAL;_x000a_2020-DIRECCIÓN DE NUEVAS CREACIONES;_x000a_30-OFICINA ASESORA DE PLANEACIÓN"/>
    <n v="10"/>
    <n v="0"/>
    <s v="Se realizó el sexto seguimiento correspondiente al mes de agosto de 2025. En el que se evidencia el avance del producto en atención al plan de trabajo establecido. Se presenta el 6to informe de seguimiento donde se evidencian los avances avances revisión y verificación tipología TRD Vs los documentos internos y externos generados en el Sistema de Información de Propiedad Industrial –SIPI de la Dirección de Nuevas Creaciones, para el proceso de concesión de Patentes de Invención y Patentes de Modelo Utilidad."/>
    <m/>
    <n v="0"/>
    <s v="Se avala informe de seguimiento."/>
    <m/>
    <m/>
    <n v="0"/>
  </r>
  <r>
    <x v="22"/>
    <n v="1"/>
    <x v="1"/>
    <s v="2000.3.1"/>
    <s v="N/A"/>
    <n v="0"/>
    <n v="0"/>
    <n v="0"/>
    <s v="N/A"/>
    <s v="N/A"/>
    <s v="N/A"/>
    <s v="Política Gestión Documental _DIMENSIÓN Información y Comunicación"/>
    <s v="N/A"/>
    <s v="Establecer cronograma para identificar el plan de trabajo a desarrollar (Cronograma establecido)"/>
    <n v="10"/>
    <n v="1"/>
    <s v="Númerica"/>
    <s v="# de cronogramas establecidos / 1 Cronograma por establecer"/>
    <d v="2025-02-03T00:00:00"/>
    <d v="2025-02-28T00:00:00"/>
    <s v="141-GRUPO DE TRABAJO DE GESTIÓN DOCUMENTAL Y ARCHIVO;_x000a_20-OFICINA DE TECNOLOGÍA E INFORMÁTICA;_x000a_2000-DESPACHO DEL SUPERINTENDENTE DELEGADO PARA LA PROPIEDAD INDUSTRIAL;_x000a_2020-DIRECCIÓN DE NUEVAS CREACIONES;_x000a_30-OFICINA ASESORA DE PLANEACIÓN"/>
    <n v="1"/>
    <n v="100"/>
    <s v="En sesión de trabajo realizada el 10 de febrero de 2025, se concertó y aprobó el cronograma para identificar el plan de trabajo a desarrollar para el diseño de la solución, mapa de ruta y documentación inicial para el manejo del expediente electrónico."/>
    <d v="2025-02-10T00:00:00"/>
    <n v="100"/>
    <s v="Se adjuntan los documentos requeridos para validar el seguimiento."/>
    <d v="2025-02-28T00:00:00"/>
    <n v="100"/>
    <n v="1"/>
  </r>
  <r>
    <x v="22"/>
    <n v="1"/>
    <x v="1"/>
    <s v="2000.3.2"/>
    <s v="N/A"/>
    <s v="NA"/>
    <s v="NA"/>
    <s v="NA"/>
    <s v="N/A"/>
    <s v="N/A"/>
    <s v="N/A"/>
    <s v="Política Gestión Documental _DIMENSIÓN Información y Comunicación"/>
    <s v="N/A"/>
    <s v="Realizar el seguimiento a las actividades planeadas en el cronograma (Informes de seguimiento a las actividades planeadas en el cronograma)"/>
    <n v="60"/>
    <n v="8"/>
    <s v="Númerica"/>
    <s v="# de seguimientos realizados / 8 seguimientos por realizar"/>
    <d v="2025-03-03T00:00:00"/>
    <d v="2025-10-31T00:00:00"/>
    <s v="2000-DESPACHO DEL SUPERINTENDENTE DELEGADO PARA LA PROPIEDAD INDUSTRIAL"/>
    <n v="6"/>
    <n v="75"/>
    <s v="El cronograma elaborado contempla otros hitos para el desarrollo del producto, por tanto, se presenta el plan de trabajo a corte 31 de agosto de 2025. _x000a__x000a_Respecto del avance de la actividad se realizó el informe de seguimiento a las actividades planeadas en el cronograma de trabajo para el expediente electrónico del mes de agosto siendo este el sexto seguimiento de la actividad, lo que equivale a un 75% de cumplimiento."/>
    <m/>
    <n v="75"/>
    <s v="Se valida avance."/>
    <m/>
    <m/>
    <n v="4.5"/>
  </r>
  <r>
    <x v="22"/>
    <n v="1"/>
    <x v="1"/>
    <s v="2000.3.3"/>
    <s v="N/A"/>
    <n v="0"/>
    <n v="0"/>
    <n v="0"/>
    <s v="N/A"/>
    <s v="N/A"/>
    <s v="N/A"/>
    <s v="Política Gestión Documental _DIMENSIÓN Información y Comunicación"/>
    <s v="N/A"/>
    <s v="Elaborar informe de brechas (Informe elaborado)"/>
    <n v="30"/>
    <n v="1"/>
    <s v="Númerica"/>
    <s v="# de informes realizados / 1 informes por realizar"/>
    <d v="2025-11-04T00:00:00"/>
    <d v="2025-11-28T00:00:00"/>
    <s v="141-GRUPO DE TRABAJO DE GESTIÓN DOCUMENTAL Y ARCHIVO;_x000a_20-OFICINA DE TECNOLOGÍA E INFORMÁTICA;_x000a_2000-DESPACHO DEL SUPERINTENDENTE DELEGADO PARA LA PROPIEDAD INDUSTRIAL;_x000a_2020-DIRECCIÓN DE NUEVAS CREACIONES;_x000a_30-OFICINA ASESORA DE PLANEACIÓN"/>
    <n v="3"/>
    <n v="0"/>
    <n v="0"/>
    <m/>
    <n v="0"/>
    <n v="0"/>
    <m/>
    <m/>
    <n v="0"/>
  </r>
  <r>
    <x v="22"/>
    <n v="1"/>
    <x v="0"/>
    <s v="2000.4"/>
    <s v="Innovador"/>
    <s v="NA"/>
    <s v="NA"/>
    <s v="NA"/>
    <s v="N/A"/>
    <s v="Si"/>
    <s v="N/A"/>
    <s v="Política Gestión Documental _DIMENSIÓN Información y Comunicación"/>
    <n v="0"/>
    <s v="Protocolo para la conservación de evidencias en el entorno digital, gestión de pruebas digitales y el aseguramiento del acervo probatorio en entornos digitales, elaborado. (Protocolo elaborado)"/>
    <n v="10"/>
    <n v="1"/>
    <s v="Númerica"/>
    <s v="# de Protocolos elaborados / 1 Protocolo por elaborar"/>
    <d v="2025-01-20T00:00:00"/>
    <d v="2025-11-28T00:00:00"/>
    <s v="10-OFICINA  ASESORA JURÍDICA;_x000a_20-OFICINA DE TECNOLOGÍA E INFORMÁTICA;_x000a_2000-DESPACHO DEL SUPERINTENDENTE DELEGADO PARA LA PROPIEDAD INDUSTRIAL;_x000a_2010-DIRECCION DE SIGNOS DISTINTIVOS;_x000a_2020-DIRECCIÓN DE NUEVAS CREACIONES"/>
    <n v="10"/>
    <n v="0"/>
    <s v="Se ha venido trabajando en el documento del protocolo para la conservación de evidencias en el entorno digital, con el fin de realizar la respectiva revisión de los aspectos técnicos y jurídicos en las mesas de trabajo propuestas. Las mesas de trabajo se pueden evidenciar en los radicados 25-298179 (mesa de trabajo con la OTI) y 25- 298178 (mesa de trabajo con la Oficina Asesora Jurídica). Estas se realizaron el 14 de agosto de 2025 y 26 de agosto de 2025, respectivamente. Se queda en programar una segunda mesa de trabajo con la OTI para el mes de septiembre."/>
    <m/>
    <n v="0"/>
    <s v="Se avala informe de seguimiento."/>
    <m/>
    <m/>
    <n v="0"/>
  </r>
  <r>
    <x v="22"/>
    <n v="1"/>
    <x v="1"/>
    <s v="2000.4.1"/>
    <s v="N/A"/>
    <s v="NA"/>
    <s v="NA"/>
    <s v="NA"/>
    <s v="N/A"/>
    <s v="N/A"/>
    <s v="N/A"/>
    <s v="Política Gestión Documental _DIMENSIÓN Información y Comunicación"/>
    <s v="N/A"/>
    <s v="Identificar los tipos de evidencia y fuentes que requieren de conservación en los trámites de PI  (Informe sobre tipos de evidencia y fuentes de conservación elaborado)"/>
    <n v="40"/>
    <n v="1"/>
    <s v="Númerica"/>
    <s v="# de Identificación de evidencias y fuentes realizadas / 1 Identificación de evidencias y fuentes por realizar"/>
    <d v="2025-01-20T00:00:00"/>
    <d v="2025-02-28T00:00:00"/>
    <s v="20-OFICINA DE TECNOLOGÍA E INFORMÁTICA;_x000a_2000-DESPACHO DEL SUPERINTENDENTE DELEGADO PARA LA PROPIEDAD INDUSTRIAL;_x000a_2010-DIRECCION DE SIGNOS DISTINTIVOS;_x000a_2020-DIRECCIÓN DE NUEVAS CREACIONES"/>
    <n v="4"/>
    <n v="100"/>
    <s v="Se identificaron los tipos de evidencia y fuentes que requieren conservación en los trámites de PI, actividad liderada por la Dirección de Nuevas Creaciones, en concurso con la Dirección de Signos Distintivos, la OTI y el GT de Vía Administrativa de la Delegatura de PI."/>
    <d v="2025-02-24T00:00:00"/>
    <n v="100"/>
    <s v="Se constata el cumplimiento de la evidencia, conforme a lo dispuesto en la actividad del plan de acción."/>
    <d v="2025-02-28T00:00:00"/>
    <n v="100"/>
    <n v="4"/>
  </r>
  <r>
    <x v="22"/>
    <n v="1"/>
    <x v="2"/>
    <s v="2000.4.2"/>
    <s v="N/A"/>
    <n v="0"/>
    <n v="0"/>
    <n v="0"/>
    <s v="N/A"/>
    <s v="N/A"/>
    <s v="N/A"/>
    <s v="Política Gestión Documental _DIMENSIÓN Información y Comunicación"/>
    <s v="N/A"/>
    <s v="Realizar un análisis de las leyes y regulaciones sobre la conservación de evidencias digitales  (Documento de análisis elaborado)"/>
    <n v="0"/>
    <n v="1"/>
    <s v="Númerica"/>
    <s v="# de Análisis de las leyes y regulaciones realizadas / 1 Análisis de las leyes y regulaciones por realizar"/>
    <d v="2025-01-20T00:00:00"/>
    <d v="2025-02-28T00:00:00"/>
    <s v="10-OFICINA  ASESORA JURÍDICA"/>
    <n v="0"/>
    <n v="100"/>
    <s v="Se realizó el análisis de las leyes  y regulaciones sobre la conservación de evidencias digitales por parte de la OAJ (radicado 25-67392) y se realizó un documento complementario por parte de la Dirección de Nuevas Creaciones que está liderando las actividades de este producto."/>
    <d v="2025-02-24T00:00:00"/>
    <n v="100"/>
    <s v="Se valida la evidencia, conforme a la actividad del plan de acción."/>
    <d v="2025-02-24T00:00:00"/>
    <n v="100"/>
    <n v="0"/>
  </r>
  <r>
    <x v="22"/>
    <n v="1"/>
    <x v="1"/>
    <s v="2000.4.3"/>
    <s v="N/A"/>
    <n v="0"/>
    <n v="0"/>
    <n v="0"/>
    <s v="N/A"/>
    <s v="N/A"/>
    <s v="N/A"/>
    <s v="Política Gestión Documental _DIMENSIÓN Información y Comunicación"/>
    <s v="N/A"/>
    <s v="Definir la estructura y contenido del Protocolo (Documento con la estructura y contenido definido)"/>
    <n v="30"/>
    <n v="1"/>
    <s v="Númerica"/>
    <s v="# de Estructuras y contenidos definidos / 1 Estructura y contenido por definir"/>
    <d v="2025-03-03T00:00:00"/>
    <d v="2025-04-30T00:00:00"/>
    <s v="20-OFICINA DE TECNOLOGÍA E INFORMÁTICA;_x000a_2000-DESPACHO DEL SUPERINTENDENTE DELEGADO PARA LA PROPIEDAD INDUSTRIAL;_x000a_2010-DIRECCION DE SIGNOS DISTINTIVOS;_x000a_2020-DIRECCIÓN DE NUEVAS CREACIONES"/>
    <n v="3"/>
    <n v="100"/>
    <s v="Se Definió la estructura y el contenido del Protocolo, actividad liderada por la Dirección de Nuevas creaciones, en conjunto con la Dirección de Signos Distintivos, la OTI y el GT de Vía administrativa de la Delegatura de PI."/>
    <d v="2025-04-28T00:00:00"/>
    <n v="100"/>
    <s v="Se valida estructura del protocolo"/>
    <d v="2025-04-28T00:00:00"/>
    <n v="100"/>
    <n v="3"/>
  </r>
  <r>
    <x v="22"/>
    <n v="1"/>
    <x v="1"/>
    <s v="2000.4.4"/>
    <s v="N/A"/>
    <s v="NA"/>
    <s v="NA"/>
    <s v="NA"/>
    <s v="N/A"/>
    <s v="N/A"/>
    <s v="N/A"/>
    <s v="Política Gestión Documental _DIMENSIÓN Información y Comunicación"/>
    <s v="N/A"/>
    <s v="Elaborar el protocolo para la conservación de evidencias en el entorno digital (Protocolo elaborado)"/>
    <n v="30"/>
    <n v="1"/>
    <s v="Númerica"/>
    <s v="# de Protocolos elaborados / 1 Protocolo por elaborar"/>
    <d v="2025-05-05T00:00:00"/>
    <d v="2025-11-28T00:00:00"/>
    <s v="20-OFICINA DE TECNOLOGÍA E INFORMÁTICA;_x000a_2000-DESPACHO DEL SUPERINTENDENTE DELEGADO PARA LA PROPIEDAD INDUSTRIAL;_x000a_2010-DIRECCION DE SIGNOS DISTINTIVOS;_x000a_2020-DIRECCIÓN DE NUEVAS CREACIONES"/>
    <n v="3"/>
    <n v="0"/>
    <s v="Se ha venido trabajando en el documento del protocolo para la conservación de evidencias en el entorno digital, con el fin de realizar la respectiva revisión de los aspectos técnicos y jurídicos en las mesas de trabajo propuestas. Las mesas de trabajo se pueden evidenciar en los radicados 25-298179 (mesa de trabajo con la OTI) y 25- 298178 (mesa de trabajo con la Oficina Asesora Jurídica). Estas se realizaron el 14 de agosto de 2025 y 26 de agosto de 2025, respectivamente. Se queda en programar una segunda mesa de trabajo con la OTI para el mes de septiembre."/>
    <m/>
    <n v="0"/>
    <s v="Se avala informe cualitativo."/>
    <m/>
    <m/>
    <n v="0"/>
  </r>
  <r>
    <x v="22"/>
    <n v="1"/>
    <x v="0"/>
    <s v="2000.5"/>
    <s v="Operativo"/>
    <s v="62-Fortalecer la infraestructura, uso y aprovechamiento de las tecnologías de la información, para optimizar la capacidad institucional"/>
    <s v="109-Cumplimiento de productos del PAI asociados a Fortalecer la infraestructura, uso y aprovechamiento de las tecnologías de la información, para optimizar la capacidad institucional"/>
    <s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
    <s v="PND - 5-31-5-d- Convergencia regional - Gobierno digital para la gente "/>
    <s v="Si"/>
    <s v="FUNCIONAMIENTO"/>
    <s v="Política Gobierno Digital _DIMENSIÓN Gestión con Valores para Resultados"/>
    <n v="0"/>
    <s v="Intervenciones en el sistema de información SIPI respecto a temas funcionales y técnicos, puestas en producción (Correos electrónicos del proveedor indicando la puesta en producción)"/>
    <n v="10"/>
    <n v="4"/>
    <s v="Númerica"/>
    <s v="# de intervenciones en el sistema de información SIPI puestas en producción / 4 intervenciones en el sistema de información SIPI por poner en producción"/>
    <d v="2025-01-07T00:00:00"/>
    <d v="2025-11-28T00:00:00"/>
    <s v="20-OFICINA DE TECNOLOGÍA E INFORMÁTICA;_x000a_2000-DESPACHO DEL SUPERINTENDENTE DELEGADO PARA LA PROPIEDAD INDUSTRIAL"/>
    <n v="10"/>
    <n v="75"/>
    <s v="Se realizó la puesta en producción de la versión 2.7 y la versión 2.7.12 (soporte urgente)."/>
    <m/>
    <n v="75"/>
    <s v="Se verifica seguimiento con las evidencias  reportadas. se sugiere para próximos seguimientos explicar de manera mas clara y detallada en la celda de justificación el avance de la actividad, de tal manera que sea de fácil entendimiento para la comunidad en general, recuerden que la información de esta celda hace parte del seguimiento que se publica en la pagina WEB."/>
    <m/>
    <m/>
    <n v="7.5"/>
  </r>
  <r>
    <x v="22"/>
    <n v="1"/>
    <x v="1"/>
    <s v="2000.5.1"/>
    <s v="N/A"/>
    <n v="0"/>
    <n v="0"/>
    <n v="0"/>
    <s v="N/A"/>
    <s v="N/A"/>
    <s v="N/A"/>
    <s v="Política Gobierno Digital _DIMENSIÓN Gestión con Valores para Resultados"/>
    <s v="N/A"/>
    <s v="Priorizar y enviar los requerimientos previstos para las 4 versiones de fortalecimiento del SIPI (Correos electrónicos de la OTI al proveedor informando los requerimientos priorizados)"/>
    <n v="50"/>
    <n v="4"/>
    <s v="Númerica"/>
    <s v="# de priorizaciones enviadas / 4 priorizaciones por  enviar"/>
    <d v="2025-01-07T00:00:00"/>
    <d v="2025-11-28T00:00:00"/>
    <s v="20-OFICINA DE TECNOLOGÍA E INFORMÁTICA;_x000a_2000-DESPACHO DEL SUPERINTENDENTE DELEGADO PARA LA PROPIEDAD INDUSTRIAL"/>
    <n v="5"/>
    <n v="75"/>
    <s v="Se realizó la priorización de los requerimientos para el desarrollo de la versión  2.7.12 (soporte urgente) solicitud relacionada en el mantis 0175499."/>
    <m/>
    <n v="75"/>
    <s v="Se verifica seguimiento con las evidencias  reportadas. se sugiere para próximos seguimientos explicar de manera mas clara y detallada en la celda de justificación el avance de la actividad, de tal manera que sea de fácil entendimiento para la comunidad en general, recuerden que la información de esta celda hace parte del seguimiento que se publica en la pagina WEB."/>
    <m/>
    <m/>
    <n v="3.75"/>
  </r>
  <r>
    <x v="22"/>
    <n v="1"/>
    <x v="1"/>
    <s v="2000.5.2"/>
    <s v="N/A"/>
    <s v="NA"/>
    <s v="NA"/>
    <s v="NA"/>
    <s v="N/A"/>
    <s v="N/A"/>
    <s v="N/A"/>
    <s v="Política Gobierno Digital _DIMENSIÓN Gestión con Valores para Resultados"/>
    <s v="N/A"/>
    <s v="Realizar seguimiento al desarrollo, prueba y puesta en producción de los requerimientos priorizados en las 4 versiones (Correos electrónicos del proveedor indicando la puesta en producción)"/>
    <n v="50"/>
    <n v="4"/>
    <s v="Númerica"/>
    <s v="# de intervenciones en el sistema de información SIPI puestas en producción / 4 intervenciones en el sistema de información SIPI por poner en producción"/>
    <d v="2025-04-01T00:00:00"/>
    <d v="2025-11-28T00:00:00"/>
    <s v="20-OFICINA DE TECNOLOGÍA E INFORMÁTICA;_x000a_2000-DESPACHO DEL SUPERINTENDENTE DELEGADO PARA LA PROPIEDAD INDUSTRIAL"/>
    <n v="5"/>
    <n v="75"/>
    <s v="Durante el mes de julio de 2025 se realizó la puesta en producción de la versión 2.7 y la versión 2.7.12 (soporte urgente)."/>
    <m/>
    <n v="75"/>
    <s v="Se verifica seguimiento con las evidencias  reportadas. se sugiere para próximos seguimientos explicar de manera mas clara y detallada en la celda de justificación el avance de la actividad, de tal manera que sea de fácil entendimiento para la comunidad en general, recuerden que la información de esta celda hace parte del seguimiento que se publica en la pagina WEB."/>
    <m/>
    <m/>
    <n v="3.75"/>
  </r>
  <r>
    <x v="22"/>
    <n v="1"/>
    <x v="0"/>
    <s v="2000.6"/>
    <s v="Operativo"/>
    <s v="NA"/>
    <s v="NA"/>
    <s v="NA"/>
    <s v="N/A"/>
    <s v="Si"/>
    <s v="N/A"/>
    <s v="Política Mejora Normativa _DIMENSIÓN Gestión con Valores para Resultados"/>
    <n v="0"/>
    <s v="Propuestas de modificación y actualización del Título X de la Circular Única de la Superintendencia de Industria y Comercio en materia de Propiedad Industrial, remitida al grupo de regulación (Propuestas de modificación enviadas por memorando)"/>
    <n v="10"/>
    <n v="2"/>
    <s v="Númerica"/>
    <s v="# de Propuestas enviadas / 2 Propuesta por enviar"/>
    <d v="2025-01-20T00:00:00"/>
    <d v="2025-07-18T00:00:00"/>
    <s v="2000-DESPACHO DEL SUPERINTENDENTE DELEGADO PARA LA PROPIEDAD INDUSTRIAL;_x000a_2010-DIRECCION DE SIGNOS DISTINTIVOS;_x000a_2020-DIRECCIÓN DE NUEVAS CREACIONES"/>
    <n v="10"/>
    <n v="100"/>
    <s v="Se remitieron mediante memorando al grupo de regulación de la Oficina Asesora Jurídica las dos propuestas de actualización del titulo X de la Circular única en su versión final. Dando así cumplimiento al producto del plan de acción. Lo radicados de los memorandos son los siguientes: 25-291631 y 25-339637"/>
    <d v="2025-07-18T00:00:00"/>
    <n v="100"/>
    <s v="Se verifica el cumplimiento del producto con las evidencias reportadas, se descuenta 5 puntos porcentuales de eficiencia dado que de acuerdo con el procedimiento DE02-P01 los seguimientos a actividades vencidas se deben registrar dentro de los 5 días hábiles siguientes a su vencimiento, es decir este seguimiento se debió reportar el 25 de julio y el reporte esta registrado el 6 de agosto, información entregada en capacitaciones realizadas y correos de solicitud de seguimiento enviados mensual"/>
    <d v="2025-07-18T00:00:00"/>
    <n v="95"/>
    <n v="10"/>
  </r>
  <r>
    <x v="22"/>
    <n v="1"/>
    <x v="2"/>
    <s v="2000.6.1"/>
    <s v="N/A"/>
    <n v="0"/>
    <n v="0"/>
    <n v="0"/>
    <s v="N/A"/>
    <s v="N/A"/>
    <s v="N/A"/>
    <s v="Política Mejora Normativa _DIMENSIÓN Gestión con Valores para Resultados"/>
    <s v="N/A"/>
    <s v="Identificar necesidades de regulación en materia de Propiedad Industrial para mejora de los trámites (Documento de identificación de necesidades elaborado)"/>
    <n v="0"/>
    <n v="2"/>
    <s v="Númerica"/>
    <s v="# de Análisis realizados / 2 Análisis por realizar"/>
    <d v="2025-01-20T00:00:00"/>
    <d v="2025-05-30T00:00:00"/>
    <s v="2010-DIRECCION DE SIGNOS DISTINTIVOS;_x000a_2020-DIRECCIÓN DE NUEVAS CREACIONES"/>
    <n v="0"/>
    <n v="100"/>
    <s v="Mediante memorado 25-108180, de fecha 10 de marzo de 2025,  se remitió al Despacho de la Superintendente Delegada para la Propiedad Industrial un documento con las necesidades de regulación identificadas por las Direcciones de Nuevas Creaciones, Signos Distintivos y Vía Administrativa en materia de Signos. Se remiten los memorando que identifican las necesidades en las dos materias."/>
    <d v="2025-05-30T00:00:00"/>
    <n v="100"/>
    <s v="Se valida identificación de necesidades para: (i) Vía administrativa y (ii) las Direcciones de Nuevas Creación, Signos distintivos."/>
    <d v="2025-05-20T00:00:00"/>
    <n v="100"/>
    <n v="0"/>
  </r>
  <r>
    <x v="22"/>
    <n v="1"/>
    <x v="2"/>
    <s v="2000.6.2"/>
    <s v="N/A"/>
    <s v="NA"/>
    <s v="NA"/>
    <s v="NA"/>
    <s v="N/A"/>
    <s v="N/A"/>
    <s v="N/A"/>
    <s v="Política Mejora Normativa _DIMENSIÓN Gestión con Valores para Resultados"/>
    <s v="N/A"/>
    <s v="Elaborar propuesta de modificación y actualización del Título X de la Circular Única de la Superintendencia de Industria y Comercio en materia de Nuevas Creaciones y  Signos Distintivos (Propuestas de modificación entregadas al Despacho de PI)"/>
    <n v="0"/>
    <n v="2"/>
    <s v="Númerica"/>
    <s v="# de Propuestas elaboradas / 2 Propuestas por elaborar"/>
    <d v="2025-01-20T00:00:00"/>
    <d v="2025-05-30T00:00:00"/>
    <s v="2010-DIRECCION DE SIGNOS DISTINTIVOS;_x000a_2020-DIRECCIÓN DE NUEVAS CREACIONES"/>
    <n v="0"/>
    <n v="100"/>
    <s v="Se elaboraron y entregaron al despacho de la Delegada para la Propiedad Industrial las 2 propuestas de modificación y actualización de la Circular Única."/>
    <d v="2025-05-15T00:00:00"/>
    <n v="100"/>
    <s v="Se valida ejecución de la actividad"/>
    <d v="2025-05-15T00:00:00"/>
    <n v="100"/>
    <n v="0"/>
  </r>
  <r>
    <x v="22"/>
    <n v="1"/>
    <x v="1"/>
    <s v="2000.6.3"/>
    <s v="N/A"/>
    <s v="NA"/>
    <s v="NA"/>
    <s v="NA"/>
    <s v="N/A"/>
    <s v="N/A"/>
    <s v="N/A"/>
    <s v="Política Mejora Normativa _DIMENSIÓN Gestión con Valores para Resultados"/>
    <s v="N/A"/>
    <s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
    <n v="50"/>
    <n v="2"/>
    <s v="Númerica"/>
    <s v="# de Propuestas enviadas / 2 Propuestas por enviar"/>
    <d v="2025-06-03T00:00:00"/>
    <d v="2025-06-27T00:00:00"/>
    <s v="2000-DESPACHO DEL SUPERINTENDENTE DELEGADO PARA LA PROPIEDAD INDUSTRIAL"/>
    <n v="5"/>
    <n v="100"/>
    <s v="Mediante memorando 25-290436- -0 y 25-291631- -0-, se remitieron a la OAJ las propuestas de modificación al Título X de la Circular Única."/>
    <d v="2025-06-20T00:00:00"/>
    <n v="100"/>
    <s v="Se avala el cumplimiento de la presente actividad en la cual se evidencian 2 propuestas de modificación al Titulo X de la circular única en temas de propiedad industrial."/>
    <d v="2025-06-20T00:00:00"/>
    <n v="100"/>
    <n v="5"/>
  </r>
  <r>
    <x v="22"/>
    <n v="1"/>
    <x v="1"/>
    <s v="2000.6.4"/>
    <s v="N/A"/>
    <n v="0"/>
    <n v="0"/>
    <n v="0"/>
    <s v="N/A"/>
    <s v="N/A"/>
    <s v="N/A"/>
    <s v="Política Mejora Normativa _DIMENSIÓN Gestión con Valores para Resultados"/>
    <s v="N/A"/>
    <s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
    <n v="50"/>
    <n v="2"/>
    <s v="Númerica"/>
    <s v="# de Propuestas enviadas / 2 Propuestas por enviar"/>
    <d v="2025-07-01T00:00:00"/>
    <d v="2025-07-18T00:00:00"/>
    <s v="2000-DESPACHO DEL SUPERINTENDENTE DELEGADO PARA LA PROPIEDAD INDUSTRIAL"/>
    <n v="5"/>
    <n v="100"/>
    <s v="Se remitieron mediante memorando al grupo de regulación de la Oficina Asesora Jurídica las dos propuestas de actualización del titulo X de la Circular única en su versión final. Dando así cumplimiento a la actividad. Lo radicados de los memorandos son los siguientes: 25-291631 y 25-339637"/>
    <d v="2025-07-18T00:00:00"/>
    <n v="100"/>
    <s v="Se verifica el cumplimiento de la actividad con las evidencias reportadas, se descuenta 5 puntos porcentuales de eficiencia dado que de acuerdo con el procedimiento DE02-P01 los seguimientos a actividades vencidas se deben registrar dentro de los 5 días hábiles siguientes a su vencimiento, es decir este seguimiento se debió reportar el 25 de julio y el reporte esta registrado el 6 de agosto, información entregada en capacitaciones realizadas y correos de solicitud de seguimiento enviados mensual"/>
    <d v="2025-07-18T00:00:00"/>
    <n v="95"/>
    <n v="5"/>
  </r>
  <r>
    <x v="23"/>
    <n v="4"/>
    <x v="0"/>
    <s v="50.1"/>
    <s v="NA"/>
    <s v="NA"/>
    <s v="NA"/>
    <s v="NA"/>
    <s v="N/A"/>
    <s v="No"/>
    <s v="N/A"/>
    <s v="Política Control Interno _DIMENSIÓN Control Interno"/>
    <n v="0"/>
    <s v="Plan Anual de Auditorías ejecutado y presentado al CICCI (actas del CICCI firmadas semestralmente por Superintendente y jefe OCI)"/>
    <n v="50"/>
    <n v="100"/>
    <s v="Porcentual"/>
    <s v="% de plan ejecutado / 100% de plan a ejecutar"/>
    <d v="2025-01-02T00:00:00"/>
    <d v="2025-12-31T00:00:00"/>
    <s v="50-OFICINA DE CONTROL INTERNO"/>
    <n v="50"/>
    <n v="0"/>
    <n v="0"/>
    <m/>
    <n v="0"/>
    <n v="0"/>
    <m/>
    <m/>
    <n v="0"/>
  </r>
  <r>
    <x v="23"/>
    <n v="4"/>
    <x v="1"/>
    <s v="50.1.1"/>
    <s v="N/A"/>
    <n v="0"/>
    <n v="0"/>
    <n v="0"/>
    <s v="N/A"/>
    <s v="N/A"/>
    <s v="N/A"/>
    <s v="Política Control Interno _DIMENSIÓN Control Interno"/>
    <s v="N/A"/>
    <s v="Ejecutar el plan anual de auditoría aprobado por el  Comité de Coordinación de Control Interno (Informes de auditorías internas basadas en riesgos, informes de auditorías SIGI e informes de cumplimiento realizados)_x000a_Entregable:  Plan Anual de auditorias con seguimiento y sus respectivas evidencias"/>
    <n v="80"/>
    <n v="100"/>
    <s v="Porcentual"/>
    <s v="% de plan ejecutado / 100% de plan a ejecutar"/>
    <d v="2025-01-02T00:00:00"/>
    <d v="2025-12-31T00:00:00"/>
    <s v="50-OFICINA DE CONTROL INTERNO"/>
    <n v="40"/>
    <n v="43"/>
    <s v="De acuerdo con el plan anual de auditoría 2025 aprobado por el Comité de Coordinación de Control Interno, en el cual se encuentran registradas 77  actividades a realizar por la Oficina de Control Interno, como son, los Informes de auditorías internas basadas en riesgos, informes de auditorías SIGI e informes de ley y seguimiento u otros. Para el segundo reporte de 2025 esta Oficina realizó 3 Informes de Auditorías de Gestión y 14 Informes de Ley y seguimiento, para un total de 17 informes.  _x000a_Teniendo en cuenta los 16 informes del reporte anterior más los 17 informes de este segundo reporte, se obtiene un total de 33 informes (auditorias, informes de ley – seguimiento), para un porcentaje de avance del 43%._x000a_"/>
    <m/>
    <n v="43"/>
    <s v="Se verifica el avance registrado con los soportes anexos "/>
    <m/>
    <m/>
    <n v="17.2"/>
  </r>
  <r>
    <x v="23"/>
    <n v="4"/>
    <x v="1"/>
    <s v="50.1.2"/>
    <s v="N/A"/>
    <n v="0"/>
    <n v="0"/>
    <n v="0"/>
    <s v="N/A"/>
    <s v="N/A"/>
    <s v="N/A"/>
    <s v="Política Control Interno _DIMENSIÓN Control Interno"/>
    <s v="N/A"/>
    <s v="Presentar ante el Comité de Coordinación de Control Interno el resultado del cumplimiento del Plan Anual de Auditorías (actas/diapositivas del CICCI firmadas semestralmente por Superintendente y jefe OCI) _x000a_Entregable: (actas del CICCI firmadas semestralmente por Superintendente y jefe OCI)"/>
    <n v="20"/>
    <n v="2"/>
    <s v="Númerica"/>
    <s v="# de Comités ejecutados / 2 Comités Programados"/>
    <d v="2025-06-03T00:00:00"/>
    <d v="2025-12-31T00:00:00"/>
    <s v="50-OFICINA DE CONTROL INTERNO"/>
    <n v="10"/>
    <n v="0"/>
    <n v="0"/>
    <m/>
    <n v="0"/>
    <n v="0"/>
    <m/>
    <m/>
    <n v="0"/>
  </r>
  <r>
    <x v="23"/>
    <n v="4"/>
    <x v="0"/>
    <s v="50.2"/>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N/A"/>
    <s v="Política Control Interno _DIMENSIÓN Control Interno"/>
    <n v="0"/>
    <s v="Seguimiento Planes de trabajo MIPG en el marco de la Política Control Interno, con seguimiento realizado y radicado ante la OAP  (Informe)Entregable: (Informes de seguimiento  a la implementación y actas del comité)"/>
    <n v="25"/>
    <n v="1"/>
    <s v="Númerica"/>
    <s v="# de Informe realizado y presentado / 1 Informe programado"/>
    <d v="2025-04-01T00:00:00"/>
    <d v="2025-07-31T00:00:00"/>
    <s v="50-OFICINA DE CONTROL INTERNO"/>
    <n v="25"/>
    <n v="100"/>
    <s v="Se efectuó seguimiento al cumplimento de las acciones propuestas para las diecinueve (19) políticas de gestión y desempeño institucional,  así como a las actividades propuestas en la medición de la gestión y desempeño institucional “Formulario Único de Reporte y Avance de Gestión (FURAG)”; en pro de articular el Modelo Integrado de Planeación y Gestión. Como resultado del trabajo realizado, la OCI efectuó las recomendaciones correspondientes con el fin de cerrar brechas y generar alertas._x000a__x000a_"/>
    <d v="2025-04-21T00:00:00"/>
    <n v="100"/>
    <s v="Se verifica el cumplimiento con las evidencias allegadas "/>
    <d v="2025-05-27T00:00:00"/>
    <n v="100"/>
    <n v="25"/>
  </r>
  <r>
    <x v="23"/>
    <n v="4"/>
    <x v="1"/>
    <s v="50.2.1"/>
    <s v="NA"/>
    <s v="NA"/>
    <s v="NA"/>
    <s v="NA"/>
    <s v="N/A"/>
    <s v="N/A"/>
    <s v="N/A"/>
    <s v="Política Control Interno _DIMENSIÓN Control Interno"/>
    <s v="N/A"/>
    <s v="Realizar seguimiento a  los Planes de trabajo MIPG que afectan a la Política Control Interno, conforme a las recomendaciones del FURAG (Correo de solicitud de información a las áreas frente a los seguimientos de las MIPG cuando aplique)"/>
    <n v="80"/>
    <n v="1"/>
    <s v="Númerica"/>
    <s v="# de Informe realizado / 1 Informe programado"/>
    <d v="2025-04-01T00:00:00"/>
    <d v="2025-07-31T00:00:00"/>
    <s v="50-OFICINA DE CONTROL INTERNO"/>
    <n v="20"/>
    <n v="100"/>
    <s v="Se reporta Memorando  con radicado  25-120785 del 13 de marzo 2025, en el cual se solicita seguimiento al cumplimiento de los planes de trabajo formulados para la mejora e implementación del Modelo Integrado de Planeación y Gestión – MIPG y se adjunta 1 Informe del seguimiento al MIPG. Esta actividad queda terminada."/>
    <d v="2025-07-31T00:00:00"/>
    <n v="100"/>
    <s v="Se verifica el cumplimiento de la actividad con los soportes anexos "/>
    <d v="2025-03-17T00:00:00"/>
    <n v="100"/>
    <n v="20"/>
  </r>
  <r>
    <x v="23"/>
    <n v="4"/>
    <x v="1"/>
    <s v="50.2.2"/>
    <s v="N/A"/>
    <n v="0"/>
    <n v="0"/>
    <n v="0"/>
    <s v="N/A"/>
    <s v="N/A"/>
    <s v="N/A"/>
    <s v="Política Control Interno _DIMENSIÓN Control Interno"/>
    <s v="N/A"/>
    <s v="Elaborar y presentar al Comité Institucional de Gestión y Desempeño el informe de seguimiento a la implementación del MIPG (Actas de CIGD)"/>
    <n v="20"/>
    <n v="1"/>
    <s v="Númerica"/>
    <s v="# de Acta presentada / 1 Acta programada"/>
    <d v="2025-04-01T00:00:00"/>
    <d v="2025-07-31T00:00:00"/>
    <s v="50-OFICINA DE CONTROL INTERNO"/>
    <n v="5"/>
    <n v="100"/>
    <s v="Se aporta Acta de Comité de  Gestión y Desempeño No. 6 del día 27 de mayo de 2025, donde la OCI socializo el Informe de MIPG punto número cinco (5) del contenido del documento. Por lo anterior la actividad queda terminada."/>
    <d v="2025-07-31T00:00:00"/>
    <n v="100"/>
    <s v="Se verifica el cumplimiento de la actividad con los soportes anexos "/>
    <d v="2025-05-27T00:00:00"/>
    <n v="100"/>
    <n v="5"/>
  </r>
  <r>
    <x v="23"/>
    <n v="4"/>
    <x v="0"/>
    <s v="50.3"/>
    <s v="NA"/>
    <s v="NA"/>
    <s v="NA"/>
    <s v="NA"/>
    <s v="N/A"/>
    <s v="No"/>
    <s v="N/A"/>
    <s v="Política Control Interno _DIMENSIÓN Control Interno"/>
    <n v="0"/>
    <s v="Objetivos estratégicos y orientaciones PND, evaluados frente a la planeación 2025 y el PES (Informe elaborado y enviado a Despacho y OAP/memorando o correo)"/>
    <n v="25"/>
    <n v="1"/>
    <s v="Númerica"/>
    <s v="# de Informe radicado / 1 Informe programado"/>
    <d v="2025-02-19T00:00:00"/>
    <d v="2025-08-04T00:00:00"/>
    <s v="50-OFICINA DE CONTROL INTERNO"/>
    <n v="25"/>
    <n v="100"/>
    <s v="Se reporta Memorando con radicado 25-165192 dirigido a la OAP e Informe Seguimiento: “VERIFICACIÓN DEL CUMPLIMIENTO DE LOS COMPROMISOS ASIGNADOS A LA SIC DE ACUERDO CON EL PLAN NACIONAL DE DESARROLLO”. Por lo anterior esta actividad queda terminada._x000a__x000a_"/>
    <d v="2025-08-04T00:00:00"/>
    <n v="100"/>
    <s v="Se verifica  el cumplimiento de la actividad con los soportes anexos "/>
    <d v="2025-08-04T00:00:00"/>
    <n v="100"/>
    <n v="25"/>
  </r>
  <r>
    <x v="23"/>
    <n v="4"/>
    <x v="1"/>
    <s v="50.3.1"/>
    <s v="N/A"/>
    <n v="0"/>
    <n v="0"/>
    <n v="0"/>
    <s v="N/A"/>
    <s v="N/A"/>
    <s v="N/A"/>
    <s v="Política Control Interno _DIMENSIÓN Control Interno"/>
    <s v="N/A"/>
    <s v="Evaluar el cumplimiento de compromisos que la Superintendencia  tiene en el Plan Estratégico Sectorial frente a los objetivos estratégicos del ministerio (informe con los resultados de la evaluación elaborado)"/>
    <n v="80"/>
    <n v="1"/>
    <s v="Númerica"/>
    <s v="# de Documento soporte realizado / 1 Documento soporte programado"/>
    <d v="2025-02-19T00:00:00"/>
    <d v="2025-08-04T00:00:00"/>
    <s v="50-OFICINA DE CONTROL INTERNO"/>
    <n v="20"/>
    <n v="100"/>
    <s v="Se presenta Informe de Seguimiento “VERIFICACIÓN DEL CUMPLIMIENTO DE LOS COMPROMISOS ASIGNADOS A LA SIC DE ACUERDO CON EL PLAN NACIONAL DE DESARROLLO”, de fecha 22 de abril de 2025. Por lo anterior la actividad se da por terminada."/>
    <d v="2025-08-04T00:00:00"/>
    <n v="100"/>
    <s v="Se verificó el cumplimiento de la actividad con los soportes anexos "/>
    <d v="2025-04-22T00:00:00"/>
    <n v="100"/>
    <n v="20"/>
  </r>
  <r>
    <x v="23"/>
    <n v="4"/>
    <x v="1"/>
    <s v="50.3.3"/>
    <s v="N/A"/>
    <s v="NA"/>
    <s v="NA"/>
    <s v="NA"/>
    <s v="N/A"/>
    <s v="N/A"/>
    <s v="N/A"/>
    <s v="Política Control Interno _DIMENSIÓN Control Interno"/>
    <s v="N/A"/>
    <s v="Elaborar y radicar ante los responsables, el informe. (informe con los resultados de la evaluación elaborado y radicado al Superintendente y OAP / Correo-Memorando)"/>
    <n v="20"/>
    <n v="1"/>
    <s v="Númerica"/>
    <s v="# de Informe radicado / 1 Informe programado"/>
    <d v="2025-02-19T00:00:00"/>
    <d v="2025-08-04T00:00:00"/>
    <s v="50-OFICINA DE CONTROL INTERNO"/>
    <n v="5"/>
    <n v="100"/>
    <s v="Se presenta Informe de Seguimiento “VERIFICACIÓN DEL CUMPLIMIENTO DE LOS COMPROMISOS ASIGNADOS A LA SIC DE ACUERDO CON EL PLAN NACIONAL DE DESARROLLO”, de fecha 22 de abril de 2025 y Memorando de envío con Rad. 25-165192.  Por lo anterior la actividad se da por terminada."/>
    <d v="2025-08-04T00:00:00"/>
    <n v="100"/>
    <s v="Se aprueba cumplimiento con las evidencias allegadas "/>
    <d v="2025-04-22T00:00:00"/>
    <n v="100"/>
    <n v="5"/>
  </r>
  <r>
    <x v="24"/>
    <n v="2"/>
    <x v="0"/>
    <s v="72.1"/>
    <s v="NA"/>
    <s v="NA"/>
    <s v="NA"/>
    <s v="NA"/>
    <s v="N/A"/>
    <s v="No"/>
    <s v="C-3599-0200-0005-53105b"/>
    <s v="Política Participación Ciudadana en la Gestión Pública _DIMENSIÓN Gestión con Valores para Resultados"/>
    <n v="0"/>
    <s v="Estrategia Integral de Relacionamiento Ciudadano, orientada al fortalecimiento de la relación entre la entidad y los ciudadanos, promoviendo la participación, el servicio eficiente y la confianza mutua, ejecutada (Informe de actividades realizadas )"/>
    <n v="30"/>
    <n v="100"/>
    <s v="Porcentual"/>
    <s v="% de informes elaborados / 100% de informes planeados a elaborar"/>
    <d v="2025-01-15T00:00:00"/>
    <d v="2025-11-14T00:00:00"/>
    <s v="72-GRUPO DE TRABAJO DE ATENCION AL CIUDADANO"/>
    <n v="30"/>
    <n v="0"/>
    <s v="Se ha desarrollado 2 de las 8 actividades formuladas para la vigencia."/>
    <m/>
    <n v="0"/>
    <s v="se avala el avance cualitativo dado a la presente actividad"/>
    <m/>
    <m/>
    <n v="0"/>
  </r>
  <r>
    <x v="24"/>
    <n v="2"/>
    <x v="1"/>
    <s v="72.1.1"/>
    <s v="N/A"/>
    <s v="NA"/>
    <s v="NA"/>
    <s v="NA"/>
    <s v="N/A"/>
    <s v="N/A"/>
    <s v="N/A"/>
    <s v="Política Participación Ciudadana en la Gestión Pública _DIMENSIÓN Gestión con Valores para Resultados"/>
    <s v="N/A"/>
    <s v="Diseñar la estrategia de relacionamiento con la ciudadanía SIC 2025  que incluya el plan de trabajo para su ejecución (Documento de estrategia que incluya plan de trabajo)"/>
    <n v="10"/>
    <n v="1"/>
    <s v="Númerica"/>
    <s v="# de estrategias de relacionamiento diseñadas / 1 Estrategias de relacionamiento a diseñar"/>
    <d v="2025-01-15T00:00:00"/>
    <d v="2025-02-18T00:00:00"/>
    <s v="72-GRUPO DE TRABAJO DE ATENCION AL CIUDADANO"/>
    <n v="3"/>
    <n v="100"/>
    <s v="Se diseñó la Estrategia de relacionamiento con la ciudadanía SIC 2025 en donde se describe el objetivo de esta, se presentan los lineamientos y adecuaciones internas para la interacción con la ciudadanía y se incluye un plan de trabajo con actividades para la intervención y mejora de servicios de atención, aplicación de lenguaje claro y accesibilidad."/>
    <d v="2025-02-18T00:00:00"/>
    <n v="100"/>
    <s v="Se avala el cumplimiento de la presente actividad mediante documento donde se evidencia la estrategia de relacionamiento con el ciudadano  "/>
    <d v="2025-02-18T00:00:00"/>
    <n v="100"/>
    <n v="3"/>
  </r>
  <r>
    <x v="24"/>
    <n v="2"/>
    <x v="1"/>
    <s v="72.1.2"/>
    <s v="N/A"/>
    <n v="0"/>
    <n v="0"/>
    <n v="0"/>
    <s v="N/A"/>
    <s v="N/A"/>
    <s v="N/A"/>
    <s v="Política Participación Ciudadana en la Gestión Pública _DIMENSIÓN Gestión con Valores para Resultados"/>
    <s v="N/A"/>
    <s v="Comunicar a los grupos de valor la Estrategia de relacionamiento diseñada  (Capturas de pantalla de la divulgación en la página web y redes sociales)"/>
    <n v="10"/>
    <n v="1"/>
    <s v="Númerica"/>
    <s v="# de estrategias de relacionamiento divulgadas / 1 estrategias de relacionamiento a divulgar"/>
    <d v="2025-02-19T00:00:00"/>
    <d v="2025-02-28T00:00:00"/>
    <s v="72-GRUPO DE TRABAJO DE ATENCION AL CIUDADANO"/>
    <n v="3"/>
    <n v="100"/>
    <s v="Se comunicó a los grupos de valor la Estrategia de relacionamiento con la ciudadanía SIC 2025 mediante publicaciones realizadas en el menú Participa de la página web el 24 de febrero de 2024 en donde se hizo el ejercicio preliminar de consulta y posteriormente se dispuso en el menú de Servicios a la ciudadanía para información de los grupos de interés. Así mismo, el 28 de febrero se divulgó en las redes sociales institucionales como X, Facebook, Instagram y LinkedIn la Estrategia diseñada._x000a_ _x000a_"/>
    <d v="2025-02-28T00:00:00"/>
    <n v="100"/>
    <s v="Se avala el cumplimiento de la presente actividad con las capturas e pantalla y link de publicación estrategias  "/>
    <d v="2025-02-28T00:00:00"/>
    <n v="100"/>
    <n v="3"/>
  </r>
  <r>
    <x v="24"/>
    <n v="2"/>
    <x v="1"/>
    <s v="72.1.3"/>
    <s v="N/A"/>
    <n v="0"/>
    <n v="0"/>
    <n v="0"/>
    <s v="N/A"/>
    <s v="N/A"/>
    <s v="N/A"/>
    <s v="Política Participación Ciudadana en la Gestión Pública _DIMENSIÓN Gestión con Valores para Resultados"/>
    <s v="N/A"/>
    <s v="Desarrollar laboratorios de simplicidad para traducir a lenguaje claro documentos de alto tráfico de cara a la ciudadanía  (Informe con el resultado de los laboratorios)"/>
    <n v="15"/>
    <n v="2"/>
    <s v="Númerica"/>
    <s v="# de laboratorios de simplicidad desarrollados / 2 laboratorios de simplicidad a desarrollar"/>
    <d v="2025-03-03T00:00:00"/>
    <d v="2025-09-30T00:00:00"/>
    <s v="72-GRUPO DE TRABAJO DE ATENCION AL CIUDADANO"/>
    <n v="4.5"/>
    <n v="10"/>
    <s v="A finales de julio de 2025, se dio inicio a la primera fase de los dos laboratorios de simplicidad, centrados en el Home de la plataforma virtual SIC Facilita, la sección de Preguntas Frecuentes, y el Protocolo de Atención a la Ciudadanía. Hasta la fecha, se cuenta con el registro de 29 participaciones en esta etapa inicial. Se tiene previsto que, durante el mes de agosto de 2025, se desarrolle la segunda fase, la cual contempla las intervenciones y ajustes al Home de la plataforma y a los documentos analizados. Posteriormente, se llevará a cabo la tercera fase, que consistirá en la aplicación de la encuesta final para evaluar la efectividad de las mejoras implementadas."/>
    <m/>
    <n v="0"/>
    <s v="Se ajusta el avance dado a la presente actividad al 0% por cuanto la meta para la presente actividad es númerica (2). Se avala el avance cualitativo dado a la misma. Se solicita no marcar los entregables con la codificación de la actividad, se debe dar el nombre a la actividad sin la códificación. "/>
    <m/>
    <m/>
    <n v="0"/>
  </r>
  <r>
    <x v="24"/>
    <n v="2"/>
    <x v="1"/>
    <s v="72.1.4"/>
    <s v="N/A"/>
    <s v="NA"/>
    <s v="NA"/>
    <s v="NA"/>
    <s v="N/A"/>
    <s v="N/A"/>
    <s v="N/A"/>
    <s v="Política Participación Ciudadana en la Gestión Pública _DIMENSIÓN Gestión con Valores para Resultados"/>
    <s v="N/A"/>
    <s v="Traducir la Carta de Trato Digno dirigida a la ciudadanía en una lengua étnica y en braille  (Dos traducciones realizadas)"/>
    <n v="20"/>
    <n v="2"/>
    <s v="Númerica"/>
    <s v="# de traducciones en lenguas étnicas y en braille realizadas / 2 traducciones en lenguas étnicas y en braille a realizar"/>
    <d v="2025-04-01T00:00:00"/>
    <d v="2025-10-31T00:00:00"/>
    <s v="72-GRUPO DE TRABAJO DE ATENCION AL CIUDADANO"/>
    <n v="6"/>
    <n v="0"/>
    <n v="0"/>
    <m/>
    <n v="0"/>
    <n v="0"/>
    <m/>
    <m/>
    <n v="0"/>
  </r>
  <r>
    <x v="24"/>
    <n v="2"/>
    <x v="1"/>
    <s v="72.1.5"/>
    <s v="N/A"/>
    <s v="NA"/>
    <s v="NA"/>
    <s v="NA"/>
    <s v="N/A"/>
    <s v="N/A"/>
    <s v="N/A"/>
    <s v="Política Participación Ciudadana en la Gestión Pública _DIMENSIÓN Gestión con Valores para Resultados"/>
    <s v="N/A"/>
    <s v="Promover el uso de los canales virtuales a través de campañas de comunicación interna y externa  (Evidencias de las campañas realizadas)"/>
    <n v="15"/>
    <n v="2"/>
    <s v="Númerica"/>
    <s v="# de campañas de comunicación interna y externa realizadas / 2 Campañas de comunicación interna y externa a realizar"/>
    <d v="2025-04-07T00:00:00"/>
    <d v="2025-09-30T00:00:00"/>
    <s v="72-GRUPO DE TRABAJO DE ATENCION AL CIUDADANO"/>
    <n v="4.5"/>
    <n v="50"/>
    <s v="Los días 17 y 22 de julio, se publicó en redes sociales la primera campaña orientada a promover el uso del canal virtual de atención al ciudadano a través del servicio virtual de la plataforma SIC Facilita. Esta iniciativa fue acompañada de mensajes clave como: “Solución desde tu casa. Con #SICFacilita puedes presentar tus reclamaciones de forma gratuita, fácil y 100% virtual.”. _x000a_La campaña buscó fomentar el uso de medios digitales para facilitar la interacción entre la ciudadanía y la entidad, promoviendo la eficiencia, accesibilidad y gratuidad en la gestión de reclamaciones._x000a_"/>
    <m/>
    <n v="50"/>
    <s v="Se avala el avance a la presente actividad por cuanto se realizo la primera campaña de comunicación interna. "/>
    <m/>
    <m/>
    <n v="2.25"/>
  </r>
  <r>
    <x v="24"/>
    <n v="2"/>
    <x v="1"/>
    <s v="72.1.6"/>
    <s v="N/A"/>
    <n v="0"/>
    <n v="0"/>
    <n v="0"/>
    <s v="N/A"/>
    <s v="N/A"/>
    <s v="N/A"/>
    <s v="Política Participación Ciudadana en la Gestión Pública _DIMENSIÓN Gestión con Valores para Resultados"/>
    <s v="N/A"/>
    <s v="Desarrollar jornadas de socialización de lineamientos de Atención al Ciudadano a nivel interno  (Evidencias de socialización)"/>
    <n v="10"/>
    <n v="2"/>
    <s v="Númerica"/>
    <s v="# de jornadas de socialización realizadas / 2 jornadas de socialización a realizar"/>
    <d v="2025-05-02T00:00:00"/>
    <d v="2025-09-30T00:00:00"/>
    <s v="72-GRUPO DE TRABAJO DE ATENCION AL CIUDADANO"/>
    <n v="3"/>
    <n v="50"/>
    <s v="El 23 de julio de 2025, se llevó a cabo, en modalidad virtual, la primera jornada de socialización de los lineamientos de Atención al Ciudadano, enmarcada en el proceso de capacitación sobre las directrices establecidas en la nueva Circular 11 de junio de 2025 – Lineamientos para la gestión de PQRSF, con el objetivo de fortalecer la atención y el servicio a la ciudadanía. El encuentro contó con la participación de más de 132 asistentes, entre funcionarios y contratistas de todas las dependencias de la entida"/>
    <m/>
    <n v="50"/>
    <s v="Se avala el avance dado a la presente actividad mediante el entregable se evidencia que se ejecucto la prinmemra jornada de socialización de lineamientos deatención al ciudadano. "/>
    <m/>
    <m/>
    <n v="1.5"/>
  </r>
  <r>
    <x v="24"/>
    <n v="2"/>
    <x v="1"/>
    <s v="72.1.7"/>
    <s v="N/A"/>
    <n v="0"/>
    <n v="0"/>
    <n v="0"/>
    <s v="N/A"/>
    <s v="N/A"/>
    <s v="N/A"/>
    <s v="Política Participación Ciudadana en la Gestión Pública _DIMENSIÓN Gestión con Valores para Resultados"/>
    <s v="N/A"/>
    <s v="Ejecutar el plan de trabajo de la estrategia de relacionamiento con la ciudadanía SIC 2025 (Informe de ejecución de estrategia de relacionamiento elaborado)"/>
    <n v="10"/>
    <n v="100"/>
    <s v="Porcentual"/>
    <s v="% de Avance logrado plan de trabajo / 100% de Avance propuesto plan de trabajo"/>
    <d v="2025-05-02T00:00:00"/>
    <d v="2025-09-30T00:00:00"/>
    <s v="72-GRUPO DE TRABAJO DE ATENCION AL CIUDADANO"/>
    <n v="3"/>
    <n v="48"/>
    <s v="De las 16 actividades propuestas en la Estrategia de Relacionamiento con la Ciudadanía SIC 2025, se han ejecutado en su totalidad tres. Adicionalmente, se han adelantado las siguientes acciones: _x000a_Se llevó a cabo la primera jornada de socialización de los lineamientos sobre la gestión de PQRSF._x000a_Se realizó la primera campaña para promover el canal virtual SIC Facilita._x000a_Se desarrolló la primera jornada de difusión del Código de Integridad._x000a_Se iniciaron dos laboratorios de simplicidad, según lo programado._x000a_Actualmente, continúan en ejecución actividades como el monitoreo de canales de atención, así como la identificación y puesta en marcha de mejoras orientadas a incrementar la satisfacción de los usuarios."/>
    <m/>
    <n v="28"/>
    <s v="Se ajusta el porcentaje de avance dado a la presente actividad dado que de acuerdo a las metas establecidas en el plan de trabajo, se han cumplido 3 actividades y 3 tienen un avance del 50% de acuerdo con la meta establecida. Es importante resaltar que las actividades de unico entregable solamente serán verificados cuando se tenga su totalidad. Tambien se recomienda subir los entregable de las actividades finalizadas o cuya meta sea mas de uno."/>
    <m/>
    <m/>
    <n v="0.84"/>
  </r>
  <r>
    <x v="24"/>
    <n v="2"/>
    <x v="1"/>
    <s v="72.1.8"/>
    <s v="N/A"/>
    <s v="NA"/>
    <s v="NA"/>
    <s v="NA"/>
    <s v="N/A"/>
    <s v="N/A"/>
    <s v="N/A"/>
    <s v="Política Participación Ciudadana en la Gestión Pública _DIMENSIÓN Gestión con Valores para Resultados"/>
    <s v="N/A"/>
    <s v="Elaborar y publicar informe con el resultado de la implementación de la estrategia de relacionamiento  (Informe publicado en el página web)"/>
    <n v="10"/>
    <n v="1"/>
    <s v="Númerica"/>
    <s v="# de informes del resultado de la implementación de la estrategia de relacionamiento elaborados y publicados / 1 informes del resultado de la implementación de la estrategia de relacionamiento a elaborar y a publicar"/>
    <d v="2025-10-01T00:00:00"/>
    <d v="2025-11-14T00:00:00"/>
    <s v="72-GRUPO DE TRABAJO DE ATENCION AL CIUDADANO"/>
    <n v="3"/>
    <n v="0"/>
    <n v="0"/>
    <m/>
    <n v="0"/>
    <n v="0"/>
    <m/>
    <m/>
    <n v="0"/>
  </r>
  <r>
    <x v="24"/>
    <n v="2"/>
    <x v="0"/>
    <s v="72.2"/>
    <s v="Operativo"/>
    <s v="NA"/>
    <s v="NA"/>
    <s v="NA"/>
    <s v="N/A"/>
    <s v="No"/>
    <s v="C-3599-0200-0005-53105b"/>
    <s v="Política Servicio al Ciudadano_DIMENSIÓN Gestión con Valores para Resultados"/>
    <n v="0"/>
    <s v="Estrategia de Sinergia Interinstitucional para Jornadas Conjuntas de  Atención a la Ciudadanía, diseñada e implementada (Informe de actividades realizadas)"/>
    <n v="25"/>
    <n v="1"/>
    <s v="Númerica"/>
    <s v="# de Informes realizados / 1 Total de Informes programados"/>
    <d v="2025-02-03T00:00:00"/>
    <d v="2025-12-31T00:00:00"/>
    <s v="72-GRUPO DE TRABAJO DE ATENCION AL CIUDADANO"/>
    <n v="25"/>
    <n v="0"/>
    <s v="Se encuenta en ejecución 1 de 3 actividades, relacionada con el diseño de la Estrategia Sinergia."/>
    <m/>
    <n v="0"/>
    <s v="Se avala el avance dado a la presente actividad"/>
    <m/>
    <m/>
    <n v="0"/>
  </r>
  <r>
    <x v="24"/>
    <n v="2"/>
    <x v="1"/>
    <s v="72.2.1"/>
    <s v="N/A"/>
    <s v="NA"/>
    <s v="NA"/>
    <s v="NA"/>
    <s v="N/A"/>
    <s v="N/A"/>
    <s v="N/A"/>
    <s v="Política Servicio al Ciudadano_DIMENSIÓN Gestión con Valores para Resultados"/>
    <s v="N/A"/>
    <s v="Diseñar la estrategia de sinergia con otras entidades que incluya plan de trabajo   (Documento estrategia (incluye plan de trabajo)"/>
    <n v="30"/>
    <n v="1"/>
    <s v="Númerica"/>
    <s v="# de estrategias de sinergia diseñada / 1 estrategias de sinergia a diseñar"/>
    <d v="2025-02-03T00:00:00"/>
    <d v="2025-03-31T00:00:00"/>
    <s v="72-GRUPO DE TRABAJO DE ATENCION AL CIUDADANO"/>
    <n v="7.5"/>
    <n v="100"/>
    <s v="Se diseñó la Estrategia Sinergia Interinstitucional para jornadas conjuntas de atención a la ciudadanía 2025 la cual tiene objetivos, contextos y el paso a paso para desarrollar las jornadas de relacionamiento con las superintendencias prioriadas. El documento incluye el plan de trabajo y cronograma con cada una de las etapas para su ejecución."/>
    <d v="2025-04-01T00:00:00"/>
    <n v="100"/>
    <s v="Se avala el cumplimiento de la presente actividad, Se ajusta el eficacia al 95% por cuanto la fecha de cumplimiento era 31-03-2025 y su cumplimiento fue el 01-04-2025. "/>
    <d v="2025-04-01T00:00:00"/>
    <n v="95"/>
    <n v="7.5"/>
  </r>
  <r>
    <x v="24"/>
    <n v="2"/>
    <x v="1"/>
    <s v="72.2.2"/>
    <s v="N/A"/>
    <n v="0"/>
    <n v="0"/>
    <n v="0"/>
    <s v="N/A"/>
    <s v="N/A"/>
    <s v="N/A"/>
    <s v="Política Servicio al Ciudadano_DIMENSIÓN Gestión con Valores para Resultados"/>
    <s v="N/A"/>
    <s v="Ejecutar el plan de trabajo de la estrategia de sinergia (Documento de seguimiento trimestral)"/>
    <n v="60"/>
    <n v="100"/>
    <s v="Porcentual"/>
    <s v="% de # de actividades realizadas  / 100% de # de actividades a realizar "/>
    <d v="2025-04-01T00:00:00"/>
    <d v="2025-12-31T00:00:00"/>
    <s v="72-GRUPO DE TRABAJO DE ATENCION AL CIUDADANO"/>
    <n v="15"/>
    <n v="36"/>
    <s v="Al corte 31 de julio la Estrategia Sinergia presenta un avance del 36%, con tres de las siete actividades programadas ejecutadas en su totalidad. El pasado 22 de julio se llevó a cabo una mesa de trabajo con los delegados de las cuatro Superintendencias convocadas, en la cual la SIC presentó su propuesta para el desarrollo de la Estrategia Sinergia. Durante la sesión, se revisaron las principales apuestas y se concretó el inicio de la primera jornada en la ciudad de Bogotá. Actualmente, se están adelantando las gestiones de coordinación necesarias para definir la fecha de la primera jornada conjunta de atención a la ciudadanía._x000a_Se ajustaron las fechas de cumplimiento de dos actividades del plan, correspondientes a la formalización y comunicación del evento, en atención a los aspectos revisados durante el encuentro con los enlaces de cada entidad."/>
    <m/>
    <n v="36"/>
    <s v="Se avala el avance dado a la presente actividad se ejecuto al 100% 1 actividad para el mes de julio.Se recomienda registrar el logro en el mes que se cumple la actividad propuesta no es acumulativo.   "/>
    <m/>
    <m/>
    <n v="5.4"/>
  </r>
  <r>
    <x v="24"/>
    <n v="2"/>
    <x v="1"/>
    <s v="72.2.3"/>
    <s v="N/A"/>
    <s v="NA"/>
    <s v="NA"/>
    <s v="NA"/>
    <s v="N/A"/>
    <s v="N/A"/>
    <s v="N/A"/>
    <s v="Política Servicio al Ciudadano_DIMENSIÓN Gestión con Valores para Resultados"/>
    <s v="N/A"/>
    <s v="Elaborar informe final de la estrategia (Informe elaborado)"/>
    <n v="10"/>
    <n v="1"/>
    <s v="Númerica"/>
    <s v="# de informes de resultados de la implementación de la estrategia de elaborados / 1 informes de resultados de la implementación de la estrategia a elaborar"/>
    <d v="2025-12-01T00:00:00"/>
    <d v="2025-12-31T00:00:00"/>
    <s v="72-GRUPO DE TRABAJO DE ATENCION AL CIUDADANO"/>
    <n v="2.5"/>
    <n v="0"/>
    <n v="0"/>
    <m/>
    <n v="0"/>
    <n v="0"/>
    <m/>
    <m/>
    <n v="0"/>
  </r>
  <r>
    <x v="24"/>
    <n v="2"/>
    <x v="0"/>
    <s v="72.3"/>
    <s v="Innovador"/>
    <s v="NA"/>
    <s v="NA"/>
    <s v="NA"/>
    <s v="N/A"/>
    <s v="Si"/>
    <s v="C-3599-0200-0005-53105b"/>
    <s v="Política Participación Ciudadana en la Gestión Pública _DIMENSIÓN Gestión con Valores para Resultados"/>
    <n v="0"/>
    <s v="Programa de atención a la ciudadanía con enfoque diferencial implementado. (Informe de actividades realizadas )"/>
    <n v="25"/>
    <n v="1"/>
    <s v="Númerica"/>
    <s v="# de Informes realizados / 1 Total de Informes programados"/>
    <d v="2025-02-03T00:00:00"/>
    <d v="2025-11-28T00:00:00"/>
    <s v="142-GRUPO DE TRABAJO DE SERVICIOS ADMINISTRATIVOS Y RECURSOS FÍSICOS;_x000a_20-OFICINA DE TECNOLOGÍA E INFORMÁTICA;_x000a_72-GRUPO DE TRABAJO DE ATENCION AL CIUDADANO"/>
    <n v="25"/>
    <n v="0"/>
    <s v="Se ha desarrollado 1 de 5 actividades programadas, relacionada con el diseño de la propuesta de intervención de canales.  El Programa de atención a la ciudadanía con enfoque diferencial iniciará con la intervención del Canal Presencial. Durante la vigencia 2025 se intervendrá también el canal telefónico, el canal virtual y escrito será intervenido en el 2026. "/>
    <m/>
    <n v="0"/>
    <s v="Se avala cualitativo dado al presente producto. Se recomienda ajustar la unidad de medida y la formula de calculo del presente producto. "/>
    <m/>
    <m/>
    <n v="0"/>
  </r>
  <r>
    <x v="24"/>
    <n v="2"/>
    <x v="1"/>
    <s v="72.3.1"/>
    <s v="N/A"/>
    <s v="NA"/>
    <s v="NA"/>
    <s v="NA"/>
    <s v="N/A"/>
    <s v="N/A"/>
    <s v="N/A"/>
    <s v="Política Participación Ciudadana en la Gestión Pública _DIMENSIÓN Gestión con Valores para Resultados"/>
    <s v="N/A"/>
    <s v="Identificar e intervenir los canales y servicios a los que se aplicará el enfoque diferencial (Documento con la propuesta de intervención de canales/servicios)"/>
    <n v="15"/>
    <n v="1"/>
    <s v="Númerica"/>
    <s v="# de documentos con propuesta de intervención realizados / 1 documentos con propuesta de intervención a realizar"/>
    <d v="2025-02-03T00:00:00"/>
    <d v="2025-03-14T00:00:00"/>
    <s v="72-GRUPO DE TRABAJO DE ATENCION AL CIUDADANO"/>
    <n v="3.75"/>
    <n v="100"/>
    <s v="Se elaboró un documento con la propuesta de Programa de atención a la ciudadanía con enfoque diferencial. Se iniciará con la intervención del Canal Presencial teniendo en cuenta que los cambios que surjan de esta no requieren recursos tecnológicos, además el contacto directo con el grupo objetivo permitirá adquirir buenas prácticas a ser replicadas en otros canales de atención. Durante la vigencia 2025 se intervendrá también el canal telefónico, el canal virtual y escrito será intervenido en el 2026."/>
    <d v="2025-03-14T00:00:00"/>
    <n v="100"/>
    <s v="OAP avala el cumplimiento de la presente actividad con el entregable que da cuenta la intervención de canales "/>
    <d v="2025-03-14T00:00:00"/>
    <n v="100"/>
    <n v="3.75"/>
  </r>
  <r>
    <x v="24"/>
    <n v="2"/>
    <x v="1"/>
    <s v="72.3.2"/>
    <s v="N/A"/>
    <s v="NA"/>
    <s v="NA"/>
    <s v="NA"/>
    <s v="N/A"/>
    <s v="N/A"/>
    <s v="N/A"/>
    <s v="Política Participación Ciudadana en la Gestión Pública _DIMENSIÓN Gestión con Valores para Resultados"/>
    <s v="N/A"/>
    <s v="Implementar la señalización inclusiva en otro lenguaje o idioma para los puntos priorizados de atención al ciudadano presenciales a nivel nacional (Informe de implementación)"/>
    <n v="15"/>
    <n v="1"/>
    <s v="Númerica"/>
    <s v="# de conceptos de viabilidad emitidos / 1 conceptos de viabilidad a emitir"/>
    <d v="2025-03-18T00:00:00"/>
    <d v="2025-08-29T00:00:00"/>
    <s v="142-GRUPO DE TRABAJO DE SERVICIOS ADMINISTRATIVOS Y RECURSOS FÍSICOS;_x000a_72-GRUPO DE TRABAJO DE ATENCION AL CIUDADANO"/>
    <n v="3.75"/>
    <n v="6"/>
    <s v="Se informó por parte del grupo de Servicios Administrativos que el traslado del Contact Center al nuevo local de atención al ciudadano se realizará durante la primera semana de octubre, teniendo en cuenta que las adecuaciones de la infraestructura concluyen el 30 de septiembre de 2025. _x000a_Se identificó por parte del equipo de trabajo de Atención al ciudadano las necesidades de señalética, las cuales fueron remitidas al grupo de Servicios Administrativos según lo requerido en mesa de trabajo realizada el  25 de agosto de 2025. "/>
    <m/>
    <n v="0"/>
    <s v="Se ajusta el avance de la presente actividad a 0% por cuando la la unidad de medida es 1 es decir cuando se obtenga el concepto de viabilidad se dará por cuamplida la presente actividad."/>
    <m/>
    <n v="0"/>
    <n v="0"/>
  </r>
  <r>
    <x v="24"/>
    <n v="2"/>
    <x v="1"/>
    <s v="72.3.3"/>
    <s v="N/A"/>
    <n v="0"/>
    <n v="0"/>
    <n v="0"/>
    <s v="N/A"/>
    <s v="N/A"/>
    <s v="N/A"/>
    <s v="Política Participación Ciudadana en la Gestión Pública _DIMENSIÓN Gestión con Valores para Resultados"/>
    <s v="N/A"/>
    <s v="Desarrolla jornada  con las entidades líderes en la atención incluyente y documentar las buenas prácticas en la materia (Documento de buenas prácticas identificadas)"/>
    <n v="20"/>
    <n v="1"/>
    <s v="Númerica"/>
    <s v="# de documentos de buenas prácticas generados / 1 documentos de buenas prácticas a generar"/>
    <d v="2025-04-01T00:00:00"/>
    <d v="2025-06-04T00:00:00"/>
    <s v="72-GRUPO DE TRABAJO DE ATENCION AL CIUDADANO"/>
    <n v="5"/>
    <n v="100"/>
    <s v="_x000a_Se han identificado buenas prácticas en la atención a personas con discapacidad visual, sordas y con enfoque de género durante el análisis de los procesos de atención al ciudadano del Instituto Nacional para Ciegos (INCI), el Instituto Nacional para Sordos (INSOR) y la Secretaría Distrital de la Mujer.  Estos nuevos elementos permitirían fortalecer el enfoque diferencial e inclusivo que responda de manera más adecuada a las diversas características y necesidades de la ciudadanía. Serán documentadas e incorporadas en el protocolo de atención al ciudadano y otras serán consideradas para su implementación tanto en el punto de atención presencial actual como en el que se proyecta a futuro para la nueva sede principal."/>
    <d v="2025-06-03T00:00:00"/>
    <n v="100"/>
    <s v="Se avala el cumplimiento de la presente actividad donde mediante un informe se relaciona la los temas que se trataron con el el instituto INCI y que van encaminados a fortalecer las buenas practicas con las personas con discapacidad."/>
    <d v="2025-06-03T00:00:00"/>
    <n v="100"/>
    <n v="5"/>
  </r>
  <r>
    <x v="24"/>
    <n v="2"/>
    <x v="1"/>
    <s v="72.3.5"/>
    <s v="N/A"/>
    <s v="NA"/>
    <s v="NA"/>
    <s v="NA"/>
    <s v="N/A"/>
    <s v="N/A"/>
    <s v="N/A"/>
    <s v="Política Participación Ciudadana en la Gestión Pública _DIMENSIÓN Gestión con Valores para Resultados"/>
    <s v="N/A"/>
    <s v="Implementar fase 2 del traductor interactivo  (Adquisición pantalla y en funcionamiento)"/>
    <n v="50"/>
    <n v="1"/>
    <s v="Númerica"/>
    <s v="# de pantallas adquiridas y puestas en funcionamiento / 1 pantallas programas para su adquisición y puesta en funcionamiento"/>
    <d v="2025-06-20T00:00:00"/>
    <d v="2025-11-28T00:00:00"/>
    <s v="20-OFICINA DE TECNOLOGÍA E INFORMÁTICA;_x000a_72-GRUPO DE TRABAJO DE ATENCION AL CIUDADANO"/>
    <n v="12.5"/>
    <n v="35"/>
    <s v="Se definieron las caracterísitcas técnicas de la pantalla y el color, la cual se encuentra en etapa de fabración por parte del proveedor Innventor. Así mismo, se encuentra en elaboración la propuesta de diseño de ubicación del branding en el kiosco interactivo."/>
    <m/>
    <n v="0"/>
    <s v="Se ajusta el avance de la presente actividad a 0% por cuanto la unidad de medida de la presente actividad es 1 pantalla adquirida y puesta en funcionamiento. Se avala el avance cualitativo dado a la presente actividad."/>
    <m/>
    <m/>
    <n v="0"/>
  </r>
  <r>
    <x v="24"/>
    <n v="2"/>
    <x v="0"/>
    <s v="72.4"/>
    <s v="Operativo"/>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C-3599-0200-0005-53105b"/>
    <s v="Política Participación Ciudadana en la Gestión Pública _DIMENSIÓN Gestión con Valores para Resultados"/>
    <s v="PES_20230281 / PEI_24"/>
    <s v="Estrategia de promoción de la participación ciudadana en la SIC, formulada e implementada  (Informe de actividades realizadas )"/>
    <n v="20"/>
    <n v="30"/>
    <s v="Porcentual"/>
    <s v="% de actividades de participación ciudadana formuladas e implementadas / 30% de actividades de participación ciudadana a formular e implementar"/>
    <d v="2025-01-15T00:00:00"/>
    <d v="2025-12-15T00:00:00"/>
    <s v="72-GRUPO DE TRABAJO DE ATENCION AL CIUDADANO"/>
    <n v="20"/>
    <n v="19"/>
    <s v="En el mes de agosto corte semana  4  se realizaron (3) actividades con consulta cuidadana y/o alcance participativo para los ciudadanos y grupos de valor como son: (1) proyectos normativos y (2) espacio de diálogo:_x000a__x000a_(1) Proyectos Normativos: Circular Externa_x000a_Instruir a los sujetos vigilados por la Superintendencia de Industria y Comercio para cumplir con la normativa sobre protección de datos personales en los procesos de transferencia de tecnología._x000a__x000a_(2) Espacio de diálogo: XII Congreso Internacional de Protección de Datos Personales agosto 2025_x000a__x000a_¡La Superintendencia de Industria y Comercio llega a Pereira con #LaSuperEnElTerritorio!-¡Agéndate y participa en este espacio de formación y defensa de los derechos de los consumidores!"/>
    <m/>
    <n v="19"/>
    <s v="Se verifica el avance porcentual registrado en atención a las evidencias anexas "/>
    <m/>
    <m/>
    <n v="3.8"/>
  </r>
  <r>
    <x v="24"/>
    <n v="2"/>
    <x v="1"/>
    <s v="72.4.1"/>
    <s v="N/A"/>
    <s v="NA"/>
    <s v="NA"/>
    <s v="NA"/>
    <s v="N/A"/>
    <s v="N/A"/>
    <s v="N/A"/>
    <s v="Política Participación Ciudadana en la Gestión Pública _DIMENSIÓN Gestión con Valores para Resultados"/>
    <s v="N/A"/>
    <s v="Diseñar la estrategia de participación ciudadanía SIC 2025 que incluya el plan detrabajo para su ejecución (Documento de estrategia)"/>
    <n v="25"/>
    <n v="1"/>
    <s v="Númerica"/>
    <s v="# de estrategias de participación ciudadana diseñadas / 1 estrategias de participación ciudadana a diseñar"/>
    <d v="2025-01-15T00:00:00"/>
    <d v="2025-02-18T00:00:00"/>
    <s v="72-GRUPO DE TRABAJO DE ATENCION AL CIUDADANO"/>
    <n v="5"/>
    <n v="100"/>
    <s v="Se elaboró la Estrategia de Participación Ciudadana SIC 2025 V01 y el plan de trabajo para su realización. El plan de trabajo está formulado en el formato dispuesto por la Función Pública._x000a_ "/>
    <d v="2025-02-28T00:00:00"/>
    <n v="100"/>
    <s v="Se avala el cumplimiento de la presente actividad "/>
    <d v="2025-03-28T00:00:00"/>
    <n v="100"/>
    <n v="5"/>
  </r>
  <r>
    <x v="24"/>
    <n v="2"/>
    <x v="1"/>
    <s v="72.4.2"/>
    <s v="N/A"/>
    <s v="NA"/>
    <s v="NA"/>
    <s v="NA"/>
    <s v="N/A"/>
    <s v="N/A"/>
    <s v="N/A"/>
    <s v="Política Participación Ciudadana en la Gestión Pública _DIMENSIÓN Gestión con Valores para Resultados"/>
    <s v="N/A"/>
    <s v="Comunicar a los grupos de valor la Estrategia de participación ciudadana diseñada  (Capturas de pantalla de la divulgación en la página web y redes sociales)"/>
    <n v="20"/>
    <n v="1"/>
    <s v="Númerica"/>
    <s v="# de estrategias de participación ciudadana comunicadas a la ciudadanía / 1 estrategias de participación ciudadana a comunicar a la ciudadanía"/>
    <d v="2025-02-19T00:00:00"/>
    <d v="2025-02-28T00:00:00"/>
    <s v="72-GRUPO DE TRABAJO DE ATENCION AL CIUDADANO"/>
    <n v="4"/>
    <n v="100"/>
    <s v="Se sometió a consulta de la ciudadanía en general la Estrategia de Participación Ciudadana y se divulgó a través de la página web y en las redes sociales."/>
    <d v="2025-02-28T00:00:00"/>
    <n v="100"/>
    <s v="Se avala cumplimiento de la presente actividad mediante la publicación en la sede electrónica estrategia participación y relacionamiento 2025 "/>
    <d v="2025-02-28T00:00:00"/>
    <n v="100"/>
    <n v="4"/>
  </r>
  <r>
    <x v="24"/>
    <n v="2"/>
    <x v="1"/>
    <s v="72.4.3"/>
    <s v="N/A"/>
    <n v="0"/>
    <n v="0"/>
    <n v="0"/>
    <s v="N/A"/>
    <s v="N/A"/>
    <s v="N/A"/>
    <s v="Política Participación Ciudadana en la Gestión Pública _DIMENSIÓN Gestión con Valores para Resultados"/>
    <s v="N/A"/>
    <s v="Ejecutar el plan de trabajo de la estrategia  (Informe trimestral de seguimiento elaborado)"/>
    <n v="30"/>
    <n v="100"/>
    <s v="Porcentual"/>
    <s v="% de # de actividades realizadas  / 100% de # de actividades a realizar  "/>
    <d v="2025-03-03T00:00:00"/>
    <d v="2025-11-14T00:00:00"/>
    <s v="72-GRUPO DE TRABAJO DE ATENCION AL CIUDADANO"/>
    <n v="6"/>
    <n v="55"/>
    <s v="Al corte, la Estrategia de Participación Ciudadana presenta un avance de cumplimiento del 54%, en el mes de agosto se avanzó en la ejecución de las actividades No. 8 (Divulgar a los ciudadanos y grupos de interés los resultados de la participación ) con 80%, No. 12 ( Seguimiento a la ejecución de la estrategia) con 75% y No. 13 (Reporte de ejecución del indicador PES) con 67%._x000a__x000a_Las demás actividad se encuentra dentro del tiempo para su realización."/>
    <m/>
    <n v="55"/>
    <s v="Se verificó el 55% de avance el cual está en coherencia con la matriz de seguimiento de la Estrategia de Participación ciudadana. Se recomienda que el porcentaje registrado en la justificación sea igual al reportado, dado que en la justificación se escribió 54% y lo reportado y de acuerdo a los soportes es de 55%"/>
    <m/>
    <m/>
    <n v="3.3"/>
  </r>
  <r>
    <x v="24"/>
    <n v="2"/>
    <x v="1"/>
    <s v="72.4.4"/>
    <s v="N/A"/>
    <s v="NA"/>
    <s v="NA"/>
    <s v="NA"/>
    <s v="N/A"/>
    <s v="N/A"/>
    <s v="N/A"/>
    <s v="Política Participación Ciudadana en la Gestión Pública _DIMENSIÓN Gestión con Valores para Resultados"/>
    <s v="N/A"/>
    <s v="Elaborar y publicar informe con el resultado de la implementación de la estrategia de participación ciudadana (Informe publicado en el página web)"/>
    <n v="25"/>
    <n v="1"/>
    <s v="Númerica"/>
    <s v="# de informes de resultados de la implementación de la estrategia de participación ciudadana elaborados / 1 informes de resultados de la implementación de la estrategia de participación ciudadana a elaborar"/>
    <d v="2025-12-01T00:00:00"/>
    <d v="2025-12-15T00:00:00"/>
    <s v="72-GRUPO DE TRABAJO DE ATENCION AL CIUDADANO"/>
    <n v="5"/>
    <n v="0"/>
    <n v="0"/>
    <m/>
    <n v="0"/>
    <n v="0"/>
    <m/>
    <m/>
    <n v="0"/>
  </r>
  <r>
    <x v="25"/>
    <n v="2"/>
    <x v="0"/>
    <s v="7100.1"/>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2-01-4-c- Seguridad humana y justicia social - Portabilidad de datos para el empoderamiento ciudadano "/>
    <s v="Si"/>
    <s v="C-3503-0200-0012-20104c"/>
    <s v="Política Participación Ciudadana en la Gestión Pública _DIMENSIÓN Gestión con Valores para Resultados"/>
    <n v="0"/>
    <s v="Capacitaciones dirigidas al a los sujetos obligados para la adecuada inscripción de sus bases de datos en el Registro Nacional de Bases de Datos (RNBD), realizadas (registros fotográficos/capturas de pantallas )"/>
    <n v="50"/>
    <n v="6"/>
    <s v="Númerica"/>
    <s v="# de capacitaciones realizadas / 6 capacitaciones a realizar"/>
    <d v="2025-02-04T00:00:00"/>
    <d v="2025-12-16T00:00:00"/>
    <s v="7100-DIRECCIÓN DE INVESTIGACIONES DE PROTECCIÓN DE DATOS PERSONALES;_x000a_73-GRUPO DE TRABAJO DE COMUNICACION"/>
    <n v="50"/>
    <n v="0"/>
    <n v="0"/>
    <m/>
    <n v="0"/>
    <n v="0"/>
    <m/>
    <m/>
    <n v="0"/>
  </r>
  <r>
    <x v="25"/>
    <n v="2"/>
    <x v="1"/>
    <s v="7100.1.1"/>
    <s v="NA"/>
    <s v="NA"/>
    <s v="NA"/>
    <s v="NA"/>
    <s v="N/A"/>
    <s v="N/A"/>
    <s v="N/A"/>
    <s v="Política Participación Ciudadana en la Gestión Pública _DIMENSIÓN Gestión con Valores para Resultados"/>
    <s v="N/A"/>
    <s v="Elaborar y enviar cronograma de capacitaciones al grupo de comunicaciones  (correo electrónico con cronograma/único entregable)"/>
    <n v="10"/>
    <n v="1"/>
    <s v="Númerica"/>
    <s v="# de cronogramas enviados / 1 cronograma de capacitación a enviar"/>
    <d v="2025-02-04T00:00:00"/>
    <d v="2025-02-07T00:00:00"/>
    <s v="7100-DIRECCIÓN DE INVESTIGACIONES DE PROTECCIÓN DE DATOS PERSONALES"/>
    <n v="5"/>
    <n v="100"/>
    <s v="Se elaboró y envío el cronograma de las 6 capacitaciones sobre la adecuada inscripción en el Registro Nacional de Bases de Datos -RNBD al grupo de comunicaciones"/>
    <d v="2025-02-07T00:00:00"/>
    <n v="100"/>
    <s v="Se evidencia soporte."/>
    <d v="2025-02-07T00:00:00"/>
    <n v="100"/>
    <n v="5"/>
  </r>
  <r>
    <x v="25"/>
    <n v="2"/>
    <x v="1"/>
    <s v="7100.1.2"/>
    <s v="N/A"/>
    <s v="NA"/>
    <s v="NA"/>
    <s v="NA"/>
    <s v="N/A"/>
    <s v="N/A"/>
    <s v="N/A"/>
    <s v="Política Participación Ciudadana en la Gestión Pública _DIMENSIÓN Gestión con Valores para Resultados"/>
    <s v="N/A"/>
    <s v="Realizar capacitaciones en temas relacionados con datos personales. (Registro fotográfico o captura de pantalla)"/>
    <n v="60"/>
    <n v="6"/>
    <s v="Númerica"/>
    <s v="# de capacitaciones realizadas / 6 capacitaciones a realizar"/>
    <d v="2025-02-11T00:00:00"/>
    <d v="2025-11-28T00:00:00"/>
    <s v="7100-DIRECCIÓN DE INVESTIGACIONES DE PROTECCIÓN DE DATOS PERSONALES;_x000a_73-GRUPO DE TRABAJO DE COMUNICACION"/>
    <n v="30"/>
    <n v="83.33"/>
    <s v="Realización de la 5a capacitación en temas relacionados con datos personales. (Registro fotográfico o captura de pantalla)"/>
    <m/>
    <n v="83.33"/>
    <s v="Se avala el % de avance del 83,33%, correspondiente a la realización de 5 capacitaciones de 6 programadas. "/>
    <m/>
    <m/>
    <n v="24.999000000000002"/>
  </r>
  <r>
    <x v="25"/>
    <n v="2"/>
    <x v="1"/>
    <s v="7100.1.3"/>
    <s v="NA"/>
    <s v="NA"/>
    <s v="NA"/>
    <s v="NA"/>
    <s v="N/A"/>
    <s v="N/A"/>
    <s v="N/A"/>
    <s v="Política Participación Ciudadana en la Gestión Pública _DIMENSIÓN Gestión con Valores para Resultados"/>
    <s v="N/A"/>
    <s v="Realizar informes de capacitaciones realizadas  (Informe elaborado)"/>
    <n v="30"/>
    <n v="6"/>
    <s v="Númerica"/>
    <s v="# de informe realizado / 6 informes a realizar"/>
    <d v="2025-02-11T00:00:00"/>
    <d v="2025-12-16T00:00:00"/>
    <s v="7100-DIRECCIÓN DE INVESTIGACIONES DE PROTECCIÓN DE DATOS PERSONALES"/>
    <n v="15"/>
    <n v="83.33"/>
    <s v="Informes 5a capacitación &quot;Actualización RNBD&quot; agosto 14 de 2025"/>
    <m/>
    <n v="83.33"/>
    <s v="Se valida el % de avance del 83,33%, correspondiente a la realización del informe sobre la 5 capacitación relacionados con la protección de datos personales."/>
    <m/>
    <m/>
    <n v="12.499500000000001"/>
  </r>
  <r>
    <x v="25"/>
    <n v="2"/>
    <x v="0"/>
    <s v="7100.2"/>
    <s v="Innovador"/>
    <s v="NA"/>
    <s v="NA"/>
    <s v="NA"/>
    <s v="N/A"/>
    <s v="No"/>
    <s v="C-3503-0200-0012-20104c"/>
    <s v="Política Fortalecimiento Organizacional y Simplificación de Procesos _DIMENSIÓN Gestión con Valores para Resultados"/>
    <n v="0"/>
    <s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
    <n v="50"/>
    <n v="1"/>
    <s v="Númerica"/>
    <s v="# de informe realizado / 1 informes a realizar"/>
    <d v="2025-02-03T00:00:00"/>
    <d v="2025-09-30T00:00:00"/>
    <s v="7100-DIRECCIÓN DE INVESTIGACIONES DE PROTECCIÓN DE DATOS PERSONALES"/>
    <n v="50"/>
    <n v="0"/>
    <n v="0"/>
    <m/>
    <n v="0"/>
    <n v="0"/>
    <m/>
    <m/>
    <n v="0"/>
  </r>
  <r>
    <x v="25"/>
    <n v="2"/>
    <x v="1"/>
    <s v="7100.2.1"/>
    <s v="N/A"/>
    <n v="0"/>
    <n v="0"/>
    <n v="0"/>
    <s v="N/A"/>
    <s v="N/A"/>
    <s v="N/A"/>
    <s v="Política Fortalecimiento Organizacional y Simplificación de Procesos _DIMENSIÓN Gestión con Valores para Resultados"/>
    <s v="N/A"/>
    <s v="Realizar el diseño de la integración de la herramienta del Detector de Políticas con el Registro Nacional de Bases de Datos (Documento técnico con los diagramas de componentes requeridos y la descripción de cada uno)"/>
    <n v="20"/>
    <n v="1"/>
    <s v="Númerica"/>
    <s v="# de documentos elaborados y enviados / 1 documento a elaborar y enviar"/>
    <d v="2025-02-03T00:00:00"/>
    <d v="2025-03-17T00:00:00"/>
    <s v="7100-DIRECCIÓN DE INVESTIGACIONES DE PROTECCIÓN DE DATOS PERSONALES"/>
    <n v="10"/>
    <n v="100"/>
    <s v="Se elaboró y envío el documento técnico con los diagramas de componentes y definiciones requeridas para la integración del detector de políticas con el Registro Nacional de Bases de Datos"/>
    <d v="2025-03-17T00:00:00"/>
    <n v="100"/>
    <s v="Se avala el cumplimiento de la actividad."/>
    <d v="2025-03-17T00:00:00"/>
    <n v="100"/>
    <n v="10"/>
  </r>
  <r>
    <x v="25"/>
    <n v="2"/>
    <x v="1"/>
    <s v="7100.2.2"/>
    <s v="N/A"/>
    <s v="NA"/>
    <s v="NA"/>
    <s v="NA"/>
    <s v="N/A"/>
    <s v="N/A"/>
    <s v="N/A"/>
    <s v="Política Fortalecimiento Organizacional y Simplificación de Procesos _DIMENSIÓN Gestión con Valores para Resultados"/>
    <s v="N/A"/>
    <s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
    <n v="30"/>
    <n v="1"/>
    <s v="Númerica"/>
    <s v="# de documentos elaborados y enviados / 1 documento a elaborar y enviar"/>
    <d v="2025-03-18T00:00:00"/>
    <d v="2025-05-29T00:00:00"/>
    <s v="7100-DIRECCIÓN DE INVESTIGACIONES DE PROTECCIÓN DE DATOS PERSONALES"/>
    <n v="15"/>
    <n v="100"/>
    <s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
    <d v="2025-05-28T00:00:00"/>
    <n v="100"/>
    <s v="Se verifica cumplimiento de la actividad"/>
    <d v="2025-05-28T00:00:00"/>
    <n v="100"/>
    <n v="15"/>
  </r>
  <r>
    <x v="25"/>
    <n v="2"/>
    <x v="1"/>
    <s v="7100.2.3"/>
    <s v="N/A"/>
    <s v="NA"/>
    <s v="NA"/>
    <s v="NA"/>
    <s v="N/A"/>
    <s v="N/A"/>
    <s v="N/A"/>
    <s v="Política Fortalecimiento Organizacional y Simplificación de Procesos _DIMENSIÓN Gestión con Valores para Resultados"/>
    <s v="N/A"/>
    <s v="Ejecutar pruebas funcionales y pruebas de carga al sistema RNBD para garantizar su correcto funcionamiento en el proceso de  validación de documentos de políticas (Informe que detalle los resultados obtenidos durante el proceso de pruebas)"/>
    <n v="20"/>
    <n v="1"/>
    <s v="Númerica"/>
    <s v="# de documentos elaborados y enviados / 1 documento a elaborar y enviar"/>
    <d v="2025-06-03T00:00:00"/>
    <d v="2025-07-11T00:00:00"/>
    <s v="7100-DIRECCIÓN DE INVESTIGACIONES DE PROTECCIÓN DE DATOS PERSONALES"/>
    <n v="10"/>
    <n v="100"/>
    <s v="Se entrega informe que detalla los resultados obtenidos de las pruebas de carga ejecutadas al servicio del detector de políticas implementado dentro del aplicativo SISI"/>
    <d v="2025-07-04T00:00:00"/>
    <n v="100"/>
    <s v="Se soporta el cumplimiento del 100% de la actividad con el informe de las pruebas de carga ejecutadas "/>
    <m/>
    <n v="100"/>
    <n v="10"/>
  </r>
  <r>
    <x v="25"/>
    <n v="2"/>
    <x v="1"/>
    <s v="7100.2.4"/>
    <s v="N/A"/>
    <n v="0"/>
    <n v="0"/>
    <n v="0"/>
    <s v="N/A"/>
    <s v="N/A"/>
    <s v="N/A"/>
    <s v="Política Fortalecimiento Organizacional y Simplificación de Procesos _DIMENSIÓN Gestión con Valores para Resultados"/>
    <s v="N/A"/>
    <s v="Realizar capacitación a los usuarios funcionales para socializar el manejo del servicio del Detector de Políticas como parte del sistema RNBD (Actas de Capacitación realizadas a los usuarios funcionales)"/>
    <n v="10"/>
    <n v="1"/>
    <s v="Númerica"/>
    <s v="# de acta de  capacitaciones realizadas / 1 acta de  capacitaciones a realizar"/>
    <d v="2025-07-14T00:00:00"/>
    <d v="2025-08-29T00:00:00"/>
    <s v="7100-DIRECCIÓN DE INVESTIGACIONES DE PROTECCIÓN DE DATOS PERSONALES"/>
    <n v="5"/>
    <n v="100"/>
    <s v="Se realizó la capacitación a los usuarios funcionales para socializar el manejo del servicio del detector de Políticas como parte del Sistema RNBD  "/>
    <d v="2025-08-29T00:00:00"/>
    <n v="100"/>
    <s v="Se valida el % de cumplimiento de la actividad. Se adjunta acta de realización de la capacitación a los usuarios funcionales del servicio de Política de la RNBD"/>
    <d v="2025-08-29T00:00:00"/>
    <n v="100"/>
    <n v="5"/>
  </r>
  <r>
    <x v="25"/>
    <n v="2"/>
    <x v="1"/>
    <s v="7100.2.5"/>
    <s v="N/A"/>
    <n v="0"/>
    <n v="0"/>
    <n v="0"/>
    <s v="N/A"/>
    <s v="N/A"/>
    <s v="N/A"/>
    <s v="Política Fortalecimiento Organizacional y Simplificación de Procesos _DIMENSIÓN Gestión con Valores para Resultados"/>
    <s v="N/A"/>
    <s v="Realizar paso a producción de la versión del sistema RNBD que incluya la integración con el Detector de Políticas (Informe que evidencie el paso a producción)"/>
    <n v="20"/>
    <n v="1"/>
    <s v="Númerica"/>
    <s v="# de informe realizado / 1 informes a realizar"/>
    <d v="2025-09-01T00:00:00"/>
    <d v="2025-09-30T00:00:00"/>
    <s v="7100-DIRECCIÓN DE INVESTIGACIONES DE PROTECCIÓN DE DATOS PERSONALES"/>
    <n v="10"/>
    <n v="0"/>
    <n v="0"/>
    <m/>
    <n v="0"/>
    <n v="0"/>
    <m/>
    <m/>
    <n v="0"/>
  </r>
  <r>
    <x v="26"/>
    <n v="4"/>
    <x v="0"/>
    <s v="71.1"/>
    <s v="Operativo"/>
    <s v="NA"/>
    <s v="NA"/>
    <s v="NA"/>
    <s v="N/A"/>
    <s v="No"/>
    <s v="C-3599-0200-0005-53105b"/>
    <s v="Política Servicio al Ciudadano_DIMENSIÓN Gestión con Valores para Resultados"/>
    <n v="0"/>
    <s v="Jornadas de Capacitación bajo la Estrategia Marcas de Paz, realizadas._x000a_ (Informe consolidado de la ejecución de las jornadas)"/>
    <n v="30"/>
    <n v="100"/>
    <s v="Porcentual"/>
    <s v="% de Jornadas de Capacitación  bajo la Estrategia Marcas de Paz realizadas / 100% de Jornadas de Capacitación  bajo la Estrategia Marcas de Paz a implementar"/>
    <d v="2025-02-03T00:00:00"/>
    <d v="2025-12-19T00:00:00"/>
    <s v="71-GRUPO DE TRABAJO DE FORMACION"/>
    <n v="30"/>
    <n v="53"/>
    <s v="Durante el mes de agosto se realizaron 5 jornadas. En el acumulado con corte al 31 de agosto de 2025, se han realizado 16 jornadas de capacitación, de las 30 establecidas. Esta jornadas se han dictado en la modalidad videoconferencia (7) en las ciudades de Atacó (1), Bogotá (3), Popayán (2) y Tumaco (1),  presencialmente (9) en el corregimiento de Cupicá, municipio de Arauquita (1), Bahía Solano, Chocó. (1), en los  municipios de San Andrés de Tumaco, Nariño (1), Bojaya (1), Istmina (1), Quibdó (1), Leticia (1) y Bogotá (2).  Con la participación total de 483 asistentes."/>
    <m/>
    <n v="53"/>
    <s v="Se verifico el porcentaje de avance del 53%, que corresponde al acumulado de 16 jornadas sobre 30 programadas. El anexo soporta el avance reportado de 5 jornadas del mes de agosto. "/>
    <m/>
    <m/>
    <n v="15.9"/>
  </r>
  <r>
    <x v="26"/>
    <n v="4"/>
    <x v="1"/>
    <s v="71.1.1"/>
    <s v="NA"/>
    <s v="NA"/>
    <s v="NA"/>
    <s v="NA"/>
    <s v="N/A"/>
    <s v="N/A"/>
    <s v="N/A"/>
    <s v="Política Servicio al Ciudadano_DIMENSIÓN Gestión con Valores para Resultados"/>
    <s v="N/A"/>
    <s v="Definir, en coordinación con el Despacho de la Superintendente de PI, el contenido temático que será abordado en las jornadas de capacitación y los aportes a la proyección mensual del número de jornadas a realizar. (Documento con las definiciones)"/>
    <n v="30"/>
    <n v="1"/>
    <s v="Númerica"/>
    <s v="# de Documento realizado / 1 Documento programado"/>
    <d v="2025-02-03T00:00:00"/>
    <d v="2025-03-28T00:00:00"/>
    <s v="71-GRUPO DE TRABAJO DE FORMACION"/>
    <n v="9"/>
    <n v="100"/>
    <s v="Fue cumplida al 100% finalizando 28 marzo. En los documentos anexos se puede evidenciar el correcto cumplimiento: El día 04 de marzo, se llevó a cabo reunión presencial con la Delegatura de PI, en donde se definieron en coordinación con el Despacho de la Superintendente de PI, el contenido temático que será abordado en las jornadas de capacitación y los aportes a la proyección mensual del número de jornadas a realizar. Como se puede evidenciar en el documento adjunto las principales conclusiones fueron: 1. Se acordó  que el número de jornadas de capacitación será  de 30 jornadas anuales con un número de aforo entre los 20 y 30 asistentes. 2. El Grupo de Trabajo de Formación realizará  una validación previa de cumplimiento de los requisitos para las jornadas de capacitación. 3. Se estableció que los docentes del Grupo continuarían realizando las jornadas de capacitación de la primera etapa de la estrategia, manejando los mismos contenidos."/>
    <d v="2025-03-28T00:00:00"/>
    <n v="100"/>
    <s v="Se avala el cumplimiento de la presente actividad, donde se evidencia los lineamientos marcas de paz."/>
    <d v="2025-03-28T00:00:00"/>
    <n v="100"/>
    <n v="9"/>
  </r>
  <r>
    <x v="26"/>
    <n v="4"/>
    <x v="1"/>
    <s v="71.1.2"/>
    <s v="N/A"/>
    <s v="NA"/>
    <s v="NA"/>
    <s v="NA"/>
    <s v="N/A"/>
    <s v="N/A"/>
    <s v="N/A"/>
    <s v="Política Servicio al Ciudadano_DIMENSIÓN Gestión con Valores para Resultados"/>
    <s v="N/A"/>
    <s v="Realizar las jornadas de capacitación. (Matriz de gestión de jornadas realizadas)"/>
    <n v="60"/>
    <n v="30"/>
    <s v="Númerica"/>
    <s v="# de Jornadas de Capacitación  bajo la Estrategia Marcas de Paz realizadas / 30 Jornadas de Capacitación  bajo la Estrategia Marcas de Paz a realizar"/>
    <d v="2025-04-01T00:00:00"/>
    <d v="2025-12-05T00:00:00"/>
    <s v="71-GRUPO DE TRABAJO DE FORMACION"/>
    <n v="18"/>
    <n v="53"/>
    <s v="Durante el mes de agosto se realizaron 5 jornadas. En el acumulado con corte al 31 de agosto de 2025, se han realizado 16 jornadas de capacitación, de las 30 establecidas. Esta jornadas se han dictado en la modalidad videoconferencia (7) en las ciudades de Atacó (1), Bogotá (3), Popayán (2) y Tumaco (1),  presencialmente (9) en el corregimiento de Cupicá, municipio de Arauquita (1), Bahía Solano, Chocó. (1), en los  municipios de San Andrés de Tumaco, Nariño (1), Bojaya (1), Istmina (1), Quibdó (1), Leticia (1) y Bogotá (2).  Con la participación total de 483 asistentes."/>
    <m/>
    <n v="53"/>
    <s v="Se verifica el avance reportado y las evidencias soportar la gestión del mes de agosto"/>
    <m/>
    <m/>
    <n v="9.5399999999999991"/>
  </r>
  <r>
    <x v="26"/>
    <n v="4"/>
    <x v="1"/>
    <s v="71.1.3"/>
    <s v="N/A"/>
    <s v="NA"/>
    <s v="NA"/>
    <s v="NA"/>
    <s v="N/A"/>
    <s v="N/A"/>
    <s v="N/A"/>
    <s v="Política Servicio al Ciudadano_DIMENSIÓN Gestión con Valores para Resultados"/>
    <s v="N/A"/>
    <s v="Elaborar informes trimestrales de las jornadas de capacitación realizadas. (Informe)"/>
    <n v="10"/>
    <n v="3"/>
    <s v="Númerica"/>
    <s v="# de Informes de las jornadas bajo la Estrategia Marcas de Paz elaborados / 3 Informes de las jornadas bajo la Estrategia Marcas de Paz a elaborar"/>
    <d v="2025-04-01T00:00:00"/>
    <d v="2025-12-19T00:00:00"/>
    <s v="71-GRUPO DE TRABAJO DE FORMACION"/>
    <n v="3"/>
    <n v="33"/>
    <s v="Con corte al 30 de junio de 2025, se ha elaborado un (1) informe de los tres (3) establecidos como meta. En dicho informe se indica la gestión realizada durante el trimestre abril-junio de 2025, para el cumplimiento de la meta. Dicho informe desarrolla los siguientes aspectos. _x000a_• Identificar el desarrollo de la estrategia de Marcas de Paz durante el primer trimestre de actividades. _x000a_• Analizar los factores que han limitado el avance de la estrategia para orientar acciones de mejora._x000a_• Reafirmar el compromiso de Marcas de Paz para contribuir en la construcción de un territorio en Paz. "/>
    <m/>
    <n v="33"/>
    <s v="Se avala el avance cualitativo y cuantitativo dado a la presente actividad. Se presente  1 de los 3 informes propuestos en la presente actividad. en el informe se describen las capacitaciones que se han adelantado, numero de asistentes y ciudades en las cuales se han dado las capacitaciones. "/>
    <m/>
    <m/>
    <n v="0.99"/>
  </r>
  <r>
    <x v="26"/>
    <n v="4"/>
    <x v="0"/>
    <s v="71.2"/>
    <s v="Operativo"/>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5-31-5-b- Convergencia regional - Entidades públicas territoriales y nacionales fortalecidas "/>
    <s v="No"/>
    <s v="C-3599-0200-0005-53105b"/>
    <s v="Política Participación Ciudadana en la Gestión Pública _DIMENSIÓN Gestión con Valores para Resultados"/>
    <n v="0"/>
    <s v="Programa estratégico de enfoque diferencial para la Inclusión de población vulnerable en la oferta académica del Grupo de Formación, ejecutado (Informe consolidado de la ejecución del programa)"/>
    <n v="20"/>
    <n v="100"/>
    <s v="Porcentual"/>
    <s v="% de programas con enfoque diferencial en la oferta académica implementados / 100% de programas con enfoque diferencial en la oferta académica a implementar"/>
    <d v="2025-02-03T00:00:00"/>
    <d v="2025-11-28T00:00:00"/>
    <s v="71-GRUPO DE TRABAJO DE FORMACION"/>
    <n v="20"/>
    <n v="60"/>
    <s v="Con cortes al 31 de agosto de 2025,  se ha avanzado en el plan de trabajo propuesto para este producto en un 60%, finalizando en un 100%  las siguientes dos actividades, que ya fueron reportadas: _x000a_En el mes de abril: _x000a_1.1. Identificación de Población Objetivo y  _x000a_1.2. Análisis de Necesidades Específicas._x000a_En el mes de julio: _x000a_2.1. Revisar, analizar y generar recomendaciones de la documentación institucionales del Proceso de Formación _x000a_2.2. Entregar propuesta de metodologías inclusivas a utilizar para la adaptación de la oferta académica_x000a_Y para este avance con corte al mes de agosto se reportan las siguiente actividades: _x000a_2.3. Socializar el documento de recomendaciones y metodologías inclusivas al equipo de formación_x000a_2.4. Matriz ajuste de contenidos con base en los documentos de recomendaciones_x000a_Adicionalmente, se reporta el plan de trabajo presentado como evidencia del avance del 60% a la fecha."/>
    <m/>
    <n v="60"/>
    <s v="Se verifica el porcentaje de avance del 60%, el cual corresponde al avance reportado en seguimiento del Plan de Acción de programa estratégico de enfoque diferencial. Los anexos soportan las acciones realizadas en el mes de agosto "/>
    <m/>
    <m/>
    <n v="12"/>
  </r>
  <r>
    <x v="26"/>
    <n v="4"/>
    <x v="1"/>
    <s v="71.2.1"/>
    <s v="N/A"/>
    <s v="NA"/>
    <s v="NA"/>
    <s v="NA"/>
    <s v="N/A"/>
    <s v="N/A"/>
    <s v="N/A"/>
    <s v="Política Participación Ciudadana en la Gestión Pública _DIMENSIÓN Gestión con Valores para Resultados"/>
    <s v="N/A"/>
    <s v="Diseñar el programa de enfoque diferencial  que incluya el plan de trabajo. (Documento de programa)"/>
    <n v="30"/>
    <n v="1"/>
    <s v="Númerica"/>
    <s v="# de programas con enfoque diferencial  diseñados / 1 programas con enfoque diferencial a diseñar"/>
    <d v="2025-02-03T00:00:00"/>
    <d v="2025-03-31T00:00:00"/>
    <s v="71-GRUPO DE TRABAJO DE FORMACION"/>
    <n v="6"/>
    <n v="100"/>
    <s v="Cumplida al 100% finalizando el 31 de marzo. En documentos anexos se evidencia el correcto cumplimiento. Para la elaboración del documento del programa y plan trabajo, se llevaron a cabo varias reuniones con la Coordinación del Grupo de Formación, se revisó la primera versión del Doc y plan de trabajo, se dieron a conocer los ajustes. Ya se cuenta con el documento final aprobado por la Coordinación. Dicho documento tiene como objetivo: Desarrollar e implementar un Programa Estratégico de Enfoque Diferencial que permita la inclusión efectiva de la población  vulnerable  en  la  oferta  académica  del  Grupo de Formación de la SIC, adaptando contenidos, metodologías y recursos educativos a las necesidades específicas de los diferentes grupos poblacionales en situación de vulnerabilidad, con el fin de promover su acceso equitativo a oportunidades de formación, desarrollo personal y participación activa en el desarrollo económico y social."/>
    <d v="2025-03-31T00:00:00"/>
    <n v="100"/>
    <s v="Se avala el cumplimiento de la presente actividad mediante los documentos soporte allegados."/>
    <d v="2025-03-31T00:00:00"/>
    <n v="100"/>
    <n v="6"/>
  </r>
  <r>
    <x v="26"/>
    <n v="4"/>
    <x v="1"/>
    <s v="71.2.2"/>
    <s v="N/A"/>
    <s v="NA"/>
    <s v="NA"/>
    <s v="NA"/>
    <s v="N/A"/>
    <s v="N/A"/>
    <s v="N/A"/>
    <s v="Política Participación Ciudadana en la Gestión Pública _DIMENSIÓN Gestión con Valores para Resultados"/>
    <s v="N/A"/>
    <s v="Elaborar e implementar un protocolo de  enfoque diferencial de la oferta académica (Protocolo elaborado)"/>
    <n v="60"/>
    <n v="1"/>
    <s v="Númerica"/>
    <s v="# de protocolos con enfoque diferencial elaborados e implementados / 1 protocolos con enfoque diferencial a elaborar e implementar"/>
    <d v="2025-04-01T00:00:00"/>
    <d v="2025-11-28T00:00:00"/>
    <s v="71-GRUPO DE TRABAJO DE FORMACION"/>
    <n v="12"/>
    <n v="0"/>
    <n v="0"/>
    <m/>
    <n v="0"/>
    <n v="0"/>
    <m/>
    <m/>
    <n v="0"/>
  </r>
  <r>
    <x v="26"/>
    <n v="4"/>
    <x v="1"/>
    <s v="71.2.3"/>
    <s v="N/A"/>
    <n v="0"/>
    <n v="0"/>
    <n v="0"/>
    <s v="N/A"/>
    <s v="N/A"/>
    <s v="N/A"/>
    <s v="Política Participación Ciudadana en la Gestión Pública _DIMENSIÓN Gestión con Valores para Resultados"/>
    <s v="N/A"/>
    <s v="Ejecutar el plan de trabajo del programa de enfoque diferencial.  (Informe de la ejecución del programa)"/>
    <n v="10"/>
    <n v="100"/>
    <s v="Porcentual"/>
    <s v="% de plan de trabajo del programa de enfoque diferencial ejecutado  / 100% de plan de trabajo del programa de enfoque diferencial a ejecutar"/>
    <d v="2025-04-01T00:00:00"/>
    <d v="2025-11-28T00:00:00"/>
    <s v="71-GRUPO DE TRABAJO DE FORMACION"/>
    <n v="2"/>
    <n v="60"/>
    <s v="Con cortes al 31 de agosto de 2025,  se ha avanzado en el plan de trabajo propuesto para este producto en un 60%, finalizando en un 100%  las siguientes dos actividades, que ya fueron reportadas: _x000a_En el mes de abril: _x000a_1.1. Identificación de Población Objetivo y  _x000a_1.2. Análisis de Necesidades Específicas._x000a_En el mes de julio: _x000a_2.1. Revisar, analizar y generar recomendaciones de la documentación institucionales del Proceso de Formación _x000a_2.2. Entregar propuesta de metodologías inclusivas a utilizar para la adaptación de la oferta académica_x000a_Y para este avance con corte al mes de agosto se reportan las siguiente actividades: _x000a_2.3. Socializar el documento de recomendaciones y metodologías inclusivas al equipo de formación_x000a_2.4. Matriz ajuste de contenidos con base en los documentos de recomendaciones_x000a_Adicionalmente, se reporta el plan de trabajo presentado como evidencia del avance del 60% a la fecha."/>
    <m/>
    <n v="60"/>
    <s v="Se validad el porcentaje de avance del 60%, soportado en el seguimiento del plan de trabajo del programa de enfoque diferencial. Se adjuntan soportes de las acciones desarrolladas en el mes de agosto. "/>
    <m/>
    <m/>
    <n v="1.2"/>
  </r>
  <r>
    <x v="26"/>
    <n v="4"/>
    <x v="0"/>
    <s v="71.3"/>
    <s v="NA"/>
    <s v="NA"/>
    <s v="NA"/>
    <s v="NA"/>
    <s v="N/A"/>
    <s v="No"/>
    <s v="C-3599-0200-0005-53105b"/>
    <s v="Política Servicio al Ciudadano_DIMENSIÓN Gestión con Valores para Resultados"/>
    <n v="0"/>
    <s v="Plataforma del Campus virtual accesible conforme a los estándares WCAG 2.1 nivel AA implementada (Informe consolidado de la implementación)"/>
    <n v="20"/>
    <n v="100"/>
    <s v="Porcentual"/>
    <s v="% de plataforma campus virtual accesible implementada / 100% de plataforma campus virtual accesible a implementar"/>
    <d v="2025-02-17T00:00:00"/>
    <d v="2025-12-12T00:00:00"/>
    <s v="71-GRUPO DE TRABAJO DE FORMACION"/>
    <n v="20"/>
    <n v="15"/>
    <s v="Con cortes al 31 de agosto de 2025,  se ha avanzado en el plan de trabajo propuesto para este producto en un 15%, finalizando en un 100%  la siguiente actividad, que se esta reportando en este avance del mes de agosto:_x000a_1. Revisar y priorizar las incidencias del diagnóstico, identificando los componentes del campus virtual afectados._x000a_Adicionalmente, se reporta el plan de trabajo presentado como evidencia del avance del 15% a la fecha."/>
    <m/>
    <n v="15"/>
    <s v="Se verifica el porcentaje de avance del 15%, soportado en el seguimiento del plan de trabajo y las evidencias aportadas "/>
    <m/>
    <m/>
    <n v="3"/>
  </r>
  <r>
    <x v="26"/>
    <n v="4"/>
    <x v="1"/>
    <s v="71.3.1"/>
    <s v="NA"/>
    <s v="NA"/>
    <s v="NA"/>
    <s v="NA"/>
    <s v="N/A"/>
    <s v="N/A"/>
    <s v="N/A"/>
    <s v="Política Servicio al Ciudadano_DIMENSIÓN Gestión con Valores para Resultados"/>
    <s v="N/A"/>
    <s v="Elaborar un diagnóstico de los aspectos que requieren ser implementados en accesibilidad de la plataforma del campus virtual. (Informe de diagnóstico)."/>
    <n v="30"/>
    <n v="1"/>
    <s v="Númerica"/>
    <s v="# de diagnóstico de los aspectos a implementar en accesibilidad de la plataforma del campus virtual elaborado / 1 diagnóstico de los aspectos a implementar en accesibilidad de la plataforma del campus virtual a elaborar. "/>
    <d v="2025-02-17T00:00:00"/>
    <d v="2025-07-15T00:00:00"/>
    <s v="71-GRUPO DE TRABAJO DE FORMACION"/>
    <n v="6"/>
    <n v="100"/>
    <s v="Esta actividad fue cumplida al 100% finalizando el 15 de julio de 2025. En el documento anexo del diagnostico se puede evidenciar el correcto cumplimiento de la misma. Dicho diagnóstico reveló varias áreas de mejora importantes en cuanto a accesibilidad en la plataforma del campus virtual basado en Moodle. La mayoría de los problemas detectados están relacionados con la estructura del tema visual y los formularios. La implementación de las recomendaciones garantizará una experiencia más accesible, cumpliendo con los estándares internacionales y promoviendo la inclusión."/>
    <d v="2025-07-15T00:00:00"/>
    <n v="100"/>
    <s v="Se avala el cumplimiento de la presente actividad mediante documento de diagnóstico de los aspectos que requieren ser implementados en accesibilidad de la plataforma del campus virtual."/>
    <d v="2025-07-15T00:00:00"/>
    <n v="100"/>
    <n v="6"/>
  </r>
  <r>
    <x v="26"/>
    <n v="4"/>
    <x v="1"/>
    <s v="71.3.2"/>
    <s v="N/A"/>
    <s v="NA"/>
    <s v="NA"/>
    <s v="NA"/>
    <s v="N/A"/>
    <s v="N/A"/>
    <s v="N/A"/>
    <s v="Política Servicio al Ciudadano_DIMENSIÓN Gestión con Valores para Resultados"/>
    <s v="N/A"/>
    <s v="Elaborar un plan de trabajo para la implementación de accesibilidad del campus virtual. (Plan de trabajo)."/>
    <n v="20"/>
    <n v="1"/>
    <s v="Númerica"/>
    <s v="# de plan de trabajo para la implementación de accesibilidad de la plataforma del  campus virtual elaborado / 1 plan de trabajo para la implementación de accesibilidad de la plataforma del  campus virtual  a elaborar. "/>
    <d v="2025-03-17T00:00:00"/>
    <d v="2025-07-31T00:00:00"/>
    <s v="71-GRUPO DE TRABAJO DE FORMACION"/>
    <n v="4"/>
    <n v="100"/>
    <s v="Esta actividad fue cumplida al 100% finalizando el 31 de julio de 2025. En el documento anexo se evidencia el plan de trabajo propuesto para la implementación de accesibilidad del campus virtual. "/>
    <d v="2025-07-31T00:00:00"/>
    <n v="100"/>
    <s v="Se avala el cumplimiento de la presente actividad con el plan de trabajo para la implementación de accesibilidad del campu8s virtual."/>
    <d v="2025-07-31T00:00:00"/>
    <n v="100"/>
    <n v="4"/>
  </r>
  <r>
    <x v="26"/>
    <n v="4"/>
    <x v="1"/>
    <s v="71.3.3"/>
    <s v="N/A"/>
    <s v="NA"/>
    <s v="NA"/>
    <s v="NA"/>
    <s v="N/A"/>
    <s v="N/A"/>
    <s v="N/A"/>
    <s v="Política Servicio al Ciudadano_DIMENSIÓN Gestión con Valores para Resultados"/>
    <s v="N/A"/>
    <s v="Ejecutar el plan de trabajo  para la implementación de accesibilidad de la plataforma del campus virtual. (Reporte de avance de la ejecución del plan de trabajo)."/>
    <n v="40"/>
    <n v="100"/>
    <s v="Porcentual"/>
    <s v="% de plan de trabajo para la implementación de accesibilidad de la plataforma del  campus virtual ejecutado  / 100% de  plan de trabajo para la implementación de accesibilidad de la plataforma del  campus virtual a ejecutar"/>
    <d v="2025-04-01T00:00:00"/>
    <d v="2025-12-05T00:00:00"/>
    <s v="71-GRUPO DE TRABAJO DE FORMACION"/>
    <n v="8"/>
    <n v="15"/>
    <s v="Con cortes al 31 de agosto de 2025,  se ha avanzado en el plan de trabajo propuesto para este producto en un 15%, finalizando en un 100%  la siguiente actividad, que se esta reportando en este avance del mes de agosto:_x000a_1. Revisar y priorizar las incidencias del diagnóstico, identificando los componentes del campus virtual afectados._x000a_Adicionalmente, se reporta el plan de trabajo presentado como evidencia del avance del 15% a la fecha."/>
    <m/>
    <n v="15"/>
    <s v="Se verifica el porcentaje de avance del 15% en coherencia con el plan de trabajo. Se tiene soportes de la acción realizada."/>
    <m/>
    <m/>
    <n v="1.2"/>
  </r>
  <r>
    <x v="26"/>
    <n v="4"/>
    <x v="1"/>
    <s v="71.3.4"/>
    <s v="N/A"/>
    <n v="0"/>
    <n v="0"/>
    <n v="0"/>
    <s v="N/A"/>
    <s v="N/A"/>
    <s v="N/A"/>
    <s v="Política Servicio al Ciudadano_DIMENSIÓN Gestión con Valores para Resultados"/>
    <s v="N/A"/>
    <s v="Elaborar informe de resultados de la accesibilidad de la plataforma del campus virtual. (Informe consolidado de la  accesibilidad)"/>
    <n v="10"/>
    <n v="1"/>
    <s v="Númerica"/>
    <s v="# de informes de resultados de la  caccesibilidad de la plataforma del campus virtual elaborados  / 1  informe de resultados de la accesibilidad de la plataforma del campus virtual a elaborar."/>
    <d v="2025-12-01T00:00:00"/>
    <d v="2025-12-12T00:00:00"/>
    <s v="71-GRUPO DE TRABAJO DE FORMACION"/>
    <n v="2"/>
    <n v="0"/>
    <n v="0"/>
    <m/>
    <n v="0"/>
    <n v="0"/>
    <m/>
    <m/>
    <n v="0"/>
  </r>
  <r>
    <x v="26"/>
    <n v="4"/>
    <x v="0"/>
    <s v="71.4"/>
    <s v="Operativo"/>
    <s v="NA"/>
    <s v="NA"/>
    <s v="NA"/>
    <s v="N/A"/>
    <s v="No"/>
    <s v="C-3599-0200-0005-53105b"/>
    <s v="Política Servicio al Ciudadano_DIMENSIÓN Gestión con Valores para Resultados"/>
    <s v="PES_20230188 / PEI_21"/>
    <s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
    <n v="30"/>
    <n v="290"/>
    <s v="Númerica"/>
    <s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
    <d v="2025-03-01T00:00:00"/>
    <d v="2025-12-12T00:00:00"/>
    <s v="71-GRUPO DE TRABAJO DE FORMACION"/>
    <n v="30"/>
    <n v="66"/>
    <s v="Durante el mes de agosto se realizaron 30 jornadas. El acumulado con corte al 31 de agosto de 2025, es de 192 Jornadas de Formación realizadas de las 290 establecidas. Se adjunta el reporte mensual con los resultados de las Jornadas de Formación del mes de agosto "/>
    <m/>
    <n v="66"/>
    <s v="Se verifica el avance registrado en razón a las evidencias aportadas "/>
    <m/>
    <m/>
    <n v="19.8"/>
  </r>
  <r>
    <x v="26"/>
    <n v="4"/>
    <x v="1"/>
    <s v="71.4.1"/>
    <s v="N/A"/>
    <s v="NA"/>
    <s v="NA"/>
    <s v="NA"/>
    <s v="N/A"/>
    <s v="N/A"/>
    <s v="N/A"/>
    <s v="Política Servicio al Ciudadano_DIMENSIÓN Gestión con Valores para Resultados"/>
    <s v="N/A"/>
    <s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
    <n v="70"/>
    <n v="290"/>
    <s v="Númerica"/>
    <s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
    <d v="2025-03-01T00:00:00"/>
    <d v="2025-12-12T00:00:00"/>
    <s v="71-GRUPO DE TRABAJO DE FORMACION"/>
    <n v="21"/>
    <n v="66"/>
    <s v="Durante el mes de agosto se realizaron 30 jornadas. El acumulado con corte al 31 de agosto de 2025, es de 192 Jornadas de Formación realizadas de las 290 establecidas. Se adjunta el reporte mensual con los resultados de las Jornadas de Formación del mes de agosto "/>
    <m/>
    <n v="66"/>
    <s v="Se verifica porcentaje de avance del 66%, que corresponden a 192 jornadas realizadas de 290 programadas. El anexo soporta el porcentaje reportado. "/>
    <m/>
    <m/>
    <n v="13.86"/>
  </r>
  <r>
    <x v="26"/>
    <n v="4"/>
    <x v="1"/>
    <s v="71.4.2"/>
    <s v="N/A"/>
    <n v="0"/>
    <n v="0"/>
    <n v="0"/>
    <s v="N/A"/>
    <s v="N/A"/>
    <s v="N/A"/>
    <s v="Política Servicio al Ciudadano_DIMENSIÓN Gestión con Valores para Resultados"/>
    <s v="N/A"/>
    <s v="Elaborar informe final de las Jornadas de Formación (Capacitaciones, Sensibilizaciones, Jornada de Información) en Metrología Legal y Reglamentos Técnicos. (Informe final con resultados de la actividad, elaborado)."/>
    <n v="30"/>
    <n v="1"/>
    <s v="Númerica"/>
    <s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
    <d v="2025-12-01T00:00:00"/>
    <d v="2025-12-12T00:00:00"/>
    <s v="71-GRUPO DE TRABAJO DE FORMACION"/>
    <n v="9"/>
    <n v="0"/>
    <n v="0"/>
    <m/>
    <n v="0"/>
    <n v="0"/>
    <m/>
    <m/>
    <n v="0"/>
  </r>
  <r>
    <x v="27"/>
    <n v="3"/>
    <x v="0"/>
    <s v="3003.1"/>
    <s v="Operativo"/>
    <s v="NA"/>
    <s v="NA"/>
    <s v="NA"/>
    <s v="N/A"/>
    <s v="Si"/>
    <s v="C-3503-0200-0009-40401c"/>
    <s v="Política Servicio al Ciudadano_DIMENSIÓN Gestión con Valores para Resultados"/>
    <s v="PND_8_Fortalecer las capacidades y conocimiento sobre derechos y deberes de las relaciones de consumo"/>
    <s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
    <n v="20"/>
    <n v="100"/>
    <s v="Porcentual"/>
    <s v="% de avance ejecutado / 100% de meta % programada"/>
    <d v="2025-01-13T00:00:00"/>
    <d v="2025-12-31T00:00:00"/>
    <s v="3000-DESPACHO DEL SUPERINTENDENTE DELEGADO PARA LA PROTECCIÓN DEL CONSUMIDOR;_x000a_3003-GRUPO DE TRABAJO DE APOYO A LA RED NACIONAL DE PROTECCIÓN  AL CONSUMIDOR"/>
    <n v="20"/>
    <n v="41.2"/>
    <s v="Durante el segundo trimestre de 2025 (abril – mayo y junio) se realizaron un total de 66.902 atenciones, 10.179 Divulgaciones, 946 capacitaciones y 3,428 sensibilizaciones a cargo del equipo de la RNPC en todo el territorio Nacional, esto muestra un avance ponderado en el plan de trabajo de 41,20%. reportado en la actividad 3003.1.3"/>
    <m/>
    <n v="41.2"/>
    <s v="Se verifica el avance porcentual registrado versus los soportes anexos en el producto y la actividad 3003,1.3"/>
    <m/>
    <m/>
    <n v="8.24"/>
  </r>
  <r>
    <x v="27"/>
    <n v="3"/>
    <x v="1"/>
    <s v="3003.1.1"/>
    <s v="N/A"/>
    <s v="NA"/>
    <s v="NA"/>
    <s v="NA"/>
    <s v="N/A"/>
    <s v="N/A"/>
    <s v="N/A"/>
    <s v="Política Servicio al Ciudadano_DIMENSIÓN Gestión con Valores para Resultados"/>
    <s v="N/A"/>
    <s v="Definir el Plan de difusión (incluye actividades, responsables, fechas y las metas de atenciones, divulgaciones, capacitaciones, sensibilizaciones y campañas .) (Documento Plan de difusión)"/>
    <n v="30"/>
    <n v="1"/>
    <s v="Númerica"/>
    <s v="# de Plan estratégico y cronograma realizado / 1 Plan estratégico y cronograma programado"/>
    <d v="2025-01-13T00:00:00"/>
    <d v="2025-02-03T00:00:00"/>
    <s v="3003-GRUPO DE TRABAJO DE APOYO A LA RED NACIONAL DE PROTECCIÓN  AL CONSUMIDOR"/>
    <n v="6"/>
    <n v="100"/>
    <s v="Se presenta documento de Estrategia de Difusion el cual incluye actividades, responsables fechas y las metas de atenciones, capacitaciones, divulgaciones, para revision, comentarios y aprobacion "/>
    <d v="2025-02-03T00:00:00"/>
    <n v="100"/>
    <s v="Se verifica el cumplimiento de la actividad "/>
    <d v="2025-02-03T00:00:00"/>
    <n v="100"/>
    <n v="6"/>
  </r>
  <r>
    <x v="27"/>
    <n v="3"/>
    <x v="2"/>
    <s v="3003.1.2"/>
    <s v="N/A"/>
    <n v="0"/>
    <n v="0"/>
    <n v="0"/>
    <s v="N/A"/>
    <s v="N/A"/>
    <s v="N/A"/>
    <s v="Política Servicio al Ciudadano_DIMENSIÓN Gestión con Valores para Resultados"/>
    <s v="N/A"/>
    <s v="Aprobar el Plan de difusión (Plan Estratégico y Cronograma aprobado por el Coordinador de la RNPC Y/o otras áreas participantes de requerirse.)"/>
    <n v="0"/>
    <n v="1"/>
    <s v="Númerica"/>
    <s v="# de Plan Estratégico y Cronograma de las actividades misionales de la RNPC, aprobado. / 1 Plan Estratégico y Cronograma de las actividades misionales de la RNPC, programado."/>
    <d v="2025-02-03T00:00:00"/>
    <d v="2025-02-28T00:00:00"/>
    <s v="3000-DESPACHO DEL SUPERINTENDENTE DELEGADO PARA LA PROTECCIÓN DEL CONSUMIDOR"/>
    <n v="0"/>
    <n v="100"/>
    <s v="Se adjunta correo de aprobacion por parte del Coordinador de la RNPC y la Delegada de Proteccion al cosumidor, asi como Documento Final Estrategia y Cronograma de Trabajo"/>
    <d v="2025-02-27T00:00:00"/>
    <n v="100"/>
    <s v="Se verifica el cumplimiento de la actividad "/>
    <d v="2025-02-27T00:00:00"/>
    <n v="100"/>
    <n v="0"/>
  </r>
  <r>
    <x v="27"/>
    <n v="3"/>
    <x v="1"/>
    <s v="3003.1.3"/>
    <s v="N/A"/>
    <s v="NA"/>
    <s v="NA"/>
    <s v="NA"/>
    <s v="N/A"/>
    <s v="N/A"/>
    <s v="N/A"/>
    <s v="Política Servicio al Ciudadano_DIMENSIÓN Gestión con Valores para Resultados"/>
    <s v="N/A"/>
    <s v="Ejecutar el Plan de difusión  (Seguimiento trimestral plan y evidencias de ejecución)"/>
    <n v="70"/>
    <n v="100"/>
    <s v="Porcentual"/>
    <s v="% de avance porcentual de las actividades programadas / 100% de Total porcentaje del plan a ejecutar"/>
    <d v="2025-02-03T00:00:00"/>
    <d v="2025-12-31T00:00:00"/>
    <s v="3003-GRUPO DE TRABAJO DE APOYO A LA RED NACIONAL DE PROTECCIÓN  AL CONSUMIDOR"/>
    <n v="14"/>
    <n v="62.72"/>
    <s v="Para corte 31 de agosto se presenta Plan de difusión acumulado con un avance ponderado del 62,72%. El cual se soporta con los informes de los componentes que son: Atenciones, Capacitaciones, Divulgaciones y Sensibilizaciones."/>
    <m/>
    <n v="62.72"/>
    <s v="Se verifica seguimiento en razón a las evidencias aportadas "/>
    <m/>
    <m/>
    <n v="8.7807999999999993"/>
  </r>
  <r>
    <x v="27"/>
    <n v="3"/>
    <x v="0"/>
    <s v="3003.2"/>
    <s v="Operativo"/>
    <s v="NA"/>
    <s v="NA"/>
    <s v="NA"/>
    <s v="N/A"/>
    <s v="No"/>
    <s v="C-3503-0200-0009-40401c"/>
    <s v="Política Servicio al Ciudadano_DIMENSIÓN Gestión con Valores para Resultados"/>
    <n v="0"/>
    <s v="Arreglos Directos desarrollados a través de las atenciones de las Casas y Rutas del Consumidor, realizados. (Informe final)"/>
    <n v="10"/>
    <n v="40"/>
    <s v="Porcentual"/>
    <s v="% de encuentros realizados / 40% de invitaciones enviadas"/>
    <d v="2025-02-03T00:00:00"/>
    <d v="2025-12-31T00:00:00"/>
    <s v="3003-GRUPO DE TRABAJO DE APOYO A LA RED NACIONAL DE PROTECCIÓN  AL CONSUMIDOR"/>
    <n v="10"/>
    <n v="0"/>
    <s v="Con corte al 30 de junio de 2025, el mecanismo de Arreglo Directo registró un total de 2.377 invitaciones, que derivaron en 1.108 reuniones efectivas. Como resultado, se suscribieron 560 contratos de transacción, lo que refleja el fortalecimiento del mecanismo como una herramienta ágil, segura y efectiva para la solución directa de controversias entre consumidores y proveedores. Estos resultados evidencian una operación sostenida en todo el territorio, con participación activa de las Casas del Consumidor regionales, sedes en Bogotá y Rutas del Consumidor, consolidando el servicio como un canal de atención confiable, de amplio alcance y con capacidad resolutiva. El balance del semestre permite anticipar un segundo periodo igualmente favorable, con proyección de cierre exitoso frente a las metas establecidas para la vigencia."/>
    <m/>
    <n v="0"/>
    <s v="Se aprueba seguimiento cualitativo, se sugiere al área revisar la formula de calculo para reportar seguimientos cuantitativos "/>
    <m/>
    <m/>
    <n v="0"/>
  </r>
  <r>
    <x v="27"/>
    <n v="3"/>
    <x v="1"/>
    <s v="3003.2.1"/>
    <s v="N/A"/>
    <s v="NA"/>
    <s v="NA"/>
    <s v="NA"/>
    <s v="N/A"/>
    <s v="N/A"/>
    <s v="N/A"/>
    <s v="Política Servicio al Ciudadano_DIMENSIÓN Gestión con Valores para Resultados"/>
    <s v="N/A"/>
    <s v="Realizar invitaciones de servicio arreglo directo (Informe trimestral acumulado) (Informe elaborado de las invitaciones servicio arreglo directo)"/>
    <n v="30"/>
    <n v="4000"/>
    <s v="Númerica"/>
    <s v="# de invitaciones realizadas / 4000 invitaciones programadas"/>
    <d v="2025-02-03T00:00:00"/>
    <d v="2025-12-31T00:00:00"/>
    <s v="3003-GRUPO DE TRABAJO DE APOYO A LA RED NACIONAL DE PROTECCIÓN  AL CONSUMIDOR"/>
    <n v="3"/>
    <n v="82.65"/>
    <s v="Se presenta avance, con un total de 3.306 invitaciones registradas al 03 de septiembre del 2025. "/>
    <m/>
    <n v="82.65"/>
    <s v="Se verifica el avance porcentual registrado en razón a la meta programada y los soportes anexos "/>
    <m/>
    <m/>
    <n v="2.4795000000000003"/>
  </r>
  <r>
    <x v="27"/>
    <n v="3"/>
    <x v="1"/>
    <s v="3003.2.2"/>
    <s v="N/A"/>
    <n v="0"/>
    <n v="0"/>
    <n v="0"/>
    <s v="N/A"/>
    <s v="N/A"/>
    <s v="N/A"/>
    <s v="Política Servicio al Ciudadano_DIMENSIÓN Gestión con Valores para Resultados"/>
    <s v="N/A"/>
    <s v="Realizar Jornada Nacional de las soluciones en materia de protección al consumidor  (Informe jornada Nacional de las soluciones en materia de protección al consumidor)"/>
    <n v="30"/>
    <n v="4"/>
    <s v="Númerica"/>
    <s v="# de jornadas realizadas / 4 jornadas programadas"/>
    <d v="2025-02-03T00:00:00"/>
    <d v="2025-12-31T00:00:00"/>
    <s v="3003-GRUPO DE TRABAJO DE APOYO A LA RED NACIONAL DE PROTECCIÓN  AL CONSUMIDOR"/>
    <n v="3"/>
    <n v="50"/>
    <s v="El informe presenta los resultados consolidados de la Segunda Jornada de las Soluciones 2025, desarrollada entre el 3 y el 13 de junio del presente año. El documento recopila información e integra datos cuantitativos y cualitativos sobre invitaciones generadas, reuniones efectivas y contratos de transacción."/>
    <m/>
    <n v="50"/>
    <s v="El avance porcentual registrado corresponde con el calculo de la formula matemática definida y las evidencias reportadas "/>
    <m/>
    <m/>
    <n v="1.5"/>
  </r>
  <r>
    <x v="27"/>
    <n v="3"/>
    <x v="1"/>
    <s v="3003.2.3"/>
    <s v="N/A"/>
    <n v="0"/>
    <n v="0"/>
    <n v="0"/>
    <s v="N/A"/>
    <s v="N/A"/>
    <s v="N/A"/>
    <s v="Política Servicio al Ciudadano_DIMENSIÓN Gestión con Valores para Resultados"/>
    <s v="N/A"/>
    <s v="Realizar encuentros de arreglo directo (Informe arreglos directos realizados)"/>
    <n v="40"/>
    <n v="1600"/>
    <s v="Númerica"/>
    <s v="# de Encuentros de arreglos directos realizados / 1600 Encuentros de arreglos directos programados"/>
    <d v="2025-02-03T00:00:00"/>
    <d v="2025-12-31T00:00:00"/>
    <s v="3003-GRUPO DE TRABAJO DE APOYO A LA RED NACIONAL DE PROTECCIÓN  AL CONSUMIDOR"/>
    <n v="4"/>
    <n v="91.81"/>
    <s v="Con corte a 31 de agosto del 2025, el mecanismo de Arreglo Directo alcanzó un total de 1.469 encuentros efectivos, lo que representa un cumplimiento del 91,81% frente a la meta establecida de 1.600 encuentros. Estos espacios, orientados a la resolución directa de controversias entre consumidores y proveedores en entornos no judiciales y con acompañamiento institucional, evidencian el compromiso, la efectividad operativa y el alcance territorial de las Casas y Rutas del Consumidor. (Se adjunta dashboard como anexo)"/>
    <m/>
    <n v="91.81"/>
    <s v="Se verifica el avance porcentual registrado en razón alas evidencias presentadas "/>
    <m/>
    <m/>
    <n v="3.6724000000000001"/>
  </r>
  <r>
    <x v="27"/>
    <n v="3"/>
    <x v="0"/>
    <s v="3003.3"/>
    <s v="Innovador"/>
    <s v="NA"/>
    <s v="NA"/>
    <s v="NA"/>
    <s v="N/A"/>
    <s v="No"/>
    <s v="C-3503-0200-0009-40401c"/>
    <s v="Política Participación Ciudadana en la Gestión Pública _DIMENSIÓN Gestión con Valores para Resultados"/>
    <s v="PND_8_Fortalecer las capacidades y conocimiento sobre derechos y deberes de las relaciones de consumo / PND_10_Fortalecer las actividades de inspección vigilancia y control"/>
    <s v="Alcaldías en sus facultades administrativas y de metrología legal frente a la protección al consumidor en el territorio nacional, capacitadas (Informe final)"/>
    <n v="20"/>
    <n v="440"/>
    <s v="Númerica"/>
    <s v="# de alcaldías en materia de protección al consumidor capacitadas(fortalecidas) / 440 alcaldías programadas para capacitar en el 2025 (40total de alcaldías)"/>
    <d v="2025-02-03T00:00:00"/>
    <d v="2025-12-31T00:00:00"/>
    <s v="3003-GRUPO DE TRABAJO DE APOYO A LA RED NACIONAL DE PROTECCIÓN  AL CONSUMIDOR"/>
    <n v="20"/>
    <n v="29"/>
    <s v="Se capacitó por parte de la RNPC A 127 municipios en Facultades Administrativos "/>
    <m/>
    <n v="29"/>
    <s v="El avance porcentual registrado corresponde con el cálculo de la fórmula matemática definida y las evidencias reportadas"/>
    <m/>
    <m/>
    <n v="5.8"/>
  </r>
  <r>
    <x v="27"/>
    <n v="3"/>
    <x v="1"/>
    <s v="3003.3.1"/>
    <s v="N/A"/>
    <s v="NA"/>
    <s v="NA"/>
    <s v="NA"/>
    <s v="N/A"/>
    <s v="N/A"/>
    <s v="N/A"/>
    <s v="Política Participación Ciudadana en la Gestión Pública _DIMENSIÓN Gestión con Valores para Resultados"/>
    <s v="N/A"/>
    <s v="Aprobar por parte del coordinador de la RED el cronograma de intervención de alcaldías (Cronograma de intervención de alcaldías aprobado por parte del coordinador de la RED)"/>
    <n v="20"/>
    <n v="1"/>
    <s v="Númerica"/>
    <s v="# de cronogramas aprobado / 1 cronogramas programado"/>
    <d v="2025-02-03T00:00:00"/>
    <d v="2025-02-28T00:00:00"/>
    <s v="3003-GRUPO DE TRABAJO DE APOYO A LA RED NACIONAL DE PROTECCIÓN  AL CONSUMIDOR"/>
    <n v="4"/>
    <n v="100"/>
    <s v="Se  aprobó por parte del coordinador  de laRNPC  el Cronograma de Visitas  a las alcaldías  del territorio nacional  que van ser cubiertas con capacitación de facultades administrativas correspondientes al año 2025 , no obstante  el siguiente cronograma  puede  tener variaciones teniendo en cuenta las novedades  que se puedan presentar  en la operación  y en la programación de las visitas  ."/>
    <d v="2025-02-28T00:00:00"/>
    <n v="100"/>
    <s v="En cadena de correos enviado como evidencia se observa en uno de ellos la aprobación por parte del coordinador Arturo Martínez Ochoa el día 8 de febrero "/>
    <d v="2025-02-28T00:00:00"/>
    <n v="100"/>
    <n v="4"/>
  </r>
  <r>
    <x v="27"/>
    <n v="3"/>
    <x v="1"/>
    <s v="3003.3.2"/>
    <s v="N/A"/>
    <n v="0"/>
    <n v="0"/>
    <n v="0"/>
    <s v="N/A"/>
    <s v="N/A"/>
    <s v="N/A"/>
    <s v="Política Participación Ciudadana en la Gestión Pública _DIMENSIÓN Gestión con Valores para Resultados"/>
    <s v="N/A"/>
    <s v="Capacitar en materia de protección al consumidor a las alcaldías municipales (Informe trimestral de seguimiento y Listados de Asistencia/registros fotográficos/capturas de pantallas)"/>
    <n v="80"/>
    <n v="440"/>
    <s v="Númerica"/>
    <s v="# de alcaldías capacitadas / 440 alcaldías programadas"/>
    <d v="2025-02-03T00:00:00"/>
    <d v="2025-12-31T00:00:00"/>
    <s v="3003-GRUPO DE TRABAJO DE APOYO A LA RED NACIONAL DE PROTECCIÓN  AL CONSUMIDOR"/>
    <n v="16"/>
    <n v="29"/>
    <s v="Se capacitó por parte de la RNPC a 127 municipios a sus Alcaldías en Facultades Administrativas Ley 1480 de 2011"/>
    <m/>
    <n v="29"/>
    <s v="El avance porcentual registrado corresponde con el cálculo de la fórmula matemática definida y las evidencias reportadas"/>
    <m/>
    <m/>
    <n v="4.6399999999999997"/>
  </r>
  <r>
    <x v="27"/>
    <n v="3"/>
    <x v="0"/>
    <s v="3003.4"/>
    <s v="Operativo"/>
    <s v="NA"/>
    <s v="NA"/>
    <s v="NA"/>
    <s v="N/A"/>
    <s v="Si"/>
    <s v="C-3503-0200-0009-40401c"/>
    <s v="Política Servicio al Ciudadano_DIMENSIÓN Gestión con Valores para Resultados"/>
    <s v="PND_8_Fortalecer las capacidades y conocimiento sobre derechos y deberes de las relaciones de consumo "/>
    <s v="Cobertura departamental de la Red Nacional de Protección al Consumidor, a través de las Casas de Consumidor de Bienes y Servicios, ampliada (Informe final)"/>
    <n v="15"/>
    <n v="5"/>
    <s v="Númerica"/>
    <s v="# de casas abiertas en departamentos  generando presencia de la Red Nacional de Protección del Consumidor / 5 casas programadas"/>
    <d v="2025-02-03T00:00:00"/>
    <d v="2025-12-19T00:00:00"/>
    <s v="142-GRUPO DE TRABAJO DE SERVICIOS ADMINISTRATIVOS Y RECURSOS FÍSICOS;_x000a_3003-GRUPO DE TRABAJO DE APOYO A LA RED NACIONAL DE PROTECCIÓN  AL CONSUMIDOR;_x000a_73-GRUPO DE TRABAJO DE COMUNICACION"/>
    <n v="15"/>
    <n v="20"/>
    <s v="Para la presente vigencia, se tiene prevista la apertura de cinco (5) Casas del Consumidor de Bienes y Servicios, las cuales, tienen como respaldo jurídico la suscripción de convenios interadministrativos celebrados entre la SIC, como Secretaria Técnica de la Red Nacional de Protección al Consumidor (RNPC), y otras entidades públicas. Así las cosas, hasta la fecha se han aperturado una (1) Casa del Consumidor de Bienes y Servicios, la primera en San Andrés (28/03/2025) ."/>
    <m/>
    <n v="20"/>
    <s v="Se avala el avance registrado, el calculo corresponde con la formula matemática y los anexos allegados "/>
    <m/>
    <m/>
    <n v="3"/>
  </r>
  <r>
    <x v="27"/>
    <n v="3"/>
    <x v="1"/>
    <s v="3003.4.1"/>
    <s v="N/A"/>
    <s v="NA"/>
    <s v="NA"/>
    <s v="NA"/>
    <s v="N/A"/>
    <s v="N/A"/>
    <s v="N/A"/>
    <s v="Política Servicio al Ciudadano_DIMENSIÓN Gestión con Valores para Resultados"/>
    <s v="N/A"/>
    <s v="Gestionar y firmar los convenios interadministrativos con las entidades del orden nacional y/o alcaldías para la apertura de nuevas CCBS (Informe convenios interadministrativos con las entidades del orden nacional y/o alcaldías para la apertura de nuevas CCBS)"/>
    <n v="20"/>
    <n v="5"/>
    <s v="Númerica"/>
    <s v="# de Convenios firmados / 5 convenios programados para firma"/>
    <d v="2025-02-03T00:00:00"/>
    <d v="2025-12-19T00:00:00"/>
    <s v="3003-GRUPO DE TRABAJO DE APOYO A LA RED NACIONAL DE PROTECCIÓN  AL CONSUMIDOR"/>
    <n v="3"/>
    <n v="60"/>
    <s v=" Me permito informar que se remiten  convenio N° 1520 de 2025 suscrito entre la Superintendencia de Industria y Comercio (SIC) y la Alcaldía del Municipio de  Soacha, . Igualmente, se anexa informe y suscripción de dichos convenios a través de la plataforma SECOP II."/>
    <m/>
    <n v="60"/>
    <s v="Se verifica el avance con los soportes allegados "/>
    <m/>
    <m/>
    <n v="1.8"/>
  </r>
  <r>
    <x v="27"/>
    <n v="3"/>
    <x v="1"/>
    <s v="3003.4.2"/>
    <s v="N/A"/>
    <s v="NA"/>
    <s v="NA"/>
    <s v="NA"/>
    <s v="N/A"/>
    <s v="N/A"/>
    <s v="N/A"/>
    <s v="Política Servicio al Ciudadano_DIMENSIÓN Gestión con Valores para Resultados"/>
    <s v="N/A"/>
    <s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
    <n v="20"/>
    <n v="5"/>
    <s v="Númerica"/>
    <s v="# de casas adecuadas y dotadas / 5 casas programadas"/>
    <d v="2025-02-03T00:00:00"/>
    <d v="2025-12-19T00:00:00"/>
    <s v="142-GRUPO DE TRABAJO DE SERVICIOS ADMINISTRATIVOS Y RECURSOS FÍSICOS;_x000a_3003-GRUPO DE TRABAJO DE APOYO A LA RED NACIONAL DE PROTECCIÓN  AL CONSUMIDOR"/>
    <n v="3"/>
    <n v="60"/>
    <s v="Se presenta informe de adecuación infraestructura para la apertura de la casa de bienes y servicios en convenio con la alcaldia de soacha."/>
    <m/>
    <n v="60"/>
    <s v="Se verificar avance porcentual registrado en atención a los anexos allegados "/>
    <m/>
    <m/>
    <n v="1.8"/>
  </r>
  <r>
    <x v="27"/>
    <n v="3"/>
    <x v="1"/>
    <s v="3003.4.3"/>
    <s v="N/A"/>
    <n v="0"/>
    <n v="0"/>
    <n v="0"/>
    <s v="N/A"/>
    <s v="N/A"/>
    <s v="N/A"/>
    <s v="Política Servicio al Ciudadano_DIMENSIÓN Gestión con Valores para Resultados"/>
    <s v="N/A"/>
    <s v="Realizar la inauguración y poner en operacion las Casas del Consumidor de Bienes y Servicios en el territorio nacional (Informe por CCBS aperturada) (Informe por CCBS apertura da y puesta en operación)"/>
    <n v="60"/>
    <n v="5"/>
    <s v="Númerica"/>
    <s v="# de casas abiertas en departamentos generando presencia de la Red Nacional de Protección del Consumidor / 5 casas programadas"/>
    <d v="2025-02-03T00:00:00"/>
    <d v="2025-12-19T00:00:00"/>
    <s v="3003-GRUPO DE TRABAJO DE APOYO A LA RED NACIONAL DE PROTECCIÓN  AL CONSUMIDOR;_x000a_73-GRUPO DE TRABAJO DE COMUNICACION"/>
    <n v="9"/>
    <n v="40"/>
    <s v="Se presenta informe de inaguracion casa de Santa Marta, deacuerdo a lo establecido en el plan de acción."/>
    <m/>
    <n v="40"/>
    <s v="Se verifica con la evidencia el reporte realizado, se sugiere para próximos seguimientos citar a que numero de casa corresponde y en que momento se reporto la apertura de las anteriores casas "/>
    <m/>
    <m/>
    <n v="3.6"/>
  </r>
  <r>
    <x v="27"/>
    <n v="3"/>
    <x v="0"/>
    <s v="3003.5"/>
    <s v="Innovador"/>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5-31-5-b- Convergencia regional - Entidades públicas territoriales y nacionales fortalecidas "/>
    <s v="Si"/>
    <s v="C-3503-0200-0009-40401c"/>
    <s v="Política Gestión del Conocimiento y la Innovación _DIMENSIÓN Gestión del conocimiento y la innovación"/>
    <s v="PND_8_Fortalecer las capacidades y conocimiento sobre derechos y deberes de las relaciones de consumo / PES_20230197 / PEI_17"/>
    <s v="Guía de Aprendizaje en Derecho de Consumo traducida a lenguaje de minorías étnicas, elaborada y socializada  (Guía en formato digital)"/>
    <n v="20"/>
    <n v="1"/>
    <s v="Númerica"/>
    <s v="# de Guía de Aprendizaje en Derecho de Consumo traducida a lenguaje de minorías étnicas, elaborada y socializada / 1 Guía de Aprendizaje en Derecho de Consumo traducida a lenguaje de minorías étnicas. Programada"/>
    <d v="2025-02-03T00:00:00"/>
    <d v="2025-12-15T00:00:00"/>
    <s v="3003-GRUPO DE TRABAJO DE APOYO A LA RED NACIONAL DE PROTECCIÓN  AL CONSUMIDOR;_x000a_71-GRUPO DE TRABAJO DE FORMACION"/>
    <n v="20"/>
    <n v="0"/>
    <s v="se avanzó en la definición de la comunidad étnica a impactar, trabajo que se realizó en articulación con el equipo de formación de OSCAE. Se gestionaron las cotizaciones para la traducción de la guía, proceso que se llevará a cabo a través del operador logístico de la SIC, con quien también se coordinará el evento de divulgación. Se definió un Cronograma de entregas de los avances de la traducción, el cual se encuentra alineado con el cronograma de diagramación de la guía. Este proceso se ha trabajado de manera conjunta entre la RNPC y OSCAE.  Asimismo, se realizaron acercamientos desde el equipo de Gestión de Conocimiento de la RNPC, con líderes de la comunidad étnica seleccionada, con el fin de garantizar los requisitos logísticos y operativos necesarios para el adecuado desarrollo de la actividad. Todo ello con el objetivo de asegurar que la comunidad pueda recibir la guía, comprenderla y aplicarla de manera efectiva."/>
    <m/>
    <n v="0"/>
    <s v="Se avale el reporte cualitativo "/>
    <m/>
    <m/>
    <n v="0"/>
  </r>
  <r>
    <x v="27"/>
    <n v="3"/>
    <x v="1"/>
    <s v="3003.5.1"/>
    <s v="N/A"/>
    <s v="NA"/>
    <s v="NA"/>
    <s v="NA"/>
    <s v="N/A"/>
    <s v="N/A"/>
    <s v="N/A"/>
    <s v="Política Gestión del Conocimiento y la Innovación _DIMENSIÓN Gestión del conocimiento y la innovación"/>
    <s v="N/A"/>
    <s v="Definir el grupo étnico para la traducción de la Guía de Aprendizaje en Derecho de Consumo  (Acta de acuerdo de grupo étnico definido)"/>
    <n v="10"/>
    <n v="1"/>
    <s v="Númerica"/>
    <s v="# de Grupo Étnico definido para realizar la traducción de la guía / 1 Grupo Étnico  por definir para realizar la traducción de la guía"/>
    <d v="2025-02-03T00:00:00"/>
    <d v="2025-03-31T00:00:00"/>
    <s v="3003-GRUPO DE TRABAJO DE APOYO A LA RED NACIONAL DE PROTECCIÓN  AL CONSUMIDOR;_x000a_71-GRUPO DE TRABAJO DE FORMACION"/>
    <n v="2"/>
    <n v="100"/>
    <s v="Se realiza reunión el 27 de marzo, en donde se realizó la presentación de la propuesta para la definición del Grupo étnico para la traducción de la guía NNA de la RNPC en donde se sugiere y define el grupo étnico WAYUUNAIKI_x000a__x000a__x000a_Para soporte de esta actividad se adjuntan: _x000a__x000a_a. Acta firma  de la sesión."/>
    <d v="2025-03-27T00:00:00"/>
    <n v="100"/>
    <s v="Se verifica el cumplimiento de la actividad con la evidencia aportada "/>
    <d v="2025-03-27T00:00:00"/>
    <n v="100"/>
    <n v="2"/>
  </r>
  <r>
    <x v="27"/>
    <n v="3"/>
    <x v="1"/>
    <s v="3003.5.2"/>
    <s v="N/A"/>
    <s v="NA"/>
    <s v="NA"/>
    <s v="NA"/>
    <s v="N/A"/>
    <s v="N/A"/>
    <s v="N/A"/>
    <s v="Política Gestión del Conocimiento y la Innovación _DIMENSIÓN Gestión del conocimiento y la innovación"/>
    <s v="N/A"/>
    <s v="Consolidar y traducir la Guía de Aprendizaje en Derecho de Consumo en lenguaje étnico aprobada (Guía de Aprendizaje en Derecho de Consumo en lenguaje étnico aprobada y traducida)"/>
    <n v="50"/>
    <n v="1"/>
    <s v="Númerica"/>
    <s v="# de Guía de Aprendizaje en Derecho de Consumo en lenguaje étnico, traducida / 1 Guía de Aprendizaje en Derecho de Consumo en lenguaje étnico, por traducir"/>
    <d v="2025-04-01T00:00:00"/>
    <d v="2025-08-29T00:00:00"/>
    <s v="3003-GRUPO DE TRABAJO DE APOYO A LA RED NACIONAL DE PROTECCIÓN  AL CONSUMIDOR"/>
    <n v="10"/>
    <n v="100"/>
    <s v="Se realiza la traducción y diagramación de la Guía de Derechos de Niños, Niñas y Adolescentes a lenguaje Wayuunaiki"/>
    <m/>
    <n v="100"/>
    <s v="Se verifica el cumplimiento con los soportes allegados "/>
    <m/>
    <n v="100"/>
    <n v="10"/>
  </r>
  <r>
    <x v="27"/>
    <n v="3"/>
    <x v="1"/>
    <s v="3003.5.3"/>
    <s v="N/A"/>
    <n v="0"/>
    <n v="0"/>
    <n v="0"/>
    <s v="N/A"/>
    <s v="N/A"/>
    <s v="N/A"/>
    <s v="Política Gestión del Conocimiento y la Innovación _DIMENSIÓN Gestión del conocimiento y la innovación"/>
    <s v="N/A"/>
    <s v="Definir la Estrategia de socialización de la Guía de Aprendizaje en Derecho de Consumo (Documento Estrategia de socialización de la Guía de Aprendizaje en Derecho de Consumo)"/>
    <n v="20"/>
    <n v="1"/>
    <s v="Númerica"/>
    <s v="# de Estrategia definida / 1 Estrategia por definir"/>
    <d v="2025-06-03T00:00:00"/>
    <d v="2025-08-29T00:00:00"/>
    <s v="3003-GRUPO DE TRABAJO DE APOYO A LA RED NACIONAL DE PROTECCIÓN  AL CONSUMIDOR"/>
    <n v="4"/>
    <n v="100"/>
    <s v="Se aprueba por parte de la Coordinación de la RNPC la estrategia de socialización de la Guía NNA. _x000a_"/>
    <m/>
    <n v="100"/>
    <s v="Se verifica el cumplimiento al 100% de la actividad planeada: el soporte corresponde a documento de la estrategia de socialización de la guía de aprendizaje "/>
    <d v="2025-09-01T00:00:00"/>
    <n v="100"/>
    <n v="4"/>
  </r>
  <r>
    <x v="27"/>
    <n v="3"/>
    <x v="1"/>
    <s v="3003.5.4"/>
    <s v="N/A"/>
    <n v="0"/>
    <n v="0"/>
    <n v="0"/>
    <s v="N/A"/>
    <s v="N/A"/>
    <s v="N/A"/>
    <s v="Política Gestión del Conocimiento y la Innovación _DIMENSIÓN Gestión del conocimiento y la innovación"/>
    <s v="N/A"/>
    <s v="Aplicar la estrategia de socialización definida (Informe de aplicación de la estrategia)"/>
    <n v="20"/>
    <n v="1"/>
    <s v="Númerica"/>
    <s v="# de Estrategia de  socializada / 1 Estrategia programada"/>
    <d v="2025-09-01T00:00:00"/>
    <d v="2025-12-15T00:00:00"/>
    <s v="3003-GRUPO DE TRABAJO DE APOYO A LA RED NACIONAL DE PROTECCIÓN  AL CONSUMIDOR"/>
    <n v="4"/>
    <n v="0"/>
    <n v="0"/>
    <m/>
    <n v="0"/>
    <n v="0"/>
    <m/>
    <m/>
    <n v="0"/>
  </r>
  <r>
    <x v="27"/>
    <n v="3"/>
    <x v="0"/>
    <s v="3003.6"/>
    <s v="Innovador"/>
    <s v="NA"/>
    <s v="NA"/>
    <s v="NA"/>
    <s v="N/A"/>
    <s v="No"/>
    <s v="C-3503-0200-0009-40401c"/>
    <s v="Política Participación Ciudadana en la Gestión Pública _DIMENSIÓN Gestión con Valores para Resultados"/>
    <s v="PND_8_Fortalecer las capacidades y conocimiento sobre derechos y deberes de las relaciones de consumo "/>
    <s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quot;"/>
    <n v="15"/>
    <n v="1"/>
    <s v="Númerica"/>
    <s v="# de Cartilla elaborada y aprobada. / 1 Cartilla programada"/>
    <d v="2025-02-03T00:00:00"/>
    <d v="2025-06-27T00:00:00"/>
    <s v="3003-GRUPO DE TRABAJO DE APOYO A LA RED NACIONAL DE PROTECCIÓN  AL CONSUMIDOR"/>
    <n v="15"/>
    <n v="100"/>
    <s v="Tras el análisis realizado y la decisión de no continuar con la convocatoria CONSUFONDO 2025, así como la respectiva autorización para la modificación del alcance, y contando con la aprobación final de los documentos asociados, se da por finalizada la actualización de la Cartilla CONSUFONDO para la vigencia 2025._x000a_Se anexa la cartilla actualizada y los correos de aprobación correspondientes."/>
    <d v="2025-06-27T00:00:00"/>
    <n v="100"/>
    <s v="Se verifica cumplimiento de la actividad con los soportes allegados y dentro de los tiempos establecido, se otorga 100% de eficiencia "/>
    <d v="2025-06-27T00:00:00"/>
    <n v="100"/>
    <n v="15"/>
  </r>
  <r>
    <x v="27"/>
    <n v="3"/>
    <x v="1"/>
    <s v="3003.6.1"/>
    <s v="N/A"/>
    <n v="0"/>
    <n v="0"/>
    <n v="0"/>
    <s v="N/A"/>
    <s v="N/A"/>
    <s v="N/A"/>
    <s v="Política Participación Ciudadana en la Gestión Pública _DIMENSIÓN Gestión con Valores para Resultados"/>
    <s v="N/A"/>
    <s v="Elaborar estudios previos  (Documento Estudios previos aprobados secretaria general y jurídica)"/>
    <n v="10"/>
    <n v="1"/>
    <s v="Númerica"/>
    <s v="# de estudios previos elaborados / 1 estudios previos a elaborar"/>
    <d v="2025-02-03T00:00:00"/>
    <d v="2025-04-14T00:00:00"/>
    <s v="3003-GRUPO DE TRABAJO DE APOYO A LA RED NACIONAL DE PROTECCIÓN  AL CONSUMIDOR"/>
    <n v="1.5"/>
    <n v="100"/>
    <s v="Se da cumplimiento a la Actividad 1 del plan de acción, correspondiente a la actualización y aprobación de los estudios previos del programa Consufondo para la vigencia 2025, toda vez que, a pesar de los retrasos inicialmente presentados por causas de índole administrativa y jurídica, se logró culminar satisfactoriamente el proceso de revisión, ajuste y validación de los documentos técnicos requeridos. Los retrasos estuvieron relacionados con la necesidad de resolver observaciones de carácter legal y administrativo que surgieron durante la etapa de formulación Y actualización de estos, lo cual implicó consultas adicionales con las áreas jurídica y contractual para garantizar el cumplimiento de la normatividad vigente. Como resultado, los estudios previos fueron debidamente actualizados, ajustados conforme a los lineamientos técnicos y normativos, y finalmente aprobados por la Secretaria General de la SIC, Contratos SIC y Financiera SIC."/>
    <d v="2025-06-04T00:00:00"/>
    <n v="100"/>
    <s v="Se verifica el cumplimiento de la actividad con las evidencias reportadas, se afecta el calculo de eficiencia dado que esta actividad tenia fecha de vencimiento el 14 de abril "/>
    <d v="2025-06-04T00:00:00"/>
    <n v="95"/>
    <n v="1.5"/>
  </r>
  <r>
    <x v="27"/>
    <n v="3"/>
    <x v="1"/>
    <s v="3003.6.2"/>
    <s v="N/A"/>
    <s v="NA"/>
    <s v="NA"/>
    <s v="NA"/>
    <s v="N/A"/>
    <s v="N/A"/>
    <s v="N/A"/>
    <s v="Política Participación Ciudadana en la Gestión Pública _DIMENSIÓN Gestión con Valores para Resultados"/>
    <s v="N/A"/>
    <s v="Actualizar y aprobar la cartilla Consufondo  (Cartilla Actualizada y aprobada de Consufondo)"/>
    <n v="10"/>
    <n v="1"/>
    <s v="Númerica"/>
    <s v="# de Cartilla revisada y/o ajustada / 1 Cartilla programada a revisar y/o ajustar"/>
    <d v="2025-04-01T00:00:00"/>
    <d v="2025-04-30T00:00:00"/>
    <s v="3003-GRUPO DE TRABAJO DE APOYO A LA RED NACIONAL DE PROTECCIÓN  AL CONSUMIDOR"/>
    <n v="1.5"/>
    <n v="100"/>
    <s v="Se actualiza la Cartilla para acceder al Programa CONSUFONDO para la vigencia 2025. Se revisa y aprueba por parte de la Coordinación de la RNPC"/>
    <d v="2025-04-30T00:00:00"/>
    <n v="100"/>
    <s v="Las evidencias reportas permiten validar el cumplimiento de la actividad "/>
    <d v="2025-04-30T00:00:00"/>
    <n v="100"/>
    <n v="1.5"/>
  </r>
  <r>
    <x v="27"/>
    <n v="3"/>
    <x v="1"/>
    <s v="3003.6.3"/>
    <s v="N/A"/>
    <s v="NA"/>
    <s v="NA"/>
    <s v="NA"/>
    <s v="N/A"/>
    <s v="N/A"/>
    <s v="N/A"/>
    <s v="Política Participación Ciudadana en la Gestión Pública _DIMENSIÓN Gestión con Valores para Resultados"/>
    <s v="N/A"/>
    <s v="Realizar un informe de valoración del Programa consufondo 2025 y recomendaciones para próximas vigencias.(Informe final)"/>
    <n v="80"/>
    <n v="1"/>
    <s v="Númerica"/>
    <s v="# de Informe realizado / 1 Informe programado"/>
    <d v="2025-05-02T00:00:00"/>
    <d v="2025-06-27T00:00:00"/>
    <s v="3003-GRUPO DE TRABAJO DE APOYO A LA RED NACIONAL DE PROTECCIÓN  AL CONSUMIDOR"/>
    <n v="12"/>
    <n v="100"/>
    <s v="Teniendo en cuenta la modificación del  alcance del producto CONSUFONDO y de la actividad, se desarrolla informe correspondiente a la valoración del programa CONSUFONDO con recomendaciones para futuras vigencias. "/>
    <d v="2025-06-27T00:00:00"/>
    <n v="100"/>
    <s v="Se verifica el cumplimiento de la actividad en atención a las evidencias allegadas, se asigna 100% de eficiencia por cumplirse dentro de los tiempos establecidos "/>
    <d v="2025-06-27T00:00:00"/>
    <n v="100"/>
    <n v="12"/>
  </r>
  <r>
    <x v="28"/>
    <n v="1"/>
    <x v="0"/>
    <s v="1000.1"/>
    <s v="Innovador"/>
    <s v="NA"/>
    <s v="NA"/>
    <s v="NA"/>
    <s v="N/A"/>
    <s v="No"/>
    <s v="N/A"/>
    <s v="Política Participación Ciudadana en la Gestión Pública _DIMENSIÓN Gestión con Valores para Resultados"/>
    <s v="PND_7_Fortalecer las capacidades y conocimiento sobre derechos y deberes de las relaciones de consumo (programas de cumplimiento en competencia) / PES_20230190 / PES_20230196 / PES_20230195 / PES_20230200 / PEI_6 / PEI_9 / PEI_8 / PEI_7"/>
    <s v="Departamentos con estrategias para el Fortalecimiento sobre la Protección y Promoción de la libre competencia, beneficiados (Informe que de cuenta de los departamentos beneficiados )"/>
    <n v="20"/>
    <n v="56"/>
    <s v="Porcentual"/>
    <s v="% de Departamentos beneficiados / 56% de Departamentos del pais"/>
    <d v="2025-01-13T00:00:00"/>
    <d v="2025-12-12T00:00:00"/>
    <s v="1000-DESPACHO DEL SUPERINTENDENTE DELEGADO PARA LA PROTECCIÓN DE LA COMPETENCIA"/>
    <n v="20"/>
    <n v="33"/>
    <s v="De acuerdo con lo establecido en el Programa Anual de Estrategias de Divulgación (PAED), se programaron 25 capacitaciones dirigidas a 18 departamentos de Colombia. A 30 de junio de 2025 se han desarrollado 8 capacitaciones definidas en el programa, que cubrieron 6 departamentos. Por lo anterior, el PAED presenta un avance del 32 %, con un cubrimiento del 33 % en los departamentos del país. Se realizaron 3 capacitaciones adicionales. _x000a_A continuación, se listan las capacitaciones realizadas:_x000a__x000a_(1)  El 26 de junio de 2025 se llevó a cabo la jornada de asistencia técnica en libre competencia económica y cumplimiento para el desarrollo empresarial territorial, en Puerto Asís- Putumayo. La jornada de capacitación estuvo dirigida a los empresarios del municipio de Puerto Asís._x000a_(2) El 17 de junio de 2025, se llevó a cabo la socialización en transferencia de conocimientos orientada a la economía popular, dirigida a Comerciantes de Corabastos. En la ciudad de Bogotá- Cundinamarca."/>
    <m/>
    <n v="40.94"/>
    <s v="El porcentaje de avance se soporta en el formato de seguimiento del Programa Anual de Estrategias de Divulgación, se adjuntaron los soportes. "/>
    <m/>
    <m/>
    <n v="8.1879999999999988"/>
  </r>
  <r>
    <x v="28"/>
    <n v="1"/>
    <x v="1"/>
    <s v="1000.1.1"/>
    <s v="N/A"/>
    <n v="0"/>
    <n v="0"/>
    <n v="0"/>
    <s v="N/A"/>
    <s v="N/A"/>
    <s v="N/A"/>
    <s v="Política Participación Ciudadana en la Gestión Pública _DIMENSIÓN Gestión con Valores para Resultados"/>
    <s v="N/A"/>
    <s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
    <n v="20"/>
    <n v="1"/>
    <s v="Númerica"/>
    <s v="# de programas  establecidos / 1 programas a establecer"/>
    <d v="2025-01-13T00:00:00"/>
    <d v="2025-02-28T00:00:00"/>
    <s v="1000-DESPACHO DEL SUPERINTENDENTE DELEGADO PARA LA PROTECCIÓN DE LA COMPETENCIA"/>
    <n v="4"/>
    <n v="100"/>
    <s v="El 28 de febrero de 2025, el Director de Cumplimiento remitió a la Delegatura para la Protección de la Competencia la formulación del Programa Anual de Estrategias de Divulgación -PAED- (Plan de Trabajo para la ampliación PAED), junto con los cuatro (4) programas individuales que se desarrollarán a lo largo de la vigencia 2025. En este programa se establecieron 25 capacitaciones, distribuidas en 5 programas y abarcando 18 departamentos de Colombia."/>
    <d v="2025-02-28T00:00:00"/>
    <n v="100"/>
    <s v="Se avala plan de trabajo presentado por el área, el cual contempla los programas que se van a ejecutar para dar cumplimiento al producto. El área carga los programas planteados para dar cumplimiento al PES._x000a__x000a_Se avala soporte del PAED enviado a la delegada, como menciona la actividad."/>
    <d v="2025-02-28T00:00:00"/>
    <n v="100"/>
    <n v="4"/>
  </r>
  <r>
    <x v="28"/>
    <n v="1"/>
    <x v="1"/>
    <s v="1000.1.2"/>
    <s v="N/A"/>
    <s v="NA"/>
    <s v="NA"/>
    <s v="NA"/>
    <s v="N/A"/>
    <s v="N/A"/>
    <s v="N/A"/>
    <s v="Política Participación Ciudadana en la Gestión Pública _DIMENSIÓN Gestión con Valores para Resultados"/>
    <s v="N/A"/>
    <s v="Realizar las actividades del Programa de Estrategias para el Fortalecimiento sobre la Protección y Promoción de la libre competencia a nivel territorial, de acuerdo con el programa establecido. (Informe de cada una de las actividades definidas en el programa)"/>
    <n v="80"/>
    <n v="100"/>
    <s v="Porcentual"/>
    <s v="% de estrategias desarrolladas del programa / 100% de total de estrategias del programa"/>
    <d v="2025-03-03T00:00:00"/>
    <d v="2025-12-12T00:00:00"/>
    <s v="1000-DESPACHO DEL SUPERINTENDENTE DELEGADO PARA LA PROTECCIÓN DE LA COMPETENCIA"/>
    <n v="16"/>
    <n v="63"/>
    <s v="&quot;De acuerdo con lo establecido en el Programa Anual de Estrategias de Divulgación (PAED), se programaron 40 actividad dentro del PAED, de las cuales se han desarrollado 25. Con un avance del 63%. _x000a__x000a_Fórmula de cálculo= _x0009_estrategias desarrolladas del programa (25) / total de estrategias del programa (40)"/>
    <m/>
    <n v="63"/>
    <s v="Se verifica el cumplimiento de la actividad, de acuerdo con lo establecido en el indicador."/>
    <m/>
    <m/>
    <n v="10.08"/>
  </r>
  <r>
    <x v="28"/>
    <n v="1"/>
    <x v="0"/>
    <s v="1000.2"/>
    <s v="Innovador"/>
    <s v="NA"/>
    <s v="NA"/>
    <s v="NA"/>
    <s v="N/A"/>
    <s v="Si"/>
    <s v="N/A"/>
    <s v="Política Servicio al Ciudadano_DIMENSIÓN Gestión con Valores para Resultados"/>
    <s v="PND_7_Fortalecer las capacidades y conocimiento sobre derechos y deberes de las relaciones de consumo (programas de cumplimiento en competencia) / PND 9_Ampliar los instrumentos de prevención"/>
    <s v="Guías o directrices para incentivar de manera eficaz la aplicación de normas de protección y libre competencia económica y proporcionar claridad a empresas, autoridades públicas y de competencia homóloga, elaboradas y publicadas (Guía elaborada/capturas de publicación)"/>
    <n v="20"/>
    <n v="4"/>
    <s v="Númerica"/>
    <s v="# de Captura de pantalla de Documentos de la guía o manual publicado / 4 Capturas de pantalla del documento de la guía o manual a publicar"/>
    <d v="2025-02-03T00:00:00"/>
    <d v="2025-11-28T00:00:00"/>
    <s v="10-OFICINA  ASESORA JURÍDICA;_x000a_1000-DESPACHO DEL SUPERINTENDENTE DELEGADO PARA LA PROTECCIÓN DE LA COMPETENCIA;_x000a_73-GRUPO DE TRABAJO DE COMUNICACION"/>
    <n v="20"/>
    <n v="0"/>
    <s v="El 26 de junio de 2025, se remitió a la Oficina Asesora Jurídica la Guía denominada &quot;Guía de terceros interesados&quot;_x000a_El 4 de julio de 2025 se remitió a la Oficina Asesora Jurídica la &quot;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
    <m/>
    <n v="0"/>
    <s v="Se valida avance cualitativo"/>
    <m/>
    <m/>
    <n v="0"/>
  </r>
  <r>
    <x v="28"/>
    <n v="1"/>
    <x v="1"/>
    <s v="1000.2.1"/>
    <s v="N/A"/>
    <s v="NA"/>
    <s v="NA"/>
    <s v="NA"/>
    <s v="N/A"/>
    <s v="N/A"/>
    <s v="N/A"/>
    <s v="Política Servicio al Ciudadano_DIMENSIÓN Gestión con Valores para Resultados"/>
    <s v="N/A"/>
    <s v="Elaborar y enviar los documentos a la Oficina Asesora Jurídica  (Documento en Word de la guía o manual remitido a la Oficina Asesora Jurídica)"/>
    <n v="50"/>
    <n v="4"/>
    <s v="Númerica"/>
    <s v="# de guías o manuales elaborados y enviados / 4 guías o manuales  a elaborar y enviar"/>
    <d v="2025-02-03T00:00:00"/>
    <d v="2025-07-31T00:00:00"/>
    <s v="1000-DESPACHO DEL SUPERINTENDENTE DELEGADO PARA LA PROTECCIÓN DE LA COMPETENCIA"/>
    <n v="10"/>
    <n v="100"/>
    <s v="El 26 de junio de 2025, se remitió a la Oficina Asesora Jurídica la Guía denominada &quot;Guía de terceros interesados&quot;_x000a_El 4 de julio de 2025 se remitió a la Oficina Asesora Jurídica la &quot;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
    <d v="2025-07-04T00:00:00"/>
    <n v="100"/>
    <s v="Se los soportes cumplen los entregables establecidos "/>
    <m/>
    <n v="100"/>
    <n v="10"/>
  </r>
  <r>
    <x v="28"/>
    <n v="1"/>
    <x v="2"/>
    <s v="1000.2.2"/>
    <s v="N/A"/>
    <n v="0"/>
    <n v="0"/>
    <n v="0"/>
    <s v="N/A"/>
    <s v="N/A"/>
    <s v="N/A"/>
    <s v="Política Servicio al Ciudadano_DIMENSIÓN Gestión con Valores para Resultados"/>
    <s v="N/A"/>
    <s v="Revisar y/o aprobar los documentos y enviarlos al área solicitante mediante correo electrónico. (Correo electrónico con revisión y/o aprobación de los documentos)"/>
    <n v="0"/>
    <n v="4"/>
    <s v="Númerica"/>
    <s v="# de guías o manuales revisados / 4 guías o manuales remitidos para revisión"/>
    <d v="2025-03-20T00:00:00"/>
    <d v="2025-07-31T00:00:00"/>
    <s v="10-OFICINA  ASESORA JURÍDICA"/>
    <n v="0"/>
    <n v="100"/>
    <s v="Desde la Oficina Asesora Jurídica se remiten las diferenes Guías aprobadas, a continuación se listan cada una de ellas, con las respectivas fechas: _x000a_(1) Guías de Integraciones Empresariales, fecha de aprobación: 5 de junio de 2025._x000a_(2) Guía sobre la prohibición general en compras públicas, fecha de aprobación:  5 de junio de 2025._x000a_(3) Guías o directrices para incentivar de manera eficaz la aplicación de normas de protección y libre competencia económica y proporcionar claridad a empresas, autoridades públicas y de competencia homóloga, elaboradas y publicadas, fecha de aprobación: 7 de julio de 2025._x000a_(4) Guía de terceros interesados, fecha de aprobación: 7 de julio de 2025. "/>
    <m/>
    <n v="100"/>
    <s v="Los soportes dan cuenta del cumplimiento de la actividad programada. "/>
    <m/>
    <n v="0"/>
    <n v="0"/>
  </r>
  <r>
    <x v="28"/>
    <n v="1"/>
    <x v="1"/>
    <s v="1000.2.3"/>
    <s v="N/A"/>
    <s v="NA"/>
    <s v="NA"/>
    <s v="NA"/>
    <s v="N/A"/>
    <s v="N/A"/>
    <s v="N/A"/>
    <s v="Política Servicio al Ciudadano_DIMENSIÓN Gestión con Valores para Resultados"/>
    <s v="N/A"/>
    <s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
    <n v="30"/>
    <n v="4"/>
    <s v="Númerica"/>
    <s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
    <d v="2025-08-01T00:00:00"/>
    <d v="2025-08-29T00:00:00"/>
    <s v="1000-DESPACHO DEL SUPERINTENDENTE DELEGADO PARA LA PROTECCIÓN DE LA COMPETENCIA"/>
    <n v="6"/>
    <n v="75"/>
    <s v="El 29 de agosto de 2025 se remitieron tres (3) guías para la diagramación de la OSCAE, previa aprobación de la Superintendente, cumpliendo así con el 75% de la meta establecida. Una guía no fue enviada debido a los ajustes requeridos, por lo cual será reportada en el siguiente corte. "/>
    <m/>
    <n v="75"/>
    <s v="Se verifica el cumplimiento de la actividad de acuerdo con lo estipulado"/>
    <m/>
    <n v="0"/>
    <n v="4.5"/>
  </r>
  <r>
    <x v="28"/>
    <n v="1"/>
    <x v="2"/>
    <s v="1000.2.4"/>
    <s v="N/A"/>
    <s v="NA"/>
    <s v="NA"/>
    <s v="NA"/>
    <s v="N/A"/>
    <s v="N/A"/>
    <s v="N/A"/>
    <s v="Política Servicio al Ciudadano_DIMENSIÓN Gestión con Valores para Resultados"/>
    <s v="N/A"/>
    <s v="Elaborar y enviar al área solicitante, los  documentos con ajustes de corrección de estilo y diagramado.  (Documento Final)"/>
    <n v="0"/>
    <n v="4"/>
    <s v="Númerica"/>
    <s v="# de guías o Manuales con ajustes de corrección de estilo y diagramado elaborados y enviados / 4 guías o manuales con ajustes de corrección de estilo y diagramado que requieren ser elaborados y enviados"/>
    <d v="2025-09-01T00:00:00"/>
    <d v="2025-10-31T00:00:00"/>
    <s v="73-GRUPO DE TRABAJO DE COMUNICACION"/>
    <n v="0"/>
    <n v="0"/>
    <n v="0"/>
    <m/>
    <n v="0"/>
    <n v="0"/>
    <m/>
    <m/>
    <n v="0"/>
  </r>
  <r>
    <x v="28"/>
    <n v="1"/>
    <x v="1"/>
    <s v="1000.2.5"/>
    <s v="N/A"/>
    <s v="NA"/>
    <s v="NA"/>
    <s v="NA"/>
    <s v="N/A"/>
    <s v="N/A"/>
    <s v="N/A"/>
    <s v="Política Servicio al Ciudadano_DIMENSIÓN Gestión con Valores para Resultados"/>
    <s v="N/A"/>
    <s v="Solicitar la Publicación de los documentos en la página web. (Correo electrónico y Documento de la guía o manual a publicar)"/>
    <n v="20"/>
    <n v="4"/>
    <s v="Númerica"/>
    <s v="# de Captura de pantalla de Documentos de la guía o manual publicado / 4 Captura de pantalla de Documento de la guía o manual a publicar"/>
    <d v="2025-11-04T00:00:00"/>
    <d v="2025-11-28T00:00:00"/>
    <s v="1000-DESPACHO DEL SUPERINTENDENTE DELEGADO PARA LA PROTECCIÓN DE LA COMPETENCIA"/>
    <n v="4"/>
    <n v="0"/>
    <n v="0"/>
    <m/>
    <n v="0"/>
    <n v="0"/>
    <m/>
    <m/>
    <n v="0"/>
  </r>
  <r>
    <x v="28"/>
    <n v="1"/>
    <x v="0"/>
    <s v="1000.3"/>
    <s v="Innovador"/>
    <s v="NA"/>
    <s v="NA"/>
    <s v="NA"/>
    <s v="N/A"/>
    <s v="No"/>
    <s v="N/A"/>
    <s v="Política Participación Ciudadana en la Gestión Pública _DIMENSIÓN Gestión con Valores para Resultados"/>
    <s v="PND 9_Ampliar los instrumentos de prevención / PND 10_Fortalecer las actividades de inspección, vigilancia y control / PES_20230189 / PES_20230192 / PEI_4 / PEI_5"/>
    <s v="Estudios Económicos o informes que permitan Identificar factores que generen distorsiones en la competencia de los mercados y acciones prioritarias en materia de defensa de la competencia, realizados  (Estudios Económicos o informes elaborados)"/>
    <n v="15"/>
    <n v="5"/>
    <s v="Númerica"/>
    <s v="# de estudios realizados y entregados / 5 estudios a realizar y entregar"/>
    <d v="2025-02-03T00:00:00"/>
    <d v="2025-12-12T00:00:00"/>
    <s v="1000-DESPACHO DEL SUPERINTENDENTE DELEGADO PARA LA PROTECCIÓN DE LA COMPETENCIA"/>
    <n v="15"/>
    <n v="0"/>
    <s v="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_x000a_Los estudios definidos en el Plan Estratégico Sectorial son:_x000a_1._x0009_Estudio sobre el mercado de medicamentos oftalmológicos_x000a_2._x0009_Estudio sobre el mercado de vehículos eléctricos en Colombia (2022–2024)"/>
    <m/>
    <n v="0"/>
    <s v="Se valida desarrollo de la actividad de manera cualitativa"/>
    <m/>
    <m/>
    <n v="0"/>
  </r>
  <r>
    <x v="28"/>
    <n v="1"/>
    <x v="1"/>
    <s v="1000.3.1"/>
    <s v="N/A"/>
    <n v="0"/>
    <n v="0"/>
    <n v="0"/>
    <s v="N/A"/>
    <s v="N/A"/>
    <s v="N/A"/>
    <s v="Política Gestión del Conocimiento y la Innovación _DIMENSIÓN Gestión del conocimiento y la innovación"/>
    <s v="N/A"/>
    <s v="Definir el alcance requerido, para los estudios o informes.  (Acta con el alcance definido)"/>
    <n v="20"/>
    <n v="5"/>
    <s v="Númerica"/>
    <s v="# de actas con el alcance de  los estudios realizadas / 5 actas a realizar con el alcance de los estudios"/>
    <d v="2025-02-03T00:00:00"/>
    <d v="2025-02-28T00:00:00"/>
    <s v="1000-DESPACHO DEL SUPERINTENDENTE DELEGADO PARA LA PROTECCIÓN DE LA COMPETENCIA"/>
    <n v="3"/>
    <n v="100"/>
    <s v="Se definió el alcance requerido, para cada uno de los cinco (5) estudios que se desarrollarán en la Delegatura para la Protección de la Competencia durante la vigencia 2025, mediante acta. "/>
    <d v="2025-02-28T00:00:00"/>
    <n v="100"/>
    <s v="Se valida seguimiento de la acción y se constata su cumplimiento."/>
    <d v="2025-02-28T00:00:00"/>
    <n v="100"/>
    <n v="3"/>
  </r>
  <r>
    <x v="28"/>
    <n v="1"/>
    <x v="1"/>
    <s v="1000.3.2"/>
    <s v="N/A"/>
    <n v="0"/>
    <n v="0"/>
    <n v="0"/>
    <s v="N/A"/>
    <s v="N/A"/>
    <s v="N/A"/>
    <s v="Política Gestión del Conocimiento y la Innovación _DIMENSIÓN Gestión del conocimiento y la innovación"/>
    <s v="N/A"/>
    <s v="Realizar y entregar los estudios o informes   (Estudio presentado a la Delegada para la Protección de la Competencia)"/>
    <n v="80"/>
    <n v="5"/>
    <s v="Númerica"/>
    <s v="# de estudios realizados y entregados / 5 estudios a realizar"/>
    <d v="2025-03-03T00:00:00"/>
    <d v="2025-12-12T00:00:00"/>
    <s v="1000-DESPACHO DEL SUPERINTENDENTE DELEGADO PARA LA PROTECCIÓN DE LA COMPETENCIA"/>
    <n v="12"/>
    <n v="0"/>
    <s v="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_x000a_Los estudios definidos en el Plan Estratégico Sectorial son:_x000a_1._x0009_Estudio sobre el mercado de medicamentos oftalmológicos_x000a_2._x0009_Estudio sobre el mercado de vehículos eléctricos en Colombia (2022–2024)"/>
    <m/>
    <n v="0"/>
    <s v="Se valida desarrollo de la actividad de manera cualitativa"/>
    <m/>
    <m/>
    <n v="0"/>
  </r>
  <r>
    <x v="28"/>
    <n v="1"/>
    <x v="0"/>
    <s v="1000.4"/>
    <s v="Innovador"/>
    <s v="NA"/>
    <s v="NA"/>
    <s v="NA"/>
    <s v="N/A"/>
    <s v="No"/>
    <s v="N/A"/>
    <s v="Política Fortalecimiento Organizacional y Simplificación de Procesos _DIMENSIÓN Gestión con Valores para Resultados"/>
    <s v="PND_6_Fortalecer institucionalmente la autoridad de competencia"/>
    <s v="Reforma de la norma andina Decisión 608 de la CAN, con el objetivo de contribuir al desarrollo de un sistema normativo de protección de la libre competencia a nivel andino (Documento de revisión)"/>
    <n v="15"/>
    <n v="1"/>
    <s v="Númerica"/>
    <s v="# de documentos con revisión final / 1 documentos con revisión final"/>
    <d v="2025-02-03T00:00:00"/>
    <d v="2025-12-19T00:00:00"/>
    <s v="1000-DESPACHO DEL SUPERINTENDENTE DELEGADO PARA LA PROTECCIÓN DE LA COMPETENCIA"/>
    <n v="15"/>
    <n v="0"/>
    <s v="Durante el mes de julio se citó en dos oportunidades al equipo que analiza la Decisión 608 de la CAN. Sin embargo, estas fueron cancelas por los países miembros. "/>
    <m/>
    <n v="0"/>
    <s v="Se valida cualitativamente"/>
    <m/>
    <m/>
    <n v="0"/>
  </r>
  <r>
    <x v="28"/>
    <n v="1"/>
    <x v="1"/>
    <s v="1000.4.1"/>
    <s v="N/A"/>
    <s v="NA"/>
    <s v="NA"/>
    <s v="NA"/>
    <s v="N/A"/>
    <s v="N/A"/>
    <s v="N/A"/>
    <s v="Política Fortalecimiento Organizacional y Simplificación de Procesos _DIMENSIÓN Gestión con Valores para Resultados"/>
    <s v="N/A"/>
    <s v="Participar en las reuniones para discusión, aprobación y divulgación del articulado de la modificación a la Decisión 608 de la CAN.  (Listado de asistencia, captura de pantalla de la reunión o acta de discusión)"/>
    <n v="20"/>
    <n v="6"/>
    <s v="Númerica"/>
    <s v="# de reuniones realizadas / 6 reuniones programadas"/>
    <d v="2025-02-03T00:00:00"/>
    <d v="2025-11-28T00:00:00"/>
    <s v="1000-DESPACHO DEL SUPERINTENDENTE DELEGADO PARA LA PROTECCIÓN DE LA COMPETENCIA"/>
    <n v="3"/>
    <n v="50"/>
    <s v="El 11 de julio de 2025 se llevó a cabo la reunión de discusión en el marco del articulado de la modificación a la Decisión 608 de la CAN. Esta corresponde a la tercera de seis reuniones programadas, lo que representa un avance del 50 % en el desarrollo de la actividad."/>
    <m/>
    <n v="50"/>
    <s v="Se valida soporte remitido y ponderación de la meta."/>
    <m/>
    <m/>
    <n v="1.5"/>
  </r>
  <r>
    <x v="28"/>
    <n v="1"/>
    <x v="1"/>
    <s v="1000.4.2"/>
    <s v="N/A"/>
    <n v="0"/>
    <n v="0"/>
    <n v="0"/>
    <s v="N/A"/>
    <s v="N/A"/>
    <s v="N/A"/>
    <s v="Política Mejora Normativa _DIMENSIÓN Gestión con Valores para Resultados"/>
    <s v="N/A"/>
    <s v="Realizar la revisión de las modificaciones a la Decisión 608  (Documento de revisión)"/>
    <n v="80"/>
    <n v="1"/>
    <s v="Númerica"/>
    <s v="# de documentos con revisión final / 1 documentos con revisión final"/>
    <d v="2025-08-01T00:00:00"/>
    <d v="2025-12-19T00:00:00"/>
    <s v="1000-DESPACHO DEL SUPERINTENDENTE DELEGADO PARA LA PROTECCIÓN DE LA COMPETENCIA"/>
    <n v="12"/>
    <n v="0"/>
    <s v="El 11 de julio de 2025 se llevó a cabo la reunión de discusión en el marco del articulado de la modificación a la Decisión 608 de la CAN. Esta corresponde a la tercera de seis reuniones programadas, lo que representa un avance del 50 % en el desarrollo de la actividad."/>
    <m/>
    <n v="0"/>
    <s v="Se valida cualitativamente"/>
    <m/>
    <m/>
    <n v="0"/>
  </r>
  <r>
    <x v="28"/>
    <n v="1"/>
    <x v="0"/>
    <s v="1000.5"/>
    <s v="Innovador"/>
    <s v="58-Promover el enfoque preventivo, diferencial y territorial en el que hacer misional de la entidad"/>
    <s v="103-Cumplimiento de productos del PAI asociados a Promover el enfoque preventivo, diferencial y territorial en el que hacer misional de la entidad"/>
    <s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
    <s v="PND - 4-04-1-c- Transformación productiva, internacionalización y acción climática - Políticas de competencia, consumidor e infraestructura de la calidad modernas "/>
    <s v="No"/>
    <s v="N/A"/>
    <s v="Política Servicio al Ciudadano_DIMENSIÓN Gestión con Valores para Resultados"/>
    <s v="PND 9_Ampliar los instrumentos de prevención / PND 16_Construir mecanismos de autorregulación que fortalezcan la protección de la competencia / PND 17_Sensibilizar en estos aspectos a los empresarios que utilizan plataformas digitales para sus nichos de mercado."/>
    <s v="Matriz de riesgos de colusión en contratación pública y formulación de mecanismos para reducir dichos riesgos, elaborada y socializada (Matrices guía para identificar riesgos entregada)"/>
    <n v="15"/>
    <n v="1"/>
    <s v="Númerica"/>
    <s v="# de matrices guía para identificar riesgos entregadas / 1 matrices guía para identificar riesgos a realizar"/>
    <d v="2025-01-20T00:00:00"/>
    <d v="2025-12-12T00:00:00"/>
    <s v="1000-DESPACHO DEL SUPERINTENDENTE DELEGADO PARA LA PROTECCIÓN DE LA COMPETENCIA"/>
    <n v="15"/>
    <n v="0"/>
    <n v="0"/>
    <m/>
    <n v="0"/>
    <n v="0"/>
    <m/>
    <m/>
    <n v="0"/>
  </r>
  <r>
    <x v="28"/>
    <n v="1"/>
    <x v="1"/>
    <s v="1000.5.1"/>
    <s v="N/A"/>
    <s v="NA"/>
    <s v="NA"/>
    <s v="NA"/>
    <s v="N/A"/>
    <s v="N/A"/>
    <s v="N/A"/>
    <s v="Política Servicio al Ciudadano_DIMENSIÓN Gestión con Valores para Resultados"/>
    <s v="N/A"/>
    <s v="Diseñar la matriz de riesgos de colusión en contratación pública a partir de la identificación y análisis de los riesgos de colusión en contratación pública (Documento con la identificación de riesgos)"/>
    <n v="20"/>
    <n v="1"/>
    <s v="Númerica"/>
    <s v="# de documentos con la identificación de riesgos diseñadas / 1 Documentos con la identificación de riesgos a diseñar"/>
    <d v="2025-01-20T00:00:00"/>
    <d v="2025-06-27T00:00:00"/>
    <s v="1000-DESPACHO DEL SUPERINTENDENTE DELEGADO PARA LA PROTECCIÓN DE LA COMPETENCIA"/>
    <n v="3"/>
    <n v="100"/>
    <s v="El 27 de junio de 2025 el Director de Cumplimiento remitió la guía denominada: Guías o directrices para incentivar de manera eficaz la aplicación de normas de protección y libre competencia económica y proporcionar claridad a empresas, autoridades públicas y de competencia homóloga, elaboradas y publicadas, esta incluye la Matriz de riesgo guía para identificar los principales riesgos de colusión en contratación pública."/>
    <d v="2025-06-27T00:00:00"/>
    <n v="100"/>
    <s v="Se verifico que el soporte adjuntado diera cumplimiento al entregables del producto"/>
    <d v="2025-06-27T00:00:00"/>
    <n v="100"/>
    <n v="3"/>
  </r>
  <r>
    <x v="28"/>
    <n v="1"/>
    <x v="1"/>
    <s v="1000.5.2"/>
    <s v="N/A"/>
    <n v="0"/>
    <n v="0"/>
    <n v="0"/>
    <s v="N/A"/>
    <s v="N/A"/>
    <s v="N/A"/>
    <s v="Política Servicio al Ciudadano_DIMENSIÓN Gestión con Valores para Resultados"/>
    <s v="N/A"/>
    <s v="Socializar la matriz con los grupos de valor externos (Soportes de la socialización de la matriz con las entidades)"/>
    <n v="80"/>
    <n v="1"/>
    <s v="Númerica"/>
    <s v="# de matrices guía para identificar riesgos socializada / 1 matrices guía para identificar riesgos a socializar"/>
    <d v="2025-07-01T00:00:00"/>
    <d v="2025-12-12T00:00:00"/>
    <s v="1000-DESPACHO DEL SUPERINTENDENTE DELEGADO PARA LA PROTECCIÓN DE LA COMPETENCIA"/>
    <n v="12"/>
    <n v="0"/>
    <s v="Considerando que la matriz se socializará con los grupos de interés en el segundo día del evento que se está organizando con el SELA, cuya agenda gira entorno a la temas propios de la Dirección de Cumplimiento y del compliance, comparto el enlace a la carpeta donde reposan las evidencias de las actividades preparatorias del evento."/>
    <m/>
    <n v="0"/>
    <s v="Se valida el desarrollo de la actividad de manera cualitativa"/>
    <m/>
    <m/>
    <n v="0"/>
  </r>
  <r>
    <x v="28"/>
    <n v="1"/>
    <x v="0"/>
    <s v="1000.6"/>
    <s v="Innovador"/>
    <s v="NA"/>
    <s v="NA"/>
    <s v="NA"/>
    <s v="N/A"/>
    <s v="No"/>
    <s v="N/A"/>
    <s v="Política Fortalecimiento Organizacional y Simplificación de Procesos _DIMENSIÓN Gestión con Valores para Resultados"/>
    <n v="0"/>
    <s v="Herramienta de control y gestión de los tiempos de las actividades de los procedimientos de la Delegatura, diseñada y probada  (Matrices con el registro  de los tiempos de cada actividad entregado)"/>
    <n v="15"/>
    <n v="1"/>
    <s v="Númerica"/>
    <s v="# de matrices con el registro  de los tiempos / 1 matrices con la descripción de los tiempos planeadas"/>
    <d v="2025-01-20T00:00:00"/>
    <d v="2025-12-12T00:00:00"/>
    <s v="1000-DESPACHO DEL SUPERINTENDENTE DELEGADO PARA LA PROTECCIÓN DE LA COMPETENCIA"/>
    <n v="15"/>
    <n v="50"/>
    <s v="Se desarrolló la segunda matriz del Grupo de Integraciones Empresariales, alcanzando un avance del 50%. Con base en la matriz de tiempos, se realizó la revisión en el sistema de trámites y en las bases de datos del Grupo de Integraciones Empresariales, verificando los radicados desde el año 2022 que han finalizado, con el fin de identificar las etapas completas. La información se construyó a partir de los perfiles de radicación y de la revisión de los radicados en el proceso de notificación."/>
    <m/>
    <n v="0"/>
    <s v="Se valida cualitativamente"/>
    <m/>
    <m/>
    <n v="0"/>
  </r>
  <r>
    <x v="28"/>
    <n v="1"/>
    <x v="1"/>
    <s v="1000.6.1"/>
    <s v="N/A"/>
    <n v="0"/>
    <n v="0"/>
    <n v="0"/>
    <s v="N/A"/>
    <s v="N/A"/>
    <s v="N/A"/>
    <s v="Política Fortalecimiento Organizacional y Simplificación de Procesos _DIMENSIÓN Gestión con Valores para Resultados"/>
    <s v="N/A"/>
    <s v="Diseñar la herramienta de control y gestión de tiempos (Matrices por procedimiento)"/>
    <n v="20"/>
    <n v="4"/>
    <s v="Númerica"/>
    <s v="# de matrices con la descripción de actividades / 4 matrices con la descripción de actividades planeadas"/>
    <d v="2025-01-20T00:00:00"/>
    <d v="2025-06-27T00:00:00"/>
    <s v="1000-DESPACHO DEL SUPERINTENDENTE DELEGADO PARA LA PROTECCIÓN DE LA COMPETENCIA"/>
    <n v="3"/>
    <n v="100"/>
    <s v="El 30 de mayo de 2025 se remitieron las matrices con la descripción de las actividades de los procedimientos de la Delegatura, elaboradas por la profesional Laura Salazar, a la Delegada para la Protección de la Competencia."/>
    <d v="2025-05-30T00:00:00"/>
    <n v="100"/>
    <s v="Se avala evidencia presentada por el área."/>
    <d v="2025-05-30T00:00:00"/>
    <n v="100"/>
    <n v="3"/>
  </r>
  <r>
    <x v="28"/>
    <n v="1"/>
    <x v="1"/>
    <s v="1000.6.2"/>
    <s v="N/A"/>
    <n v="0"/>
    <n v="0"/>
    <n v="0"/>
    <s v="N/A"/>
    <s v="N/A"/>
    <s v="N/A"/>
    <s v="Política Fortalecimiento Organizacional y Simplificación de Procesos _DIMENSIÓN Gestión con Valores para Resultados"/>
    <s v="N/A"/>
    <s v="Establecer las metas de tiempos de atención de las actividades definidas en la herramienta, a partir del histórico de atención de los trámites activos  (Matrices con los tiempos registrados de los trámites de la vigencia 2024)"/>
    <n v="40"/>
    <n v="4"/>
    <s v="Númerica"/>
    <s v="# de matrices con el registro  de los tiempos / 4 matrices con la descripción de los tiempos planeadas"/>
    <d v="2025-07-01T00:00:00"/>
    <d v="2025-11-14T00:00:00"/>
    <s v="1000-DESPACHO DEL SUPERINTENDENTE DELEGADO PARA LA PROTECCIÓN DE LA COMPETENCIA"/>
    <n v="6"/>
    <n v="50"/>
    <s v="Se realiza el primer análisis de tiempos en el Grupo de Abogacía de la Competencia, con base en la matriz de tiempos se realizó la revisión en el sistema de trámites y bases de datos del Grupo de Trabajo de Abogacía de la Competencia desde el año 2022 y que han finalizado para poder identificar las etapas completas. La información se basó en los perfiles de radicación y revisión de los radicados para poder identificar los 4 tipos de conceptos que este Grupo expide, de Oficio, Tarifas, Generales y Función Asesora.Se desarrolló la segunda matriz del Grupo de Integraciones Empresariales, alcanzando un avance del 50%. "/>
    <m/>
    <n v="50"/>
    <s v="Se Revisa la segunda matriz de Integraciones. Por favor, para el próximo envío que será la tercera matriz, consolidar las dos matrices enviadas anteriormente. Es importante que en la justificación se mencionen las cuatro matrices que se recibirán en el año. Se recomienda dejar el archivo sólo con las 4 hojas o matrices que se enviarán por Grupo, esto para evitar confusión. "/>
    <m/>
    <m/>
    <n v="3"/>
  </r>
  <r>
    <x v="28"/>
    <n v="1"/>
    <x v="1"/>
    <s v="1000.6.3"/>
    <s v="N/A"/>
    <s v="NA"/>
    <s v="NA"/>
    <s v="NA"/>
    <s v="N/A"/>
    <s v="N/A"/>
    <s v="N/A"/>
    <s v="Política Fortalecimiento Organizacional y Simplificación de Procesos _DIMENSIÓN Gestión con Valores para Resultados"/>
    <s v="N/A"/>
    <s v="Realizar prueba piloto de la herramienta de control y gestión (Informe de los resultados de la prueba piloto)"/>
    <n v="40"/>
    <n v="1"/>
    <s v="Númerica"/>
    <s v="# de Prueba Piloto realizada / 1 Prueba Piloto programada"/>
    <d v="2025-11-14T00:00:00"/>
    <d v="2025-12-12T00:00:00"/>
    <s v="1000-DESPACHO DEL SUPERINTENDENTE DELEGADO PARA LA PROTECCIÓN DE LA COMPETENCIA"/>
    <n v="6"/>
    <n v="0"/>
    <n v="0"/>
    <m/>
    <n v="0"/>
    <n v="0"/>
    <m/>
    <m/>
    <n v="0"/>
  </r>
  <r>
    <x v="29"/>
    <n v="2"/>
    <x v="0"/>
    <s v="111.1"/>
    <s v="Operativo"/>
    <s v="NA"/>
    <s v="NA"/>
    <s v="NA"/>
    <s v="N/A"/>
    <s v="No"/>
    <s v="N/A"/>
    <s v="Política de Gestión Estratégica del Talento Humano _DIMENSIÓN Talento humano"/>
    <s v="DECRETO 612"/>
    <s v="Plan anual de Previsión de Recursos Humanos, Elaborado y publicado en la página web de la SIC e Intrasic (Documento del Plan anual de Previsión de Recursos Humanos)"/>
    <n v="20"/>
    <n v="1"/>
    <s v="Númerica"/>
    <s v="# de Plan anual de Previsión  elaborado y publicado / 1 Plan anual de Previsión a  elaborar y publicar"/>
    <d v="2025-01-15T00:00:00"/>
    <d v="2025-01-31T00:00:00"/>
    <s v="111-GRUPO DE TRABAJO DE ADMINISTRACIÓN DE PERSONAL"/>
    <n v="20"/>
    <n v="100"/>
    <s v="Se reenvía nuevamente conforme a las instrucciones de la OAP, dando cumplimiento al producto y a las actividades propuestas dentro de los plazos establecidos."/>
    <d v="2025-01-31T00:00:00"/>
    <n v="100"/>
    <s v="Se avala el cumplimiento de la presente producto "/>
    <d v="2025-01-31T00:00:00"/>
    <n v="100"/>
    <n v="20"/>
  </r>
  <r>
    <x v="29"/>
    <n v="2"/>
    <x v="1"/>
    <s v="111.1.1"/>
    <s v="N/A"/>
    <s v="NA"/>
    <s v="NA"/>
    <s v="NA"/>
    <s v="N/A"/>
    <s v="N/A"/>
    <s v="N/A"/>
    <s v="Política de Gestión Estratégica del Talento Humano _DIMENSIÓN Talento humano"/>
    <s v="N/A"/>
    <s v="Elaborar el Plan anual de Previsión de Recursos Humanos (Único entregable) (Documento del Plan anual de Previsión de Recursos Humanos)"/>
    <n v="50"/>
    <n v="1"/>
    <s v="Númerica"/>
    <s v="# de Plan anual de Previsión de Recursos Humanos elaborado / 1 Plan anual de Previsión de Recursos Humanos  a elaborar"/>
    <d v="2025-01-15T00:00:00"/>
    <d v="2025-01-31T00:00:00"/>
    <s v="111-GRUPO DE TRABAJO DE ADMINISTRACIÓN DE PERSONAL"/>
    <n v="10"/>
    <n v="100"/>
    <s v="Se da cumplimento al producto y a las actividades propuestas en las fechas establecidas"/>
    <d v="2025-01-31T00:00:00"/>
    <n v="100"/>
    <s v="Se avala el cumplimiento de la presente actividad mediante documento de plan de previsión de recursos humano "/>
    <d v="2025-01-31T00:00:00"/>
    <n v="100"/>
    <n v="10"/>
  </r>
  <r>
    <x v="29"/>
    <n v="2"/>
    <x v="1"/>
    <s v="111.1.2"/>
    <s v="N/A"/>
    <n v="0"/>
    <n v="0"/>
    <n v="0"/>
    <s v="N/A"/>
    <s v="N/A"/>
    <s v="N/A"/>
    <s v="Política de Gestión Estratégica del Talento Humano _DIMENSIÓN Talento humano"/>
    <s v="N/A"/>
    <s v="Publicar el Plan anual de Previsión de Recursos Humanos (Único entregable) (Captura de pantalla de la publicación en la página web de la SIC e Intrasic)"/>
    <n v="50"/>
    <n v="1"/>
    <s v="Númerica"/>
    <s v="# de Plan anual de Previsión de Recursos Humanos publicado / 1 Plan anual de Previsión de Recursos Humanos  a publicar"/>
    <d v="2025-01-15T00:00:00"/>
    <d v="2025-01-31T00:00:00"/>
    <s v="111-GRUPO DE TRABAJO DE ADMINISTRACIÓN DE PERSONAL"/>
    <n v="10"/>
    <n v="100"/>
    <s v="Se da cumplimento al producto y a las actividades propuestas en las fechas establecidas"/>
    <d v="2025-01-31T00:00:00"/>
    <n v="100"/>
    <s v="Se avala el cumplimiento de la presente actividad mediante la publicación del plan de previsión de recursos humanos "/>
    <d v="2025-01-31T00:00:00"/>
    <n v="100"/>
    <n v="10"/>
  </r>
  <r>
    <x v="29"/>
    <n v="2"/>
    <x v="0"/>
    <s v="111.2"/>
    <s v="Operativo"/>
    <s v="NA"/>
    <s v="NA"/>
    <s v="NA"/>
    <s v="N/A"/>
    <s v="No"/>
    <s v="N/A"/>
    <s v="Política de Gestión Estratégica del Talento Humano _DIMENSIÓN Talento humano"/>
    <s v="DECRETO 612"/>
    <s v="Plan anual de Vacantes, Elaborado y publicado en la página web de la SIC e Intrasic (Documento del Plan anual de Vacantes)"/>
    <n v="20"/>
    <n v="1"/>
    <s v="Númerica"/>
    <s v="# de Plan anual vacantes elaborado y publicado / 1 Plan anual  vacantes a  elaborar y publicar"/>
    <d v="2025-01-15T00:00:00"/>
    <d v="2025-01-31T00:00:00"/>
    <s v="111-GRUPO DE TRABAJO DE ADMINISTRACIÓN DE PERSONAL"/>
    <n v="20"/>
    <n v="100"/>
    <s v="Se reenvía nuevamente conforme a las instrucciones de la OAP, dando cumplimiento al producto y a las actividades propuestas dentro de los plazos establecidos."/>
    <d v="2025-01-31T00:00:00"/>
    <n v="100"/>
    <s v="Se avala el cumplimiento del presente producto plan de vacantes "/>
    <d v="2025-01-31T00:00:00"/>
    <n v="100"/>
    <n v="20"/>
  </r>
  <r>
    <x v="29"/>
    <n v="2"/>
    <x v="1"/>
    <s v="111.2.1"/>
    <s v="N/A"/>
    <n v="0"/>
    <n v="0"/>
    <n v="0"/>
    <s v="N/A"/>
    <s v="N/A"/>
    <s v="N/A"/>
    <s v="Política de Gestión Estratégica del Talento Humano _DIMENSIÓN Talento humano"/>
    <s v="N/A"/>
    <s v="Elaborar el Plan anual de Vacantes (Único entregable) (Documento del Plan anual de Vacantes)"/>
    <n v="50"/>
    <n v="1"/>
    <s v="Númerica"/>
    <s v="# de Plan anual de vacantes elaborado / 1 Plan anual de  vacantes a elaborar"/>
    <d v="2025-01-15T00:00:00"/>
    <d v="2025-01-31T00:00:00"/>
    <s v="111-GRUPO DE TRABAJO DE ADMINISTRACIÓN DE PERSONAL"/>
    <n v="10"/>
    <n v="100"/>
    <s v="Se da cumplimento al producto y a las actividades propuestas en las fechas establecidas"/>
    <d v="2025-01-31T00:00:00"/>
    <n v="100"/>
    <s v="Se avala el cumplimiento de la presente actividad mediante documento plan de vacantes "/>
    <d v="2025-01-31T00:00:00"/>
    <n v="100"/>
    <n v="10"/>
  </r>
  <r>
    <x v="29"/>
    <n v="2"/>
    <x v="1"/>
    <s v="111.2.2"/>
    <s v="N/A"/>
    <n v="0"/>
    <n v="0"/>
    <n v="0"/>
    <s v="N/A"/>
    <s v="N/A"/>
    <s v="N/A"/>
    <s v="Política de Gestión Estratégica del Talento Humano _DIMENSIÓN Talento humano"/>
    <s v="N/A"/>
    <s v="Publicar el Plan anual de Vacantes (Único entregable) (Captura de pantalla de la publicación en la página web de la SIC e Intrasic)"/>
    <n v="50"/>
    <n v="1"/>
    <s v="Númerica"/>
    <s v="# de Plan anual de vacantes publicado / 1 Plan anual vacantes a publicar"/>
    <d v="2025-01-15T00:00:00"/>
    <d v="2025-01-31T00:00:00"/>
    <s v="111-GRUPO DE TRABAJO DE ADMINISTRACIÓN DE PERSONAL"/>
    <n v="10"/>
    <n v="100"/>
    <s v="Se da cumplimento al producto y a las actividades propuestas en las fechas establecidas"/>
    <d v="2025-01-31T00:00:00"/>
    <n v="100"/>
    <s v="Se avala el cumplimiento de la presente actividad publicación del plan de vacantes."/>
    <d v="2025-01-31T00:00:00"/>
    <n v="100"/>
    <n v="10"/>
  </r>
  <r>
    <x v="29"/>
    <n v="2"/>
    <x v="0"/>
    <s v="111.3"/>
    <s v="Innovador"/>
    <s v="NA"/>
    <s v="NA"/>
    <s v="NA"/>
    <s v="N/A"/>
    <s v="Si"/>
    <s v="C-3599-0200-0005-53105b"/>
    <s v="Política de Gestión Estratégica del Talento Humano _DIMENSIÓN Talento humano"/>
    <n v="0"/>
    <s v="Estrategia que permita la continuidad en la prestación de servicio,  la garantía del bienestar integral y la adecuada gestión del conocimiento, implementada  (Herramienta tecnológica para retención del conocimiento)"/>
    <n v="60"/>
    <n v="1"/>
    <s v="Númerica"/>
    <s v="# de Herramienta tecnológica implementada / 1 Herramienta tecnológica ejecutada"/>
    <d v="2025-01-02T00:00:00"/>
    <d v="2025-12-19T00:00:00"/>
    <s v="111-GRUPO DE TRABAJO DE ADMINISTRACIÓN DE PERSONAL;_x000a_20-OFICINA DE TECNOLOGÍA E INFORMÁTICA;_x000a_73-GRUPO DE TRABAJO DE COMUNICACION"/>
    <n v="60"/>
    <n v="0"/>
    <n v="0"/>
    <m/>
    <n v="0"/>
    <n v="0"/>
    <m/>
    <m/>
    <n v="0"/>
  </r>
  <r>
    <x v="29"/>
    <n v="2"/>
    <x v="1"/>
    <s v="111.3.1"/>
    <s v="NA"/>
    <s v="NA"/>
    <s v="NA"/>
    <s v="NA"/>
    <s v="N/A"/>
    <s v="N/A"/>
    <s v="N/A"/>
    <s v="Política de Gestión Estratégica del Talento Humano _DIMENSIÓN Talento humano"/>
    <s v="N/A"/>
    <s v="Implementar una herramienta tecnológica para retención del conocimiento de los servidores públicos  de la entidad por retiro.  (Manual de usuario y acta de entrega de la herramienta)"/>
    <n v="50"/>
    <n v="2"/>
    <s v="Númerica"/>
    <s v="# de Manual de usuario y acta de entrega final elaborados / 2 Manual de usuario y acta de entrega final recibidos"/>
    <d v="2025-01-02T00:00:00"/>
    <d v="2025-02-28T00:00:00"/>
    <s v="111-GRUPO DE TRABAJO DE ADMINISTRACIÓN DE PERSONAL;_x000a_20-OFICINA DE TECNOLOGÍA E INFORMÁTICA"/>
    <n v="30"/>
    <n v="100"/>
    <s v="se realiza el Manual de usuario y acta de entrega final elaborados"/>
    <d v="2025-02-28T00:00:00"/>
    <n v="100"/>
    <s v="Se avala el cumplimiento de la presente actividad mediante acta de entrega y manual del usuario "/>
    <d v="2025-02-28T00:00:00"/>
    <n v="100"/>
    <n v="30"/>
  </r>
  <r>
    <x v="29"/>
    <n v="2"/>
    <x v="1"/>
    <s v="111.3.2"/>
    <s v="N/A"/>
    <s v="NA"/>
    <s v="NA"/>
    <s v="NA"/>
    <s v="N/A"/>
    <s v="N/A"/>
    <s v="N/A"/>
    <s v="Política de Gestión Estratégica del Talento Humano _DIMENSIÓN Talento humano"/>
    <s v="N/A"/>
    <s v="Fomentar la apropiación de la herramienta a través de un recurso pedagógico y la encuesta de satisfacción   (Video didáctico para el diligenciamiento de la herramienta y resultados  de la encuesta de satisfacción)"/>
    <n v="25"/>
    <n v="2"/>
    <s v="Númerica"/>
    <s v="# de Soportes realizados / 2 Soportes programados"/>
    <d v="2025-02-03T00:00:00"/>
    <d v="2025-12-19T00:00:00"/>
    <s v="111-GRUPO DE TRABAJO DE ADMINISTRACIÓN DE PERSONAL;_x000a_20-OFICINA DE TECNOLOGÍA E INFORMÁTICA;_x000a_73-GRUPO DE TRABAJO DE COMUNICACION"/>
    <n v="15"/>
    <n v="50"/>
    <s v="Se realizó el video didáctico para el diligenciamiento de la Herramienta tecnológica para retención del conocimiento"/>
    <m/>
    <n v="50"/>
    <s v="Se avala el avance dado a la presente actividad de transferencia del conocimiento de los funcionarios que se retiran por concurso de méritos."/>
    <m/>
    <m/>
    <n v="7.5"/>
  </r>
  <r>
    <x v="29"/>
    <n v="2"/>
    <x v="1"/>
    <s v="111.3.3"/>
    <s v="N/A"/>
    <n v="0"/>
    <n v="0"/>
    <n v="0"/>
    <s v="N/A"/>
    <s v="N/A"/>
    <s v="N/A"/>
    <s v="Política de Gestión Estratégica del Talento Humano _DIMENSIÓN Talento humano"/>
    <s v="N/A"/>
    <s v="Realizar seguimiento trimestral  al diligenciamiento de la herramienta por parte de los servidores que se retiran y  apropiación por parte de los funcionarios que ingresan  y presentarlo al CIGD     (Informes (trimestrales)"/>
    <n v="25"/>
    <n v="2"/>
    <s v="Númerica"/>
    <s v="# de informes trimestrales elaborados / 2 informes trimestrales entregados"/>
    <d v="2025-06-03T00:00:00"/>
    <d v="2025-12-19T00:00:00"/>
    <s v="111-GRUPO DE TRABAJO DE ADMINISTRACIÓN DE PERSONAL"/>
    <n v="15"/>
    <n v="0"/>
    <n v="0"/>
    <m/>
    <n v="0"/>
    <n v="0"/>
    <m/>
    <m/>
    <n v="0"/>
  </r>
  <r>
    <x v="30"/>
    <n v="3"/>
    <x v="0"/>
    <s v="30.1"/>
    <s v="Innovador"/>
    <s v="NA"/>
    <s v="NA"/>
    <s v="NA"/>
    <s v="N/A"/>
    <s v="No"/>
    <s v="FUNCIONAMIENTO"/>
    <s v="Política Seguimiento y evaluación de la gestión institucional _DIMENSIÓN Evaluación de Resultados"/>
    <n v="0"/>
    <s v="Sistema de alertas para monitorear el comportamiento de los trámites misionales priorizados, elaborado y presentado (Correo electronico con el envío del reporte al equipo directivo)"/>
    <n v="20"/>
    <n v="1"/>
    <s v="Númerica"/>
    <s v="# de Sistema de alertas elaborado y presentado / 1 Sistema de alertas programado"/>
    <d v="2025-03-14T00:00:00"/>
    <d v="2025-12-15T00:00:00"/>
    <s v="30-OFICINA ASESORA DE PLANEACIÓN"/>
    <n v="20"/>
    <n v="0"/>
    <n v="0"/>
    <m/>
    <n v="0"/>
    <n v="0"/>
    <m/>
    <m/>
    <n v="0"/>
  </r>
  <r>
    <x v="30"/>
    <n v="3"/>
    <x v="1"/>
    <s v="30.1.1"/>
    <s v="N/A"/>
    <s v="NA"/>
    <s v="NA"/>
    <s v="NA"/>
    <s v="N/A"/>
    <s v="N/A"/>
    <s v="N/A"/>
    <s v="Política Seguimiento y evaluación de la gestión institucional _DIMENSIÓN Evaluación de Resultados"/>
    <s v="N/A"/>
    <s v="Priorizar los trámites por Delegatura objeto de monitoreo (Documento con los tramites priorizados por Delegatura objeto de monitoreo)"/>
    <n v="20"/>
    <n v="1"/>
    <s v="Númerica"/>
    <s v="# de Documento con trámites priorizados / 1 Documento programado"/>
    <d v="2025-03-14T00:00:00"/>
    <d v="2025-04-15T00:00:00"/>
    <s v="30-OFICINA ASESORA DE PLANEACIÓN"/>
    <n v="4"/>
    <n v="100"/>
    <s v="Se identificaron los trámites correspondientes a cada una de las Delegaturas, teniendo en cuenta su impacto en el ciudadano, así como aquellos que, en alguna medida, afectan el funcionamiento interno de la entidad. En este análisis, se evaluará el stock de procesos pendientes, sus tiempos de ejecución y edad de cada uno de estos, con el propósito de identificar oportunidades de mejora que permitan tomar decisiones orientadas a optimizar tanto el impacto hacia el ciudadano como la gestión interna de cada una de las áreas."/>
    <d v="2025-07-02T00:00:00"/>
    <n v="100"/>
    <s v="Se da cumplimiento a la evidencia. Se deja la calificación de eficiencia en 90%, dado los 2 meses de retraso en la presentación de la evidencia. "/>
    <d v="2025-07-02T00:00:00"/>
    <n v="90"/>
    <n v="4"/>
  </r>
  <r>
    <x v="30"/>
    <n v="3"/>
    <x v="1"/>
    <s v="30.1.2"/>
    <s v="N/A"/>
    <s v="NA"/>
    <s v="NA"/>
    <s v="NA"/>
    <s v="N/A"/>
    <s v="N/A"/>
    <s v="N/A"/>
    <s v="Política Seguimiento y evaluación de la gestión institucional _DIMENSIÓN Evaluación de Resultados"/>
    <s v="N/A"/>
    <s v="Definir los parámetros que determinarán las alertas (Documento con la definición de los parámetros )"/>
    <n v="20"/>
    <n v="1"/>
    <s v="Númerica"/>
    <s v="# de Documento con los parámetros de las alertas realizado / 1 Documento programado"/>
    <d v="2025-04-18T00:00:00"/>
    <d v="2025-05-02T00:00:00"/>
    <s v="30-OFICINA ASESORA DE PLANEACIÓN"/>
    <n v="4"/>
    <n v="100"/>
    <s v="Se establecen los parámetros que determinarán la generación de alertas en los trámites priorizados, con el objetivo de permitir un seguimiento detallado y oportuno del comportamiento en la gestión de denuncias, quejas, investigaciones y demandas presentadas por la ciudadanía. Esta medida busca optimizar los procesos internos de la entidad, mejorar la capacidad de respuesta institucional y fortalecer los mecanismos de control y transparencia en la atención a los usuarios."/>
    <d v="2025-07-04T00:00:00"/>
    <n v="100"/>
    <s v="El avance porcentual registrado corresponde con el cálculo de la fórmula matemática definida y las evidencias reportadas, Se afecta eficiencia en 10 puntos porcentuales en razón a que esta actividad tiene fecha fin programada en el mes de mayo y se cumplió en el mes de julio "/>
    <d v="2025-07-04T00:00:00"/>
    <n v="90"/>
    <n v="4"/>
  </r>
  <r>
    <x v="30"/>
    <n v="3"/>
    <x v="1"/>
    <s v="30.1.3"/>
    <s v="N/A"/>
    <n v="0"/>
    <n v="0"/>
    <n v="0"/>
    <s v="N/A"/>
    <s v="N/A"/>
    <s v="N/A"/>
    <s v="Política Seguimiento y evaluación de la gestión institucional _DIMENSIÓN Evaluación de Resultados"/>
    <s v="N/A"/>
    <s v="Definir y validar con las Delegaturas el diseño del reporte de alertas (Diseño del reporte de alertas definido y validado por las Delegaturas)"/>
    <n v="20"/>
    <n v="1"/>
    <s v="Númerica"/>
    <s v="# de Reporte de alertas diseñado / 1 Reporte de alertas programado"/>
    <d v="2025-05-05T00:00:00"/>
    <d v="2025-09-12T00:00:00"/>
    <s v="30-OFICINA ASESORA DE PLANEACIÓN"/>
    <n v="4"/>
    <n v="0"/>
    <n v="0"/>
    <m/>
    <n v="0"/>
    <n v="0"/>
    <m/>
    <n v="0"/>
    <n v="0"/>
  </r>
  <r>
    <x v="30"/>
    <n v="3"/>
    <x v="1"/>
    <s v="30.1.4"/>
    <s v="N/A"/>
    <s v="NA"/>
    <s v="NA"/>
    <s v="NA"/>
    <s v="N/A"/>
    <s v="N/A"/>
    <s v="N/A"/>
    <s v="Política Seguimiento y evaluación de la gestión institucional _DIMENSIÓN Evaluación de Resultados"/>
    <s v="N/A"/>
    <s v="Elaborar y presentar reportes al equipo directivo.  (Correos electronicos con el envío del reporte al equipo directivo)"/>
    <n v="40"/>
    <n v="2"/>
    <s v="Númerica"/>
    <s v="# de Reportes presentados / 2 Reportes programados"/>
    <d v="2025-09-15T00:00:00"/>
    <d v="2025-12-15T00:00:00"/>
    <s v="30-OFICINA ASESORA DE PLANEACIÓN"/>
    <n v="8"/>
    <n v="0"/>
    <n v="0"/>
    <m/>
    <n v="0"/>
    <n v="0"/>
    <m/>
    <m/>
    <n v="0"/>
  </r>
  <r>
    <x v="30"/>
    <n v="3"/>
    <x v="0"/>
    <s v="30.2"/>
    <s v="Innovador"/>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No"/>
    <s v="C-3503-0200-0016-40401c"/>
    <s v="Política Fortalecimiento Organizacional y Simplificación de Procesos _DIMENSIÓN Gestión con Valores para Resultados"/>
    <n v="0"/>
    <s v="Proyectos estratégicos transversales estructurados y ejecutados (Informe de resultados)"/>
    <n v="20"/>
    <n v="100"/>
    <s v="Porcentual"/>
    <s v="% de Proyectos estratégicos transversales estructurados y ejecutados / 100% de Proyectos estratégicos transversales programados"/>
    <d v="2025-02-24T00:00:00"/>
    <d v="2025-12-19T00:00:00"/>
    <s v="30-OFICINA ASESORA DE PLANEACIÓN"/>
    <n v="20"/>
    <n v="0"/>
    <n v="0"/>
    <m/>
    <n v="0"/>
    <n v="0"/>
    <m/>
    <m/>
    <n v="0"/>
  </r>
  <r>
    <x v="30"/>
    <n v="3"/>
    <x v="1"/>
    <s v="30.2.1"/>
    <s v="N/A"/>
    <n v="0"/>
    <n v="0"/>
    <n v="0"/>
    <s v="N/A"/>
    <s v="N/A"/>
    <s v="N/A"/>
    <s v="Política Fortalecimiento Organizacional y Simplificación de Procesos _DIMENSIÓN Gestión con Valores para Resultados"/>
    <s v="N/A"/>
    <s v="Identificar y someter a aprobación del Despacho, la definición de 2 proyectos estratégicos de impacto transversal  a ser ejecutados (proyectos estratégicos de impacto transversal identificados y aprobados)"/>
    <n v="15"/>
    <n v="2"/>
    <s v="Númerica"/>
    <s v="# de Proyectos estratégicos de impacto transversal a ser ejecutados aprobados / 2 Proyectos estratégicos de impacto transversal a ser ejecutados por aprobar"/>
    <d v="2025-02-24T00:00:00"/>
    <d v="2025-03-07T00:00:00"/>
    <s v="30-OFICINA ASESORA DE PLANEACIÓN"/>
    <n v="3"/>
    <n v="50"/>
    <s v="Se identifican los dos proyectos transversales de interés estratégico, pero no se han sometido a revisión del despacho. Estos proyectos están asociados a Lenguaje claro y Lecciones aprendidas/buenas prácticas."/>
    <m/>
    <n v="0"/>
    <s v="Aunque se identificaron los proyectos estratégicos, no se puede calificar la actividad al 50%. Esto se debe a que, al ser aprobados por el Despacho, los proyectos podrían cambiar y afectar la información inicial. Además, la actividad aún no está aprobada, que es lo que se necesita para considerarla cumplida."/>
    <m/>
    <n v="0"/>
    <n v="0"/>
  </r>
  <r>
    <x v="30"/>
    <n v="3"/>
    <x v="1"/>
    <s v="30.2.2"/>
    <s v="N/A"/>
    <s v="NA"/>
    <s v="NA"/>
    <s v="NA"/>
    <s v="N/A"/>
    <s v="N/A"/>
    <s v="N/A"/>
    <s v="Política Fortalecimiento Organizacional y Simplificación de Procesos _DIMENSIÓN Gestión con Valores para Resultados"/>
    <s v="N/A"/>
    <s v="Diseñar y concertar el plan de trabajo (actividades hito y responsable) (Plan de trabajo Diseñado y concertado con las áreas involucradas)"/>
    <n v="30"/>
    <n v="1"/>
    <s v="Númerica"/>
    <s v="# de Plan de trabajo diseñado y concertado / 1 Plan de trabajo programado"/>
    <d v="2025-03-10T00:00:00"/>
    <d v="2025-04-30T00:00:00"/>
    <s v="30-OFICINA ASESORA DE PLANEACIÓN"/>
    <n v="6"/>
    <n v="0"/>
    <n v="0"/>
    <m/>
    <n v="0"/>
    <n v="0"/>
    <m/>
    <n v="0"/>
    <n v="0"/>
  </r>
  <r>
    <x v="30"/>
    <n v="3"/>
    <x v="1"/>
    <s v="30.2.3"/>
    <s v="N/A"/>
    <s v="NA"/>
    <s v="NA"/>
    <s v="NA"/>
    <s v="N/A"/>
    <s v="N/A"/>
    <s v="N/A"/>
    <s v="Política Fortalecimiento Organizacional y Simplificación de Procesos _DIMENSIÓN Gestión con Valores para Resultados"/>
    <s v="N/A"/>
    <s v="Ejecutar el plan de trabajo (Seguimiento al plan de trabajo y evidencias de su cumplimiento)"/>
    <n v="50"/>
    <n v="100"/>
    <s v="Porcentual"/>
    <s v="% de Avance logrado plan de trabajo / 100% de Avance propuesto plan de trabajo"/>
    <d v="2025-05-01T00:00:00"/>
    <d v="2025-11-28T00:00:00"/>
    <s v="30-OFICINA ASESORA DE PLANEACIÓN"/>
    <n v="10"/>
    <n v="0"/>
    <n v="0"/>
    <m/>
    <n v="0"/>
    <n v="0"/>
    <m/>
    <m/>
    <n v="0"/>
  </r>
  <r>
    <x v="30"/>
    <n v="3"/>
    <x v="1"/>
    <s v="30.2.4"/>
    <s v="N/A"/>
    <n v="0"/>
    <n v="0"/>
    <n v="0"/>
    <s v="N/A"/>
    <s v="N/A"/>
    <s v="N/A"/>
    <s v="Política Fortalecimiento Organizacional y Simplificación de Procesos _DIMENSIÓN Gestión con Valores para Resultados"/>
    <s v="N/A"/>
    <s v="Presentar resultados (Presentación de resultados y  Lista de asistencia reunióno de presentación)"/>
    <n v="5"/>
    <n v="2"/>
    <s v="Númerica"/>
    <s v="# de Soportes presentados / 2 Soportes a presentar"/>
    <d v="2025-12-01T00:00:00"/>
    <d v="2025-12-19T00:00:00"/>
    <s v="30-OFICINA ASESORA DE PLANEACIÓN"/>
    <n v="1"/>
    <n v="0"/>
    <n v="0"/>
    <m/>
    <n v="0"/>
    <n v="0"/>
    <m/>
    <m/>
    <n v="0"/>
  </r>
  <r>
    <x v="30"/>
    <n v="3"/>
    <x v="0"/>
    <s v="30.4"/>
    <s v="Innovador"/>
    <s v="60-Fortalecer el Sistema Integral de Gestión Institucional en el marco del Modelo Integrado de Planeación y gestión para mejorar la prestación del servicio."/>
    <s v="106-Cumplimiento de productos del PAI asociados a Fortalecer el Sistema Integral de Gestión Institucional para mejorar la prestación del servicio."/>
    <s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
    <s v="PND - 5-31-5-b- Convergencia regional - Entidades públicas territoriales y nacionales fortalecidas "/>
    <s v="Si"/>
    <s v="C-3503-0200-0016-40401c"/>
    <s v="Política Gestión Presupuestal y Eficiencia del Gasto Público _DIMENSIÓN Direccionamiento Estratégico y Planeación"/>
    <n v="0"/>
    <s v="Estudio de costos de los trámites priorizados, realizado (Estudio Realizado )"/>
    <n v="20"/>
    <n v="1"/>
    <s v="Númerica"/>
    <s v="# de Estudios realizado / 1 Estudio programado"/>
    <d v="2025-05-05T00:00:00"/>
    <d v="2025-11-20T00:00:00"/>
    <s v="30-OFICINA ASESORA DE PLANEACIÓN;_x000a_37-GRUPO DE TRABAJO DE ESTUDIOS ECONÓMICOS"/>
    <n v="20"/>
    <n v="0"/>
    <n v="0"/>
    <m/>
    <n v="0"/>
    <n v="0"/>
    <m/>
    <m/>
    <n v="0"/>
  </r>
  <r>
    <x v="30"/>
    <n v="3"/>
    <x v="1"/>
    <s v="30.4.1"/>
    <s v="N/A"/>
    <s v="NA"/>
    <s v="NA"/>
    <s v="NA"/>
    <s v="N/A"/>
    <s v="N/A"/>
    <s v="N/A"/>
    <s v="Política Gestión Presupuestal y Eficiencia del Gasto Público _DIMENSIÓN Direccionamiento Estratégico y Planeación"/>
    <s v="N/A"/>
    <s v="Priorizar los trámites objeto del estudio de costeo (Documento con la priorización de trámites)"/>
    <n v="10"/>
    <n v="1"/>
    <s v="Númerica"/>
    <s v="# de Documento con la priorización realizado / 1 Documento programado"/>
    <d v="2025-05-05T00:00:00"/>
    <d v="2025-06-06T00:00:00"/>
    <s v="30-OFICINA ASESORA DE PLANEACIÓN"/>
    <n v="2"/>
    <n v="100"/>
    <s v="En cumplimiento de la actividad 30.4.1 del Plan de Acción &quot;Priorizar los trámites objeto del estudio de costeo (Documento con la priorización de trámites)&quot;, se llevó a cabo la reunión para priorizarlos trámites que serán objeto de estudio de costos y su metodología, en tal sentido, se adjunta documento del informe ejecutivo de la reunión con las conclusiones del caso. "/>
    <d v="2025-07-08T00:00:00"/>
    <n v="100"/>
    <s v="Se valida el documento con la priorización de los trámites objeto de estudio de costeo. Sin embargo, la calificación de eficiencia queda sobre el 90%, teniendo en cuenta que el entregable estaba estipulado para el 6 de junio."/>
    <d v="2025-08-21T00:00:00"/>
    <n v="90"/>
    <n v="2"/>
  </r>
  <r>
    <x v="30"/>
    <n v="3"/>
    <x v="1"/>
    <s v="30.4.2"/>
    <s v="N/A"/>
    <n v="0"/>
    <n v="0"/>
    <n v="0"/>
    <s v="N/A"/>
    <s v="N/A"/>
    <s v="N/A"/>
    <s v="Política Gestión Presupuestal y Eficiencia del Gasto Público _DIMENSIÓN Direccionamiento Estratégico y Planeación"/>
    <s v="N/A"/>
    <s v="Recopilar la información necesaria para realizar el estudio de costeo de uno de los trámites priorizados  (Documento que relacione la documentación recopilada)"/>
    <n v="8"/>
    <n v="100"/>
    <s v="Porcentual"/>
    <s v="% de Documentación recopilada / 100% de Documentación a recopilar"/>
    <d v="2025-06-09T00:00:00"/>
    <d v="2025-08-15T00:00:00"/>
    <s v="30-OFICINA ASESORA DE PLANEACIÓN;_x000a_37-GRUPO DE TRABAJO DE ESTUDIOS ECONÓMICOS"/>
    <n v="1.6"/>
    <n v="100"/>
    <s v="A corte del 15 de agosto fecha de vencimiento de la actividad, se contaba con la información para realizar el costeo de los trámites de Integraciones Económicas, Notifificación y Preevaluación, lo cual se evidencia con el documento en el cual se relacionan los links y descripción del acceso, de la información necesaria para realizar el costeo."/>
    <d v="2025-08-15T00:00:00"/>
    <n v="100"/>
    <s v="Se validad el cumplimiento y desarrollo de la actividad."/>
    <d v="2025-08-21T00:00:00"/>
    <n v="100"/>
    <n v="1.6"/>
  </r>
  <r>
    <x v="30"/>
    <n v="3"/>
    <x v="1"/>
    <s v="30.4.3"/>
    <s v="N/A"/>
    <s v="NA"/>
    <s v="NA"/>
    <s v="NA"/>
    <s v="N/A"/>
    <s v="N/A"/>
    <s v="N/A"/>
    <s v="Política Gestión Presupuestal y Eficiencia del Gasto Público _DIMENSIÓN Direccionamiento Estratégico y Planeación"/>
    <s v="N/A"/>
    <s v="Recopilar la información necesaria para realizar el estudio de costeo de los demás trámites priorizados (Documento que relacione la documentación recopilada)"/>
    <n v="22"/>
    <n v="100"/>
    <s v="Porcentual"/>
    <s v="% de Documentación recopilada / 100% de Documentación a recopilar"/>
    <d v="2025-08-18T00:00:00"/>
    <d v="2025-09-26T00:00:00"/>
    <s v="30-OFICINA ASESORA DE PLANEACIÓN;_x000a_37-GRUPO DE TRABAJO DE ESTUDIOS ECONÓMICOS"/>
    <n v="4.4000000000000004"/>
    <n v="0"/>
    <n v="0"/>
    <m/>
    <n v="0"/>
    <n v="0"/>
    <m/>
    <m/>
    <n v="0"/>
  </r>
  <r>
    <x v="30"/>
    <n v="3"/>
    <x v="1"/>
    <s v="30.4.4"/>
    <s v="N/A"/>
    <s v="NA"/>
    <s v="NA"/>
    <s v="NA"/>
    <s v="N/A"/>
    <s v="N/A"/>
    <s v="N/A"/>
    <s v="Política Gestión Presupuestal y Eficiencia del Gasto Público _DIMENSIÓN Direccionamiento Estratégico y Planeación"/>
    <s v="N/A"/>
    <s v="Realizar estudio de costo de los trámites priorizados (Estudio Realizado)"/>
    <n v="50"/>
    <n v="1"/>
    <s v="Númerica"/>
    <s v="# de Estudio realizado / 1 Estudio programado"/>
    <d v="2025-07-16T00:00:00"/>
    <d v="2025-09-29T00:00:00"/>
    <s v="30-OFICINA ASESORA DE PLANEACIÓN;_x000a_37-GRUPO DE TRABAJO DE ESTUDIOS ECONÓMICOS"/>
    <n v="10"/>
    <n v="0"/>
    <n v="0"/>
    <m/>
    <n v="0"/>
    <n v="0"/>
    <m/>
    <m/>
    <n v="0"/>
  </r>
  <r>
    <x v="30"/>
    <n v="3"/>
    <x v="1"/>
    <s v="30.4.5"/>
    <s v="N/A"/>
    <n v="0"/>
    <n v="0"/>
    <n v="0"/>
    <s v="N/A"/>
    <s v="N/A"/>
    <s v="N/A"/>
    <s v="Política Gestión Presupuestal y Eficiencia del Gasto Público _DIMENSIÓN Direccionamiento Estratégico y Planeación"/>
    <s v="N/A"/>
    <s v="Socializar los resultados del estudio con los jefes de las áreas responsables de los trámites costeados (Correo electronico con el envío del estudio realizado  /  Listas de asistencia a reunion de socialización)"/>
    <n v="10"/>
    <n v="1"/>
    <s v="Númerica"/>
    <s v="# de Estudio realizado / 1 Estudio a socializar"/>
    <d v="2025-11-03T00:00:00"/>
    <d v="2025-11-20T00:00:00"/>
    <s v="30-OFICINA ASESORA DE PLANEACIÓN;_x000a_37-GRUPO DE TRABAJO DE ESTUDIOS ECONÓMICOS"/>
    <n v="2"/>
    <n v="0"/>
    <n v="0"/>
    <m/>
    <n v="0"/>
    <n v="0"/>
    <m/>
    <m/>
    <n v="0"/>
  </r>
  <r>
    <x v="30"/>
    <n v="3"/>
    <x v="0"/>
    <s v="30.5"/>
    <s v="Operativo"/>
    <s v="NA"/>
    <s v="NA"/>
    <s v="NA"/>
    <s v="N/A"/>
    <s v="No"/>
    <s v="N/A"/>
    <s v="Política Simplificación, Racionalización y Estandarización de trámites _DIMENSIÓN Gestión con Valores para Resultados"/>
    <n v="0"/>
    <s v="Estrategia de racionalización de trámites implementada"/>
    <n v="20"/>
    <n v="100"/>
    <s v="Porcentual"/>
    <s v="% de Estrategia implementada / 100% de Estrategia a implementada"/>
    <d v="2025-01-15T00:00:00"/>
    <d v="2025-12-22T00:00:00"/>
    <s v="30-OFICINA ASESORA DE PLANEACIÓN"/>
    <n v="20"/>
    <n v="0"/>
    <n v="0"/>
    <m/>
    <n v="0"/>
    <n v="0"/>
    <m/>
    <m/>
    <n v="0"/>
  </r>
  <r>
    <x v="30"/>
    <n v="3"/>
    <x v="1"/>
    <s v="30.5.1"/>
    <s v="N/A"/>
    <s v="NA"/>
    <s v="NA"/>
    <s v="NA"/>
    <s v="N/A"/>
    <s v="N/A"/>
    <s v="N/A"/>
    <s v="Política Simplificación, Racionalización y Estandarización de trámites _DIMENSIÓN Gestión con Valores para Resultados"/>
    <s v="N/A"/>
    <s v="Elaborar el plan de trabajo de la estrategia de racionalización de trámites"/>
    <n v="20"/>
    <n v="1"/>
    <s v="Númerica"/>
    <s v="# de Plan de trabajo elaborado / 1 Plan de trabajo a elaborar"/>
    <d v="2025-01-15T00:00:00"/>
    <d v="2025-03-28T00:00:00"/>
    <s v="30-OFICINA ASESORA DE PLANEACIÓN"/>
    <n v="4"/>
    <n v="100"/>
    <s v="Se elaboró el plan de trabajo para la estrategia en el formato solicitado, con los hitos de establecidos por el SUIT. "/>
    <d v="2025-01-30T00:00:00"/>
    <n v="100"/>
    <s v="Se da cumplimiento a la actividad"/>
    <d v="2025-03-28T00:00:00"/>
    <n v="100"/>
    <n v="4"/>
  </r>
  <r>
    <x v="30"/>
    <n v="3"/>
    <x v="1"/>
    <s v="30.5.2"/>
    <s v="N/A"/>
    <s v="NA"/>
    <s v="NA"/>
    <s v="NA"/>
    <s v="N/A"/>
    <s v="N/A"/>
    <s v="N/A"/>
    <s v="Política Simplificación, Racionalización y Estandarización de trámites _DIMENSIÓN Gestión con Valores para Resultados"/>
    <s v="N/A"/>
    <s v="Ejecutar el plan de trabajo de la estrategia de racionalización de trámites"/>
    <n v="80"/>
    <n v="100"/>
    <s v="Porcentual"/>
    <s v="% de Plan de trabajo ejecutado / 100% de Plan de trabajo por ejecutar"/>
    <d v="2025-03-28T00:00:00"/>
    <d v="2025-12-22T00:00:00"/>
    <s v="30-OFICINA ASESORA DE PLANEACIÓN"/>
    <n v="16"/>
    <n v="13"/>
    <s v="Corresponde a las actividades realizadas en el marco de la estrategia de racionalización de trámites en el SUIT, para dos trámites, 1 Sic Facilita 2 Denuncias consumidor. _x000a_Se corrige el seguimiento en el plan de trabajo, disponible en la carpeta compartida. "/>
    <m/>
    <n v="13"/>
    <s v="Se validan los soportes objeto de seguimiento"/>
    <m/>
    <m/>
    <n v="2.08"/>
  </r>
  <r>
    <x v="30"/>
    <n v="3"/>
    <x v="0"/>
    <s v="30.6"/>
    <s v="Operativo"/>
    <s v="NA"/>
    <s v="NA"/>
    <s v="NA"/>
    <s v="N/A"/>
    <s v="Si"/>
    <s v="N/A"/>
    <s v="Política Planeación Institucional _DIMENSIÓN Direccionamiento Estratégico y Planeación"/>
    <s v="DECRETO 612"/>
    <s v="Plan de Transparencia y Ética Publica, formulado y ejecutado"/>
    <n v="20"/>
    <n v="100"/>
    <s v="Porcentual"/>
    <s v="% de Estrategia implementada / 100% de Estrategia a implementada"/>
    <d v="2025-01-15T00:00:00"/>
    <d v="2025-12-22T00:00:00"/>
    <s v="100-SECRETARIA GENERAL;_x000a_30-OFICINA ASESORA DE PLANEACIÓN"/>
    <n v="20"/>
    <n v="0"/>
    <n v="0"/>
    <m/>
    <n v="0"/>
    <n v="0"/>
    <m/>
    <m/>
    <n v="0"/>
  </r>
  <r>
    <x v="30"/>
    <n v="3"/>
    <x v="1"/>
    <s v="30.6.1"/>
    <s v="N/A"/>
    <s v="NA"/>
    <s v="NA"/>
    <s v="NA"/>
    <s v="N/A"/>
    <s v="N/A"/>
    <s v="N/A"/>
    <s v="Política Planeación Institucional _DIMENSIÓN Direccionamiento Estratégico y Planeación"/>
    <s v="N/A"/>
    <s v="Elaborar el plan de trabajo para formular el Programa de Transparencia y Ética Pública - PTEP, en el marco de la ley 2195 de 2022 y su decreto reglamentario 1122 de 2024"/>
    <n v="20"/>
    <n v="1"/>
    <s v="Númerica"/>
    <s v="# de Plan de trabajo elaborado / 1 Plan de trabajo a elaborar"/>
    <d v="2025-01-15T00:00:00"/>
    <d v="2025-02-15T00:00:00"/>
    <s v="100-SECRETARIA GENERAL;_x000a_30-OFICINA ASESORA DE PLANEACIÓN"/>
    <n v="4"/>
    <n v="100"/>
    <s v="Se publica en la sede electrónica el plan de ejecución y monitoreo del PTEP, con énfasis en el cierre de brechas entre el PAAC y el estándar del Programa. "/>
    <d v="2025-01-29T00:00:00"/>
    <n v="100"/>
    <s v="Se valida el cumplimiento de la actividad."/>
    <d v="2025-01-29T00:00:00"/>
    <n v="100"/>
    <n v="4"/>
  </r>
  <r>
    <x v="30"/>
    <n v="3"/>
    <x v="1"/>
    <s v="30.6.2"/>
    <s v="N/A"/>
    <s v="NA"/>
    <s v="NA"/>
    <s v="NA"/>
    <s v="N/A"/>
    <s v="N/A"/>
    <s v="N/A"/>
    <s v="Política Planeación Institucional _DIMENSIÓN Direccionamiento Estratégico y Planeación"/>
    <s v="N/A"/>
    <s v="Ejecutar el plan de trabajo del Programa de Transparencia y Ética Pública"/>
    <n v="80"/>
    <n v="100"/>
    <s v="Porcentual"/>
    <s v="% de Plan de trabajo ejecutado / 100% de Plan de trabajo por ejecutar"/>
    <d v="2025-01-31T00:00:00"/>
    <d v="2025-12-22T00:00:00"/>
    <s v="100-SECRETARIA GENERAL;_x000a_30-OFICINA ASESORA DE PLANEACIÓN"/>
    <n v="16"/>
    <n v="32"/>
    <s v="Se presenta el Plan con seguimiento a corte 31 de mayo de 2025, corte con el que fue requerido por parte de OCI, en este plan se presentan comprometidas 57 actividades, con base en los porcentajes de avance de cada actividad, se pondera el porcentaje de avance en un 32% por la ejecución de 18.05 actividades al corte. El plan presenta la descripción de cada avance y la evidencia en un enlace. Se anexa el correo de remisión de esta información a OCI, el plan en formato excel con la información aquí descrita y el programa para validación publicado en la sede electrónica de la Entidad. "/>
    <m/>
    <n v="32"/>
    <s v="Se valida avance registrado. "/>
    <m/>
    <m/>
    <n v="5.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20"/>
    <n v="10"/>
    <n v="100"/>
    <n v="10"/>
  </r>
  <r>
    <x v="1"/>
    <x v="0"/>
    <n v="50"/>
    <n v="5.5555555555555554"/>
    <n v="100"/>
    <n v="5.5555555555555554"/>
  </r>
  <r>
    <x v="1"/>
    <x v="0"/>
    <n v="50"/>
    <n v="5.5555555555555554"/>
    <n v="100"/>
    <n v="5.5555555555555554"/>
  </r>
  <r>
    <x v="0"/>
    <x v="0"/>
    <n v="20"/>
    <n v="10"/>
    <n v="100"/>
    <n v="10"/>
  </r>
  <r>
    <x v="1"/>
    <x v="0"/>
    <n v="50"/>
    <n v="5.5555555555555554"/>
    <n v="100"/>
    <n v="5.5555555555555554"/>
  </r>
  <r>
    <x v="1"/>
    <x v="0"/>
    <n v="50"/>
    <n v="5.5555555555555554"/>
    <n v="100"/>
    <n v="5.5555555555555554"/>
  </r>
  <r>
    <x v="0"/>
    <x v="0"/>
    <n v="60"/>
    <n v="30"/>
    <n v="0"/>
    <n v="0"/>
  </r>
  <r>
    <x v="1"/>
    <x v="0"/>
    <n v="50"/>
    <n v="5.5555555555555554"/>
    <n v="100"/>
    <n v="5.5555555555555554"/>
  </r>
  <r>
    <x v="1"/>
    <x v="0"/>
    <n v="25"/>
    <n v="2.7777777777777777"/>
    <n v="50"/>
    <n v="1.3888888888888888"/>
  </r>
  <r>
    <x v="1"/>
    <x v="0"/>
    <n v="25"/>
    <n v="2.7777777777777777"/>
    <n v="0"/>
    <n v="0"/>
  </r>
  <r>
    <x v="0"/>
    <x v="1"/>
    <n v="50"/>
    <n v="50"/>
    <n v="0"/>
    <n v="0"/>
  </r>
  <r>
    <x v="1"/>
    <x v="1"/>
    <n v="80"/>
    <n v="26.666666666666668"/>
    <n v="43"/>
    <n v="11.466666666666667"/>
  </r>
  <r>
    <x v="1"/>
    <x v="1"/>
    <n v="20"/>
    <n v="6.666666666666667"/>
    <n v="0"/>
    <n v="0"/>
  </r>
  <r>
    <x v="0"/>
    <x v="1"/>
    <n v="25"/>
    <n v="25"/>
    <n v="100"/>
    <n v="25"/>
  </r>
  <r>
    <x v="1"/>
    <x v="1"/>
    <n v="80"/>
    <n v="26.666666666666668"/>
    <n v="100"/>
    <n v="26.666666666666671"/>
  </r>
  <r>
    <x v="1"/>
    <x v="1"/>
    <n v="20"/>
    <n v="6.666666666666667"/>
    <n v="100"/>
    <n v="6.6666666666666679"/>
  </r>
  <r>
    <x v="0"/>
    <x v="1"/>
    <n v="25"/>
    <n v="25"/>
    <n v="100"/>
    <n v="25"/>
  </r>
  <r>
    <x v="1"/>
    <x v="1"/>
    <n v="80"/>
    <n v="26.666666666666668"/>
    <n v="100"/>
    <n v="26.666666666666671"/>
  </r>
  <r>
    <x v="2"/>
    <x v="1"/>
    <n v="0"/>
    <n v="0"/>
    <m/>
    <n v="0"/>
  </r>
  <r>
    <x v="1"/>
    <x v="1"/>
    <n v="20"/>
    <n v="6.666666666666667"/>
    <n v="100"/>
    <n v="6.6666666666666679"/>
  </r>
  <r>
    <x v="0"/>
    <x v="2"/>
    <n v="20"/>
    <n v="0.89686098654708524"/>
    <n v="68"/>
    <n v="0.60986547085201803"/>
  </r>
  <r>
    <x v="1"/>
    <x v="2"/>
    <n v="20"/>
    <n v="0.24330900243309003"/>
    <n v="100"/>
    <n v="0.24330900243309003"/>
  </r>
  <r>
    <x v="1"/>
    <x v="2"/>
    <n v="80"/>
    <n v="0.97323600973236013"/>
    <n v="68"/>
    <n v="0.66180048661800484"/>
  </r>
  <r>
    <x v="0"/>
    <x v="2"/>
    <n v="20"/>
    <n v="0.89686098654708524"/>
    <n v="50"/>
    <n v="0.44843049327354267"/>
  </r>
  <r>
    <x v="1"/>
    <x v="2"/>
    <n v="20"/>
    <n v="0.24330900243309003"/>
    <n v="100"/>
    <n v="0.24330900243309003"/>
  </r>
  <r>
    <x v="1"/>
    <x v="2"/>
    <n v="80"/>
    <n v="0.97323600973236013"/>
    <n v="50"/>
    <n v="0.48661800486618007"/>
  </r>
  <r>
    <x v="0"/>
    <x v="2"/>
    <n v="20"/>
    <n v="0.89686098654708524"/>
    <n v="50"/>
    <n v="0.44843049327354267"/>
  </r>
  <r>
    <x v="1"/>
    <x v="2"/>
    <n v="20"/>
    <n v="0.24330900243309003"/>
    <n v="100"/>
    <n v="0.24330900243309003"/>
  </r>
  <r>
    <x v="1"/>
    <x v="2"/>
    <n v="80"/>
    <n v="0.97323600973236013"/>
    <n v="64"/>
    <n v="0.62287104622871048"/>
  </r>
  <r>
    <x v="0"/>
    <x v="2"/>
    <n v="20"/>
    <n v="0.89686098654708524"/>
    <n v="33"/>
    <n v="0.29596412556053814"/>
  </r>
  <r>
    <x v="1"/>
    <x v="2"/>
    <n v="40"/>
    <n v="0.48661800486618007"/>
    <n v="100"/>
    <n v="0.48661800486618007"/>
  </r>
  <r>
    <x v="1"/>
    <x v="2"/>
    <n v="60"/>
    <n v="0.72992700729927007"/>
    <n v="16.5"/>
    <n v="0.12043795620437957"/>
  </r>
  <r>
    <x v="0"/>
    <x v="2"/>
    <n v="20"/>
    <n v="0.89686098654708524"/>
    <n v="0"/>
    <n v="0"/>
  </r>
  <r>
    <x v="1"/>
    <x v="2"/>
    <n v="20"/>
    <n v="0.24330900243309003"/>
    <n v="100"/>
    <n v="0.24330900243309003"/>
  </r>
  <r>
    <x v="1"/>
    <x v="2"/>
    <n v="80"/>
    <n v="0.97323600973236013"/>
    <n v="52"/>
    <n v="0.5060827250608273"/>
  </r>
  <r>
    <x v="0"/>
    <x v="0"/>
    <n v="15"/>
    <n v="7.5"/>
    <n v="0"/>
    <n v="0"/>
  </r>
  <r>
    <x v="1"/>
    <x v="0"/>
    <n v="25"/>
    <n v="2.7777777777777777"/>
    <n v="79.95"/>
    <n v="2.2208333333333332"/>
  </r>
  <r>
    <x v="1"/>
    <x v="0"/>
    <n v="25"/>
    <n v="2.7777777777777777"/>
    <n v="100"/>
    <n v="2.7777777777777777"/>
  </r>
  <r>
    <x v="1"/>
    <x v="0"/>
    <n v="25"/>
    <n v="2.7777777777777777"/>
    <n v="100"/>
    <n v="2.7777777777777777"/>
  </r>
  <r>
    <x v="1"/>
    <x v="0"/>
    <n v="25"/>
    <n v="2.7777777777777777"/>
    <n v="49.98"/>
    <n v="1.3883333333333332"/>
  </r>
  <r>
    <x v="0"/>
    <x v="0"/>
    <n v="17"/>
    <n v="8.5"/>
    <n v="100"/>
    <n v="8.5"/>
  </r>
  <r>
    <x v="1"/>
    <x v="0"/>
    <n v="60"/>
    <n v="6.666666666666667"/>
    <n v="100"/>
    <n v="6.6666666666666679"/>
  </r>
  <r>
    <x v="1"/>
    <x v="0"/>
    <n v="40"/>
    <n v="4.4444444444444446"/>
    <n v="100"/>
    <n v="4.4444444444444446"/>
  </r>
  <r>
    <x v="0"/>
    <x v="0"/>
    <n v="17"/>
    <n v="8.5"/>
    <n v="0"/>
    <n v="0"/>
  </r>
  <r>
    <x v="1"/>
    <x v="0"/>
    <n v="80"/>
    <n v="8.8888888888888893"/>
    <n v="100"/>
    <n v="8.8888888888888893"/>
  </r>
  <r>
    <x v="1"/>
    <x v="0"/>
    <n v="20"/>
    <n v="2.2222222222222223"/>
    <n v="54"/>
    <n v="1.2"/>
  </r>
  <r>
    <x v="0"/>
    <x v="0"/>
    <n v="17"/>
    <n v="8.5"/>
    <n v="41.1"/>
    <n v="3.4935"/>
  </r>
  <r>
    <x v="1"/>
    <x v="0"/>
    <n v="15"/>
    <n v="1.6666666666666667"/>
    <n v="100"/>
    <n v="1.666666666666667"/>
  </r>
  <r>
    <x v="1"/>
    <x v="0"/>
    <n v="15"/>
    <n v="1.6666666666666667"/>
    <n v="100"/>
    <n v="1.666666666666667"/>
  </r>
  <r>
    <x v="1"/>
    <x v="0"/>
    <n v="70"/>
    <n v="7.7777777777777777"/>
    <n v="56.1"/>
    <n v="4.3633333333333333"/>
  </r>
  <r>
    <x v="0"/>
    <x v="0"/>
    <n v="17"/>
    <n v="8.5"/>
    <n v="10.5"/>
    <n v="0.89249999999999996"/>
  </r>
  <r>
    <x v="1"/>
    <x v="0"/>
    <n v="15"/>
    <n v="1.6666666666666667"/>
    <n v="100"/>
    <n v="1.666666666666667"/>
  </r>
  <r>
    <x v="1"/>
    <x v="0"/>
    <n v="15"/>
    <n v="1.6666666666666667"/>
    <n v="100"/>
    <n v="1.666666666666667"/>
  </r>
  <r>
    <x v="1"/>
    <x v="0"/>
    <n v="70"/>
    <n v="7.7777777777777777"/>
    <n v="24.2"/>
    <n v="1.882222222222222"/>
  </r>
  <r>
    <x v="0"/>
    <x v="0"/>
    <n v="17"/>
    <n v="8.5"/>
    <n v="43"/>
    <n v="3.6549999999999998"/>
  </r>
  <r>
    <x v="1"/>
    <x v="0"/>
    <n v="30"/>
    <n v="3.3333333333333335"/>
    <n v="100"/>
    <n v="3.3333333333333339"/>
  </r>
  <r>
    <x v="1"/>
    <x v="0"/>
    <n v="70"/>
    <n v="7.7777777777777777"/>
    <n v="55"/>
    <n v="4.2777777777777777"/>
  </r>
  <r>
    <x v="0"/>
    <x v="2"/>
    <n v="100"/>
    <n v="4.4843049327354256"/>
    <n v="68"/>
    <n v="3.0493273542600896"/>
  </r>
  <r>
    <x v="1"/>
    <x v="2"/>
    <n v="25"/>
    <n v="0.30413625304136255"/>
    <n v="63"/>
    <n v="0.19160583941605838"/>
  </r>
  <r>
    <x v="1"/>
    <x v="2"/>
    <n v="25"/>
    <n v="0.30413625304136255"/>
    <n v="67"/>
    <n v="0.2037712895377129"/>
  </r>
  <r>
    <x v="1"/>
    <x v="2"/>
    <n v="10"/>
    <n v="0.12165450121654502"/>
    <n v="100"/>
    <n v="0.12165450121654502"/>
  </r>
  <r>
    <x v="1"/>
    <x v="2"/>
    <n v="20"/>
    <n v="0.24330900243309003"/>
    <n v="100"/>
    <n v="0.24330900243309003"/>
  </r>
  <r>
    <x v="1"/>
    <x v="2"/>
    <n v="20"/>
    <n v="0.24330900243309003"/>
    <n v="0"/>
    <n v="0"/>
  </r>
  <r>
    <x v="0"/>
    <x v="2"/>
    <n v="30"/>
    <n v="1.3452914798206279"/>
    <n v="100"/>
    <n v="1.3452914798206279"/>
  </r>
  <r>
    <x v="1"/>
    <x v="2"/>
    <n v="80"/>
    <n v="0.97323600973236013"/>
    <n v="100"/>
    <n v="0.97323600973236013"/>
  </r>
  <r>
    <x v="1"/>
    <x v="2"/>
    <n v="20"/>
    <n v="0.24330900243309003"/>
    <n v="0"/>
    <n v="0"/>
  </r>
  <r>
    <x v="0"/>
    <x v="2"/>
    <n v="20"/>
    <n v="0.89686098654708524"/>
    <n v="0"/>
    <n v="0"/>
  </r>
  <r>
    <x v="1"/>
    <x v="2"/>
    <n v="20"/>
    <n v="0.24330900243309003"/>
    <n v="100"/>
    <n v="0.24330900243309003"/>
  </r>
  <r>
    <x v="1"/>
    <x v="2"/>
    <n v="30"/>
    <n v="0.36496350364963503"/>
    <n v="100"/>
    <n v="0.36496350364963503"/>
  </r>
  <r>
    <x v="1"/>
    <x v="2"/>
    <n v="40"/>
    <n v="0.48661800486618007"/>
    <n v="0"/>
    <n v="0"/>
  </r>
  <r>
    <x v="1"/>
    <x v="2"/>
    <n v="10"/>
    <n v="0.12165450121654502"/>
    <n v="0"/>
    <n v="0"/>
  </r>
  <r>
    <x v="0"/>
    <x v="2"/>
    <n v="30"/>
    <n v="1.3452914798206279"/>
    <n v="0"/>
    <n v="0"/>
  </r>
  <r>
    <x v="1"/>
    <x v="2"/>
    <n v="30"/>
    <n v="0.36496350364963503"/>
    <n v="100"/>
    <n v="0.36496350364963503"/>
  </r>
  <r>
    <x v="1"/>
    <x v="2"/>
    <n v="40"/>
    <n v="0.48661800486618007"/>
    <n v="33.33"/>
    <n v="0.16218978102189779"/>
  </r>
  <r>
    <x v="1"/>
    <x v="2"/>
    <n v="20"/>
    <n v="0.24330900243309003"/>
    <n v="25"/>
    <n v="6.0827250608272508E-2"/>
  </r>
  <r>
    <x v="1"/>
    <x v="2"/>
    <n v="10"/>
    <n v="0.12165450121654502"/>
    <n v="0"/>
    <n v="0"/>
  </r>
  <r>
    <x v="0"/>
    <x v="2"/>
    <n v="20"/>
    <n v="0.89686098654708524"/>
    <n v="0"/>
    <n v="0"/>
  </r>
  <r>
    <x v="1"/>
    <x v="2"/>
    <n v="10"/>
    <n v="0.12165450121654502"/>
    <n v="100"/>
    <n v="0.12165450121654502"/>
  </r>
  <r>
    <x v="1"/>
    <x v="2"/>
    <n v="10"/>
    <n v="0.12165450121654502"/>
    <n v="100"/>
    <n v="0.12165450121654502"/>
  </r>
  <r>
    <x v="1"/>
    <x v="2"/>
    <n v="30"/>
    <n v="0.36496350364963503"/>
    <n v="80"/>
    <n v="0.29197080291970801"/>
  </r>
  <r>
    <x v="1"/>
    <x v="2"/>
    <n v="30"/>
    <n v="0.36496350364963503"/>
    <n v="80"/>
    <n v="0.29197080291970801"/>
  </r>
  <r>
    <x v="1"/>
    <x v="2"/>
    <n v="10"/>
    <n v="0.12165450121654502"/>
    <n v="0"/>
    <n v="0"/>
  </r>
  <r>
    <x v="1"/>
    <x v="2"/>
    <n v="10"/>
    <n v="0.12165450121654502"/>
    <n v="0"/>
    <n v="0"/>
  </r>
  <r>
    <x v="0"/>
    <x v="2"/>
    <n v="40"/>
    <n v="1.7937219730941705"/>
    <n v="25"/>
    <n v="0.44843049327354267"/>
  </r>
  <r>
    <x v="1"/>
    <x v="2"/>
    <n v="15"/>
    <n v="0.18248175182481752"/>
    <n v="100"/>
    <n v="0.18248175182481752"/>
  </r>
  <r>
    <x v="1"/>
    <x v="2"/>
    <n v="25"/>
    <n v="0.30413625304136255"/>
    <n v="100"/>
    <n v="0.30413625304136255"/>
  </r>
  <r>
    <x v="1"/>
    <x v="2"/>
    <n v="60"/>
    <n v="0.72992700729927007"/>
    <n v="25"/>
    <n v="0.18248175182481752"/>
  </r>
  <r>
    <x v="0"/>
    <x v="2"/>
    <n v="40"/>
    <n v="1.7937219730941705"/>
    <n v="77.5"/>
    <n v="1.3901345291479823"/>
  </r>
  <r>
    <x v="1"/>
    <x v="2"/>
    <n v="15"/>
    <n v="0.18248175182481752"/>
    <n v="100"/>
    <n v="0.18248175182481752"/>
  </r>
  <r>
    <x v="1"/>
    <x v="2"/>
    <n v="15"/>
    <n v="0.18248175182481752"/>
    <n v="75"/>
    <n v="0.13686131386861314"/>
  </r>
  <r>
    <x v="1"/>
    <x v="2"/>
    <n v="70"/>
    <n v="0.85158150851581504"/>
    <n v="77.5"/>
    <n v="0.65997566909975658"/>
  </r>
  <r>
    <x v="0"/>
    <x v="2"/>
    <n v="20"/>
    <n v="0.89686098654708524"/>
    <n v="37.299999999999997"/>
    <n v="0.33452914798206279"/>
  </r>
  <r>
    <x v="1"/>
    <x v="2"/>
    <n v="30"/>
    <n v="0.36496350364963503"/>
    <n v="50"/>
    <n v="0.18248175182481752"/>
  </r>
  <r>
    <x v="1"/>
    <x v="2"/>
    <n v="70"/>
    <n v="0.85158150851581504"/>
    <n v="37.299999999999997"/>
    <n v="0.31763990267639897"/>
  </r>
  <r>
    <x v="0"/>
    <x v="2"/>
    <n v="35"/>
    <n v="1.5695067264573992"/>
    <n v="0"/>
    <n v="0"/>
  </r>
  <r>
    <x v="1"/>
    <x v="2"/>
    <n v="20"/>
    <n v="0.24330900243309003"/>
    <n v="100"/>
    <n v="0.24330900243309003"/>
  </r>
  <r>
    <x v="1"/>
    <x v="2"/>
    <n v="20"/>
    <n v="0.24330900243309003"/>
    <n v="100"/>
    <n v="0.24330900243309003"/>
  </r>
  <r>
    <x v="1"/>
    <x v="2"/>
    <n v="30"/>
    <n v="0.36496350364963503"/>
    <n v="0"/>
    <n v="0"/>
  </r>
  <r>
    <x v="1"/>
    <x v="2"/>
    <n v="30"/>
    <n v="0.36496350364963503"/>
    <n v="0"/>
    <n v="0"/>
  </r>
  <r>
    <x v="0"/>
    <x v="2"/>
    <n v="35"/>
    <n v="1.5695067264573992"/>
    <n v="0"/>
    <n v="0"/>
  </r>
  <r>
    <x v="1"/>
    <x v="2"/>
    <n v="15"/>
    <n v="0.18248175182481752"/>
    <n v="100"/>
    <n v="0.18248175182481752"/>
  </r>
  <r>
    <x v="1"/>
    <x v="2"/>
    <n v="20"/>
    <n v="0.24330900243309003"/>
    <n v="0"/>
    <n v="0"/>
  </r>
  <r>
    <x v="1"/>
    <x v="2"/>
    <n v="25"/>
    <n v="0.30413625304136255"/>
    <n v="0"/>
    <n v="0"/>
  </r>
  <r>
    <x v="1"/>
    <x v="2"/>
    <n v="20"/>
    <n v="0.24330900243309003"/>
    <n v="0"/>
    <n v="0"/>
  </r>
  <r>
    <x v="1"/>
    <x v="2"/>
    <n v="20"/>
    <n v="0.24330900243309003"/>
    <n v="0"/>
    <n v="0"/>
  </r>
  <r>
    <x v="0"/>
    <x v="2"/>
    <n v="30"/>
    <n v="1.3452914798206279"/>
    <n v="50"/>
    <n v="0.67264573991031396"/>
  </r>
  <r>
    <x v="1"/>
    <x v="2"/>
    <n v="30"/>
    <n v="0.36496350364963503"/>
    <n v="100"/>
    <n v="0.36496350364963503"/>
  </r>
  <r>
    <x v="1"/>
    <x v="2"/>
    <n v="40"/>
    <n v="0.48661800486618007"/>
    <n v="50"/>
    <n v="0.24330900243309003"/>
  </r>
  <r>
    <x v="1"/>
    <x v="2"/>
    <n v="30"/>
    <n v="0.36496350364963503"/>
    <n v="50"/>
    <n v="0.18248175182481752"/>
  </r>
  <r>
    <x v="0"/>
    <x v="3"/>
    <n v="100"/>
    <n v="41.666666666666664"/>
    <n v="0"/>
    <n v="0"/>
  </r>
  <r>
    <x v="1"/>
    <x v="3"/>
    <n v="100"/>
    <n v="25"/>
    <n v="100"/>
    <n v="25"/>
  </r>
  <r>
    <x v="3"/>
    <x v="3"/>
    <n v="0"/>
    <n v="0"/>
    <n v="0"/>
    <n v="0"/>
  </r>
  <r>
    <x v="0"/>
    <x v="2"/>
    <n v="30"/>
    <n v="1.3452914798206279"/>
    <n v="70"/>
    <n v="0.94170403587443952"/>
  </r>
  <r>
    <x v="1"/>
    <x v="2"/>
    <n v="10"/>
    <n v="0.12165450121654502"/>
    <n v="100"/>
    <n v="0.12165450121654502"/>
  </r>
  <r>
    <x v="1"/>
    <x v="2"/>
    <n v="60"/>
    <n v="0.72992700729927007"/>
    <n v="70"/>
    <n v="0.51094890510948909"/>
  </r>
  <r>
    <x v="1"/>
    <x v="2"/>
    <n v="10"/>
    <n v="0.12165450121654502"/>
    <n v="100"/>
    <n v="0.12165450121654502"/>
  </r>
  <r>
    <x v="1"/>
    <x v="2"/>
    <n v="20"/>
    <n v="0.24330900243309003"/>
    <n v="0"/>
    <n v="0"/>
  </r>
  <r>
    <x v="0"/>
    <x v="2"/>
    <n v="10"/>
    <n v="0.44843049327354262"/>
    <n v="0"/>
    <n v="0"/>
  </r>
  <r>
    <x v="1"/>
    <x v="2"/>
    <n v="60"/>
    <n v="0.72992700729927007"/>
    <n v="100"/>
    <n v="0.72992700729927007"/>
  </r>
  <r>
    <x v="1"/>
    <x v="2"/>
    <n v="40"/>
    <n v="0.48661800486618007"/>
    <n v="0"/>
    <n v="0"/>
  </r>
  <r>
    <x v="0"/>
    <x v="2"/>
    <n v="30"/>
    <n v="1.3452914798206279"/>
    <n v="70"/>
    <n v="0.94170403587443952"/>
  </r>
  <r>
    <x v="1"/>
    <x v="2"/>
    <n v="60"/>
    <n v="0.72992700729927007"/>
    <n v="100"/>
    <n v="0.72992700729927007"/>
  </r>
  <r>
    <x v="1"/>
    <x v="2"/>
    <n v="10"/>
    <n v="0.12165450121654502"/>
    <n v="0"/>
    <n v="0"/>
  </r>
  <r>
    <x v="1"/>
    <x v="2"/>
    <n v="10"/>
    <n v="0.12165450121654502"/>
    <n v="100"/>
    <n v="0.12165450121654502"/>
  </r>
  <r>
    <x v="1"/>
    <x v="2"/>
    <n v="20"/>
    <n v="0.24330900243309003"/>
    <n v="70"/>
    <n v="0.170316301703163"/>
  </r>
  <r>
    <x v="0"/>
    <x v="2"/>
    <n v="10"/>
    <n v="0.44843049327354262"/>
    <n v="50"/>
    <n v="0.22421524663677134"/>
  </r>
  <r>
    <x v="1"/>
    <x v="2"/>
    <n v="10"/>
    <n v="0.12165450121654502"/>
    <n v="100"/>
    <n v="0.12165450121654502"/>
  </r>
  <r>
    <x v="1"/>
    <x v="2"/>
    <n v="70"/>
    <n v="0.85158150851581504"/>
    <n v="50"/>
    <n v="0.42579075425790758"/>
  </r>
  <r>
    <x v="1"/>
    <x v="2"/>
    <n v="20"/>
    <n v="0.24330900243309003"/>
    <n v="50"/>
    <n v="0.12165450121654502"/>
  </r>
  <r>
    <x v="0"/>
    <x v="2"/>
    <n v="10"/>
    <n v="0.44843049327354262"/>
    <n v="0"/>
    <n v="0"/>
  </r>
  <r>
    <x v="1"/>
    <x v="2"/>
    <n v="70"/>
    <n v="0.85158150851581504"/>
    <n v="0"/>
    <n v="0"/>
  </r>
  <r>
    <x v="1"/>
    <x v="2"/>
    <n v="30"/>
    <n v="0.36496350364963503"/>
    <n v="0"/>
    <n v="0"/>
  </r>
  <r>
    <x v="0"/>
    <x v="2"/>
    <n v="10"/>
    <n v="0.44843049327354262"/>
    <n v="0"/>
    <n v="0"/>
  </r>
  <r>
    <x v="1"/>
    <x v="2"/>
    <n v="20"/>
    <n v="0.24330900243309003"/>
    <n v="100"/>
    <n v="0.24330900243309003"/>
  </r>
  <r>
    <x v="1"/>
    <x v="2"/>
    <n v="10"/>
    <n v="0.12165450121654502"/>
    <n v="100"/>
    <n v="0.12165450121654502"/>
  </r>
  <r>
    <x v="1"/>
    <x v="2"/>
    <n v="70"/>
    <n v="0.85158150851581504"/>
    <n v="10"/>
    <n v="8.5158150851581502E-2"/>
  </r>
  <r>
    <x v="0"/>
    <x v="2"/>
    <n v="50"/>
    <n v="2.2421524663677128"/>
    <n v="54"/>
    <n v="1.210762331838565"/>
  </r>
  <r>
    <x v="1"/>
    <x v="2"/>
    <n v="50"/>
    <n v="0.6082725060827251"/>
    <n v="54.2"/>
    <n v="0.32968369829683702"/>
  </r>
  <r>
    <x v="1"/>
    <x v="2"/>
    <n v="50"/>
    <n v="0.6082725060827251"/>
    <n v="76"/>
    <n v="0.46228710462287104"/>
  </r>
  <r>
    <x v="0"/>
    <x v="2"/>
    <n v="50"/>
    <n v="2.2421524663677128"/>
    <n v="0"/>
    <n v="0"/>
  </r>
  <r>
    <x v="1"/>
    <x v="2"/>
    <n v="50"/>
    <n v="0.6082725060827251"/>
    <n v="99"/>
    <n v="0.60218978102189791"/>
  </r>
  <r>
    <x v="1"/>
    <x v="2"/>
    <n v="50"/>
    <n v="0.6082725060827251"/>
    <n v="0"/>
    <n v="0"/>
  </r>
  <r>
    <x v="0"/>
    <x v="2"/>
    <n v="95"/>
    <n v="4.260089686098655"/>
    <n v="41"/>
    <n v="1.7466367713004485"/>
  </r>
  <r>
    <x v="1"/>
    <x v="2"/>
    <n v="30"/>
    <n v="0.36496350364963503"/>
    <n v="68"/>
    <n v="0.24817518248175183"/>
  </r>
  <r>
    <x v="1"/>
    <x v="2"/>
    <n v="30"/>
    <n v="0.36496350364963503"/>
    <n v="54"/>
    <n v="0.19708029197080293"/>
  </r>
  <r>
    <x v="1"/>
    <x v="2"/>
    <n v="20"/>
    <n v="0.24330900243309003"/>
    <n v="85"/>
    <n v="0.20681265206812655"/>
  </r>
  <r>
    <x v="1"/>
    <x v="2"/>
    <n v="20"/>
    <n v="0.24330900243309003"/>
    <n v="0"/>
    <n v="0"/>
  </r>
  <r>
    <x v="0"/>
    <x v="4"/>
    <n v="5"/>
    <n v="2.6315789473684212"/>
    <n v="0"/>
    <n v="0"/>
  </r>
  <r>
    <x v="1"/>
    <x v="4"/>
    <n v="30"/>
    <n v="2.7272727272727271"/>
    <n v="100"/>
    <n v="2.7272727272727271"/>
  </r>
  <r>
    <x v="3"/>
    <x v="4"/>
    <n v="0"/>
    <n v="0"/>
    <n v="100"/>
    <n v="0"/>
  </r>
  <r>
    <x v="1"/>
    <x v="4"/>
    <n v="20"/>
    <n v="1.8181818181818181"/>
    <n v="100"/>
    <n v="1.8181818181818181"/>
  </r>
  <r>
    <x v="1"/>
    <x v="4"/>
    <n v="20"/>
    <n v="1.8181818181818181"/>
    <n v="100"/>
    <n v="1.8181818181818181"/>
  </r>
  <r>
    <x v="1"/>
    <x v="4"/>
    <n v="30"/>
    <n v="2.7272727272727271"/>
    <n v="100"/>
    <n v="2.7272727272727271"/>
  </r>
  <r>
    <x v="0"/>
    <x v="2"/>
    <n v="100"/>
    <n v="4.4843049327354256"/>
    <n v="0"/>
    <n v="0"/>
  </r>
  <r>
    <x v="1"/>
    <x v="2"/>
    <n v="100"/>
    <n v="1.2165450121654502"/>
    <n v="100"/>
    <n v="1.2165450121654502"/>
  </r>
  <r>
    <x v="3"/>
    <x v="2"/>
    <n v="0"/>
    <n v="0"/>
    <n v="100"/>
    <n v="0"/>
  </r>
  <r>
    <x v="3"/>
    <x v="2"/>
    <n v="0"/>
    <n v="0"/>
    <n v="0"/>
    <n v="0"/>
  </r>
  <r>
    <x v="0"/>
    <x v="2"/>
    <n v="100"/>
    <n v="4.4843049327354256"/>
    <n v="100"/>
    <n v="4.4843049327354256"/>
  </r>
  <r>
    <x v="1"/>
    <x v="2"/>
    <n v="15"/>
    <n v="0.18248175182481752"/>
    <n v="100"/>
    <n v="0.18248175182481752"/>
  </r>
  <r>
    <x v="1"/>
    <x v="2"/>
    <n v="10"/>
    <n v="0.12165450121654502"/>
    <n v="100"/>
    <n v="0.12165450121654502"/>
  </r>
  <r>
    <x v="1"/>
    <x v="2"/>
    <n v="10"/>
    <n v="0.12165450121654502"/>
    <n v="100"/>
    <n v="0.12165450121654502"/>
  </r>
  <r>
    <x v="1"/>
    <x v="2"/>
    <n v="20"/>
    <n v="0.24330900243309003"/>
    <n v="100"/>
    <n v="0.24330900243309003"/>
  </r>
  <r>
    <x v="1"/>
    <x v="2"/>
    <n v="15"/>
    <n v="0.18248175182481752"/>
    <n v="100"/>
    <n v="0.18248175182481752"/>
  </r>
  <r>
    <x v="1"/>
    <x v="2"/>
    <n v="10"/>
    <n v="0.12165450121654502"/>
    <n v="100"/>
    <n v="0.12165450121654502"/>
  </r>
  <r>
    <x v="1"/>
    <x v="2"/>
    <n v="20"/>
    <n v="0.24330900243309003"/>
    <n v="100"/>
    <n v="0.24330900243309003"/>
  </r>
  <r>
    <x v="0"/>
    <x v="4"/>
    <n v="50"/>
    <n v="26.315789473684209"/>
    <n v="0"/>
    <n v="0"/>
  </r>
  <r>
    <x v="1"/>
    <x v="4"/>
    <n v="10"/>
    <n v="0.90909090909090906"/>
    <n v="100"/>
    <n v="0.90909090909090906"/>
  </r>
  <r>
    <x v="1"/>
    <x v="4"/>
    <n v="30"/>
    <n v="2.7272727272727271"/>
    <n v="0"/>
    <n v="0"/>
  </r>
  <r>
    <x v="1"/>
    <x v="4"/>
    <n v="20"/>
    <n v="1.8181818181818181"/>
    <n v="0"/>
    <n v="0"/>
  </r>
  <r>
    <x v="1"/>
    <x v="4"/>
    <n v="20"/>
    <n v="1.8181818181818181"/>
    <n v="0"/>
    <n v="0"/>
  </r>
  <r>
    <x v="1"/>
    <x v="4"/>
    <n v="20"/>
    <n v="1.8181818181818181"/>
    <n v="0"/>
    <n v="0"/>
  </r>
  <r>
    <x v="0"/>
    <x v="4"/>
    <n v="15"/>
    <n v="7.8947368421052628"/>
    <n v="0"/>
    <n v="0"/>
  </r>
  <r>
    <x v="1"/>
    <x v="4"/>
    <n v="80"/>
    <n v="7.2727272727272725"/>
    <n v="63.63"/>
    <n v="4.6276363636363635"/>
  </r>
  <r>
    <x v="1"/>
    <x v="4"/>
    <n v="20"/>
    <n v="1.8181818181818181"/>
    <n v="63.63"/>
    <n v="1.1569090909090909"/>
  </r>
  <r>
    <x v="0"/>
    <x v="4"/>
    <n v="5"/>
    <n v="2.6315789473684212"/>
    <n v="0"/>
    <n v="0"/>
  </r>
  <r>
    <x v="1"/>
    <x v="4"/>
    <n v="10"/>
    <n v="0.90909090909090906"/>
    <n v="100"/>
    <n v="0.90909090909090906"/>
  </r>
  <r>
    <x v="1"/>
    <x v="4"/>
    <n v="30"/>
    <n v="2.7272727272727271"/>
    <n v="100"/>
    <n v="2.7272727272727271"/>
  </r>
  <r>
    <x v="1"/>
    <x v="4"/>
    <n v="20"/>
    <n v="1.8181818181818181"/>
    <n v="0"/>
    <n v="0"/>
  </r>
  <r>
    <x v="1"/>
    <x v="4"/>
    <n v="20"/>
    <n v="1.8181818181818181"/>
    <n v="0"/>
    <n v="0"/>
  </r>
  <r>
    <x v="1"/>
    <x v="4"/>
    <n v="20"/>
    <n v="1.8181818181818181"/>
    <n v="0"/>
    <n v="0"/>
  </r>
  <r>
    <x v="0"/>
    <x v="4"/>
    <n v="10"/>
    <n v="5.2631578947368425"/>
    <n v="0"/>
    <n v="0"/>
  </r>
  <r>
    <x v="1"/>
    <x v="4"/>
    <n v="10"/>
    <n v="0.90909090909090906"/>
    <n v="100"/>
    <n v="0.90909090909090906"/>
  </r>
  <r>
    <x v="1"/>
    <x v="4"/>
    <n v="25"/>
    <n v="2.2727272727272729"/>
    <n v="100"/>
    <n v="2.2727272727272729"/>
  </r>
  <r>
    <x v="1"/>
    <x v="4"/>
    <n v="20"/>
    <n v="1.8181818181818181"/>
    <n v="100"/>
    <n v="1.8181818181818181"/>
  </r>
  <r>
    <x v="1"/>
    <x v="4"/>
    <n v="20"/>
    <n v="1.8181818181818181"/>
    <n v="0"/>
    <n v="0"/>
  </r>
  <r>
    <x v="1"/>
    <x v="4"/>
    <n v="20"/>
    <n v="1.8181818181818181"/>
    <n v="0"/>
    <n v="0"/>
  </r>
  <r>
    <x v="1"/>
    <x v="4"/>
    <n v="5"/>
    <n v="0.45454545454545453"/>
    <n v="0"/>
    <n v="0"/>
  </r>
  <r>
    <x v="0"/>
    <x v="4"/>
    <n v="20"/>
    <n v="10.526315789473685"/>
    <n v="16"/>
    <n v="1.6842105263157896"/>
  </r>
  <r>
    <x v="1"/>
    <x v="4"/>
    <n v="5"/>
    <n v="0.45454545454545453"/>
    <n v="100"/>
    <n v="0.45454545454545453"/>
  </r>
  <r>
    <x v="1"/>
    <x v="4"/>
    <n v="10"/>
    <n v="0.90909090909090906"/>
    <n v="100"/>
    <n v="0.90909090909090906"/>
  </r>
  <r>
    <x v="1"/>
    <x v="4"/>
    <n v="10"/>
    <n v="0.90909090909090906"/>
    <n v="100"/>
    <n v="0.90909090909090906"/>
  </r>
  <r>
    <x v="1"/>
    <x v="4"/>
    <n v="75"/>
    <n v="6.8181818181818183"/>
    <n v="34"/>
    <n v="2.3181818181818183"/>
  </r>
  <r>
    <x v="0"/>
    <x v="2"/>
    <n v="10"/>
    <n v="0.44843049327354262"/>
    <n v="0"/>
    <n v="0"/>
  </r>
  <r>
    <x v="1"/>
    <x v="2"/>
    <n v="30"/>
    <n v="0.36496350364963503"/>
    <n v="100"/>
    <n v="0.36496350364963503"/>
  </r>
  <r>
    <x v="1"/>
    <x v="2"/>
    <n v="60"/>
    <n v="0.72992700729927007"/>
    <n v="0"/>
    <n v="0"/>
  </r>
  <r>
    <x v="1"/>
    <x v="2"/>
    <n v="10"/>
    <n v="0.12165450121654502"/>
    <n v="0"/>
    <n v="0"/>
  </r>
  <r>
    <x v="0"/>
    <x v="4"/>
    <n v="10"/>
    <n v="5.2631578947368425"/>
    <n v="0"/>
    <n v="0"/>
  </r>
  <r>
    <x v="1"/>
    <x v="4"/>
    <n v="50"/>
    <n v="4.5454545454545459"/>
    <n v="0"/>
    <n v="0"/>
  </r>
  <r>
    <x v="1"/>
    <x v="4"/>
    <n v="50"/>
    <n v="4.5454545454545459"/>
    <n v="0"/>
    <n v="0"/>
  </r>
  <r>
    <x v="0"/>
    <x v="2"/>
    <n v="10"/>
    <n v="0.44843049327354262"/>
    <n v="100"/>
    <n v="0.44843049327354267"/>
  </r>
  <r>
    <x v="1"/>
    <x v="2"/>
    <n v="50"/>
    <n v="0.6082725060827251"/>
    <n v="100"/>
    <n v="0.6082725060827251"/>
  </r>
  <r>
    <x v="1"/>
    <x v="2"/>
    <n v="50"/>
    <n v="0.6082725060827251"/>
    <n v="100"/>
    <n v="0.6082725060827251"/>
  </r>
  <r>
    <x v="0"/>
    <x v="2"/>
    <n v="40"/>
    <n v="1.7937219730941705"/>
    <n v="0"/>
    <n v="0"/>
  </r>
  <r>
    <x v="1"/>
    <x v="2"/>
    <n v="5"/>
    <n v="6.0827250608272508E-2"/>
    <n v="50"/>
    <n v="3.0413625304136254E-2"/>
  </r>
  <r>
    <x v="1"/>
    <x v="2"/>
    <n v="15"/>
    <n v="0.18248175182481752"/>
    <n v="50"/>
    <n v="9.1240875912408759E-2"/>
  </r>
  <r>
    <x v="1"/>
    <x v="2"/>
    <n v="20"/>
    <n v="0.24330900243309003"/>
    <n v="50"/>
    <n v="0.12165450121654502"/>
  </r>
  <r>
    <x v="3"/>
    <x v="2"/>
    <n v="0"/>
    <n v="0"/>
    <n v="50"/>
    <n v="0"/>
  </r>
  <r>
    <x v="1"/>
    <x v="2"/>
    <n v="60"/>
    <n v="0.72992700729927007"/>
    <n v="50"/>
    <n v="0.36496350364963503"/>
  </r>
  <r>
    <x v="0"/>
    <x v="2"/>
    <n v="30"/>
    <n v="1.3452914798206279"/>
    <n v="100"/>
    <n v="1.3452914798206279"/>
  </r>
  <r>
    <x v="1"/>
    <x v="2"/>
    <n v="50"/>
    <n v="0.6082725060827251"/>
    <n v="100"/>
    <n v="0.6082725060827251"/>
  </r>
  <r>
    <x v="3"/>
    <x v="2"/>
    <n v="0"/>
    <n v="0"/>
    <n v="100"/>
    <n v="0"/>
  </r>
  <r>
    <x v="1"/>
    <x v="2"/>
    <n v="50"/>
    <n v="0.6082725060827251"/>
    <n v="100"/>
    <n v="0.6082725060827251"/>
  </r>
  <r>
    <x v="3"/>
    <x v="2"/>
    <n v="0"/>
    <n v="0"/>
    <n v="100"/>
    <n v="0"/>
  </r>
  <r>
    <x v="0"/>
    <x v="2"/>
    <n v="50"/>
    <n v="2.2421524663677128"/>
    <n v="0"/>
    <n v="0"/>
  </r>
  <r>
    <x v="1"/>
    <x v="2"/>
    <n v="10"/>
    <n v="0.12165450121654502"/>
    <n v="100"/>
    <n v="0.12165450121654502"/>
  </r>
  <r>
    <x v="1"/>
    <x v="2"/>
    <n v="60"/>
    <n v="0.72992700729927007"/>
    <n v="83.33"/>
    <n v="0.60824817518248175"/>
  </r>
  <r>
    <x v="1"/>
    <x v="2"/>
    <n v="30"/>
    <n v="0.36496350364963503"/>
    <n v="83.33"/>
    <n v="0.30412408759124088"/>
  </r>
  <r>
    <x v="0"/>
    <x v="2"/>
    <n v="50"/>
    <n v="2.2421524663677128"/>
    <n v="0"/>
    <n v="0"/>
  </r>
  <r>
    <x v="1"/>
    <x v="2"/>
    <n v="20"/>
    <n v="0.24330900243309003"/>
    <n v="100"/>
    <n v="0.24330900243309003"/>
  </r>
  <r>
    <x v="1"/>
    <x v="2"/>
    <n v="30"/>
    <n v="0.36496350364963503"/>
    <n v="100"/>
    <n v="0.36496350364963503"/>
  </r>
  <r>
    <x v="1"/>
    <x v="2"/>
    <n v="20"/>
    <n v="0.24330900243309003"/>
    <n v="100"/>
    <n v="0.24330900243309003"/>
  </r>
  <r>
    <x v="1"/>
    <x v="2"/>
    <n v="10"/>
    <n v="0.12165450121654502"/>
    <n v="100"/>
    <n v="0.12165450121654502"/>
  </r>
  <r>
    <x v="1"/>
    <x v="2"/>
    <n v="20"/>
    <n v="0.24330900243309003"/>
    <n v="0"/>
    <n v="0"/>
  </r>
  <r>
    <x v="0"/>
    <x v="2"/>
    <n v="50"/>
    <n v="2.2421524663677128"/>
    <n v="0"/>
    <n v="0"/>
  </r>
  <r>
    <x v="1"/>
    <x v="2"/>
    <n v="100"/>
    <n v="1.2165450121654502"/>
    <n v="100"/>
    <n v="1.2165450121654502"/>
  </r>
  <r>
    <x v="3"/>
    <x v="2"/>
    <n v="0"/>
    <n v="0"/>
    <n v="100"/>
    <n v="0"/>
  </r>
  <r>
    <x v="3"/>
    <x v="2"/>
    <n v="0"/>
    <n v="0"/>
    <n v="100"/>
    <n v="0"/>
  </r>
  <r>
    <x v="3"/>
    <x v="2"/>
    <n v="0"/>
    <n v="0"/>
    <n v="0"/>
    <n v="0"/>
  </r>
  <r>
    <x v="0"/>
    <x v="2"/>
    <n v="50"/>
    <n v="2.2421524663677128"/>
    <n v="0"/>
    <n v="0"/>
  </r>
  <r>
    <x v="1"/>
    <x v="2"/>
    <n v="20"/>
    <n v="0.24330900243309003"/>
    <n v="100"/>
    <n v="0.24330900243309003"/>
  </r>
  <r>
    <x v="1"/>
    <x v="2"/>
    <n v="40"/>
    <n v="0.48661800486618007"/>
    <n v="100"/>
    <n v="0.48661800486618007"/>
  </r>
  <r>
    <x v="1"/>
    <x v="2"/>
    <n v="40"/>
    <n v="0.48661800486618007"/>
    <n v="0"/>
    <n v="0"/>
  </r>
  <r>
    <x v="0"/>
    <x v="2"/>
    <n v="30"/>
    <n v="1.3452914798206279"/>
    <n v="0"/>
    <n v="0"/>
  </r>
  <r>
    <x v="1"/>
    <x v="2"/>
    <n v="10"/>
    <n v="0.12165450121654502"/>
    <n v="100"/>
    <n v="0.12165450121654502"/>
  </r>
  <r>
    <x v="1"/>
    <x v="2"/>
    <n v="10"/>
    <n v="0.12165450121654502"/>
    <n v="100"/>
    <n v="0.12165450121654502"/>
  </r>
  <r>
    <x v="1"/>
    <x v="2"/>
    <n v="15"/>
    <n v="0.18248175182481752"/>
    <n v="0"/>
    <n v="0"/>
  </r>
  <r>
    <x v="1"/>
    <x v="2"/>
    <n v="20"/>
    <n v="0.24330900243309003"/>
    <n v="0"/>
    <n v="0"/>
  </r>
  <r>
    <x v="1"/>
    <x v="2"/>
    <n v="15"/>
    <n v="0.18248175182481752"/>
    <n v="50"/>
    <n v="9.1240875912408759E-2"/>
  </r>
  <r>
    <x v="1"/>
    <x v="2"/>
    <n v="10"/>
    <n v="0.12165450121654502"/>
    <n v="50"/>
    <n v="6.0827250608272508E-2"/>
  </r>
  <r>
    <x v="1"/>
    <x v="2"/>
    <n v="10"/>
    <n v="0.12165450121654502"/>
    <n v="28"/>
    <n v="3.4063260340632603E-2"/>
  </r>
  <r>
    <x v="1"/>
    <x v="2"/>
    <n v="10"/>
    <n v="0.12165450121654502"/>
    <n v="0"/>
    <n v="0"/>
  </r>
  <r>
    <x v="0"/>
    <x v="2"/>
    <n v="25"/>
    <n v="1.1210762331838564"/>
    <n v="0"/>
    <n v="0"/>
  </r>
  <r>
    <x v="1"/>
    <x v="2"/>
    <n v="30"/>
    <n v="0.36496350364963503"/>
    <n v="100"/>
    <n v="0.36496350364963503"/>
  </r>
  <r>
    <x v="1"/>
    <x v="2"/>
    <n v="60"/>
    <n v="0.72992700729927007"/>
    <n v="36"/>
    <n v="0.26277372262773724"/>
  </r>
  <r>
    <x v="1"/>
    <x v="2"/>
    <n v="10"/>
    <n v="0.12165450121654502"/>
    <n v="0"/>
    <n v="0"/>
  </r>
  <r>
    <x v="0"/>
    <x v="2"/>
    <n v="25"/>
    <n v="1.1210762331838564"/>
    <n v="0"/>
    <n v="0"/>
  </r>
  <r>
    <x v="1"/>
    <x v="2"/>
    <n v="15"/>
    <n v="0.18248175182481752"/>
    <n v="100"/>
    <n v="0.18248175182481752"/>
  </r>
  <r>
    <x v="1"/>
    <x v="2"/>
    <n v="15"/>
    <n v="0.18248175182481752"/>
    <n v="0"/>
    <n v="0"/>
  </r>
  <r>
    <x v="1"/>
    <x v="2"/>
    <n v="20"/>
    <n v="0.24330900243309003"/>
    <n v="100"/>
    <n v="0.24330900243309003"/>
  </r>
  <r>
    <x v="2"/>
    <x v="2"/>
    <n v="0"/>
    <n v="0"/>
    <m/>
    <n v="0"/>
  </r>
  <r>
    <x v="1"/>
    <x v="2"/>
    <n v="50"/>
    <n v="0.6082725060827251"/>
    <n v="0"/>
    <n v="0"/>
  </r>
  <r>
    <x v="0"/>
    <x v="2"/>
    <n v="20"/>
    <n v="0.89686098654708524"/>
    <n v="19"/>
    <n v="0.17040358744394621"/>
  </r>
  <r>
    <x v="1"/>
    <x v="2"/>
    <n v="25"/>
    <n v="0.30413625304136255"/>
    <n v="100"/>
    <n v="0.30413625304136255"/>
  </r>
  <r>
    <x v="1"/>
    <x v="2"/>
    <n v="20"/>
    <n v="0.24330900243309003"/>
    <n v="100"/>
    <n v="0.24330900243309003"/>
  </r>
  <r>
    <x v="1"/>
    <x v="2"/>
    <n v="30"/>
    <n v="0.36496350364963503"/>
    <n v="55"/>
    <n v="0.20072992700729927"/>
  </r>
  <r>
    <x v="1"/>
    <x v="2"/>
    <n v="25"/>
    <n v="0.30413625304136255"/>
    <n v="0"/>
    <n v="0"/>
  </r>
  <r>
    <x v="0"/>
    <x v="2"/>
    <n v="50"/>
    <n v="2.2421524663677128"/>
    <n v="50"/>
    <n v="1.1210762331838564"/>
  </r>
  <r>
    <x v="1"/>
    <x v="2"/>
    <n v="50"/>
    <n v="0.6082725060827251"/>
    <n v="100"/>
    <n v="0.6082725060827251"/>
  </r>
  <r>
    <x v="1"/>
    <x v="2"/>
    <n v="50"/>
    <n v="0.6082725060827251"/>
    <n v="50"/>
    <n v="0.30413625304136255"/>
  </r>
  <r>
    <x v="0"/>
    <x v="2"/>
    <n v="50"/>
    <n v="2.2421524663677128"/>
    <n v="0"/>
    <n v="0"/>
  </r>
  <r>
    <x v="1"/>
    <x v="2"/>
    <n v="25"/>
    <n v="0.30413625304136255"/>
    <n v="100"/>
    <n v="0.30413625304136255"/>
  </r>
  <r>
    <x v="1"/>
    <x v="2"/>
    <n v="25"/>
    <n v="0.30413625304136255"/>
    <n v="100"/>
    <n v="0.30413625304136255"/>
  </r>
  <r>
    <x v="1"/>
    <x v="2"/>
    <n v="50"/>
    <n v="0.6082725060827251"/>
    <n v="0"/>
    <n v="0"/>
  </r>
  <r>
    <x v="0"/>
    <x v="2"/>
    <n v="50"/>
    <n v="2.2421524663677128"/>
    <n v="37"/>
    <n v="0.82959641255605376"/>
  </r>
  <r>
    <x v="1"/>
    <x v="2"/>
    <n v="100"/>
    <n v="1.2165450121654502"/>
    <n v="37"/>
    <n v="0.45012165450121655"/>
  </r>
  <r>
    <x v="0"/>
    <x v="2"/>
    <n v="10"/>
    <n v="0.44843049327354262"/>
    <n v="0"/>
    <n v="0"/>
  </r>
  <r>
    <x v="3"/>
    <x v="2"/>
    <n v="0"/>
    <n v="0"/>
    <n v="100"/>
    <n v="0"/>
  </r>
  <r>
    <x v="1"/>
    <x v="2"/>
    <n v="50"/>
    <n v="0.6082725060827251"/>
    <n v="100"/>
    <n v="0.6082725060827251"/>
  </r>
  <r>
    <x v="3"/>
    <x v="2"/>
    <n v="0"/>
    <n v="0"/>
    <n v="100"/>
    <n v="0"/>
  </r>
  <r>
    <x v="1"/>
    <x v="2"/>
    <n v="50"/>
    <n v="0.6082725060827251"/>
    <n v="0"/>
    <n v="0"/>
  </r>
  <r>
    <x v="0"/>
    <x v="5"/>
    <n v="10"/>
    <n v="8.3333333333333321"/>
    <n v="0"/>
    <n v="0"/>
  </r>
  <r>
    <x v="1"/>
    <x v="5"/>
    <n v="10"/>
    <n v="2"/>
    <n v="100"/>
    <n v="2"/>
  </r>
  <r>
    <x v="1"/>
    <x v="5"/>
    <n v="60"/>
    <n v="12"/>
    <n v="75"/>
    <n v="9"/>
  </r>
  <r>
    <x v="1"/>
    <x v="5"/>
    <n v="30"/>
    <n v="6"/>
    <n v="0"/>
    <n v="0"/>
  </r>
  <r>
    <x v="0"/>
    <x v="5"/>
    <n v="10"/>
    <n v="8.3333333333333321"/>
    <n v="0"/>
    <n v="0"/>
  </r>
  <r>
    <x v="1"/>
    <x v="5"/>
    <n v="40"/>
    <n v="8"/>
    <n v="100"/>
    <n v="8"/>
  </r>
  <r>
    <x v="3"/>
    <x v="5"/>
    <n v="0"/>
    <n v="0"/>
    <n v="100"/>
    <n v="0"/>
  </r>
  <r>
    <x v="1"/>
    <x v="5"/>
    <n v="30"/>
    <n v="6"/>
    <n v="100"/>
    <n v="6"/>
  </r>
  <r>
    <x v="1"/>
    <x v="5"/>
    <n v="30"/>
    <n v="6"/>
    <n v="0"/>
    <n v="0"/>
  </r>
  <r>
    <x v="0"/>
    <x v="2"/>
    <n v="10"/>
    <n v="0.44843049327354262"/>
    <n v="75"/>
    <n v="0.33632286995515698"/>
  </r>
  <r>
    <x v="1"/>
    <x v="2"/>
    <n v="50"/>
    <n v="0.6082725060827251"/>
    <n v="75"/>
    <n v="0.45620437956204385"/>
  </r>
  <r>
    <x v="1"/>
    <x v="2"/>
    <n v="50"/>
    <n v="0.6082725060827251"/>
    <n v="75"/>
    <n v="0.45620437956204385"/>
  </r>
  <r>
    <x v="0"/>
    <x v="2"/>
    <n v="10"/>
    <n v="0.44843049327354262"/>
    <n v="100"/>
    <n v="0.44843049327354267"/>
  </r>
  <r>
    <x v="3"/>
    <x v="2"/>
    <n v="0"/>
    <n v="0"/>
    <n v="100"/>
    <n v="0"/>
  </r>
  <r>
    <x v="3"/>
    <x v="2"/>
    <n v="0"/>
    <n v="0"/>
    <n v="100"/>
    <n v="0"/>
  </r>
  <r>
    <x v="1"/>
    <x v="2"/>
    <n v="50"/>
    <n v="0.6082725060827251"/>
    <n v="100"/>
    <n v="0.6082725060827251"/>
  </r>
  <r>
    <x v="1"/>
    <x v="2"/>
    <n v="50"/>
    <n v="0.6082725060827251"/>
    <n v="100"/>
    <n v="0.6082725060827251"/>
  </r>
  <r>
    <x v="0"/>
    <x v="2"/>
    <n v="16"/>
    <n v="0.71748878923766812"/>
    <n v="0"/>
    <n v="0"/>
  </r>
  <r>
    <x v="1"/>
    <x v="2"/>
    <n v="100"/>
    <n v="1.2165450121654502"/>
    <n v="100"/>
    <n v="1.2165450121654502"/>
  </r>
  <r>
    <x v="0"/>
    <x v="2"/>
    <n v="17"/>
    <n v="0.7623318385650224"/>
    <n v="0"/>
    <n v="0"/>
  </r>
  <r>
    <x v="1"/>
    <x v="2"/>
    <n v="100"/>
    <n v="1.2165450121654502"/>
    <n v="75"/>
    <n v="0.9124087591240877"/>
  </r>
  <r>
    <x v="0"/>
    <x v="2"/>
    <n v="17"/>
    <n v="0.7623318385650224"/>
    <n v="0"/>
    <n v="0"/>
  </r>
  <r>
    <x v="1"/>
    <x v="2"/>
    <n v="100"/>
    <n v="1.2165450121654502"/>
    <n v="74"/>
    <n v="0.9002433090024331"/>
  </r>
  <r>
    <x v="0"/>
    <x v="2"/>
    <n v="17"/>
    <n v="0.7623318385650224"/>
    <n v="0"/>
    <n v="0"/>
  </r>
  <r>
    <x v="1"/>
    <x v="2"/>
    <n v="50"/>
    <n v="0.6082725060827251"/>
    <n v="99"/>
    <n v="0.60218978102189791"/>
  </r>
  <r>
    <x v="1"/>
    <x v="2"/>
    <n v="50"/>
    <n v="0.6082725060827251"/>
    <n v="85"/>
    <n v="0.51703163017031639"/>
  </r>
  <r>
    <x v="0"/>
    <x v="2"/>
    <n v="12"/>
    <n v="0.53811659192825112"/>
    <n v="0"/>
    <n v="0"/>
  </r>
  <r>
    <x v="1"/>
    <x v="2"/>
    <n v="20"/>
    <n v="0.24330900243309003"/>
    <n v="100"/>
    <n v="0.24330900243309003"/>
  </r>
  <r>
    <x v="1"/>
    <x v="2"/>
    <n v="80"/>
    <n v="0.97323600973236013"/>
    <n v="66"/>
    <n v="0.64233576642335766"/>
  </r>
  <r>
    <x v="0"/>
    <x v="2"/>
    <n v="16"/>
    <n v="0.71748878923766812"/>
    <n v="0"/>
    <n v="0"/>
  </r>
  <r>
    <x v="1"/>
    <x v="2"/>
    <n v="25"/>
    <n v="0.30413625304136255"/>
    <n v="100"/>
    <n v="0.30413625304136255"/>
  </r>
  <r>
    <x v="3"/>
    <x v="2"/>
    <n v="0"/>
    <n v="0"/>
    <n v="0"/>
    <n v="0"/>
  </r>
  <r>
    <x v="1"/>
    <x v="2"/>
    <n v="25"/>
    <n v="0.30413625304136255"/>
    <n v="0"/>
    <n v="0"/>
  </r>
  <r>
    <x v="1"/>
    <x v="2"/>
    <n v="25"/>
    <n v="0.30413625304136255"/>
    <n v="0"/>
    <n v="0"/>
  </r>
  <r>
    <x v="3"/>
    <x v="2"/>
    <n v="0"/>
    <n v="0"/>
    <n v="0"/>
    <n v="0"/>
  </r>
  <r>
    <x v="1"/>
    <x v="2"/>
    <n v="25"/>
    <n v="0.30413625304136255"/>
    <n v="0"/>
    <n v="0"/>
  </r>
  <r>
    <x v="0"/>
    <x v="2"/>
    <n v="5"/>
    <n v="0.22421524663677131"/>
    <n v="0"/>
    <n v="0"/>
  </r>
  <r>
    <x v="1"/>
    <x v="2"/>
    <n v="100"/>
    <n v="1.2165450121654502"/>
    <n v="0"/>
    <n v="0"/>
  </r>
  <r>
    <x v="0"/>
    <x v="6"/>
    <n v="20"/>
    <n v="100"/>
    <n v="0"/>
    <n v="0"/>
  </r>
  <r>
    <x v="1"/>
    <x v="6"/>
    <n v="20"/>
    <n v="20"/>
    <n v="100"/>
    <n v="20"/>
  </r>
  <r>
    <x v="1"/>
    <x v="6"/>
    <n v="20"/>
    <n v="20"/>
    <n v="100"/>
    <n v="20"/>
  </r>
  <r>
    <x v="1"/>
    <x v="6"/>
    <n v="20"/>
    <n v="20"/>
    <n v="0"/>
    <n v="0"/>
  </r>
  <r>
    <x v="1"/>
    <x v="6"/>
    <n v="40"/>
    <n v="40"/>
    <n v="0"/>
    <n v="0"/>
  </r>
  <r>
    <x v="0"/>
    <x v="2"/>
    <n v="20"/>
    <n v="0.89686098654708524"/>
    <n v="0"/>
    <n v="0"/>
  </r>
  <r>
    <x v="1"/>
    <x v="2"/>
    <n v="15"/>
    <n v="0.18248175182481752"/>
    <n v="0"/>
    <n v="0"/>
  </r>
  <r>
    <x v="1"/>
    <x v="2"/>
    <n v="30"/>
    <n v="0.36496350364963503"/>
    <n v="0"/>
    <n v="0"/>
  </r>
  <r>
    <x v="1"/>
    <x v="2"/>
    <n v="50"/>
    <n v="0.6082725060827251"/>
    <n v="0"/>
    <n v="0"/>
  </r>
  <r>
    <x v="1"/>
    <x v="2"/>
    <n v="5"/>
    <n v="6.0827250608272508E-2"/>
    <n v="0"/>
    <n v="0"/>
  </r>
  <r>
    <x v="0"/>
    <x v="3"/>
    <n v="20"/>
    <n v="8.3333333333333339"/>
    <n v="0"/>
    <n v="0"/>
  </r>
  <r>
    <x v="1"/>
    <x v="3"/>
    <n v="10"/>
    <n v="2.5"/>
    <n v="100"/>
    <n v="2.5"/>
  </r>
  <r>
    <x v="1"/>
    <x v="3"/>
    <n v="8"/>
    <n v="2"/>
    <n v="100"/>
    <n v="2"/>
  </r>
  <r>
    <x v="1"/>
    <x v="3"/>
    <n v="22"/>
    <n v="5.5"/>
    <n v="0"/>
    <n v="0"/>
  </r>
  <r>
    <x v="1"/>
    <x v="3"/>
    <n v="50"/>
    <n v="12.5"/>
    <n v="0"/>
    <n v="0"/>
  </r>
  <r>
    <x v="1"/>
    <x v="3"/>
    <n v="10"/>
    <n v="2.5"/>
    <n v="0"/>
    <n v="0"/>
  </r>
  <r>
    <x v="0"/>
    <x v="2"/>
    <n v="20"/>
    <n v="0.89686098654708524"/>
    <n v="0"/>
    <n v="0"/>
  </r>
  <r>
    <x v="1"/>
    <x v="2"/>
    <n v="20"/>
    <n v="0.24330900243309003"/>
    <n v="100"/>
    <n v="0.24330900243309003"/>
  </r>
  <r>
    <x v="1"/>
    <x v="2"/>
    <n v="80"/>
    <n v="0.97323600973236013"/>
    <n v="13"/>
    <n v="0.12652068126520682"/>
  </r>
  <r>
    <x v="0"/>
    <x v="3"/>
    <n v="20"/>
    <n v="8.3333333333333339"/>
    <n v="0"/>
    <n v="0"/>
  </r>
  <r>
    <x v="1"/>
    <x v="3"/>
    <n v="20"/>
    <n v="5"/>
    <n v="100"/>
    <n v="5"/>
  </r>
  <r>
    <x v="1"/>
    <x v="3"/>
    <n v="80"/>
    <n v="20"/>
    <n v="32"/>
    <n v="6.4"/>
  </r>
  <r>
    <x v="0"/>
    <x v="2"/>
    <n v="20"/>
    <n v="0.89686098654708524"/>
    <n v="40.94"/>
    <n v="0.36717488789237668"/>
  </r>
  <r>
    <x v="1"/>
    <x v="2"/>
    <n v="20"/>
    <n v="0.24330900243309003"/>
    <n v="100"/>
    <n v="0.24330900243309003"/>
  </r>
  <r>
    <x v="1"/>
    <x v="2"/>
    <n v="80"/>
    <n v="0.97323600973236013"/>
    <n v="63"/>
    <n v="0.61313868613138689"/>
  </r>
  <r>
    <x v="0"/>
    <x v="4"/>
    <n v="20"/>
    <n v="10.526315789473685"/>
    <n v="0"/>
    <n v="0"/>
  </r>
  <r>
    <x v="1"/>
    <x v="4"/>
    <n v="50"/>
    <n v="4.5454545454545459"/>
    <n v="100"/>
    <n v="4.5454545454545459"/>
  </r>
  <r>
    <x v="3"/>
    <x v="4"/>
    <n v="0"/>
    <n v="0"/>
    <n v="100"/>
    <n v="0"/>
  </r>
  <r>
    <x v="1"/>
    <x v="4"/>
    <n v="30"/>
    <n v="2.7272727272727271"/>
    <n v="75"/>
    <n v="2.0454545454545454"/>
  </r>
  <r>
    <x v="3"/>
    <x v="4"/>
    <n v="0"/>
    <n v="0"/>
    <n v="0"/>
    <n v="0"/>
  </r>
  <r>
    <x v="1"/>
    <x v="4"/>
    <n v="20"/>
    <n v="1.8181818181818181"/>
    <n v="0"/>
    <n v="0"/>
  </r>
  <r>
    <x v="0"/>
    <x v="4"/>
    <n v="15"/>
    <n v="7.8947368421052628"/>
    <n v="0"/>
    <n v="0"/>
  </r>
  <r>
    <x v="1"/>
    <x v="4"/>
    <n v="20"/>
    <n v="1.8181818181818181"/>
    <n v="100"/>
    <n v="1.8181818181818181"/>
  </r>
  <r>
    <x v="1"/>
    <x v="4"/>
    <n v="80"/>
    <n v="7.2727272727272725"/>
    <n v="0"/>
    <n v="0"/>
  </r>
  <r>
    <x v="0"/>
    <x v="2"/>
    <n v="15"/>
    <n v="0.67264573991031396"/>
    <n v="0"/>
    <n v="0"/>
  </r>
  <r>
    <x v="1"/>
    <x v="2"/>
    <n v="20"/>
    <n v="0.24330900243309003"/>
    <n v="50"/>
    <n v="0.12165450121654502"/>
  </r>
  <r>
    <x v="1"/>
    <x v="2"/>
    <n v="80"/>
    <n v="0.97323600973236013"/>
    <n v="0"/>
    <n v="0"/>
  </r>
  <r>
    <x v="0"/>
    <x v="2"/>
    <n v="15"/>
    <n v="0.67264573991031396"/>
    <n v="0"/>
    <n v="0"/>
  </r>
  <r>
    <x v="1"/>
    <x v="2"/>
    <n v="20"/>
    <n v="0.24330900243309003"/>
    <n v="100"/>
    <n v="0.24330900243309003"/>
  </r>
  <r>
    <x v="1"/>
    <x v="2"/>
    <n v="80"/>
    <n v="0.97323600973236013"/>
    <n v="0"/>
    <n v="0"/>
  </r>
  <r>
    <x v="0"/>
    <x v="2"/>
    <n v="15"/>
    <n v="0.67264573991031396"/>
    <n v="0"/>
    <n v="0"/>
  </r>
  <r>
    <x v="1"/>
    <x v="2"/>
    <n v="20"/>
    <n v="0.24330900243309003"/>
    <n v="100"/>
    <n v="0.24330900243309003"/>
  </r>
  <r>
    <x v="1"/>
    <x v="2"/>
    <n v="40"/>
    <n v="0.48661800486618007"/>
    <n v="50"/>
    <n v="0.24330900243309003"/>
  </r>
  <r>
    <x v="1"/>
    <x v="2"/>
    <n v="40"/>
    <n v="0.48661800486618007"/>
    <n v="0"/>
    <n v="0"/>
  </r>
  <r>
    <x v="0"/>
    <x v="2"/>
    <n v="30"/>
    <n v="1.3452914798206279"/>
    <n v="53"/>
    <n v="0.7130044843049328"/>
  </r>
  <r>
    <x v="1"/>
    <x v="2"/>
    <n v="30"/>
    <n v="0.36496350364963503"/>
    <n v="100"/>
    <n v="0.36496350364963503"/>
  </r>
  <r>
    <x v="1"/>
    <x v="2"/>
    <n v="60"/>
    <n v="0.72992700729927007"/>
    <n v="53"/>
    <n v="0.38686131386861311"/>
  </r>
  <r>
    <x v="1"/>
    <x v="2"/>
    <n v="10"/>
    <n v="0.12165450121654502"/>
    <n v="33"/>
    <n v="4.0145985401459854E-2"/>
  </r>
  <r>
    <x v="0"/>
    <x v="2"/>
    <n v="20"/>
    <n v="0.89686098654708524"/>
    <n v="60"/>
    <n v="0.53811659192825112"/>
  </r>
  <r>
    <x v="1"/>
    <x v="2"/>
    <n v="30"/>
    <n v="0.36496350364963503"/>
    <n v="100"/>
    <n v="0.36496350364963503"/>
  </r>
  <r>
    <x v="1"/>
    <x v="2"/>
    <n v="60"/>
    <n v="0.72992700729927007"/>
    <n v="0"/>
    <n v="0"/>
  </r>
  <r>
    <x v="1"/>
    <x v="2"/>
    <n v="10"/>
    <n v="0.12165450121654502"/>
    <n v="60"/>
    <n v="7.2992700729927001E-2"/>
  </r>
  <r>
    <x v="0"/>
    <x v="2"/>
    <n v="20"/>
    <n v="0.89686098654708524"/>
    <n v="15"/>
    <n v="0.13452914798206278"/>
  </r>
  <r>
    <x v="1"/>
    <x v="2"/>
    <n v="30"/>
    <n v="0.36496350364963503"/>
    <n v="100"/>
    <n v="0.36496350364963503"/>
  </r>
  <r>
    <x v="1"/>
    <x v="2"/>
    <n v="20"/>
    <n v="0.24330900243309003"/>
    <n v="100"/>
    <n v="0.24330900243309003"/>
  </r>
  <r>
    <x v="1"/>
    <x v="2"/>
    <n v="40"/>
    <n v="0.48661800486618007"/>
    <n v="15"/>
    <n v="7.2992700729927001E-2"/>
  </r>
  <r>
    <x v="1"/>
    <x v="2"/>
    <n v="10"/>
    <n v="0.12165450121654502"/>
    <n v="0"/>
    <n v="0"/>
  </r>
  <r>
    <x v="0"/>
    <x v="2"/>
    <n v="30"/>
    <n v="1.3452914798206279"/>
    <n v="66"/>
    <n v="0.88789237668161447"/>
  </r>
  <r>
    <x v="1"/>
    <x v="2"/>
    <n v="70"/>
    <n v="0.85158150851581504"/>
    <n v="66"/>
    <n v="0.56204379562043794"/>
  </r>
  <r>
    <x v="1"/>
    <x v="2"/>
    <n v="50"/>
    <n v="0.6082725060827251"/>
    <n v="0"/>
    <n v="0"/>
  </r>
  <r>
    <x v="0"/>
    <x v="3"/>
    <n v="100"/>
    <n v="41.666666666666664"/>
    <n v="0"/>
    <n v="0"/>
  </r>
  <r>
    <x v="1"/>
    <x v="3"/>
    <n v="10"/>
    <n v="2.5"/>
    <n v="50"/>
    <n v="1.25"/>
  </r>
  <r>
    <x v="1"/>
    <x v="3"/>
    <n v="30"/>
    <n v="7.5"/>
    <n v="0"/>
    <n v="0"/>
  </r>
  <r>
    <x v="3"/>
    <x v="3"/>
    <n v="0"/>
    <n v="0"/>
    <n v="0"/>
    <n v="0"/>
  </r>
  <r>
    <x v="1"/>
    <x v="3"/>
    <n v="30"/>
    <n v="7.5"/>
    <n v="100"/>
    <n v="7.5"/>
  </r>
  <r>
    <x v="1"/>
    <x v="3"/>
    <n v="30"/>
    <n v="7.5"/>
    <n v="0"/>
    <n v="0"/>
  </r>
  <r>
    <x v="0"/>
    <x v="2"/>
    <n v="14"/>
    <n v="0.62780269058295968"/>
    <n v="0"/>
    <n v="0"/>
  </r>
  <r>
    <x v="1"/>
    <x v="2"/>
    <n v="20"/>
    <n v="0.24330900243309003"/>
    <n v="100"/>
    <n v="0.24330900243309003"/>
  </r>
  <r>
    <x v="1"/>
    <x v="2"/>
    <n v="20"/>
    <n v="0.24330900243309003"/>
    <n v="0"/>
    <n v="0"/>
  </r>
  <r>
    <x v="1"/>
    <x v="2"/>
    <n v="30"/>
    <n v="0.36496350364963503"/>
    <n v="0"/>
    <n v="0"/>
  </r>
  <r>
    <x v="1"/>
    <x v="2"/>
    <n v="30"/>
    <n v="0.36496350364963503"/>
    <n v="0"/>
    <n v="0"/>
  </r>
  <r>
    <x v="0"/>
    <x v="2"/>
    <n v="14"/>
    <n v="0.62780269058295968"/>
    <n v="0"/>
    <n v="0"/>
  </r>
  <r>
    <x v="1"/>
    <x v="2"/>
    <n v="20"/>
    <n v="0.24330900243309003"/>
    <n v="100"/>
    <n v="0.24330900243309003"/>
  </r>
  <r>
    <x v="1"/>
    <x v="2"/>
    <n v="20"/>
    <n v="0.24330900243309003"/>
    <n v="0"/>
    <n v="0"/>
  </r>
  <r>
    <x v="1"/>
    <x v="2"/>
    <n v="30"/>
    <n v="0.36496350364963503"/>
    <n v="0"/>
    <n v="0"/>
  </r>
  <r>
    <x v="1"/>
    <x v="2"/>
    <n v="30"/>
    <n v="0.36496350364963503"/>
    <n v="0"/>
    <n v="0"/>
  </r>
  <r>
    <x v="0"/>
    <x v="2"/>
    <n v="14"/>
    <n v="0.62780269058295968"/>
    <n v="0"/>
    <n v="0"/>
  </r>
  <r>
    <x v="1"/>
    <x v="2"/>
    <n v="20"/>
    <n v="0.24330900243309003"/>
    <n v="100"/>
    <n v="0.24330900243309003"/>
  </r>
  <r>
    <x v="1"/>
    <x v="2"/>
    <n v="20"/>
    <n v="0.24330900243309003"/>
    <n v="0"/>
    <n v="0"/>
  </r>
  <r>
    <x v="1"/>
    <x v="2"/>
    <n v="30"/>
    <n v="0.36496350364963503"/>
    <n v="0"/>
    <n v="0"/>
  </r>
  <r>
    <x v="1"/>
    <x v="2"/>
    <n v="30"/>
    <n v="0.36496350364963503"/>
    <n v="0"/>
    <n v="0"/>
  </r>
  <r>
    <x v="0"/>
    <x v="2"/>
    <n v="14"/>
    <n v="0.62780269058295968"/>
    <n v="0"/>
    <n v="0"/>
  </r>
  <r>
    <x v="1"/>
    <x v="2"/>
    <n v="20"/>
    <n v="0.24330900243309003"/>
    <n v="100"/>
    <n v="0.24330900243309003"/>
  </r>
  <r>
    <x v="1"/>
    <x v="2"/>
    <n v="20"/>
    <n v="0.24330900243309003"/>
    <n v="100"/>
    <n v="0.24330900243309003"/>
  </r>
  <r>
    <x v="1"/>
    <x v="2"/>
    <n v="20"/>
    <n v="0.24330900243309003"/>
    <n v="100"/>
    <n v="0.24330900243309003"/>
  </r>
  <r>
    <x v="1"/>
    <x v="2"/>
    <n v="20"/>
    <n v="0.24330900243309003"/>
    <n v="100"/>
    <n v="0.24330900243309003"/>
  </r>
  <r>
    <x v="1"/>
    <x v="2"/>
    <n v="20"/>
    <n v="0.24330900243309003"/>
    <n v="0"/>
    <n v="0"/>
  </r>
  <r>
    <x v="0"/>
    <x v="2"/>
    <n v="14"/>
    <n v="0.62780269058295968"/>
    <n v="0"/>
    <n v="0"/>
  </r>
  <r>
    <x v="1"/>
    <x v="2"/>
    <n v="10"/>
    <n v="0.12165450121654502"/>
    <n v="100"/>
    <n v="0.12165450121654502"/>
  </r>
  <r>
    <x v="1"/>
    <x v="2"/>
    <n v="10"/>
    <n v="0.12165450121654502"/>
    <n v="100"/>
    <n v="0.12165450121654502"/>
  </r>
  <r>
    <x v="1"/>
    <x v="2"/>
    <n v="10"/>
    <n v="0.12165450121654502"/>
    <n v="100"/>
    <n v="0.12165450121654502"/>
  </r>
  <r>
    <x v="1"/>
    <x v="2"/>
    <n v="10"/>
    <n v="0.12165450121654502"/>
    <n v="100"/>
    <n v="0.12165450121654502"/>
  </r>
  <r>
    <x v="1"/>
    <x v="2"/>
    <n v="10"/>
    <n v="0.12165450121654502"/>
    <n v="100"/>
    <n v="0.12165450121654502"/>
  </r>
  <r>
    <x v="1"/>
    <x v="2"/>
    <n v="25"/>
    <n v="0.30413625304136255"/>
    <n v="0"/>
    <n v="0"/>
  </r>
  <r>
    <x v="1"/>
    <x v="2"/>
    <n v="25"/>
    <n v="0.30413625304136255"/>
    <n v="0"/>
    <n v="0"/>
  </r>
  <r>
    <x v="0"/>
    <x v="2"/>
    <n v="14"/>
    <n v="0.62780269058295968"/>
    <n v="0"/>
    <n v="0"/>
  </r>
  <r>
    <x v="1"/>
    <x v="2"/>
    <n v="20"/>
    <n v="0.24330900243309003"/>
    <n v="0"/>
    <n v="0"/>
  </r>
  <r>
    <x v="1"/>
    <x v="2"/>
    <n v="30"/>
    <n v="0.36496350364963503"/>
    <n v="0"/>
    <n v="0"/>
  </r>
  <r>
    <x v="1"/>
    <x v="2"/>
    <n v="50"/>
    <n v="0.6082725060827251"/>
    <n v="0"/>
    <n v="0"/>
  </r>
  <r>
    <x v="0"/>
    <x v="2"/>
    <n v="16"/>
    <n v="0.71748878923766812"/>
    <n v="0"/>
    <n v="0"/>
  </r>
  <r>
    <x v="1"/>
    <x v="2"/>
    <n v="20"/>
    <n v="0.24330900243309003"/>
    <n v="0"/>
    <n v="0"/>
  </r>
  <r>
    <x v="1"/>
    <x v="2"/>
    <n v="20"/>
    <n v="0.24330900243309003"/>
    <n v="0"/>
    <n v="0"/>
  </r>
  <r>
    <x v="1"/>
    <x v="2"/>
    <n v="30"/>
    <n v="0.36496350364963503"/>
    <n v="0"/>
    <n v="0"/>
  </r>
  <r>
    <x v="1"/>
    <x v="2"/>
    <n v="30"/>
    <n v="0.36496350364963503"/>
    <n v="0"/>
    <n v="0"/>
  </r>
  <r>
    <x v="0"/>
    <x v="2"/>
    <n v="20"/>
    <n v="0.89686098654708524"/>
    <n v="41.2"/>
    <n v="0.36950672645739913"/>
  </r>
  <r>
    <x v="1"/>
    <x v="2"/>
    <n v="30"/>
    <n v="0.36496350364963503"/>
    <n v="100"/>
    <n v="0.36496350364963503"/>
  </r>
  <r>
    <x v="3"/>
    <x v="2"/>
    <n v="0"/>
    <n v="0"/>
    <n v="100"/>
    <n v="0"/>
  </r>
  <r>
    <x v="1"/>
    <x v="2"/>
    <n v="70"/>
    <n v="0.85158150851581504"/>
    <n v="62.72"/>
    <n v="0.53411192214111924"/>
  </r>
  <r>
    <x v="0"/>
    <x v="2"/>
    <n v="10"/>
    <n v="0.44843049327354262"/>
    <n v="0"/>
    <n v="0"/>
  </r>
  <r>
    <x v="1"/>
    <x v="2"/>
    <n v="30"/>
    <n v="0.36496350364963503"/>
    <n v="82.65"/>
    <n v="0.30164233576642341"/>
  </r>
  <r>
    <x v="1"/>
    <x v="2"/>
    <n v="30"/>
    <n v="0.36496350364963503"/>
    <n v="50"/>
    <n v="0.18248175182481752"/>
  </r>
  <r>
    <x v="1"/>
    <x v="2"/>
    <n v="40"/>
    <n v="0.48661800486618007"/>
    <n v="91.81"/>
    <n v="0.44676399026763997"/>
  </r>
  <r>
    <x v="0"/>
    <x v="2"/>
    <n v="20"/>
    <n v="0.89686098654708524"/>
    <n v="29"/>
    <n v="0.26008968609865474"/>
  </r>
  <r>
    <x v="1"/>
    <x v="2"/>
    <n v="20"/>
    <n v="0.24330900243309003"/>
    <n v="100"/>
    <n v="0.24330900243309003"/>
  </r>
  <r>
    <x v="1"/>
    <x v="2"/>
    <n v="80"/>
    <n v="0.97323600973236013"/>
    <n v="29"/>
    <n v="0.28223844282238442"/>
  </r>
  <r>
    <x v="0"/>
    <x v="2"/>
    <n v="15"/>
    <n v="0.67264573991031396"/>
    <n v="20"/>
    <n v="0.13452914798206281"/>
  </r>
  <r>
    <x v="1"/>
    <x v="2"/>
    <n v="20"/>
    <n v="0.24330900243309003"/>
    <n v="60"/>
    <n v="0.145985401459854"/>
  </r>
  <r>
    <x v="1"/>
    <x v="2"/>
    <n v="20"/>
    <n v="0.24330900243309003"/>
    <n v="60"/>
    <n v="0.145985401459854"/>
  </r>
  <r>
    <x v="1"/>
    <x v="2"/>
    <n v="60"/>
    <n v="0.72992700729927007"/>
    <n v="40"/>
    <n v="0.29197080291970801"/>
  </r>
  <r>
    <x v="0"/>
    <x v="4"/>
    <n v="20"/>
    <n v="10.526315789473685"/>
    <n v="0"/>
    <n v="0"/>
  </r>
  <r>
    <x v="1"/>
    <x v="4"/>
    <n v="10"/>
    <n v="0.90909090909090906"/>
    <n v="100"/>
    <n v="0.90909090909090906"/>
  </r>
  <r>
    <x v="1"/>
    <x v="4"/>
    <n v="50"/>
    <n v="4.5454545454545459"/>
    <n v="100"/>
    <n v="4.5454545454545459"/>
  </r>
  <r>
    <x v="1"/>
    <x v="4"/>
    <n v="20"/>
    <n v="1.8181818181818181"/>
    <n v="100"/>
    <n v="1.8181818181818181"/>
  </r>
  <r>
    <x v="1"/>
    <x v="4"/>
    <n v="20"/>
    <n v="1.8181818181818181"/>
    <n v="0"/>
    <n v="0"/>
  </r>
  <r>
    <x v="0"/>
    <x v="2"/>
    <n v="15"/>
    <n v="0.67264573991031396"/>
    <n v="100"/>
    <n v="0.67264573991031396"/>
  </r>
  <r>
    <x v="1"/>
    <x v="2"/>
    <n v="10"/>
    <n v="0.12165450121654502"/>
    <n v="100"/>
    <n v="0.12165450121654502"/>
  </r>
  <r>
    <x v="1"/>
    <x v="2"/>
    <n v="10"/>
    <n v="0.12165450121654502"/>
    <n v="100"/>
    <n v="0.12165450121654502"/>
  </r>
  <r>
    <x v="1"/>
    <x v="2"/>
    <n v="80"/>
    <n v="0.97323600973236013"/>
    <n v="100"/>
    <n v="0.97323600973236013"/>
  </r>
  <r>
    <x v="2"/>
    <x v="2"/>
    <n v="0"/>
    <n v="0"/>
    <m/>
    <n v="0"/>
  </r>
  <r>
    <x v="4"/>
    <x v="2"/>
    <n v="0"/>
    <n v="0"/>
    <m/>
    <n v="0"/>
  </r>
  <r>
    <x v="4"/>
    <x v="2"/>
    <n v="0"/>
    <n v="0"/>
    <m/>
    <n v="0"/>
  </r>
  <r>
    <x v="4"/>
    <x v="2"/>
    <n v="0"/>
    <n v="0"/>
    <m/>
    <n v="0"/>
  </r>
  <r>
    <x v="2"/>
    <x v="2"/>
    <n v="0"/>
    <n v="0"/>
    <m/>
    <n v="0"/>
  </r>
  <r>
    <x v="0"/>
    <x v="2"/>
    <n v="20"/>
    <n v="0.89686098654708524"/>
    <n v="0"/>
    <n v="0"/>
  </r>
  <r>
    <x v="1"/>
    <x v="2"/>
    <n v="100"/>
    <n v="1.2165450121654502"/>
    <n v="100"/>
    <n v="1.2165450121654502"/>
  </r>
  <r>
    <x v="3"/>
    <x v="2"/>
    <n v="0"/>
    <n v="0"/>
    <n v="100"/>
    <n v="0"/>
  </r>
  <r>
    <x v="3"/>
    <x v="2"/>
    <n v="0"/>
    <n v="0"/>
    <n v="100"/>
    <n v="0"/>
  </r>
  <r>
    <x v="0"/>
    <x v="2"/>
    <n v="20"/>
    <n v="0.89686098654708524"/>
    <n v="0"/>
    <n v="0"/>
  </r>
  <r>
    <x v="1"/>
    <x v="2"/>
    <n v="30"/>
    <n v="0.36496350364963503"/>
    <n v="100"/>
    <n v="0.36496350364963503"/>
  </r>
  <r>
    <x v="3"/>
    <x v="2"/>
    <n v="0"/>
    <n v="0"/>
    <n v="100"/>
    <n v="0"/>
  </r>
  <r>
    <x v="1"/>
    <x v="2"/>
    <n v="30"/>
    <n v="0.36496350364963503"/>
    <n v="100"/>
    <n v="0.36496350364963503"/>
  </r>
  <r>
    <x v="3"/>
    <x v="2"/>
    <n v="0"/>
    <n v="0"/>
    <n v="0"/>
    <n v="0"/>
  </r>
  <r>
    <x v="1"/>
    <x v="2"/>
    <n v="40"/>
    <n v="0.48661800486618007"/>
    <n v="0"/>
    <n v="0"/>
  </r>
  <r>
    <x v="3"/>
    <x v="2"/>
    <n v="0"/>
    <n v="0"/>
    <n v="0"/>
    <n v="0"/>
  </r>
  <r>
    <x v="0"/>
    <x v="2"/>
    <n v="20"/>
    <n v="0.89686098654708524"/>
    <n v="0"/>
    <n v="0"/>
  </r>
  <r>
    <x v="1"/>
    <x v="2"/>
    <n v="20"/>
    <n v="0.24330900243309003"/>
    <n v="100"/>
    <n v="0.24330900243309003"/>
  </r>
  <r>
    <x v="1"/>
    <x v="2"/>
    <n v="80"/>
    <n v="0.97323600973236013"/>
    <n v="62.5"/>
    <n v="0.6082725060827251"/>
  </r>
  <r>
    <x v="0"/>
    <x v="2"/>
    <n v="20"/>
    <n v="0.89686098654708524"/>
    <n v="0"/>
    <n v="0"/>
  </r>
  <r>
    <x v="1"/>
    <x v="2"/>
    <n v="50"/>
    <n v="0.6082725060827251"/>
    <n v="100"/>
    <n v="0.6082725060827251"/>
  </r>
  <r>
    <x v="3"/>
    <x v="2"/>
    <n v="0"/>
    <n v="0"/>
    <n v="100"/>
    <n v="0"/>
  </r>
  <r>
    <x v="1"/>
    <x v="2"/>
    <n v="50"/>
    <n v="0.6082725060827251"/>
    <n v="100"/>
    <n v="0.6082725060827251"/>
  </r>
  <r>
    <x v="3"/>
    <x v="2"/>
    <n v="0"/>
    <n v="0"/>
    <n v="100"/>
    <n v="0"/>
  </r>
  <r>
    <x v="0"/>
    <x v="4"/>
    <n v="20"/>
    <n v="10.526315789473685"/>
    <n v="0"/>
    <n v="0"/>
  </r>
  <r>
    <x v="1"/>
    <x v="4"/>
    <n v="20"/>
    <n v="1.8181818181818181"/>
    <n v="100"/>
    <n v="1.8181818181818181"/>
  </r>
  <r>
    <x v="1"/>
    <x v="4"/>
    <n v="80"/>
    <n v="7.2727272727272725"/>
    <n v="100"/>
    <n v="7.2727272727272725"/>
  </r>
  <r>
    <x v="0"/>
    <x v="2"/>
    <n v="25"/>
    <n v="1.1210762331838564"/>
    <n v="0"/>
    <n v="0"/>
  </r>
  <r>
    <x v="1"/>
    <x v="2"/>
    <n v="25"/>
    <n v="0.30413625304136255"/>
    <n v="100"/>
    <n v="0.30413625304136255"/>
  </r>
  <r>
    <x v="1"/>
    <x v="2"/>
    <n v="15"/>
    <n v="0.18248175182481752"/>
    <n v="100"/>
    <n v="0.18248175182481752"/>
  </r>
  <r>
    <x v="1"/>
    <x v="2"/>
    <n v="60"/>
    <n v="0.72992700729927007"/>
    <n v="47"/>
    <n v="0.34306569343065696"/>
  </r>
  <r>
    <x v="0"/>
    <x v="2"/>
    <n v="25"/>
    <n v="1.1210762331838564"/>
    <n v="0"/>
    <n v="0"/>
  </r>
  <r>
    <x v="1"/>
    <x v="2"/>
    <n v="30"/>
    <n v="0.36496350364963503"/>
    <n v="100"/>
    <n v="0.36496350364963503"/>
  </r>
  <r>
    <x v="1"/>
    <x v="2"/>
    <n v="10"/>
    <n v="0.12165450121654502"/>
    <n v="100"/>
    <n v="0.12165450121654502"/>
  </r>
  <r>
    <x v="1"/>
    <x v="2"/>
    <n v="60"/>
    <n v="0.72992700729927007"/>
    <n v="0"/>
    <n v="0"/>
  </r>
  <r>
    <x v="0"/>
    <x v="2"/>
    <n v="25"/>
    <n v="1.1210762331838564"/>
    <n v="0"/>
    <n v="0"/>
  </r>
  <r>
    <x v="1"/>
    <x v="2"/>
    <n v="50"/>
    <n v="0.6082725060827251"/>
    <n v="0"/>
    <n v="0"/>
  </r>
  <r>
    <x v="1"/>
    <x v="2"/>
    <n v="50"/>
    <n v="0.6082725060827251"/>
    <n v="41"/>
    <n v="0.2493917274939173"/>
  </r>
  <r>
    <x v="0"/>
    <x v="2"/>
    <n v="25"/>
    <n v="1.1210762331838564"/>
    <n v="0"/>
    <n v="0"/>
  </r>
  <r>
    <x v="1"/>
    <x v="2"/>
    <n v="10"/>
    <n v="0.12165450121654502"/>
    <n v="100"/>
    <n v="0.12165450121654502"/>
  </r>
  <r>
    <x v="1"/>
    <x v="2"/>
    <n v="30"/>
    <n v="0.36496350364963503"/>
    <n v="100"/>
    <n v="0.36496350364963503"/>
  </r>
  <r>
    <x v="1"/>
    <x v="2"/>
    <n v="60"/>
    <n v="0.72992700729927007"/>
    <n v="0"/>
    <n v="0"/>
  </r>
  <r>
    <x v="0"/>
    <x v="5"/>
    <n v="30"/>
    <n v="25"/>
    <n v="0"/>
    <n v="0"/>
  </r>
  <r>
    <x v="1"/>
    <x v="5"/>
    <n v="25"/>
    <n v="5"/>
    <n v="100"/>
    <n v="5"/>
  </r>
  <r>
    <x v="1"/>
    <x v="5"/>
    <n v="25"/>
    <n v="5"/>
    <n v="100"/>
    <n v="5"/>
  </r>
  <r>
    <x v="1"/>
    <x v="5"/>
    <n v="50"/>
    <n v="10"/>
    <n v="45"/>
    <n v="4.5"/>
  </r>
  <r>
    <x v="0"/>
    <x v="5"/>
    <n v="30"/>
    <n v="25"/>
    <n v="0"/>
    <n v="0"/>
  </r>
  <r>
    <x v="1"/>
    <x v="5"/>
    <n v="30"/>
    <n v="6"/>
    <n v="100"/>
    <n v="6"/>
  </r>
  <r>
    <x v="1"/>
    <x v="5"/>
    <n v="30"/>
    <n v="6"/>
    <n v="100"/>
    <n v="6"/>
  </r>
  <r>
    <x v="1"/>
    <x v="5"/>
    <n v="40"/>
    <n v="8"/>
    <n v="48"/>
    <n v="3.84"/>
  </r>
  <r>
    <x v="0"/>
    <x v="5"/>
    <n v="40"/>
    <n v="33.333333333333329"/>
    <n v="0"/>
    <n v="0"/>
  </r>
  <r>
    <x v="1"/>
    <x v="5"/>
    <n v="100"/>
    <n v="20"/>
    <n v="72"/>
    <n v="14.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s v="111.1"/>
    <x v="0"/>
    <x v="0"/>
    <n v="20"/>
    <n v="10"/>
    <n v="100"/>
    <n v="10"/>
  </r>
  <r>
    <x v="0"/>
    <s v="111.1.1"/>
    <x v="1"/>
    <x v="0"/>
    <n v="50"/>
    <n v="5.5555555555555554"/>
    <n v="100"/>
    <n v="5.5555555555555554"/>
  </r>
  <r>
    <x v="0"/>
    <s v="111.1.2"/>
    <x v="1"/>
    <x v="0"/>
    <n v="50"/>
    <n v="5.5555555555555554"/>
    <n v="100"/>
    <n v="5.5555555555555554"/>
  </r>
  <r>
    <x v="0"/>
    <s v="111.2"/>
    <x v="0"/>
    <x v="0"/>
    <n v="20"/>
    <n v="10"/>
    <n v="100"/>
    <n v="10"/>
  </r>
  <r>
    <x v="0"/>
    <s v="111.2.1"/>
    <x v="1"/>
    <x v="0"/>
    <n v="50"/>
    <n v="5.5555555555555554"/>
    <n v="100"/>
    <n v="5.5555555555555554"/>
  </r>
  <r>
    <x v="0"/>
    <s v="111.2.2"/>
    <x v="1"/>
    <x v="0"/>
    <n v="50"/>
    <n v="5.5555555555555554"/>
    <n v="100"/>
    <n v="5.5555555555555554"/>
  </r>
  <r>
    <x v="0"/>
    <s v="111.3"/>
    <x v="0"/>
    <x v="0"/>
    <n v="60"/>
    <n v="30"/>
    <n v="0"/>
    <n v="0"/>
  </r>
  <r>
    <x v="0"/>
    <s v="111.3.1"/>
    <x v="1"/>
    <x v="0"/>
    <n v="50"/>
    <n v="5.5555555555555554"/>
    <n v="100"/>
    <n v="5.5555555555555554"/>
  </r>
  <r>
    <x v="0"/>
    <s v="111.3.2"/>
    <x v="1"/>
    <x v="0"/>
    <n v="25"/>
    <n v="2.7777777777777777"/>
    <n v="50"/>
    <n v="1.3888888888888888"/>
  </r>
  <r>
    <x v="0"/>
    <s v="111.3.3"/>
    <x v="1"/>
    <x v="0"/>
    <n v="25"/>
    <n v="2.7777777777777777"/>
    <n v="0"/>
    <n v="0"/>
  </r>
  <r>
    <x v="1"/>
    <s v="50.1"/>
    <x v="0"/>
    <x v="1"/>
    <n v="50"/>
    <n v="50"/>
    <n v="0"/>
    <n v="0"/>
  </r>
  <r>
    <x v="1"/>
    <s v="50.1.1"/>
    <x v="1"/>
    <x v="1"/>
    <n v="80"/>
    <n v="26.666666666666668"/>
    <n v="43"/>
    <n v="11.466666666666667"/>
  </r>
  <r>
    <x v="1"/>
    <s v="50.1.2"/>
    <x v="1"/>
    <x v="1"/>
    <n v="20"/>
    <n v="6.666666666666667"/>
    <n v="0"/>
    <n v="0"/>
  </r>
  <r>
    <x v="1"/>
    <s v="50.2"/>
    <x v="0"/>
    <x v="1"/>
    <n v="25"/>
    <n v="25"/>
    <n v="100"/>
    <n v="25"/>
  </r>
  <r>
    <x v="1"/>
    <s v="50.2.1"/>
    <x v="1"/>
    <x v="1"/>
    <n v="80"/>
    <n v="26.666666666666668"/>
    <n v="100"/>
    <n v="26.666666666666671"/>
  </r>
  <r>
    <x v="1"/>
    <s v="50.2.2"/>
    <x v="1"/>
    <x v="1"/>
    <n v="20"/>
    <n v="6.666666666666667"/>
    <n v="100"/>
    <n v="6.6666666666666679"/>
  </r>
  <r>
    <x v="1"/>
    <s v="50.3"/>
    <x v="0"/>
    <x v="1"/>
    <n v="25"/>
    <n v="25"/>
    <n v="100"/>
    <n v="25"/>
  </r>
  <r>
    <x v="1"/>
    <s v="50.3.1"/>
    <x v="1"/>
    <x v="1"/>
    <n v="80"/>
    <n v="26.666666666666668"/>
    <n v="100"/>
    <n v="26.666666666666671"/>
  </r>
  <r>
    <x v="1"/>
    <s v="50.3.2"/>
    <x v="2"/>
    <x v="1"/>
    <n v="0"/>
    <n v="0"/>
    <m/>
    <n v="0"/>
  </r>
  <r>
    <x v="1"/>
    <s v="50.3.3"/>
    <x v="1"/>
    <x v="1"/>
    <n v="20"/>
    <n v="6.666666666666667"/>
    <n v="100"/>
    <n v="6.6666666666666679"/>
  </r>
  <r>
    <x v="2"/>
    <s v="20.1"/>
    <x v="0"/>
    <x v="2"/>
    <n v="20"/>
    <n v="0.89686098654708524"/>
    <n v="68"/>
    <n v="0.60986547085201803"/>
  </r>
  <r>
    <x v="2"/>
    <s v="20.1.1"/>
    <x v="1"/>
    <x v="2"/>
    <n v="20"/>
    <n v="0.24330900243309003"/>
    <n v="100"/>
    <n v="0.24330900243309003"/>
  </r>
  <r>
    <x v="2"/>
    <s v="20.1.2"/>
    <x v="1"/>
    <x v="2"/>
    <n v="80"/>
    <n v="0.97323600973236013"/>
    <n v="68"/>
    <n v="0.66180048661800484"/>
  </r>
  <r>
    <x v="2"/>
    <s v="20.2"/>
    <x v="0"/>
    <x v="2"/>
    <n v="20"/>
    <n v="0.89686098654708524"/>
    <n v="50"/>
    <n v="0.44843049327354267"/>
  </r>
  <r>
    <x v="2"/>
    <s v="20.2.1"/>
    <x v="1"/>
    <x v="2"/>
    <n v="20"/>
    <n v="0.24330900243309003"/>
    <n v="100"/>
    <n v="0.24330900243309003"/>
  </r>
  <r>
    <x v="2"/>
    <s v="20.2.2"/>
    <x v="1"/>
    <x v="2"/>
    <n v="80"/>
    <n v="0.97323600973236013"/>
    <n v="50"/>
    <n v="0.48661800486618007"/>
  </r>
  <r>
    <x v="2"/>
    <s v="20.3"/>
    <x v="0"/>
    <x v="2"/>
    <n v="20"/>
    <n v="0.89686098654708524"/>
    <n v="50"/>
    <n v="0.44843049327354267"/>
  </r>
  <r>
    <x v="2"/>
    <s v="20.3.1"/>
    <x v="1"/>
    <x v="2"/>
    <n v="20"/>
    <n v="0.24330900243309003"/>
    <n v="100"/>
    <n v="0.24330900243309003"/>
  </r>
  <r>
    <x v="2"/>
    <s v="20.3.2"/>
    <x v="1"/>
    <x v="2"/>
    <n v="80"/>
    <n v="0.97323600973236013"/>
    <n v="64"/>
    <n v="0.62287104622871048"/>
  </r>
  <r>
    <x v="2"/>
    <s v="20.4"/>
    <x v="0"/>
    <x v="2"/>
    <n v="20"/>
    <n v="0.89686098654708524"/>
    <n v="33"/>
    <n v="0.29596412556053814"/>
  </r>
  <r>
    <x v="2"/>
    <s v="20.4.1"/>
    <x v="1"/>
    <x v="2"/>
    <n v="40"/>
    <n v="0.48661800486618007"/>
    <n v="100"/>
    <n v="0.48661800486618007"/>
  </r>
  <r>
    <x v="2"/>
    <s v="20.4.2"/>
    <x v="1"/>
    <x v="2"/>
    <n v="60"/>
    <n v="0.72992700729927007"/>
    <n v="16.5"/>
    <n v="0.12043795620437957"/>
  </r>
  <r>
    <x v="2"/>
    <s v="20.5"/>
    <x v="0"/>
    <x v="2"/>
    <n v="20"/>
    <n v="0.89686098654708524"/>
    <n v="0"/>
    <n v="0"/>
  </r>
  <r>
    <x v="2"/>
    <s v="20.5.1"/>
    <x v="1"/>
    <x v="2"/>
    <n v="20"/>
    <n v="0.24330900243309003"/>
    <n v="100"/>
    <n v="0.24330900243309003"/>
  </r>
  <r>
    <x v="2"/>
    <s v="20.5.2"/>
    <x v="1"/>
    <x v="2"/>
    <n v="80"/>
    <n v="0.97323600973236013"/>
    <n v="52"/>
    <n v="0.5060827250608273"/>
  </r>
  <r>
    <x v="3"/>
    <s v="117.1"/>
    <x v="0"/>
    <x v="0"/>
    <n v="15"/>
    <n v="7.5"/>
    <n v="0"/>
    <n v="0"/>
  </r>
  <r>
    <x v="3"/>
    <s v="117.1.1"/>
    <x v="1"/>
    <x v="0"/>
    <n v="25"/>
    <n v="2.7777777777777777"/>
    <n v="79.95"/>
    <n v="2.2208333333333332"/>
  </r>
  <r>
    <x v="3"/>
    <s v="117.1.2"/>
    <x v="1"/>
    <x v="0"/>
    <n v="25"/>
    <n v="2.7777777777777777"/>
    <n v="100"/>
    <n v="2.7777777777777777"/>
  </r>
  <r>
    <x v="3"/>
    <s v="117.1.3"/>
    <x v="1"/>
    <x v="0"/>
    <n v="25"/>
    <n v="2.7777777777777777"/>
    <n v="100"/>
    <n v="2.7777777777777777"/>
  </r>
  <r>
    <x v="3"/>
    <s v="117.1.4"/>
    <x v="1"/>
    <x v="0"/>
    <n v="25"/>
    <n v="2.7777777777777777"/>
    <n v="49.98"/>
    <n v="1.3883333333333332"/>
  </r>
  <r>
    <x v="3"/>
    <s v="117.2"/>
    <x v="0"/>
    <x v="0"/>
    <n v="17"/>
    <n v="8.5"/>
    <n v="100"/>
    <n v="8.5"/>
  </r>
  <r>
    <x v="3"/>
    <s v="117.2.1"/>
    <x v="1"/>
    <x v="0"/>
    <n v="60"/>
    <n v="6.666666666666667"/>
    <n v="100"/>
    <n v="6.6666666666666679"/>
  </r>
  <r>
    <x v="3"/>
    <s v="117.2.2"/>
    <x v="1"/>
    <x v="0"/>
    <n v="40"/>
    <n v="4.4444444444444446"/>
    <n v="100"/>
    <n v="4.4444444444444446"/>
  </r>
  <r>
    <x v="3"/>
    <s v="117.3"/>
    <x v="0"/>
    <x v="0"/>
    <n v="17"/>
    <n v="8.5"/>
    <n v="0"/>
    <n v="0"/>
  </r>
  <r>
    <x v="3"/>
    <s v="117.3.1"/>
    <x v="1"/>
    <x v="0"/>
    <n v="80"/>
    <n v="8.8888888888888893"/>
    <n v="100"/>
    <n v="8.8888888888888893"/>
  </r>
  <r>
    <x v="3"/>
    <s v="117.3.2"/>
    <x v="1"/>
    <x v="0"/>
    <n v="20"/>
    <n v="2.2222222222222223"/>
    <n v="54"/>
    <n v="1.2"/>
  </r>
  <r>
    <x v="3"/>
    <s v="117.4"/>
    <x v="0"/>
    <x v="0"/>
    <n v="17"/>
    <n v="8.5"/>
    <n v="41.1"/>
    <n v="3.4935"/>
  </r>
  <r>
    <x v="3"/>
    <s v="117.4.1"/>
    <x v="1"/>
    <x v="0"/>
    <n v="15"/>
    <n v="1.6666666666666667"/>
    <n v="100"/>
    <n v="1.666666666666667"/>
  </r>
  <r>
    <x v="3"/>
    <s v="117.4.2"/>
    <x v="1"/>
    <x v="0"/>
    <n v="15"/>
    <n v="1.6666666666666667"/>
    <n v="100"/>
    <n v="1.666666666666667"/>
  </r>
  <r>
    <x v="3"/>
    <s v="117.4.3"/>
    <x v="1"/>
    <x v="0"/>
    <n v="70"/>
    <n v="7.7777777777777777"/>
    <n v="56.1"/>
    <n v="4.3633333333333333"/>
  </r>
  <r>
    <x v="3"/>
    <s v="117.5"/>
    <x v="0"/>
    <x v="0"/>
    <n v="17"/>
    <n v="8.5"/>
    <n v="10.5"/>
    <n v="0.89249999999999996"/>
  </r>
  <r>
    <x v="3"/>
    <s v="117.5.1"/>
    <x v="1"/>
    <x v="0"/>
    <n v="15"/>
    <n v="1.6666666666666667"/>
    <n v="100"/>
    <n v="1.666666666666667"/>
  </r>
  <r>
    <x v="3"/>
    <s v="117.5.2"/>
    <x v="1"/>
    <x v="0"/>
    <n v="15"/>
    <n v="1.6666666666666667"/>
    <n v="100"/>
    <n v="1.666666666666667"/>
  </r>
  <r>
    <x v="3"/>
    <s v="117.5.3"/>
    <x v="1"/>
    <x v="0"/>
    <n v="70"/>
    <n v="7.7777777777777777"/>
    <n v="24.2"/>
    <n v="1.882222222222222"/>
  </r>
  <r>
    <x v="3"/>
    <s v="117.6"/>
    <x v="0"/>
    <x v="0"/>
    <n v="17"/>
    <n v="8.5"/>
    <n v="43"/>
    <n v="3.6549999999999998"/>
  </r>
  <r>
    <x v="3"/>
    <s v="117.6.1"/>
    <x v="1"/>
    <x v="0"/>
    <n v="30"/>
    <n v="3.3333333333333335"/>
    <n v="100"/>
    <n v="3.3333333333333339"/>
  </r>
  <r>
    <x v="3"/>
    <s v="117.6.2"/>
    <x v="1"/>
    <x v="0"/>
    <n v="70"/>
    <n v="7.7777777777777777"/>
    <n v="55"/>
    <n v="4.2777777777777777"/>
  </r>
  <r>
    <x v="4"/>
    <s v="142.1"/>
    <x v="0"/>
    <x v="2"/>
    <n v="100"/>
    <n v="4.4843049327354256"/>
    <n v="68"/>
    <n v="3.0493273542600896"/>
  </r>
  <r>
    <x v="4"/>
    <s v="142.1.1"/>
    <x v="1"/>
    <x v="2"/>
    <n v="25"/>
    <n v="0.30413625304136255"/>
    <n v="63"/>
    <n v="0.19160583941605838"/>
  </r>
  <r>
    <x v="4"/>
    <s v="142.1.2"/>
    <x v="1"/>
    <x v="2"/>
    <n v="25"/>
    <n v="0.30413625304136255"/>
    <n v="67"/>
    <n v="0.2037712895377129"/>
  </r>
  <r>
    <x v="4"/>
    <s v="142.1.3"/>
    <x v="1"/>
    <x v="2"/>
    <n v="10"/>
    <n v="0.12165450121654502"/>
    <n v="100"/>
    <n v="0.12165450121654502"/>
  </r>
  <r>
    <x v="4"/>
    <s v="142.1.4"/>
    <x v="1"/>
    <x v="2"/>
    <n v="20"/>
    <n v="0.24330900243309003"/>
    <n v="100"/>
    <n v="0.24330900243309003"/>
  </r>
  <r>
    <x v="4"/>
    <s v="142.1.5"/>
    <x v="1"/>
    <x v="2"/>
    <n v="20"/>
    <n v="0.24330900243309003"/>
    <n v="0"/>
    <n v="0"/>
  </r>
  <r>
    <x v="5"/>
    <s v="73.1"/>
    <x v="0"/>
    <x v="2"/>
    <n v="30"/>
    <n v="1.3452914798206279"/>
    <n v="100"/>
    <n v="1.3452914798206279"/>
  </r>
  <r>
    <x v="5"/>
    <s v="73.1.1"/>
    <x v="1"/>
    <x v="2"/>
    <n v="80"/>
    <n v="0.97323600973236013"/>
    <n v="100"/>
    <n v="0.97323600973236013"/>
  </r>
  <r>
    <x v="5"/>
    <s v="73.1.2"/>
    <x v="1"/>
    <x v="2"/>
    <n v="20"/>
    <n v="0.24330900243309003"/>
    <n v="0"/>
    <n v="0"/>
  </r>
  <r>
    <x v="5"/>
    <s v="73.2"/>
    <x v="0"/>
    <x v="2"/>
    <n v="20"/>
    <n v="0.89686098654708524"/>
    <n v="0"/>
    <n v="0"/>
  </r>
  <r>
    <x v="5"/>
    <s v="73.2.1"/>
    <x v="1"/>
    <x v="2"/>
    <n v="20"/>
    <n v="0.24330900243309003"/>
    <n v="100"/>
    <n v="0.24330900243309003"/>
  </r>
  <r>
    <x v="5"/>
    <s v="73.2.2"/>
    <x v="1"/>
    <x v="2"/>
    <n v="30"/>
    <n v="0.36496350364963503"/>
    <n v="100"/>
    <n v="0.36496350364963503"/>
  </r>
  <r>
    <x v="5"/>
    <s v="73.2.3"/>
    <x v="1"/>
    <x v="2"/>
    <n v="40"/>
    <n v="0.48661800486618007"/>
    <n v="0"/>
    <n v="0"/>
  </r>
  <r>
    <x v="5"/>
    <s v="73.2.4"/>
    <x v="1"/>
    <x v="2"/>
    <n v="10"/>
    <n v="0.12165450121654502"/>
    <n v="0"/>
    <n v="0"/>
  </r>
  <r>
    <x v="5"/>
    <s v="73.3"/>
    <x v="0"/>
    <x v="2"/>
    <n v="30"/>
    <n v="1.3452914798206279"/>
    <n v="0"/>
    <n v="0"/>
  </r>
  <r>
    <x v="5"/>
    <s v="73.3.1"/>
    <x v="1"/>
    <x v="2"/>
    <n v="30"/>
    <n v="0.36496350364963503"/>
    <n v="100"/>
    <n v="0.36496350364963503"/>
  </r>
  <r>
    <x v="5"/>
    <s v="73.3.2"/>
    <x v="1"/>
    <x v="2"/>
    <n v="40"/>
    <n v="0.48661800486618007"/>
    <n v="33.33"/>
    <n v="0.16218978102189779"/>
  </r>
  <r>
    <x v="5"/>
    <s v="73.3.3"/>
    <x v="1"/>
    <x v="2"/>
    <n v="20"/>
    <n v="0.24330900243309003"/>
    <n v="25"/>
    <n v="6.0827250608272508E-2"/>
  </r>
  <r>
    <x v="5"/>
    <s v="73.3.4"/>
    <x v="1"/>
    <x v="2"/>
    <n v="10"/>
    <n v="0.12165450121654502"/>
    <n v="0"/>
    <n v="0"/>
  </r>
  <r>
    <x v="5"/>
    <s v="73.4"/>
    <x v="0"/>
    <x v="2"/>
    <n v="20"/>
    <n v="0.89686098654708524"/>
    <n v="0"/>
    <n v="0"/>
  </r>
  <r>
    <x v="5"/>
    <s v="73.4.1"/>
    <x v="1"/>
    <x v="2"/>
    <n v="10"/>
    <n v="0.12165450121654502"/>
    <n v="100"/>
    <n v="0.12165450121654502"/>
  </r>
  <r>
    <x v="5"/>
    <s v="73.4.2"/>
    <x v="1"/>
    <x v="2"/>
    <n v="10"/>
    <n v="0.12165450121654502"/>
    <n v="100"/>
    <n v="0.12165450121654502"/>
  </r>
  <r>
    <x v="5"/>
    <s v="73.4.3"/>
    <x v="1"/>
    <x v="2"/>
    <n v="30"/>
    <n v="0.36496350364963503"/>
    <n v="80"/>
    <n v="0.29197080291970801"/>
  </r>
  <r>
    <x v="5"/>
    <s v="73.4.4"/>
    <x v="1"/>
    <x v="2"/>
    <n v="30"/>
    <n v="0.36496350364963503"/>
    <n v="80"/>
    <n v="0.29197080291970801"/>
  </r>
  <r>
    <x v="5"/>
    <s v="73.4.5"/>
    <x v="1"/>
    <x v="2"/>
    <n v="10"/>
    <n v="0.12165450121654502"/>
    <n v="0"/>
    <n v="0"/>
  </r>
  <r>
    <x v="5"/>
    <s v="73.4.6"/>
    <x v="1"/>
    <x v="2"/>
    <n v="10"/>
    <n v="0.12165450121654502"/>
    <n v="0"/>
    <n v="0"/>
  </r>
  <r>
    <x v="6"/>
    <s v="3100.1"/>
    <x v="0"/>
    <x v="2"/>
    <n v="40"/>
    <n v="1.7937219730941705"/>
    <n v="25"/>
    <n v="0.44843049327354267"/>
  </r>
  <r>
    <x v="6"/>
    <s v="3100.1.1"/>
    <x v="1"/>
    <x v="2"/>
    <n v="15"/>
    <n v="0.18248175182481752"/>
    <n v="100"/>
    <n v="0.18248175182481752"/>
  </r>
  <r>
    <x v="6"/>
    <s v="3100.1.2"/>
    <x v="1"/>
    <x v="2"/>
    <n v="25"/>
    <n v="0.30413625304136255"/>
    <n v="100"/>
    <n v="0.30413625304136255"/>
  </r>
  <r>
    <x v="6"/>
    <s v="3100.1.3"/>
    <x v="1"/>
    <x v="2"/>
    <n v="60"/>
    <n v="0.72992700729927007"/>
    <n v="25"/>
    <n v="0.18248175182481752"/>
  </r>
  <r>
    <x v="6"/>
    <s v="3100.2"/>
    <x v="0"/>
    <x v="2"/>
    <n v="40"/>
    <n v="1.7937219730941705"/>
    <n v="77.5"/>
    <n v="1.3901345291479823"/>
  </r>
  <r>
    <x v="6"/>
    <s v="3100.2.1"/>
    <x v="1"/>
    <x v="2"/>
    <n v="15"/>
    <n v="0.18248175182481752"/>
    <n v="100"/>
    <n v="0.18248175182481752"/>
  </r>
  <r>
    <x v="6"/>
    <s v="3100.2.2"/>
    <x v="1"/>
    <x v="2"/>
    <n v="15"/>
    <n v="0.18248175182481752"/>
    <n v="75"/>
    <n v="0.13686131386861314"/>
  </r>
  <r>
    <x v="6"/>
    <s v="3100.2.3"/>
    <x v="1"/>
    <x v="2"/>
    <n v="70"/>
    <n v="0.85158150851581504"/>
    <n v="77.5"/>
    <n v="0.65997566909975658"/>
  </r>
  <r>
    <x v="6"/>
    <s v="3100.3"/>
    <x v="0"/>
    <x v="2"/>
    <n v="20"/>
    <n v="0.89686098654708524"/>
    <n v="37.299999999999997"/>
    <n v="0.33452914798206279"/>
  </r>
  <r>
    <x v="6"/>
    <s v="3100.3.1"/>
    <x v="1"/>
    <x v="2"/>
    <n v="30"/>
    <n v="0.36496350364963503"/>
    <n v="50"/>
    <n v="0.18248175182481752"/>
  </r>
  <r>
    <x v="6"/>
    <s v="3100.3.2"/>
    <x v="1"/>
    <x v="2"/>
    <n v="70"/>
    <n v="0.85158150851581504"/>
    <n v="37.299999999999997"/>
    <n v="0.31763990267639897"/>
  </r>
  <r>
    <x v="7"/>
    <s v="60.1"/>
    <x v="0"/>
    <x v="2"/>
    <n v="35"/>
    <n v="1.5695067264573992"/>
    <n v="0"/>
    <n v="0"/>
  </r>
  <r>
    <x v="7"/>
    <s v="60.1.1"/>
    <x v="1"/>
    <x v="2"/>
    <n v="20"/>
    <n v="0.24330900243309003"/>
    <n v="100"/>
    <n v="0.24330900243309003"/>
  </r>
  <r>
    <x v="7"/>
    <s v="60.1.2"/>
    <x v="1"/>
    <x v="2"/>
    <n v="20"/>
    <n v="0.24330900243309003"/>
    <n v="100"/>
    <n v="0.24330900243309003"/>
  </r>
  <r>
    <x v="7"/>
    <s v="60.1.3"/>
    <x v="1"/>
    <x v="2"/>
    <n v="30"/>
    <n v="0.36496350364963503"/>
    <n v="0"/>
    <n v="0"/>
  </r>
  <r>
    <x v="7"/>
    <s v="60.1.4"/>
    <x v="1"/>
    <x v="2"/>
    <n v="30"/>
    <n v="0.36496350364963503"/>
    <n v="0"/>
    <n v="0"/>
  </r>
  <r>
    <x v="7"/>
    <s v="60.2"/>
    <x v="0"/>
    <x v="2"/>
    <n v="35"/>
    <n v="1.5695067264573992"/>
    <n v="0"/>
    <n v="0"/>
  </r>
  <r>
    <x v="7"/>
    <s v="60.2.1"/>
    <x v="1"/>
    <x v="2"/>
    <n v="15"/>
    <n v="0.18248175182481752"/>
    <n v="100"/>
    <n v="0.18248175182481752"/>
  </r>
  <r>
    <x v="7"/>
    <s v="60.2.2"/>
    <x v="1"/>
    <x v="2"/>
    <n v="20"/>
    <n v="0.24330900243309003"/>
    <n v="0"/>
    <n v="0"/>
  </r>
  <r>
    <x v="7"/>
    <s v="60.2.3"/>
    <x v="1"/>
    <x v="2"/>
    <n v="25"/>
    <n v="0.30413625304136255"/>
    <n v="0"/>
    <n v="0"/>
  </r>
  <r>
    <x v="7"/>
    <s v="60.2.4"/>
    <x v="1"/>
    <x v="2"/>
    <n v="20"/>
    <n v="0.24330900243309003"/>
    <n v="0"/>
    <n v="0"/>
  </r>
  <r>
    <x v="7"/>
    <s v="60.2.5"/>
    <x v="1"/>
    <x v="2"/>
    <n v="20"/>
    <n v="0.24330900243309003"/>
    <n v="0"/>
    <n v="0"/>
  </r>
  <r>
    <x v="7"/>
    <s v="60.3"/>
    <x v="0"/>
    <x v="2"/>
    <n v="30"/>
    <n v="1.3452914798206279"/>
    <n v="50"/>
    <n v="0.67264573991031396"/>
  </r>
  <r>
    <x v="7"/>
    <s v="60.3.1"/>
    <x v="1"/>
    <x v="2"/>
    <n v="30"/>
    <n v="0.36496350364963503"/>
    <n v="100"/>
    <n v="0.36496350364963503"/>
  </r>
  <r>
    <x v="7"/>
    <s v="60.3.2"/>
    <x v="1"/>
    <x v="2"/>
    <n v="40"/>
    <n v="0.48661800486618007"/>
    <n v="50"/>
    <n v="0.24330900243309003"/>
  </r>
  <r>
    <x v="7"/>
    <s v="60.3.3"/>
    <x v="1"/>
    <x v="2"/>
    <n v="30"/>
    <n v="0.36496350364963503"/>
    <n v="50"/>
    <n v="0.18248175182481752"/>
  </r>
  <r>
    <x v="8"/>
    <s v="105.1"/>
    <x v="0"/>
    <x v="3"/>
    <n v="100"/>
    <n v="41.666666666666664"/>
    <n v="0"/>
    <n v="0"/>
  </r>
  <r>
    <x v="8"/>
    <s v="105.1.1"/>
    <x v="1"/>
    <x v="3"/>
    <n v="100"/>
    <n v="25"/>
    <n v="100"/>
    <n v="25"/>
  </r>
  <r>
    <x v="8"/>
    <s v="105.1.2"/>
    <x v="3"/>
    <x v="3"/>
    <n v="0"/>
    <n v="0"/>
    <n v="0"/>
    <n v="0"/>
  </r>
  <r>
    <x v="9"/>
    <s v="2023.1"/>
    <x v="0"/>
    <x v="2"/>
    <n v="30"/>
    <n v="1.3452914798206279"/>
    <n v="70"/>
    <n v="0.94170403587443952"/>
  </r>
  <r>
    <x v="9"/>
    <s v="2023.1.1"/>
    <x v="1"/>
    <x v="2"/>
    <n v="10"/>
    <n v="0.12165450121654502"/>
    <n v="100"/>
    <n v="0.12165450121654502"/>
  </r>
  <r>
    <x v="9"/>
    <s v="2023.1.2"/>
    <x v="1"/>
    <x v="2"/>
    <n v="60"/>
    <n v="0.72992700729927007"/>
    <n v="70"/>
    <n v="0.51094890510948909"/>
  </r>
  <r>
    <x v="9"/>
    <s v="2023.1.3"/>
    <x v="1"/>
    <x v="2"/>
    <n v="10"/>
    <n v="0.12165450121654502"/>
    <n v="100"/>
    <n v="0.12165450121654502"/>
  </r>
  <r>
    <x v="9"/>
    <s v="2023.1.4"/>
    <x v="1"/>
    <x v="2"/>
    <n v="20"/>
    <n v="0.24330900243309003"/>
    <n v="0"/>
    <n v="0"/>
  </r>
  <r>
    <x v="9"/>
    <s v="2023.2"/>
    <x v="0"/>
    <x v="2"/>
    <n v="10"/>
    <n v="0.44843049327354262"/>
    <n v="0"/>
    <n v="0"/>
  </r>
  <r>
    <x v="9"/>
    <s v="2023.2.1"/>
    <x v="1"/>
    <x v="2"/>
    <n v="60"/>
    <n v="0.72992700729927007"/>
    <n v="100"/>
    <n v="0.72992700729927007"/>
  </r>
  <r>
    <x v="9"/>
    <s v="2023.2.2"/>
    <x v="1"/>
    <x v="2"/>
    <n v="40"/>
    <n v="0.48661800486618007"/>
    <n v="0"/>
    <n v="0"/>
  </r>
  <r>
    <x v="9"/>
    <s v="2023.3"/>
    <x v="0"/>
    <x v="2"/>
    <n v="30"/>
    <n v="1.3452914798206279"/>
    <n v="70"/>
    <n v="0.94170403587443952"/>
  </r>
  <r>
    <x v="9"/>
    <s v="2023.3.1"/>
    <x v="1"/>
    <x v="2"/>
    <n v="60"/>
    <n v="0.72992700729927007"/>
    <n v="100"/>
    <n v="0.72992700729927007"/>
  </r>
  <r>
    <x v="9"/>
    <s v="2023.3.2"/>
    <x v="1"/>
    <x v="2"/>
    <n v="10"/>
    <n v="0.12165450121654502"/>
    <n v="0"/>
    <n v="0"/>
  </r>
  <r>
    <x v="9"/>
    <s v="2023.3.3"/>
    <x v="1"/>
    <x v="2"/>
    <n v="10"/>
    <n v="0.12165450121654502"/>
    <n v="100"/>
    <n v="0.12165450121654502"/>
  </r>
  <r>
    <x v="9"/>
    <s v="2023.3.4"/>
    <x v="1"/>
    <x v="2"/>
    <n v="20"/>
    <n v="0.24330900243309003"/>
    <n v="70"/>
    <n v="0.170316301703163"/>
  </r>
  <r>
    <x v="9"/>
    <s v="2023.4"/>
    <x v="0"/>
    <x v="2"/>
    <n v="10"/>
    <n v="0.44843049327354262"/>
    <n v="50"/>
    <n v="0.22421524663677134"/>
  </r>
  <r>
    <x v="9"/>
    <s v="2023.4.1"/>
    <x v="1"/>
    <x v="2"/>
    <n v="10"/>
    <n v="0.12165450121654502"/>
    <n v="100"/>
    <n v="0.12165450121654502"/>
  </r>
  <r>
    <x v="9"/>
    <s v="2023.4.2"/>
    <x v="1"/>
    <x v="2"/>
    <n v="70"/>
    <n v="0.85158150851581504"/>
    <n v="50"/>
    <n v="0.42579075425790758"/>
  </r>
  <r>
    <x v="9"/>
    <s v="2023.4.3"/>
    <x v="1"/>
    <x v="2"/>
    <n v="20"/>
    <n v="0.24330900243309003"/>
    <n v="50"/>
    <n v="0.12165450121654502"/>
  </r>
  <r>
    <x v="9"/>
    <s v="2023.5"/>
    <x v="0"/>
    <x v="2"/>
    <n v="10"/>
    <n v="0.44843049327354262"/>
    <n v="0"/>
    <n v="0"/>
  </r>
  <r>
    <x v="9"/>
    <s v="2023.5.1"/>
    <x v="1"/>
    <x v="2"/>
    <n v="70"/>
    <n v="0.85158150851581504"/>
    <n v="0"/>
    <n v="0"/>
  </r>
  <r>
    <x v="9"/>
    <s v="2023.5.2"/>
    <x v="1"/>
    <x v="2"/>
    <n v="30"/>
    <n v="0.36496350364963503"/>
    <n v="0"/>
    <n v="0"/>
  </r>
  <r>
    <x v="9"/>
    <s v="2023.6"/>
    <x v="0"/>
    <x v="2"/>
    <n v="10"/>
    <n v="0.44843049327354262"/>
    <n v="0"/>
    <n v="0"/>
  </r>
  <r>
    <x v="9"/>
    <s v="2023.6.1"/>
    <x v="1"/>
    <x v="2"/>
    <n v="20"/>
    <n v="0.24330900243309003"/>
    <n v="100"/>
    <n v="0.24330900243309003"/>
  </r>
  <r>
    <x v="9"/>
    <s v="2023.6.2"/>
    <x v="1"/>
    <x v="2"/>
    <n v="10"/>
    <n v="0.12165450121654502"/>
    <n v="100"/>
    <n v="0.12165450121654502"/>
  </r>
  <r>
    <x v="9"/>
    <s v="2023.6.3"/>
    <x v="1"/>
    <x v="2"/>
    <n v="70"/>
    <n v="0.85158150851581504"/>
    <n v="10"/>
    <n v="8.5158150851581502E-2"/>
  </r>
  <r>
    <x v="10"/>
    <s v="2020.1"/>
    <x v="0"/>
    <x v="2"/>
    <n v="50"/>
    <n v="2.2421524663677128"/>
    <n v="54"/>
    <n v="1.210762331838565"/>
  </r>
  <r>
    <x v="10"/>
    <s v="2020.1.1"/>
    <x v="1"/>
    <x v="2"/>
    <n v="50"/>
    <n v="0.6082725060827251"/>
    <n v="54.2"/>
    <n v="0.32968369829683702"/>
  </r>
  <r>
    <x v="10"/>
    <s v="2020.1.2"/>
    <x v="1"/>
    <x v="2"/>
    <n v="50"/>
    <n v="0.6082725060827251"/>
    <n v="76"/>
    <n v="0.46228710462287104"/>
  </r>
  <r>
    <x v="10"/>
    <s v="2020.2"/>
    <x v="0"/>
    <x v="2"/>
    <n v="50"/>
    <n v="2.2421524663677128"/>
    <n v="0"/>
    <n v="0"/>
  </r>
  <r>
    <x v="10"/>
    <s v="2020.2.1"/>
    <x v="1"/>
    <x v="2"/>
    <n v="50"/>
    <n v="0.6082725060827251"/>
    <n v="99"/>
    <n v="0.60218978102189791"/>
  </r>
  <r>
    <x v="10"/>
    <s v="2020.2.2"/>
    <x v="1"/>
    <x v="2"/>
    <n v="50"/>
    <n v="0.6082725060827251"/>
    <n v="0"/>
    <n v="0"/>
  </r>
  <r>
    <x v="11"/>
    <s v="2010.1"/>
    <x v="0"/>
    <x v="2"/>
    <n v="95"/>
    <n v="4.260089686098655"/>
    <n v="41"/>
    <n v="1.7466367713004485"/>
  </r>
  <r>
    <x v="11"/>
    <s v="2010.1.1"/>
    <x v="1"/>
    <x v="2"/>
    <n v="30"/>
    <n v="0.36496350364963503"/>
    <n v="68"/>
    <n v="0.24817518248175183"/>
  </r>
  <r>
    <x v="11"/>
    <s v="2010.1.2"/>
    <x v="1"/>
    <x v="2"/>
    <n v="30"/>
    <n v="0.36496350364963503"/>
    <n v="54"/>
    <n v="0.19708029197080293"/>
  </r>
  <r>
    <x v="11"/>
    <s v="2010.1.3"/>
    <x v="1"/>
    <x v="2"/>
    <n v="20"/>
    <n v="0.24330900243309003"/>
    <n v="85"/>
    <n v="0.20681265206812655"/>
  </r>
  <r>
    <x v="11"/>
    <s v="2010.1.4"/>
    <x v="1"/>
    <x v="2"/>
    <n v="20"/>
    <n v="0.24330900243309003"/>
    <n v="0"/>
    <n v="0"/>
  </r>
  <r>
    <x v="11"/>
    <s v="2010.2"/>
    <x v="0"/>
    <x v="4"/>
    <n v="5"/>
    <n v="2.6315789473684212"/>
    <n v="0"/>
    <n v="0"/>
  </r>
  <r>
    <x v="11"/>
    <s v="2010.2.1"/>
    <x v="1"/>
    <x v="4"/>
    <n v="30"/>
    <n v="2.7272727272727271"/>
    <n v="100"/>
    <n v="2.7272727272727271"/>
  </r>
  <r>
    <x v="11"/>
    <s v="2010.2.2"/>
    <x v="3"/>
    <x v="4"/>
    <n v="0"/>
    <n v="0"/>
    <n v="100"/>
    <n v="0"/>
  </r>
  <r>
    <x v="11"/>
    <s v="2010.2.3"/>
    <x v="1"/>
    <x v="4"/>
    <n v="20"/>
    <n v="1.8181818181818181"/>
    <n v="100"/>
    <n v="1.8181818181818181"/>
  </r>
  <r>
    <x v="11"/>
    <s v="2010.2.4"/>
    <x v="1"/>
    <x v="4"/>
    <n v="20"/>
    <n v="1.8181818181818181"/>
    <n v="100"/>
    <n v="1.8181818181818181"/>
  </r>
  <r>
    <x v="11"/>
    <s v="2010.2.5"/>
    <x v="1"/>
    <x v="4"/>
    <n v="30"/>
    <n v="2.7272727272727271"/>
    <n v="100"/>
    <n v="2.7272727272727271"/>
  </r>
  <r>
    <x v="12"/>
    <s v="13.1"/>
    <x v="0"/>
    <x v="2"/>
    <n v="100"/>
    <n v="4.4843049327354256"/>
    <n v="0"/>
    <n v="0"/>
  </r>
  <r>
    <x v="12"/>
    <s v="13.1.1"/>
    <x v="1"/>
    <x v="2"/>
    <n v="100"/>
    <n v="1.2165450121654502"/>
    <n v="100"/>
    <n v="1.2165450121654502"/>
  </r>
  <r>
    <x v="12"/>
    <s v="13.1.2"/>
    <x v="3"/>
    <x v="2"/>
    <n v="0"/>
    <n v="0"/>
    <n v="100"/>
    <n v="0"/>
  </r>
  <r>
    <x v="12"/>
    <s v="13.1.3"/>
    <x v="3"/>
    <x v="2"/>
    <n v="0"/>
    <n v="0"/>
    <n v="0"/>
    <n v="0"/>
  </r>
  <r>
    <x v="13"/>
    <s v="12.1"/>
    <x v="0"/>
    <x v="2"/>
    <n v="100"/>
    <n v="4.4843049327354256"/>
    <n v="100"/>
    <n v="4.4843049327354256"/>
  </r>
  <r>
    <x v="13"/>
    <s v="12.1.1"/>
    <x v="1"/>
    <x v="2"/>
    <n v="15"/>
    <n v="0.18248175182481752"/>
    <n v="100"/>
    <n v="0.18248175182481752"/>
  </r>
  <r>
    <x v="13"/>
    <s v="12.1.2"/>
    <x v="1"/>
    <x v="2"/>
    <n v="10"/>
    <n v="0.12165450121654502"/>
    <n v="100"/>
    <n v="0.12165450121654502"/>
  </r>
  <r>
    <x v="13"/>
    <s v="12.1.3"/>
    <x v="1"/>
    <x v="2"/>
    <n v="10"/>
    <n v="0.12165450121654502"/>
    <n v="100"/>
    <n v="0.12165450121654502"/>
  </r>
  <r>
    <x v="13"/>
    <s v="12.1.4"/>
    <x v="1"/>
    <x v="2"/>
    <n v="20"/>
    <n v="0.24330900243309003"/>
    <n v="100"/>
    <n v="0.24330900243309003"/>
  </r>
  <r>
    <x v="13"/>
    <s v="12.1.5"/>
    <x v="1"/>
    <x v="2"/>
    <n v="15"/>
    <n v="0.18248175182481752"/>
    <n v="100"/>
    <n v="0.18248175182481752"/>
  </r>
  <r>
    <x v="13"/>
    <s v="12.1.6"/>
    <x v="1"/>
    <x v="2"/>
    <n v="10"/>
    <n v="0.12165450121654502"/>
    <n v="100"/>
    <n v="0.12165450121654502"/>
  </r>
  <r>
    <x v="13"/>
    <s v="12.1.7"/>
    <x v="1"/>
    <x v="2"/>
    <n v="20"/>
    <n v="0.24330900243309003"/>
    <n v="100"/>
    <n v="0.24330900243309003"/>
  </r>
  <r>
    <x v="14"/>
    <s v="37.1"/>
    <x v="0"/>
    <x v="4"/>
    <n v="50"/>
    <n v="26.315789473684209"/>
    <n v="0"/>
    <n v="0"/>
  </r>
  <r>
    <x v="14"/>
    <s v="37.1.1"/>
    <x v="1"/>
    <x v="4"/>
    <n v="10"/>
    <n v="0.90909090909090906"/>
    <n v="100"/>
    <n v="0.90909090909090906"/>
  </r>
  <r>
    <x v="14"/>
    <s v="37.1.2"/>
    <x v="1"/>
    <x v="4"/>
    <n v="30"/>
    <n v="2.7272727272727271"/>
    <n v="0"/>
    <n v="0"/>
  </r>
  <r>
    <x v="14"/>
    <s v="37.1.3"/>
    <x v="1"/>
    <x v="4"/>
    <n v="20"/>
    <n v="1.8181818181818181"/>
    <n v="0"/>
    <n v="0"/>
  </r>
  <r>
    <x v="14"/>
    <s v="37.1.4"/>
    <x v="1"/>
    <x v="4"/>
    <n v="20"/>
    <n v="1.8181818181818181"/>
    <n v="0"/>
    <n v="0"/>
  </r>
  <r>
    <x v="14"/>
    <s v="37.1.5"/>
    <x v="1"/>
    <x v="4"/>
    <n v="20"/>
    <n v="1.8181818181818181"/>
    <n v="0"/>
    <n v="0"/>
  </r>
  <r>
    <x v="14"/>
    <s v="37.2"/>
    <x v="0"/>
    <x v="4"/>
    <n v="15"/>
    <n v="7.8947368421052628"/>
    <n v="0"/>
    <n v="0"/>
  </r>
  <r>
    <x v="14"/>
    <s v="37.2.1"/>
    <x v="1"/>
    <x v="4"/>
    <n v="80"/>
    <n v="7.2727272727272725"/>
    <n v="63.63"/>
    <n v="4.6276363636363635"/>
  </r>
  <r>
    <x v="14"/>
    <s v="37.2.2"/>
    <x v="1"/>
    <x v="4"/>
    <n v="20"/>
    <n v="1.8181818181818181"/>
    <n v="63.63"/>
    <n v="1.1569090909090909"/>
  </r>
  <r>
    <x v="14"/>
    <s v="37.3"/>
    <x v="0"/>
    <x v="4"/>
    <n v="5"/>
    <n v="2.6315789473684212"/>
    <n v="0"/>
    <n v="0"/>
  </r>
  <r>
    <x v="14"/>
    <s v="37.3.1"/>
    <x v="1"/>
    <x v="4"/>
    <n v="10"/>
    <n v="0.90909090909090906"/>
    <n v="100"/>
    <n v="0.90909090909090906"/>
  </r>
  <r>
    <x v="14"/>
    <s v="37.3.2"/>
    <x v="1"/>
    <x v="4"/>
    <n v="30"/>
    <n v="2.7272727272727271"/>
    <n v="100"/>
    <n v="2.7272727272727271"/>
  </r>
  <r>
    <x v="14"/>
    <s v="37.3.3"/>
    <x v="1"/>
    <x v="4"/>
    <n v="20"/>
    <n v="1.8181818181818181"/>
    <n v="0"/>
    <n v="0"/>
  </r>
  <r>
    <x v="14"/>
    <s v="37.3.4"/>
    <x v="1"/>
    <x v="4"/>
    <n v="20"/>
    <n v="1.8181818181818181"/>
    <n v="0"/>
    <n v="0"/>
  </r>
  <r>
    <x v="14"/>
    <s v="37.3.5"/>
    <x v="1"/>
    <x v="4"/>
    <n v="20"/>
    <n v="1.8181818181818181"/>
    <n v="0"/>
    <n v="0"/>
  </r>
  <r>
    <x v="14"/>
    <s v="37.4"/>
    <x v="0"/>
    <x v="4"/>
    <n v="10"/>
    <n v="5.2631578947368425"/>
    <n v="0"/>
    <n v="0"/>
  </r>
  <r>
    <x v="14"/>
    <s v="37.4.1"/>
    <x v="1"/>
    <x v="4"/>
    <n v="10"/>
    <n v="0.90909090909090906"/>
    <n v="100"/>
    <n v="0.90909090909090906"/>
  </r>
  <r>
    <x v="14"/>
    <s v="37.4.2"/>
    <x v="1"/>
    <x v="4"/>
    <n v="25"/>
    <n v="2.2727272727272729"/>
    <n v="100"/>
    <n v="2.2727272727272729"/>
  </r>
  <r>
    <x v="14"/>
    <s v="37.4.3"/>
    <x v="1"/>
    <x v="4"/>
    <n v="20"/>
    <n v="1.8181818181818181"/>
    <n v="100"/>
    <n v="1.8181818181818181"/>
  </r>
  <r>
    <x v="14"/>
    <s v="37.4.4"/>
    <x v="1"/>
    <x v="4"/>
    <n v="20"/>
    <n v="1.8181818181818181"/>
    <n v="0"/>
    <n v="0"/>
  </r>
  <r>
    <x v="14"/>
    <s v="37.4.5"/>
    <x v="1"/>
    <x v="4"/>
    <n v="20"/>
    <n v="1.8181818181818181"/>
    <n v="0"/>
    <n v="0"/>
  </r>
  <r>
    <x v="14"/>
    <s v="37.4.6"/>
    <x v="1"/>
    <x v="4"/>
    <n v="5"/>
    <n v="0.45454545454545453"/>
    <n v="0"/>
    <n v="0"/>
  </r>
  <r>
    <x v="14"/>
    <s v="37.5"/>
    <x v="0"/>
    <x v="4"/>
    <n v="20"/>
    <n v="10.526315789473685"/>
    <n v="16"/>
    <n v="1.6842105263157896"/>
  </r>
  <r>
    <x v="14"/>
    <s v="37.5.1"/>
    <x v="1"/>
    <x v="4"/>
    <n v="5"/>
    <n v="0.45454545454545453"/>
    <n v="100"/>
    <n v="0.45454545454545453"/>
  </r>
  <r>
    <x v="14"/>
    <s v="37.5.2"/>
    <x v="1"/>
    <x v="4"/>
    <n v="10"/>
    <n v="0.90909090909090906"/>
    <n v="100"/>
    <n v="0.90909090909090906"/>
  </r>
  <r>
    <x v="14"/>
    <s v="37.5.3"/>
    <x v="1"/>
    <x v="4"/>
    <n v="10"/>
    <n v="0.90909090909090906"/>
    <n v="100"/>
    <n v="0.90909090909090906"/>
  </r>
  <r>
    <x v="14"/>
    <s v="37.5.4"/>
    <x v="1"/>
    <x v="4"/>
    <n v="75"/>
    <n v="6.8181818181818183"/>
    <n v="34"/>
    <n v="2.3181818181818183"/>
  </r>
  <r>
    <x v="15"/>
    <s v="7000.1"/>
    <x v="0"/>
    <x v="2"/>
    <n v="10"/>
    <n v="0.44843049327354262"/>
    <n v="0"/>
    <n v="0"/>
  </r>
  <r>
    <x v="15"/>
    <s v="7000.1.1"/>
    <x v="1"/>
    <x v="2"/>
    <n v="30"/>
    <n v="0.36496350364963503"/>
    <n v="100"/>
    <n v="0.36496350364963503"/>
  </r>
  <r>
    <x v="15"/>
    <s v="7000.1.2"/>
    <x v="1"/>
    <x v="2"/>
    <n v="60"/>
    <n v="0.72992700729927007"/>
    <n v="0"/>
    <n v="0"/>
  </r>
  <r>
    <x v="15"/>
    <s v="7000.1.3"/>
    <x v="1"/>
    <x v="2"/>
    <n v="10"/>
    <n v="0.12165450121654502"/>
    <n v="0"/>
    <n v="0"/>
  </r>
  <r>
    <x v="15"/>
    <s v="7000.2"/>
    <x v="0"/>
    <x v="4"/>
    <n v="10"/>
    <n v="5.2631578947368425"/>
    <n v="0"/>
    <n v="0"/>
  </r>
  <r>
    <x v="15"/>
    <s v="7000.2.1"/>
    <x v="1"/>
    <x v="4"/>
    <n v="50"/>
    <n v="4.5454545454545459"/>
    <n v="0"/>
    <n v="0"/>
  </r>
  <r>
    <x v="15"/>
    <s v="7000.2.2"/>
    <x v="1"/>
    <x v="4"/>
    <n v="50"/>
    <n v="4.5454545454545459"/>
    <n v="0"/>
    <n v="0"/>
  </r>
  <r>
    <x v="15"/>
    <s v="7000.3"/>
    <x v="0"/>
    <x v="2"/>
    <n v="10"/>
    <n v="0.44843049327354262"/>
    <n v="100"/>
    <n v="0.44843049327354267"/>
  </r>
  <r>
    <x v="15"/>
    <s v="7000.3.1"/>
    <x v="1"/>
    <x v="2"/>
    <n v="50"/>
    <n v="0.6082725060827251"/>
    <n v="100"/>
    <n v="0.6082725060827251"/>
  </r>
  <r>
    <x v="15"/>
    <s v="7000.3.2"/>
    <x v="1"/>
    <x v="2"/>
    <n v="50"/>
    <n v="0.6082725060827251"/>
    <n v="100"/>
    <n v="0.6082725060827251"/>
  </r>
  <r>
    <x v="15"/>
    <s v="7000.4"/>
    <x v="0"/>
    <x v="2"/>
    <n v="40"/>
    <n v="1.7937219730941705"/>
    <n v="0"/>
    <n v="0"/>
  </r>
  <r>
    <x v="15"/>
    <s v="7000.4.1"/>
    <x v="1"/>
    <x v="2"/>
    <n v="5"/>
    <n v="6.0827250608272508E-2"/>
    <n v="50"/>
    <n v="3.0413625304136254E-2"/>
  </r>
  <r>
    <x v="15"/>
    <s v="7000.4.2"/>
    <x v="1"/>
    <x v="2"/>
    <n v="15"/>
    <n v="0.18248175182481752"/>
    <n v="50"/>
    <n v="9.1240875912408759E-2"/>
  </r>
  <r>
    <x v="15"/>
    <s v="7000.4.3"/>
    <x v="1"/>
    <x v="2"/>
    <n v="20"/>
    <n v="0.24330900243309003"/>
    <n v="50"/>
    <n v="0.12165450121654502"/>
  </r>
  <r>
    <x v="15"/>
    <s v="7000.4.4"/>
    <x v="3"/>
    <x v="2"/>
    <n v="0"/>
    <n v="0"/>
    <n v="50"/>
    <n v="0"/>
  </r>
  <r>
    <x v="15"/>
    <s v="7000.4.5"/>
    <x v="1"/>
    <x v="2"/>
    <n v="60"/>
    <n v="0.72992700729927007"/>
    <n v="50"/>
    <n v="0.36496350364963503"/>
  </r>
  <r>
    <x v="15"/>
    <s v="7000.5"/>
    <x v="0"/>
    <x v="2"/>
    <n v="30"/>
    <n v="1.3452914798206279"/>
    <n v="100"/>
    <n v="1.3452914798206279"/>
  </r>
  <r>
    <x v="15"/>
    <s v="7000.5.1"/>
    <x v="1"/>
    <x v="2"/>
    <n v="50"/>
    <n v="0.6082725060827251"/>
    <n v="100"/>
    <n v="0.6082725060827251"/>
  </r>
  <r>
    <x v="15"/>
    <s v="7000.5.2"/>
    <x v="3"/>
    <x v="2"/>
    <n v="0"/>
    <n v="0"/>
    <n v="100"/>
    <n v="0"/>
  </r>
  <r>
    <x v="15"/>
    <s v="7000.5.3"/>
    <x v="1"/>
    <x v="2"/>
    <n v="50"/>
    <n v="0.6082725060827251"/>
    <n v="100"/>
    <n v="0.6082725060827251"/>
  </r>
  <r>
    <x v="15"/>
    <s v="7000.5.4"/>
    <x v="3"/>
    <x v="2"/>
    <n v="0"/>
    <n v="0"/>
    <n v="100"/>
    <n v="0"/>
  </r>
  <r>
    <x v="16"/>
    <s v="7100.1"/>
    <x v="0"/>
    <x v="2"/>
    <n v="50"/>
    <n v="2.2421524663677128"/>
    <n v="0"/>
    <n v="0"/>
  </r>
  <r>
    <x v="16"/>
    <s v="7100.1.1"/>
    <x v="1"/>
    <x v="2"/>
    <n v="10"/>
    <n v="0.12165450121654502"/>
    <n v="100"/>
    <n v="0.12165450121654502"/>
  </r>
  <r>
    <x v="16"/>
    <s v="7100.1.2"/>
    <x v="1"/>
    <x v="2"/>
    <n v="60"/>
    <n v="0.72992700729927007"/>
    <n v="83.33"/>
    <n v="0.60824817518248175"/>
  </r>
  <r>
    <x v="16"/>
    <s v="7100.1.3"/>
    <x v="1"/>
    <x v="2"/>
    <n v="30"/>
    <n v="0.36496350364963503"/>
    <n v="83.33"/>
    <n v="0.30412408759124088"/>
  </r>
  <r>
    <x v="16"/>
    <s v="7100.2"/>
    <x v="0"/>
    <x v="2"/>
    <n v="50"/>
    <n v="2.2421524663677128"/>
    <n v="0"/>
    <n v="0"/>
  </r>
  <r>
    <x v="16"/>
    <s v="7100.2.1"/>
    <x v="1"/>
    <x v="2"/>
    <n v="20"/>
    <n v="0.24330900243309003"/>
    <n v="100"/>
    <n v="0.24330900243309003"/>
  </r>
  <r>
    <x v="16"/>
    <s v="7100.2.2"/>
    <x v="1"/>
    <x v="2"/>
    <n v="30"/>
    <n v="0.36496350364963503"/>
    <n v="100"/>
    <n v="0.36496350364963503"/>
  </r>
  <r>
    <x v="16"/>
    <s v="7100.2.3"/>
    <x v="1"/>
    <x v="2"/>
    <n v="20"/>
    <n v="0.24330900243309003"/>
    <n v="100"/>
    <n v="0.24330900243309003"/>
  </r>
  <r>
    <x v="16"/>
    <s v="7100.2.4"/>
    <x v="1"/>
    <x v="2"/>
    <n v="10"/>
    <n v="0.12165450121654502"/>
    <n v="100"/>
    <n v="0.12165450121654502"/>
  </r>
  <r>
    <x v="16"/>
    <s v="7100.2.5"/>
    <x v="1"/>
    <x v="2"/>
    <n v="20"/>
    <n v="0.24330900243309003"/>
    <n v="0"/>
    <n v="0"/>
  </r>
  <r>
    <x v="17"/>
    <s v="7200.1"/>
    <x v="0"/>
    <x v="2"/>
    <n v="50"/>
    <n v="2.2421524663677128"/>
    <n v="0"/>
    <n v="0"/>
  </r>
  <r>
    <x v="17"/>
    <s v="7200.1.1"/>
    <x v="1"/>
    <x v="2"/>
    <n v="100"/>
    <n v="1.2165450121654502"/>
    <n v="100"/>
    <n v="1.2165450121654502"/>
  </r>
  <r>
    <x v="17"/>
    <s v="7200.1.2"/>
    <x v="3"/>
    <x v="2"/>
    <n v="0"/>
    <n v="0"/>
    <n v="100"/>
    <n v="0"/>
  </r>
  <r>
    <x v="17"/>
    <s v="7200.1.3"/>
    <x v="3"/>
    <x v="2"/>
    <n v="0"/>
    <n v="0"/>
    <n v="100"/>
    <n v="0"/>
  </r>
  <r>
    <x v="17"/>
    <s v="7200.1.4"/>
    <x v="3"/>
    <x v="2"/>
    <n v="0"/>
    <n v="0"/>
    <n v="0"/>
    <n v="0"/>
  </r>
  <r>
    <x v="17"/>
    <s v="7200.2"/>
    <x v="0"/>
    <x v="2"/>
    <n v="50"/>
    <n v="2.2421524663677128"/>
    <n v="0"/>
    <n v="0"/>
  </r>
  <r>
    <x v="17"/>
    <s v="7200.2.1"/>
    <x v="1"/>
    <x v="2"/>
    <n v="20"/>
    <n v="0.24330900243309003"/>
    <n v="100"/>
    <n v="0.24330900243309003"/>
  </r>
  <r>
    <x v="17"/>
    <s v="7200.2.2"/>
    <x v="1"/>
    <x v="2"/>
    <n v="40"/>
    <n v="0.48661800486618007"/>
    <n v="100"/>
    <n v="0.48661800486618007"/>
  </r>
  <r>
    <x v="17"/>
    <s v="7200.2.3"/>
    <x v="1"/>
    <x v="2"/>
    <n v="40"/>
    <n v="0.48661800486618007"/>
    <n v="0"/>
    <n v="0"/>
  </r>
  <r>
    <x v="18"/>
    <s v="72.1"/>
    <x v="0"/>
    <x v="2"/>
    <n v="30"/>
    <n v="1.3452914798206279"/>
    <n v="0"/>
    <n v="0"/>
  </r>
  <r>
    <x v="18"/>
    <s v="72.1.1"/>
    <x v="1"/>
    <x v="2"/>
    <n v="10"/>
    <n v="0.12165450121654502"/>
    <n v="100"/>
    <n v="0.12165450121654502"/>
  </r>
  <r>
    <x v="18"/>
    <s v="72.1.2"/>
    <x v="1"/>
    <x v="2"/>
    <n v="10"/>
    <n v="0.12165450121654502"/>
    <n v="100"/>
    <n v="0.12165450121654502"/>
  </r>
  <r>
    <x v="18"/>
    <s v="72.1.3"/>
    <x v="1"/>
    <x v="2"/>
    <n v="15"/>
    <n v="0.18248175182481752"/>
    <n v="0"/>
    <n v="0"/>
  </r>
  <r>
    <x v="18"/>
    <s v="72.1.4"/>
    <x v="1"/>
    <x v="2"/>
    <n v="20"/>
    <n v="0.24330900243309003"/>
    <n v="0"/>
    <n v="0"/>
  </r>
  <r>
    <x v="18"/>
    <s v="72.1.5"/>
    <x v="1"/>
    <x v="2"/>
    <n v="15"/>
    <n v="0.18248175182481752"/>
    <n v="50"/>
    <n v="9.1240875912408759E-2"/>
  </r>
  <r>
    <x v="18"/>
    <s v="72.1.6"/>
    <x v="1"/>
    <x v="2"/>
    <n v="10"/>
    <n v="0.12165450121654502"/>
    <n v="50"/>
    <n v="6.0827250608272508E-2"/>
  </r>
  <r>
    <x v="18"/>
    <s v="72.1.7"/>
    <x v="1"/>
    <x v="2"/>
    <n v="10"/>
    <n v="0.12165450121654502"/>
    <n v="28"/>
    <n v="3.4063260340632603E-2"/>
  </r>
  <r>
    <x v="18"/>
    <s v="72.1.8"/>
    <x v="1"/>
    <x v="2"/>
    <n v="10"/>
    <n v="0.12165450121654502"/>
    <n v="0"/>
    <n v="0"/>
  </r>
  <r>
    <x v="18"/>
    <s v="72.2"/>
    <x v="0"/>
    <x v="2"/>
    <n v="25"/>
    <n v="1.1210762331838564"/>
    <n v="0"/>
    <n v="0"/>
  </r>
  <r>
    <x v="18"/>
    <s v="72.2.1"/>
    <x v="1"/>
    <x v="2"/>
    <n v="30"/>
    <n v="0.36496350364963503"/>
    <n v="100"/>
    <n v="0.36496350364963503"/>
  </r>
  <r>
    <x v="18"/>
    <s v="72.2.2"/>
    <x v="1"/>
    <x v="2"/>
    <n v="60"/>
    <n v="0.72992700729927007"/>
    <n v="36"/>
    <n v="0.26277372262773724"/>
  </r>
  <r>
    <x v="18"/>
    <s v="72.2.3"/>
    <x v="1"/>
    <x v="2"/>
    <n v="10"/>
    <n v="0.12165450121654502"/>
    <n v="0"/>
    <n v="0"/>
  </r>
  <r>
    <x v="18"/>
    <s v="72.3"/>
    <x v="0"/>
    <x v="2"/>
    <n v="25"/>
    <n v="1.1210762331838564"/>
    <n v="0"/>
    <n v="0"/>
  </r>
  <r>
    <x v="18"/>
    <s v="72.3.1"/>
    <x v="1"/>
    <x v="2"/>
    <n v="15"/>
    <n v="0.18248175182481752"/>
    <n v="100"/>
    <n v="0.18248175182481752"/>
  </r>
  <r>
    <x v="18"/>
    <s v="72.3.2"/>
    <x v="1"/>
    <x v="2"/>
    <n v="15"/>
    <n v="0.18248175182481752"/>
    <n v="0"/>
    <n v="0"/>
  </r>
  <r>
    <x v="18"/>
    <s v="72.3.3"/>
    <x v="1"/>
    <x v="2"/>
    <n v="20"/>
    <n v="0.24330900243309003"/>
    <n v="100"/>
    <n v="0.24330900243309003"/>
  </r>
  <r>
    <x v="18"/>
    <s v="72.3.4"/>
    <x v="2"/>
    <x v="2"/>
    <n v="0"/>
    <n v="0"/>
    <m/>
    <n v="0"/>
  </r>
  <r>
    <x v="18"/>
    <s v="72.3.5"/>
    <x v="1"/>
    <x v="2"/>
    <n v="50"/>
    <n v="0.6082725060827251"/>
    <n v="0"/>
    <n v="0"/>
  </r>
  <r>
    <x v="18"/>
    <s v="72.4"/>
    <x v="0"/>
    <x v="2"/>
    <n v="20"/>
    <n v="0.89686098654708524"/>
    <n v="19"/>
    <n v="0.17040358744394621"/>
  </r>
  <r>
    <x v="18"/>
    <s v="72.4.1"/>
    <x v="1"/>
    <x v="2"/>
    <n v="25"/>
    <n v="0.30413625304136255"/>
    <n v="100"/>
    <n v="0.30413625304136255"/>
  </r>
  <r>
    <x v="18"/>
    <s v="72.4.2"/>
    <x v="1"/>
    <x v="2"/>
    <n v="20"/>
    <n v="0.24330900243309003"/>
    <n v="100"/>
    <n v="0.24330900243309003"/>
  </r>
  <r>
    <x v="18"/>
    <s v="72.4.3"/>
    <x v="1"/>
    <x v="2"/>
    <n v="30"/>
    <n v="0.36496350364963503"/>
    <n v="55"/>
    <n v="0.20072992700729927"/>
  </r>
  <r>
    <x v="18"/>
    <s v="72.4.4"/>
    <x v="1"/>
    <x v="2"/>
    <n v="25"/>
    <n v="0.30413625304136255"/>
    <n v="0"/>
    <n v="0"/>
  </r>
  <r>
    <x v="19"/>
    <s v="3200.1"/>
    <x v="0"/>
    <x v="2"/>
    <n v="50"/>
    <n v="2.2421524663677128"/>
    <n v="50"/>
    <n v="1.1210762331838564"/>
  </r>
  <r>
    <x v="19"/>
    <s v="3200.1.1"/>
    <x v="1"/>
    <x v="2"/>
    <n v="50"/>
    <n v="0.6082725060827251"/>
    <n v="100"/>
    <n v="0.6082725060827251"/>
  </r>
  <r>
    <x v="19"/>
    <s v="3200.1.2"/>
    <x v="1"/>
    <x v="2"/>
    <n v="50"/>
    <n v="0.6082725060827251"/>
    <n v="50"/>
    <n v="0.30413625304136255"/>
  </r>
  <r>
    <x v="19"/>
    <s v="3200.2"/>
    <x v="0"/>
    <x v="2"/>
    <n v="50"/>
    <n v="2.2421524663677128"/>
    <n v="0"/>
    <n v="0"/>
  </r>
  <r>
    <x v="19"/>
    <s v="3200.2.1"/>
    <x v="1"/>
    <x v="2"/>
    <n v="25"/>
    <n v="0.30413625304136255"/>
    <n v="100"/>
    <n v="0.30413625304136255"/>
  </r>
  <r>
    <x v="19"/>
    <s v="3200.2.2"/>
    <x v="1"/>
    <x v="2"/>
    <n v="25"/>
    <n v="0.30413625304136255"/>
    <n v="100"/>
    <n v="0.30413625304136255"/>
  </r>
  <r>
    <x v="19"/>
    <s v="3200.2.3"/>
    <x v="1"/>
    <x v="2"/>
    <n v="50"/>
    <n v="0.6082725060827251"/>
    <n v="0"/>
    <n v="0"/>
  </r>
  <r>
    <x v="20"/>
    <s v="2000.1"/>
    <x v="0"/>
    <x v="2"/>
    <n v="50"/>
    <n v="2.2421524663677128"/>
    <n v="37"/>
    <n v="0.82959641255605376"/>
  </r>
  <r>
    <x v="20"/>
    <s v="2000.1.1"/>
    <x v="1"/>
    <x v="2"/>
    <n v="100"/>
    <n v="1.2165450121654502"/>
    <n v="37"/>
    <n v="0.45012165450121655"/>
  </r>
  <r>
    <x v="20"/>
    <s v="2000.2"/>
    <x v="0"/>
    <x v="2"/>
    <n v="10"/>
    <n v="0.44843049327354262"/>
    <n v="0"/>
    <n v="0"/>
  </r>
  <r>
    <x v="20"/>
    <s v="2000.2.1"/>
    <x v="3"/>
    <x v="2"/>
    <n v="0"/>
    <n v="0"/>
    <n v="100"/>
    <n v="0"/>
  </r>
  <r>
    <x v="20"/>
    <s v="2000.2.2"/>
    <x v="1"/>
    <x v="2"/>
    <n v="50"/>
    <n v="0.6082725060827251"/>
    <n v="100"/>
    <n v="0.6082725060827251"/>
  </r>
  <r>
    <x v="20"/>
    <s v="2000.2.3"/>
    <x v="3"/>
    <x v="2"/>
    <n v="0"/>
    <n v="0"/>
    <n v="100"/>
    <n v="0"/>
  </r>
  <r>
    <x v="20"/>
    <s v="2000.2.4"/>
    <x v="1"/>
    <x v="2"/>
    <n v="50"/>
    <n v="0.6082725060827251"/>
    <n v="0"/>
    <n v="0"/>
  </r>
  <r>
    <x v="20"/>
    <s v="2000.3"/>
    <x v="0"/>
    <x v="5"/>
    <n v="10"/>
    <n v="8.3333333333333321"/>
    <n v="0"/>
    <n v="0"/>
  </r>
  <r>
    <x v="20"/>
    <s v="2000.3.1"/>
    <x v="1"/>
    <x v="5"/>
    <n v="10"/>
    <n v="2"/>
    <n v="100"/>
    <n v="2"/>
  </r>
  <r>
    <x v="20"/>
    <s v="2000.3.2"/>
    <x v="1"/>
    <x v="5"/>
    <n v="60"/>
    <n v="12"/>
    <n v="75"/>
    <n v="9"/>
  </r>
  <r>
    <x v="20"/>
    <s v="2000.3.3"/>
    <x v="1"/>
    <x v="5"/>
    <n v="30"/>
    <n v="6"/>
    <n v="0"/>
    <n v="0"/>
  </r>
  <r>
    <x v="20"/>
    <s v="2000.4"/>
    <x v="0"/>
    <x v="5"/>
    <n v="10"/>
    <n v="8.3333333333333321"/>
    <n v="0"/>
    <n v="0"/>
  </r>
  <r>
    <x v="20"/>
    <s v="2000.4.1"/>
    <x v="1"/>
    <x v="5"/>
    <n v="40"/>
    <n v="8"/>
    <n v="100"/>
    <n v="8"/>
  </r>
  <r>
    <x v="20"/>
    <s v="2000.4.2"/>
    <x v="3"/>
    <x v="5"/>
    <n v="0"/>
    <n v="0"/>
    <n v="100"/>
    <n v="0"/>
  </r>
  <r>
    <x v="20"/>
    <s v="2000.4.3"/>
    <x v="1"/>
    <x v="5"/>
    <n v="30"/>
    <n v="6"/>
    <n v="100"/>
    <n v="6"/>
  </r>
  <r>
    <x v="20"/>
    <s v="2000.4.4"/>
    <x v="1"/>
    <x v="5"/>
    <n v="30"/>
    <n v="6"/>
    <n v="0"/>
    <n v="0"/>
  </r>
  <r>
    <x v="20"/>
    <s v="2000.5"/>
    <x v="0"/>
    <x v="2"/>
    <n v="10"/>
    <n v="0.44843049327354262"/>
    <n v="75"/>
    <n v="0.33632286995515698"/>
  </r>
  <r>
    <x v="20"/>
    <s v="2000.5.1"/>
    <x v="1"/>
    <x v="2"/>
    <n v="50"/>
    <n v="0.6082725060827251"/>
    <n v="75"/>
    <n v="0.45620437956204385"/>
  </r>
  <r>
    <x v="20"/>
    <s v="2000.5.2"/>
    <x v="1"/>
    <x v="2"/>
    <n v="50"/>
    <n v="0.6082725060827251"/>
    <n v="75"/>
    <n v="0.45620437956204385"/>
  </r>
  <r>
    <x v="20"/>
    <s v="2000.6"/>
    <x v="0"/>
    <x v="2"/>
    <n v="10"/>
    <n v="0.44843049327354262"/>
    <n v="100"/>
    <n v="0.44843049327354267"/>
  </r>
  <r>
    <x v="20"/>
    <s v="2000.6.1"/>
    <x v="3"/>
    <x v="2"/>
    <n v="0"/>
    <n v="0"/>
    <n v="100"/>
    <n v="0"/>
  </r>
  <r>
    <x v="20"/>
    <s v="2000.6.2"/>
    <x v="3"/>
    <x v="2"/>
    <n v="0"/>
    <n v="0"/>
    <n v="100"/>
    <n v="0"/>
  </r>
  <r>
    <x v="20"/>
    <s v="2000.6.3"/>
    <x v="1"/>
    <x v="2"/>
    <n v="50"/>
    <n v="0.6082725060827251"/>
    <n v="100"/>
    <n v="0.6082725060827251"/>
  </r>
  <r>
    <x v="20"/>
    <s v="2000.6.4"/>
    <x v="1"/>
    <x v="2"/>
    <n v="50"/>
    <n v="0.6082725060827251"/>
    <n v="100"/>
    <n v="0.6082725060827251"/>
  </r>
  <r>
    <x v="21"/>
    <s v="4000.1"/>
    <x v="0"/>
    <x v="2"/>
    <n v="16"/>
    <n v="0.71748878923766812"/>
    <n v="0"/>
    <n v="0"/>
  </r>
  <r>
    <x v="21"/>
    <s v="4000.1.1"/>
    <x v="1"/>
    <x v="2"/>
    <n v="100"/>
    <n v="1.2165450121654502"/>
    <n v="100"/>
    <n v="1.2165450121654502"/>
  </r>
  <r>
    <x v="21"/>
    <s v="4000.2"/>
    <x v="0"/>
    <x v="2"/>
    <n v="17"/>
    <n v="0.7623318385650224"/>
    <n v="0"/>
    <n v="0"/>
  </r>
  <r>
    <x v="21"/>
    <s v="4000.2.1"/>
    <x v="1"/>
    <x v="2"/>
    <n v="100"/>
    <n v="1.2165450121654502"/>
    <n v="75"/>
    <n v="0.9124087591240877"/>
  </r>
  <r>
    <x v="21"/>
    <s v="4000.3"/>
    <x v="0"/>
    <x v="2"/>
    <n v="17"/>
    <n v="0.7623318385650224"/>
    <n v="0"/>
    <n v="0"/>
  </r>
  <r>
    <x v="21"/>
    <s v="4000.3.1"/>
    <x v="1"/>
    <x v="2"/>
    <n v="100"/>
    <n v="1.2165450121654502"/>
    <n v="74"/>
    <n v="0.9002433090024331"/>
  </r>
  <r>
    <x v="21"/>
    <s v="4000.4"/>
    <x v="0"/>
    <x v="2"/>
    <n v="17"/>
    <n v="0.7623318385650224"/>
    <n v="0"/>
    <n v="0"/>
  </r>
  <r>
    <x v="21"/>
    <s v="4000.4.1"/>
    <x v="1"/>
    <x v="2"/>
    <n v="50"/>
    <n v="0.6082725060827251"/>
    <n v="99"/>
    <n v="0.60218978102189791"/>
  </r>
  <r>
    <x v="21"/>
    <s v="4000.4.2"/>
    <x v="1"/>
    <x v="2"/>
    <n v="50"/>
    <n v="0.6082725060827251"/>
    <n v="85"/>
    <n v="0.51703163017031639"/>
  </r>
  <r>
    <x v="21"/>
    <s v="4000.5"/>
    <x v="0"/>
    <x v="2"/>
    <n v="12"/>
    <n v="0.53811659192825112"/>
    <n v="0"/>
    <n v="0"/>
  </r>
  <r>
    <x v="21"/>
    <s v="4000.5.1"/>
    <x v="1"/>
    <x v="2"/>
    <n v="20"/>
    <n v="0.24330900243309003"/>
    <n v="100"/>
    <n v="0.24330900243309003"/>
  </r>
  <r>
    <x v="21"/>
    <s v="4000.5.2"/>
    <x v="1"/>
    <x v="2"/>
    <n v="80"/>
    <n v="0.97323600973236013"/>
    <n v="66"/>
    <n v="0.64233576642335766"/>
  </r>
  <r>
    <x v="21"/>
    <s v="4000.6"/>
    <x v="0"/>
    <x v="2"/>
    <n v="16"/>
    <n v="0.71748878923766812"/>
    <n v="0"/>
    <n v="0"/>
  </r>
  <r>
    <x v="21"/>
    <s v="4000.6.1"/>
    <x v="1"/>
    <x v="2"/>
    <n v="25"/>
    <n v="0.30413625304136255"/>
    <n v="100"/>
    <n v="0.30413625304136255"/>
  </r>
  <r>
    <x v="21"/>
    <s v="4000.6.2"/>
    <x v="3"/>
    <x v="2"/>
    <n v="0"/>
    <n v="0"/>
    <n v="0"/>
    <n v="0"/>
  </r>
  <r>
    <x v="21"/>
    <s v="4000.6.3"/>
    <x v="1"/>
    <x v="2"/>
    <n v="25"/>
    <n v="0.30413625304136255"/>
    <n v="0"/>
    <n v="0"/>
  </r>
  <r>
    <x v="21"/>
    <s v="4000.6.4"/>
    <x v="1"/>
    <x v="2"/>
    <n v="25"/>
    <n v="0.30413625304136255"/>
    <n v="0"/>
    <n v="0"/>
  </r>
  <r>
    <x v="21"/>
    <s v="4000.6.5"/>
    <x v="3"/>
    <x v="2"/>
    <n v="0"/>
    <n v="0"/>
    <n v="0"/>
    <n v="0"/>
  </r>
  <r>
    <x v="21"/>
    <s v="4000.6.6"/>
    <x v="1"/>
    <x v="2"/>
    <n v="25"/>
    <n v="0.30413625304136255"/>
    <n v="0"/>
    <n v="0"/>
  </r>
  <r>
    <x v="21"/>
    <s v="4000.8"/>
    <x v="0"/>
    <x v="2"/>
    <n v="5"/>
    <n v="0.22421524663677131"/>
    <n v="0"/>
    <n v="0"/>
  </r>
  <r>
    <x v="21"/>
    <s v="4000.8.1"/>
    <x v="1"/>
    <x v="2"/>
    <n v="100"/>
    <n v="1.2165450121654502"/>
    <n v="0"/>
    <n v="0"/>
  </r>
  <r>
    <x v="22"/>
    <s v="30.1"/>
    <x v="0"/>
    <x v="6"/>
    <n v="20"/>
    <n v="100"/>
    <n v="0"/>
    <n v="0"/>
  </r>
  <r>
    <x v="22"/>
    <s v="30.1.1"/>
    <x v="1"/>
    <x v="6"/>
    <n v="20"/>
    <n v="20"/>
    <n v="100"/>
    <n v="20"/>
  </r>
  <r>
    <x v="22"/>
    <s v="30.1.2"/>
    <x v="1"/>
    <x v="6"/>
    <n v="20"/>
    <n v="20"/>
    <n v="100"/>
    <n v="20"/>
  </r>
  <r>
    <x v="22"/>
    <s v="30.1.3"/>
    <x v="1"/>
    <x v="6"/>
    <n v="20"/>
    <n v="20"/>
    <n v="0"/>
    <n v="0"/>
  </r>
  <r>
    <x v="22"/>
    <s v="30.1.4"/>
    <x v="1"/>
    <x v="6"/>
    <n v="40"/>
    <n v="40"/>
    <n v="0"/>
    <n v="0"/>
  </r>
  <r>
    <x v="22"/>
    <s v="30.2"/>
    <x v="0"/>
    <x v="2"/>
    <n v="20"/>
    <n v="0.89686098654708524"/>
    <n v="0"/>
    <n v="0"/>
  </r>
  <r>
    <x v="22"/>
    <s v="30.2.1"/>
    <x v="1"/>
    <x v="2"/>
    <n v="15"/>
    <n v="0.18248175182481752"/>
    <n v="0"/>
    <n v="0"/>
  </r>
  <r>
    <x v="22"/>
    <s v="30.2.2"/>
    <x v="1"/>
    <x v="2"/>
    <n v="30"/>
    <n v="0.36496350364963503"/>
    <n v="0"/>
    <n v="0"/>
  </r>
  <r>
    <x v="22"/>
    <s v="30.2.3"/>
    <x v="1"/>
    <x v="2"/>
    <n v="50"/>
    <n v="0.6082725060827251"/>
    <n v="0"/>
    <n v="0"/>
  </r>
  <r>
    <x v="22"/>
    <s v="30.2.4"/>
    <x v="1"/>
    <x v="2"/>
    <n v="5"/>
    <n v="6.0827250608272508E-2"/>
    <n v="0"/>
    <n v="0"/>
  </r>
  <r>
    <x v="22"/>
    <s v="30.4"/>
    <x v="0"/>
    <x v="3"/>
    <n v="20"/>
    <n v="8.3333333333333339"/>
    <n v="0"/>
    <n v="0"/>
  </r>
  <r>
    <x v="22"/>
    <s v="30.4.1"/>
    <x v="1"/>
    <x v="3"/>
    <n v="10"/>
    <n v="2.5"/>
    <n v="100"/>
    <n v="2.5"/>
  </r>
  <r>
    <x v="22"/>
    <s v="30.4.2"/>
    <x v="1"/>
    <x v="3"/>
    <n v="8"/>
    <n v="2"/>
    <n v="100"/>
    <n v="2"/>
  </r>
  <r>
    <x v="22"/>
    <s v="30.4.3"/>
    <x v="1"/>
    <x v="3"/>
    <n v="22"/>
    <n v="5.5"/>
    <n v="0"/>
    <n v="0"/>
  </r>
  <r>
    <x v="22"/>
    <s v="30.4.4"/>
    <x v="1"/>
    <x v="3"/>
    <n v="50"/>
    <n v="12.5"/>
    <n v="0"/>
    <n v="0"/>
  </r>
  <r>
    <x v="22"/>
    <s v="30.4.5"/>
    <x v="1"/>
    <x v="3"/>
    <n v="10"/>
    <n v="2.5"/>
    <n v="0"/>
    <n v="0"/>
  </r>
  <r>
    <x v="22"/>
    <s v="30.5"/>
    <x v="0"/>
    <x v="2"/>
    <n v="20"/>
    <n v="0.89686098654708524"/>
    <n v="0"/>
    <n v="0"/>
  </r>
  <r>
    <x v="22"/>
    <s v="30.5.1"/>
    <x v="1"/>
    <x v="2"/>
    <n v="20"/>
    <n v="0.24330900243309003"/>
    <n v="100"/>
    <n v="0.24330900243309003"/>
  </r>
  <r>
    <x v="22"/>
    <s v="30.5.2"/>
    <x v="1"/>
    <x v="2"/>
    <n v="80"/>
    <n v="0.97323600973236013"/>
    <n v="13"/>
    <n v="0.12652068126520682"/>
  </r>
  <r>
    <x v="22"/>
    <s v="30.6"/>
    <x v="0"/>
    <x v="3"/>
    <n v="20"/>
    <n v="8.3333333333333339"/>
    <n v="0"/>
    <n v="0"/>
  </r>
  <r>
    <x v="22"/>
    <s v="30.6.1"/>
    <x v="1"/>
    <x v="3"/>
    <n v="20"/>
    <n v="5"/>
    <n v="100"/>
    <n v="5"/>
  </r>
  <r>
    <x v="22"/>
    <s v="30.6.2"/>
    <x v="1"/>
    <x v="3"/>
    <n v="80"/>
    <n v="20"/>
    <n v="32"/>
    <n v="6.4"/>
  </r>
  <r>
    <x v="23"/>
    <s v="1000.1"/>
    <x v="0"/>
    <x v="2"/>
    <n v="20"/>
    <n v="0.89686098654708524"/>
    <n v="40.94"/>
    <n v="0.36717488789237668"/>
  </r>
  <r>
    <x v="23"/>
    <s v="1000.1.1"/>
    <x v="1"/>
    <x v="2"/>
    <n v="20"/>
    <n v="0.24330900243309003"/>
    <n v="100"/>
    <n v="0.24330900243309003"/>
  </r>
  <r>
    <x v="23"/>
    <s v="1000.1.2"/>
    <x v="1"/>
    <x v="2"/>
    <n v="80"/>
    <n v="0.97323600973236013"/>
    <n v="63"/>
    <n v="0.61313868613138689"/>
  </r>
  <r>
    <x v="23"/>
    <s v="1000.2"/>
    <x v="0"/>
    <x v="4"/>
    <n v="20"/>
    <n v="10.526315789473685"/>
    <n v="0"/>
    <n v="0"/>
  </r>
  <r>
    <x v="23"/>
    <s v="1000.2.1"/>
    <x v="1"/>
    <x v="4"/>
    <n v="50"/>
    <n v="4.5454545454545459"/>
    <n v="100"/>
    <n v="4.5454545454545459"/>
  </r>
  <r>
    <x v="23"/>
    <s v="1000.2.2"/>
    <x v="3"/>
    <x v="4"/>
    <n v="0"/>
    <n v="0"/>
    <n v="100"/>
    <n v="0"/>
  </r>
  <r>
    <x v="23"/>
    <s v="1000.2.3"/>
    <x v="1"/>
    <x v="4"/>
    <n v="30"/>
    <n v="2.7272727272727271"/>
    <n v="75"/>
    <n v="2.0454545454545454"/>
  </r>
  <r>
    <x v="23"/>
    <s v="1000.2.4"/>
    <x v="3"/>
    <x v="4"/>
    <n v="0"/>
    <n v="0"/>
    <n v="0"/>
    <n v="0"/>
  </r>
  <r>
    <x v="23"/>
    <s v="1000.2.5"/>
    <x v="1"/>
    <x v="4"/>
    <n v="20"/>
    <n v="1.8181818181818181"/>
    <n v="0"/>
    <n v="0"/>
  </r>
  <r>
    <x v="23"/>
    <s v="1000.3"/>
    <x v="0"/>
    <x v="4"/>
    <n v="15"/>
    <n v="7.8947368421052628"/>
    <n v="0"/>
    <n v="0"/>
  </r>
  <r>
    <x v="23"/>
    <s v="1000.3.1"/>
    <x v="1"/>
    <x v="4"/>
    <n v="20"/>
    <n v="1.8181818181818181"/>
    <n v="100"/>
    <n v="1.8181818181818181"/>
  </r>
  <r>
    <x v="23"/>
    <s v="1000.3.2"/>
    <x v="1"/>
    <x v="4"/>
    <n v="80"/>
    <n v="7.2727272727272725"/>
    <n v="0"/>
    <n v="0"/>
  </r>
  <r>
    <x v="23"/>
    <s v="1000.4"/>
    <x v="0"/>
    <x v="2"/>
    <n v="15"/>
    <n v="0.67264573991031396"/>
    <n v="0"/>
    <n v="0"/>
  </r>
  <r>
    <x v="23"/>
    <s v="1000.4.1"/>
    <x v="1"/>
    <x v="2"/>
    <n v="20"/>
    <n v="0.24330900243309003"/>
    <n v="50"/>
    <n v="0.12165450121654502"/>
  </r>
  <r>
    <x v="23"/>
    <s v="1000.4.2"/>
    <x v="1"/>
    <x v="2"/>
    <n v="80"/>
    <n v="0.97323600973236013"/>
    <n v="0"/>
    <n v="0"/>
  </r>
  <r>
    <x v="23"/>
    <s v="1000.5"/>
    <x v="0"/>
    <x v="2"/>
    <n v="15"/>
    <n v="0.67264573991031396"/>
    <n v="0"/>
    <n v="0"/>
  </r>
  <r>
    <x v="23"/>
    <s v="1000.5.1"/>
    <x v="1"/>
    <x v="2"/>
    <n v="20"/>
    <n v="0.24330900243309003"/>
    <n v="100"/>
    <n v="0.24330900243309003"/>
  </r>
  <r>
    <x v="23"/>
    <s v="1000.5.2"/>
    <x v="1"/>
    <x v="2"/>
    <n v="80"/>
    <n v="0.97323600973236013"/>
    <n v="0"/>
    <n v="0"/>
  </r>
  <r>
    <x v="23"/>
    <s v="1000.6"/>
    <x v="0"/>
    <x v="2"/>
    <n v="15"/>
    <n v="0.67264573991031396"/>
    <n v="0"/>
    <n v="0"/>
  </r>
  <r>
    <x v="23"/>
    <s v="1000.6.1"/>
    <x v="1"/>
    <x v="2"/>
    <n v="20"/>
    <n v="0.24330900243309003"/>
    <n v="100"/>
    <n v="0.24330900243309003"/>
  </r>
  <r>
    <x v="23"/>
    <s v="1000.6.2"/>
    <x v="1"/>
    <x v="2"/>
    <n v="40"/>
    <n v="0.48661800486618007"/>
    <n v="50"/>
    <n v="0.24330900243309003"/>
  </r>
  <r>
    <x v="23"/>
    <s v="1000.6.3"/>
    <x v="1"/>
    <x v="2"/>
    <n v="40"/>
    <n v="0.48661800486618007"/>
    <n v="0"/>
    <n v="0"/>
  </r>
  <r>
    <x v="24"/>
    <s v="71.1"/>
    <x v="0"/>
    <x v="2"/>
    <n v="30"/>
    <n v="1.3452914798206279"/>
    <n v="53"/>
    <n v="0.7130044843049328"/>
  </r>
  <r>
    <x v="24"/>
    <s v="71.1.1"/>
    <x v="1"/>
    <x v="2"/>
    <n v="30"/>
    <n v="0.36496350364963503"/>
    <n v="100"/>
    <n v="0.36496350364963503"/>
  </r>
  <r>
    <x v="24"/>
    <s v="71.1.2"/>
    <x v="1"/>
    <x v="2"/>
    <n v="60"/>
    <n v="0.72992700729927007"/>
    <n v="53"/>
    <n v="0.38686131386861311"/>
  </r>
  <r>
    <x v="24"/>
    <s v="71.1.3"/>
    <x v="1"/>
    <x v="2"/>
    <n v="10"/>
    <n v="0.12165450121654502"/>
    <n v="33"/>
    <n v="4.0145985401459854E-2"/>
  </r>
  <r>
    <x v="24"/>
    <s v="71.2"/>
    <x v="0"/>
    <x v="2"/>
    <n v="20"/>
    <n v="0.89686098654708524"/>
    <n v="60"/>
    <n v="0.53811659192825112"/>
  </r>
  <r>
    <x v="24"/>
    <s v="71.2.1"/>
    <x v="1"/>
    <x v="2"/>
    <n v="30"/>
    <n v="0.36496350364963503"/>
    <n v="100"/>
    <n v="0.36496350364963503"/>
  </r>
  <r>
    <x v="24"/>
    <s v="71.2.2"/>
    <x v="1"/>
    <x v="2"/>
    <n v="60"/>
    <n v="0.72992700729927007"/>
    <n v="0"/>
    <n v="0"/>
  </r>
  <r>
    <x v="24"/>
    <s v="71.2.3"/>
    <x v="1"/>
    <x v="2"/>
    <n v="10"/>
    <n v="0.12165450121654502"/>
    <n v="60"/>
    <n v="7.2992700729927001E-2"/>
  </r>
  <r>
    <x v="24"/>
    <s v="71.3"/>
    <x v="0"/>
    <x v="2"/>
    <n v="20"/>
    <n v="0.89686098654708524"/>
    <n v="15"/>
    <n v="0.13452914798206278"/>
  </r>
  <r>
    <x v="24"/>
    <s v="71.3.1"/>
    <x v="1"/>
    <x v="2"/>
    <n v="30"/>
    <n v="0.36496350364963503"/>
    <n v="100"/>
    <n v="0.36496350364963503"/>
  </r>
  <r>
    <x v="24"/>
    <s v="71.3.2"/>
    <x v="1"/>
    <x v="2"/>
    <n v="20"/>
    <n v="0.24330900243309003"/>
    <n v="100"/>
    <n v="0.24330900243309003"/>
  </r>
  <r>
    <x v="24"/>
    <s v="71.3.3"/>
    <x v="1"/>
    <x v="2"/>
    <n v="40"/>
    <n v="0.48661800486618007"/>
    <n v="15"/>
    <n v="7.2992700729927001E-2"/>
  </r>
  <r>
    <x v="24"/>
    <s v="71.3.4"/>
    <x v="1"/>
    <x v="2"/>
    <n v="10"/>
    <n v="0.12165450121654502"/>
    <n v="0"/>
    <n v="0"/>
  </r>
  <r>
    <x v="24"/>
    <s v="71.4"/>
    <x v="0"/>
    <x v="2"/>
    <n v="30"/>
    <n v="1.3452914798206279"/>
    <n v="66"/>
    <n v="0.88789237668161447"/>
  </r>
  <r>
    <x v="24"/>
    <s v="71.4.1"/>
    <x v="1"/>
    <x v="2"/>
    <n v="70"/>
    <n v="0.85158150851581504"/>
    <n v="66"/>
    <n v="0.56204379562043794"/>
  </r>
  <r>
    <x v="24"/>
    <s v="71.4.2"/>
    <x v="1"/>
    <x v="2"/>
    <n v="50"/>
    <n v="0.6082725060827251"/>
    <n v="0"/>
    <n v="0"/>
  </r>
  <r>
    <x v="25"/>
    <s v="130.1"/>
    <x v="0"/>
    <x v="3"/>
    <n v="100"/>
    <n v="41.666666666666664"/>
    <n v="0"/>
    <n v="0"/>
  </r>
  <r>
    <x v="25"/>
    <s v="130.1.1"/>
    <x v="1"/>
    <x v="3"/>
    <n v="10"/>
    <n v="2.5"/>
    <n v="50"/>
    <n v="1.25"/>
  </r>
  <r>
    <x v="25"/>
    <s v="130.1.2"/>
    <x v="1"/>
    <x v="3"/>
    <n v="30"/>
    <n v="7.5"/>
    <n v="0"/>
    <n v="0"/>
  </r>
  <r>
    <x v="25"/>
    <s v="130.1.3"/>
    <x v="3"/>
    <x v="3"/>
    <n v="0"/>
    <n v="0"/>
    <n v="0"/>
    <n v="0"/>
  </r>
  <r>
    <x v="25"/>
    <s v="130.1.4"/>
    <x v="1"/>
    <x v="3"/>
    <n v="30"/>
    <n v="7.5"/>
    <n v="100"/>
    <n v="7.5"/>
  </r>
  <r>
    <x v="25"/>
    <s v="130.1.5"/>
    <x v="1"/>
    <x v="3"/>
    <n v="30"/>
    <n v="7.5"/>
    <n v="0"/>
    <n v="0"/>
  </r>
  <r>
    <x v="26"/>
    <s v="6000.1"/>
    <x v="0"/>
    <x v="2"/>
    <n v="14"/>
    <n v="0.62780269058295968"/>
    <n v="0"/>
    <n v="0"/>
  </r>
  <r>
    <x v="26"/>
    <s v="6000.1.1"/>
    <x v="1"/>
    <x v="2"/>
    <n v="20"/>
    <n v="0.24330900243309003"/>
    <n v="100"/>
    <n v="0.24330900243309003"/>
  </r>
  <r>
    <x v="26"/>
    <s v="6000.1.2"/>
    <x v="1"/>
    <x v="2"/>
    <n v="20"/>
    <n v="0.24330900243309003"/>
    <n v="0"/>
    <n v="0"/>
  </r>
  <r>
    <x v="26"/>
    <s v="6000.1.3"/>
    <x v="1"/>
    <x v="2"/>
    <n v="30"/>
    <n v="0.36496350364963503"/>
    <n v="0"/>
    <n v="0"/>
  </r>
  <r>
    <x v="26"/>
    <s v="6000.1.4"/>
    <x v="1"/>
    <x v="2"/>
    <n v="30"/>
    <n v="0.36496350364963503"/>
    <n v="0"/>
    <n v="0"/>
  </r>
  <r>
    <x v="26"/>
    <s v="6000.2"/>
    <x v="0"/>
    <x v="2"/>
    <n v="14"/>
    <n v="0.62780269058295968"/>
    <n v="0"/>
    <n v="0"/>
  </r>
  <r>
    <x v="26"/>
    <s v="6000.2.1"/>
    <x v="1"/>
    <x v="2"/>
    <n v="20"/>
    <n v="0.24330900243309003"/>
    <n v="100"/>
    <n v="0.24330900243309003"/>
  </r>
  <r>
    <x v="26"/>
    <s v="6000.2.2"/>
    <x v="1"/>
    <x v="2"/>
    <n v="20"/>
    <n v="0.24330900243309003"/>
    <n v="0"/>
    <n v="0"/>
  </r>
  <r>
    <x v="26"/>
    <s v="6000.2.3"/>
    <x v="1"/>
    <x v="2"/>
    <n v="30"/>
    <n v="0.36496350364963503"/>
    <n v="0"/>
    <n v="0"/>
  </r>
  <r>
    <x v="26"/>
    <s v="6000.2.4"/>
    <x v="1"/>
    <x v="2"/>
    <n v="30"/>
    <n v="0.36496350364963503"/>
    <n v="0"/>
    <n v="0"/>
  </r>
  <r>
    <x v="26"/>
    <s v="6000.3"/>
    <x v="0"/>
    <x v="2"/>
    <n v="14"/>
    <n v="0.62780269058295968"/>
    <n v="0"/>
    <n v="0"/>
  </r>
  <r>
    <x v="26"/>
    <s v="6000.3.1"/>
    <x v="1"/>
    <x v="2"/>
    <n v="20"/>
    <n v="0.24330900243309003"/>
    <n v="100"/>
    <n v="0.24330900243309003"/>
  </r>
  <r>
    <x v="26"/>
    <s v="6000.3.2"/>
    <x v="1"/>
    <x v="2"/>
    <n v="20"/>
    <n v="0.24330900243309003"/>
    <n v="0"/>
    <n v="0"/>
  </r>
  <r>
    <x v="26"/>
    <s v="6000.3.3"/>
    <x v="1"/>
    <x v="2"/>
    <n v="30"/>
    <n v="0.36496350364963503"/>
    <n v="0"/>
    <n v="0"/>
  </r>
  <r>
    <x v="26"/>
    <s v="6000.3.4"/>
    <x v="1"/>
    <x v="2"/>
    <n v="30"/>
    <n v="0.36496350364963503"/>
    <n v="0"/>
    <n v="0"/>
  </r>
  <r>
    <x v="26"/>
    <s v="6000.4"/>
    <x v="0"/>
    <x v="2"/>
    <n v="14"/>
    <n v="0.62780269058295968"/>
    <n v="0"/>
    <n v="0"/>
  </r>
  <r>
    <x v="26"/>
    <s v="6000.4.1"/>
    <x v="1"/>
    <x v="2"/>
    <n v="20"/>
    <n v="0.24330900243309003"/>
    <n v="100"/>
    <n v="0.24330900243309003"/>
  </r>
  <r>
    <x v="26"/>
    <s v="6000.4.2"/>
    <x v="1"/>
    <x v="2"/>
    <n v="20"/>
    <n v="0.24330900243309003"/>
    <n v="100"/>
    <n v="0.24330900243309003"/>
  </r>
  <r>
    <x v="26"/>
    <s v="6000.4.3"/>
    <x v="1"/>
    <x v="2"/>
    <n v="20"/>
    <n v="0.24330900243309003"/>
    <n v="100"/>
    <n v="0.24330900243309003"/>
  </r>
  <r>
    <x v="26"/>
    <s v="6000.4.4"/>
    <x v="1"/>
    <x v="2"/>
    <n v="20"/>
    <n v="0.24330900243309003"/>
    <n v="100"/>
    <n v="0.24330900243309003"/>
  </r>
  <r>
    <x v="26"/>
    <s v="6000.4.5"/>
    <x v="1"/>
    <x v="2"/>
    <n v="20"/>
    <n v="0.24330900243309003"/>
    <n v="0"/>
    <n v="0"/>
  </r>
  <r>
    <x v="26"/>
    <s v="6000.5"/>
    <x v="0"/>
    <x v="2"/>
    <n v="14"/>
    <n v="0.62780269058295968"/>
    <n v="0"/>
    <n v="0"/>
  </r>
  <r>
    <x v="26"/>
    <s v="6000.5.1"/>
    <x v="1"/>
    <x v="2"/>
    <n v="10"/>
    <n v="0.12165450121654502"/>
    <n v="100"/>
    <n v="0.12165450121654502"/>
  </r>
  <r>
    <x v="26"/>
    <s v="6000.5.2"/>
    <x v="1"/>
    <x v="2"/>
    <n v="10"/>
    <n v="0.12165450121654502"/>
    <n v="100"/>
    <n v="0.12165450121654502"/>
  </r>
  <r>
    <x v="26"/>
    <s v="6000.5.3"/>
    <x v="1"/>
    <x v="2"/>
    <n v="10"/>
    <n v="0.12165450121654502"/>
    <n v="100"/>
    <n v="0.12165450121654502"/>
  </r>
  <r>
    <x v="26"/>
    <s v="6000.5.4"/>
    <x v="1"/>
    <x v="2"/>
    <n v="10"/>
    <n v="0.12165450121654502"/>
    <n v="100"/>
    <n v="0.12165450121654502"/>
  </r>
  <r>
    <x v="26"/>
    <s v="6000.5.5"/>
    <x v="1"/>
    <x v="2"/>
    <n v="10"/>
    <n v="0.12165450121654502"/>
    <n v="100"/>
    <n v="0.12165450121654502"/>
  </r>
  <r>
    <x v="26"/>
    <s v="6000.5.6"/>
    <x v="1"/>
    <x v="2"/>
    <n v="25"/>
    <n v="0.30413625304136255"/>
    <n v="0"/>
    <n v="0"/>
  </r>
  <r>
    <x v="26"/>
    <s v="6000.5.7"/>
    <x v="1"/>
    <x v="2"/>
    <n v="25"/>
    <n v="0.30413625304136255"/>
    <n v="0"/>
    <n v="0"/>
  </r>
  <r>
    <x v="26"/>
    <s v="6000.6"/>
    <x v="0"/>
    <x v="2"/>
    <n v="14"/>
    <n v="0.62780269058295968"/>
    <n v="0"/>
    <n v="0"/>
  </r>
  <r>
    <x v="26"/>
    <s v="6000.6.1"/>
    <x v="1"/>
    <x v="2"/>
    <n v="20"/>
    <n v="0.24330900243309003"/>
    <n v="0"/>
    <n v="0"/>
  </r>
  <r>
    <x v="26"/>
    <s v="6000.6.2"/>
    <x v="1"/>
    <x v="2"/>
    <n v="30"/>
    <n v="0.36496350364963503"/>
    <n v="0"/>
    <n v="0"/>
  </r>
  <r>
    <x v="26"/>
    <s v="6000.6.3"/>
    <x v="1"/>
    <x v="2"/>
    <n v="50"/>
    <n v="0.6082725060827251"/>
    <n v="0"/>
    <n v="0"/>
  </r>
  <r>
    <x v="26"/>
    <s v="6000.7"/>
    <x v="0"/>
    <x v="2"/>
    <n v="16"/>
    <n v="0.71748878923766812"/>
    <n v="0"/>
    <n v="0"/>
  </r>
  <r>
    <x v="26"/>
    <s v="6000.7.1"/>
    <x v="1"/>
    <x v="2"/>
    <n v="20"/>
    <n v="0.24330900243309003"/>
    <n v="0"/>
    <n v="0"/>
  </r>
  <r>
    <x v="26"/>
    <s v="6000.7.2"/>
    <x v="1"/>
    <x v="2"/>
    <n v="20"/>
    <n v="0.24330900243309003"/>
    <n v="0"/>
    <n v="0"/>
  </r>
  <r>
    <x v="26"/>
    <s v="6000.7.3"/>
    <x v="1"/>
    <x v="2"/>
    <n v="30"/>
    <n v="0.36496350364963503"/>
    <n v="0"/>
    <n v="0"/>
  </r>
  <r>
    <x v="26"/>
    <s v="6000.7.4"/>
    <x v="1"/>
    <x v="2"/>
    <n v="30"/>
    <n v="0.36496350364963503"/>
    <n v="0"/>
    <n v="0"/>
  </r>
  <r>
    <x v="27"/>
    <s v="3003.1"/>
    <x v="0"/>
    <x v="2"/>
    <n v="20"/>
    <n v="0.89686098654708524"/>
    <n v="41.2"/>
    <n v="0.36950672645739913"/>
  </r>
  <r>
    <x v="27"/>
    <s v="3003.1.1"/>
    <x v="1"/>
    <x v="2"/>
    <n v="30"/>
    <n v="0.36496350364963503"/>
    <n v="100"/>
    <n v="0.36496350364963503"/>
  </r>
  <r>
    <x v="27"/>
    <s v="3003.1.2"/>
    <x v="3"/>
    <x v="2"/>
    <n v="0"/>
    <n v="0"/>
    <n v="100"/>
    <n v="0"/>
  </r>
  <r>
    <x v="27"/>
    <s v="3003.1.3"/>
    <x v="1"/>
    <x v="2"/>
    <n v="70"/>
    <n v="0.85158150851581504"/>
    <n v="62.72"/>
    <n v="0.53411192214111924"/>
  </r>
  <r>
    <x v="27"/>
    <s v="3003.2"/>
    <x v="0"/>
    <x v="2"/>
    <n v="10"/>
    <n v="0.44843049327354262"/>
    <n v="0"/>
    <n v="0"/>
  </r>
  <r>
    <x v="27"/>
    <s v="3003.2.1"/>
    <x v="1"/>
    <x v="2"/>
    <n v="30"/>
    <n v="0.36496350364963503"/>
    <n v="82.65"/>
    <n v="0.30164233576642341"/>
  </r>
  <r>
    <x v="27"/>
    <s v="3003.2.2"/>
    <x v="1"/>
    <x v="2"/>
    <n v="30"/>
    <n v="0.36496350364963503"/>
    <n v="50"/>
    <n v="0.18248175182481752"/>
  </r>
  <r>
    <x v="27"/>
    <s v="3003.2.3"/>
    <x v="1"/>
    <x v="2"/>
    <n v="40"/>
    <n v="0.48661800486618007"/>
    <n v="91.81"/>
    <n v="0.44676399026763997"/>
  </r>
  <r>
    <x v="27"/>
    <s v="3003.3"/>
    <x v="0"/>
    <x v="2"/>
    <n v="20"/>
    <n v="0.89686098654708524"/>
    <n v="29"/>
    <n v="0.26008968609865474"/>
  </r>
  <r>
    <x v="27"/>
    <s v="3003.3.1"/>
    <x v="1"/>
    <x v="2"/>
    <n v="20"/>
    <n v="0.24330900243309003"/>
    <n v="100"/>
    <n v="0.24330900243309003"/>
  </r>
  <r>
    <x v="27"/>
    <s v="3003.3.2"/>
    <x v="1"/>
    <x v="2"/>
    <n v="80"/>
    <n v="0.97323600973236013"/>
    <n v="29"/>
    <n v="0.28223844282238442"/>
  </r>
  <r>
    <x v="27"/>
    <s v="3003.4"/>
    <x v="0"/>
    <x v="2"/>
    <n v="15"/>
    <n v="0.67264573991031396"/>
    <n v="20"/>
    <n v="0.13452914798206281"/>
  </r>
  <r>
    <x v="27"/>
    <s v="3003.4.1"/>
    <x v="1"/>
    <x v="2"/>
    <n v="20"/>
    <n v="0.24330900243309003"/>
    <n v="60"/>
    <n v="0.145985401459854"/>
  </r>
  <r>
    <x v="27"/>
    <s v="3003.4.2"/>
    <x v="1"/>
    <x v="2"/>
    <n v="20"/>
    <n v="0.24330900243309003"/>
    <n v="60"/>
    <n v="0.145985401459854"/>
  </r>
  <r>
    <x v="27"/>
    <s v="3003.4.3"/>
    <x v="1"/>
    <x v="2"/>
    <n v="60"/>
    <n v="0.72992700729927007"/>
    <n v="40"/>
    <n v="0.29197080291970801"/>
  </r>
  <r>
    <x v="27"/>
    <s v="3003.5"/>
    <x v="0"/>
    <x v="4"/>
    <n v="20"/>
    <n v="10.526315789473685"/>
    <n v="0"/>
    <n v="0"/>
  </r>
  <r>
    <x v="27"/>
    <s v="3003.5.1"/>
    <x v="1"/>
    <x v="4"/>
    <n v="10"/>
    <n v="0.90909090909090906"/>
    <n v="100"/>
    <n v="0.90909090909090906"/>
  </r>
  <r>
    <x v="27"/>
    <s v="3003.5.2"/>
    <x v="1"/>
    <x v="4"/>
    <n v="50"/>
    <n v="4.5454545454545459"/>
    <n v="100"/>
    <n v="4.5454545454545459"/>
  </r>
  <r>
    <x v="27"/>
    <s v="3003.5.3"/>
    <x v="1"/>
    <x v="4"/>
    <n v="20"/>
    <n v="1.8181818181818181"/>
    <n v="100"/>
    <n v="1.8181818181818181"/>
  </r>
  <r>
    <x v="27"/>
    <s v="3003.5.4"/>
    <x v="1"/>
    <x v="4"/>
    <n v="20"/>
    <n v="1.8181818181818181"/>
    <n v="0"/>
    <n v="0"/>
  </r>
  <r>
    <x v="27"/>
    <s v="3003.6"/>
    <x v="0"/>
    <x v="2"/>
    <n v="15"/>
    <n v="0.67264573991031396"/>
    <n v="100"/>
    <n v="0.67264573991031396"/>
  </r>
  <r>
    <x v="27"/>
    <s v="3003.6.1"/>
    <x v="1"/>
    <x v="2"/>
    <n v="10"/>
    <n v="0.12165450121654502"/>
    <n v="100"/>
    <n v="0.12165450121654502"/>
  </r>
  <r>
    <x v="27"/>
    <s v="3003.6.2"/>
    <x v="1"/>
    <x v="2"/>
    <n v="10"/>
    <n v="0.12165450121654502"/>
    <n v="100"/>
    <n v="0.12165450121654502"/>
  </r>
  <r>
    <x v="27"/>
    <s v="3003.6.3"/>
    <x v="1"/>
    <x v="2"/>
    <n v="80"/>
    <n v="0.97323600973236013"/>
    <n v="100"/>
    <n v="0.97323600973236013"/>
  </r>
  <r>
    <x v="27"/>
    <s v="3003.6.4"/>
    <x v="2"/>
    <x v="2"/>
    <n v="0"/>
    <n v="0"/>
    <m/>
    <n v="0"/>
  </r>
  <r>
    <x v="27"/>
    <s v="3003.6.5"/>
    <x v="4"/>
    <x v="2"/>
    <n v="0"/>
    <n v="0"/>
    <m/>
    <n v="0"/>
  </r>
  <r>
    <x v="27"/>
    <s v="3003.6.6"/>
    <x v="4"/>
    <x v="2"/>
    <n v="0"/>
    <n v="0"/>
    <m/>
    <n v="0"/>
  </r>
  <r>
    <x v="27"/>
    <s v="3003.6.7"/>
    <x v="4"/>
    <x v="2"/>
    <n v="0"/>
    <n v="0"/>
    <m/>
    <n v="0"/>
  </r>
  <r>
    <x v="27"/>
    <s v="3003.6.8"/>
    <x v="2"/>
    <x v="2"/>
    <n v="0"/>
    <n v="0"/>
    <m/>
    <n v="0"/>
  </r>
  <r>
    <x v="28"/>
    <s v="3000.1"/>
    <x v="0"/>
    <x v="2"/>
    <n v="20"/>
    <n v="0.89686098654708524"/>
    <n v="0"/>
    <n v="0"/>
  </r>
  <r>
    <x v="28"/>
    <s v="3000.1.1"/>
    <x v="1"/>
    <x v="2"/>
    <n v="100"/>
    <n v="1.2165450121654502"/>
    <n v="100"/>
    <n v="1.2165450121654502"/>
  </r>
  <r>
    <x v="28"/>
    <s v="3000.1.2"/>
    <x v="3"/>
    <x v="2"/>
    <n v="0"/>
    <n v="0"/>
    <n v="100"/>
    <n v="0"/>
  </r>
  <r>
    <x v="28"/>
    <s v="3000.1.3"/>
    <x v="3"/>
    <x v="2"/>
    <n v="0"/>
    <n v="0"/>
    <n v="100"/>
    <n v="0"/>
  </r>
  <r>
    <x v="28"/>
    <s v="3000.2"/>
    <x v="0"/>
    <x v="2"/>
    <n v="20"/>
    <n v="0.89686098654708524"/>
    <n v="0"/>
    <n v="0"/>
  </r>
  <r>
    <x v="28"/>
    <s v="3000.2.1"/>
    <x v="1"/>
    <x v="2"/>
    <n v="30"/>
    <n v="0.36496350364963503"/>
    <n v="100"/>
    <n v="0.36496350364963503"/>
  </r>
  <r>
    <x v="28"/>
    <s v="3000.2.2"/>
    <x v="3"/>
    <x v="2"/>
    <n v="0"/>
    <n v="0"/>
    <n v="100"/>
    <n v="0"/>
  </r>
  <r>
    <x v="28"/>
    <s v="3000.2.3"/>
    <x v="1"/>
    <x v="2"/>
    <n v="30"/>
    <n v="0.36496350364963503"/>
    <n v="100"/>
    <n v="0.36496350364963503"/>
  </r>
  <r>
    <x v="28"/>
    <s v="3000.2.4"/>
    <x v="3"/>
    <x v="2"/>
    <n v="0"/>
    <n v="0"/>
    <n v="0"/>
    <n v="0"/>
  </r>
  <r>
    <x v="28"/>
    <s v="3000.2.5"/>
    <x v="1"/>
    <x v="2"/>
    <n v="40"/>
    <n v="0.48661800486618007"/>
    <n v="0"/>
    <n v="0"/>
  </r>
  <r>
    <x v="28"/>
    <s v="3000.2.6"/>
    <x v="3"/>
    <x v="2"/>
    <n v="0"/>
    <n v="0"/>
    <n v="0"/>
    <n v="0"/>
  </r>
  <r>
    <x v="28"/>
    <s v="3000.3"/>
    <x v="0"/>
    <x v="2"/>
    <n v="20"/>
    <n v="0.89686098654708524"/>
    <n v="0"/>
    <n v="0"/>
  </r>
  <r>
    <x v="28"/>
    <s v="3000.3.1"/>
    <x v="1"/>
    <x v="2"/>
    <n v="20"/>
    <n v="0.24330900243309003"/>
    <n v="100"/>
    <n v="0.24330900243309003"/>
  </r>
  <r>
    <x v="28"/>
    <s v="3000.3.2"/>
    <x v="1"/>
    <x v="2"/>
    <n v="80"/>
    <n v="0.97323600973236013"/>
    <n v="62.5"/>
    <n v="0.6082725060827251"/>
  </r>
  <r>
    <x v="28"/>
    <s v="3000.4"/>
    <x v="0"/>
    <x v="2"/>
    <n v="20"/>
    <n v="0.89686098654708524"/>
    <n v="0"/>
    <n v="0"/>
  </r>
  <r>
    <x v="28"/>
    <s v="3000.4.1"/>
    <x v="1"/>
    <x v="2"/>
    <n v="50"/>
    <n v="0.6082725060827251"/>
    <n v="100"/>
    <n v="0.6082725060827251"/>
  </r>
  <r>
    <x v="28"/>
    <s v="3000.4.2"/>
    <x v="3"/>
    <x v="2"/>
    <n v="0"/>
    <n v="0"/>
    <n v="100"/>
    <n v="0"/>
  </r>
  <r>
    <x v="28"/>
    <s v="3000.4.3"/>
    <x v="1"/>
    <x v="2"/>
    <n v="50"/>
    <n v="0.6082725060827251"/>
    <n v="100"/>
    <n v="0.6082725060827251"/>
  </r>
  <r>
    <x v="28"/>
    <s v="3000.4.4"/>
    <x v="3"/>
    <x v="2"/>
    <n v="0"/>
    <n v="0"/>
    <n v="100"/>
    <n v="0"/>
  </r>
  <r>
    <x v="28"/>
    <s v="3000.5"/>
    <x v="0"/>
    <x v="4"/>
    <n v="20"/>
    <n v="10.526315789473685"/>
    <n v="0"/>
    <n v="0"/>
  </r>
  <r>
    <x v="28"/>
    <s v="3000.5.1"/>
    <x v="1"/>
    <x v="4"/>
    <n v="20"/>
    <n v="1.8181818181818181"/>
    <n v="100"/>
    <n v="1.8181818181818181"/>
  </r>
  <r>
    <x v="28"/>
    <s v="3000.5.2"/>
    <x v="1"/>
    <x v="4"/>
    <n v="80"/>
    <n v="7.2727272727272725"/>
    <n v="100"/>
    <n v="7.2727272727272725"/>
  </r>
  <r>
    <x v="29"/>
    <s v="100.1"/>
    <x v="0"/>
    <x v="2"/>
    <n v="25"/>
    <n v="1.1210762331838564"/>
    <n v="0"/>
    <n v="0"/>
  </r>
  <r>
    <x v="29"/>
    <s v="100.1.1"/>
    <x v="1"/>
    <x v="2"/>
    <n v="25"/>
    <n v="0.30413625304136255"/>
    <n v="100"/>
    <n v="0.30413625304136255"/>
  </r>
  <r>
    <x v="29"/>
    <s v="100.1.2"/>
    <x v="1"/>
    <x v="2"/>
    <n v="15"/>
    <n v="0.18248175182481752"/>
    <n v="100"/>
    <n v="0.18248175182481752"/>
  </r>
  <r>
    <x v="29"/>
    <s v="100.1.3"/>
    <x v="1"/>
    <x v="2"/>
    <n v="60"/>
    <n v="0.72992700729927007"/>
    <n v="47"/>
    <n v="0.34306569343065696"/>
  </r>
  <r>
    <x v="29"/>
    <s v="100.2"/>
    <x v="0"/>
    <x v="2"/>
    <n v="25"/>
    <n v="1.1210762331838564"/>
    <n v="0"/>
    <n v="0"/>
  </r>
  <r>
    <x v="29"/>
    <s v="100.2.1"/>
    <x v="1"/>
    <x v="2"/>
    <n v="30"/>
    <n v="0.36496350364963503"/>
    <n v="100"/>
    <n v="0.36496350364963503"/>
  </r>
  <r>
    <x v="29"/>
    <s v="100.2.2"/>
    <x v="1"/>
    <x v="2"/>
    <n v="10"/>
    <n v="0.12165450121654502"/>
    <n v="100"/>
    <n v="0.12165450121654502"/>
  </r>
  <r>
    <x v="29"/>
    <s v="100.2.3"/>
    <x v="1"/>
    <x v="2"/>
    <n v="60"/>
    <n v="0.72992700729927007"/>
    <n v="0"/>
    <n v="0"/>
  </r>
  <r>
    <x v="29"/>
    <s v="100.3"/>
    <x v="0"/>
    <x v="2"/>
    <n v="25"/>
    <n v="1.1210762331838564"/>
    <n v="0"/>
    <n v="0"/>
  </r>
  <r>
    <x v="29"/>
    <s v="100.3.1"/>
    <x v="1"/>
    <x v="2"/>
    <n v="50"/>
    <n v="0.6082725060827251"/>
    <n v="0"/>
    <n v="0"/>
  </r>
  <r>
    <x v="29"/>
    <s v="100.3.2"/>
    <x v="1"/>
    <x v="2"/>
    <n v="50"/>
    <n v="0.6082725060827251"/>
    <n v="41"/>
    <n v="0.2493917274939173"/>
  </r>
  <r>
    <x v="29"/>
    <s v="100.4"/>
    <x v="0"/>
    <x v="2"/>
    <n v="25"/>
    <n v="1.1210762331838564"/>
    <n v="0"/>
    <n v="0"/>
  </r>
  <r>
    <x v="29"/>
    <s v="100.4.1"/>
    <x v="1"/>
    <x v="2"/>
    <n v="10"/>
    <n v="0.12165450121654502"/>
    <n v="100"/>
    <n v="0.12165450121654502"/>
  </r>
  <r>
    <x v="29"/>
    <s v="100.4.2"/>
    <x v="1"/>
    <x v="2"/>
    <n v="30"/>
    <n v="0.36496350364963503"/>
    <n v="100"/>
    <n v="0.36496350364963503"/>
  </r>
  <r>
    <x v="29"/>
    <s v="100.4.3"/>
    <x v="1"/>
    <x v="2"/>
    <n v="60"/>
    <n v="0.72992700729927007"/>
    <n v="0"/>
    <n v="0"/>
  </r>
  <r>
    <x v="30"/>
    <s v="141.1"/>
    <x v="0"/>
    <x v="5"/>
    <n v="30"/>
    <n v="25"/>
    <n v="0"/>
    <n v="0"/>
  </r>
  <r>
    <x v="30"/>
    <s v="141.1.1"/>
    <x v="1"/>
    <x v="5"/>
    <n v="25"/>
    <n v="5"/>
    <n v="100"/>
    <n v="5"/>
  </r>
  <r>
    <x v="30"/>
    <s v="141.1.2"/>
    <x v="1"/>
    <x v="5"/>
    <n v="25"/>
    <n v="5"/>
    <n v="100"/>
    <n v="5"/>
  </r>
  <r>
    <x v="30"/>
    <s v="141.1.3"/>
    <x v="1"/>
    <x v="5"/>
    <n v="50"/>
    <n v="10"/>
    <n v="45"/>
    <n v="4.5"/>
  </r>
  <r>
    <x v="30"/>
    <s v="141.2"/>
    <x v="0"/>
    <x v="5"/>
    <n v="30"/>
    <n v="25"/>
    <n v="0"/>
    <n v="0"/>
  </r>
  <r>
    <x v="30"/>
    <s v="141.2.1"/>
    <x v="1"/>
    <x v="5"/>
    <n v="30"/>
    <n v="6"/>
    <n v="100"/>
    <n v="6"/>
  </r>
  <r>
    <x v="30"/>
    <s v="141.2.2"/>
    <x v="1"/>
    <x v="5"/>
    <n v="30"/>
    <n v="6"/>
    <n v="100"/>
    <n v="6"/>
  </r>
  <r>
    <x v="30"/>
    <s v="141.2.3"/>
    <x v="1"/>
    <x v="5"/>
    <n v="40"/>
    <n v="8"/>
    <n v="48"/>
    <n v="3.84"/>
  </r>
  <r>
    <x v="30"/>
    <s v="141.3"/>
    <x v="0"/>
    <x v="5"/>
    <n v="40"/>
    <n v="33.333333333333329"/>
    <n v="0"/>
    <n v="0"/>
  </r>
  <r>
    <x v="30"/>
    <s v="141.3.1"/>
    <x v="1"/>
    <x v="5"/>
    <n v="100"/>
    <n v="20"/>
    <n v="72"/>
    <n v="1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83CD39-4DF4-4EB2-88D6-96D0AB1B15F6}" name="TablaDinámica3" cacheId="4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H3:I35" firstHeaderRow="1" firstDataRow="1" firstDataCol="1" rowPageCount="1" colPageCount="1"/>
  <pivotFields count="30">
    <pivotField axis="axisRow" showAll="0">
      <items count="32">
        <item x="28"/>
        <item x="21"/>
        <item x="16"/>
        <item x="29"/>
        <item x="1"/>
        <item x="13"/>
        <item x="20"/>
        <item x="12"/>
        <item x="15"/>
        <item x="2"/>
        <item x="22"/>
        <item x="8"/>
        <item x="7"/>
        <item x="6"/>
        <item x="0"/>
        <item x="18"/>
        <item x="27"/>
        <item x="30"/>
        <item x="4"/>
        <item x="10"/>
        <item x="14"/>
        <item x="17"/>
        <item x="23"/>
        <item x="11"/>
        <item x="5"/>
        <item x="19"/>
        <item x="25"/>
        <item x="26"/>
        <item x="9"/>
        <item x="24"/>
        <item x="3"/>
        <item t="default"/>
      </items>
    </pivotField>
    <pivotField showAll="0"/>
    <pivotField axis="axisPage" multipleItemSelectionAllowed="1" showAll="0">
      <items count="4">
        <item x="1"/>
        <item h="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dataField="1"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pageFields count="1">
    <pageField fld="2" hier="-1"/>
  </pageFields>
  <dataFields count="1">
    <dataField name="Promedio de Eficiencia" fld="28"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8E75B3-2FBF-4F83-8CF6-22BD68CA5CDA}" name="TablaDinámica2" cacheId="4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5" firstHeaderRow="1" firstDataRow="1" firstDataCol="1" rowPageCount="1" colPageCount="1"/>
  <pivotFields count="30">
    <pivotField axis="axisRow" showAll="0">
      <items count="32">
        <item x="28"/>
        <item x="21"/>
        <item x="16"/>
        <item x="29"/>
        <item x="1"/>
        <item x="13"/>
        <item x="20"/>
        <item x="12"/>
        <item x="15"/>
        <item x="2"/>
        <item x="22"/>
        <item x="8"/>
        <item x="7"/>
        <item x="6"/>
        <item x="0"/>
        <item x="18"/>
        <item x="27"/>
        <item x="30"/>
        <item x="4"/>
        <item x="10"/>
        <item x="14"/>
        <item x="17"/>
        <item x="23"/>
        <item x="11"/>
        <item x="5"/>
        <item x="19"/>
        <item x="25"/>
        <item x="26"/>
        <item x="9"/>
        <item x="24"/>
        <item x="3"/>
        <item t="default"/>
      </items>
    </pivotField>
    <pivotField showAll="0"/>
    <pivotField axis="axisPage" multipleItemSelectionAllowed="1" showAll="0">
      <items count="4">
        <item x="1"/>
        <item h="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pageFields count="1">
    <pageField fld="2" hier="-1"/>
  </pageFields>
  <dataFields count="1">
    <dataField name="Suma de Logro ponderado"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3886FA7-CE26-4437-B712-92F61C201F84}" name="TablaDinámica8" cacheId="78"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AP3:AR44" firstHeaderRow="2" firstDataRow="2" firstDataCol="2" rowPageCount="1" colPageCount="1"/>
  <pivotFields count="8">
    <pivotField axis="axisRow" compact="0" outline="0" showAll="0" defaultSubtotal="0">
      <items count="31">
        <item x="23"/>
        <item x="29"/>
        <item x="8"/>
        <item x="0"/>
        <item x="3"/>
        <item x="13"/>
        <item x="25"/>
        <item x="12"/>
        <item x="30"/>
        <item x="4"/>
        <item x="20"/>
        <item x="11"/>
        <item x="10"/>
        <item x="9"/>
        <item x="2"/>
        <item x="28"/>
        <item x="27"/>
        <item x="22"/>
        <item x="6"/>
        <item x="19"/>
        <item x="14"/>
        <item x="21"/>
        <item x="1"/>
        <item x="26"/>
        <item x="7"/>
        <item x="15"/>
        <item x="16"/>
        <item x="24"/>
        <item x="17"/>
        <item x="18"/>
        <item x="5"/>
      </items>
    </pivotField>
    <pivotField compact="0" outline="0" showAll="0"/>
    <pivotField axis="axisPage" compact="0" outline="0" multipleItemSelectionAllowed="1" showAll="0">
      <items count="6">
        <item x="1"/>
        <item h="1" x="2"/>
        <item h="1" x="3"/>
        <item h="1" x="4"/>
        <item h="1" x="0"/>
        <item t="default"/>
      </items>
    </pivotField>
    <pivotField axis="axisRow" compact="0" outline="0" showAll="0" defaultSubtotal="0">
      <items count="7">
        <item x="1"/>
        <item x="3"/>
        <item x="6"/>
        <item x="2"/>
        <item x="4"/>
        <item x="5"/>
        <item x="0"/>
      </items>
    </pivotField>
    <pivotField compact="0" outline="0" showAll="0"/>
    <pivotField compact="0" outline="0" showAll="0"/>
    <pivotField compact="0" outline="0" showAll="0"/>
    <pivotField dataField="1" compact="0" outline="0" showAll="0"/>
  </pivotFields>
  <rowFields count="2">
    <field x="3"/>
    <field x="0"/>
  </rowFields>
  <rowItems count="40">
    <i>
      <x/>
      <x v="22"/>
    </i>
    <i>
      <x v="1"/>
      <x v="2"/>
    </i>
    <i r="1">
      <x v="6"/>
    </i>
    <i r="1">
      <x v="17"/>
    </i>
    <i>
      <x v="2"/>
      <x v="17"/>
    </i>
    <i>
      <x v="3"/>
      <x/>
    </i>
    <i r="1">
      <x v="1"/>
    </i>
    <i r="1">
      <x v="5"/>
    </i>
    <i r="1">
      <x v="7"/>
    </i>
    <i r="1">
      <x v="9"/>
    </i>
    <i r="1">
      <x v="10"/>
    </i>
    <i r="1">
      <x v="11"/>
    </i>
    <i r="1">
      <x v="12"/>
    </i>
    <i r="1">
      <x v="13"/>
    </i>
    <i r="1">
      <x v="14"/>
    </i>
    <i r="1">
      <x v="15"/>
    </i>
    <i r="1">
      <x v="16"/>
    </i>
    <i r="1">
      <x v="17"/>
    </i>
    <i r="1">
      <x v="18"/>
    </i>
    <i r="1">
      <x v="19"/>
    </i>
    <i r="1">
      <x v="21"/>
    </i>
    <i r="1">
      <x v="23"/>
    </i>
    <i r="1">
      <x v="24"/>
    </i>
    <i r="1">
      <x v="25"/>
    </i>
    <i r="1">
      <x v="26"/>
    </i>
    <i r="1">
      <x v="27"/>
    </i>
    <i r="1">
      <x v="28"/>
    </i>
    <i r="1">
      <x v="29"/>
    </i>
    <i r="1">
      <x v="30"/>
    </i>
    <i>
      <x v="4"/>
      <x/>
    </i>
    <i r="1">
      <x v="11"/>
    </i>
    <i r="1">
      <x v="15"/>
    </i>
    <i r="1">
      <x v="16"/>
    </i>
    <i r="1">
      <x v="20"/>
    </i>
    <i r="1">
      <x v="25"/>
    </i>
    <i>
      <x v="5"/>
      <x v="8"/>
    </i>
    <i r="1">
      <x v="10"/>
    </i>
    <i>
      <x v="6"/>
      <x v="3"/>
    </i>
    <i r="1">
      <x v="4"/>
    </i>
    <i t="grand">
      <x/>
    </i>
  </rowItems>
  <colItems count="1">
    <i/>
  </colItems>
  <pageFields count="1">
    <pageField fld="2" hier="-1"/>
  </pageFields>
  <dataFields count="1">
    <dataField name="Suma de Avance ponderado"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E77BFA0-CBCD-449C-BC47-4273ADE95756}" name="TablaDinámica7" cacheId="78"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AL3:AN44" firstHeaderRow="2" firstDataRow="2" firstDataCol="2" rowPageCount="1" colPageCount="1"/>
  <pivotFields count="8">
    <pivotField axis="axisRow" compact="0" outline="0" showAll="0" defaultSubtotal="0">
      <items count="31">
        <item x="23"/>
        <item x="29"/>
        <item x="8"/>
        <item x="0"/>
        <item x="3"/>
        <item x="13"/>
        <item x="25"/>
        <item x="12"/>
        <item x="30"/>
        <item x="4"/>
        <item x="20"/>
        <item x="11"/>
        <item x="10"/>
        <item x="9"/>
        <item x="2"/>
        <item x="28"/>
        <item x="27"/>
        <item x="22"/>
        <item x="6"/>
        <item x="19"/>
        <item x="14"/>
        <item x="21"/>
        <item x="1"/>
        <item x="26"/>
        <item x="7"/>
        <item x="15"/>
        <item x="16"/>
        <item x="24"/>
        <item x="17"/>
        <item x="18"/>
        <item x="5"/>
      </items>
    </pivotField>
    <pivotField compact="0" outline="0" showAll="0"/>
    <pivotField axis="axisPage" compact="0" outline="0" multipleItemSelectionAllowed="1" showAll="0">
      <items count="6">
        <item h="1" x="1"/>
        <item h="1" x="2"/>
        <item h="1" x="3"/>
        <item h="1" x="4"/>
        <item x="0"/>
        <item t="default"/>
      </items>
    </pivotField>
    <pivotField axis="axisRow" compact="0" outline="0" showAll="0" defaultSubtotal="0">
      <items count="7">
        <item x="1"/>
        <item x="3"/>
        <item x="6"/>
        <item x="2"/>
        <item x="4"/>
        <item x="5"/>
        <item x="0"/>
      </items>
    </pivotField>
    <pivotField compact="0" outline="0" showAll="0"/>
    <pivotField compact="0" outline="0" showAll="0"/>
    <pivotField compact="0" outline="0" showAll="0"/>
    <pivotField dataField="1" compact="0" outline="0" showAll="0"/>
  </pivotFields>
  <rowFields count="2">
    <field x="3"/>
    <field x="0"/>
  </rowFields>
  <rowItems count="40">
    <i>
      <x/>
      <x v="22"/>
    </i>
    <i>
      <x v="1"/>
      <x v="2"/>
    </i>
    <i r="1">
      <x v="6"/>
    </i>
    <i r="1">
      <x v="17"/>
    </i>
    <i>
      <x v="2"/>
      <x v="17"/>
    </i>
    <i>
      <x v="3"/>
      <x/>
    </i>
    <i r="1">
      <x v="1"/>
    </i>
    <i r="1">
      <x v="5"/>
    </i>
    <i r="1">
      <x v="7"/>
    </i>
    <i r="1">
      <x v="9"/>
    </i>
    <i r="1">
      <x v="10"/>
    </i>
    <i r="1">
      <x v="11"/>
    </i>
    <i r="1">
      <x v="12"/>
    </i>
    <i r="1">
      <x v="13"/>
    </i>
    <i r="1">
      <x v="14"/>
    </i>
    <i r="1">
      <x v="15"/>
    </i>
    <i r="1">
      <x v="16"/>
    </i>
    <i r="1">
      <x v="17"/>
    </i>
    <i r="1">
      <x v="18"/>
    </i>
    <i r="1">
      <x v="19"/>
    </i>
    <i r="1">
      <x v="21"/>
    </i>
    <i r="1">
      <x v="23"/>
    </i>
    <i r="1">
      <x v="24"/>
    </i>
    <i r="1">
      <x v="25"/>
    </i>
    <i r="1">
      <x v="26"/>
    </i>
    <i r="1">
      <x v="27"/>
    </i>
    <i r="1">
      <x v="28"/>
    </i>
    <i r="1">
      <x v="29"/>
    </i>
    <i r="1">
      <x v="30"/>
    </i>
    <i>
      <x v="4"/>
      <x/>
    </i>
    <i r="1">
      <x v="11"/>
    </i>
    <i r="1">
      <x v="15"/>
    </i>
    <i r="1">
      <x v="16"/>
    </i>
    <i r="1">
      <x v="20"/>
    </i>
    <i r="1">
      <x v="25"/>
    </i>
    <i>
      <x v="5"/>
      <x v="8"/>
    </i>
    <i r="1">
      <x v="10"/>
    </i>
    <i>
      <x v="6"/>
      <x v="3"/>
    </i>
    <i r="1">
      <x v="4"/>
    </i>
    <i t="grand">
      <x/>
    </i>
  </rowItems>
  <colItems count="1">
    <i/>
  </colItems>
  <pageFields count="1">
    <pageField fld="2" hier="-1"/>
  </pageFields>
  <dataFields count="1">
    <dataField name="Suma de Avance ponderado"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3475CE-66CA-41E0-9CE1-3A2E11C91786}" name="TablaDinámica6" cacheId="6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H3:AI11" firstHeaderRow="1" firstDataRow="1" firstDataCol="1" rowPageCount="1" colPageCount="1"/>
  <pivotFields count="6">
    <pivotField axis="axisPage" multipleItemSelectionAllowed="1" showAll="0">
      <items count="6">
        <item x="1"/>
        <item h="1" x="2"/>
        <item h="1" x="3"/>
        <item h="1" x="4"/>
        <item h="1" x="0"/>
        <item t="default"/>
      </items>
    </pivotField>
    <pivotField axis="axisRow" showAll="0">
      <items count="8">
        <item x="1"/>
        <item x="3"/>
        <item x="6"/>
        <item x="2"/>
        <item x="4"/>
        <item x="5"/>
        <item x="0"/>
        <item t="default"/>
      </items>
    </pivotField>
    <pivotField showAll="0"/>
    <pivotField showAll="0"/>
    <pivotField showAll="0"/>
    <pivotField dataField="1" showAll="0"/>
  </pivotFields>
  <rowFields count="1">
    <field x="1"/>
  </rowFields>
  <rowItems count="8">
    <i>
      <x/>
    </i>
    <i>
      <x v="1"/>
    </i>
    <i>
      <x v="2"/>
    </i>
    <i>
      <x v="3"/>
    </i>
    <i>
      <x v="4"/>
    </i>
    <i>
      <x v="5"/>
    </i>
    <i>
      <x v="6"/>
    </i>
    <i t="grand">
      <x/>
    </i>
  </rowItems>
  <colItems count="1">
    <i/>
  </colItems>
  <pageFields count="1">
    <pageField fld="0" hier="-1"/>
  </pageFields>
  <dataFields count="1">
    <dataField name="Suma de Avance ponderado"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3E1D5F6-5FDF-46CD-95D4-F5429D69CCFC}" name="TablaDinámica5" cacheId="6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E3:AF11" firstHeaderRow="1" firstDataRow="1" firstDataCol="1" rowPageCount="1" colPageCount="1"/>
  <pivotFields count="6">
    <pivotField axis="axisPage" multipleItemSelectionAllowed="1" showAll="0">
      <items count="6">
        <item h="1" x="1"/>
        <item h="1" x="2"/>
        <item h="1" x="3"/>
        <item h="1" x="4"/>
        <item x="0"/>
        <item t="default"/>
      </items>
    </pivotField>
    <pivotField axis="axisRow" showAll="0">
      <items count="8">
        <item x="1"/>
        <item x="3"/>
        <item x="6"/>
        <item x="2"/>
        <item x="4"/>
        <item x="5"/>
        <item x="0"/>
        <item t="default"/>
      </items>
    </pivotField>
    <pivotField showAll="0"/>
    <pivotField showAll="0"/>
    <pivotField showAll="0"/>
    <pivotField dataField="1" showAll="0"/>
  </pivotFields>
  <rowFields count="1">
    <field x="1"/>
  </rowFields>
  <rowItems count="8">
    <i>
      <x/>
    </i>
    <i>
      <x v="1"/>
    </i>
    <i>
      <x v="2"/>
    </i>
    <i>
      <x v="3"/>
    </i>
    <i>
      <x v="4"/>
    </i>
    <i>
      <x v="5"/>
    </i>
    <i>
      <x v="6"/>
    </i>
    <i t="grand">
      <x/>
    </i>
  </rowItems>
  <colItems count="1">
    <i/>
  </colItems>
  <pageFields count="1">
    <pageField fld="0" hier="-1"/>
  </pageFields>
  <dataFields count="1">
    <dataField name="Suma de Avance ponderado"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71.5703125" customWidth="1"/>
    <col min="5" max="5" width="21.42578125" customWidth="1"/>
  </cols>
  <sheetData>
    <row r="1" spans="1:5" ht="18" customHeight="1" x14ac:dyDescent="0.25">
      <c r="D1" s="32" t="s">
        <v>1449</v>
      </c>
      <c r="E1" s="33">
        <v>1</v>
      </c>
    </row>
    <row r="2" spans="1:5" ht="18" customHeight="1" x14ac:dyDescent="0.25">
      <c r="D2" s="32" t="s">
        <v>1452</v>
      </c>
      <c r="E2" s="33">
        <v>1</v>
      </c>
    </row>
    <row r="3" spans="1:5" ht="18" customHeight="1" x14ac:dyDescent="0.25">
      <c r="D3" s="32" t="s">
        <v>1474</v>
      </c>
      <c r="E3" s="34">
        <v>6</v>
      </c>
    </row>
    <row r="4" spans="1:5" ht="18" customHeight="1" x14ac:dyDescent="0.25">
      <c r="A4" t="s">
        <v>1442</v>
      </c>
      <c r="B4" t="s">
        <v>1444</v>
      </c>
      <c r="D4" s="31" t="s">
        <v>1445</v>
      </c>
      <c r="E4" s="31" t="s">
        <v>1446</v>
      </c>
    </row>
    <row r="5" spans="1:5" ht="18" customHeight="1" x14ac:dyDescent="0.25">
      <c r="A5" t="s">
        <v>1136</v>
      </c>
      <c r="B5">
        <v>22</v>
      </c>
      <c r="C5">
        <v>2</v>
      </c>
      <c r="D5" s="32" t="s">
        <v>1447</v>
      </c>
      <c r="E5" s="33">
        <v>1</v>
      </c>
    </row>
    <row r="6" spans="1:5" ht="18" customHeight="1" x14ac:dyDescent="0.25">
      <c r="A6" t="s">
        <v>1373</v>
      </c>
      <c r="B6">
        <v>19</v>
      </c>
      <c r="C6" s="33">
        <v>1</v>
      </c>
      <c r="D6" s="32" t="s">
        <v>1448</v>
      </c>
      <c r="E6" s="33">
        <v>1</v>
      </c>
    </row>
    <row r="7" spans="1:5" ht="18" customHeight="1" x14ac:dyDescent="0.25">
      <c r="A7" t="s">
        <v>702</v>
      </c>
      <c r="B7">
        <v>3</v>
      </c>
      <c r="D7" s="32" t="s">
        <v>1449</v>
      </c>
      <c r="E7" s="33">
        <v>1</v>
      </c>
    </row>
    <row r="8" spans="1:5" ht="18" customHeight="1" x14ac:dyDescent="0.25">
      <c r="A8" t="s">
        <v>481</v>
      </c>
      <c r="B8">
        <v>10</v>
      </c>
      <c r="C8">
        <v>3</v>
      </c>
      <c r="D8" s="32" t="s">
        <v>1450</v>
      </c>
    </row>
    <row r="9" spans="1:5" ht="18" customHeight="1" x14ac:dyDescent="0.25">
      <c r="A9" t="s">
        <v>551</v>
      </c>
      <c r="B9">
        <v>22</v>
      </c>
      <c r="C9">
        <v>2</v>
      </c>
      <c r="D9" s="32" t="s">
        <v>1451</v>
      </c>
    </row>
    <row r="10" spans="1:5" ht="18" customHeight="1" x14ac:dyDescent="0.25">
      <c r="A10" t="s">
        <v>797</v>
      </c>
      <c r="B10">
        <v>8</v>
      </c>
      <c r="D10" s="32" t="s">
        <v>1452</v>
      </c>
      <c r="E10" s="33">
        <v>1</v>
      </c>
    </row>
    <row r="11" spans="1:5" ht="18" customHeight="1" x14ac:dyDescent="0.25">
      <c r="A11" t="s">
        <v>1205</v>
      </c>
      <c r="B11">
        <v>6</v>
      </c>
      <c r="D11" s="32" t="s">
        <v>1453</v>
      </c>
      <c r="E11" s="33">
        <v>1</v>
      </c>
    </row>
    <row r="12" spans="1:5" ht="18" customHeight="1" x14ac:dyDescent="0.25">
      <c r="A12" t="s">
        <v>787</v>
      </c>
      <c r="B12">
        <v>4</v>
      </c>
      <c r="D12" s="32" t="s">
        <v>1454</v>
      </c>
      <c r="E12" s="33">
        <v>1</v>
      </c>
    </row>
    <row r="13" spans="1:5" ht="18" customHeight="1" x14ac:dyDescent="0.25">
      <c r="A13" t="s">
        <v>1410</v>
      </c>
      <c r="B13">
        <v>10</v>
      </c>
      <c r="C13">
        <v>6</v>
      </c>
      <c r="D13" s="32" t="s">
        <v>1455</v>
      </c>
      <c r="E13" s="33">
        <v>1</v>
      </c>
    </row>
    <row r="14" spans="1:5" ht="18" customHeight="1" x14ac:dyDescent="0.25">
      <c r="A14" t="s">
        <v>593</v>
      </c>
      <c r="B14">
        <v>6</v>
      </c>
      <c r="D14" s="32" t="s">
        <v>1456</v>
      </c>
    </row>
    <row r="15" spans="1:5" ht="18" customHeight="1" x14ac:dyDescent="0.25">
      <c r="A15" t="s">
        <v>995</v>
      </c>
      <c r="B15">
        <v>24</v>
      </c>
      <c r="D15" s="32" t="s">
        <v>1457</v>
      </c>
    </row>
    <row r="16" spans="1:5" ht="18" customHeight="1" x14ac:dyDescent="0.25">
      <c r="A16" t="s">
        <v>761</v>
      </c>
      <c r="B16">
        <v>11</v>
      </c>
      <c r="D16" s="32" t="s">
        <v>1458</v>
      </c>
    </row>
    <row r="17" spans="1:5" ht="18" customHeight="1" x14ac:dyDescent="0.25">
      <c r="A17" t="s">
        <v>750</v>
      </c>
      <c r="B17">
        <v>6</v>
      </c>
      <c r="D17" s="32" t="s">
        <v>1459</v>
      </c>
      <c r="E17" s="33">
        <v>1</v>
      </c>
    </row>
    <row r="18" spans="1:5" ht="18" customHeight="1" x14ac:dyDescent="0.25">
      <c r="A18" t="s">
        <v>711</v>
      </c>
      <c r="B18">
        <v>24</v>
      </c>
      <c r="D18" s="32" t="s">
        <v>1460</v>
      </c>
      <c r="E18" s="33">
        <v>1</v>
      </c>
    </row>
    <row r="19" spans="1:5" ht="18" customHeight="1" x14ac:dyDescent="0.25">
      <c r="A19" t="s">
        <v>530</v>
      </c>
      <c r="B19">
        <v>15</v>
      </c>
      <c r="C19" s="33">
        <v>3</v>
      </c>
      <c r="D19" s="32" t="s">
        <v>1461</v>
      </c>
      <c r="E19" s="33">
        <v>1</v>
      </c>
    </row>
    <row r="20" spans="1:5" ht="18" customHeight="1" x14ac:dyDescent="0.25">
      <c r="A20" t="s">
        <v>1283</v>
      </c>
      <c r="B20">
        <v>22</v>
      </c>
      <c r="C20">
        <v>1</v>
      </c>
      <c r="D20" s="32" t="s">
        <v>1462</v>
      </c>
      <c r="E20" s="33">
        <v>1</v>
      </c>
    </row>
    <row r="21" spans="1:5" ht="18" customHeight="1" x14ac:dyDescent="0.25">
      <c r="A21" t="s">
        <v>1275</v>
      </c>
      <c r="B21">
        <v>29</v>
      </c>
      <c r="C21">
        <v>6</v>
      </c>
      <c r="D21" s="32" t="s">
        <v>1463</v>
      </c>
      <c r="E21" s="33">
        <v>1</v>
      </c>
    </row>
    <row r="22" spans="1:5" ht="18" customHeight="1" x14ac:dyDescent="0.25">
      <c r="A22" t="s">
        <v>1087</v>
      </c>
      <c r="B22">
        <v>24</v>
      </c>
      <c r="D22" s="32" t="s">
        <v>1464</v>
      </c>
      <c r="E22" s="33">
        <v>1</v>
      </c>
    </row>
    <row r="23" spans="1:5" ht="18" customHeight="1" x14ac:dyDescent="0.25">
      <c r="A23" t="s">
        <v>650</v>
      </c>
      <c r="B23">
        <v>11</v>
      </c>
      <c r="C23">
        <v>1</v>
      </c>
      <c r="D23" s="32" t="s">
        <v>1465</v>
      </c>
      <c r="E23" s="33">
        <v>1</v>
      </c>
    </row>
    <row r="24" spans="1:5" ht="18" customHeight="1" x14ac:dyDescent="0.25">
      <c r="A24" t="s">
        <v>981</v>
      </c>
      <c r="B24">
        <v>7</v>
      </c>
      <c r="C24">
        <v>2</v>
      </c>
      <c r="D24" s="32" t="s">
        <v>1466</v>
      </c>
    </row>
    <row r="25" spans="1:5" ht="18" customHeight="1" x14ac:dyDescent="0.25">
      <c r="A25" t="s">
        <v>813</v>
      </c>
      <c r="B25">
        <v>27</v>
      </c>
      <c r="D25" s="32" t="s">
        <v>1467</v>
      </c>
    </row>
    <row r="26" spans="1:5" ht="18" customHeight="1" x14ac:dyDescent="0.25">
      <c r="A26" t="s">
        <v>1044</v>
      </c>
      <c r="B26">
        <v>27</v>
      </c>
      <c r="C26">
        <v>2</v>
      </c>
      <c r="D26" s="32" t="s">
        <v>1468</v>
      </c>
      <c r="E26" s="34"/>
    </row>
    <row r="27" spans="1:5" ht="18" customHeight="1" x14ac:dyDescent="0.25">
      <c r="A27" t="s">
        <v>512</v>
      </c>
      <c r="B27">
        <v>10</v>
      </c>
      <c r="C27" s="33">
        <v>1</v>
      </c>
      <c r="D27" s="32" t="s">
        <v>1469</v>
      </c>
      <c r="E27" s="34"/>
    </row>
    <row r="28" spans="1:5" ht="18" customHeight="1" x14ac:dyDescent="0.25">
      <c r="A28" t="s">
        <v>1221</v>
      </c>
      <c r="B28">
        <v>38</v>
      </c>
      <c r="D28" s="32" t="s">
        <v>1470</v>
      </c>
      <c r="E28" s="34"/>
    </row>
    <row r="29" spans="1:5" ht="18" customHeight="1" x14ac:dyDescent="0.25">
      <c r="A29" t="s">
        <v>672</v>
      </c>
      <c r="B29">
        <v>15</v>
      </c>
      <c r="D29" s="32" t="s">
        <v>1471</v>
      </c>
      <c r="E29" s="34"/>
    </row>
    <row r="30" spans="1:5" ht="18" customHeight="1" x14ac:dyDescent="0.25">
      <c r="A30" t="s">
        <v>859</v>
      </c>
      <c r="B30">
        <v>21</v>
      </c>
      <c r="C30" s="33">
        <v>1</v>
      </c>
      <c r="D30" s="32" t="s">
        <v>1472</v>
      </c>
      <c r="E30" s="34"/>
    </row>
    <row r="31" spans="1:5" ht="18" customHeight="1" x14ac:dyDescent="0.25">
      <c r="A31" t="s">
        <v>899</v>
      </c>
      <c r="B31">
        <v>10</v>
      </c>
      <c r="D31" s="32" t="s">
        <v>1473</v>
      </c>
    </row>
    <row r="32" spans="1:5" ht="18" customHeight="1" x14ac:dyDescent="0.25">
      <c r="A32" t="s">
        <v>1182</v>
      </c>
      <c r="B32">
        <v>16</v>
      </c>
      <c r="C32" s="33">
        <v>1</v>
      </c>
      <c r="D32" s="32" t="s">
        <v>1474</v>
      </c>
      <c r="E32" s="34"/>
    </row>
    <row r="33" spans="1:5" ht="18" customHeight="1" x14ac:dyDescent="0.25">
      <c r="A33" t="s">
        <v>917</v>
      </c>
      <c r="B33">
        <v>9</v>
      </c>
      <c r="C33" s="33">
        <v>1</v>
      </c>
      <c r="D33" s="32" t="s">
        <v>1475</v>
      </c>
      <c r="E33" s="34">
        <v>6</v>
      </c>
    </row>
    <row r="34" spans="1:5" ht="18" customHeight="1" x14ac:dyDescent="0.25">
      <c r="A34" t="s">
        <v>933</v>
      </c>
      <c r="B34">
        <v>24</v>
      </c>
      <c r="C34" s="33">
        <v>1</v>
      </c>
    </row>
    <row r="35" spans="1:5" ht="18" customHeight="1" x14ac:dyDescent="0.25">
      <c r="A35" t="s">
        <v>608</v>
      </c>
      <c r="B35">
        <v>20</v>
      </c>
      <c r="C35" s="33">
        <v>1</v>
      </c>
    </row>
    <row r="36" spans="1:5" ht="18" customHeight="1" x14ac:dyDescent="0.25">
      <c r="A36" t="s">
        <v>1443</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J25" sqref="J25"/>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212"/>
      <c r="B1" s="212"/>
      <c r="C1" s="213"/>
      <c r="D1" s="213"/>
      <c r="E1" s="213"/>
      <c r="F1" s="213"/>
      <c r="G1" s="213"/>
      <c r="H1" s="213"/>
      <c r="I1" s="213"/>
    </row>
    <row r="6" spans="1:9" ht="25.5" customHeight="1" x14ac:dyDescent="0.25"/>
    <row r="7" spans="1:9" ht="21.75" customHeight="1" x14ac:dyDescent="0.25"/>
    <row r="10" spans="1:9" x14ac:dyDescent="0.25">
      <c r="A10" s="214"/>
      <c r="B10" s="214"/>
      <c r="C10" s="2"/>
      <c r="D10" s="2"/>
    </row>
    <row r="11" spans="1:9" ht="79.5" customHeight="1" x14ac:dyDescent="0.25">
      <c r="A11" s="215"/>
      <c r="B11" s="215"/>
      <c r="C11" s="3"/>
    </row>
    <row r="12" spans="1:9" x14ac:dyDescent="0.25">
      <c r="B12" s="44" t="str">
        <f>+'Dimensión 1 - Talento Humano '!B6:N6</f>
        <v>9 PRODUCTOS</v>
      </c>
      <c r="C12" s="45" t="str">
        <f>+'Dimensión 2 - Direccionamiento'!B6</f>
        <v>4 PRODUCTOS</v>
      </c>
      <c r="D12" s="46" t="str">
        <f>+'Dimensión 3-Gestión con Valor'!B6</f>
        <v>81 PRODUCTOS</v>
      </c>
      <c r="F12" s="58" t="str">
        <f>+'Dimensión 4 - Evaluación de res'!B6</f>
        <v>1 PRODUCTOS</v>
      </c>
      <c r="G12" s="43" t="str">
        <f>+'Dimensión 5 - Información y com'!B6</f>
        <v>5 PRODUCTOS</v>
      </c>
      <c r="H12" s="42" t="str">
        <f>+'Dimensión 6 - GESCO+I'!B6</f>
        <v>11 PRODUCTOS</v>
      </c>
      <c r="I12" s="41" t="str">
        <f>+'Dimensión 7 - Control Interno'!B6</f>
        <v>3 PRODUCTOS</v>
      </c>
    </row>
    <row r="14" spans="1:9" x14ac:dyDescent="0.25">
      <c r="D14" s="59"/>
      <c r="E14" s="59"/>
      <c r="F14" s="59"/>
      <c r="G14" s="59"/>
      <c r="H14" s="59"/>
      <c r="I14" s="59"/>
    </row>
    <row r="15" spans="1:9" x14ac:dyDescent="0.25">
      <c r="D15" s="59"/>
      <c r="E15" s="59"/>
      <c r="F15" s="59"/>
      <c r="G15" s="59"/>
      <c r="H15" s="59"/>
      <c r="I15" s="59"/>
    </row>
    <row r="16" spans="1:9" x14ac:dyDescent="0.25">
      <c r="D16" s="59"/>
      <c r="E16" s="59"/>
      <c r="F16" s="59"/>
      <c r="G16" s="59"/>
      <c r="H16" s="59"/>
      <c r="I16" s="59"/>
    </row>
    <row r="17" spans="2:9" x14ac:dyDescent="0.25">
      <c r="D17" s="59"/>
      <c r="E17" s="59"/>
      <c r="F17" s="59"/>
      <c r="G17" s="59"/>
      <c r="H17" s="59"/>
      <c r="I17" s="59"/>
    </row>
    <row r="18" spans="2:9" x14ac:dyDescent="0.25">
      <c r="D18" s="59"/>
      <c r="E18" s="59"/>
      <c r="F18" s="59"/>
      <c r="G18" s="59"/>
      <c r="H18" s="59"/>
      <c r="I18" s="59"/>
    </row>
    <row r="19" spans="2:9" x14ac:dyDescent="0.25">
      <c r="D19" s="59"/>
      <c r="E19" s="59"/>
      <c r="F19" s="59"/>
      <c r="G19" s="59"/>
      <c r="H19" s="59"/>
      <c r="I19" s="59"/>
    </row>
    <row r="20" spans="2:9" x14ac:dyDescent="0.25">
      <c r="D20" s="59"/>
      <c r="E20" s="59"/>
      <c r="F20" s="59"/>
      <c r="G20" s="59"/>
      <c r="H20" s="59"/>
      <c r="I20" s="59"/>
    </row>
    <row r="21" spans="2:9" x14ac:dyDescent="0.25">
      <c r="D21" s="59"/>
      <c r="E21" s="59"/>
      <c r="F21" s="59"/>
      <c r="G21" s="59"/>
      <c r="H21" s="59"/>
      <c r="I21" s="59"/>
    </row>
    <row r="22" spans="2:9" ht="3.75" customHeight="1" thickBot="1" x14ac:dyDescent="0.3">
      <c r="D22" s="59"/>
      <c r="E22" s="59"/>
      <c r="F22" s="59"/>
      <c r="G22" s="59"/>
      <c r="H22" s="59"/>
      <c r="I22" s="59"/>
    </row>
    <row r="23" spans="2:9" ht="60.75" customHeight="1" thickBot="1" x14ac:dyDescent="0.3">
      <c r="B23" s="216" t="s">
        <v>1856</v>
      </c>
      <c r="C23" s="217"/>
      <c r="D23" s="217"/>
      <c r="E23" s="217"/>
      <c r="F23" s="217"/>
      <c r="G23" s="217"/>
      <c r="H23" s="217"/>
      <c r="I23" s="218"/>
    </row>
    <row r="25" spans="2:9" ht="34.5" customHeight="1" x14ac:dyDescent="0.25"/>
    <row r="26" spans="2:9" ht="15.75" thickBot="1" x14ac:dyDescent="0.3"/>
    <row r="27" spans="2:9" ht="41.25" customHeight="1" thickBot="1" x14ac:dyDescent="0.3">
      <c r="B27" s="73" t="s">
        <v>1553</v>
      </c>
      <c r="C27" s="5"/>
      <c r="D27" s="209" t="s">
        <v>1537</v>
      </c>
      <c r="E27" s="210"/>
      <c r="F27" s="210"/>
      <c r="G27" s="210"/>
      <c r="H27" s="210"/>
      <c r="I27" s="211"/>
    </row>
    <row r="28" spans="2:9" ht="7.5" customHeight="1" thickBot="1" x14ac:dyDescent="0.4">
      <c r="B28" s="74"/>
      <c r="D28" s="72"/>
      <c r="E28" s="72"/>
      <c r="F28" s="72"/>
      <c r="G28" s="72"/>
      <c r="H28" s="72"/>
      <c r="I28" s="72"/>
    </row>
    <row r="29" spans="2:9" ht="43.5" customHeight="1" thickBot="1" x14ac:dyDescent="0.3">
      <c r="B29" s="73" t="s">
        <v>1554</v>
      </c>
      <c r="D29" s="209" t="s">
        <v>1555</v>
      </c>
      <c r="E29" s="210"/>
      <c r="F29" s="210"/>
      <c r="G29" s="210"/>
      <c r="H29" s="210"/>
      <c r="I29" s="211"/>
    </row>
    <row r="30" spans="2:9" ht="7.5" customHeight="1" thickBot="1" x14ac:dyDescent="0.4">
      <c r="B30" s="74"/>
      <c r="D30" s="72"/>
      <c r="E30" s="72"/>
      <c r="F30" s="72"/>
      <c r="G30" s="72"/>
      <c r="H30" s="72"/>
      <c r="I30" s="72"/>
    </row>
    <row r="31" spans="2:9" ht="41.25" customHeight="1" thickBot="1" x14ac:dyDescent="0.3">
      <c r="B31" s="73" t="s">
        <v>1531</v>
      </c>
      <c r="C31" s="5"/>
      <c r="D31" s="209" t="s">
        <v>1538</v>
      </c>
      <c r="E31" s="210"/>
      <c r="F31" s="210"/>
      <c r="G31" s="210"/>
      <c r="H31" s="210"/>
      <c r="I31" s="211"/>
    </row>
    <row r="32" spans="2:9" ht="5.25" customHeight="1" thickBot="1" x14ac:dyDescent="0.4">
      <c r="B32" s="74"/>
      <c r="D32" s="72"/>
      <c r="E32" s="72"/>
      <c r="F32" s="72"/>
      <c r="G32" s="72"/>
      <c r="H32" s="72"/>
      <c r="I32" s="72"/>
    </row>
    <row r="33" spans="2:9" ht="41.25" customHeight="1" thickBot="1" x14ac:dyDescent="0.3">
      <c r="B33" s="73" t="s">
        <v>1539</v>
      </c>
      <c r="C33" s="5"/>
      <c r="D33" s="209" t="s">
        <v>1540</v>
      </c>
      <c r="E33" s="210"/>
      <c r="F33" s="210"/>
      <c r="G33" s="210"/>
      <c r="H33" s="210"/>
      <c r="I33" s="211"/>
    </row>
    <row r="34" spans="2:9" ht="7.5" customHeight="1" thickBot="1" x14ac:dyDescent="0.4">
      <c r="B34" s="74"/>
      <c r="D34" s="72"/>
      <c r="E34" s="72"/>
      <c r="F34" s="72"/>
      <c r="G34" s="72"/>
      <c r="H34" s="72"/>
      <c r="I34" s="72"/>
    </row>
    <row r="35" spans="2:9" ht="41.25" customHeight="1" thickBot="1" x14ac:dyDescent="0.3">
      <c r="B35" s="73" t="s">
        <v>1541</v>
      </c>
      <c r="C35" s="5"/>
      <c r="D35" s="209" t="s">
        <v>1542</v>
      </c>
      <c r="E35" s="210"/>
      <c r="F35" s="210"/>
      <c r="G35" s="210"/>
      <c r="H35" s="210"/>
      <c r="I35" s="211"/>
    </row>
    <row r="36" spans="2:9" ht="5.25" customHeight="1" thickBot="1" x14ac:dyDescent="0.4">
      <c r="B36" s="74"/>
      <c r="D36" s="72"/>
      <c r="E36" s="72"/>
      <c r="F36" s="72"/>
      <c r="G36" s="72"/>
      <c r="H36" s="72"/>
      <c r="I36" s="72"/>
    </row>
    <row r="37" spans="2:9" ht="54.75" customHeight="1" thickBot="1" x14ac:dyDescent="0.3">
      <c r="B37" s="73" t="s">
        <v>1543</v>
      </c>
      <c r="C37" s="5"/>
      <c r="D37" s="209" t="s">
        <v>1544</v>
      </c>
      <c r="E37" s="210"/>
      <c r="F37" s="210"/>
      <c r="G37" s="210"/>
      <c r="H37" s="210"/>
      <c r="I37" s="211"/>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Q48"/>
  <sheetViews>
    <sheetView showGridLines="0" view="pageBreakPreview" topLeftCell="I4" zoomScale="68" zoomScaleNormal="110" zoomScaleSheetLayoutView="100" workbookViewId="0">
      <selection activeCell="Q5" sqref="Q5:Q6"/>
    </sheetView>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5" width="24.5703125" style="1" customWidth="1"/>
    <col min="16" max="16" width="25.85546875" style="1" customWidth="1"/>
    <col min="17" max="17" width="41.140625" style="1" customWidth="1"/>
    <col min="18" max="16384" width="11.42578125" style="5"/>
  </cols>
  <sheetData>
    <row r="1" spans="1:17" ht="21" customHeight="1" x14ac:dyDescent="0.25">
      <c r="H1" s="124"/>
      <c r="I1" s="124"/>
      <c r="J1" s="124"/>
      <c r="K1" s="178"/>
      <c r="L1" s="178"/>
      <c r="M1" s="124"/>
      <c r="N1" s="124"/>
      <c r="O1" s="124"/>
      <c r="P1" s="124"/>
      <c r="Q1" s="124"/>
    </row>
    <row r="2" spans="1:17" ht="21" customHeight="1" x14ac:dyDescent="0.25">
      <c r="D2" s="134" t="s">
        <v>14</v>
      </c>
      <c r="G2" s="124"/>
      <c r="H2" s="124"/>
      <c r="I2" s="124"/>
      <c r="J2" s="124"/>
      <c r="K2" s="178"/>
      <c r="L2" s="178"/>
      <c r="M2" s="124"/>
      <c r="N2" s="124"/>
      <c r="O2" s="124"/>
      <c r="P2" s="124"/>
      <c r="Q2" s="124"/>
    </row>
    <row r="3" spans="1:17" ht="21" customHeight="1" thickBot="1" x14ac:dyDescent="0.3">
      <c r="G3" s="124"/>
      <c r="H3" s="124"/>
      <c r="I3" s="124"/>
      <c r="J3" s="124"/>
      <c r="K3" s="178"/>
      <c r="L3" s="178"/>
      <c r="M3" s="124"/>
      <c r="N3" s="124"/>
      <c r="O3" s="124"/>
      <c r="P3" s="124"/>
      <c r="Q3" s="124"/>
    </row>
    <row r="4" spans="1:17" ht="36.75" customHeight="1" thickBot="1" x14ac:dyDescent="0.3">
      <c r="B4" s="234" t="s">
        <v>1482</v>
      </c>
      <c r="C4" s="235"/>
      <c r="D4" s="235"/>
      <c r="E4" s="235"/>
      <c r="F4" s="235"/>
      <c r="G4" s="235"/>
      <c r="H4" s="235"/>
      <c r="I4" s="235"/>
      <c r="J4" s="235"/>
      <c r="K4" s="235"/>
      <c r="L4" s="235"/>
      <c r="M4" s="235"/>
      <c r="N4" s="235"/>
      <c r="O4" s="219" t="str">
        <f>+CONCATENATE("Avance porcentual ponderada de la gestión  ",P7)</f>
        <v xml:space="preserve">Avance porcentual ponderada de la gestión  </v>
      </c>
      <c r="P4" s="220"/>
      <c r="Q4" s="221"/>
    </row>
    <row r="5" spans="1:17" ht="52.5" customHeight="1" thickBot="1" x14ac:dyDescent="0.3">
      <c r="B5" s="147"/>
      <c r="C5" s="148"/>
      <c r="D5" s="246" t="s">
        <v>1483</v>
      </c>
      <c r="E5" s="246"/>
      <c r="F5" s="246"/>
      <c r="G5" s="246"/>
      <c r="H5" s="246"/>
      <c r="I5" s="246"/>
      <c r="J5" s="246"/>
      <c r="K5" s="246"/>
      <c r="L5" s="246"/>
      <c r="M5" s="149"/>
      <c r="N5" s="150"/>
      <c r="O5" s="222" t="s">
        <v>482</v>
      </c>
      <c r="P5" s="223"/>
      <c r="Q5" s="191">
        <f>VLOOKUP(B4,'Plantilla publicacion'!$AE$13:$AF$19,2,0)</f>
        <v>36.541000000000004</v>
      </c>
    </row>
    <row r="6" spans="1:17" s="36" customFormat="1" ht="52.5" customHeight="1" thickBot="1" x14ac:dyDescent="0.3">
      <c r="B6" s="236" t="str">
        <f>CONCATENATE(COUNTIF(A10:A48,"producto")," PRODUCTOS")</f>
        <v>9 PRODUCTOS</v>
      </c>
      <c r="C6" s="237"/>
      <c r="D6" s="237"/>
      <c r="E6" s="237"/>
      <c r="F6" s="237"/>
      <c r="G6" s="237"/>
      <c r="H6" s="237"/>
      <c r="I6" s="237"/>
      <c r="J6" s="237"/>
      <c r="K6" s="237"/>
      <c r="L6" s="237"/>
      <c r="M6" s="237"/>
      <c r="N6" s="237"/>
      <c r="O6" s="224" t="s">
        <v>2066</v>
      </c>
      <c r="P6" s="225"/>
      <c r="Q6" s="191">
        <f>VLOOKUP(B4,'Plantilla publicacion'!AH13:AI19,2,0)</f>
        <v>80.054722222222225</v>
      </c>
    </row>
    <row r="7" spans="1:17" ht="22.5" customHeight="1" thickBot="1" x14ac:dyDescent="0.3">
      <c r="B7" s="238" t="s">
        <v>15</v>
      </c>
      <c r="C7" s="239"/>
      <c r="D7" s="239"/>
      <c r="E7" s="239"/>
      <c r="F7" s="239"/>
      <c r="G7" s="239"/>
      <c r="H7" s="239"/>
      <c r="I7" s="239"/>
      <c r="J7" s="239"/>
      <c r="K7" s="239"/>
      <c r="L7" s="239"/>
      <c r="M7" s="239"/>
      <c r="N7" s="239"/>
      <c r="O7" s="226" t="s">
        <v>2067</v>
      </c>
      <c r="P7" s="227"/>
      <c r="Q7" s="192" t="s">
        <v>2071</v>
      </c>
    </row>
    <row r="8" spans="1:17" ht="22.5" hidden="1" customHeight="1" thickBot="1" x14ac:dyDescent="0.3">
      <c r="B8" s="240" t="s">
        <v>8</v>
      </c>
      <c r="C8" s="241"/>
      <c r="D8" s="242"/>
      <c r="E8" s="51"/>
      <c r="F8" s="51"/>
      <c r="G8" s="243" t="s">
        <v>1530</v>
      </c>
      <c r="H8" s="244"/>
      <c r="I8" s="244"/>
      <c r="J8" s="244"/>
      <c r="K8" s="244"/>
      <c r="L8" s="244"/>
      <c r="M8" s="244"/>
      <c r="N8" s="245"/>
      <c r="O8" s="5"/>
      <c r="P8" s="193"/>
      <c r="Q8" s="5"/>
    </row>
    <row r="9" spans="1:17" ht="48" customHeight="1" thickBot="1" x14ac:dyDescent="0.3">
      <c r="B9" s="75" t="s">
        <v>474</v>
      </c>
      <c r="C9" s="77" t="s">
        <v>1528</v>
      </c>
      <c r="D9" s="77" t="s">
        <v>0</v>
      </c>
      <c r="E9" s="77" t="s">
        <v>1476</v>
      </c>
      <c r="F9" s="77" t="s">
        <v>1531</v>
      </c>
      <c r="G9" s="77" t="s">
        <v>1</v>
      </c>
      <c r="H9" s="77" t="s">
        <v>2</v>
      </c>
      <c r="I9" s="77" t="s">
        <v>3</v>
      </c>
      <c r="J9" s="77" t="s">
        <v>4</v>
      </c>
      <c r="K9" s="78" t="s">
        <v>5</v>
      </c>
      <c r="L9" s="78" t="s">
        <v>6</v>
      </c>
      <c r="M9" s="80" t="s">
        <v>1529</v>
      </c>
      <c r="N9" s="194" t="s">
        <v>7</v>
      </c>
      <c r="O9" s="195" t="s">
        <v>2068</v>
      </c>
      <c r="P9" s="195" t="s">
        <v>2069</v>
      </c>
      <c r="Q9" s="195" t="s">
        <v>2070</v>
      </c>
    </row>
    <row r="10" spans="1:17" s="11" customFormat="1" ht="62.25" customHeight="1" x14ac:dyDescent="0.25">
      <c r="A10" s="5" t="str">
        <f>VLOOKUP(B10,'Plantilla publicacion'!$A$3:$B$490,2,0)</f>
        <v>Producto</v>
      </c>
      <c r="B10" s="99" t="s">
        <v>483</v>
      </c>
      <c r="C10" s="247" t="str">
        <f>VLOOKUP(B10,'Plantilla publicacion'!$A$3:$R$490,17,0)</f>
        <v>PND - 5-31-5-b- Convergencia regional - Entidades públicas territoriales y nacionales fortalecidas / PES - Transformación Institucional</v>
      </c>
      <c r="D10" s="247" t="str">
        <f>VLOOKUP(B10,'Plantilla publicacion'!$A$3:$M$497,6,0)</f>
        <v>60-Fortalecer el Sistema Integral de Gestión Institucional en el marco del Modelo Integrado de Planeación y gestión para mejorar la prestación del servicio.</v>
      </c>
      <c r="E10" s="247" t="str">
        <f>VLOOKUP(B10,'Plantilla publicacion'!$A$3:$O$490,14,0)</f>
        <v>106-Cumplimiento de productos del PAI asociados a Fortalecer el Sistema Integral de Gestión Institucional para mejorar la prestación del servicio.</v>
      </c>
      <c r="F10" s="247"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247" t="str">
        <f>VLOOKUP(B10,'Plantilla publicacion'!$A$3:$M$497,7,0)</f>
        <v>N/A</v>
      </c>
      <c r="H10" s="101" t="str">
        <f>VLOOKUP(B10,'Plantilla publicacion'!$A$3:$M$505,8,0)</f>
        <v>Plan anual de Previsión de Recursos Humanos, Elaborado y publicado en la página web de la SIC e Intrasic (Documento del Plan anual de Previsión de Recursos Humanos)</v>
      </c>
      <c r="I10" s="101">
        <f>VLOOKUP(B10,'Plantilla publicacion'!$A$3:$M$505,9,0)</f>
        <v>1</v>
      </c>
      <c r="J10" s="101" t="str">
        <f>VLOOKUP(B10,'Plantilla publicacion'!$A$3:$M$505,10,0)</f>
        <v>Númerica</v>
      </c>
      <c r="K10" s="181" t="str">
        <f>VLOOKUP(B10,'Plantilla publicacion'!$A$3:$M$505,11,0)</f>
        <v>2025-01-15</v>
      </c>
      <c r="L10" s="181" t="str">
        <f>VLOOKUP(B10,'Plantilla publicacion'!$A$3:$M$505,12,0)</f>
        <v>2025-01-31</v>
      </c>
      <c r="M10" s="101" t="str">
        <f>IF(ISERROR(VLOOKUP(B10,'Plantilla publicacion'!$A$3:$P$490,16,0)),"NA",VLOOKUP(B10,'Plantilla publicacion'!$A$3:$P$490,16,0))</f>
        <v>DECRETO 612</v>
      </c>
      <c r="N10" s="102" t="str">
        <f>VLOOKUP(B10,'Plantilla publicacion'!$A$3:$M$505,13,0)</f>
        <v>111-GRUPO DE TRABAJO DE ADMINISTRACIÓN DE PERSONAL</v>
      </c>
      <c r="O10" s="480">
        <f>VLOOKUP(B10,'SEGUIMIENTO PAI 2025'!$F$6:$AF$486,23,0)</f>
        <v>100</v>
      </c>
      <c r="P10" s="493">
        <f>VLOOKUP(B10,'Plantilla publicacion'!$S$3:$Y$490,7,0)</f>
        <v>10</v>
      </c>
      <c r="Q10" s="102" t="str">
        <f>VLOOKUP(B10,'SEGUIMIENTO PAI 2025'!$F$6:$AF$486,21,0)</f>
        <v>Se reenvía nuevamente conforme a las instrucciones de la OAP, dando cumplimiento al producto y a las actividades propuestas dentro de los plazos establecidos.</v>
      </c>
    </row>
    <row r="11" spans="1:17" ht="46.5" customHeight="1" x14ac:dyDescent="0.25">
      <c r="A11" s="5" t="str">
        <f>VLOOKUP(B11,'Plantilla publicacion'!$A$3:$B$490,2,0)</f>
        <v>Actividad propia</v>
      </c>
      <c r="B11" s="136" t="s">
        <v>490</v>
      </c>
      <c r="C11" s="248"/>
      <c r="D11" s="248">
        <f>VLOOKUP(B11,'Plantilla publicacion'!$A$3:$M$490,6,0)</f>
        <v>0</v>
      </c>
      <c r="E11" s="248"/>
      <c r="F11" s="248"/>
      <c r="G11" s="248" t="str">
        <f>VLOOKUP(B11,'Plantilla publicacion'!$A$3:$M$490,7,0)</f>
        <v>N/A</v>
      </c>
      <c r="H11" s="6" t="str">
        <f>VLOOKUP(B11,'Plantilla publicacion'!$A$3:$M$505,8,0)</f>
        <v>Elaborar el Plan anual de Previsión de Recursos Humanos (Único entregable) (Documento del Plan anual de Previsión de Recursos Humanos)</v>
      </c>
      <c r="I11" s="6">
        <f>VLOOKUP(B11,'Plantilla publicacion'!$A$3:$M$505,9,0)</f>
        <v>1</v>
      </c>
      <c r="J11" s="6" t="str">
        <f>VLOOKUP(B11,'Plantilla publicacion'!$A$3:$M$505,10,0)</f>
        <v>Númerica</v>
      </c>
      <c r="K11" s="7" t="str">
        <f>VLOOKUP(B11,'Plantilla publicacion'!$A$3:$M$505,11,0)</f>
        <v>2025-01-15</v>
      </c>
      <c r="L11" s="7" t="str">
        <f>VLOOKUP(B11,'Plantilla publicacion'!$A$3:$M$505,12,0)</f>
        <v>2025-01-31</v>
      </c>
      <c r="M11" s="56"/>
      <c r="N11" s="152" t="str">
        <f>VLOOKUP(B11,'Plantilla publicacion'!$A$3:$M$505,13,0)</f>
        <v>111-GRUPO DE TRABAJO DE ADMINISTRACIÓN DE PERSONAL</v>
      </c>
      <c r="O11" s="481">
        <f>VLOOKUP(B11,'SEGUIMIENTO PAI 2025'!$F$6:$AF$486,23,0)</f>
        <v>100</v>
      </c>
      <c r="P11" s="494">
        <f>VLOOKUP(B11,'Plantilla publicacion'!$S$3:$Y$490,7,0)</f>
        <v>5.5555555555555554</v>
      </c>
      <c r="Q11" s="152" t="str">
        <f>VLOOKUP(B11,'SEGUIMIENTO PAI 2025'!$F$6:$AF$486,21,0)</f>
        <v>Se da cumplimento al producto y a las actividades propuestas en las fechas establecidas</v>
      </c>
    </row>
    <row r="12" spans="1:17" ht="42" customHeight="1" thickBot="1" x14ac:dyDescent="0.3">
      <c r="A12" s="5" t="str">
        <f>VLOOKUP(B12,'Plantilla publicacion'!$A$3:$B$490,2,0)</f>
        <v>Actividad propia</v>
      </c>
      <c r="B12" s="153" t="s">
        <v>492</v>
      </c>
      <c r="C12" s="248"/>
      <c r="D12" s="248">
        <f>VLOOKUP(B12,'Plantilla publicacion'!$A$3:$M$490,6,0)</f>
        <v>0</v>
      </c>
      <c r="E12" s="248"/>
      <c r="F12" s="248"/>
      <c r="G12" s="248" t="str">
        <f>VLOOKUP(B12,'Plantilla publicacion'!$A$3:$M$490,7,0)</f>
        <v>N/A</v>
      </c>
      <c r="H12" s="10" t="str">
        <f>VLOOKUP(B12,'Plantilla publicacion'!$A$3:$M$505,8,0)</f>
        <v>Publicar el Plan anual de Previsión de Recursos Humanos (Único entregable) (Captura de pantalla de la publicación en la página web de la SIC e Intrasic)</v>
      </c>
      <c r="I12" s="10">
        <f>VLOOKUP(B12,'Plantilla publicacion'!$A$3:$M$505,9,0)</f>
        <v>1</v>
      </c>
      <c r="J12" s="10" t="str">
        <f>VLOOKUP(B12,'Plantilla publicacion'!$A$3:$M$505,10,0)</f>
        <v>Númerica</v>
      </c>
      <c r="K12" s="111" t="str">
        <f>VLOOKUP(B12,'Plantilla publicacion'!$A$3:$M$505,11,0)</f>
        <v>2025-01-15</v>
      </c>
      <c r="L12" s="111" t="str">
        <f>VLOOKUP(B12,'Plantilla publicacion'!$A$3:$M$505,12,0)</f>
        <v>2025-01-31</v>
      </c>
      <c r="M12" s="109"/>
      <c r="N12" s="154" t="str">
        <f>VLOOKUP(B12,'Plantilla publicacion'!$A$3:$M$505,13,0)</f>
        <v>111-GRUPO DE TRABAJO DE ADMINISTRACIÓN DE PERSONAL</v>
      </c>
      <c r="O12" s="482">
        <f>VLOOKUP(B12,'SEGUIMIENTO PAI 2025'!$F$6:$AF$486,23,0)</f>
        <v>100</v>
      </c>
      <c r="P12" s="495">
        <f>VLOOKUP(B12,'Plantilla publicacion'!$S$3:$Y$490,7,0)</f>
        <v>5.5555555555555554</v>
      </c>
      <c r="Q12" s="154" t="str">
        <f>VLOOKUP(B12,'SEGUIMIENTO PAI 2025'!$F$6:$AF$486,21,0)</f>
        <v>Se da cumplimento al producto y a las actividades propuestas en las fechas establecidas</v>
      </c>
    </row>
    <row r="13" spans="1:17" s="11" customFormat="1" ht="51" x14ac:dyDescent="0.25">
      <c r="A13" s="5" t="str">
        <f>VLOOKUP(B13,'Plantilla publicacion'!$A$3:$B$490,2,0)</f>
        <v>Producto</v>
      </c>
      <c r="B13" s="99" t="s">
        <v>494</v>
      </c>
      <c r="C13" s="247" t="str">
        <f>VLOOKUP(B13,'Plantilla publicacion'!$A$3:$R$490,17,0)</f>
        <v>PND - 5-31-5-b- Convergencia regional - Entidades públicas territoriales y nacionales fortalecidas / PES - Transformación Institucional</v>
      </c>
      <c r="D13" s="247" t="str">
        <f>VLOOKUP(B13,'Plantilla publicacion'!$A$3:$M$497,6,0)</f>
        <v>60-Fortalecer el Sistema Integral de Gestión Institucional en el marco del Modelo Integrado de Planeación y gestión para mejorar la prestación del servicio.</v>
      </c>
      <c r="E13" s="247" t="str">
        <f>VLOOKUP(B13,'Plantilla publicacion'!$A$3:$O$490,14,0)</f>
        <v>106-Cumplimiento de productos del PAI asociados a Fortalecer el Sistema Integral de Gestión Institucional para mejorar la prestación del servicio.</v>
      </c>
      <c r="F13" s="247" t="str">
        <f>VLOOKUP(B13,'Plantilla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247" t="str">
        <f>VLOOKUP(B13,'Plantilla publicacion'!$A$3:$M$497,7,0)</f>
        <v>N/A</v>
      </c>
      <c r="H13" s="101" t="str">
        <f>VLOOKUP(B13,'Plantilla publicacion'!$A$3:$M$505,8,0)</f>
        <v>Plan anual de Vacantes, Elaborado y publicado en la página web de la SIC e Intrasic (Documento del Plan anual de Vacantes)</v>
      </c>
      <c r="I13" s="101">
        <f>VLOOKUP(B13,'Plantilla publicacion'!$A$3:$M$505,9,0)</f>
        <v>1</v>
      </c>
      <c r="J13" s="101" t="str">
        <f>VLOOKUP(B13,'Plantilla publicacion'!$A$3:$M$505,10,0)</f>
        <v>Númerica</v>
      </c>
      <c r="K13" s="181" t="str">
        <f>VLOOKUP(B13,'Plantilla publicacion'!$A$3:$M$505,11,0)</f>
        <v>2025-01-15</v>
      </c>
      <c r="L13" s="181" t="str">
        <f>VLOOKUP(B13,'Plantilla publicacion'!$A$3:$M$505,12,0)</f>
        <v>2025-01-31</v>
      </c>
      <c r="M13" s="14" t="str">
        <f>IF(ISERROR(VLOOKUP(B13,'Plantilla publicacion'!$A$3:$P$490,16,0)),"NA",VLOOKUP(B13,'Plantilla publicacion'!$A$3:$P$490,16,0))</f>
        <v>DECRETO 612</v>
      </c>
      <c r="N13" s="140" t="str">
        <f>VLOOKUP(B13,'Plantilla publicacion'!$A$3:$M$505,13,0)</f>
        <v>111-GRUPO DE TRABAJO DE ADMINISTRACIÓN DE PERSONAL</v>
      </c>
      <c r="O13" s="483">
        <f>VLOOKUP(B13,'SEGUIMIENTO PAI 2025'!$F$6:$AF$486,23,0)</f>
        <v>100</v>
      </c>
      <c r="P13" s="496">
        <f>VLOOKUP(B13,'Plantilla publicacion'!$S$3:$Y$490,7,0)</f>
        <v>10</v>
      </c>
      <c r="Q13" s="140" t="str">
        <f>VLOOKUP(B13,'SEGUIMIENTO PAI 2025'!$F$6:$AF$486,21,0)</f>
        <v>Se reenvía nuevamente conforme a las instrucciones de la OAP, dando cumplimiento al producto y a las actividades propuestas dentro de los plazos establecidos.</v>
      </c>
    </row>
    <row r="14" spans="1:17" ht="38.25" x14ac:dyDescent="0.25">
      <c r="A14" s="5" t="str">
        <f>VLOOKUP(B14,'Plantilla publicacion'!$A$3:$B$490,2,0)</f>
        <v>Actividad propia</v>
      </c>
      <c r="B14" s="136" t="s">
        <v>496</v>
      </c>
      <c r="C14" s="248"/>
      <c r="D14" s="248">
        <f>VLOOKUP(B14,'Plantilla publicacion'!$A$3:$M$490,6,0)</f>
        <v>0</v>
      </c>
      <c r="E14" s="248"/>
      <c r="F14" s="248"/>
      <c r="G14" s="248" t="str">
        <f>VLOOKUP(B14,'Plantilla publicacion'!$A$3:$M$490,7,0)</f>
        <v>N/A</v>
      </c>
      <c r="H14" s="6" t="str">
        <f>VLOOKUP(B14,'Plantilla publicacion'!$A$3:$M$505,8,0)</f>
        <v>Elaborar el Plan anual de Vacantes (Único entregable) (Documento del Plan anual de Vacantes)</v>
      </c>
      <c r="I14" s="6">
        <f>VLOOKUP(B14,'Plantilla publicacion'!$A$3:$M$505,9,0)</f>
        <v>1</v>
      </c>
      <c r="J14" s="6" t="str">
        <f>VLOOKUP(B14,'Plantilla publicacion'!$A$3:$M$505,10,0)</f>
        <v>Númerica</v>
      </c>
      <c r="K14" s="7" t="str">
        <f>VLOOKUP(B14,'Plantilla publicacion'!$A$3:$M$505,11,0)</f>
        <v>2025-01-15</v>
      </c>
      <c r="L14" s="7" t="str">
        <f>VLOOKUP(B14,'Plantilla publicacion'!$A$3:$M$505,12,0)</f>
        <v>2025-01-31</v>
      </c>
      <c r="M14" s="56"/>
      <c r="N14" s="152" t="str">
        <f>VLOOKUP(B14,'Plantilla publicacion'!$A$3:$M$505,13,0)</f>
        <v>111-GRUPO DE TRABAJO DE ADMINISTRACIÓN DE PERSONAL</v>
      </c>
      <c r="O14" s="481">
        <f>VLOOKUP(B14,'SEGUIMIENTO PAI 2025'!$F$6:$AF$486,23,0)</f>
        <v>100</v>
      </c>
      <c r="P14" s="494">
        <f>VLOOKUP(B14,'Plantilla publicacion'!$S$3:$Y$490,7,0)</f>
        <v>5.5555555555555554</v>
      </c>
      <c r="Q14" s="152" t="str">
        <f>VLOOKUP(B14,'SEGUIMIENTO PAI 2025'!$F$6:$AF$486,21,0)</f>
        <v>Se da cumplimento al producto y a las actividades propuestas en las fechas establecidas</v>
      </c>
    </row>
    <row r="15" spans="1:17" ht="39" thickBot="1" x14ac:dyDescent="0.3">
      <c r="A15" s="5" t="str">
        <f>VLOOKUP(B15,'Plantilla publicacion'!$A$3:$B$490,2,0)</f>
        <v>Actividad propia</v>
      </c>
      <c r="B15" s="137" t="s">
        <v>498</v>
      </c>
      <c r="C15" s="249"/>
      <c r="D15" s="249">
        <f>VLOOKUP(B15,'Plantilla publicacion'!$A$3:$M$490,6,0)</f>
        <v>0</v>
      </c>
      <c r="E15" s="249"/>
      <c r="F15" s="249"/>
      <c r="G15" s="249" t="str">
        <f>VLOOKUP(B15,'Plantilla publicacion'!$A$3:$M$490,7,0)</f>
        <v>N/A</v>
      </c>
      <c r="H15" s="107" t="str">
        <f>VLOOKUP(B15,'Plantilla publicacion'!$A$3:$M$505,8,0)</f>
        <v>Publicar el Plan anual de Vacantes (Único entregable) (Captura de pantalla de la publicación en la página web de la SIC e Intrasic)</v>
      </c>
      <c r="I15" s="107">
        <f>VLOOKUP(B15,'Plantilla publicacion'!$A$3:$M$505,9,0)</f>
        <v>1</v>
      </c>
      <c r="J15" s="107" t="str">
        <f>VLOOKUP(B15,'Plantilla publicacion'!$A$3:$M$505,10,0)</f>
        <v>Númerica</v>
      </c>
      <c r="K15" s="108" t="str">
        <f>VLOOKUP(B15,'Plantilla publicacion'!$A$3:$M$505,11,0)</f>
        <v>2025-01-15</v>
      </c>
      <c r="L15" s="108" t="str">
        <f>VLOOKUP(B15,'Plantilla publicacion'!$A$3:$M$505,12,0)</f>
        <v>2025-01-31</v>
      </c>
      <c r="M15" s="109"/>
      <c r="N15" s="154" t="str">
        <f>VLOOKUP(B15,'Plantilla publicacion'!$A$3:$M$505,13,0)</f>
        <v>111-GRUPO DE TRABAJO DE ADMINISTRACIÓN DE PERSONAL</v>
      </c>
      <c r="O15" s="482">
        <f>VLOOKUP(B15,'SEGUIMIENTO PAI 2025'!$F$6:$AF$486,23,0)</f>
        <v>100</v>
      </c>
      <c r="P15" s="495">
        <f>VLOOKUP(B15,'Plantilla publicacion'!$S$3:$Y$490,7,0)</f>
        <v>5.5555555555555554</v>
      </c>
      <c r="Q15" s="154" t="str">
        <f>VLOOKUP(B15,'SEGUIMIENTO PAI 2025'!$F$6:$AF$486,21,0)</f>
        <v>Se da cumplimento al producto y a las actividades propuestas en las fechas establecidas</v>
      </c>
    </row>
    <row r="16" spans="1:17" s="11" customFormat="1" ht="51" x14ac:dyDescent="0.25">
      <c r="A16" s="5" t="str">
        <f>VLOOKUP(B16,'Plantilla publicacion'!$A$3:$B$490,2,0)</f>
        <v>Producto</v>
      </c>
      <c r="B16" s="139" t="s">
        <v>500</v>
      </c>
      <c r="C16" s="248" t="str">
        <f>VLOOKUP(B16,'Plantilla publicacion'!$A$3:$R$490,17,0)</f>
        <v>PND - 5-31-5-b- Convergencia regional - Entidades públicas territoriales y nacionales fortalecidas / PES - Transformación Institucional</v>
      </c>
      <c r="D16" s="248" t="str">
        <f>VLOOKUP(B16,'Plantilla publicacion'!$A$3:$M$497,6,0)</f>
        <v>56-Fortalecer la gestión de la información, el conocimiento y la innovación para optimizar la capacidad institucional</v>
      </c>
      <c r="E16" s="248" t="str">
        <f>VLOOKUP(B16,'Plantilla publicacion'!$A$3:$O$490,14,0)</f>
        <v>102-Cumplimiento de productos del PAI asociados a Fortalecer la gestión de la información, el conocimiento y la innovación para optimizar la capacidad institucional</v>
      </c>
      <c r="F16" s="248" t="str">
        <f>VLOOKUP(B16,'Plantilla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248" t="str">
        <f>VLOOKUP(B16,'Plantilla publicacion'!$A$3:$M$497,7,0)</f>
        <v>C-3599-0200-0005-53105b</v>
      </c>
      <c r="H16" s="14" t="str">
        <f>VLOOKUP(B16,'Plantilla publicacion'!$A$3:$M$505,8,0)</f>
        <v>Estrategia que permita la continuidad en la prestación de servicio,  la garantía del bienestar integral y la adecuada gestión del conocimiento, implementada  (Herramienta tecnológica para retención del conocimiento)</v>
      </c>
      <c r="I16" s="14">
        <f>VLOOKUP(B16,'Plantilla publicacion'!$A$3:$M$505,9,0)</f>
        <v>1</v>
      </c>
      <c r="J16" s="14" t="str">
        <f>VLOOKUP(B16,'Plantilla publicacion'!$A$3:$M$505,10,0)</f>
        <v>Númerica</v>
      </c>
      <c r="K16" s="180" t="str">
        <f>VLOOKUP(B16,'Plantilla publicacion'!$A$3:$M$505,11,0)</f>
        <v>2025-01-02</v>
      </c>
      <c r="L16" s="180" t="str">
        <f>VLOOKUP(B16,'Plantilla publicacion'!$A$3:$M$505,12,0)</f>
        <v>2025-12-19</v>
      </c>
      <c r="M16" s="14">
        <f>IF(ISERROR(VLOOKUP(B16,'Plantilla publicacion'!$A$3:$P$490,16,0)),"NA",VLOOKUP(B16,'Plantilla publicacion'!$A$3:$P$490,16,0))</f>
        <v>0</v>
      </c>
      <c r="N16" s="140" t="str">
        <f>VLOOKUP(B16,'Plantilla publicacion'!$A$3:$M$505,13,0)</f>
        <v>111-GRUPO DE TRABAJO DE ADMINISTRACIÓN DE PERSONAL;
20-OFICINA DE TECNOLOGÍA E INFORMÁTICA;
73-GRUPO DE TRABAJO DE COMUNICACION</v>
      </c>
      <c r="O16" s="483">
        <f>VLOOKUP(B16,'SEGUIMIENTO PAI 2025'!$F$6:$AF$486,23,0)</f>
        <v>0</v>
      </c>
      <c r="P16" s="496">
        <f>VLOOKUP(B16,'Plantilla publicacion'!$S$3:$Y$490,7,0)</f>
        <v>0</v>
      </c>
      <c r="Q16" s="140">
        <f>VLOOKUP(B16,'SEGUIMIENTO PAI 2025'!$F$6:$AF$486,21,0)</f>
        <v>0</v>
      </c>
    </row>
    <row r="17" spans="1:17" ht="38.25" x14ac:dyDescent="0.25">
      <c r="A17" s="5" t="str">
        <f>VLOOKUP(B17,'Plantilla publicacion'!$A$3:$B$490,2,0)</f>
        <v>Actividad propia</v>
      </c>
      <c r="B17" s="136" t="s">
        <v>505</v>
      </c>
      <c r="C17" s="248"/>
      <c r="D17" s="248">
        <f>VLOOKUP(B17,'Plantilla publicacion'!$A$3:$M$490,6,0)</f>
        <v>0</v>
      </c>
      <c r="E17" s="248"/>
      <c r="F17" s="248"/>
      <c r="G17" s="248" t="str">
        <f>VLOOKUP(B17,'Plantilla publicacion'!$A$3:$M$490,7,0)</f>
        <v>N/A</v>
      </c>
      <c r="H17" s="6" t="str">
        <f>VLOOKUP(B17,'Plantilla publicacion'!$A$3:$M$505,8,0)</f>
        <v>Implementar una herramienta tecnológica para retención del conocimiento de los servidores públicos  de la entidad por retiro.  (Manual de usuario y acta de entrega de la herramienta)</v>
      </c>
      <c r="I17" s="6">
        <f>VLOOKUP(B17,'Plantilla publicacion'!$A$3:$M$505,9,0)</f>
        <v>2</v>
      </c>
      <c r="J17" s="6" t="str">
        <f>VLOOKUP(B17,'Plantilla publicacion'!$A$3:$M$505,10,0)</f>
        <v>Númerica</v>
      </c>
      <c r="K17" s="7" t="str">
        <f>VLOOKUP(B17,'Plantilla publicacion'!$A$3:$M$505,11,0)</f>
        <v>2025-01-02</v>
      </c>
      <c r="L17" s="7" t="str">
        <f>VLOOKUP(B17,'Plantilla publicacion'!$A$3:$M$505,12,0)</f>
        <v>2025-02-28</v>
      </c>
      <c r="M17" s="56"/>
      <c r="N17" s="152" t="str">
        <f>VLOOKUP(B17,'Plantilla publicacion'!$A$3:$M$505,13,0)</f>
        <v>111-GRUPO DE TRABAJO DE ADMINISTRACIÓN DE PERSONAL;
20-OFICINA DE TECNOLOGÍA E INFORMÁTICA</v>
      </c>
      <c r="O17" s="481">
        <f>VLOOKUP(B17,'SEGUIMIENTO PAI 2025'!$F$6:$AF$486,23,0)</f>
        <v>100</v>
      </c>
      <c r="P17" s="494">
        <f>VLOOKUP(B17,'Plantilla publicacion'!$S$3:$Y$490,7,0)</f>
        <v>5.5555555555555554</v>
      </c>
      <c r="Q17" s="152" t="str">
        <f>VLOOKUP(B17,'SEGUIMIENTO PAI 2025'!$F$6:$AF$486,21,0)</f>
        <v>se realiza el Manual de usuario y acta de entrega final elaborados</v>
      </c>
    </row>
    <row r="18" spans="1:17" ht="51" x14ac:dyDescent="0.25">
      <c r="A18" s="5" t="str">
        <f>VLOOKUP(B18,'Plantilla publicacion'!$A$3:$B$490,2,0)</f>
        <v>Actividad propia</v>
      </c>
      <c r="B18" s="136" t="s">
        <v>508</v>
      </c>
      <c r="C18" s="248"/>
      <c r="D18" s="248">
        <f>VLOOKUP(B18,'Plantilla publicacion'!$A$3:$M$490,6,0)</f>
        <v>0</v>
      </c>
      <c r="E18" s="248"/>
      <c r="F18" s="248"/>
      <c r="G18" s="248" t="str">
        <f>VLOOKUP(B18,'Plantilla publicacion'!$A$3:$M$490,7,0)</f>
        <v>N/A</v>
      </c>
      <c r="H18" s="6" t="str">
        <f>VLOOKUP(B18,'Plantilla publicacion'!$A$3:$M$505,8,0)</f>
        <v>Fomentar la apropiación de la herramienta a través de un recurso pedagógico y la encuesta de satisfacción   (Video didáctico para el diligenciamiento de la herramienta y resultados  de la encuesta de satisfacción)</v>
      </c>
      <c r="I18" s="6">
        <f>VLOOKUP(B18,'Plantilla publicacion'!$A$3:$M$505,9,0)</f>
        <v>2</v>
      </c>
      <c r="J18" s="6" t="str">
        <f>VLOOKUP(B18,'Plantilla publicacion'!$A$3:$M$505,10,0)</f>
        <v>Númerica</v>
      </c>
      <c r="K18" s="7" t="str">
        <f>VLOOKUP(B18,'Plantilla publicacion'!$A$3:$M$505,11,0)</f>
        <v>2025-02-03</v>
      </c>
      <c r="L18" s="7" t="str">
        <f>VLOOKUP(B18,'Plantilla publicacion'!$A$3:$M$505,12,0)</f>
        <v>2025-12-19</v>
      </c>
      <c r="M18" s="56"/>
      <c r="N18" s="152" t="str">
        <f>VLOOKUP(B18,'Plantilla publicacion'!$A$3:$M$505,13,0)</f>
        <v>111-GRUPO DE TRABAJO DE ADMINISTRACIÓN DE PERSONAL;
20-OFICINA DE TECNOLOGÍA E INFORMÁTICA;
73-GRUPO DE TRABAJO DE COMUNICACION</v>
      </c>
      <c r="O18" s="481">
        <f>VLOOKUP(B18,'SEGUIMIENTO PAI 2025'!$F$6:$AF$486,23,0)</f>
        <v>50</v>
      </c>
      <c r="P18" s="494">
        <f>VLOOKUP(B18,'Plantilla publicacion'!$S$3:$Y$490,7,0)</f>
        <v>1.3888888888888888</v>
      </c>
      <c r="Q18" s="152" t="str">
        <f>VLOOKUP(B18,'SEGUIMIENTO PAI 2025'!$F$6:$AF$486,21,0)</f>
        <v>Se realizó el video didáctico para el diligenciamiento de la Herramienta tecnológica para retención del conocimiento</v>
      </c>
    </row>
    <row r="19" spans="1:17" ht="39" thickBot="1" x14ac:dyDescent="0.3">
      <c r="A19" s="5" t="str">
        <f>VLOOKUP(B19,'Plantilla publicacion'!$A$3:$B$490,2,0)</f>
        <v>Actividad propia</v>
      </c>
      <c r="B19" s="153" t="s">
        <v>510</v>
      </c>
      <c r="C19" s="249"/>
      <c r="D19" s="249">
        <f>VLOOKUP(B19,'Plantilla publicacion'!$A$3:$M$490,6,0)</f>
        <v>0</v>
      </c>
      <c r="E19" s="249"/>
      <c r="F19" s="249"/>
      <c r="G19" s="249" t="str">
        <f>VLOOKUP(B19,'Plantilla publicacion'!$A$3:$M$490,7,0)</f>
        <v>N/A</v>
      </c>
      <c r="H19" s="10" t="str">
        <f>VLOOKUP(B19,'Plantilla publicacion'!$A$3:$M$505,8,0)</f>
        <v>Realizar seguimiento trimestral  al diligenciamiento de la herramienta por parte de los servidores que se retiran y  apropiación por parte de los funcionarios que ingresan  y presentarlo al CIGD     (Informes (trimestrales)</v>
      </c>
      <c r="I19" s="10">
        <f>VLOOKUP(B19,'Plantilla publicacion'!$A$3:$M$505,9,0)</f>
        <v>2</v>
      </c>
      <c r="J19" s="10" t="str">
        <f>VLOOKUP(B19,'Plantilla publicacion'!$A$3:$M$505,10,0)</f>
        <v>Númerica</v>
      </c>
      <c r="K19" s="111" t="str">
        <f>VLOOKUP(B19,'Plantilla publicacion'!$A$3:$M$505,11,0)</f>
        <v>2025-06-03</v>
      </c>
      <c r="L19" s="111" t="str">
        <f>VLOOKUP(B19,'Plantilla publicacion'!$A$3:$M$505,12,0)</f>
        <v>2025-12-19</v>
      </c>
      <c r="M19" s="109"/>
      <c r="N19" s="154" t="str">
        <f>VLOOKUP(B19,'Plantilla publicacion'!$A$3:$M$505,13,0)</f>
        <v>111-GRUPO DE TRABAJO DE ADMINISTRACIÓN DE PERSONAL</v>
      </c>
      <c r="O19" s="482">
        <f>VLOOKUP(B19,'SEGUIMIENTO PAI 2025'!$F$6:$AF$486,23,0)</f>
        <v>0</v>
      </c>
      <c r="P19" s="495">
        <f>VLOOKUP(B19,'Plantilla publicacion'!$S$3:$Y$490,7,0)</f>
        <v>0</v>
      </c>
      <c r="Q19" s="154">
        <f>VLOOKUP(B19,'SEGUIMIENTO PAI 2025'!$F$6:$AF$486,21,0)</f>
        <v>0</v>
      </c>
    </row>
    <row r="20" spans="1:17" s="11" customFormat="1" ht="38.25" x14ac:dyDescent="0.25">
      <c r="A20" s="5" t="str">
        <f>VLOOKUP(B20,'Plantilla publicacion'!$A$3:$B$490,2,0)</f>
        <v>Producto</v>
      </c>
      <c r="B20" s="99" t="s">
        <v>552</v>
      </c>
      <c r="C20" s="247" t="str">
        <f>VLOOKUP(B20,'Plantilla publicacion'!$A$3:$R$490,17,0)</f>
        <v>PND - 5-31-5-b- Convergencia regional - Entidades públicas territoriales y nacionales fortalecidas / PES - Transformación Institucional</v>
      </c>
      <c r="D20" s="247" t="str">
        <f>VLOOKUP(B20,'Plantilla publicacion'!$A$3:$M$497,6,0)</f>
        <v>56-Fortalecer la gestión de la información, el conocimiento y la innovación para optimizar la capacidad institucional</v>
      </c>
      <c r="E20" s="247" t="str">
        <f>VLOOKUP(B20,'Plantilla publicacion'!$A$3:$O$490,14,0)</f>
        <v>102-Cumplimiento de productos del PAI asociados a Fortalecer la gestión de la información, el conocimiento y la innovación para optimizar la capacidad institucional</v>
      </c>
      <c r="F20" s="247" t="str">
        <f>VLOOKUP(B20,'Plantilla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247" t="str">
        <f>VLOOKUP(B20,'Plantilla publicacion'!$A$3:$M$497,7,0)</f>
        <v>N/A</v>
      </c>
      <c r="H20" s="101" t="str">
        <f>VLOOKUP(B20,'Plantilla publicacion'!$A$3:$M$505,8,0)</f>
        <v>Estrategia de ingreso efectivo de nuevos funcionarios que conduzca a la garantía del bienestar integral implementada. (Informe final de la implementación de la estrategia)</v>
      </c>
      <c r="I20" s="101">
        <f>VLOOKUP(B20,'Plantilla publicacion'!$A$3:$M$505,9,0)</f>
        <v>100</v>
      </c>
      <c r="J20" s="101" t="str">
        <f>VLOOKUP(B20,'Plantilla publicacion'!$A$3:$M$505,10,0)</f>
        <v>Porcentual</v>
      </c>
      <c r="K20" s="181" t="str">
        <f>VLOOKUP(B20,'Plantilla publicacion'!$A$3:$M$505,11,0)</f>
        <v>2025-02-03</v>
      </c>
      <c r="L20" s="181" t="str">
        <f>VLOOKUP(B20,'Plantilla publicacion'!$A$3:$M$505,12,0)</f>
        <v>2025-11-28</v>
      </c>
      <c r="M20" s="14">
        <f>IF(ISERROR(VLOOKUP(B20,'Plantilla publicacion'!$A$3:$P$490,16,0)),"NA",VLOOKUP(B20,'Plantilla publicacion'!$A$3:$P$490,16,0))</f>
        <v>0</v>
      </c>
      <c r="N20" s="140" t="str">
        <f>VLOOKUP(B20,'Plantilla publicacion'!$A$3:$M$505,13,0)</f>
        <v>117-GRUPO DE TRABAJO DE DESARROLLO DE TALENTO HUMANO</v>
      </c>
      <c r="O20" s="483">
        <f>VLOOKUP(B20,'SEGUIMIENTO PAI 2025'!$F$6:$AF$486,23,0)</f>
        <v>0</v>
      </c>
      <c r="P20" s="496">
        <f>VLOOKUP(B20,'Plantilla publicacion'!$S$3:$Y$490,7,0)</f>
        <v>0</v>
      </c>
      <c r="Q20" s="140">
        <f>VLOOKUP(B20,'SEGUIMIENTO PAI 2025'!$F$6:$AF$486,21,0)</f>
        <v>0</v>
      </c>
    </row>
    <row r="21" spans="1:17" ht="204" x14ac:dyDescent="0.25">
      <c r="A21" s="5" t="str">
        <f>VLOOKUP(B21,'Plantilla publicacion'!$A$3:$B$490,2,0)</f>
        <v>Actividad propia</v>
      </c>
      <c r="B21" s="136" t="s">
        <v>554</v>
      </c>
      <c r="C21" s="248"/>
      <c r="D21" s="248">
        <f>VLOOKUP(B21,'Plantilla publicacion'!$A$3:$M$490,6,0)</f>
        <v>0</v>
      </c>
      <c r="E21" s="248"/>
      <c r="F21" s="248"/>
      <c r="G21" s="248" t="str">
        <f>VLOOKUP(B21,'Plantilla publicacion'!$A$3:$M$490,7,0)</f>
        <v>N/A</v>
      </c>
      <c r="H21" s="6" t="str">
        <f>VLOOKUP(B21,'Plantilla publicacion'!$A$3:$M$505,8,0)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publicacion'!$A$3:$M$505,9,0)</f>
        <v>100</v>
      </c>
      <c r="J21" s="6" t="str">
        <f>VLOOKUP(B21,'Plantilla publicacion'!$A$3:$M$505,10,0)</f>
        <v>Porcentual</v>
      </c>
      <c r="K21" s="7" t="str">
        <f>VLOOKUP(B21,'Plantilla publicacion'!$A$3:$M$505,11,0)</f>
        <v>2025-02-03</v>
      </c>
      <c r="L21" s="7" t="str">
        <f>VLOOKUP(B21,'Plantilla publicacion'!$A$3:$M$505,12,0)</f>
        <v>2025-11-28</v>
      </c>
      <c r="M21" s="56"/>
      <c r="N21" s="152" t="str">
        <f>VLOOKUP(B21,'Plantilla publicacion'!$A$3:$M$505,13,0)</f>
        <v>117-GRUPO DE TRABAJO DE DESARROLLO DE TALENTO HUMANO</v>
      </c>
      <c r="O21" s="481">
        <f>VLOOKUP(B21,'SEGUIMIENTO PAI 2025'!$F$6:$AF$486,23,0)</f>
        <v>79.95</v>
      </c>
      <c r="P21" s="494">
        <f>VLOOKUP(B21,'Plantilla publicacion'!$S$3:$Y$490,7,0)</f>
        <v>2.2208333333333332</v>
      </c>
      <c r="Q21" s="152" t="str">
        <f>VLOOKUP(B21,'SEGUIMIENTO PAI 2025'!$F$6:$AF$486,21,0)</f>
        <v xml:space="preserve">
Teniendo en cuenta que está previsto suplir un total de 414 empleos mediante concurso abierto, y que con corte al 30 de agosto se han posesionado 331 personas, el porcentaje de avance reportado corresponde al cumplimiento efectivo frente a la meta establecida. Este porcentaje se obtiene de dividir el número de personas posesionadas (331) entre el total de empleos proyectados (414), y el resultado se multiplica por cien para expresarlo en porcentaje. Al realizar este cálculo, se obtiene un porcentaje de avance del 79,95%, que refleja de manera precisa el cumplimiento alcanzado con corte a la fecha mencionada.
</v>
      </c>
    </row>
    <row r="22" spans="1:17" ht="25.5" x14ac:dyDescent="0.25">
      <c r="A22" s="5" t="str">
        <f>VLOOKUP(B22,'Plantilla publicacion'!$A$3:$B$490,2,0)</f>
        <v>Actividad propia</v>
      </c>
      <c r="B22" s="136" t="s">
        <v>556</v>
      </c>
      <c r="C22" s="248"/>
      <c r="D22" s="248">
        <f>VLOOKUP(B22,'Plantilla publicacion'!$A$3:$M$490,6,0)</f>
        <v>0</v>
      </c>
      <c r="E22" s="248"/>
      <c r="F22" s="248"/>
      <c r="G22" s="248" t="str">
        <f>VLOOKUP(B22,'Plantilla publicacion'!$A$3:$M$490,7,0)</f>
        <v>N/A</v>
      </c>
      <c r="H22" s="6" t="str">
        <f>VLOOKUP(B22,'Plantilla publicacion'!$A$3:$M$505,8,0)</f>
        <v>Realizar un Taller de adaptación al cambio dirigido a los líderes de las área (Listado de asistencia del taller)</v>
      </c>
      <c r="I22" s="6">
        <f>VLOOKUP(B22,'Plantilla publicacion'!$A$3:$M$505,9,0)</f>
        <v>1</v>
      </c>
      <c r="J22" s="6" t="str">
        <f>VLOOKUP(B22,'Plantilla publicacion'!$A$3:$M$505,10,0)</f>
        <v>Númerica</v>
      </c>
      <c r="K22" s="7" t="str">
        <f>VLOOKUP(B22,'Plantilla publicacion'!$A$3:$M$505,11,0)</f>
        <v>2025-04-01</v>
      </c>
      <c r="L22" s="7" t="str">
        <f>VLOOKUP(B22,'Plantilla publicacion'!$A$3:$M$505,12,0)</f>
        <v>2025-04-30</v>
      </c>
      <c r="M22" s="56"/>
      <c r="N22" s="152" t="str">
        <f>VLOOKUP(B22,'Plantilla publicacion'!$A$3:$M$505,13,0)</f>
        <v>117-GRUPO DE TRABAJO DE DESARROLLO DE TALENTO HUMANO</v>
      </c>
      <c r="O22" s="481">
        <f>VLOOKUP(B22,'SEGUIMIENTO PAI 2025'!$F$6:$AF$486,23,0)</f>
        <v>100</v>
      </c>
      <c r="P22" s="494">
        <f>VLOOKUP(B22,'Plantilla publicacion'!$S$3:$Y$490,7,0)</f>
        <v>2.7777777777777777</v>
      </c>
      <c r="Q22" s="152" t="str">
        <f>VLOOKUP(B22,'SEGUIMIENTO PAI 2025'!$F$6:$AF$486,21,0)</f>
        <v xml:space="preserve">Se realizó el taller de adaptación al cambio dirigido a los líderes del área </v>
      </c>
    </row>
    <row r="23" spans="1:17" ht="51" x14ac:dyDescent="0.25">
      <c r="A23" s="5" t="str">
        <f>VLOOKUP(B23,'Plantilla publicacion'!$A$3:$B$490,2,0)</f>
        <v>Actividad propia</v>
      </c>
      <c r="B23" s="136" t="s">
        <v>558</v>
      </c>
      <c r="C23" s="248"/>
      <c r="D23" s="248">
        <f>VLOOKUP(B23,'Plantilla publicacion'!$A$3:$M$490,6,0)</f>
        <v>0</v>
      </c>
      <c r="E23" s="248"/>
      <c r="F23" s="248"/>
      <c r="G23" s="248" t="str">
        <f>VLOOKUP(B23,'Plantilla publicacion'!$A$3:$M$490,7,0)</f>
        <v>N/A</v>
      </c>
      <c r="H23" s="6" t="str">
        <f>VLOOKUP(B23,'Plantilla publicacion'!$A$3:$M$505,8,0)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publicacion'!$A$3:$M$505,9,0)</f>
        <v>1</v>
      </c>
      <c r="J23" s="6" t="str">
        <f>VLOOKUP(B23,'Plantilla publicacion'!$A$3:$M$505,10,0)</f>
        <v>Númerica</v>
      </c>
      <c r="K23" s="7" t="str">
        <f>VLOOKUP(B23,'Plantilla publicacion'!$A$3:$M$505,11,0)</f>
        <v>2025-06-03</v>
      </c>
      <c r="L23" s="7" t="str">
        <f>VLOOKUP(B23,'Plantilla publicacion'!$A$3:$M$505,12,0)</f>
        <v>2025-07-01</v>
      </c>
      <c r="M23" s="56"/>
      <c r="N23" s="152" t="str">
        <f>VLOOKUP(B23,'Plantilla publicacion'!$A$3:$M$505,13,0)</f>
        <v>117-GRUPO DE TRABAJO DE DESARROLLO DE TALENTO HUMANO</v>
      </c>
      <c r="O23" s="481">
        <f>VLOOKUP(B23,'SEGUIMIENTO PAI 2025'!$F$6:$AF$486,23,0)</f>
        <v>100</v>
      </c>
      <c r="P23" s="494">
        <f>VLOOKUP(B23,'Plantilla publicacion'!$S$3:$Y$490,7,0)</f>
        <v>2.7777777777777777</v>
      </c>
      <c r="Q23" s="152" t="str">
        <f>VLOOKUP(B23,'SEGUIMIENTO PAI 2025'!$F$6:$AF$486,21,0)</f>
        <v>Realizar encuesta sociodemográfica con el fin de caracterizar a los servidores e identificar acciones de mejora en pro de la felicidad de los servidores.</v>
      </c>
    </row>
    <row r="24" spans="1:17" ht="26.25" thickBot="1" x14ac:dyDescent="0.3">
      <c r="A24" s="5" t="str">
        <f>VLOOKUP(B24,'Plantilla publicacion'!$A$3:$B$490,2,0)</f>
        <v>Actividad propia</v>
      </c>
      <c r="B24" s="137" t="s">
        <v>560</v>
      </c>
      <c r="C24" s="249"/>
      <c r="D24" s="249">
        <f>VLOOKUP(B24,'Plantilla publicacion'!$A$3:$M$490,6,0)</f>
        <v>0</v>
      </c>
      <c r="E24" s="249"/>
      <c r="F24" s="249"/>
      <c r="G24" s="249" t="str">
        <f>VLOOKUP(B24,'Plantilla publicacion'!$A$3:$M$490,7,0)</f>
        <v>N/A</v>
      </c>
      <c r="H24" s="107" t="str">
        <f>VLOOKUP(B24,'Plantilla publicacion'!$A$3:$M$505,8,0)</f>
        <v>Realizar campañas "escuchando tus emociones" (Informe con estadísticas de las personas que participaron de la campaña)</v>
      </c>
      <c r="I24" s="107">
        <f>VLOOKUP(B24,'Plantilla publicacion'!$A$3:$M$505,9,0)</f>
        <v>6</v>
      </c>
      <c r="J24" s="107" t="str">
        <f>VLOOKUP(B24,'Plantilla publicacion'!$A$3:$M$505,10,0)</f>
        <v>Númerica</v>
      </c>
      <c r="K24" s="108" t="str">
        <f>VLOOKUP(B24,'Plantilla publicacion'!$A$3:$M$505,11,0)</f>
        <v>2025-06-03</v>
      </c>
      <c r="L24" s="108" t="str">
        <f>VLOOKUP(B24,'Plantilla publicacion'!$A$3:$M$505,12,0)</f>
        <v>2025-11-28</v>
      </c>
      <c r="M24" s="109"/>
      <c r="N24" s="154" t="str">
        <f>VLOOKUP(B24,'Plantilla publicacion'!$A$3:$M$505,13,0)</f>
        <v>117-GRUPO DE TRABAJO DE DESARROLLO DE TALENTO HUMANO</v>
      </c>
      <c r="O24" s="482">
        <f>VLOOKUP(B24,'SEGUIMIENTO PAI 2025'!$F$6:$AF$486,23,0)</f>
        <v>49.98</v>
      </c>
      <c r="P24" s="495">
        <f>VLOOKUP(B24,'Plantilla publicacion'!$S$3:$Y$490,7,0)</f>
        <v>1.3883333333333332</v>
      </c>
      <c r="Q24" s="154" t="str">
        <f>VLOOKUP(B24,'SEGUIMIENTO PAI 2025'!$F$6:$AF$486,21,0)</f>
        <v xml:space="preserve">Durante el mes de agosto se realizó la tercera campaña "escuchando tus emociones"  </v>
      </c>
    </row>
    <row r="25" spans="1:17" s="11" customFormat="1" ht="38.25" x14ac:dyDescent="0.25">
      <c r="A25" s="5" t="str">
        <f>VLOOKUP(B25,'Plantilla publicacion'!$A$3:$B$490,2,0)</f>
        <v>Producto</v>
      </c>
      <c r="B25" s="139" t="s">
        <v>562</v>
      </c>
      <c r="C25" s="247" t="str">
        <f>VLOOKUP(B25,'Plantilla publicacion'!$A$3:$R$490,17,0)</f>
        <v>PND - 5-31-5-b- Convergencia regional - Entidades públicas territoriales y nacionales fortalecidas / PES - Transformación Institucional</v>
      </c>
      <c r="D25" s="247" t="str">
        <f>VLOOKUP(B25,'Plantilla publicacion'!$A$3:$M$497,6,0)</f>
        <v>60-Fortalecer el Sistema Integral de Gestión Institucional en el marco del Modelo Integrado de Planeación y gestión para mejorar la prestación del servicio.</v>
      </c>
      <c r="E25" s="247" t="str">
        <f>VLOOKUP(B25,'Plantilla publicacion'!$A$3:$O$490,14,0)</f>
        <v>106-Cumplimiento de productos del PAI asociados a Fortalecer el Sistema Integral de Gestión Institucional para mejorar la prestación del servicio.</v>
      </c>
      <c r="F25" s="247" t="str">
        <f>VLOOKUP(B25,'Plantilla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247" t="str">
        <f>VLOOKUP(B25,'Plantilla publicacion'!$A$3:$M$497,7,0)</f>
        <v>N/A</v>
      </c>
      <c r="H25" s="14" t="str">
        <f>VLOOKUP(B25,'Plantilla publicacion'!$A$3:$M$505,8,0)</f>
        <v>Documento del Plan Estratégico de Talento Humano, elaborado y publicado  (Plan elaborado y captura de pantalla de la publicación en página web de la SIC e Intrasic)</v>
      </c>
      <c r="I25" s="14">
        <f>VLOOKUP(B25,'Plantilla publicacion'!$A$3:$M$505,9,0)</f>
        <v>1</v>
      </c>
      <c r="J25" s="14" t="str">
        <f>VLOOKUP(B25,'Plantilla publicacion'!$A$3:$M$505,10,0)</f>
        <v>Númerica</v>
      </c>
      <c r="K25" s="180" t="str">
        <f>VLOOKUP(B25,'Plantilla publicacion'!$A$3:$M$505,11,0)</f>
        <v>2025-01-20</v>
      </c>
      <c r="L25" s="180" t="str">
        <f>VLOOKUP(B25,'Plantilla publicacion'!$A$3:$M$505,12,0)</f>
        <v>2025-02-28</v>
      </c>
      <c r="M25" s="14" t="str">
        <f>IF(ISERROR(VLOOKUP(B25,'Plantilla publicacion'!$A$3:$P$490,16,0)),"NA",VLOOKUP(B25,'Plantilla publicacion'!$A$3:$P$490,16,0))</f>
        <v>PES_20240073 / DECRETO 612</v>
      </c>
      <c r="N25" s="140" t="str">
        <f>VLOOKUP(B25,'Plantilla publicacion'!$A$3:$M$505,13,0)</f>
        <v>117-GRUPO DE TRABAJO DE DESARROLLO DE TALENTO HUMANO</v>
      </c>
      <c r="O25" s="483">
        <f>VLOOKUP(B25,'SEGUIMIENTO PAI 2025'!$F$6:$AF$486,23,0)</f>
        <v>100</v>
      </c>
      <c r="P25" s="496">
        <f>VLOOKUP(B25,'Plantilla publicacion'!$S$3:$Y$490,7,0)</f>
        <v>8.5</v>
      </c>
      <c r="Q25" s="140" t="str">
        <f>VLOOKUP(B25,'SEGUIMIENTO PAI 2025'!$F$6:$AF$486,21,0)</f>
        <v>Se elaboró el Plan Estratégico de Talento Humano y se realizó la publicación en página web de la SIC e Intrasic.</v>
      </c>
    </row>
    <row r="26" spans="1:17" ht="25.5" x14ac:dyDescent="0.25">
      <c r="A26" s="5" t="str">
        <f>VLOOKUP(B26,'Plantilla publicacion'!$A$3:$B$490,2,0)</f>
        <v>Actividad propia</v>
      </c>
      <c r="B26" s="136" t="s">
        <v>564</v>
      </c>
      <c r="C26" s="248"/>
      <c r="D26" s="248">
        <f>VLOOKUP(B26,'Plantilla publicacion'!$A$3:$M$490,6,0)</f>
        <v>0</v>
      </c>
      <c r="E26" s="248"/>
      <c r="F26" s="248"/>
      <c r="G26" s="248" t="str">
        <f>VLOOKUP(B26,'Plantilla publicacion'!$A$3:$M$490,7,0)</f>
        <v>N/A</v>
      </c>
      <c r="H26" s="6" t="str">
        <f>VLOOKUP(B26,'Plantilla publicacion'!$A$3:$M$505,8,0)</f>
        <v>Elaborar el documento del Plan Estratégico de Talento Humano (Documento del plan/único entregable)</v>
      </c>
      <c r="I26" s="6">
        <f>VLOOKUP(B26,'Plantilla publicacion'!$A$3:$M$505,9,0)</f>
        <v>1</v>
      </c>
      <c r="J26" s="6" t="str">
        <f>VLOOKUP(B26,'Plantilla publicacion'!$A$3:$M$505,10,0)</f>
        <v>Númerica</v>
      </c>
      <c r="K26" s="7" t="str">
        <f>VLOOKUP(B26,'Plantilla publicacion'!$A$3:$M$505,11,0)</f>
        <v>2025-01-20</v>
      </c>
      <c r="L26" s="7" t="str">
        <f>VLOOKUP(B26,'Plantilla publicacion'!$A$3:$M$505,12,0)</f>
        <v>2025-01-31</v>
      </c>
      <c r="M26" s="56"/>
      <c r="N26" s="152" t="str">
        <f>VLOOKUP(B26,'Plantilla publicacion'!$A$3:$M$505,13,0)</f>
        <v>117-GRUPO DE TRABAJO DE DESARROLLO DE TALENTO HUMANO</v>
      </c>
      <c r="O26" s="481">
        <f>VLOOKUP(B26,'SEGUIMIENTO PAI 2025'!$F$6:$AF$486,23,0)</f>
        <v>100</v>
      </c>
      <c r="P26" s="494">
        <f>VLOOKUP(B26,'Plantilla publicacion'!$S$3:$Y$490,7,0)</f>
        <v>6.6666666666666679</v>
      </c>
      <c r="Q26" s="152" t="str">
        <f>VLOOKUP(B26,'SEGUIMIENTO PAI 2025'!$F$6:$AF$486,21,0)</f>
        <v>Se elaboró el documento del Plan Estratégico de Talento Humano para la vigencia 2025.</v>
      </c>
    </row>
    <row r="27" spans="1:17" ht="39" thickBot="1" x14ac:dyDescent="0.3">
      <c r="A27" s="5" t="str">
        <f>VLOOKUP(B27,'Plantilla publicacion'!$A$3:$B$490,2,0)</f>
        <v>Actividad propia</v>
      </c>
      <c r="B27" s="153" t="s">
        <v>566</v>
      </c>
      <c r="C27" s="249"/>
      <c r="D27" s="249">
        <f>VLOOKUP(B27,'Plantilla publicacion'!$A$3:$M$490,6,0)</f>
        <v>0</v>
      </c>
      <c r="E27" s="249"/>
      <c r="F27" s="249"/>
      <c r="G27" s="249" t="str">
        <f>VLOOKUP(B27,'Plantilla publicacion'!$A$3:$M$490,7,0)</f>
        <v>N/A</v>
      </c>
      <c r="H27" s="10" t="str">
        <f>VLOOKUP(B27,'Plantilla publicacion'!$A$3:$M$505,8,0)</f>
        <v>Publicar el Plan Estratégico de Talento Humano  (Captura de pantalla de la publicación en página web de la SIC e Intrasic)</v>
      </c>
      <c r="I27" s="10">
        <f>VLOOKUP(B27,'Plantilla publicacion'!$A$3:$M$505,9,0)</f>
        <v>1</v>
      </c>
      <c r="J27" s="10" t="str">
        <f>VLOOKUP(B27,'Plantilla publicacion'!$A$3:$M$505,10,0)</f>
        <v>Númerica</v>
      </c>
      <c r="K27" s="111" t="str">
        <f>VLOOKUP(B27,'Plantilla publicacion'!$A$3:$M$505,11,0)</f>
        <v>2025-02-03</v>
      </c>
      <c r="L27" s="111" t="str">
        <f>VLOOKUP(B27,'Plantilla publicacion'!$A$3:$M$505,12,0)</f>
        <v>2025-02-28</v>
      </c>
      <c r="M27" s="109"/>
      <c r="N27" s="154" t="str">
        <f>VLOOKUP(B27,'Plantilla publicacion'!$A$3:$M$505,13,0)</f>
        <v>117-GRUPO DE TRABAJO DE DESARROLLO DE TALENTO HUMANO</v>
      </c>
      <c r="O27" s="482">
        <f>VLOOKUP(B27,'SEGUIMIENTO PAI 2025'!$F$6:$AF$486,23,0)</f>
        <v>100</v>
      </c>
      <c r="P27" s="495">
        <f>VLOOKUP(B27,'Plantilla publicacion'!$S$3:$Y$490,7,0)</f>
        <v>4.4444444444444446</v>
      </c>
      <c r="Q27" s="154" t="str">
        <f>VLOOKUP(B27,'SEGUIMIENTO PAI 2025'!$F$6:$AF$486,21,0)</f>
        <v>Se realizó la publicación del Plan Estratégico de Talento Humano tanto en la página web de la entidad como en la Intrasic.</v>
      </c>
    </row>
    <row r="28" spans="1:17" s="11" customFormat="1" ht="38.25" x14ac:dyDescent="0.25">
      <c r="A28" s="5" t="str">
        <f>VLOOKUP(B28,'Plantilla publicacion'!$A$3:$B$490,2,0)</f>
        <v>Producto</v>
      </c>
      <c r="B28" s="99" t="s">
        <v>568</v>
      </c>
      <c r="C28" s="247" t="str">
        <f>VLOOKUP(B28,'Plantilla publicacion'!$A$3:$R$490,17,0)</f>
        <v>PND - 5-31-5-b- Convergencia regional - Entidades públicas territoriales y nacionales fortalecidas / PES - Transformación Institucional</v>
      </c>
      <c r="D28" s="247" t="str">
        <f>VLOOKUP(B28,'Plantilla publicacion'!$A$3:$M$497,6,0)</f>
        <v>60-Fortalecer el Sistema Integral de Gestión Institucional en el marco del Modelo Integrado de Planeación y gestión para mejorar la prestación del servicio.</v>
      </c>
      <c r="E28" s="247" t="str">
        <f>VLOOKUP(B28,'Plantilla publicacion'!$A$3:$O$490,14,0)</f>
        <v>106-Cumplimiento de productos del PAI asociados a Fortalecer el Sistema Integral de Gestión Institucional para mejorar la prestación del servicio.</v>
      </c>
      <c r="F28" s="247" t="str">
        <f>VLOOKUP(B28,'Plantilla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247" t="str">
        <f>VLOOKUP(B28,'Plantilla publicacion'!$A$3:$M$497,7,0)</f>
        <v>N/A</v>
      </c>
      <c r="H28" s="101" t="str">
        <f>VLOOKUP(B28,'Plantilla publicacion'!$A$3:$M$505,8,0)</f>
        <v>Objetivo de mejora Empresas Familiarmente responsables efr, cumplidos (Informe consolidado de cumplimiento de objetivos de mejora, único entregable)</v>
      </c>
      <c r="I28" s="101">
        <f>VLOOKUP(B28,'Plantilla publicacion'!$A$3:$M$505,9,0)</f>
        <v>1</v>
      </c>
      <c r="J28" s="101" t="str">
        <f>VLOOKUP(B28,'Plantilla publicacion'!$A$3:$M$505,10,0)</f>
        <v>Númerica</v>
      </c>
      <c r="K28" s="181" t="str">
        <f>VLOOKUP(B28,'Plantilla publicacion'!$A$3:$M$505,11,0)</f>
        <v>2025-01-20</v>
      </c>
      <c r="L28" s="181" t="str">
        <f>VLOOKUP(B28,'Plantilla publicacion'!$A$3:$M$505,12,0)</f>
        <v>2025-12-22</v>
      </c>
      <c r="M28" s="14">
        <f>IF(ISERROR(VLOOKUP(B28,'Plantilla publicacion'!$A$3:$P$490,16,0)),"NA",VLOOKUP(B28,'Plantilla publicacion'!$A$3:$P$490,16,0))</f>
        <v>0</v>
      </c>
      <c r="N28" s="140" t="str">
        <f>VLOOKUP(B28,'Plantilla publicacion'!$A$3:$M$505,13,0)</f>
        <v>117-GRUPO DE TRABAJO DE DESARROLLO DE TALENTO HUMANO</v>
      </c>
      <c r="O28" s="483">
        <f>VLOOKUP(B28,'SEGUIMIENTO PAI 2025'!$F$6:$AF$486,23,0)</f>
        <v>0</v>
      </c>
      <c r="P28" s="496">
        <f>VLOOKUP(B28,'Plantilla publicacion'!$S$3:$Y$490,7,0)</f>
        <v>0</v>
      </c>
      <c r="Q28" s="140">
        <f>VLOOKUP(B28,'SEGUIMIENTO PAI 2025'!$F$6:$AF$486,21,0)</f>
        <v>0</v>
      </c>
    </row>
    <row r="29" spans="1:17" ht="38.25" x14ac:dyDescent="0.25">
      <c r="A29" s="5" t="str">
        <f>VLOOKUP(B29,'Plantilla publicacion'!$A$3:$B$490,2,0)</f>
        <v>Actividad propia</v>
      </c>
      <c r="B29" s="136" t="s">
        <v>570</v>
      </c>
      <c r="C29" s="248"/>
      <c r="D29" s="248">
        <f>VLOOKUP(B29,'Plantilla publicacion'!$A$3:$M$490,6,0)</f>
        <v>0</v>
      </c>
      <c r="E29" s="248"/>
      <c r="F29" s="248"/>
      <c r="G29" s="248" t="str">
        <f>VLOOKUP(B29,'Plantilla publicacion'!$A$3:$M$490,7,0)</f>
        <v>N/A</v>
      </c>
      <c r="H29" s="6" t="str">
        <f>VLOOKUP(B29,'Plantilla publicacion'!$A$3:$M$505,8,0)</f>
        <v>Establecer plan de trabajo con acciones, fechas y responsables, para el cumplimiento de los objetivos de mejora efr   (Plan de trabajo / único entregable)</v>
      </c>
      <c r="I29" s="6">
        <f>VLOOKUP(B29,'Plantilla publicacion'!$A$3:$M$505,9,0)</f>
        <v>1</v>
      </c>
      <c r="J29" s="6" t="str">
        <f>VLOOKUP(B29,'Plantilla publicacion'!$A$3:$M$505,10,0)</f>
        <v>Númerica</v>
      </c>
      <c r="K29" s="7" t="str">
        <f>VLOOKUP(B29,'Plantilla publicacion'!$A$3:$M$505,11,0)</f>
        <v>2025-01-20</v>
      </c>
      <c r="L29" s="7" t="str">
        <f>VLOOKUP(B29,'Plantilla publicacion'!$A$3:$M$505,12,0)</f>
        <v>2025-01-31</v>
      </c>
      <c r="M29" s="56"/>
      <c r="N29" s="152" t="str">
        <f>VLOOKUP(B29,'Plantilla publicacion'!$A$3:$M$505,13,0)</f>
        <v>117-GRUPO DE TRABAJO DE DESARROLLO DE TALENTO HUMANO</v>
      </c>
      <c r="O29" s="481">
        <f>VLOOKUP(B29,'SEGUIMIENTO PAI 2025'!$F$6:$AF$486,23,0)</f>
        <v>100</v>
      </c>
      <c r="P29" s="494">
        <f>VLOOKUP(B29,'Plantilla publicacion'!$S$3:$Y$490,7,0)</f>
        <v>8.8888888888888893</v>
      </c>
      <c r="Q29" s="152" t="str">
        <f>VLOOKUP(B29,'SEGUIMIENTO PAI 2025'!$F$6:$AF$486,21,0)</f>
        <v>Se estableció el plan de trabajo con acciones, fechas y responsables, para el cumplimiento de los objetivos de mejora efr.</v>
      </c>
    </row>
    <row r="30" spans="1:17" ht="39" thickBot="1" x14ac:dyDescent="0.3">
      <c r="A30" s="5" t="str">
        <f>VLOOKUP(B30,'Plantilla publicacion'!$A$3:$B$490,2,0)</f>
        <v>Actividad propia</v>
      </c>
      <c r="B30" s="137" t="s">
        <v>571</v>
      </c>
      <c r="C30" s="249"/>
      <c r="D30" s="249">
        <f>VLOOKUP(B30,'Plantilla publicacion'!$A$3:$M$490,6,0)</f>
        <v>0</v>
      </c>
      <c r="E30" s="249"/>
      <c r="F30" s="249"/>
      <c r="G30" s="249" t="str">
        <f>VLOOKUP(B30,'Plantilla publicacion'!$A$3:$M$490,7,0)</f>
        <v>N/A</v>
      </c>
      <c r="H30" s="107" t="str">
        <f>VLOOKUP(B30,'Plantilla publicacion'!$A$3:$M$505,8,0)</f>
        <v>Ejecutar el plan de trabajo para el cumplimiento de los objetivos de mejora efr  (Informes trimestrales (4) de seguimiento y soportes documentales de cumplimiento)</v>
      </c>
      <c r="I30" s="107">
        <f>VLOOKUP(B30,'Plantilla publicacion'!$A$3:$M$505,9,0)</f>
        <v>100</v>
      </c>
      <c r="J30" s="107" t="str">
        <f>VLOOKUP(B30,'Plantilla publicacion'!$A$3:$M$505,10,0)</f>
        <v>Porcentual</v>
      </c>
      <c r="K30" s="108" t="str">
        <f>VLOOKUP(B30,'Plantilla publicacion'!$A$3:$M$505,11,0)</f>
        <v>2025-02-03</v>
      </c>
      <c r="L30" s="108" t="str">
        <f>VLOOKUP(B30,'Plantilla publicacion'!$A$3:$M$505,12,0)</f>
        <v>2025-12-22</v>
      </c>
      <c r="M30" s="109"/>
      <c r="N30" s="154" t="str">
        <f>VLOOKUP(B30,'Plantilla publicacion'!$A$3:$M$505,13,0)</f>
        <v>117-GRUPO DE TRABAJO DE DESARROLLO DE TALENTO HUMANO</v>
      </c>
      <c r="O30" s="482">
        <f>VLOOKUP(B30,'SEGUIMIENTO PAI 2025'!$F$6:$AF$486,23,0)</f>
        <v>54</v>
      </c>
      <c r="P30" s="495">
        <f>VLOOKUP(B30,'Plantilla publicacion'!$S$3:$Y$490,7,0)</f>
        <v>1.2</v>
      </c>
      <c r="Q30" s="154" t="str">
        <f>VLOOKUP(B30,'SEGUIMIENTO PAI 2025'!$F$6:$AF$486,21,0)</f>
        <v>Se han elaborado dos informes trimestrales y se han ejecutado las actividades para el cumplimiento de objetivos de mejora efr.</v>
      </c>
    </row>
    <row r="31" spans="1:17" s="11" customFormat="1" ht="51" x14ac:dyDescent="0.25">
      <c r="A31" s="5" t="str">
        <f>VLOOKUP(B31,'Plantilla publicacion'!$A$3:$B$490,2,0)</f>
        <v>Producto</v>
      </c>
      <c r="B31" s="139" t="s">
        <v>573</v>
      </c>
      <c r="C31" s="247" t="str">
        <f>VLOOKUP(B31,'Plantilla publicacion'!$A$3:$R$490,17,0)</f>
        <v>PND - 5-31-5-b- Convergencia regional - Entidades públicas territoriales y nacionales fortalecidas / PES - Transformación Institucional</v>
      </c>
      <c r="D31" s="247" t="str">
        <f>VLOOKUP(B31,'Plantilla publicacion'!$A$3:$M$497,6,0)</f>
        <v>60-Fortalecer el Sistema Integral de Gestión Institucional en el marco del Modelo Integrado de Planeación y gestión para mejorar la prestación del servicio.</v>
      </c>
      <c r="E31" s="247" t="str">
        <f>VLOOKUP(B31,'Plantilla publicacion'!$A$3:$O$490,14,0)</f>
        <v>106-Cumplimiento de productos del PAI asociados a Fortalecer el Sistema Integral de Gestión Institucional para mejorar la prestación del servicio.</v>
      </c>
      <c r="F31" s="247" t="str">
        <f>VLOOKUP(B31,'Plantilla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247" t="str">
        <f>VLOOKUP(B31,'Plantilla publicacion'!$A$3:$M$497,7,0)</f>
        <v>FUNCIONAMIENTO</v>
      </c>
      <c r="H31" s="14" t="str">
        <f>VLOOKUP(B31,'Plantilla publicacion'!$A$3:$M$505,8,0)</f>
        <v>Plan de Bienestar Social y Estímulos, elaborado y ejecutado (Informe semestral de la ejecución del plan / único entregable)</v>
      </c>
      <c r="I31" s="14">
        <f>VLOOKUP(B31,'Plantilla publicacion'!$A$3:$M$505,9,0)</f>
        <v>100</v>
      </c>
      <c r="J31" s="14" t="str">
        <f>VLOOKUP(B31,'Plantilla publicacion'!$A$3:$M$505,10,0)</f>
        <v>Porcentual</v>
      </c>
      <c r="K31" s="180" t="str">
        <f>VLOOKUP(B31,'Plantilla publicacion'!$A$3:$M$505,11,0)</f>
        <v>2025-01-13</v>
      </c>
      <c r="L31" s="180" t="str">
        <f>VLOOKUP(B31,'Plantilla publicacion'!$A$3:$M$505,12,0)</f>
        <v>2025-12-22</v>
      </c>
      <c r="M31" s="14" t="str">
        <f>IF(ISERROR(VLOOKUP(B31,'Plantilla publicacion'!$A$3:$P$490,16,0)),"NA",VLOOKUP(B31,'Plantilla publicacion'!$A$3:$P$490,16,0))</f>
        <v>DECRETO 612</v>
      </c>
      <c r="N31" s="140" t="str">
        <f>VLOOKUP(B31,'Plantilla publicacion'!$A$3:$M$505,13,0)</f>
        <v>117-GRUPO DE TRABAJO DE DESARROLLO DE TALENTO HUMANO</v>
      </c>
      <c r="O31" s="483">
        <f>VLOOKUP(B31,'SEGUIMIENTO PAI 2025'!$F$6:$AF$486,23,0)</f>
        <v>41.1</v>
      </c>
      <c r="P31" s="496">
        <f>VLOOKUP(B31,'Plantilla publicacion'!$S$3:$Y$490,7,0)</f>
        <v>3.4935</v>
      </c>
      <c r="Q31" s="140" t="str">
        <f>VLOOKUP(B31,'SEGUIMIENTO PAI 2025'!$F$6:$AF$486,21,0)</f>
        <v>Se elaboró el primer informe semestral de Plan de Bienestar Social y Estímulos, se ajusta porcentaje de acuerdo a las indicaciones de la OAP</v>
      </c>
    </row>
    <row r="32" spans="1:17" ht="51" x14ac:dyDescent="0.25">
      <c r="A32" s="5" t="str">
        <f>VLOOKUP(B32,'Plantilla publicacion'!$A$3:$B$490,2,0)</f>
        <v>Actividad propia</v>
      </c>
      <c r="B32" s="136" t="s">
        <v>575</v>
      </c>
      <c r="C32" s="248"/>
      <c r="D32" s="248">
        <f>VLOOKUP(B32,'Plantilla publicacion'!$A$3:$M$490,6,0)</f>
        <v>0</v>
      </c>
      <c r="E32" s="248"/>
      <c r="F32" s="248"/>
      <c r="G32" s="248" t="str">
        <f>VLOOKUP(B32,'Plantilla publicacion'!$A$3:$M$490,7,0)</f>
        <v>N/A</v>
      </c>
      <c r="H32" s="6" t="str">
        <f>VLOOKUP(B32,'Plantilla publicacion'!$A$3:$M$505,8,0)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publicacion'!$A$3:$M$505,9,0)</f>
        <v>1</v>
      </c>
      <c r="J32" s="6" t="str">
        <f>VLOOKUP(B32,'Plantilla publicacion'!$A$3:$M$505,10,0)</f>
        <v>Númerica</v>
      </c>
      <c r="K32" s="7" t="str">
        <f>VLOOKUP(B32,'Plantilla publicacion'!$A$3:$M$505,11,0)</f>
        <v>2025-01-13</v>
      </c>
      <c r="L32" s="7" t="str">
        <f>VLOOKUP(B32,'Plantilla publicacion'!$A$3:$M$505,12,0)</f>
        <v>2025-01-31</v>
      </c>
      <c r="M32" s="56"/>
      <c r="N32" s="152" t="str">
        <f>VLOOKUP(B32,'Plantilla publicacion'!$A$3:$M$505,13,0)</f>
        <v>117-GRUPO DE TRABAJO DE DESARROLLO DE TALENTO HUMANO</v>
      </c>
      <c r="O32" s="481">
        <f>VLOOKUP(B32,'SEGUIMIENTO PAI 2025'!$F$6:$AF$486,23,0)</f>
        <v>100</v>
      </c>
      <c r="P32" s="494">
        <f>VLOOKUP(B32,'Plantilla publicacion'!$S$3:$Y$490,7,0)</f>
        <v>1.666666666666667</v>
      </c>
      <c r="Q32" s="152" t="str">
        <f>VLOOKUP(B32,'SEGUIMIENTO PAI 2025'!$F$6:$AF$486,21,0)</f>
        <v>Se elaboró el plan de bienestar social y estímulos y fue aprobado  por el Comité Institucional de Gestión y Desempeño en reunión celebrada el 29 de enero de 2025.</v>
      </c>
    </row>
    <row r="33" spans="1:17" ht="38.25" x14ac:dyDescent="0.25">
      <c r="A33" s="5" t="str">
        <f>VLOOKUP(B33,'Plantilla publicacion'!$A$3:$B$490,2,0)</f>
        <v>Actividad propia</v>
      </c>
      <c r="B33" s="136" t="s">
        <v>577</v>
      </c>
      <c r="C33" s="248"/>
      <c r="D33" s="248">
        <f>VLOOKUP(B33,'Plantilla publicacion'!$A$3:$M$490,6,0)</f>
        <v>0</v>
      </c>
      <c r="E33" s="248"/>
      <c r="F33" s="248"/>
      <c r="G33" s="248" t="str">
        <f>VLOOKUP(B33,'Plantilla publicacion'!$A$3:$M$490,7,0)</f>
        <v>N/A</v>
      </c>
      <c r="H33" s="6" t="str">
        <f>VLOOKUP(B33,'Plantilla publicacion'!$A$3:$M$505,8,0)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publicacion'!$A$3:$M$505,9,0)</f>
        <v>1</v>
      </c>
      <c r="J33" s="6" t="str">
        <f>VLOOKUP(B33,'Plantilla publicacion'!$A$3:$M$505,10,0)</f>
        <v>Númerica</v>
      </c>
      <c r="K33" s="7" t="str">
        <f>VLOOKUP(B33,'Plantilla publicacion'!$A$3:$M$505,11,0)</f>
        <v>2025-01-13</v>
      </c>
      <c r="L33" s="7" t="str">
        <f>VLOOKUP(B33,'Plantilla publicacion'!$A$3:$M$505,12,0)</f>
        <v>2025-01-31</v>
      </c>
      <c r="M33" s="56"/>
      <c r="N33" s="152" t="str">
        <f>VLOOKUP(B33,'Plantilla publicacion'!$A$3:$M$505,13,0)</f>
        <v>117-GRUPO DE TRABAJO DE DESARROLLO DE TALENTO HUMANO</v>
      </c>
      <c r="O33" s="481">
        <f>VLOOKUP(B33,'SEGUIMIENTO PAI 2025'!$F$6:$AF$486,23,0)</f>
        <v>100</v>
      </c>
      <c r="P33" s="494">
        <f>VLOOKUP(B33,'Plantilla publicacion'!$S$3:$Y$490,7,0)</f>
        <v>1.666666666666667</v>
      </c>
      <c r="Q33" s="152" t="str">
        <f>VLOOKUP(B33,'SEGUIMIENTO PAI 2025'!$F$6:$AF$486,21,0)</f>
        <v>Mediante Resolución 2240 de 2025 se adoptó el Plan de Bienestar Social y Estímulos y se publicó el la resolución en la página web e intrasic.</v>
      </c>
    </row>
    <row r="34" spans="1:17" ht="230.25" thickBot="1" x14ac:dyDescent="0.3">
      <c r="A34" s="5" t="str">
        <f>VLOOKUP(B34,'Plantilla publicacion'!$A$3:$B$490,2,0)</f>
        <v>Actividad propia</v>
      </c>
      <c r="B34" s="153" t="s">
        <v>579</v>
      </c>
      <c r="C34" s="249"/>
      <c r="D34" s="249">
        <f>VLOOKUP(B34,'Plantilla publicacion'!$A$3:$M$490,6,0)</f>
        <v>0</v>
      </c>
      <c r="E34" s="249"/>
      <c r="F34" s="249"/>
      <c r="G34" s="249" t="str">
        <f>VLOOKUP(B34,'Plantilla publicacion'!$A$3:$M$490,7,0)</f>
        <v>N/A</v>
      </c>
      <c r="H34" s="10" t="str">
        <f>VLOOKUP(B34,'Plantilla publicacion'!$A$3:$M$505,8,0)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0">
        <f>VLOOKUP(B34,'Plantilla publicacion'!$A$3:$M$505,9,0)</f>
        <v>100</v>
      </c>
      <c r="J34" s="10" t="str">
        <f>VLOOKUP(B34,'Plantilla publicacion'!$A$3:$M$505,10,0)</f>
        <v>Porcentual</v>
      </c>
      <c r="K34" s="111" t="str">
        <f>VLOOKUP(B34,'Plantilla publicacion'!$A$3:$M$505,11,0)</f>
        <v>2025-02-03</v>
      </c>
      <c r="L34" s="111" t="str">
        <f>VLOOKUP(B34,'Plantilla publicacion'!$A$3:$M$505,12,0)</f>
        <v>2025-12-22</v>
      </c>
      <c r="M34" s="109"/>
      <c r="N34" s="154" t="str">
        <f>VLOOKUP(B34,'Plantilla publicacion'!$A$3:$M$505,13,0)</f>
        <v>117-GRUPO DE TRABAJO DE DESARROLLO DE TALENTO HUMANO</v>
      </c>
      <c r="O34" s="482">
        <f>VLOOKUP(B34,'SEGUIMIENTO PAI 2025'!$F$6:$AF$486,23,0)</f>
        <v>56.1</v>
      </c>
      <c r="P34" s="495">
        <f>VLOOKUP(B34,'Plantilla publicacion'!$S$3:$Y$490,7,0)</f>
        <v>4.3633333333333333</v>
      </c>
      <c r="Q34" s="154" t="str">
        <f>VLOOKUP(B34,'SEGUIMIENTO PAI 2025'!$F$6:$AF$486,21,0)</f>
        <v>Durante los meses de agosto se realizaron las siguientes actividades de Bienestar: Rutas, Parqueaderos, Teletrabajo, Jornada Especial de Mujeres Embarazadas, Horario Flexible, Valera Emocional los permisos de la Valera está a disposición de los funcionarios y el reporte de uso de Valera depende la solicitud de los funcionarios, Incentivo al Uso de la Bicicleta, Apropiación de Transparencia, Salas Amigas de la Familia Lactante, Asesorías de la Caja de Compensación, Celebración Cumple años, día de los abuelos, bienvenida bebe, Higiene mental, Café del conocimiento, Ejercicio es salud y deporte, Gimnasia cerebral, Estrategia pensional, Reconocimiento pensionados, Fondo Nacional del Ahorro, Reconocimiento a la Antigüedad Laboral, Reconocimiento a los servidores públicos según su profesión.</v>
      </c>
    </row>
    <row r="35" spans="1:17" s="11" customFormat="1" ht="38.25" x14ac:dyDescent="0.25">
      <c r="A35" s="5" t="str">
        <f>VLOOKUP(B35,'Plantilla publicacion'!$A$3:$B$490,2,0)</f>
        <v>Producto</v>
      </c>
      <c r="B35" s="99" t="s">
        <v>580</v>
      </c>
      <c r="C35" s="247" t="str">
        <f>VLOOKUP(B35,'Plantilla publicacion'!$A$3:$R$490,17,0)</f>
        <v>PND - 5-31-5-b- Convergencia regional - Entidades públicas territoriales y nacionales fortalecidas / PES - Transformación Institucional</v>
      </c>
      <c r="D35" s="247" t="str">
        <f>VLOOKUP(B35,'Plantilla publicacion'!$A$3:$M$497,6,0)</f>
        <v>60-Fortalecer el Sistema Integral de Gestión Institucional en el marco del Modelo Integrado de Planeación y gestión para mejorar la prestación del servicio.</v>
      </c>
      <c r="E35" s="247" t="str">
        <f>VLOOKUP(B35,'Plantilla publicacion'!$A$3:$O$490,14,0)</f>
        <v>106-Cumplimiento de productos del PAI asociados a Fortalecer el Sistema Integral de Gestión Institucional para mejorar la prestación del servicio.</v>
      </c>
      <c r="F35" s="247" t="str">
        <f>VLOOKUP(B35,'Plantilla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247" t="str">
        <f>VLOOKUP(B35,'Plantilla publicacion'!$A$3:$M$497,7,0)</f>
        <v>FUNCIONAMIENTO</v>
      </c>
      <c r="H35" s="101" t="str">
        <f>VLOOKUP(B35,'Plantilla publicacion'!$A$3:$M$505,8,0)</f>
        <v>Plan de Capacitación, elaborado y ejecutado  (Informe semestral de la ejecución del plan)</v>
      </c>
      <c r="I35" s="101">
        <f>VLOOKUP(B35,'Plantilla publicacion'!$A$3:$M$505,9,0)</f>
        <v>100</v>
      </c>
      <c r="J35" s="101" t="str">
        <f>VLOOKUP(B35,'Plantilla publicacion'!$A$3:$M$505,10,0)</f>
        <v>Porcentual</v>
      </c>
      <c r="K35" s="181" t="str">
        <f>VLOOKUP(B35,'Plantilla publicacion'!$A$3:$M$505,11,0)</f>
        <v>2025-01-13</v>
      </c>
      <c r="L35" s="181" t="str">
        <f>VLOOKUP(B35,'Plantilla publicacion'!$A$3:$M$505,12,0)</f>
        <v>2025-12-22</v>
      </c>
      <c r="M35" s="14" t="str">
        <f>IF(ISERROR(VLOOKUP(B35,'Plantilla publicacion'!$A$3:$P$490,16,0)),"NA",VLOOKUP(B35,'Plantilla publicacion'!$A$3:$P$490,16,0))</f>
        <v>DECRETO 612</v>
      </c>
      <c r="N35" s="140" t="str">
        <f>VLOOKUP(B35,'Plantilla publicacion'!$A$3:$M$505,13,0)</f>
        <v>117-GRUPO DE TRABAJO DE DESARROLLO DE TALENTO HUMANO</v>
      </c>
      <c r="O35" s="483">
        <f>VLOOKUP(B35,'SEGUIMIENTO PAI 2025'!$F$6:$AF$486,23,0)</f>
        <v>10.5</v>
      </c>
      <c r="P35" s="496">
        <f>VLOOKUP(B35,'Plantilla publicacion'!$S$3:$Y$490,7,0)</f>
        <v>0.89249999999999996</v>
      </c>
      <c r="Q35" s="140" t="str">
        <f>VLOOKUP(B35,'SEGUIMIENTO PAI 2025'!$F$6:$AF$486,21,0)</f>
        <v>Se elaboró el informe semestral de Plan de Institucional de Capacitación y se ajusta el avance de porcentaje.</v>
      </c>
    </row>
    <row r="36" spans="1:17" ht="51" x14ac:dyDescent="0.25">
      <c r="A36" s="5" t="str">
        <f>VLOOKUP(B36,'Plantilla publicacion'!$A$3:$B$490,2,0)</f>
        <v>Actividad propia</v>
      </c>
      <c r="B36" s="136" t="s">
        <v>582</v>
      </c>
      <c r="C36" s="248"/>
      <c r="D36" s="248">
        <f>VLOOKUP(B36,'Plantilla publicacion'!$A$3:$M$490,6,0)</f>
        <v>0</v>
      </c>
      <c r="E36" s="248"/>
      <c r="F36" s="248"/>
      <c r="G36" s="248" t="str">
        <f>VLOOKUP(B36,'Plantilla publicacion'!$A$3:$M$490,7,0)</f>
        <v>N/A</v>
      </c>
      <c r="H36" s="6" t="str">
        <f>VLOOKUP(B36,'Plantilla publicacion'!$A$3:$M$505,8,0)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publicacion'!$A$3:$M$505,9,0)</f>
        <v>1</v>
      </c>
      <c r="J36" s="6" t="str">
        <f>VLOOKUP(B36,'Plantilla publicacion'!$A$3:$M$505,10,0)</f>
        <v>Númerica</v>
      </c>
      <c r="K36" s="7" t="str">
        <f>VLOOKUP(B36,'Plantilla publicacion'!$A$3:$M$505,11,0)</f>
        <v>2025-01-13</v>
      </c>
      <c r="L36" s="7" t="str">
        <f>VLOOKUP(B36,'Plantilla publicacion'!$A$3:$M$505,12,0)</f>
        <v>2025-01-31</v>
      </c>
      <c r="M36" s="56"/>
      <c r="N36" s="152" t="str">
        <f>VLOOKUP(B36,'Plantilla publicacion'!$A$3:$M$505,13,0)</f>
        <v>117-GRUPO DE TRABAJO DE DESARROLLO DE TALENTO HUMANO</v>
      </c>
      <c r="O36" s="481">
        <f>VLOOKUP(B36,'SEGUIMIENTO PAI 2025'!$F$6:$AF$486,23,0)</f>
        <v>100</v>
      </c>
      <c r="P36" s="494">
        <f>VLOOKUP(B36,'Plantilla publicacion'!$S$3:$Y$490,7,0)</f>
        <v>1.666666666666667</v>
      </c>
      <c r="Q36" s="152" t="str">
        <f>VLOOKUP(B36,'SEGUIMIENTO PAI 2025'!$F$6:$AF$486,21,0)</f>
        <v>Se elaboró el Plan Institucional de Capacitación 2025 y fue aprobado  por el Comité Institucional de Gestión y Desempeño en reunión celebrada el 29 de enero de 2025.</v>
      </c>
    </row>
    <row r="37" spans="1:17" ht="38.25" x14ac:dyDescent="0.25">
      <c r="A37" s="5" t="str">
        <f>VLOOKUP(B37,'Plantilla publicacion'!$A$3:$B$490,2,0)</f>
        <v>Actividad propia</v>
      </c>
      <c r="B37" s="136" t="s">
        <v>584</v>
      </c>
      <c r="C37" s="248"/>
      <c r="D37" s="248">
        <f>VLOOKUP(B37,'Plantilla publicacion'!$A$3:$M$490,6,0)</f>
        <v>0</v>
      </c>
      <c r="E37" s="248"/>
      <c r="F37" s="248"/>
      <c r="G37" s="248" t="str">
        <f>VLOOKUP(B37,'Plantilla publicacion'!$A$3:$M$490,7,0)</f>
        <v>N/A</v>
      </c>
      <c r="H37" s="6" t="str">
        <f>VLOOKUP(B37,'Plantilla publicacion'!$A$3:$M$505,8,0)</f>
        <v>Realizar la Resolución de adopción del plan de capacitación y publicar el plan aprobado en la página web e intrasic (Resolución adoptando el Plan de Capacitación-único entregable)</v>
      </c>
      <c r="I37" s="6">
        <f>VLOOKUP(B37,'Plantilla publicacion'!$A$3:$M$505,9,0)</f>
        <v>1</v>
      </c>
      <c r="J37" s="6" t="str">
        <f>VLOOKUP(B37,'Plantilla publicacion'!$A$3:$M$505,10,0)</f>
        <v>Númerica</v>
      </c>
      <c r="K37" s="7" t="str">
        <f>VLOOKUP(B37,'Plantilla publicacion'!$A$3:$M$505,11,0)</f>
        <v>2025-01-13</v>
      </c>
      <c r="L37" s="7" t="str">
        <f>VLOOKUP(B37,'Plantilla publicacion'!$A$3:$M$505,12,0)</f>
        <v>2025-01-31</v>
      </c>
      <c r="M37" s="56"/>
      <c r="N37" s="152" t="str">
        <f>VLOOKUP(B37,'Plantilla publicacion'!$A$3:$M$505,13,0)</f>
        <v>117-GRUPO DE TRABAJO DE DESARROLLO DE TALENTO HUMANO</v>
      </c>
      <c r="O37" s="481">
        <f>VLOOKUP(B37,'SEGUIMIENTO PAI 2025'!$F$6:$AF$486,23,0)</f>
        <v>100</v>
      </c>
      <c r="P37" s="494">
        <f>VLOOKUP(B37,'Plantilla publicacion'!$S$3:$Y$490,7,0)</f>
        <v>1.666666666666667</v>
      </c>
      <c r="Q37" s="152" t="str">
        <f>VLOOKUP(B37,'SEGUIMIENTO PAI 2025'!$F$6:$AF$486,21,0)</f>
        <v>Mediante Resolución 2241 de 2025 se adoptó el plan de capacitación y se publicó en la página web e intrasic.</v>
      </c>
    </row>
    <row r="38" spans="1:17" ht="102.75" thickBot="1" x14ac:dyDescent="0.3">
      <c r="A38" s="5" t="str">
        <f>VLOOKUP(B38,'Plantilla publicacion'!$A$3:$B$490,2,0)</f>
        <v>Actividad propia</v>
      </c>
      <c r="B38" s="137" t="s">
        <v>586</v>
      </c>
      <c r="C38" s="249"/>
      <c r="D38" s="249">
        <f>VLOOKUP(B38,'Plantilla publicacion'!$A$3:$M$490,6,0)</f>
        <v>0</v>
      </c>
      <c r="E38" s="249"/>
      <c r="F38" s="249"/>
      <c r="G38" s="249" t="str">
        <f>VLOOKUP(B38,'Plantilla publicacion'!$A$3:$M$490,7,0)</f>
        <v>N/A</v>
      </c>
      <c r="H38" s="107" t="str">
        <f>VLOOKUP(B38,'Plantilla publicacion'!$A$3:$M$505,8,0)</f>
        <v>Ejecutar el  plan de Capacitación (Listas de asistencia cuando aplique, captura de pantalla de la reunión de capacitaciones cuando aplique e informe semestral de las actividades realizadas)</v>
      </c>
      <c r="I38" s="107">
        <f>VLOOKUP(B38,'Plantilla publicacion'!$A$3:$M$505,9,0)</f>
        <v>100</v>
      </c>
      <c r="J38" s="107" t="str">
        <f>VLOOKUP(B38,'Plantilla publicacion'!$A$3:$M$505,10,0)</f>
        <v>Porcentual</v>
      </c>
      <c r="K38" s="108" t="str">
        <f>VLOOKUP(B38,'Plantilla publicacion'!$A$3:$M$505,11,0)</f>
        <v>2025-02-03</v>
      </c>
      <c r="L38" s="108" t="str">
        <f>VLOOKUP(B38,'Plantilla publicacion'!$A$3:$M$505,12,0)</f>
        <v>2025-12-22</v>
      </c>
      <c r="M38" s="109"/>
      <c r="N38" s="154" t="str">
        <f>VLOOKUP(B38,'Plantilla publicacion'!$A$3:$M$505,13,0)</f>
        <v>117-GRUPO DE TRABAJO DE DESARROLLO DE TALENTO HUMANO</v>
      </c>
      <c r="O38" s="482">
        <f>VLOOKUP(B38,'SEGUIMIENTO PAI 2025'!$F$6:$AF$486,23,0)</f>
        <v>24.2</v>
      </c>
      <c r="P38" s="495">
        <f>VLOOKUP(B38,'Plantilla publicacion'!$S$3:$Y$490,7,0)</f>
        <v>1.882222222222222</v>
      </c>
      <c r="Q38" s="154" t="str">
        <f>VLOOKUP(B38,'SEGUIMIENTO PAI 2025'!$F$6:$AF$486,21,0)</f>
        <v xml:space="preserve">Durante el mes de agosto se realizaron las siguientes actividades: Transparencia y ética pública, direccionamiento estratégico, redacción y argumentación textos jurídico, presupuesto público y proyectos de inversión, Accesibilidad y marco normativo, contratación pública.
</v>
      </c>
    </row>
    <row r="39" spans="1:17" s="11" customFormat="1" ht="38.25" x14ac:dyDescent="0.25">
      <c r="A39" s="5" t="str">
        <f>VLOOKUP(B39,'Plantilla publicacion'!$A$3:$B$490,2,0)</f>
        <v>Producto</v>
      </c>
      <c r="B39" s="99" t="s">
        <v>587</v>
      </c>
      <c r="C39" s="247" t="str">
        <f>VLOOKUP(B39,'Plantilla publicacion'!$A$3:$R$490,17,0)</f>
        <v>PND - 5-31-5-b- Convergencia regional - Entidades públicas territoriales y nacionales fortalecidas / PES - Transformación Institucional</v>
      </c>
      <c r="D39" s="247" t="str">
        <f>VLOOKUP(B39,'Plantilla publicacion'!$A$3:$M$497,6,0)</f>
        <v>60-Fortalecer el Sistema Integral de Gestión Institucional en el marco del Modelo Integrado de Planeación y gestión para mejorar la prestación del servicio.</v>
      </c>
      <c r="E39" s="247" t="str">
        <f>VLOOKUP(B39,'Plantilla publicacion'!$A$3:$O$490,14,0)</f>
        <v>106-Cumplimiento de productos del PAI asociados a Fortalecer el Sistema Integral de Gestión Institucional para mejorar la prestación del servicio.</v>
      </c>
      <c r="F39" s="247" t="str">
        <f>VLOOKUP(B39,'Plantilla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247" t="str">
        <f>VLOOKUP(B39,'Plantilla publicacion'!$A$3:$M$497,7,0)</f>
        <v>FUNCIONAMIENTO</v>
      </c>
      <c r="H39" s="101" t="str">
        <f>VLOOKUP(B39,'Plantilla publicacion'!$A$3:$M$505,8,0)</f>
        <v>Plan de Seguridad y salud en el Trabajo SST, elaborado y ejecutado  (Informe semestral de la ejecución del plan)</v>
      </c>
      <c r="I39" s="101">
        <f>VLOOKUP(B39,'Plantilla publicacion'!$A$3:$M$505,9,0)</f>
        <v>100</v>
      </c>
      <c r="J39" s="101" t="str">
        <f>VLOOKUP(B39,'Plantilla publicacion'!$A$3:$M$505,10,0)</f>
        <v>Porcentual</v>
      </c>
      <c r="K39" s="181" t="str">
        <f>VLOOKUP(B39,'Plantilla publicacion'!$A$3:$M$505,11,0)</f>
        <v>2025-01-13</v>
      </c>
      <c r="L39" s="181" t="str">
        <f>VLOOKUP(B39,'Plantilla publicacion'!$A$3:$M$505,12,0)</f>
        <v>2025-12-22</v>
      </c>
      <c r="M39" s="14" t="str">
        <f>IF(ISERROR(VLOOKUP(B39,'Plantilla publicacion'!$A$3:$P$490,16,0)),"NA",VLOOKUP(B39,'Plantilla publicacion'!$A$3:$P$490,16,0))</f>
        <v>DECRETO 612</v>
      </c>
      <c r="N39" s="140" t="str">
        <f>VLOOKUP(B39,'Plantilla publicacion'!$A$3:$M$505,13,0)</f>
        <v>117-GRUPO DE TRABAJO DE DESARROLLO DE TALENTO HUMANO</v>
      </c>
      <c r="O39" s="483">
        <f>VLOOKUP(B39,'SEGUIMIENTO PAI 2025'!$F$6:$AF$486,23,0)</f>
        <v>43</v>
      </c>
      <c r="P39" s="496">
        <f>VLOOKUP(B39,'Plantilla publicacion'!$S$3:$Y$490,7,0)</f>
        <v>3.6549999999999998</v>
      </c>
      <c r="Q39" s="140" t="str">
        <f>VLOOKUP(B39,'SEGUIMIENTO PAI 2025'!$F$6:$AF$486,21,0)</f>
        <v>Se elaboró el informe semestral de las actividades realizadas en el programa de SST. y se ajusta el porcentaje del producto</v>
      </c>
    </row>
    <row r="40" spans="1:17" ht="89.25" x14ac:dyDescent="0.25">
      <c r="A40" s="5" t="str">
        <f>VLOOKUP(B40,'Plantilla publicacion'!$A$3:$B$490,2,0)</f>
        <v>Actividad propia</v>
      </c>
      <c r="B40" s="136" t="s">
        <v>589</v>
      </c>
      <c r="C40" s="248"/>
      <c r="D40" s="248">
        <f>VLOOKUP(B40,'Plantilla publicacion'!$A$3:$M$490,6,0)</f>
        <v>0</v>
      </c>
      <c r="E40" s="248"/>
      <c r="F40" s="248"/>
      <c r="G40" s="248" t="str">
        <f>VLOOKUP(B40,'Plantilla publicacion'!$A$3:$M$490,7,0)</f>
        <v>N/A</v>
      </c>
      <c r="H40" s="6" t="str">
        <f>VLOOKUP(B40,'Plantilla publicacion'!$A$3:$M$505,8,0)</f>
        <v>Realizar la resolución de adopción del Plan de SST  (Resolución adoptando el Plan de SST-único entregable)</v>
      </c>
      <c r="I40" s="6">
        <f>VLOOKUP(B40,'Plantilla publicacion'!$A$3:$M$505,9,0)</f>
        <v>1</v>
      </c>
      <c r="J40" s="6" t="str">
        <f>VLOOKUP(B40,'Plantilla publicacion'!$A$3:$M$505,10,0)</f>
        <v>Porcentual</v>
      </c>
      <c r="K40" s="7" t="str">
        <f>VLOOKUP(B40,'Plantilla publicacion'!$A$3:$M$505,11,0)</f>
        <v>2025-01-13</v>
      </c>
      <c r="L40" s="7" t="str">
        <f>VLOOKUP(B40,'Plantilla publicacion'!$A$3:$M$505,12,0)</f>
        <v>2025-01-31</v>
      </c>
      <c r="M40" s="56"/>
      <c r="N40" s="152" t="str">
        <f>VLOOKUP(B40,'Plantilla publicacion'!$A$3:$M$505,13,0)</f>
        <v>117-GRUPO DE TRABAJO DE DESARROLLO DE TALENTO HUMANO</v>
      </c>
      <c r="O40" s="481">
        <f>VLOOKUP(B40,'SEGUIMIENTO PAI 2025'!$F$6:$AF$486,23,0)</f>
        <v>100</v>
      </c>
      <c r="P40" s="494">
        <f>VLOOKUP(B40,'Plantilla publicacion'!$S$3:$Y$490,7,0)</f>
        <v>3.3333333333333339</v>
      </c>
      <c r="Q40" s="152" t="str">
        <f>VLOOKUP(B40,'SEGUIMIENTO PAI 2025'!$F$6:$AF$486,21,0)</f>
        <v>Mediante Resolución 2242 de 2025 se adoptó el Plan Anual de trabajo para el Sistema de Gestión de Seguridad y Salud en el Trabajo de la Superintendencia de Industria y Comercio para la vigencia 2025.
Se ajusta a las observaciones realizada por la OAP</v>
      </c>
    </row>
    <row r="41" spans="1:17" ht="102.75" thickBot="1" x14ac:dyDescent="0.3">
      <c r="A41" s="5" t="str">
        <f>VLOOKUP(B41,'Plantilla publicacion'!$A$3:$B$490,2,0)</f>
        <v>Actividad propia</v>
      </c>
      <c r="B41" s="137" t="s">
        <v>591</v>
      </c>
      <c r="C41" s="249"/>
      <c r="D41" s="249">
        <f>VLOOKUP(B41,'Plantilla publicacion'!$A$3:$M$490,6,0)</f>
        <v>0</v>
      </c>
      <c r="E41" s="249"/>
      <c r="F41" s="249"/>
      <c r="G41" s="249" t="str">
        <f>VLOOKUP(B41,'Plantilla publicacion'!$A$3:$M$490,7,0)</f>
        <v>N/A</v>
      </c>
      <c r="H41" s="107" t="str">
        <f>VLOOKUP(B41,'Plantilla publicacion'!$A$3:$M$505,8,0)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07">
        <f>VLOOKUP(B41,'Plantilla publicacion'!$A$3:$M$505,9,0)</f>
        <v>100</v>
      </c>
      <c r="J41" s="107" t="str">
        <f>VLOOKUP(B41,'Plantilla publicacion'!$A$3:$M$505,10,0)</f>
        <v>Porcentual</v>
      </c>
      <c r="K41" s="108" t="str">
        <f>VLOOKUP(B41,'Plantilla publicacion'!$A$3:$M$505,11,0)</f>
        <v>2025-02-03</v>
      </c>
      <c r="L41" s="108" t="str">
        <f>VLOOKUP(B41,'Plantilla publicacion'!$A$3:$M$505,12,0)</f>
        <v>2025-12-22</v>
      </c>
      <c r="M41" s="109"/>
      <c r="N41" s="154" t="str">
        <f>VLOOKUP(B41,'Plantilla publicacion'!$A$3:$M$505,13,0)</f>
        <v>117-GRUPO DE TRABAJO DE DESARROLLO DE TALENTO HUMANO</v>
      </c>
      <c r="O41" s="482">
        <f>VLOOKUP(B41,'SEGUIMIENTO PAI 2025'!$F$6:$AF$486,23,0)</f>
        <v>55</v>
      </c>
      <c r="P41" s="495">
        <f>VLOOKUP(B41,'Plantilla publicacion'!$S$3:$Y$490,7,0)</f>
        <v>4.2777777777777777</v>
      </c>
      <c r="Q41" s="154" t="str">
        <f>VLOOKUP(B41,'SEGUIMIENTO PAI 2025'!$F$6:$AF$486,21,0)</f>
        <v>Durante el mes de agosto se realizaron las siguientes actividades de SST: Actas mensuales reunión copasst, Matriz de requisitos legales, Soporte de las divulgaciones realizadas por SST a través de la IntraSic,  Consolidado de investigación de ATEL, Registro y análisis del indicador (En la hoja de Excel se encuentran los 6)</v>
      </c>
    </row>
    <row r="42" spans="1:17" ht="22.5" customHeight="1" x14ac:dyDescent="0.25">
      <c r="A42" s="5" t="e">
        <f>VLOOKUP(B42,'Plantilla publicacion'!$A$3:$B$490,2,0)</f>
        <v>#N/A</v>
      </c>
      <c r="B42" s="250" t="s">
        <v>50</v>
      </c>
      <c r="C42" s="251"/>
      <c r="D42" s="251"/>
      <c r="E42" s="251"/>
      <c r="F42" s="251"/>
      <c r="G42" s="251"/>
      <c r="H42" s="251"/>
      <c r="I42" s="251"/>
      <c r="J42" s="251"/>
      <c r="K42" s="251"/>
      <c r="L42" s="251"/>
      <c r="M42" s="251"/>
      <c r="N42" s="252"/>
      <c r="O42" s="190"/>
      <c r="P42" s="190"/>
      <c r="Q42" s="190"/>
    </row>
    <row r="43" spans="1:17" ht="22.5" customHeight="1" thickBot="1" x14ac:dyDescent="0.3">
      <c r="A43" s="5" t="e">
        <f>VLOOKUP(B43,'Plantilla publicacion'!$A$3:$B$490,2,0)</f>
        <v>#N/A</v>
      </c>
      <c r="B43" s="228" t="s">
        <v>8</v>
      </c>
      <c r="C43" s="229"/>
      <c r="D43" s="230"/>
      <c r="E43" s="52"/>
      <c r="F43" s="52"/>
      <c r="G43" s="231"/>
      <c r="H43" s="232"/>
      <c r="I43" s="232"/>
      <c r="J43" s="232"/>
      <c r="K43" s="232"/>
      <c r="L43" s="232"/>
      <c r="M43" s="232"/>
      <c r="N43" s="233"/>
      <c r="O43" s="188"/>
      <c r="P43" s="188"/>
      <c r="Q43" s="188"/>
    </row>
    <row r="44" spans="1:17" ht="48" customHeight="1" thickBot="1" x14ac:dyDescent="0.3">
      <c r="B44" s="21" t="s">
        <v>474</v>
      </c>
      <c r="C44" s="22" t="s">
        <v>1528</v>
      </c>
      <c r="D44" s="22" t="s">
        <v>0</v>
      </c>
      <c r="E44" s="22" t="s">
        <v>1476</v>
      </c>
      <c r="F44" s="22" t="s">
        <v>1531</v>
      </c>
      <c r="G44" s="22" t="s">
        <v>1</v>
      </c>
      <c r="H44" s="22" t="s">
        <v>2</v>
      </c>
      <c r="I44" s="22" t="s">
        <v>3</v>
      </c>
      <c r="J44" s="22" t="s">
        <v>4</v>
      </c>
      <c r="K44" s="23" t="s">
        <v>5</v>
      </c>
      <c r="L44" s="23" t="s">
        <v>6</v>
      </c>
      <c r="M44" s="55" t="s">
        <v>1529</v>
      </c>
      <c r="N44" s="24" t="s">
        <v>7</v>
      </c>
      <c r="O44" s="24" t="s">
        <v>2068</v>
      </c>
      <c r="P44" s="24" t="s">
        <v>2069</v>
      </c>
      <c r="Q44" s="24" t="s">
        <v>2070</v>
      </c>
    </row>
    <row r="45" spans="1:17" ht="22.5" customHeight="1" x14ac:dyDescent="0.25">
      <c r="B45" s="25"/>
      <c r="C45" s="53"/>
      <c r="D45" s="26"/>
      <c r="E45" s="26"/>
      <c r="F45" s="26"/>
      <c r="G45" s="26"/>
      <c r="H45" s="26"/>
      <c r="I45" s="26"/>
      <c r="J45" s="26"/>
      <c r="K45" s="27"/>
      <c r="L45" s="27"/>
      <c r="M45" s="27"/>
      <c r="N45" s="15"/>
      <c r="O45" s="6"/>
      <c r="P45" s="6"/>
      <c r="Q45" s="6"/>
    </row>
    <row r="46" spans="1:17" ht="22.5" customHeight="1" x14ac:dyDescent="0.25">
      <c r="B46" s="8"/>
      <c r="C46" s="54"/>
      <c r="D46" s="19"/>
      <c r="E46" s="19"/>
      <c r="F46" s="19"/>
      <c r="G46" s="19"/>
      <c r="H46" s="19"/>
      <c r="I46" s="19"/>
      <c r="J46" s="19"/>
      <c r="K46" s="20"/>
      <c r="L46" s="20"/>
      <c r="M46" s="20"/>
      <c r="N46" s="6"/>
      <c r="O46" s="6"/>
      <c r="P46" s="6"/>
      <c r="Q46" s="6"/>
    </row>
    <row r="47" spans="1:17" ht="22.5" customHeight="1" x14ac:dyDescent="0.25">
      <c r="B47" s="8"/>
      <c r="C47" s="54"/>
      <c r="D47" s="19"/>
      <c r="E47" s="19"/>
      <c r="F47" s="19"/>
      <c r="G47" s="19"/>
      <c r="H47" s="19"/>
      <c r="I47" s="19"/>
      <c r="J47" s="19"/>
      <c r="K47" s="20"/>
      <c r="L47" s="20"/>
      <c r="M47" s="20"/>
      <c r="N47" s="6"/>
      <c r="O47" s="6"/>
      <c r="P47" s="6"/>
      <c r="Q47" s="6"/>
    </row>
    <row r="48" spans="1:17" ht="22.5" customHeight="1" x14ac:dyDescent="0.25">
      <c r="B48" s="8"/>
      <c r="C48" s="54"/>
      <c r="D48" s="19"/>
      <c r="E48" s="19"/>
      <c r="F48" s="19"/>
      <c r="G48" s="19"/>
      <c r="H48" s="19"/>
      <c r="I48" s="19"/>
      <c r="J48" s="19"/>
      <c r="K48" s="20"/>
      <c r="L48" s="20"/>
      <c r="M48" s="20"/>
      <c r="N48" s="6"/>
      <c r="O48" s="6"/>
      <c r="P48" s="6"/>
      <c r="Q48" s="6"/>
    </row>
  </sheetData>
  <autoFilter ref="A9:N44" xr:uid="{9219754B-10FF-474F-854A-1FEB24BAF3C0}"/>
  <mergeCells count="58">
    <mergeCell ref="C16:C19"/>
    <mergeCell ref="D16:D19"/>
    <mergeCell ref="E16:E19"/>
    <mergeCell ref="G16:G19"/>
    <mergeCell ref="F16:F19"/>
    <mergeCell ref="C25:C27"/>
    <mergeCell ref="D25:D27"/>
    <mergeCell ref="E25:E27"/>
    <mergeCell ref="F25:F27"/>
    <mergeCell ref="G25:G27"/>
    <mergeCell ref="C20:C24"/>
    <mergeCell ref="D20:D24"/>
    <mergeCell ref="E20:E24"/>
    <mergeCell ref="F20:F24"/>
    <mergeCell ref="G20:G24"/>
    <mergeCell ref="C28:C30"/>
    <mergeCell ref="D28:D30"/>
    <mergeCell ref="E28:E30"/>
    <mergeCell ref="F28:F30"/>
    <mergeCell ref="G28:G30"/>
    <mergeCell ref="B42:N42"/>
    <mergeCell ref="C31:C34"/>
    <mergeCell ref="D31:D34"/>
    <mergeCell ref="E31:E34"/>
    <mergeCell ref="F31:F34"/>
    <mergeCell ref="G31:G34"/>
    <mergeCell ref="C39:C41"/>
    <mergeCell ref="D39:D41"/>
    <mergeCell ref="E39:E41"/>
    <mergeCell ref="F39:F41"/>
    <mergeCell ref="G39:G41"/>
    <mergeCell ref="C35:C38"/>
    <mergeCell ref="D35:D38"/>
    <mergeCell ref="E35:E38"/>
    <mergeCell ref="F35:F38"/>
    <mergeCell ref="G35:G38"/>
    <mergeCell ref="G10:G12"/>
    <mergeCell ref="C13:C15"/>
    <mergeCell ref="D13:D15"/>
    <mergeCell ref="E13:E15"/>
    <mergeCell ref="F13:F15"/>
    <mergeCell ref="G13:G15"/>
    <mergeCell ref="O4:Q4"/>
    <mergeCell ref="O5:P5"/>
    <mergeCell ref="O6:P6"/>
    <mergeCell ref="O7:P7"/>
    <mergeCell ref="B43:D43"/>
    <mergeCell ref="G43:N43"/>
    <mergeCell ref="B4:N4"/>
    <mergeCell ref="B6:N6"/>
    <mergeCell ref="B7:N7"/>
    <mergeCell ref="B8:D8"/>
    <mergeCell ref="G8:N8"/>
    <mergeCell ref="D5:L5"/>
    <mergeCell ref="C10:C12"/>
    <mergeCell ref="D10:D12"/>
    <mergeCell ref="E10:E12"/>
    <mergeCell ref="F10:F12"/>
  </mergeCells>
  <conditionalFormatting sqref="A13:L13">
    <cfRule type="cellIs" dxfId="426" priority="35" operator="equal">
      <formula>0</formula>
    </cfRule>
  </conditionalFormatting>
  <conditionalFormatting sqref="A16:L16">
    <cfRule type="cellIs" dxfId="425" priority="16" operator="equal">
      <formula>0</formula>
    </cfRule>
  </conditionalFormatting>
  <conditionalFormatting sqref="A20:L20">
    <cfRule type="cellIs" dxfId="424" priority="44" operator="equal">
      <formula>0</formula>
    </cfRule>
  </conditionalFormatting>
  <conditionalFormatting sqref="A25:L25">
    <cfRule type="cellIs" dxfId="423" priority="43" operator="equal">
      <formula>0</formula>
    </cfRule>
  </conditionalFormatting>
  <conditionalFormatting sqref="A28:L28">
    <cfRule type="cellIs" dxfId="422" priority="31" operator="equal">
      <formula>0</formula>
    </cfRule>
  </conditionalFormatting>
  <conditionalFormatting sqref="A31:L31">
    <cfRule type="cellIs" dxfId="421" priority="41" operator="equal">
      <formula>0</formula>
    </cfRule>
  </conditionalFormatting>
  <conditionalFormatting sqref="A35:L35">
    <cfRule type="cellIs" dxfId="420" priority="21" operator="equal">
      <formula>0</formula>
    </cfRule>
  </conditionalFormatting>
  <conditionalFormatting sqref="A39:L39">
    <cfRule type="cellIs" dxfId="419" priority="26" operator="equal">
      <formula>0</formula>
    </cfRule>
  </conditionalFormatting>
  <conditionalFormatting sqref="R13:XFD13">
    <cfRule type="cellIs" dxfId="418" priority="77" operator="equal">
      <formula>0</formula>
    </cfRule>
  </conditionalFormatting>
  <conditionalFormatting sqref="R16:XFD16">
    <cfRule type="cellIs" dxfId="417" priority="76" operator="equal">
      <formula>0</formula>
    </cfRule>
  </conditionalFormatting>
  <conditionalFormatting sqref="R20:XFD20">
    <cfRule type="cellIs" dxfId="416" priority="75" operator="equal">
      <formula>0</formula>
    </cfRule>
  </conditionalFormatting>
  <conditionalFormatting sqref="R25:XFD25">
    <cfRule type="cellIs" dxfId="415" priority="74" operator="equal">
      <formula>0</formula>
    </cfRule>
  </conditionalFormatting>
  <conditionalFormatting sqref="R28:XFD28">
    <cfRule type="cellIs" dxfId="414" priority="73" operator="equal">
      <formula>0</formula>
    </cfRule>
  </conditionalFormatting>
  <conditionalFormatting sqref="R31:XFD31">
    <cfRule type="cellIs" dxfId="413" priority="72" operator="equal">
      <formula>0</formula>
    </cfRule>
  </conditionalFormatting>
  <conditionalFormatting sqref="R35:XFD35">
    <cfRule type="cellIs" dxfId="412" priority="71" operator="equal">
      <formula>0</formula>
    </cfRule>
  </conditionalFormatting>
  <conditionalFormatting sqref="R39:XFD39">
    <cfRule type="cellIs" dxfId="411" priority="70"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Q31"/>
  <sheetViews>
    <sheetView showGridLines="0" view="pageBreakPreview" topLeftCell="L2" zoomScale="60" zoomScaleNormal="110" workbookViewId="0">
      <selection activeCell="Q6" sqref="Q6"/>
    </sheetView>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 width="31" style="490" customWidth="1"/>
    <col min="17" max="17" width="56.85546875" style="490" customWidth="1"/>
    <col min="18" max="16384" width="11.42578125" style="5"/>
  </cols>
  <sheetData>
    <row r="1" spans="1:17" ht="24" customHeight="1" x14ac:dyDescent="0.25">
      <c r="B1" s="259"/>
      <c r="C1" s="259"/>
      <c r="D1" s="259"/>
      <c r="E1" s="47"/>
      <c r="F1" s="47"/>
      <c r="H1" s="122"/>
      <c r="I1" s="122"/>
      <c r="J1" s="122"/>
      <c r="K1" s="177"/>
      <c r="L1" s="177"/>
      <c r="M1" s="122"/>
      <c r="N1" s="122"/>
      <c r="O1" s="484"/>
      <c r="P1" s="484"/>
      <c r="Q1" s="484"/>
    </row>
    <row r="2" spans="1:17" ht="24" customHeight="1" x14ac:dyDescent="0.25">
      <c r="B2" s="259"/>
      <c r="C2" s="259"/>
      <c r="D2" s="259"/>
      <c r="E2" s="134" t="s">
        <v>14</v>
      </c>
      <c r="F2" s="57"/>
      <c r="G2" s="135"/>
      <c r="H2" s="124"/>
      <c r="I2" s="124"/>
      <c r="J2" s="124"/>
      <c r="K2" s="178"/>
      <c r="L2" s="178"/>
      <c r="M2" s="124"/>
      <c r="N2" s="124"/>
      <c r="O2" s="484"/>
      <c r="P2" s="484"/>
      <c r="Q2" s="484"/>
    </row>
    <row r="3" spans="1:17" ht="24" customHeight="1" thickBot="1" x14ac:dyDescent="0.3">
      <c r="B3" s="260"/>
      <c r="C3" s="260"/>
      <c r="D3" s="260"/>
      <c r="E3" s="57"/>
      <c r="F3" s="57"/>
      <c r="G3" s="124"/>
      <c r="H3" s="124"/>
      <c r="I3" s="124"/>
      <c r="J3" s="124"/>
      <c r="K3" s="178"/>
      <c r="L3" s="178"/>
      <c r="M3" s="124"/>
      <c r="N3" s="124"/>
      <c r="O3" s="484"/>
      <c r="P3" s="484"/>
      <c r="Q3" s="484"/>
    </row>
    <row r="4" spans="1:17" ht="32.25" customHeight="1" thickBot="1" x14ac:dyDescent="0.3">
      <c r="B4" s="234" t="s">
        <v>1484</v>
      </c>
      <c r="C4" s="235"/>
      <c r="D4" s="235"/>
      <c r="E4" s="235"/>
      <c r="F4" s="235"/>
      <c r="G4" s="235"/>
      <c r="H4" s="235"/>
      <c r="I4" s="235"/>
      <c r="J4" s="235"/>
      <c r="K4" s="235"/>
      <c r="L4" s="235"/>
      <c r="M4" s="235"/>
      <c r="N4" s="261"/>
      <c r="O4" s="516" t="str">
        <f>+CONCATENATE("Avance porcentual ponderada de la gestión  ",P7)</f>
        <v xml:space="preserve">Avance porcentual ponderada de la gestión  </v>
      </c>
      <c r="P4" s="517"/>
      <c r="Q4" s="518"/>
    </row>
    <row r="5" spans="1:17" ht="66.75" customHeight="1" x14ac:dyDescent="0.25">
      <c r="B5" s="148"/>
      <c r="C5" s="148"/>
      <c r="D5" s="246" t="s">
        <v>1485</v>
      </c>
      <c r="E5" s="246"/>
      <c r="F5" s="246"/>
      <c r="G5" s="246"/>
      <c r="H5" s="246"/>
      <c r="I5" s="246"/>
      <c r="J5" s="246"/>
      <c r="K5" s="246"/>
      <c r="L5" s="246"/>
      <c r="M5" s="149"/>
      <c r="N5" s="148"/>
      <c r="O5" s="522" t="s">
        <v>482</v>
      </c>
      <c r="P5" s="523"/>
      <c r="Q5" s="203">
        <f>VLOOKUP(B4,'Plantilla publicacion'!$AE$13:$AF$19,2,0)</f>
        <v>0</v>
      </c>
    </row>
    <row r="6" spans="1:17" ht="28.5" customHeight="1" thickBot="1" x14ac:dyDescent="0.3">
      <c r="B6" s="262" t="str">
        <f>CONCATENATE(COUNTIF(A9:A35,"producto")," PRODUCTOS")</f>
        <v>4 PRODUCTOS</v>
      </c>
      <c r="C6" s="262"/>
      <c r="D6" s="262"/>
      <c r="E6" s="262"/>
      <c r="F6" s="262"/>
      <c r="G6" s="262"/>
      <c r="H6" s="262"/>
      <c r="I6" s="262"/>
      <c r="J6" s="262"/>
      <c r="K6" s="262"/>
      <c r="L6" s="262"/>
      <c r="M6" s="262"/>
      <c r="N6" s="262"/>
      <c r="O6" s="524" t="s">
        <v>2066</v>
      </c>
      <c r="P6" s="525"/>
      <c r="Q6" s="204">
        <f>VLOOKUP(B4,'Plantilla publicacion'!AH13:AI19,2,0)</f>
        <v>49.65</v>
      </c>
    </row>
    <row r="7" spans="1:17" ht="16.5" thickBot="1" x14ac:dyDescent="0.3">
      <c r="B7" s="256" t="s">
        <v>58</v>
      </c>
      <c r="C7" s="257"/>
      <c r="D7" s="257"/>
      <c r="E7" s="257"/>
      <c r="F7" s="257"/>
      <c r="G7" s="257"/>
      <c r="H7" s="257"/>
      <c r="I7" s="257"/>
      <c r="J7" s="257"/>
      <c r="K7" s="257"/>
      <c r="L7" s="257"/>
      <c r="M7" s="257"/>
      <c r="N7" s="258"/>
      <c r="O7" s="519" t="s">
        <v>2072</v>
      </c>
      <c r="P7" s="520"/>
      <c r="Q7" s="521"/>
    </row>
    <row r="8" spans="1:17" ht="48" customHeight="1" thickBot="1" x14ac:dyDescent="0.3">
      <c r="B8" s="21" t="s">
        <v>474</v>
      </c>
      <c r="C8" s="22" t="s">
        <v>1528</v>
      </c>
      <c r="D8" s="22" t="s">
        <v>0</v>
      </c>
      <c r="E8" s="22" t="s">
        <v>1476</v>
      </c>
      <c r="F8" s="22" t="s">
        <v>1531</v>
      </c>
      <c r="G8" s="22" t="s">
        <v>1</v>
      </c>
      <c r="H8" s="22" t="s">
        <v>2</v>
      </c>
      <c r="I8" s="22" t="s">
        <v>3</v>
      </c>
      <c r="J8" s="22" t="s">
        <v>4</v>
      </c>
      <c r="K8" s="23" t="s">
        <v>5</v>
      </c>
      <c r="L8" s="23" t="s">
        <v>6</v>
      </c>
      <c r="M8" s="55" t="s">
        <v>1529</v>
      </c>
      <c r="N8" s="24" t="s">
        <v>7</v>
      </c>
      <c r="O8" s="488" t="s">
        <v>2068</v>
      </c>
      <c r="P8" s="488" t="s">
        <v>2069</v>
      </c>
      <c r="Q8" s="488" t="s">
        <v>2070</v>
      </c>
    </row>
    <row r="9" spans="1:17" s="11" customFormat="1" ht="38.25" x14ac:dyDescent="0.25">
      <c r="A9" s="5" t="str">
        <f>VLOOKUP(B9,'Plantilla publicacion'!$A$3:$B$490,2,0)</f>
        <v>Producto</v>
      </c>
      <c r="B9" s="14" t="s">
        <v>1131</v>
      </c>
      <c r="C9" s="266" t="str">
        <f>VLOOKUP(B9,'Plantilla publicacion'!$A$3:$R$490,17,0)</f>
        <v>PND - 5-31-5-b- Convergencia regional - Entidades públicas territoriales y nacionales fortalecidas / PES - Transformación Institucional</v>
      </c>
      <c r="D9" s="266" t="str">
        <f>VLOOKUP(B9,'Plantilla publicacion'!$A$3:$M$497,6,0)</f>
        <v>60-Fortalecer el Sistema Integral de Gestión Institucional en el marco del Modelo Integrado de Planeación y gestión para mejorar la prestación del servicio.</v>
      </c>
      <c r="E9" s="266" t="str">
        <f>VLOOKUP(B9,'Plantilla publicacion'!$A$3:$O$490,14,0)</f>
        <v>106-Cumplimiento de productos del PAI asociados a Fortalecer el Sistema Integral de Gestión Institucional para mejorar la prestación del servicio.</v>
      </c>
      <c r="F9" s="266" t="str">
        <f>VLOOKUP(B9,'Plantilla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266" t="str">
        <f>VLOOKUP(B9,'Plantilla publicacion'!$A$3:$M$497,7,0)</f>
        <v>N/A</v>
      </c>
      <c r="H9" s="14" t="str">
        <f>VLOOKUP(B9,'Plantilla publicacion'!$A$3:$M$505,8,0)</f>
        <v>Plan de Transparencia y Ética Publica, formulado y ejecutado</v>
      </c>
      <c r="I9" s="14">
        <f>VLOOKUP(B9,'Plantilla publicacion'!$A$3:$M$505,9,0)</f>
        <v>100</v>
      </c>
      <c r="J9" s="14" t="str">
        <f>VLOOKUP(B9,'Plantilla publicacion'!$A$3:$M$505,10,0)</f>
        <v>Porcentual</v>
      </c>
      <c r="K9" s="180" t="str">
        <f>VLOOKUP(B9,'Plantilla publicacion'!$A$3:$M$505,11,0)</f>
        <v>2025-01-15</v>
      </c>
      <c r="L9" s="180" t="str">
        <f>VLOOKUP(B9,'Plantilla publicacion'!$A$3:$M$505,12,0)</f>
        <v>2025-12-22</v>
      </c>
      <c r="M9" s="14" t="str">
        <f>IF(ISERROR(VLOOKUP(B9,'Plantilla publicacion'!$A$3:$P$490,16,0)),"NA",VLOOKUP(B9,'Plantilla publicacion'!$A$3:$P$490,16,0))</f>
        <v>DECRETO 612</v>
      </c>
      <c r="N9" s="14" t="str">
        <f>VLOOKUP(B9,'Plantilla publicacion'!$A$3:$M$505,13,0)</f>
        <v>100-SECRETARIA GENERAL;
30-OFICINA ASESORA DE PLANEACIÓN</v>
      </c>
      <c r="O9" s="14">
        <f>VLOOKUP(B10,'SEGUIMIENTO PAI 2025'!$F$6:$AF$486,23,0)</f>
        <v>100</v>
      </c>
      <c r="P9" s="14">
        <f>VLOOKUP(B10,'Plantilla publicacion'!$S$3:$Y$490,7,0)</f>
        <v>5</v>
      </c>
      <c r="Q9" s="14" t="str">
        <f>VLOOKUP(B10,'SEGUIMIENTO PAI 2025'!$F$6:$AF$486,21,0)</f>
        <v xml:space="preserve">Se publica en la sede electrónica el plan de ejecución y monitoreo del PTEP, con énfasis en el cierre de brechas entre el PAAC y el estándar del Programa. </v>
      </c>
    </row>
    <row r="10" spans="1:17" ht="127.5" x14ac:dyDescent="0.25">
      <c r="A10" s="5" t="str">
        <f>VLOOKUP(B10,'Plantilla publicacion'!$A$3:$B$490,2,0)</f>
        <v>Actividad propia</v>
      </c>
      <c r="B10" s="17" t="s">
        <v>1134</v>
      </c>
      <c r="C10" s="248"/>
      <c r="D10" s="248">
        <f>VLOOKUP(B10,'Plantilla publicacion'!$A$3:$M$490,6,0)</f>
        <v>0</v>
      </c>
      <c r="E10" s="248"/>
      <c r="F10" s="248"/>
      <c r="G10" s="248" t="str">
        <f>VLOOKUP(B10,'Plantilla publicacion'!$A$3:$M$490,7,0)</f>
        <v>N/A</v>
      </c>
      <c r="H10" s="6" t="str">
        <f>VLOOKUP(B10,'Plantilla publicacion'!$A$3:$M$505,8,0)</f>
        <v>Elaborar el plan de trabajo para formular el Programa de Transparencia y Ética Pública - PTEP, en el marco de la ley 2195 de 2022 y su decreto reglamentario 1122 de 2024</v>
      </c>
      <c r="I10" s="6">
        <f>VLOOKUP(B10,'Plantilla publicacion'!$A$3:$M$505,9,0)</f>
        <v>1</v>
      </c>
      <c r="J10" s="6" t="str">
        <f>VLOOKUP(B10,'Plantilla publicacion'!$A$3:$M$505,10,0)</f>
        <v>Númerica</v>
      </c>
      <c r="K10" s="7" t="str">
        <f>VLOOKUP(B10,'Plantilla publicacion'!$A$3:$M$505,11,0)</f>
        <v>2025-01-15</v>
      </c>
      <c r="L10" s="7" t="str">
        <f>VLOOKUP(B10,'Plantilla publicacion'!$A$3:$M$505,12,0)</f>
        <v>2025-02-15</v>
      </c>
      <c r="M10" s="56"/>
      <c r="N10" s="38" t="str">
        <f>VLOOKUP(B10,'Plantilla publicacion'!$A$3:$M$505,13,0)</f>
        <v>100-SECRETARIA GENERAL;
30-OFICINA ASESORA DE PLANEACIÓN</v>
      </c>
      <c r="O10" s="38">
        <f>VLOOKUP(B11,'SEGUIMIENTO PAI 2025'!$F$6:$AF$486,23,0)</f>
        <v>32</v>
      </c>
      <c r="P10" s="38">
        <f>VLOOKUP(B11,'Plantilla publicacion'!$S$3:$Y$490,7,0)</f>
        <v>6.4</v>
      </c>
      <c r="Q10" s="38" t="str">
        <f>VLOOKUP(B11,'SEGUIMIENTO PAI 2025'!$F$6:$AF$486,21,0)</f>
        <v xml:space="preserve">Se presenta el Plan con seguimiento a corte 31 de mayo de 2025, corte con el que fue requerido por parte de OCI, en este plan se presentan comprometidas 57 actividades, con base en los porcentajes de avance de cada actividad, se pondera el porcentaje de avance en un 32% por la ejecución de 18.05 actividades al corte. El plan presenta la descripción de cada avance y la evidencia en un enlace. Se anexa el correo de remisión de esta información a OCI, el plan en formato Excel con la información aquí descrita y el programa para validación publicado en la sede electrónica de la Entidad. </v>
      </c>
    </row>
    <row r="11" spans="1:17" ht="31.5" customHeight="1" thickBot="1" x14ac:dyDescent="0.3">
      <c r="A11" s="5" t="str">
        <f>VLOOKUP(B11,'Plantilla publicacion'!$A$3:$B$490,2,0)</f>
        <v>Actividad propia</v>
      </c>
      <c r="B11" s="17" t="s">
        <v>1135</v>
      </c>
      <c r="C11" s="267"/>
      <c r="D11" s="267">
        <f>VLOOKUP(B11,'Plantilla publicacion'!$A$3:$M$490,6,0)</f>
        <v>0</v>
      </c>
      <c r="E11" s="267"/>
      <c r="F11" s="267"/>
      <c r="G11" s="267" t="str">
        <f>VLOOKUP(B11,'Plantilla publicacion'!$A$3:$M$490,7,0)</f>
        <v>N/A</v>
      </c>
      <c r="H11" s="6" t="str">
        <f>VLOOKUP(B11,'Plantilla publicacion'!$A$3:$M$505,8,0)</f>
        <v>Ejecutar el plan de trabajo del Programa de Transparencia y Ética Pública</v>
      </c>
      <c r="I11" s="6">
        <f>VLOOKUP(B11,'Plantilla publicacion'!$A$3:$M$505,9,0)</f>
        <v>100</v>
      </c>
      <c r="J11" s="6" t="str">
        <f>VLOOKUP(B11,'Plantilla publicacion'!$A$3:$M$505,10,0)</f>
        <v>Porcentual</v>
      </c>
      <c r="K11" s="7" t="str">
        <f>VLOOKUP(B11,'Plantilla publicacion'!$A$3:$M$505,11,0)</f>
        <v>2025-01-31</v>
      </c>
      <c r="L11" s="7" t="str">
        <f>VLOOKUP(B11,'Plantilla publicacion'!$A$3:$M$505,12,0)</f>
        <v>2025-12-22</v>
      </c>
      <c r="M11" s="56"/>
      <c r="N11" s="38" t="str">
        <f>VLOOKUP(B11,'Plantilla publicacion'!$A$3:$M$505,13,0)</f>
        <v>100-SECRETARIA GENERAL;
30-OFICINA ASESORA DE PLANEACIÓN</v>
      </c>
      <c r="O11" s="38" t="e">
        <f>VLOOKUP(B12,'SEGUIMIENTO PAI 2025'!$F$6:$AF$486,23,0)</f>
        <v>#N/A</v>
      </c>
      <c r="P11" s="38" t="e">
        <f>VLOOKUP(B12,'Plantilla publicacion'!$S$3:$Y$490,7,0)</f>
        <v>#N/A</v>
      </c>
      <c r="Q11" s="38" t="e">
        <f>VLOOKUP(B12,'SEGUIMIENTO PAI 2025'!$F$6:$AF$486,21,0)</f>
        <v>#N/A</v>
      </c>
    </row>
    <row r="12" spans="1:17" ht="16.5" thickBot="1" x14ac:dyDescent="0.3">
      <c r="B12" s="263" t="s">
        <v>18</v>
      </c>
      <c r="C12" s="264"/>
      <c r="D12" s="264"/>
      <c r="E12" s="264"/>
      <c r="F12" s="264"/>
      <c r="G12" s="264"/>
      <c r="H12" s="264"/>
      <c r="I12" s="264"/>
      <c r="J12" s="264"/>
      <c r="K12" s="264"/>
      <c r="L12" s="264"/>
      <c r="M12" s="264"/>
      <c r="N12" s="265"/>
      <c r="O12" s="485"/>
      <c r="P12" s="486"/>
      <c r="Q12" s="487"/>
    </row>
    <row r="13" spans="1:17" ht="16.5" thickBot="1" x14ac:dyDescent="0.3">
      <c r="B13" s="269" t="s">
        <v>8</v>
      </c>
      <c r="C13" s="269"/>
      <c r="D13" s="269"/>
      <c r="E13" s="48"/>
      <c r="F13" s="48"/>
      <c r="G13" s="270"/>
      <c r="H13" s="270"/>
      <c r="I13" s="270"/>
      <c r="J13" s="270"/>
      <c r="K13" s="270"/>
      <c r="L13" s="270"/>
      <c r="M13" s="270"/>
      <c r="N13" s="270"/>
      <c r="O13" s="489"/>
      <c r="P13" s="489"/>
      <c r="Q13" s="489"/>
    </row>
    <row r="14" spans="1:17" ht="48" customHeight="1" thickBot="1" x14ac:dyDescent="0.3">
      <c r="B14" s="21" t="s">
        <v>474</v>
      </c>
      <c r="C14" s="22" t="s">
        <v>1528</v>
      </c>
      <c r="D14" s="22" t="s">
        <v>0</v>
      </c>
      <c r="E14" s="22" t="s">
        <v>1476</v>
      </c>
      <c r="F14" s="22" t="s">
        <v>1531</v>
      </c>
      <c r="G14" s="22" t="s">
        <v>1</v>
      </c>
      <c r="H14" s="22" t="s">
        <v>2</v>
      </c>
      <c r="I14" s="22" t="s">
        <v>3</v>
      </c>
      <c r="J14" s="22" t="s">
        <v>4</v>
      </c>
      <c r="K14" s="23" t="s">
        <v>5</v>
      </c>
      <c r="L14" s="23" t="s">
        <v>6</v>
      </c>
      <c r="M14" s="55" t="s">
        <v>1529</v>
      </c>
      <c r="N14" s="24" t="s">
        <v>7</v>
      </c>
      <c r="O14" s="488" t="s">
        <v>2068</v>
      </c>
      <c r="P14" s="488" t="s">
        <v>2069</v>
      </c>
      <c r="Q14" s="488" t="s">
        <v>2070</v>
      </c>
    </row>
    <row r="15" spans="1:17" s="11" customFormat="1" ht="89.25" x14ac:dyDescent="0.25">
      <c r="A15" s="5" t="str">
        <f>VLOOKUP(B15,'Plantilla publicacion'!$A$3:$B$490,2,0)</f>
        <v>Producto</v>
      </c>
      <c r="B15" s="14" t="s">
        <v>1113</v>
      </c>
      <c r="C15" s="14" t="str">
        <f>VLOOKUP(B15,'Plantilla publicacion'!$A$3:$R$490,17,0)</f>
        <v>PND - 5-31-5-b- Convergencia regional - Entidades públicas territoriales y nacionales fortalecidas / PES - Transformación Institucional</v>
      </c>
      <c r="D15" s="14" t="str">
        <f>VLOOKUP(B15,'Plantilla publicacion'!$A$3:$M$497,6,0)</f>
        <v>60-Fortalecer el Sistema Integral de Gestión Institucional en el marco del Modelo Integrado de Planeación y gestión para mejorar la prestación del servicio.</v>
      </c>
      <c r="E15" s="14" t="str">
        <f>VLOOKUP(B15,'Plantilla publicacion'!$A$3:$O$490,14,0)</f>
        <v>106-Cumplimiento de productos del PAI asociados a Fortalecer el Sistema Integral de Gestión Institucional para mejorar la prestación del servicio.</v>
      </c>
      <c r="F15" s="14" t="str">
        <f>VLOOKUP(B15,'Plantilla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4" t="str">
        <f>VLOOKUP(B15,'Plantilla publicacion'!$A$3:$M$497,7,0)</f>
        <v>C-3503-0200-0016-40401c</v>
      </c>
      <c r="H15" s="14" t="str">
        <f>VLOOKUP(B15,'Plantilla publicacion'!$A$3:$M$505,8,0)</f>
        <v>Estudio de costos de los trámites priorizados, realizado (Estudio Realizado )</v>
      </c>
      <c r="I15" s="14">
        <f>VLOOKUP(B15,'Plantilla publicacion'!$A$3:$M$505,9,0)</f>
        <v>1</v>
      </c>
      <c r="J15" s="14" t="str">
        <f>VLOOKUP(B15,'Plantilla publicacion'!$A$3:$M$505,10,0)</f>
        <v>Númerica</v>
      </c>
      <c r="K15" s="180" t="str">
        <f>VLOOKUP(B15,'Plantilla publicacion'!$A$3:$M$505,11,0)</f>
        <v>2025-05-05</v>
      </c>
      <c r="L15" s="180" t="str">
        <f>VLOOKUP(B15,'Plantilla publicacion'!$A$3:$M$505,12,0)</f>
        <v>2025-11-20</v>
      </c>
      <c r="M15" s="14">
        <f>IF(ISERROR(VLOOKUP(B15,'Plantilla publicacion'!$A$3:$P$490,16,0)),"NA",VLOOKUP(B15,'Plantilla publicacion'!$A$3:$P$490,16,0))</f>
        <v>0</v>
      </c>
      <c r="N15" s="151" t="str">
        <f>VLOOKUP(B15,'Plantilla publicacion'!$A$3:$M$505,13,0)</f>
        <v>30-OFICINA ASESORA DE PLANEACIÓN;
37-GRUPO DE TRABAJO DE ESTUDIOS ECONÓMICOS</v>
      </c>
      <c r="O15" s="14">
        <f>VLOOKUP(B15,'SEGUIMIENTO PAI 2025'!$F$6:$AF$486,23,0)</f>
        <v>0</v>
      </c>
      <c r="P15" s="14">
        <f>VLOOKUP(B15,'Plantilla publicacion'!$S$3:$Y$490,7,0)</f>
        <v>0</v>
      </c>
      <c r="Q15" s="14">
        <f>VLOOKUP(B15,'SEGUIMIENTO PAI 2025'!$F$6:$AF$486,21,0)</f>
        <v>0</v>
      </c>
    </row>
    <row r="16" spans="1:17" ht="25.5" x14ac:dyDescent="0.25">
      <c r="A16" s="5" t="str">
        <f>VLOOKUP(B16,'Plantilla publicacion'!$A$3:$B$490,2,0)</f>
        <v>Actividad propia</v>
      </c>
      <c r="B16" s="17" t="s">
        <v>1116</v>
      </c>
      <c r="C16" s="17"/>
      <c r="D16" s="17">
        <f>VLOOKUP(B16,'Plantilla publicacion'!$A$3:$M$497,6,0)</f>
        <v>0</v>
      </c>
      <c r="E16" s="17"/>
      <c r="F16" s="17"/>
      <c r="G16" s="17" t="str">
        <f>VLOOKUP(B16,'Plantilla publicacion'!$A$3:$M$497,7,0)</f>
        <v>N/A</v>
      </c>
      <c r="H16" s="6" t="str">
        <f>VLOOKUP(B16,'Plantilla publicacion'!$A$3:$M$505,8,0)</f>
        <v>Priorizar los trámites objeto del estudio de costeo (Documento con la priorización de trámites)</v>
      </c>
      <c r="I16" s="6">
        <f>VLOOKUP(B16,'Plantilla publicacion'!$A$3:$M$505,9,0)</f>
        <v>1</v>
      </c>
      <c r="J16" s="6" t="str">
        <f>VLOOKUP(B16,'Plantilla publicacion'!$A$3:$M$505,10,0)</f>
        <v>Númerica</v>
      </c>
      <c r="K16" s="7" t="str">
        <f>VLOOKUP(B16,'Plantilla publicacion'!$A$3:$M$505,11,0)</f>
        <v>2025-05-05</v>
      </c>
      <c r="L16" s="7" t="str">
        <f>VLOOKUP(B16,'Plantilla publicacion'!$A$3:$M$505,12,0)</f>
        <v>2025-06-06</v>
      </c>
      <c r="M16" s="56"/>
      <c r="N16" s="38" t="str">
        <f>VLOOKUP(B16,'Plantilla publicacion'!$A$3:$M$505,13,0)</f>
        <v>30-OFICINA ASESORA DE PLANEACIÓN</v>
      </c>
      <c r="O16" s="14">
        <f>VLOOKUP(B16,'SEGUIMIENTO PAI 2025'!$F$6:$AF$486,23,0)</f>
        <v>100</v>
      </c>
      <c r="P16" s="14">
        <f>VLOOKUP(B16,'Plantilla publicacion'!$S$3:$Y$490,7,0)</f>
        <v>2.5</v>
      </c>
      <c r="Q16" s="14" t="str">
        <f>VLOOKUP(B16,'SEGUIMIENTO PAI 2025'!$F$6:$AF$486,21,0)</f>
        <v xml:space="preserve">En cumplimiento de la actividad 30.4.1 del Plan de Acción "Priorizar los trámites objeto del estudio de costeo (Documento con la priorización de trámites)", se llevó a cabo la reunión para priorizarlos trámites que serán objeto de estudio de costos y su metodología, en tal sentido, se adjunta documento del informe ejecutivo de la reunión con las conclusiones del caso. </v>
      </c>
    </row>
    <row r="17" spans="1:17" ht="38.25" x14ac:dyDescent="0.25">
      <c r="A17" s="5" t="str">
        <f>VLOOKUP(B17,'Plantilla publicacion'!$A$3:$B$490,2,0)</f>
        <v>Actividad propia</v>
      </c>
      <c r="B17" s="17" t="s">
        <v>1118</v>
      </c>
      <c r="C17" s="17"/>
      <c r="D17" s="17">
        <f>VLOOKUP(B17,'Plantilla publicacion'!$A$3:$M$497,6,0)</f>
        <v>0</v>
      </c>
      <c r="E17" s="17"/>
      <c r="F17" s="17"/>
      <c r="G17" s="17" t="str">
        <f>VLOOKUP(B17,'Plantilla publicacion'!$A$3:$M$497,7,0)</f>
        <v>N/A</v>
      </c>
      <c r="H17" s="6" t="str">
        <f>VLOOKUP(B17,'Plantilla publicacion'!$A$3:$M$505,8,0)</f>
        <v>Recopilar la información necesaria para realizar el estudio de costeo de uno de los trámites priorizados  (Documento que relacione la documentación recopilada)</v>
      </c>
      <c r="I17" s="6">
        <f>VLOOKUP(B17,'Plantilla publicacion'!$A$3:$M$505,9,0)</f>
        <v>100</v>
      </c>
      <c r="J17" s="6" t="str">
        <f>VLOOKUP(B17,'Plantilla publicacion'!$A$3:$M$505,10,0)</f>
        <v>Porcentual</v>
      </c>
      <c r="K17" s="7" t="str">
        <f>VLOOKUP(B17,'Plantilla publicacion'!$A$3:$M$505,11,0)</f>
        <v>2025-06-09</v>
      </c>
      <c r="L17" s="7" t="str">
        <f>VLOOKUP(B17,'Plantilla publicacion'!$A$3:$M$505,12,0)</f>
        <v>2025-08-15</v>
      </c>
      <c r="M17" s="56"/>
      <c r="N17" s="38" t="str">
        <f>VLOOKUP(B17,'Plantilla publicacion'!$A$3:$M$505,13,0)</f>
        <v>30-OFICINA ASESORA DE PLANEACIÓN;
37-GRUPO DE TRABAJO DE ESTUDIOS ECONÓMICOS</v>
      </c>
      <c r="O17" s="14">
        <f>VLOOKUP(B17,'SEGUIMIENTO PAI 2025'!$F$6:$AF$486,23,0)</f>
        <v>100</v>
      </c>
      <c r="P17" s="14">
        <f>VLOOKUP(B17,'Plantilla publicacion'!$S$3:$Y$490,7,0)</f>
        <v>2</v>
      </c>
      <c r="Q17" s="14" t="str">
        <f>VLOOKUP(B17,'SEGUIMIENTO PAI 2025'!$F$6:$AF$486,21,0)</f>
        <v>A corte del 15 de agosto fecha de vencimiento de la actividad, se contaba con la información para realizar el costeo de los trámites de Integraciones Económicas, Notificación y Preevaluación, lo cual se evidencia con el documento en el cual se relacionan los links y descripción del acceso, de la información necesaria para realizar el costeo.</v>
      </c>
    </row>
    <row r="18" spans="1:17" ht="38.25" x14ac:dyDescent="0.25">
      <c r="A18" s="5" t="str">
        <f>VLOOKUP(B18,'Plantilla publicacion'!$A$3:$B$490,2,0)</f>
        <v>Actividad propia</v>
      </c>
      <c r="B18" s="17" t="s">
        <v>1120</v>
      </c>
      <c r="C18" s="17"/>
      <c r="D18" s="17">
        <f>VLOOKUP(B18,'Plantilla publicacion'!$A$3:$M$497,6,0)</f>
        <v>0</v>
      </c>
      <c r="E18" s="17"/>
      <c r="F18" s="17"/>
      <c r="G18" s="17" t="str">
        <f>VLOOKUP(B18,'Plantilla publicacion'!$A$3:$M$497,7,0)</f>
        <v>N/A</v>
      </c>
      <c r="H18" s="6" t="str">
        <f>VLOOKUP(B18,'Plantilla publicacion'!$A$3:$M$505,8,0)</f>
        <v>Recopilar la información necesaria para realizar el estudio de costeo de los demás trámites priorizados (Documento que relacione la documentación recopilada)</v>
      </c>
      <c r="I18" s="6">
        <f>VLOOKUP(B18,'Plantilla publicacion'!$A$3:$M$505,9,0)</f>
        <v>100</v>
      </c>
      <c r="J18" s="6" t="str">
        <f>VLOOKUP(B18,'Plantilla publicacion'!$A$3:$M$505,10,0)</f>
        <v>Porcentual</v>
      </c>
      <c r="K18" s="7" t="str">
        <f>VLOOKUP(B18,'Plantilla publicacion'!$A$3:$M$505,11,0)</f>
        <v>2025-08-18</v>
      </c>
      <c r="L18" s="7" t="str">
        <f>VLOOKUP(B18,'Plantilla publicacion'!$A$3:$M$505,12,0)</f>
        <v>2025-09-26</v>
      </c>
      <c r="M18" s="56"/>
      <c r="N18" s="38" t="str">
        <f>VLOOKUP(B18,'Plantilla publicacion'!$A$3:$M$505,13,0)</f>
        <v>30-OFICINA ASESORA DE PLANEACIÓN;
37-GRUPO DE TRABAJO DE ESTUDIOS ECONÓMICOS</v>
      </c>
      <c r="O18" s="14">
        <f>VLOOKUP(B18,'SEGUIMIENTO PAI 2025'!$F$6:$AF$486,23,0)</f>
        <v>0</v>
      </c>
      <c r="P18" s="14">
        <f>VLOOKUP(B18,'Plantilla publicacion'!$S$3:$Y$490,7,0)</f>
        <v>0</v>
      </c>
      <c r="Q18" s="14">
        <f>VLOOKUP(B18,'SEGUIMIENTO PAI 2025'!$F$6:$AF$486,21,0)</f>
        <v>0</v>
      </c>
    </row>
    <row r="19" spans="1:17" ht="25.5" x14ac:dyDescent="0.25">
      <c r="A19" s="5" t="str">
        <f>VLOOKUP(B19,'Plantilla publicacion'!$A$3:$B$490,2,0)</f>
        <v>Actividad propia</v>
      </c>
      <c r="B19" s="17" t="s">
        <v>1122</v>
      </c>
      <c r="C19" s="17"/>
      <c r="D19" s="17">
        <f>VLOOKUP(B19,'Plantilla publicacion'!$A$3:$M$497,6,0)</f>
        <v>0</v>
      </c>
      <c r="E19" s="17"/>
      <c r="F19" s="17"/>
      <c r="G19" s="17" t="str">
        <f>VLOOKUP(B19,'Plantilla publicacion'!$A$3:$M$497,7,0)</f>
        <v>N/A</v>
      </c>
      <c r="H19" s="6" t="str">
        <f>VLOOKUP(B19,'Plantilla publicacion'!$A$3:$M$505,8,0)</f>
        <v>Realizar estudio de costo de los trámites priorizados (Estudio Realizado)</v>
      </c>
      <c r="I19" s="6">
        <f>VLOOKUP(B19,'Plantilla publicacion'!$A$3:$M$505,9,0)</f>
        <v>1</v>
      </c>
      <c r="J19" s="6" t="str">
        <f>VLOOKUP(B19,'Plantilla publicacion'!$A$3:$M$505,10,0)</f>
        <v>Númerica</v>
      </c>
      <c r="K19" s="7" t="str">
        <f>VLOOKUP(B19,'Plantilla publicacion'!$A$3:$M$505,11,0)</f>
        <v>2025-07-16</v>
      </c>
      <c r="L19" s="7" t="str">
        <f>VLOOKUP(B19,'Plantilla publicacion'!$A$3:$M$505,12,0)</f>
        <v>2025-09-29</v>
      </c>
      <c r="M19" s="56"/>
      <c r="N19" s="38" t="str">
        <f>VLOOKUP(B19,'Plantilla publicacion'!$A$3:$M$505,13,0)</f>
        <v>30-OFICINA ASESORA DE PLANEACIÓN;
37-GRUPO DE TRABAJO DE ESTUDIOS ECONÓMICOS</v>
      </c>
      <c r="O19" s="14">
        <f>VLOOKUP(B19,'SEGUIMIENTO PAI 2025'!$F$6:$AF$486,23,0)</f>
        <v>0</v>
      </c>
      <c r="P19" s="14">
        <f>VLOOKUP(B19,'Plantilla publicacion'!$S$3:$Y$490,7,0)</f>
        <v>0</v>
      </c>
      <c r="Q19" s="14">
        <f>VLOOKUP(B19,'SEGUIMIENTO PAI 2025'!$F$6:$AF$486,21,0)</f>
        <v>0</v>
      </c>
    </row>
    <row r="20" spans="1:17" ht="38.25" x14ac:dyDescent="0.25">
      <c r="B20" s="17" t="s">
        <v>1859</v>
      </c>
      <c r="C20" s="187"/>
      <c r="D20" s="187"/>
      <c r="E20" s="187"/>
      <c r="F20" s="187"/>
      <c r="G20" s="17" t="str">
        <f>VLOOKUP(B20,'Plantilla publicacion'!$A$3:$M$497,7,0)</f>
        <v>N/A</v>
      </c>
      <c r="H20" s="6" t="str">
        <f>VLOOKUP(B20,'Plantilla publicacion'!$A$3:$M$505,8,0)</f>
        <v>Socializar los resultados del estudio con los jefes de las áreas responsables de los trámites costeados (Correo electronico con el envío del estudio realizado  /  Listas de asistencia a reunion de socialización)</v>
      </c>
      <c r="I20" s="6">
        <f>VLOOKUP(B20,'Plantilla publicacion'!$A$3:$M$505,9,0)</f>
        <v>1</v>
      </c>
      <c r="J20" s="6" t="str">
        <f>VLOOKUP(B20,'Plantilla publicacion'!$A$3:$M$505,10,0)</f>
        <v>Númerica</v>
      </c>
      <c r="K20" s="7" t="str">
        <f>VLOOKUP(B20,'Plantilla publicacion'!$A$3:$M$505,11,0)</f>
        <v>2025-11-03</v>
      </c>
      <c r="L20" s="7" t="str">
        <f>VLOOKUP(B20,'Plantilla publicacion'!$A$3:$M$505,12,0)</f>
        <v>2025-11-20</v>
      </c>
      <c r="M20" s="56"/>
      <c r="N20" s="38" t="str">
        <f>VLOOKUP(B20,'Plantilla publicacion'!$A$3:$M$505,13,0)</f>
        <v>30-OFICINA ASESORA DE PLANEACIÓN;
37-GRUPO DE TRABAJO DE ESTUDIOS ECONÓMICOS</v>
      </c>
      <c r="O20" s="14">
        <f>VLOOKUP(B20,'SEGUIMIENTO PAI 2025'!$F$6:$AF$486,23,0)</f>
        <v>0</v>
      </c>
      <c r="P20" s="14">
        <f>VLOOKUP(B20,'Plantilla publicacion'!$S$3:$Y$490,7,0)</f>
        <v>0</v>
      </c>
      <c r="Q20" s="14">
        <f>VLOOKUP(B20,'SEGUIMIENTO PAI 2025'!$F$6:$AF$486,21,0)</f>
        <v>0</v>
      </c>
    </row>
    <row r="21" spans="1:17" s="11" customFormat="1" ht="216.75" x14ac:dyDescent="0.25">
      <c r="A21" s="5" t="str">
        <f>VLOOKUP(B21,'Plantilla publicacion'!$A$3:$B$490,2,0)</f>
        <v>Producto</v>
      </c>
      <c r="B21" s="14" t="s">
        <v>1206</v>
      </c>
      <c r="C21" s="14" t="str">
        <f>VLOOKUP(B21,'Plantilla publicacion'!$A$3:$R$490,17,0)</f>
        <v>PND - 5-31-5-b- Convergencia regional - Entidades públicas territoriales y nacionales fortalecidas / PES - Transformación Institucional</v>
      </c>
      <c r="D21" s="14" t="str">
        <f>VLOOKUP(B21,'Plantilla publicacion'!$A$3:$M$497,6,0)</f>
        <v>60-Fortalecer el Sistema Integral de Gestión Institucional en el marco del Modelo Integrado de Planeación y gestión para mejorar la prestación del servicio.</v>
      </c>
      <c r="E21" s="14" t="str">
        <f>VLOOKUP(B21,'Plantilla publicacion'!$A$3:$O$490,14,0)</f>
        <v>106-Cumplimiento de productos del PAI asociados a Fortalecer el Sistema Integral de Gestión Institucional para mejorar la prestación del servicio.</v>
      </c>
      <c r="F21" s="14" t="str">
        <f>VLOOKUP(B21,'Plantilla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 s="14" t="str">
        <f>VLOOKUP(B21,'Plantilla publicacion'!$A$3:$M$497,7,0)</f>
        <v>N/A</v>
      </c>
      <c r="H21" s="14" t="str">
        <f>VLOOKUP(B21,'Plantilla publicacion'!$A$3:$M$505,8,0)</f>
        <v>Estrategia para incrementar los ingresos garantizando la sostenibilidad financiera de la Entidad, diseñada  (Documento de diseño de la estrategia para incrementar los ingresos)</v>
      </c>
      <c r="I21" s="14">
        <f>VLOOKUP(B21,'Plantilla publicacion'!$A$3:$M$505,9,0)</f>
        <v>1</v>
      </c>
      <c r="J21" s="14" t="str">
        <f>VLOOKUP(B21,'Plantilla publicacion'!$A$3:$M$505,10,0)</f>
        <v>Númerica</v>
      </c>
      <c r="K21" s="180" t="str">
        <f>VLOOKUP(B21,'Plantilla publicacion'!$A$3:$M$505,11,0)</f>
        <v>2025-02-17</v>
      </c>
      <c r="L21" s="180" t="str">
        <f>VLOOKUP(B21,'Plantilla publicacion'!$A$3:$M$505,12,0)</f>
        <v>2025-11-17</v>
      </c>
      <c r="M21" s="14">
        <f>IF(ISERROR(VLOOKUP(B21,'Plantilla publicacion'!$A$3:$P$490,16,0)),"NA",VLOOKUP(B21,'Plantilla publicacion'!$A$3:$P$490,16,0))</f>
        <v>0</v>
      </c>
      <c r="N21" s="151" t="str">
        <f>VLOOKUP(B21,'Plantilla publicacion'!$A$3:$M$505,13,0)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O21" s="14">
        <f>VLOOKUP(B21,'SEGUIMIENTO PAI 2025'!$F$6:$AF$486,23,0)</f>
        <v>0</v>
      </c>
      <c r="P21" s="14">
        <f>VLOOKUP(B21,'Plantilla publicacion'!$S$3:$Y$490,7,0)</f>
        <v>0</v>
      </c>
      <c r="Q21" s="14">
        <f>VLOOKUP(B21,'SEGUIMIENTO PAI 2025'!$F$6:$AF$486,21,0)</f>
        <v>0</v>
      </c>
    </row>
    <row r="22" spans="1:17" ht="38.25" x14ac:dyDescent="0.25">
      <c r="A22" s="5" t="str">
        <f>VLOOKUP(B22,'Plantilla publicacion'!$A$3:$B$490,2,0)</f>
        <v>Actividad propia</v>
      </c>
      <c r="B22" s="17" t="s">
        <v>1209</v>
      </c>
      <c r="C22" s="17"/>
      <c r="D22" s="17">
        <f>VLOOKUP(B22,'Plantilla publicacion'!$A$3:$M$497,6,0)</f>
        <v>0</v>
      </c>
      <c r="E22" s="17"/>
      <c r="F22" s="17"/>
      <c r="G22" s="17" t="str">
        <f>VLOOKUP(B22,'Plantilla publicacion'!$A$3:$M$497,7,0)</f>
        <v>N/A</v>
      </c>
      <c r="H22" s="6" t="str">
        <f>VLOOKUP(B22,'Plantilla publicacion'!$A$3:$M$505,8,0)</f>
        <v>Monitorear el comportamiento del recaudo por Delegatura y presentar reportes periódicos a los Delegados y al Secretario General (Tablero de control con el seguimiento del recaudo por delegatura  y Correos electrónicos)</v>
      </c>
      <c r="I22" s="6">
        <f>VLOOKUP(B22,'Plantilla publicacion'!$A$3:$M$505,9,0)</f>
        <v>6</v>
      </c>
      <c r="J22" s="6" t="str">
        <f>VLOOKUP(B22,'Plantilla publicacion'!$A$3:$M$505,10,0)</f>
        <v>Númerica</v>
      </c>
      <c r="K22" s="7" t="str">
        <f>VLOOKUP(B22,'Plantilla publicacion'!$A$3:$M$505,11,0)</f>
        <v>2025-02-17</v>
      </c>
      <c r="L22" s="7" t="str">
        <f>VLOOKUP(B22,'Plantilla publicacion'!$A$3:$M$505,12,0)</f>
        <v>2025-11-17</v>
      </c>
      <c r="M22" s="56"/>
      <c r="N22" s="38" t="str">
        <f>VLOOKUP(B22,'Plantilla publicacion'!$A$3:$M$505,13,0)</f>
        <v>100-SECRETARIA GENERAL;
130-DIRECCIÓN FINANCIERA</v>
      </c>
      <c r="O22" s="14">
        <f>VLOOKUP(B22,'SEGUIMIENTO PAI 2025'!$F$6:$AF$486,23,0)</f>
        <v>50</v>
      </c>
      <c r="P22" s="14">
        <f>VLOOKUP(B22,'Plantilla publicacion'!$S$3:$Y$490,7,0)</f>
        <v>1.25</v>
      </c>
      <c r="Q22" s="14" t="str">
        <f>VLOOKUP(B22,'SEGUIMIENTO PAI 2025'!$F$6:$AF$486,21,0)</f>
        <v>Se generó tablero de control de ingresos con corte al mes de junio de 2025 y se efectuó el correspondiente envío de la información a las Delegaturas y a la Secretaría General, Por tanto se reporta un avance del 16,66% correspondiente a un (1) monitoreo efectuado de los seis (6) programados para el mes de julio teniendo un avance acumulado del 50% total correspondiente a tres (3) reportes de seis (6) programados</v>
      </c>
    </row>
    <row r="23" spans="1:17" ht="153" x14ac:dyDescent="0.25">
      <c r="A23" s="5" t="str">
        <f>VLOOKUP(B23,'Plantilla publicacion'!$A$3:$B$490,2,0)</f>
        <v>Actividad propia</v>
      </c>
      <c r="B23" s="17" t="s">
        <v>1211</v>
      </c>
      <c r="C23" s="17"/>
      <c r="D23" s="17">
        <f>VLOOKUP(B23,'Plantilla publicacion'!$A$3:$M$497,6,0)</f>
        <v>0</v>
      </c>
      <c r="E23" s="17"/>
      <c r="F23" s="17"/>
      <c r="G23" s="17" t="str">
        <f>VLOOKUP(B23,'Plantilla publicacion'!$A$3:$M$497,7,0)</f>
        <v>N/A</v>
      </c>
      <c r="H23" s="6" t="str">
        <f>VLOOKUP(B23,'Plantilla publicacion'!$A$3:$M$505,8,0)</f>
        <v>Elaborar y presentar en comité directivo el estudio de análisis de nuevas fuentes de ingreso (Documento de estudio con identificación de nuevas fuentes de ingresos y Acta del Comité Directivo)</v>
      </c>
      <c r="I23" s="6">
        <f>VLOOKUP(B23,'Plantilla publicacion'!$A$3:$M$505,9,0)</f>
        <v>1</v>
      </c>
      <c r="J23" s="6" t="str">
        <f>VLOOKUP(B23,'Plantilla publicacion'!$A$3:$M$505,10,0)</f>
        <v>Númerica</v>
      </c>
      <c r="K23" s="7" t="str">
        <f>VLOOKUP(B23,'Plantilla publicacion'!$A$3:$M$505,11,0)</f>
        <v>2025-02-17</v>
      </c>
      <c r="L23" s="7" t="str">
        <f>VLOOKUP(B23,'Plantilla publicacion'!$A$3:$M$505,12,0)</f>
        <v>2025-09-30</v>
      </c>
      <c r="M23" s="56"/>
      <c r="N23" s="38" t="str">
        <f>VLOOKUP(B23,'Plantilla publicacion'!$A$3:$M$505,13,0)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O23" s="14">
        <f>VLOOKUP(B23,'SEGUIMIENTO PAI 2025'!$F$6:$AF$486,23,0)</f>
        <v>0</v>
      </c>
      <c r="P23" s="14">
        <f>VLOOKUP(B23,'Plantilla publicacion'!$S$3:$Y$490,7,0)</f>
        <v>0</v>
      </c>
      <c r="Q23" s="14" t="str">
        <f>VLOOKUP(B23,'SEGUIMIENTO PAI 2025'!$F$6:$AF$486,21,0)</f>
        <v>Reuniones con Dirección Financiera (03/6), Delegatura para la Protección de la Competencia (03/6, y Delegatura para la Protección de Datos junto a la Secretaría General (16/6). Hemos recibido información de insumos de la Dirección Financiera, para avanzar con análisis desagregado por Delegatura. La OAJ y el GEE nos hemos reunimos con OSCAE (16/6), la Delegatura para la Protección de Datos Personales (17/7), y con Cobro Coactivo (18/7).
De la misma manera, finalizamos un estudio preliminar del efecto disuasorio de las sanciones impuestas por la Delegatura para la Protección de Datos Personales; no obstante, estamos a la espera de recibir bases de datos con mayor información (16/7)</v>
      </c>
    </row>
    <row r="24" spans="1:17" ht="165.75" x14ac:dyDescent="0.25">
      <c r="A24" s="5" t="str">
        <f>VLOOKUP(B24,'Plantilla publicacion'!$A$3:$B$490,2,0)</f>
        <v>Actividad sin participación</v>
      </c>
      <c r="B24" s="17" t="s">
        <v>1214</v>
      </c>
      <c r="C24" s="17"/>
      <c r="D24" s="17">
        <f>VLOOKUP(B24,'Plantilla publicacion'!$A$3:$M$497,6,0)</f>
        <v>0</v>
      </c>
      <c r="E24" s="17"/>
      <c r="F24" s="17"/>
      <c r="G24" s="17" t="str">
        <f>VLOOKUP(B24,'Plantilla publicacion'!$A$3:$M$497,7,0)</f>
        <v>N/A</v>
      </c>
      <c r="H24" s="6" t="str">
        <f>VLOOKUP(B24,'Plantilla publicacion'!$A$3:$M$505,8,0)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4" s="6">
        <f>VLOOKUP(B24,'Plantilla publicacion'!$A$3:$M$505,9,0)</f>
        <v>1</v>
      </c>
      <c r="J24" s="6" t="str">
        <f>VLOOKUP(B24,'Plantilla publicacion'!$A$3:$M$505,10,0)</f>
        <v>Númerica</v>
      </c>
      <c r="K24" s="7" t="str">
        <f>VLOOKUP(B24,'Plantilla publicacion'!$A$3:$M$505,11,0)</f>
        <v>2025-02-17</v>
      </c>
      <c r="L24" s="7" t="str">
        <f>VLOOKUP(B24,'Plantilla publicacion'!$A$3:$M$505,12,0)</f>
        <v>2025-10-31</v>
      </c>
      <c r="M24" s="56"/>
      <c r="N24" s="38" t="str">
        <f>VLOOKUP(B24,'Plantilla publicacion'!$A$3:$M$505,13,0)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O24" s="14">
        <f>VLOOKUP(B24,'SEGUIMIENTO PAI 2025'!$F$6:$AF$486,23,0)</f>
        <v>0</v>
      </c>
      <c r="P24" s="14">
        <f>VLOOKUP(B24,'Plantilla publicacion'!$S$3:$Y$490,7,0)</f>
        <v>0</v>
      </c>
      <c r="Q24" s="14" t="str">
        <f>VLOOKUP(B24,'SEGUIMIENTO PAI 2025'!$F$6:$AF$486,21,0)</f>
        <v>A la fecha se han realizado mesas de trabajo con las Delegaturas de Asuntos Jurisdiccionales, Protección al Consumidor y Protección de la Competencia,  en donde se ha revisado el estado de la cartera, la gestión de recaudo, el estado de los recursos pendientes por resolver, el panorama jurídico para la optimización del recaudo en Sociedades en Insolvencia y Disolución y las posibles alternativas jurídicas que se pueden aplicar en la gestión de imposición de multas.</v>
      </c>
    </row>
    <row r="25" spans="1:17" ht="51" x14ac:dyDescent="0.25">
      <c r="A25" s="5" t="str">
        <f>VLOOKUP(B25,'Plantilla publicacion'!$A$3:$B$490,2,0)</f>
        <v>Actividad propia</v>
      </c>
      <c r="B25" s="17" t="s">
        <v>1216</v>
      </c>
      <c r="C25" s="17"/>
      <c r="D25" s="17">
        <f>VLOOKUP(B25,'Plantilla publicacion'!$A$3:$M$497,6,0)</f>
        <v>0</v>
      </c>
      <c r="E25" s="17"/>
      <c r="F25" s="17"/>
      <c r="G25" s="17" t="str">
        <f>VLOOKUP(B25,'Plantilla publicacion'!$A$3:$M$497,7,0)</f>
        <v>N/A</v>
      </c>
      <c r="H25" s="6" t="str">
        <f>VLOOKUP(B25,'Plantilla publicacion'!$A$3:$M$505,8,0)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5" s="6">
        <f>VLOOKUP(B25,'Plantilla publicacion'!$A$3:$M$505,9,0)</f>
        <v>1</v>
      </c>
      <c r="J25" s="6" t="str">
        <f>VLOOKUP(B25,'Plantilla publicacion'!$A$3:$M$505,10,0)</f>
        <v>Númerica</v>
      </c>
      <c r="K25" s="7" t="str">
        <f>VLOOKUP(B25,'Plantilla publicacion'!$A$3:$M$505,11,0)</f>
        <v>2025-02-17</v>
      </c>
      <c r="L25" s="7" t="str">
        <f>VLOOKUP(B25,'Plantilla publicacion'!$A$3:$M$505,12,0)</f>
        <v>2025-05-30</v>
      </c>
      <c r="M25" s="56"/>
      <c r="N25" s="38" t="str">
        <f>VLOOKUP(B25,'Plantilla publicacion'!$A$3:$M$505,13,0)</f>
        <v>130-DIRECCIÓN FINANCIERA;
11-GRUPO DE TRABAJO DE COBRO COACTIVO</v>
      </c>
      <c r="O25" s="14">
        <f>VLOOKUP(B25,'SEGUIMIENTO PAI 2025'!$F$6:$AF$486,23,0)</f>
        <v>100</v>
      </c>
      <c r="P25" s="14">
        <f>VLOOKUP(B25,'Plantilla publicacion'!$S$3:$Y$490,7,0)</f>
        <v>7.5</v>
      </c>
      <c r="Q25" s="14" t="str">
        <f>VLOOKUP(B25,'SEGUIMIENTO PAI 2025'!$F$6:$AF$486,21,0)</f>
        <v>Se efectuaron mesas de trabajo conjuntas con el Grupo de Trabajo de Cobro Coactivo y la Dirección Financiera para establecer la metodología de análisis a implementar, posteriormente se generaron los insumos correspondientes siendo revisado en mesa de trabajo y finalmente se consolidó en un solo documento con lo cual se finalizó la construcción del documento de análisis del estado y composición de la cartera y del recaudo, así como de la cartera con procesos de cobro coactivo vigentes</v>
      </c>
    </row>
    <row r="26" spans="1:17" ht="166.5" thickBot="1" x14ac:dyDescent="0.3">
      <c r="A26" s="5" t="str">
        <f>VLOOKUP(B26,'Plantilla publicacion'!$A$3:$B$490,2,0)</f>
        <v>Actividad propia</v>
      </c>
      <c r="B26" s="28" t="s">
        <v>1218</v>
      </c>
      <c r="C26" s="28"/>
      <c r="D26" s="17">
        <f>VLOOKUP(B26,'Plantilla publicacion'!$A$3:$M$497,6,0)</f>
        <v>0</v>
      </c>
      <c r="E26" s="17"/>
      <c r="F26" s="17"/>
      <c r="G26" s="17" t="str">
        <f>VLOOKUP(B26,'Plantilla publicacion'!$A$3:$M$497,7,0)</f>
        <v>N/A</v>
      </c>
      <c r="H26" s="6" t="str">
        <f>VLOOKUP(B26,'Plantilla publicacion'!$A$3:$M$505,8,0)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6" s="6">
        <f>VLOOKUP(B26,'Plantilla publicacion'!$A$3:$M$505,9,0)</f>
        <v>2</v>
      </c>
      <c r="J26" s="6" t="str">
        <f>VLOOKUP(B26,'Plantilla publicacion'!$A$3:$M$505,10,0)</f>
        <v>Númerica</v>
      </c>
      <c r="K26" s="7" t="str">
        <f>VLOOKUP(B26,'Plantilla publicacion'!$A$3:$M$505,11,0)</f>
        <v>2025-06-02</v>
      </c>
      <c r="L26" s="7" t="str">
        <f>VLOOKUP(B26,'Plantilla publicacion'!$A$3:$M$505,12,0)</f>
        <v>2025-11-17</v>
      </c>
      <c r="M26" s="56"/>
      <c r="N26" s="38" t="str">
        <f>VLOOKUP(B26,'Plantilla publicacion'!$A$3:$M$505,13,0)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O26" s="14">
        <f>VLOOKUP(B26,'SEGUIMIENTO PAI 2025'!$F$6:$AF$486,23,0)</f>
        <v>0</v>
      </c>
      <c r="P26" s="14">
        <f>VLOOKUP(B26,'Plantilla publicacion'!$S$3:$Y$490,7,0)</f>
        <v>0</v>
      </c>
      <c r="Q26" s="14">
        <f>VLOOKUP(B26,'SEGUIMIENTO PAI 2025'!$F$6:$AF$486,21,0)</f>
        <v>0</v>
      </c>
    </row>
    <row r="27" spans="1:17" ht="16.5" thickBot="1" x14ac:dyDescent="0.3">
      <c r="A27" s="5" t="e">
        <f>VLOOKUP(B27,'Plantilla publicacion'!$A$3:$B$490,2,0)</f>
        <v>#N/A</v>
      </c>
      <c r="B27" s="268" t="s">
        <v>21</v>
      </c>
      <c r="C27" s="268"/>
      <c r="D27" s="268"/>
      <c r="E27" s="268"/>
      <c r="F27" s="268"/>
      <c r="G27" s="268"/>
      <c r="H27" s="268"/>
      <c r="I27" s="268"/>
      <c r="J27" s="268"/>
      <c r="K27" s="268"/>
      <c r="L27" s="268"/>
      <c r="M27" s="268"/>
      <c r="N27" s="268"/>
      <c r="O27" s="485"/>
      <c r="P27" s="486"/>
      <c r="Q27" s="487"/>
    </row>
    <row r="28" spans="1:17" ht="48" customHeight="1" thickBot="1" x14ac:dyDescent="0.3">
      <c r="B28" s="21" t="s">
        <v>474</v>
      </c>
      <c r="C28" s="22" t="s">
        <v>1528</v>
      </c>
      <c r="D28" s="22" t="s">
        <v>0</v>
      </c>
      <c r="E28" s="22" t="s">
        <v>1476</v>
      </c>
      <c r="F28" s="22" t="s">
        <v>1531</v>
      </c>
      <c r="G28" s="22" t="s">
        <v>1</v>
      </c>
      <c r="H28" s="22" t="s">
        <v>2</v>
      </c>
      <c r="I28" s="22" t="s">
        <v>3</v>
      </c>
      <c r="J28" s="22" t="s">
        <v>4</v>
      </c>
      <c r="K28" s="23" t="s">
        <v>5</v>
      </c>
      <c r="L28" s="23" t="s">
        <v>6</v>
      </c>
      <c r="M28" s="55" t="s">
        <v>1529</v>
      </c>
      <c r="N28" s="24" t="s">
        <v>7</v>
      </c>
      <c r="O28" s="488" t="s">
        <v>2068</v>
      </c>
      <c r="P28" s="488" t="s">
        <v>2069</v>
      </c>
      <c r="Q28" s="488" t="s">
        <v>2070</v>
      </c>
    </row>
    <row r="29" spans="1:17" s="11" customFormat="1" ht="140.25" customHeight="1" x14ac:dyDescent="0.25">
      <c r="A29" s="11" t="str">
        <f>VLOOKUP(B29,'Plantilla publicacion'!$A$3:$B$490,2,0)</f>
        <v>Producto</v>
      </c>
      <c r="B29" s="14" t="s">
        <v>703</v>
      </c>
      <c r="C29" s="266" t="str">
        <f>VLOOKUP(B29,'Plantilla publicacion'!$A$3:$R$490,17,0)</f>
        <v>PND - 5-31-5-b- Convergencia regional - Entidades públicas territoriales y nacionales fortalecidas / PES - Transformación Institucional</v>
      </c>
      <c r="D29" s="266" t="str">
        <f>VLOOKUP(B29,'Plantilla publicacion'!$A$3:$M$497,6,0)</f>
        <v>60-Fortalecer el Sistema Integral de Gestión Institucional en el marco del Modelo Integrado de Planeación y gestión para mejorar la prestación del servicio.</v>
      </c>
      <c r="E29" s="266" t="str">
        <f>VLOOKUP(B29,'Plantilla publicacion'!$A$3:$O$490,14,0)</f>
        <v>106-Cumplimiento de productos del PAI asociados a Fortalecer el Sistema Integral de Gestión Institucional para mejorar la prestación del servicio.</v>
      </c>
      <c r="F29" s="266" t="str">
        <f>VLOOKUP(B29,'Plantilla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9" s="266" t="str">
        <f>VLOOKUP(B29,'Plantilla publicacion'!$A$3:$M$497,7,0)</f>
        <v>N/A</v>
      </c>
      <c r="H29" s="14" t="str">
        <f>VLOOKUP(B29,'Plantilla publicacion'!$A$3:$M$505,8,0)</f>
        <v>Diagnóstico de necesidades que permita realizar el seguimiento del ciclo de contratación, elaborado  (Documento diagnostico )</v>
      </c>
      <c r="I29" s="14">
        <f>VLOOKUP(B29,'Plantilla publicacion'!$A$3:$M$505,9,0)</f>
        <v>1</v>
      </c>
      <c r="J29" s="14" t="str">
        <f>VLOOKUP(B29,'Plantilla publicacion'!$A$3:$M$505,10,0)</f>
        <v>Númerica</v>
      </c>
      <c r="K29" s="180" t="str">
        <f>VLOOKUP(B29,'Plantilla publicacion'!$A$3:$M$505,11,0)</f>
        <v>2025-07-01</v>
      </c>
      <c r="L29" s="180" t="str">
        <f>VLOOKUP(B29,'Plantilla publicacion'!$A$3:$M$505,12,0)</f>
        <v>2025-11-28</v>
      </c>
      <c r="M29" s="14">
        <f>IF(ISERROR(VLOOKUP(B29,'Plantilla publicacion'!$A$3:$P$490,16,0)),"NA",VLOOKUP(B29,'Plantilla publicacion'!$A$3:$P$490,16,0))</f>
        <v>0</v>
      </c>
      <c r="N29" s="151" t="str">
        <f>VLOOKUP(B29,'Plantilla publicacion'!$A$3:$M$505,13,0)</f>
        <v>105-GRUPO DE TRABAJO DE CONTRATACIÓN;
20-OFICINA DE TECNOLOGÍA E INFORMÁTICA</v>
      </c>
      <c r="O29" s="14">
        <f>VLOOKUP(B29,'SEGUIMIENTO PAI 2025'!$F$6:$AF$486,23,0)</f>
        <v>0</v>
      </c>
      <c r="P29" s="14">
        <f>VLOOKUP(B29,'Plantilla publicacion'!$S$3:$Y$490,7,0)</f>
        <v>0</v>
      </c>
      <c r="Q29" s="14" t="str">
        <f>VLOOKUP(B29,'SEGUIMIENTO PAI 2025'!$F$6:$AF$486,21,0)</f>
        <v>El avance al producto corresponde el requerimiento con las necesidades en la herramienta de estudios previos para el seguimiento del ciclo de contratación</v>
      </c>
    </row>
    <row r="30" spans="1:17" ht="52.5" customHeight="1" x14ac:dyDescent="0.25">
      <c r="A30" s="5" t="str">
        <f>VLOOKUP(B30,'Plantilla publicacion'!$A$3:$B$490,2,0)</f>
        <v>Actividad propia</v>
      </c>
      <c r="B30" s="17" t="s">
        <v>707</v>
      </c>
      <c r="C30" s="248"/>
      <c r="D30" s="248">
        <f>VLOOKUP(B30,'Plantilla publicacion'!$A$3:$M$490,6,0)</f>
        <v>0</v>
      </c>
      <c r="E30" s="248"/>
      <c r="F30" s="248"/>
      <c r="G30" s="248" t="str">
        <f>VLOOKUP(B30,'Plantilla publicacion'!$A$3:$M$490,7,0)</f>
        <v>N/A</v>
      </c>
      <c r="H30" s="6" t="str">
        <f>VLOOKUP(B30,'Plantilla publicacion'!$A$3:$M$505,8,0)</f>
        <v>Identificar las necesidades de  ajuste a herramientas tecnológicas para el seguimiento del ciclo  de contratción (Documento con las necesidades identificadas)</v>
      </c>
      <c r="I30" s="6">
        <f>VLOOKUP(B30,'Plantilla publicacion'!$A$3:$M$505,9,0)</f>
        <v>1</v>
      </c>
      <c r="J30" s="6" t="str">
        <f>VLOOKUP(B30,'Plantilla publicacion'!$A$3:$M$505,10,0)</f>
        <v>Númerica</v>
      </c>
      <c r="K30" s="7" t="str">
        <f>VLOOKUP(B30,'Plantilla publicacion'!$A$3:$M$505,11,0)</f>
        <v>2025-07-01</v>
      </c>
      <c r="L30" s="7" t="str">
        <f>VLOOKUP(B30,'Plantilla publicacion'!$A$3:$M$505,12,0)</f>
        <v>2025-09-30</v>
      </c>
      <c r="M30" s="56"/>
      <c r="N30" s="38" t="str">
        <f>VLOOKUP(B30,'Plantilla publicacion'!$A$3:$M$505,13,0)</f>
        <v>105-GRUPO DE TRABAJO DE CONTRATACIÓN;
20-OFICINA DE TECNOLOGÍA E INFORMÁTICA</v>
      </c>
      <c r="O30" s="14">
        <f>VLOOKUP(B30,'SEGUIMIENTO PAI 2025'!$F$6:$AF$486,23,0)</f>
        <v>100</v>
      </c>
      <c r="P30" s="14">
        <f>VLOOKUP(B30,'Plantilla publicacion'!$S$3:$Y$490,7,0)</f>
        <v>25</v>
      </c>
      <c r="Q30" s="14" t="str">
        <f>VLOOKUP(B30,'SEGUIMIENTO PAI 2025'!$F$6:$AF$486,21,0)</f>
        <v>Se reporta como evidencia la solicitud a la Oficina de Tecnología e Informática, el requerimiento de las necesidades mediante radicado 25-374031</v>
      </c>
    </row>
    <row r="31" spans="1:17" ht="50.25" customHeight="1" x14ac:dyDescent="0.25">
      <c r="A31" s="5" t="str">
        <f>VLOOKUP(B31,'Plantilla publicacion'!$A$3:$B$490,2,0)</f>
        <v>Actividad sin participación</v>
      </c>
      <c r="B31" s="17" t="s">
        <v>709</v>
      </c>
      <c r="C31" s="267"/>
      <c r="D31" s="267">
        <f>VLOOKUP(B31,'Plantilla publicacion'!$A$3:$M$490,6,0)</f>
        <v>0</v>
      </c>
      <c r="E31" s="267"/>
      <c r="F31" s="267"/>
      <c r="G31" s="267" t="str">
        <f>VLOOKUP(B31,'Plantilla publicacion'!$A$3:$M$490,7,0)</f>
        <v>N/A</v>
      </c>
      <c r="H31" s="6" t="str">
        <f>VLOOKUP(B31,'Plantilla publicacion'!$A$3:$M$505,8,0)</f>
        <v>Emitir concepto de viabilidad técnica y presupuestal con base en las necesidades identificadas (Concepto diagnóstico entregado)</v>
      </c>
      <c r="I31" s="6">
        <f>VLOOKUP(B31,'Plantilla publicacion'!$A$3:$M$505,9,0)</f>
        <v>1</v>
      </c>
      <c r="J31" s="6" t="str">
        <f>VLOOKUP(B31,'Plantilla publicacion'!$A$3:$M$505,10,0)</f>
        <v>Númerica</v>
      </c>
      <c r="K31" s="7" t="str">
        <f>VLOOKUP(B31,'Plantilla publicacion'!$A$3:$M$505,11,0)</f>
        <v>2025-10-01</v>
      </c>
      <c r="L31" s="7" t="str">
        <f>VLOOKUP(B31,'Plantilla publicacion'!$A$3:$M$505,12,0)</f>
        <v>2025-11-28</v>
      </c>
      <c r="M31" s="56"/>
      <c r="N31" s="38" t="str">
        <f>VLOOKUP(B31,'Plantilla publicacion'!$A$3:$M$505,13,0)</f>
        <v>20-OFICINA DE TECNOLOGÍA E INFORMÁTICA</v>
      </c>
      <c r="O31" s="14">
        <f>VLOOKUP(B31,'SEGUIMIENTO PAI 2025'!$F$6:$AF$486,23,0)</f>
        <v>0</v>
      </c>
      <c r="P31" s="14">
        <f>VLOOKUP(B31,'Plantilla publicacion'!$S$3:$Y$490,7,0)</f>
        <v>0</v>
      </c>
      <c r="Q31" s="14">
        <f>VLOOKUP(B31,'SEGUIMIENTO PAI 2025'!$F$6:$AF$486,21,0)</f>
        <v>0</v>
      </c>
    </row>
  </sheetData>
  <autoFilter ref="A8:N31" xr:uid="{2B518075-C2AA-412F-846D-DFC3D162D202}"/>
  <mergeCells count="25">
    <mergeCell ref="B27:N27"/>
    <mergeCell ref="B13:D13"/>
    <mergeCell ref="G13:N13"/>
    <mergeCell ref="C29:C31"/>
    <mergeCell ref="D29:D31"/>
    <mergeCell ref="E29:E31"/>
    <mergeCell ref="F29:F31"/>
    <mergeCell ref="G29:G31"/>
    <mergeCell ref="B7:N7"/>
    <mergeCell ref="B1:D3"/>
    <mergeCell ref="B4:N4"/>
    <mergeCell ref="B6:N6"/>
    <mergeCell ref="B12:N12"/>
    <mergeCell ref="D5:L5"/>
    <mergeCell ref="C9:C11"/>
    <mergeCell ref="D9:D11"/>
    <mergeCell ref="E9:E11"/>
    <mergeCell ref="F9:F11"/>
    <mergeCell ref="G9:G11"/>
    <mergeCell ref="O27:Q27"/>
    <mergeCell ref="O4:Q4"/>
    <mergeCell ref="O5:P5"/>
    <mergeCell ref="O6:P6"/>
    <mergeCell ref="O12:Q12"/>
    <mergeCell ref="O7:Q7"/>
  </mergeCells>
  <conditionalFormatting sqref="A1:F1 H1:XFD1 A3:XFD3 A4:N4 R4:XFD7 B5:F5 N5 A9:B11 R9:XFD11 A29:B31 R29:XFD1048576 H30:N31 A32:Q1048576 A2:D2 F2:XFD2 H10:N11">
    <cfRule type="cellIs" dxfId="410" priority="50" operator="equal">
      <formula>0</formula>
    </cfRule>
  </conditionalFormatting>
  <conditionalFormatting sqref="A6:N7">
    <cfRule type="cellIs" dxfId="409" priority="49" operator="equal">
      <formula>0</formula>
    </cfRule>
  </conditionalFormatting>
  <conditionalFormatting sqref="A8:N8 R8:XFD8">
    <cfRule type="cellIs" dxfId="408" priority="36" operator="equal">
      <formula>0</formula>
    </cfRule>
  </conditionalFormatting>
  <conditionalFormatting sqref="A12:N12 R12:XFD12 A13:XFD13 A14:N28 R14:XFD28">
    <cfRule type="cellIs" dxfId="407" priority="12" operator="equal">
      <formula>0</formula>
    </cfRule>
  </conditionalFormatting>
  <conditionalFormatting sqref="C9:Q9">
    <cfRule type="cellIs" dxfId="406" priority="15" operator="equal">
      <formula>0</formula>
    </cfRule>
  </conditionalFormatting>
  <conditionalFormatting sqref="C29:N29">
    <cfRule type="cellIs" dxfId="405" priority="11" operator="equal">
      <formula>0</formula>
    </cfRule>
  </conditionalFormatting>
  <conditionalFormatting sqref="O8:Q8">
    <cfRule type="cellIs" dxfId="404" priority="10" operator="equal">
      <formula>0</formula>
    </cfRule>
  </conditionalFormatting>
  <conditionalFormatting sqref="O14:Q14">
    <cfRule type="cellIs" dxfId="403" priority="9" operator="equal">
      <formula>0</formula>
    </cfRule>
  </conditionalFormatting>
  <conditionalFormatting sqref="O28:Q28">
    <cfRule type="cellIs" dxfId="402" priority="8" operator="equal">
      <formula>0</formula>
    </cfRule>
  </conditionalFormatting>
  <conditionalFormatting sqref="O10:Q11">
    <cfRule type="cellIs" dxfId="400" priority="4" operator="equal">
      <formula>0</formula>
    </cfRule>
  </conditionalFormatting>
  <conditionalFormatting sqref="O15:Q26">
    <cfRule type="cellIs" dxfId="399" priority="3" operator="equal">
      <formula>0</formula>
    </cfRule>
  </conditionalFormatting>
  <conditionalFormatting sqref="O29:Q31">
    <cfRule type="cellIs" dxfId="397" priority="1" operator="equal">
      <formula>0</formula>
    </cfRule>
  </conditionalFormatting>
  <dataValidations count="1">
    <dataValidation type="list" allowBlank="1" showInputMessage="1" showErrorMessage="1" sqref="C29 C15 C21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Q381"/>
  <sheetViews>
    <sheetView showGridLines="0" view="pageBreakPreview" topLeftCell="K1" zoomScale="69" zoomScaleNormal="110" zoomScaleSheetLayoutView="110" workbookViewId="0">
      <selection activeCell="Q5" sqref="Q5:Q6"/>
    </sheetView>
  </sheetViews>
  <sheetFormatPr baseColWidth="10" defaultRowHeight="15" x14ac:dyDescent="0.25"/>
  <cols>
    <col min="1" max="1" width="0" style="5" hidden="1" customWidth="1"/>
    <col min="2" max="2" width="15.140625"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5" width="26.28515625" style="1" customWidth="1"/>
    <col min="16" max="16" width="31.85546875" style="193" customWidth="1"/>
    <col min="17" max="17" width="35.85546875" style="5" customWidth="1"/>
    <col min="18" max="16384" width="11.42578125" style="5"/>
  </cols>
  <sheetData>
    <row r="1" spans="1:17" ht="43.5" customHeight="1" x14ac:dyDescent="0.25">
      <c r="B1" s="286"/>
      <c r="C1" s="286"/>
      <c r="D1" s="286"/>
      <c r="E1" s="57"/>
      <c r="F1" s="57"/>
      <c r="H1" s="124"/>
      <c r="I1" s="124"/>
      <c r="J1" s="124"/>
      <c r="K1" s="178"/>
      <c r="L1" s="178"/>
      <c r="M1" s="124"/>
      <c r="N1" s="124"/>
      <c r="O1" s="124"/>
    </row>
    <row r="2" spans="1:17" ht="25.5" customHeight="1" x14ac:dyDescent="0.25">
      <c r="B2" s="212"/>
      <c r="C2" s="212"/>
      <c r="D2" s="212"/>
      <c r="E2" s="134" t="s">
        <v>14</v>
      </c>
      <c r="F2" s="57"/>
      <c r="G2" s="124"/>
      <c r="H2" s="124"/>
      <c r="I2" s="124"/>
      <c r="J2" s="124"/>
      <c r="K2" s="178"/>
      <c r="L2" s="178"/>
      <c r="M2" s="124"/>
      <c r="N2" s="124"/>
      <c r="O2" s="124"/>
    </row>
    <row r="3" spans="1:17" ht="32.25" customHeight="1" thickBot="1" x14ac:dyDescent="0.3">
      <c r="B3" s="287"/>
      <c r="C3" s="287"/>
      <c r="D3" s="287"/>
      <c r="E3" s="57"/>
      <c r="F3" s="57"/>
      <c r="G3" s="124"/>
      <c r="H3" s="124"/>
      <c r="I3" s="124"/>
      <c r="J3" s="124"/>
      <c r="K3" s="178"/>
      <c r="L3" s="178"/>
      <c r="M3" s="124"/>
      <c r="N3" s="124"/>
      <c r="O3" s="124"/>
    </row>
    <row r="4" spans="1:17" ht="23.25" customHeight="1" thickBot="1" x14ac:dyDescent="0.3">
      <c r="B4" s="288" t="s">
        <v>1486</v>
      </c>
      <c r="C4" s="288"/>
      <c r="D4" s="288"/>
      <c r="E4" s="289"/>
      <c r="F4" s="289"/>
      <c r="G4" s="289"/>
      <c r="H4" s="289"/>
      <c r="I4" s="289"/>
      <c r="J4" s="289"/>
      <c r="K4" s="289"/>
      <c r="L4" s="289"/>
      <c r="M4" s="289"/>
      <c r="N4" s="290"/>
      <c r="O4" s="219" t="str">
        <f>+CONCATENATE("Avance porcentual ponderada de la gestión  ",P7)</f>
        <v xml:space="preserve">Avance porcentual ponderada de la gestión  </v>
      </c>
      <c r="P4" s="220"/>
      <c r="Q4" s="221"/>
    </row>
    <row r="5" spans="1:17" ht="84" customHeight="1" thickBot="1" x14ac:dyDescent="0.3">
      <c r="B5" s="294" t="s">
        <v>1487</v>
      </c>
      <c r="C5" s="294"/>
      <c r="D5" s="294"/>
      <c r="E5" s="294"/>
      <c r="F5" s="294"/>
      <c r="G5" s="294"/>
      <c r="H5" s="294"/>
      <c r="I5" s="294"/>
      <c r="J5" s="294"/>
      <c r="K5" s="294"/>
      <c r="L5" s="294"/>
      <c r="M5" s="40"/>
      <c r="N5" s="9"/>
      <c r="O5" s="274" t="s">
        <v>482</v>
      </c>
      <c r="P5" s="275"/>
      <c r="Q5" s="203">
        <f>VLOOKUP(B4,'Plantilla publicacion'!AE13:AF19,2,0)</f>
        <v>27.369417040358751</v>
      </c>
    </row>
    <row r="6" spans="1:17" ht="25.5" customHeight="1" thickBot="1" x14ac:dyDescent="0.3">
      <c r="B6" s="262" t="str">
        <f>CONCATENATE(COUNTIF(A10:A379,"producto")," PRODUCTOS")</f>
        <v>81 PRODUCTOS</v>
      </c>
      <c r="C6" s="262"/>
      <c r="D6" s="262"/>
      <c r="E6" s="262"/>
      <c r="F6" s="262"/>
      <c r="G6" s="262"/>
      <c r="H6" s="262"/>
      <c r="I6" s="262"/>
      <c r="J6" s="262"/>
      <c r="K6" s="262"/>
      <c r="L6" s="262"/>
      <c r="M6" s="262"/>
      <c r="N6" s="262"/>
      <c r="O6" s="276" t="s">
        <v>2066</v>
      </c>
      <c r="P6" s="277"/>
      <c r="Q6" s="204">
        <f>VLOOKUP(B4,'Plantilla publicacion'!AH13:AI19,2,0)</f>
        <v>56.050632603406243</v>
      </c>
    </row>
    <row r="7" spans="1:17" ht="32.25" customHeight="1" thickBot="1" x14ac:dyDescent="0.3">
      <c r="B7" s="291" t="s">
        <v>16</v>
      </c>
      <c r="C7" s="292"/>
      <c r="D7" s="292"/>
      <c r="E7" s="292"/>
      <c r="F7" s="292"/>
      <c r="G7" s="292"/>
      <c r="H7" s="292"/>
      <c r="I7" s="292"/>
      <c r="J7" s="292"/>
      <c r="K7" s="292"/>
      <c r="L7" s="292"/>
      <c r="M7" s="292"/>
      <c r="N7" s="293"/>
      <c r="O7" s="271" t="s">
        <v>2072</v>
      </c>
      <c r="P7" s="272"/>
      <c r="Q7" s="273"/>
    </row>
    <row r="8" spans="1:17" ht="39" hidden="1" customHeight="1" x14ac:dyDescent="0.3">
      <c r="B8" s="280" t="s">
        <v>8</v>
      </c>
      <c r="C8" s="281"/>
      <c r="D8" s="282"/>
      <c r="E8" s="71"/>
      <c r="F8" s="71"/>
      <c r="G8" s="283"/>
      <c r="H8" s="284"/>
      <c r="I8" s="284"/>
      <c r="J8" s="284"/>
      <c r="K8" s="284"/>
      <c r="L8" s="284"/>
      <c r="M8" s="284"/>
      <c r="N8" s="285"/>
      <c r="O8" s="188"/>
    </row>
    <row r="9" spans="1:17" ht="48" customHeight="1" thickBot="1" x14ac:dyDescent="0.3">
      <c r="B9" s="75" t="s">
        <v>474</v>
      </c>
      <c r="C9" s="77" t="s">
        <v>1528</v>
      </c>
      <c r="D9" s="77" t="s">
        <v>0</v>
      </c>
      <c r="E9" s="77" t="s">
        <v>1476</v>
      </c>
      <c r="F9" s="77" t="s">
        <v>1531</v>
      </c>
      <c r="G9" s="77" t="s">
        <v>1</v>
      </c>
      <c r="H9" s="77" t="s">
        <v>2</v>
      </c>
      <c r="I9" s="77" t="s">
        <v>3</v>
      </c>
      <c r="J9" s="77" t="s">
        <v>4</v>
      </c>
      <c r="K9" s="78" t="s">
        <v>5</v>
      </c>
      <c r="L9" s="78" t="s">
        <v>6</v>
      </c>
      <c r="M9" s="79" t="s">
        <v>1529</v>
      </c>
      <c r="N9" s="79" t="s">
        <v>7</v>
      </c>
      <c r="O9" s="55" t="s">
        <v>2068</v>
      </c>
      <c r="P9" s="491" t="s">
        <v>2069</v>
      </c>
      <c r="Q9" s="198" t="s">
        <v>2070</v>
      </c>
    </row>
    <row r="10" spans="1:17" s="11" customFormat="1" ht="293.25" x14ac:dyDescent="0.25">
      <c r="A10" s="5" t="str">
        <f>VLOOKUP(B10,'Plantilla publicacion'!$A$3:$B$490,2,0)</f>
        <v>Producto</v>
      </c>
      <c r="B10" s="99" t="s">
        <v>594</v>
      </c>
      <c r="C10" s="247" t="str">
        <f>VLOOKUP(B10,'Plantilla publicacion'!$A$3:$R$490,17,0)</f>
        <v>PND - 5-31-5-b- Convergencia regional - Entidades públicas territoriales y nacionales fortalecidas / PES - Transformación Institucional</v>
      </c>
      <c r="D10" s="247" t="str">
        <f>VLOOKUP(B10,'Plantilla publicacion'!$A$3:$M$490,6,0)</f>
        <v>60-Fortalecer el Sistema Integral de Gestión Institucional en el marco del Modelo Integrado de Planeación y gestión para mejorar la prestación del servicio.</v>
      </c>
      <c r="E10" s="247"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247"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247" t="str">
        <f>VLOOKUP(B10,'Plantilla publicacion'!$A$3:$M$490,7,0)</f>
        <v>FUNCIONAMIENTO</v>
      </c>
      <c r="H10" s="101" t="str">
        <f>VLOOKUP(B10,'Plantilla publicacion'!$A$3:$M$490,8,0)</f>
        <v>Estrategia para la reducción de emisiones, adaptación al cambio climático y la transición energética y la protección del medio ambiente, ejecutada (Informe final)</v>
      </c>
      <c r="I10" s="101">
        <f>VLOOKUP(B10,'Plantilla publicacion'!$A$3:$M$490,9,0)</f>
        <v>100</v>
      </c>
      <c r="J10" s="101" t="str">
        <f>VLOOKUP(B10,'Plantilla publicacion'!$A$3:$M$490,10,0)</f>
        <v>Porcentual</v>
      </c>
      <c r="K10" s="181" t="str">
        <f>VLOOKUP(B10,'Plantilla publicacion'!$A$3:$M$490,11,0)</f>
        <v>2025-01-02</v>
      </c>
      <c r="L10" s="181" t="str">
        <f>VLOOKUP(B10,'Plantilla publicacion'!$A$3:$M$490,12,0)</f>
        <v>2025-12-22</v>
      </c>
      <c r="M10" s="14">
        <f>IF(ISERROR(VLOOKUP(B10,'Plantilla publicacion'!$A$3:$P$490,16,0)),"NA",VLOOKUP(B10,'Plantilla publicacion'!$A$3:$P$490,16,0))</f>
        <v>0</v>
      </c>
      <c r="N10" s="102" t="str">
        <f>VLOOKUP(B10,'Plantilla publicacion'!$A$3:$M$490,13,0)</f>
        <v>142-GRUPO DE TRABAJO DE SERVICIOS ADMINISTRATIVOS Y RECURSOS FÍSICOS</v>
      </c>
      <c r="O10" s="14">
        <f>VLOOKUP(B10,'SEGUIMIENTO PAI 2025'!$F$6:$AF$486,23,0)</f>
        <v>68</v>
      </c>
      <c r="P10" s="502">
        <f>VLOOKUP(B10,'Plantilla publicacion'!$S$3:$Y$490,7,0)</f>
        <v>3.0493273542600896</v>
      </c>
      <c r="Q10" s="14" t="str">
        <f>VLOOKUP(B10,'SEGUIMIENTO PAI 2025'!$F$6:$AF$486,21,0)</f>
        <v xml:space="preserve">En el marco de las estrategias institucionales orientadas a la reducción de emisiones, la adaptación al cambio climático y la transición energética como parte del compromiso con la protección del medio ambiente, se registró un avance del 68 %, correspondiente a un total de 24 actividades ejecutadas durante el mes de agosto. Entre las acciones desarrolladas, se destacó la ejecución campaña sobre el uso eficiente y racional del agua, la cual incluyó la publicación de contenidos informativos que resaltan medidas y prácticas sostenibles para evitar el desperdicio de este recurso natural. Adicionalmente, en el marco de la transición energética, se ha dado continuidad al proceso de seguimiento y control en el uso de tóneres y tintas ecológicas, con el fin de fomentar el consumo responsable y reducir la huella ambiental asociada a los procesos de impresión. </v>
      </c>
    </row>
    <row r="11" spans="1:17" s="13" customFormat="1" ht="165.75" x14ac:dyDescent="0.25">
      <c r="A11" s="12" t="str">
        <f>VLOOKUP(B11,'Plantilla publicacion'!$A$3:$B$490,2,0)</f>
        <v>Actividad propia</v>
      </c>
      <c r="B11" s="103" t="s">
        <v>598</v>
      </c>
      <c r="C11" s="248"/>
      <c r="D11" s="248">
        <f>VLOOKUP(B11,'Plantilla publicacion'!$A$3:$M$490,6,0)</f>
        <v>0</v>
      </c>
      <c r="E11" s="248"/>
      <c r="F11" s="248"/>
      <c r="G11" s="248" t="str">
        <f>VLOOKUP(B11,'Plantilla publicacion'!$A$3:$M$490,7,0)</f>
        <v>N/A</v>
      </c>
      <c r="H11" s="6" t="str">
        <f>VLOOKUP(B11,'Plantilla publicacion'!$A$3:$M$490,8,0)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publicacion'!$A$3:$M$490,9,0)</f>
        <v>100</v>
      </c>
      <c r="J11" s="6" t="str">
        <f>VLOOKUP(B11,'Plantilla publicacion'!$A$3:$M$490,10,0)</f>
        <v>Porcentual</v>
      </c>
      <c r="K11" s="7" t="str">
        <f>VLOOKUP(B11,'Plantilla publicacion'!$A$3:$M$490,11,0)</f>
        <v>2025-01-02</v>
      </c>
      <c r="L11" s="7" t="str">
        <f>VLOOKUP(B11,'Plantilla publicacion'!$A$3:$M$490,12,0)</f>
        <v>2025-12-22</v>
      </c>
      <c r="M11" s="56"/>
      <c r="N11" s="104" t="str">
        <f>VLOOKUP(B11,'Plantilla publicacion'!$A$3:$M$490,13,0)</f>
        <v>142-GRUPO DE TRABAJO DE SERVICIOS ADMINISTRATIVOS Y RECURSOS FÍSICOS</v>
      </c>
      <c r="O11" s="14">
        <f>VLOOKUP(B11,'SEGUIMIENTO PAI 2025'!$F$6:$AF$486,23,0)</f>
        <v>63</v>
      </c>
      <c r="P11" s="502">
        <f>VLOOKUP(B11,'Plantilla publicacion'!$S$3:$Y$490,7,0)</f>
        <v>0.19160583941605838</v>
      </c>
      <c r="Q11" s="14" t="str">
        <f>VLOOKUP(B11,'SEGUIMIENTO PAI 2025'!$F$6:$AF$486,21,0)</f>
        <v>De acuerdo a las estrategias de ejecución las campañas ambientales para la reducción de GEI y aspectos ambientales generados por la Entidad, para este reporte se realizó una campaña sobre el uso eficiente y racional del agua, la cual incluyó la publicación de contenidos informativos que resaltan medidas y prácticas sostenibles para evitar el desperdicio de este recurso natural. Para este reporte se registró un avance en el plan de trabajo del 63%, para un total de 15 actividades ejecutadas.</v>
      </c>
    </row>
    <row r="12" spans="1:17" s="13" customFormat="1" ht="140.25" x14ac:dyDescent="0.25">
      <c r="A12" s="12" t="str">
        <f>VLOOKUP(B12,'Plantilla publicacion'!$A$3:$B$490,2,0)</f>
        <v>Actividad propia</v>
      </c>
      <c r="B12" s="103" t="s">
        <v>600</v>
      </c>
      <c r="C12" s="248"/>
      <c r="D12" s="248">
        <f>VLOOKUP(B12,'Plantilla publicacion'!$A$3:$M$490,6,0)</f>
        <v>0</v>
      </c>
      <c r="E12" s="248"/>
      <c r="F12" s="248"/>
      <c r="G12" s="248" t="str">
        <f>VLOOKUP(B12,'Plantilla publicacion'!$A$3:$M$490,7,0)</f>
        <v>N/A</v>
      </c>
      <c r="H12" s="6" t="str">
        <f>VLOOKUP(B12,'Plantilla publicacion'!$A$3:$M$490,8,0)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publicacion'!$A$3:$M$490,9,0)</f>
        <v>100</v>
      </c>
      <c r="J12" s="6" t="str">
        <f>VLOOKUP(B12,'Plantilla publicacion'!$A$3:$M$490,10,0)</f>
        <v>Porcentual</v>
      </c>
      <c r="K12" s="7" t="str">
        <f>VLOOKUP(B12,'Plantilla publicacion'!$A$3:$M$490,11,0)</f>
        <v>2025-01-02</v>
      </c>
      <c r="L12" s="7" t="str">
        <f>VLOOKUP(B12,'Plantilla publicacion'!$A$3:$M$490,12,0)</f>
        <v>2025-12-22</v>
      </c>
      <c r="M12" s="56"/>
      <c r="N12" s="104" t="str">
        <f>VLOOKUP(B12,'Plantilla publicacion'!$A$3:$M$490,13,0)</f>
        <v>142-GRUPO DE TRABAJO DE SERVICIOS ADMINISTRATIVOS Y RECURSOS FÍSICOS</v>
      </c>
      <c r="O12" s="14">
        <f>VLOOKUP(B12,'SEGUIMIENTO PAI 2025'!$F$6:$AF$486,23,0)</f>
        <v>67</v>
      </c>
      <c r="P12" s="502">
        <f>VLOOKUP(B12,'Plantilla publicacion'!$S$3:$Y$490,7,0)</f>
        <v>0.2037712895377129</v>
      </c>
      <c r="Q12" s="14" t="str">
        <f>VLOOKUP(B12,'SEGUIMIENTO PAI 2025'!$F$6:$AF$486,21,0)</f>
        <v>Dentro de las estrategias de medidas de transición energética, se desarrolló campaña sobre el día libre de bolsas de plástico que ser celebro el 3 de julio. En esta publicación se enfatizó en el impacto negativo de las bolsas plásticas y se realizó recomendaciones de adopción de alternativas sostenibles como bolsas reutilizables. Para este reporte se registró un avance en el plan de trabajo del 67%, para un total de 6 actividades ejecutadas.</v>
      </c>
    </row>
    <row r="13" spans="1:17" s="13" customFormat="1" ht="140.25" x14ac:dyDescent="0.25">
      <c r="A13" s="12" t="str">
        <f>VLOOKUP(B13,'Plantilla publicacion'!$A$3:$B$490,2,0)</f>
        <v>Actividad propia</v>
      </c>
      <c r="B13" s="103" t="s">
        <v>602</v>
      </c>
      <c r="C13" s="248"/>
      <c r="D13" s="248">
        <f>VLOOKUP(B13,'Plantilla publicacion'!$A$3:$M$490,6,0)</f>
        <v>0</v>
      </c>
      <c r="E13" s="248"/>
      <c r="F13" s="248"/>
      <c r="G13" s="248" t="str">
        <f>VLOOKUP(B13,'Plantilla publicacion'!$A$3:$M$490,7,0)</f>
        <v>N/A</v>
      </c>
      <c r="H13" s="6" t="str">
        <f>VLOOKUP(B13,'Plantilla publicacion'!$A$3:$M$490,8,0)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publicacion'!$A$3:$M$490,9,0)</f>
        <v>1</v>
      </c>
      <c r="J13" s="6" t="str">
        <f>VLOOKUP(B13,'Plantilla publicacion'!$A$3:$M$490,10,0)</f>
        <v>Númerica</v>
      </c>
      <c r="K13" s="7" t="str">
        <f>VLOOKUP(B13,'Plantilla publicacion'!$A$3:$M$490,11,0)</f>
        <v>2025-03-01</v>
      </c>
      <c r="L13" s="7" t="str">
        <f>VLOOKUP(B13,'Plantilla publicacion'!$A$3:$M$490,12,0)</f>
        <v>2025-07-01</v>
      </c>
      <c r="M13" s="56"/>
      <c r="N13" s="104" t="str">
        <f>VLOOKUP(B13,'Plantilla publicacion'!$A$3:$M$490,13,0)</f>
        <v>142-GRUPO DE TRABAJO DE SERVICIOS ADMINISTRATIVOS Y RECURSOS FÍSICOS</v>
      </c>
      <c r="O13" s="14">
        <f>VLOOKUP(B13,'SEGUIMIENTO PAI 2025'!$F$6:$AF$486,23,0)</f>
        <v>100</v>
      </c>
      <c r="P13" s="502">
        <f>VLOOKUP(B13,'Plantilla publicacion'!$S$3:$Y$490,7,0)</f>
        <v>0.12165450121654502</v>
      </c>
      <c r="Q13" s="14" t="str">
        <f>VLOOKUP(B13,'SEGUIMIENTO PAI 2025'!$F$6:$AF$486,21,0)</f>
        <v>Dentro del marco de reducción de la huella de carbono que emite la Entidad, se desarrolló proceso de contratación con la empresa Higienistas Consultores SAS mediante contrato 1255 de 2025 para realización el inventario, cálculo de la huella de carbono vigencia 2024 y propuestas de compensación de las mismas. Para este reporte se registra un avance de ejecución de la actividad del 100%.</v>
      </c>
    </row>
    <row r="14" spans="1:17" s="13" customFormat="1" ht="191.25" x14ac:dyDescent="0.25">
      <c r="A14" s="12" t="str">
        <f>VLOOKUP(B14,'Plantilla publicacion'!$A$3:$B$490,2,0)</f>
        <v>Actividad propia</v>
      </c>
      <c r="B14" s="103" t="s">
        <v>604</v>
      </c>
      <c r="C14" s="248"/>
      <c r="D14" s="248">
        <f>VLOOKUP(B14,'Plantilla publicacion'!$A$3:$M$490,6,0)</f>
        <v>0</v>
      </c>
      <c r="E14" s="248"/>
      <c r="F14" s="248"/>
      <c r="G14" s="248" t="str">
        <f>VLOOKUP(B14,'Plantilla publicacion'!$A$3:$M$490,7,0)</f>
        <v>N/A</v>
      </c>
      <c r="H14" s="6" t="str">
        <f>VLOOKUP(B14,'Plantilla publicacion'!$A$3:$M$490,8,0)</f>
        <v>Elaborar matriz que permita identificar los aspectos más significativos y ejecutar las alternativas que conlleven a reducir los impactos ambientales de la SIC. (Matriz de aspectos ambientales)</v>
      </c>
      <c r="I14" s="6">
        <f>VLOOKUP(B14,'Plantilla publicacion'!$A$3:$M$490,9,0)</f>
        <v>1</v>
      </c>
      <c r="J14" s="6" t="str">
        <f>VLOOKUP(B14,'Plantilla publicacion'!$A$3:$M$490,10,0)</f>
        <v>Númerica</v>
      </c>
      <c r="K14" s="7" t="str">
        <f>VLOOKUP(B14,'Plantilla publicacion'!$A$3:$M$490,11,0)</f>
        <v>2025-05-02</v>
      </c>
      <c r="L14" s="7" t="str">
        <f>VLOOKUP(B14,'Plantilla publicacion'!$A$3:$M$490,12,0)</f>
        <v>2025-06-27</v>
      </c>
      <c r="M14" s="56"/>
      <c r="N14" s="104" t="str">
        <f>VLOOKUP(B14,'Plantilla publicacion'!$A$3:$M$490,13,0)</f>
        <v>142-GRUPO DE TRABAJO DE SERVICIOS ADMINISTRATIVOS Y RECURSOS FÍSICOS</v>
      </c>
      <c r="O14" s="14">
        <f>VLOOKUP(B14,'SEGUIMIENTO PAI 2025'!$F$6:$AF$486,23,0)</f>
        <v>100</v>
      </c>
      <c r="P14" s="502">
        <f>VLOOKUP(B14,'Plantilla publicacion'!$S$3:$Y$490,7,0)</f>
        <v>0.24330900243309003</v>
      </c>
      <c r="Q14" s="14" t="str">
        <f>VLOOKUP(B14,'SEGUIMIENTO PAI 2025'!$F$6:$AF$486,21,0)</f>
        <v xml:space="preserve">Para el mes de mayo se realizó actualización y evaluación de la Matriz de Aspectos e Impactos Ambientales generados en la Entidad. Como resultado de esta se identificó 3 aspectos significativos: Consumo de energía, Consumo de papel y consumo de tóner. Estos aspectos están siendo atacados dentro de las estrategias establecidas para la reducción de emisiones y adaptación al cambio climático y la transición energética y la protección del medio ambiente, mediante actividades que ayudan a disminuir el impactos que la genera en el medio ambiente. </v>
      </c>
    </row>
    <row r="15" spans="1:17" s="13" customFormat="1" ht="26.25" thickBot="1" x14ac:dyDescent="0.3">
      <c r="A15" s="12" t="str">
        <f>VLOOKUP(B15,'Plantilla publicacion'!$A$3:$B$490,2,0)</f>
        <v>Actividad propia</v>
      </c>
      <c r="B15" s="105" t="s">
        <v>606</v>
      </c>
      <c r="C15" s="249"/>
      <c r="D15" s="249">
        <f>VLOOKUP(B15,'Plantilla publicacion'!$A$3:$M$490,6,0)</f>
        <v>0</v>
      </c>
      <c r="E15" s="249"/>
      <c r="F15" s="249"/>
      <c r="G15" s="249" t="str">
        <f>VLOOKUP(B15,'Plantilla publicacion'!$A$3:$M$490,7,0)</f>
        <v>N/A</v>
      </c>
      <c r="H15" s="107" t="str">
        <f>VLOOKUP(B15,'Plantilla publicacion'!$A$3:$M$490,8,0)</f>
        <v>Certificar el cumplimiento de la ISO 14001  (Certificación de 1ra recertificación ISO 14001:2015) Reporte y/o informe final de auditoría de 1ra recertificación ISO 14001:2015)</v>
      </c>
      <c r="I15" s="107">
        <f>VLOOKUP(B15,'Plantilla publicacion'!$A$3:$M$490,9,0)</f>
        <v>1</v>
      </c>
      <c r="J15" s="107" t="str">
        <f>VLOOKUP(B15,'Plantilla publicacion'!$A$3:$M$490,10,0)</f>
        <v>Númerica</v>
      </c>
      <c r="K15" s="108" t="str">
        <f>VLOOKUP(B15,'Plantilla publicacion'!$A$3:$M$490,11,0)</f>
        <v>2025-10-01</v>
      </c>
      <c r="L15" s="108" t="str">
        <f>VLOOKUP(B15,'Plantilla publicacion'!$A$3:$M$490,12,0)</f>
        <v>2025-12-22</v>
      </c>
      <c r="M15" s="109"/>
      <c r="N15" s="110" t="str">
        <f>VLOOKUP(B15,'Plantilla publicacion'!$A$3:$M$490,13,0)</f>
        <v>142-GRUPO DE TRABAJO DE SERVICIOS ADMINISTRATIVOS Y RECURSOS FÍSICOS</v>
      </c>
      <c r="O15" s="14">
        <f>VLOOKUP(B15,'SEGUIMIENTO PAI 2025'!$F$6:$AF$486,23,0)</f>
        <v>0</v>
      </c>
      <c r="P15" s="502">
        <f>VLOOKUP(B15,'Plantilla publicacion'!$S$3:$Y$490,7,0)</f>
        <v>0</v>
      </c>
      <c r="Q15" s="14">
        <f>VLOOKUP(B15,'SEGUIMIENTO PAI 2025'!$F$6:$AF$486,21,0)</f>
        <v>0</v>
      </c>
    </row>
    <row r="16" spans="1:17" s="11" customFormat="1" ht="102" x14ac:dyDescent="0.25">
      <c r="A16" s="5" t="str">
        <f>VLOOKUP(B16,'Plantilla publicacion'!$A$3:$B$490,2,0)</f>
        <v>Producto</v>
      </c>
      <c r="B16" s="99" t="s">
        <v>756</v>
      </c>
      <c r="C16" s="247" t="str">
        <f>VLOOKUP(B16,'Plantilla publicacion'!$A$3:$R$490,17,0)</f>
        <v>PND - 5-31-5-b- Convergencia regional - Entidades públicas territoriales y nacionales fortalecidas / PES - Transformación Institucional</v>
      </c>
      <c r="D16" s="247" t="str">
        <f>VLOOKUP(B16,'Plantilla publicacion'!$A$3:$M$490,6,0)</f>
        <v>60-Fortalecer el Sistema Integral de Gestión Institucional en el marco del Modelo Integrado de Planeación y gestión para mejorar la prestación del servicio.</v>
      </c>
      <c r="E16" s="247"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247"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247" t="str">
        <f>VLOOKUP(B16,'Plantilla publicacion'!$A$3:$M$490,7,0)</f>
        <v>FUNCIONAMIENTO</v>
      </c>
      <c r="H16" s="101" t="str">
        <f>VLOOKUP(B16,'Plantilla publicacion'!$A$3:$M$490,8,0)</f>
        <v>Formatos de actos administrativos, estandarizados (Correo electrónico dirigido  al Grupo de Operaciones con los formatos predeterminados actualizados, entregados)</v>
      </c>
      <c r="I16" s="101">
        <f>VLOOKUP(B16,'Plantilla publicacion'!$A$3:$M$490,9,0)</f>
        <v>100</v>
      </c>
      <c r="J16" s="101" t="str">
        <f>VLOOKUP(B16,'Plantilla publicacion'!$A$3:$M$490,10,0)</f>
        <v>Porcentual</v>
      </c>
      <c r="K16" s="181" t="str">
        <f>VLOOKUP(B16,'Plantilla publicacion'!$A$3:$M$490,11,0)</f>
        <v>2025-01-20</v>
      </c>
      <c r="L16" s="181" t="str">
        <f>VLOOKUP(B16,'Plantilla publicacion'!$A$3:$M$490,12,0)</f>
        <v>2025-12-31</v>
      </c>
      <c r="M16" s="14">
        <f>IF(ISERROR(VLOOKUP(B16,'Plantilla publicacion'!$A$3:$P$490,16,0)),"NA",VLOOKUP(B16,'Plantilla publicacion'!$A$3:$P$490,16,0))</f>
        <v>0</v>
      </c>
      <c r="N16" s="102" t="str">
        <f>VLOOKUP(B16,'Plantilla publicacion'!$A$3:$M$490,13,0)</f>
        <v>2020-DIRECCIÓN DE NUEVAS CREACIONES</v>
      </c>
      <c r="O16" s="14">
        <f>VLOOKUP(B16,'SEGUIMIENTO PAI 2025'!$F$6:$AF$486,23,0)</f>
        <v>0</v>
      </c>
      <c r="P16" s="502">
        <f>VLOOKUP(B16,'Plantilla publicacion'!$S$3:$Y$490,7,0)</f>
        <v>0</v>
      </c>
      <c r="Q16" s="14" t="str">
        <f>VLOOKUP(B16,'SEGUIMIENTO PAI 2025'!$F$6:$AF$486,21,0)</f>
        <v>Tras la revisión de los formatos, se determinó que todos requieren actualización. En consecuencia, durante el mes de agosto de 2025 se inició dicho proceso y, hasta la fecha, se han actualizado 4 formatos, correspondientes a los siguientes: NC100, NC517, NC134 y NC502.</v>
      </c>
    </row>
    <row r="17" spans="1:17" s="13" customFormat="1" ht="140.25" x14ac:dyDescent="0.25">
      <c r="A17" s="12" t="str">
        <f>VLOOKUP(B17,'Plantilla publicacion'!$A$3:$B$490,2,0)</f>
        <v>Actividad propia</v>
      </c>
      <c r="B17" s="103" t="s">
        <v>758</v>
      </c>
      <c r="C17" s="248"/>
      <c r="D17" s="248">
        <f>VLOOKUP(B17,'Plantilla publicacion'!$A$3:$M$490,6,0)</f>
        <v>0</v>
      </c>
      <c r="E17" s="248"/>
      <c r="F17" s="248"/>
      <c r="G17" s="248" t="str">
        <f>VLOOKUP(B17,'Plantilla publicacion'!$A$3:$M$490,7,0)</f>
        <v>N/A</v>
      </c>
      <c r="H17" s="6" t="str">
        <f>VLOOKUP(B17,'Plantilla publicacion'!$A$3:$M$490,8,0)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publicacion'!$A$3:$M$490,9,0)</f>
        <v>100</v>
      </c>
      <c r="J17" s="6" t="str">
        <f>VLOOKUP(B17,'Plantilla publicacion'!$A$3:$M$490,10,0)</f>
        <v>Porcentual</v>
      </c>
      <c r="K17" s="7" t="str">
        <f>VLOOKUP(B17,'Plantilla publicacion'!$A$3:$M$490,11,0)</f>
        <v>2025-01-20</v>
      </c>
      <c r="L17" s="7" t="str">
        <f>VLOOKUP(B17,'Plantilla publicacion'!$A$3:$M$490,12,0)</f>
        <v>2025-12-31</v>
      </c>
      <c r="M17" s="56"/>
      <c r="N17" s="104" t="str">
        <f>VLOOKUP(B17,'Plantilla publicacion'!$A$3:$M$490,13,0)</f>
        <v>2020-DIRECCIÓN DE NUEVAS CREACIONES</v>
      </c>
      <c r="O17" s="14">
        <f>VLOOKUP(B17,'SEGUIMIENTO PAI 2025'!$F$6:$AF$486,23,0)</f>
        <v>99</v>
      </c>
      <c r="P17" s="502">
        <f>VLOOKUP(B17,'Plantilla publicacion'!$S$3:$Y$490,7,0)</f>
        <v>0.60218978102189791</v>
      </c>
      <c r="Q17" s="14" t="str">
        <f>VLOOKUP(B17,'SEGUIMIENTO PAI 2025'!$F$6:$AF$486,21,0)</f>
        <v>Durante el periodo de enero a agosto de 2025 se han revisado 48 de 48 formatos predeterminados empleados en la etapa de mínimos, de forma y de fondo de las patentes de invención y de modelo de utilidad y dado que se está desarrollando el documento final que contenga las conclusiones de la revisión, se tiene un avance del 99%. Durante el mes de agosto se revisaron 3 formatos los cuales son: NC88, NC89, NC90.</v>
      </c>
    </row>
    <row r="18" spans="1:17" s="13" customFormat="1" ht="102.75" thickBot="1" x14ac:dyDescent="0.3">
      <c r="A18" s="12" t="str">
        <f>VLOOKUP(B18,'Plantilla publicacion'!$A$3:$B$490,2,0)</f>
        <v>Actividad propia</v>
      </c>
      <c r="B18" s="105" t="s">
        <v>760</v>
      </c>
      <c r="C18" s="249"/>
      <c r="D18" s="249">
        <f>VLOOKUP(B18,'Plantilla publicacion'!$A$3:$M$490,6,0)</f>
        <v>0</v>
      </c>
      <c r="E18" s="249"/>
      <c r="F18" s="249"/>
      <c r="G18" s="249" t="str">
        <f>VLOOKUP(B18,'Plantilla publicacion'!$A$3:$M$490,7,0)</f>
        <v>N/A</v>
      </c>
      <c r="H18" s="107" t="str">
        <f>VLOOKUP(B18,'Plantilla publicacion'!$A$3:$M$490,8,0)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07">
        <f>VLOOKUP(B18,'Plantilla publicacion'!$A$3:$M$490,9,0)</f>
        <v>100</v>
      </c>
      <c r="J18" s="107" t="str">
        <f>VLOOKUP(B18,'Plantilla publicacion'!$A$3:$M$490,10,0)</f>
        <v>Porcentual</v>
      </c>
      <c r="K18" s="108" t="str">
        <f>VLOOKUP(B18,'Plantilla publicacion'!$A$3:$M$490,11,0)</f>
        <v>2025-01-20</v>
      </c>
      <c r="L18" s="108" t="str">
        <f>VLOOKUP(B18,'Plantilla publicacion'!$A$3:$M$490,12,0)</f>
        <v>2025-12-31</v>
      </c>
      <c r="M18" s="109"/>
      <c r="N18" s="110" t="str">
        <f>VLOOKUP(B18,'Plantilla publicacion'!$A$3:$M$490,13,0)</f>
        <v>2020-DIRECCIÓN DE NUEVAS CREACIONES</v>
      </c>
      <c r="O18" s="14">
        <f>VLOOKUP(B18,'SEGUIMIENTO PAI 2025'!$F$6:$AF$486,23,0)</f>
        <v>0</v>
      </c>
      <c r="P18" s="502">
        <f>VLOOKUP(B18,'Plantilla publicacion'!$S$3:$Y$490,7,0)</f>
        <v>0</v>
      </c>
      <c r="Q18" s="14" t="str">
        <f>VLOOKUP(B18,'SEGUIMIENTO PAI 2025'!$F$6:$AF$486,21,0)</f>
        <v>Tras la revisión de los formatos, se determinó que todos requieren actualización. En consecuencia, durante el mes de agosto de 2025 se inició dicho proceso y, hasta la fecha, se han actualizado 4 formatos, correspondientes a los siguientes: NC100, NC517, NC134 y NC502.</v>
      </c>
    </row>
    <row r="19" spans="1:17" s="11" customFormat="1" ht="51" x14ac:dyDescent="0.25">
      <c r="A19" s="5" t="str">
        <f>VLOOKUP(B19,'Plantilla publicacion'!$A$3:$B$490,2,0)</f>
        <v>Producto</v>
      </c>
      <c r="B19" s="14" t="s">
        <v>908</v>
      </c>
      <c r="C19" s="248" t="str">
        <f>VLOOKUP(B19,'Plantilla publicacion'!$A$3:$R$490,17,0)</f>
        <v>PND - 5-31-5-b- Convergencia regional - Entidades públicas territoriales y nacionales fortalecidas / PES - Transformación Institucional</v>
      </c>
      <c r="D19" s="248" t="str">
        <f>VLOOKUP(B19,'Plantilla publicacion'!$A$3:$M$490,6,0)</f>
        <v>81-Mejorar la oportunidad en la atención de trámites y servicios.</v>
      </c>
      <c r="E19" s="248" t="str">
        <f>VLOOKUP(B19,'Plantilla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248" t="str">
        <f>VLOOKUP(B19,'Plantilla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248" t="str">
        <f>VLOOKUP(B19,'Plantilla publicacion'!$A$3:$M$490,7,0)</f>
        <v>C-3503-0200-0012-20104c</v>
      </c>
      <c r="H19" s="14" t="str">
        <f>VLOOKUP(B19,'Plantilla publicacion'!$A$3:$M$490,8,0)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4">
        <f>VLOOKUP(B19,'Plantilla publicacion'!$A$3:$M$490,9,0)</f>
        <v>1</v>
      </c>
      <c r="J19" s="14" t="str">
        <f>VLOOKUP(B19,'Plantilla publicacion'!$A$3:$M$490,10,0)</f>
        <v>Númerica</v>
      </c>
      <c r="K19" s="180" t="str">
        <f>VLOOKUP(B19,'Plantilla publicacion'!$A$3:$M$490,11,0)</f>
        <v>2025-02-03</v>
      </c>
      <c r="L19" s="180" t="str">
        <f>VLOOKUP(B19,'Plantilla publicacion'!$A$3:$M$490,12,0)</f>
        <v>2025-09-30</v>
      </c>
      <c r="M19" s="14">
        <f>IF(ISERROR(VLOOKUP(B19,'Plantilla publicacion'!$A$3:$P$490,16,0)),"NA",VLOOKUP(B19,'Plantilla publicacion'!$A$3:$P$490,16,0))</f>
        <v>0</v>
      </c>
      <c r="N19" s="104" t="str">
        <f>VLOOKUP(B19,'Plantilla publicacion'!$A$3:$M$490,13,0)</f>
        <v>7100-DIRECCIÓN DE INVESTIGACIONES DE PROTECCIÓN DE DATOS PERSONALES</v>
      </c>
      <c r="O19" s="14">
        <f>VLOOKUP(B19,'SEGUIMIENTO PAI 2025'!$F$6:$AF$486,23,0)</f>
        <v>0</v>
      </c>
      <c r="P19" s="502">
        <f>VLOOKUP(B19,'Plantilla publicacion'!$S$3:$Y$490,7,0)</f>
        <v>0</v>
      </c>
      <c r="Q19" s="14">
        <f>VLOOKUP(B19,'SEGUIMIENTO PAI 2025'!$F$6:$AF$486,21,0)</f>
        <v>0</v>
      </c>
    </row>
    <row r="20" spans="1:17" s="13" customFormat="1" ht="63.75" x14ac:dyDescent="0.25">
      <c r="A20" s="12" t="str">
        <f>VLOOKUP(B20,'Plantilla publicacion'!$A$3:$B$490,2,0)</f>
        <v>Actividad propia</v>
      </c>
      <c r="B20" s="6" t="s">
        <v>910</v>
      </c>
      <c r="C20" s="248"/>
      <c r="D20" s="248">
        <f>VLOOKUP(B20,'Plantilla publicacion'!$A$3:$M$490,6,0)</f>
        <v>0</v>
      </c>
      <c r="E20" s="248"/>
      <c r="F20" s="248"/>
      <c r="G20" s="248" t="str">
        <f>VLOOKUP(B20,'Plantilla publicacion'!$A$3:$M$490,7,0)</f>
        <v>N/A</v>
      </c>
      <c r="H20" s="6" t="str">
        <f>VLOOKUP(B20,'Plantilla publicacion'!$A$3:$M$490,8,0)</f>
        <v>Realizar el diseño de la integración de la herramienta del Detector de Políticas con el Registro Nacional de Bases de Datos (Documento técnico con los diagramas de componentes requeridos y la descripción de cada uno)</v>
      </c>
      <c r="I20" s="6">
        <f>VLOOKUP(B20,'Plantilla publicacion'!$A$3:$M$490,9,0)</f>
        <v>1</v>
      </c>
      <c r="J20" s="6" t="str">
        <f>VLOOKUP(B20,'Plantilla publicacion'!$A$3:$M$490,10,0)</f>
        <v>Númerica</v>
      </c>
      <c r="K20" s="7" t="str">
        <f>VLOOKUP(B20,'Plantilla publicacion'!$A$3:$M$490,11,0)</f>
        <v>2025-02-03</v>
      </c>
      <c r="L20" s="7" t="str">
        <f>VLOOKUP(B20,'Plantilla publicacion'!$A$3:$M$490,12,0)</f>
        <v>2025-03-17</v>
      </c>
      <c r="M20" s="56"/>
      <c r="N20" s="104" t="str">
        <f>VLOOKUP(B20,'Plantilla publicacion'!$A$3:$M$490,13,0)</f>
        <v>7100-DIRECCIÓN DE INVESTIGACIONES DE PROTECCIÓN DE DATOS PERSONALES</v>
      </c>
      <c r="O20" s="14">
        <f>VLOOKUP(B20,'SEGUIMIENTO PAI 2025'!$F$6:$AF$486,23,0)</f>
        <v>100</v>
      </c>
      <c r="P20" s="502">
        <f>VLOOKUP(B20,'Plantilla publicacion'!$S$3:$Y$490,7,0)</f>
        <v>0.24330900243309003</v>
      </c>
      <c r="Q20" s="14" t="str">
        <f>VLOOKUP(B20,'SEGUIMIENTO PAI 2025'!$F$6:$AF$486,21,0)</f>
        <v>Se elaboró y envío el documento técnico con los diagramas de componentes y definiciones requeridas para la integración del detector de políticas con el Registro Nacional de Bases de Datos</v>
      </c>
    </row>
    <row r="21" spans="1:17" s="13" customFormat="1" ht="114.75" x14ac:dyDescent="0.25">
      <c r="A21" s="12" t="str">
        <f>VLOOKUP(B21,'Plantilla publicacion'!$A$3:$B$490,2,0)</f>
        <v>Actividad propia</v>
      </c>
      <c r="B21" s="6" t="s">
        <v>912</v>
      </c>
      <c r="C21" s="248"/>
      <c r="D21" s="248">
        <f>VLOOKUP(B21,'Plantilla publicacion'!$A$3:$M$490,6,0)</f>
        <v>0</v>
      </c>
      <c r="E21" s="248"/>
      <c r="F21" s="248"/>
      <c r="G21" s="248" t="str">
        <f>VLOOKUP(B21,'Plantilla publicacion'!$A$3:$M$490,7,0)</f>
        <v>N/A</v>
      </c>
      <c r="H21" s="6" t="str">
        <f>VLOOKUP(B21,'Plantilla publicacion'!$A$3:$M$490,8,0)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publicacion'!$A$3:$M$490,9,0)</f>
        <v>1</v>
      </c>
      <c r="J21" s="6" t="str">
        <f>VLOOKUP(B21,'Plantilla publicacion'!$A$3:$M$490,10,0)</f>
        <v>Númerica</v>
      </c>
      <c r="K21" s="7" t="str">
        <f>VLOOKUP(B21,'Plantilla publicacion'!$A$3:$M$490,11,0)</f>
        <v>2025-03-18</v>
      </c>
      <c r="L21" s="7" t="str">
        <f>VLOOKUP(B21,'Plantilla publicacion'!$A$3:$M$490,12,0)</f>
        <v>2025-05-29</v>
      </c>
      <c r="M21" s="56"/>
      <c r="N21" s="104" t="str">
        <f>VLOOKUP(B21,'Plantilla publicacion'!$A$3:$M$490,13,0)</f>
        <v>7100-DIRECCIÓN DE INVESTIGACIONES DE PROTECCIÓN DE DATOS PERSONALES</v>
      </c>
      <c r="O21" s="14">
        <f>VLOOKUP(B21,'SEGUIMIENTO PAI 2025'!$F$6:$AF$486,23,0)</f>
        <v>100</v>
      </c>
      <c r="P21" s="502">
        <f>VLOOKUP(B21,'Plantilla publicacion'!$S$3:$Y$490,7,0)</f>
        <v>0.36496350364963503</v>
      </c>
      <c r="Q21" s="14" t="str">
        <f>VLOOKUP(B21,'SEGUIMIENTO PAI 2025'!$F$6:$AF$486,21,0)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row>
    <row r="22" spans="1:17" s="13" customFormat="1" ht="63.75" x14ac:dyDescent="0.25">
      <c r="A22" s="12" t="str">
        <f>VLOOKUP(B22,'Plantilla publicacion'!$A$3:$B$490,2,0)</f>
        <v>Actividad propia</v>
      </c>
      <c r="B22" s="6" t="s">
        <v>913</v>
      </c>
      <c r="C22" s="248"/>
      <c r="D22" s="248">
        <f>VLOOKUP(B22,'Plantilla publicacion'!$A$3:$M$490,6,0)</f>
        <v>0</v>
      </c>
      <c r="E22" s="248"/>
      <c r="F22" s="248"/>
      <c r="G22" s="248" t="str">
        <f>VLOOKUP(B22,'Plantilla publicacion'!$A$3:$M$490,7,0)</f>
        <v>N/A</v>
      </c>
      <c r="H22" s="6" t="str">
        <f>VLOOKUP(B22,'Plantilla publicacion'!$A$3:$M$490,8,0)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publicacion'!$A$3:$M$490,9,0)</f>
        <v>1</v>
      </c>
      <c r="J22" s="6" t="str">
        <f>VLOOKUP(B22,'Plantilla publicacion'!$A$3:$M$490,10,0)</f>
        <v>Númerica</v>
      </c>
      <c r="K22" s="7" t="str">
        <f>VLOOKUP(B22,'Plantilla publicacion'!$A$3:$M$490,11,0)</f>
        <v>2025-06-03</v>
      </c>
      <c r="L22" s="7" t="str">
        <f>VLOOKUP(B22,'Plantilla publicacion'!$A$3:$M$490,12,0)</f>
        <v>2025-07-11</v>
      </c>
      <c r="M22" s="56"/>
      <c r="N22" s="104" t="str">
        <f>VLOOKUP(B22,'Plantilla publicacion'!$A$3:$M$490,13,0)</f>
        <v>7100-DIRECCIÓN DE INVESTIGACIONES DE PROTECCIÓN DE DATOS PERSONALES</v>
      </c>
      <c r="O22" s="14">
        <f>VLOOKUP(B22,'SEGUIMIENTO PAI 2025'!$F$6:$AF$486,23,0)</f>
        <v>100</v>
      </c>
      <c r="P22" s="502">
        <f>VLOOKUP(B22,'Plantilla publicacion'!$S$3:$Y$490,7,0)</f>
        <v>0.24330900243309003</v>
      </c>
      <c r="Q22" s="14" t="str">
        <f>VLOOKUP(B22,'SEGUIMIENTO PAI 2025'!$F$6:$AF$486,21,0)</f>
        <v>Se entrega informe que detalla los resultados obtenidos de las pruebas de carga ejecutadas al servicio del detector de políticas implementado dentro del aplicativo SISI</v>
      </c>
    </row>
    <row r="23" spans="1:17" s="13" customFormat="1" ht="51" x14ac:dyDescent="0.25">
      <c r="A23" s="12" t="str">
        <f>VLOOKUP(B23,'Plantilla publicacion'!$A$3:$B$490,2,0)</f>
        <v>Actividad propia</v>
      </c>
      <c r="B23" s="6" t="s">
        <v>914</v>
      </c>
      <c r="C23" s="248"/>
      <c r="D23" s="248">
        <f>VLOOKUP(B23,'Plantilla publicacion'!$A$3:$M$490,6,0)</f>
        <v>0</v>
      </c>
      <c r="E23" s="248"/>
      <c r="F23" s="248"/>
      <c r="G23" s="248" t="str">
        <f>VLOOKUP(B23,'Plantilla publicacion'!$A$3:$M$490,7,0)</f>
        <v>N/A</v>
      </c>
      <c r="H23" s="6" t="str">
        <f>VLOOKUP(B23,'Plantilla publicacion'!$A$3:$M$490,8,0)</f>
        <v>Realizar capacitación a los usuarios funcionales para socializar el manejo del servicio del Detector de Políticas como parte del sistema RNBD (Actas de Capacitación realizadas a los usuarios funcionales)</v>
      </c>
      <c r="I23" s="6">
        <f>VLOOKUP(B23,'Plantilla publicacion'!$A$3:$M$490,9,0)</f>
        <v>1</v>
      </c>
      <c r="J23" s="6" t="str">
        <f>VLOOKUP(B23,'Plantilla publicacion'!$A$3:$M$490,10,0)</f>
        <v>Númerica</v>
      </c>
      <c r="K23" s="7" t="str">
        <f>VLOOKUP(B23,'Plantilla publicacion'!$A$3:$M$490,11,0)</f>
        <v>2025-07-14</v>
      </c>
      <c r="L23" s="7" t="str">
        <f>VLOOKUP(B23,'Plantilla publicacion'!$A$3:$M$490,12,0)</f>
        <v>2025-08-29</v>
      </c>
      <c r="M23" s="56"/>
      <c r="N23" s="104" t="str">
        <f>VLOOKUP(B23,'Plantilla publicacion'!$A$3:$M$490,13,0)</f>
        <v>7100-DIRECCIÓN DE INVESTIGACIONES DE PROTECCIÓN DE DATOS PERSONALES</v>
      </c>
      <c r="O23" s="14">
        <f>VLOOKUP(B23,'SEGUIMIENTO PAI 2025'!$F$6:$AF$486,23,0)</f>
        <v>100</v>
      </c>
      <c r="P23" s="502">
        <f>VLOOKUP(B23,'Plantilla publicacion'!$S$3:$Y$490,7,0)</f>
        <v>0.12165450121654502</v>
      </c>
      <c r="Q23" s="14" t="str">
        <f>VLOOKUP(B23,'SEGUIMIENTO PAI 2025'!$F$6:$AF$486,21,0)</f>
        <v xml:space="preserve">Se realizó la capacitación a los usuarios funcionales para socializar el manejo del servicio del detector de Políticas como parte del Sistema RNBD  </v>
      </c>
    </row>
    <row r="24" spans="1:17" s="13" customFormat="1" ht="26.25" thickBot="1" x14ac:dyDescent="0.3">
      <c r="A24" s="12" t="str">
        <f>VLOOKUP(B24,'Plantilla publicacion'!$A$3:$B$490,2,0)</f>
        <v>Actividad propia</v>
      </c>
      <c r="B24" s="10" t="s">
        <v>916</v>
      </c>
      <c r="C24" s="248"/>
      <c r="D24" s="248">
        <f>VLOOKUP(B24,'Plantilla publicacion'!$A$3:$M$490,6,0)</f>
        <v>0</v>
      </c>
      <c r="E24" s="248"/>
      <c r="F24" s="248"/>
      <c r="G24" s="248" t="str">
        <f>VLOOKUP(B24,'Plantilla publicacion'!$A$3:$M$490,7,0)</f>
        <v>N/A</v>
      </c>
      <c r="H24" s="10" t="str">
        <f>VLOOKUP(B24,'Plantilla publicacion'!$A$3:$M$490,8,0)</f>
        <v>Realizar paso a producción de la versión del sistema RNBD que incluya la integración con el Detector de Políticas (Informe que evidencie el paso a producción)</v>
      </c>
      <c r="I24" s="10">
        <f>VLOOKUP(B24,'Plantilla publicacion'!$A$3:$M$490,9,0)</f>
        <v>1</v>
      </c>
      <c r="J24" s="10" t="str">
        <f>VLOOKUP(B24,'Plantilla publicacion'!$A$3:$M$490,10,0)</f>
        <v>Númerica</v>
      </c>
      <c r="K24" s="111" t="str">
        <f>VLOOKUP(B24,'Plantilla publicacion'!$A$3:$M$490,11,0)</f>
        <v>2025-09-01</v>
      </c>
      <c r="L24" s="111" t="str">
        <f>VLOOKUP(B24,'Plantilla publicacion'!$A$3:$M$490,12,0)</f>
        <v>2025-09-30</v>
      </c>
      <c r="M24" s="112"/>
      <c r="N24" s="113" t="str">
        <f>VLOOKUP(B24,'Plantilla publicacion'!$A$3:$M$490,13,0)</f>
        <v>7100-DIRECCIÓN DE INVESTIGACIONES DE PROTECCIÓN DE DATOS PERSONALES</v>
      </c>
      <c r="O24" s="14">
        <f>VLOOKUP(B24,'SEGUIMIENTO PAI 2025'!$F$6:$AF$486,23,0)</f>
        <v>0</v>
      </c>
      <c r="P24" s="502">
        <f>VLOOKUP(B24,'Plantilla publicacion'!$S$3:$Y$490,7,0)</f>
        <v>0</v>
      </c>
      <c r="Q24" s="14">
        <f>VLOOKUP(B24,'SEGUIMIENTO PAI 2025'!$F$6:$AF$486,21,0)</f>
        <v>0</v>
      </c>
    </row>
    <row r="25" spans="1:17" s="11" customFormat="1" ht="38.25" x14ac:dyDescent="0.25">
      <c r="A25" s="5" t="str">
        <f>VLOOKUP(B25,'Plantilla publicacion'!$A$3:$B$490,2,0)</f>
        <v>Producto</v>
      </c>
      <c r="B25" s="99" t="s">
        <v>918</v>
      </c>
      <c r="C25" s="247" t="str">
        <f>VLOOKUP(B25,'Plantilla publicacion'!$A$3:$R$490,17,0)</f>
        <v>PND - 5-31-5-d- Convergencia regional - Gobierno digital para la gente / PES - Transformación Institucional</v>
      </c>
      <c r="D25" s="247" t="str">
        <f>VLOOKUP(B25,'Plantilla publicacion'!$A$3:$M$490,6,0)</f>
        <v>62-Fortalecer la infraestructura, uso y aprovechamiento de las tecnologías de la información, para optimizar la capacidad institucional</v>
      </c>
      <c r="E25" s="247" t="str">
        <f>VLOOKUP(B25,'Plantilla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247" t="str">
        <f>VLOOKUP(B25,'Plantilla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247" t="str">
        <f>VLOOKUP(B25,'Plantilla publicacion'!$A$3:$M$490,7,0)</f>
        <v>C-3503-0200-0012-20104c</v>
      </c>
      <c r="H25" s="101" t="str">
        <f>VLOOKUP(B25,'Plantilla publicacion'!$A$3:$M$490,8,0)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1">
        <f>VLOOKUP(B25,'Plantilla publicacion'!$A$3:$M$490,9,0)</f>
        <v>1</v>
      </c>
      <c r="J25" s="101" t="str">
        <f>VLOOKUP(B25,'Plantilla publicacion'!$A$3:$M$490,10,0)</f>
        <v>Númerica</v>
      </c>
      <c r="K25" s="181" t="str">
        <f>VLOOKUP(B25,'Plantilla publicacion'!$A$3:$M$490,11,0)</f>
        <v>2025-02-03</v>
      </c>
      <c r="L25" s="181" t="str">
        <f>VLOOKUP(B25,'Plantilla publicacion'!$A$3:$M$490,12,0)</f>
        <v>2025-10-30</v>
      </c>
      <c r="M25" s="101">
        <f>IF(ISERROR(VLOOKUP(B25,'Plantilla publicacion'!$A$3:$P$490,16,0)),"NA",VLOOKUP(B25,'Plantilla publicacion'!$A$3:$P$490,16,0))</f>
        <v>0</v>
      </c>
      <c r="N25" s="102" t="str">
        <f>VLOOKUP(B25,'Plantilla publicacion'!$A$3:$M$490,13,0)</f>
        <v>20-OFICINA DE TECNOLOGÍA E INFORMÁTICA;
7200-DIRECCION DE HABEAS DATA</v>
      </c>
      <c r="O25" s="14">
        <f>VLOOKUP(B25,'SEGUIMIENTO PAI 2025'!$F$6:$AF$486,23,0)</f>
        <v>0</v>
      </c>
      <c r="P25" s="502">
        <f>VLOOKUP(B25,'Plantilla publicacion'!$S$3:$Y$490,7,0)</f>
        <v>0</v>
      </c>
      <c r="Q25" s="14">
        <f>VLOOKUP(B25,'SEGUIMIENTO PAI 2025'!$F$6:$AF$486,21,0)</f>
        <v>0</v>
      </c>
    </row>
    <row r="26" spans="1:17" s="13" customFormat="1" ht="38.25" x14ac:dyDescent="0.25">
      <c r="A26" s="12" t="str">
        <f>VLOOKUP(B26,'Plantilla publicacion'!$A$3:$B$490,2,0)</f>
        <v>Actividad propia</v>
      </c>
      <c r="B26" s="103" t="s">
        <v>921</v>
      </c>
      <c r="C26" s="248"/>
      <c r="D26" s="248">
        <f>VLOOKUP(B26,'Plantilla publicacion'!$A$3:$M$490,6,0)</f>
        <v>0</v>
      </c>
      <c r="E26" s="248"/>
      <c r="F26" s="248"/>
      <c r="G26" s="248" t="str">
        <f>VLOOKUP(B26,'Plantilla publicacion'!$A$3:$M$490,7,0)</f>
        <v>N/A</v>
      </c>
      <c r="H26" s="6" t="str">
        <f>VLOOKUP(B26,'Plantilla publicacion'!$A$3:$M$490,8,0)</f>
        <v>Elaborar y aprobar requerimiento (1. Formato Solicitud de Requerimientos a Sistemas de Información GS03-F18, 2. Formato Lista de Chequeo de Requisitos de Seguridad de la Información GS03-F27 (Opcional) )</v>
      </c>
      <c r="I26" s="6">
        <f>VLOOKUP(B26,'Plantilla publicacion'!$A$3:$M$490,9,0)</f>
        <v>1</v>
      </c>
      <c r="J26" s="6" t="str">
        <f>VLOOKUP(B26,'Plantilla publicacion'!$A$3:$M$490,10,0)</f>
        <v>Númerica</v>
      </c>
      <c r="K26" s="7" t="str">
        <f>VLOOKUP(B26,'Plantilla publicacion'!$A$3:$M$490,11,0)</f>
        <v>2025-02-03</v>
      </c>
      <c r="L26" s="7" t="str">
        <f>VLOOKUP(B26,'Plantilla publicacion'!$A$3:$M$490,12,0)</f>
        <v>2025-04-30</v>
      </c>
      <c r="M26" s="56"/>
      <c r="N26" s="104" t="str">
        <f>VLOOKUP(B26,'Plantilla publicacion'!$A$3:$M$490,13,0)</f>
        <v>20-OFICINA DE TECNOLOGÍA E INFORMÁTICA;
7200-DIRECCION DE HABEAS DATA</v>
      </c>
      <c r="O26" s="14">
        <f>VLOOKUP(B26,'SEGUIMIENTO PAI 2025'!$F$6:$AF$486,23,0)</f>
        <v>100</v>
      </c>
      <c r="P26" s="502">
        <f>VLOOKUP(B26,'Plantilla publicacion'!$S$3:$Y$490,7,0)</f>
        <v>1.2165450121654502</v>
      </c>
      <c r="Q26" s="14" t="str">
        <f>VLOOKUP(B26,'SEGUIMIENTO PAI 2025'!$F$6:$AF$486,21,0)</f>
        <v>Se elaboró requerimiento para el plan piloto de una herramienta con componente de IA</v>
      </c>
    </row>
    <row r="27" spans="1:17" s="13" customFormat="1" ht="267.75" x14ac:dyDescent="0.25">
      <c r="A27" s="12" t="str">
        <f>VLOOKUP(B27,'Plantilla publicacion'!$A$3:$B$490,2,0)</f>
        <v>Actividad sin participación</v>
      </c>
      <c r="B27" s="103" t="s">
        <v>923</v>
      </c>
      <c r="C27" s="248"/>
      <c r="D27" s="248">
        <f>VLOOKUP(B27,'Plantilla publicacion'!$A$3:$M$490,6,0)</f>
        <v>0</v>
      </c>
      <c r="E27" s="248"/>
      <c r="F27" s="248"/>
      <c r="G27" s="248" t="str">
        <f>VLOOKUP(B27,'Plantilla publicacion'!$A$3:$M$490,7,0)</f>
        <v>N/A</v>
      </c>
      <c r="H27" s="6" t="str">
        <f>VLOOKUP(B27,'Plantilla publicacion'!$A$3:$M$490,8,0)</f>
        <v>Diseñar la solución (1. Anteproyecto (Alcance, estado del arte, metodología, métricas, cronograma, etc.) / Único entregable)</v>
      </c>
      <c r="I27" s="6">
        <f>VLOOKUP(B27,'Plantilla publicacion'!$A$3:$M$490,9,0)</f>
        <v>1</v>
      </c>
      <c r="J27" s="6" t="str">
        <f>VLOOKUP(B27,'Plantilla publicacion'!$A$3:$M$490,10,0)</f>
        <v>Númerica</v>
      </c>
      <c r="K27" s="7" t="str">
        <f>VLOOKUP(B27,'Plantilla publicacion'!$A$3:$M$490,11,0)</f>
        <v>2025-05-02</v>
      </c>
      <c r="L27" s="7" t="str">
        <f>VLOOKUP(B27,'Plantilla publicacion'!$A$3:$M$490,12,0)</f>
        <v>2025-07-01</v>
      </c>
      <c r="M27" s="56"/>
      <c r="N27" s="104" t="str">
        <f>VLOOKUP(B27,'Plantilla publicacion'!$A$3:$M$490,13,0)</f>
        <v>20-OFICINA DE TECNOLOGÍA E INFORMÁTICA</v>
      </c>
      <c r="O27" s="14">
        <f>VLOOKUP(B27,'SEGUIMIENTO PAI 2025'!$F$6:$AF$486,23,0)</f>
        <v>100</v>
      </c>
      <c r="P27" s="502">
        <f>VLOOKUP(B27,'Plantilla publicacion'!$S$3:$Y$490,7,0)</f>
        <v>0</v>
      </c>
      <c r="Q27" s="14" t="str">
        <f>VLOOKUP(B27,'SEGUIMIENTO PAI 2025'!$F$6:$AF$486,21,0)</f>
        <v>Se construyó el documento de anteproyecto levantando el estado del arte y una comparación tecnológica para sustentar el desarrollo del piloto, centrado en capacidades de inteligencia artificial aplicadas al análisis automatizado de quejas. Se identificaron avances recientes en modelos de procesamiento de lenguaje natural (NLP), útiles en tareas de extracción de entidades (NER), generación de resúmenes de los documentos y clasificación jurídica multiclase. También se evaluaron plataformas como Azure AI y Hugging Face en cuanto a integración, escalabilidad y cumplimiento. Este análisis permitió seleccionar tecnologías adecuadas para una solución efectiva, modular y segura alineada institucionalmente. Todo esto en coordinación con la OTI y su desarrollo para este plan piloto.</v>
      </c>
    </row>
    <row r="28" spans="1:17" s="12" customFormat="1" ht="191.25" x14ac:dyDescent="0.25">
      <c r="A28" s="12" t="str">
        <f>VLOOKUP(B28,'Plantilla publicacion'!$A$3:$B$490,2,0)</f>
        <v>Actividad sin participación</v>
      </c>
      <c r="B28" s="103" t="s">
        <v>924</v>
      </c>
      <c r="C28" s="248"/>
      <c r="D28" s="248">
        <f>VLOOKUP(B28,'Plantilla publicacion'!$A$3:$M$490,6,0)</f>
        <v>0</v>
      </c>
      <c r="E28" s="248"/>
      <c r="F28" s="248"/>
      <c r="G28" s="248" t="str">
        <f>VLOOKUP(B28,'Plantilla publicacion'!$A$3:$M$490,7,0)</f>
        <v>N/A</v>
      </c>
      <c r="H28" s="6" t="str">
        <f>VLOOKUP(B28,'Plantilla publicacion'!$A$3:$M$490,8,0)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publicacion'!$A$3:$M$490,9,0)</f>
        <v>1</v>
      </c>
      <c r="J28" s="6" t="str">
        <f>VLOOKUP(B28,'Plantilla publicacion'!$A$3:$M$490,10,0)</f>
        <v>Númerica</v>
      </c>
      <c r="K28" s="7" t="str">
        <f>VLOOKUP(B28,'Plantilla publicacion'!$A$3:$M$490,11,0)</f>
        <v>2025-07-01</v>
      </c>
      <c r="L28" s="7" t="str">
        <f>VLOOKUP(B28,'Plantilla publicacion'!$A$3:$M$490,12,0)</f>
        <v>2025-07-31</v>
      </c>
      <c r="M28" s="56"/>
      <c r="N28" s="104" t="str">
        <f>VLOOKUP(B28,'Plantilla publicacion'!$A$3:$M$490,13,0)</f>
        <v>20-OFICINA DE TECNOLOGÍA E INFORMÁTICA</v>
      </c>
      <c r="O28" s="14">
        <f>VLOOKUP(B28,'SEGUIMIENTO PAI 2025'!$F$6:$AF$486,23,0)</f>
        <v>100</v>
      </c>
      <c r="P28" s="502">
        <f>VLOOKUP(B28,'Plantilla publicacion'!$S$3:$Y$490,7,0)</f>
        <v>0</v>
      </c>
      <c r="Q28" s="14" t="str">
        <f>VLOOKUP(B28,'SEGUIMIENTO PAI 2025'!$F$6:$AF$486,21,0)</f>
        <v>En el marco del piloto de una herramienta con IA para la clasificación de quejas, se avanzó en la planeación y gestión de la solución. Se registraron en Azure DevOps el reporte de tareas, la línea base de requerimientos (historias de usuario), y los entregables acordados. También se diseñó y documentó el plan de pruebas. Todas las actividades se realizaron conforme a los requerimientos funcionales, las consideraciones técnicas del anteproyecto y el plan de trabajo validado con el equipo funcional, asegurando trazabilidad y alineación institucional.</v>
      </c>
    </row>
    <row r="29" spans="1:17" s="13" customFormat="1" ht="26.25" thickBot="1" x14ac:dyDescent="0.3">
      <c r="A29" s="12" t="str">
        <f>VLOOKUP(B29,'Plantilla publicacion'!$A$3:$B$490,2,0)</f>
        <v>Actividad sin participación</v>
      </c>
      <c r="B29" s="105" t="s">
        <v>925</v>
      </c>
      <c r="C29" s="249"/>
      <c r="D29" s="249">
        <f>VLOOKUP(B29,'Plantilla publicacion'!$A$3:$M$490,6,0)</f>
        <v>0</v>
      </c>
      <c r="E29" s="249"/>
      <c r="F29" s="249"/>
      <c r="G29" s="249" t="str">
        <f>VLOOKUP(B29,'Plantilla publicacion'!$A$3:$M$490,7,0)</f>
        <v>N/A</v>
      </c>
      <c r="H29" s="107" t="str">
        <f>VLOOKUP(B29,'Plantilla publicacion'!$A$3:$M$490,8,0)</f>
        <v>Desarrollo de la solución (1. Captura de pantalla del Código fuente registrado en devops / 2. Captura de pantalla  de casos de prueba ejecutados por desarrollo. 3. Informe de desarrollo )</v>
      </c>
      <c r="I29" s="107">
        <f>VLOOKUP(B29,'Plantilla publicacion'!$A$3:$M$490,9,0)</f>
        <v>1</v>
      </c>
      <c r="J29" s="107" t="str">
        <f>VLOOKUP(B29,'Plantilla publicacion'!$A$3:$M$490,10,0)</f>
        <v>Númerica</v>
      </c>
      <c r="K29" s="108" t="str">
        <f>VLOOKUP(B29,'Plantilla publicacion'!$A$3:$M$490,11,0)</f>
        <v>2025-08-01</v>
      </c>
      <c r="L29" s="108" t="str">
        <f>VLOOKUP(B29,'Plantilla publicacion'!$A$3:$M$490,12,0)</f>
        <v>2025-10-30</v>
      </c>
      <c r="M29" s="109"/>
      <c r="N29" s="110" t="str">
        <f>VLOOKUP(B29,'Plantilla publicacion'!$A$3:$M$490,13,0)</f>
        <v>20-OFICINA DE TECNOLOGÍA E INFORMÁTICA</v>
      </c>
      <c r="O29" s="14">
        <f>VLOOKUP(B29,'SEGUIMIENTO PAI 2025'!$F$6:$AF$486,23,0)</f>
        <v>0</v>
      </c>
      <c r="P29" s="502">
        <f>VLOOKUP(B29,'Plantilla publicacion'!$S$3:$Y$490,7,0)</f>
        <v>0</v>
      </c>
      <c r="Q29" s="14">
        <f>VLOOKUP(B29,'SEGUIMIENTO PAI 2025'!$F$6:$AF$486,21,0)</f>
        <v>0</v>
      </c>
    </row>
    <row r="30" spans="1:17" s="11" customFormat="1" x14ac:dyDescent="0.25">
      <c r="A30" s="5" t="str">
        <f>VLOOKUP(B30,'Plantilla publicacion'!$A$3:$B$490,2,0)</f>
        <v>Producto</v>
      </c>
      <c r="B30" s="14" t="s">
        <v>1098</v>
      </c>
      <c r="C30" s="248" t="str">
        <f>VLOOKUP(B30,'Plantilla publicacion'!$A$3:$R$490,17,0)</f>
        <v>PND - 5-31-5-b- Convergencia regional - Entidades públicas territoriales y nacionales fortalecidas / PES - Transformación Institucional</v>
      </c>
      <c r="D30" s="248" t="str">
        <f>VLOOKUP(B30,'Plantilla publicacion'!$A$3:$M$490,6,0)</f>
        <v>60-Fortalecer el Sistema Integral de Gestión Institucional en el marco del Modelo Integrado de Planeación y gestión para mejorar la prestación del servicio.</v>
      </c>
      <c r="E30" s="248" t="str">
        <f>VLOOKUP(B30,'Plantilla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248" t="str">
        <f>VLOOKUP(B30,'Plantilla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248" t="str">
        <f>VLOOKUP(B30,'Plantilla publicacion'!$A$3:$M$490,7,0)</f>
        <v>C-3503-0200-0016-40401c</v>
      </c>
      <c r="H30" s="14" t="str">
        <f>VLOOKUP(B30,'Plantilla publicacion'!$A$3:$M$490,8,0)</f>
        <v>Proyectos estratégicos transversales estructurados y ejecutados (Informe de resultados)</v>
      </c>
      <c r="I30" s="14">
        <f>VLOOKUP(B30,'Plantilla publicacion'!$A$3:$M$490,9,0)</f>
        <v>100</v>
      </c>
      <c r="J30" s="14" t="str">
        <f>VLOOKUP(B30,'Plantilla publicacion'!$A$3:$M$490,10,0)</f>
        <v>Porcentual</v>
      </c>
      <c r="K30" s="180" t="str">
        <f>VLOOKUP(B30,'Plantilla publicacion'!$A$3:$M$490,11,0)</f>
        <v>2025-02-24</v>
      </c>
      <c r="L30" s="180" t="str">
        <f>VLOOKUP(B30,'Plantilla publicacion'!$A$3:$M$490,12,0)</f>
        <v>2025-12-19</v>
      </c>
      <c r="M30" s="14">
        <f>IF(ISERROR(VLOOKUP(B30,'Plantilla publicacion'!$A$3:$P$490,16,0)),"NA",VLOOKUP(B30,'Plantilla publicacion'!$A$3:$P$490,16,0))</f>
        <v>0</v>
      </c>
      <c r="N30" s="151" t="str">
        <f>VLOOKUP(B30,'Plantilla publicacion'!$A$3:$M$490,13,0)</f>
        <v>30-OFICINA ASESORA DE PLANEACIÓN</v>
      </c>
      <c r="O30" s="14">
        <f>VLOOKUP(B30,'SEGUIMIENTO PAI 2025'!$F$6:$AF$486,23,0)</f>
        <v>0</v>
      </c>
      <c r="P30" s="502">
        <f>VLOOKUP(B30,'Plantilla publicacion'!$S$3:$Y$490,7,0)</f>
        <v>0</v>
      </c>
      <c r="Q30" s="14">
        <f>VLOOKUP(B30,'SEGUIMIENTO PAI 2025'!$F$6:$AF$486,21,0)</f>
        <v>0</v>
      </c>
    </row>
    <row r="31" spans="1:17" s="12" customFormat="1" ht="76.5" x14ac:dyDescent="0.25">
      <c r="A31" s="12" t="str">
        <f>VLOOKUP(B31,'Plantilla publicacion'!$A$3:$B$490,2,0)</f>
        <v>Actividad propia</v>
      </c>
      <c r="B31" s="6" t="s">
        <v>1100</v>
      </c>
      <c r="C31" s="248"/>
      <c r="D31" s="248">
        <f>VLOOKUP(B31,'Plantilla publicacion'!$A$3:$M$490,6,0)</f>
        <v>0</v>
      </c>
      <c r="E31" s="248"/>
      <c r="F31" s="248"/>
      <c r="G31" s="248" t="str">
        <f>VLOOKUP(B31,'Plantilla publicacion'!$A$3:$M$490,7,0)</f>
        <v>N/A</v>
      </c>
      <c r="H31" s="6" t="str">
        <f>VLOOKUP(B31,'Plantilla publicacion'!$A$3:$M$490,8,0)</f>
        <v>Identificar y someter a aprobación del Despacho, la definición de 2 proyectos estratégicos de impacto transversal  a ser ejecutados (proyectos estratégicos de impacto transversal identificados y aprobados)</v>
      </c>
      <c r="I31" s="6">
        <f>VLOOKUP(B31,'Plantilla publicacion'!$A$3:$M$490,9,0)</f>
        <v>2</v>
      </c>
      <c r="J31" s="6" t="str">
        <f>VLOOKUP(B31,'Plantilla publicacion'!$A$3:$M$490,10,0)</f>
        <v>Númerica</v>
      </c>
      <c r="K31" s="7" t="str">
        <f>VLOOKUP(B31,'Plantilla publicacion'!$A$3:$M$490,11,0)</f>
        <v>2025-02-24</v>
      </c>
      <c r="L31" s="7" t="str">
        <f>VLOOKUP(B31,'Plantilla publicacion'!$A$3:$M$490,12,0)</f>
        <v>2025-03-07</v>
      </c>
      <c r="M31" s="56"/>
      <c r="N31" s="38" t="str">
        <f>VLOOKUP(B31,'Plantilla publicacion'!$A$3:$M$490,13,0)</f>
        <v>30-OFICINA ASESORA DE PLANEACIÓN</v>
      </c>
      <c r="O31" s="14">
        <f>VLOOKUP(B31,'SEGUIMIENTO PAI 2025'!$F$6:$AF$486,23,0)</f>
        <v>0</v>
      </c>
      <c r="P31" s="502">
        <f>VLOOKUP(B31,'Plantilla publicacion'!$S$3:$Y$490,7,0)</f>
        <v>0</v>
      </c>
      <c r="Q31" s="14" t="str">
        <f>VLOOKUP(B31,'SEGUIMIENTO PAI 2025'!$F$6:$AF$486,21,0)</f>
        <v>Se identifican los dos proyectos transversales de interés estratégico, pero no se han sometido a revisión del despacho. Estos proyectos están asociados a Lenguaje claro y Lecciones aprendidas/buenas prácticas.</v>
      </c>
    </row>
    <row r="32" spans="1:17" s="12" customFormat="1" ht="25.5" x14ac:dyDescent="0.25">
      <c r="A32" s="12" t="str">
        <f>VLOOKUP(B32,'Plantilla publicacion'!$A$3:$B$490,2,0)</f>
        <v>Actividad propia</v>
      </c>
      <c r="B32" s="6" t="s">
        <v>1102</v>
      </c>
      <c r="C32" s="248"/>
      <c r="D32" s="248">
        <f>VLOOKUP(B32,'Plantilla publicacion'!$A$3:$M$490,6,0)</f>
        <v>0</v>
      </c>
      <c r="E32" s="248"/>
      <c r="F32" s="248"/>
      <c r="G32" s="248" t="str">
        <f>VLOOKUP(B32,'Plantilla publicacion'!$A$3:$M$490,7,0)</f>
        <v>N/A</v>
      </c>
      <c r="H32" s="6" t="str">
        <f>VLOOKUP(B32,'Plantilla publicacion'!$A$3:$M$490,8,0)</f>
        <v>Diseñar y concertar el plan de trabajo (actividades hito y responsable) (Plan de trabajo Diseñado y concertado con las áreas involucradas)</v>
      </c>
      <c r="I32" s="6">
        <f>VLOOKUP(B32,'Plantilla publicacion'!$A$3:$M$490,9,0)</f>
        <v>1</v>
      </c>
      <c r="J32" s="6" t="str">
        <f>VLOOKUP(B32,'Plantilla publicacion'!$A$3:$M$490,10,0)</f>
        <v>Númerica</v>
      </c>
      <c r="K32" s="7" t="str">
        <f>VLOOKUP(B32,'Plantilla publicacion'!$A$3:$M$490,11,0)</f>
        <v>2025-03-10</v>
      </c>
      <c r="L32" s="7" t="str">
        <f>VLOOKUP(B32,'Plantilla publicacion'!$A$3:$M$490,12,0)</f>
        <v>2025-04-30</v>
      </c>
      <c r="M32" s="56"/>
      <c r="N32" s="38" t="str">
        <f>VLOOKUP(B32,'Plantilla publicacion'!$A$3:$M$490,13,0)</f>
        <v>30-OFICINA ASESORA DE PLANEACIÓN</v>
      </c>
      <c r="O32" s="14">
        <f>VLOOKUP(B32,'SEGUIMIENTO PAI 2025'!$F$6:$AF$486,23,0)</f>
        <v>0</v>
      </c>
      <c r="P32" s="502">
        <f>VLOOKUP(B32,'Plantilla publicacion'!$S$3:$Y$490,7,0)</f>
        <v>0</v>
      </c>
      <c r="Q32" s="14">
        <f>VLOOKUP(B32,'SEGUIMIENTO PAI 2025'!$F$6:$AF$486,21,0)</f>
        <v>0</v>
      </c>
    </row>
    <row r="33" spans="1:17" s="12" customFormat="1" ht="12.75" x14ac:dyDescent="0.25">
      <c r="A33" s="12" t="str">
        <f>VLOOKUP(B33,'Plantilla publicacion'!$A$3:$B$490,2,0)</f>
        <v>Actividad propia</v>
      </c>
      <c r="B33" s="6" t="s">
        <v>1104</v>
      </c>
      <c r="C33" s="248"/>
      <c r="D33" s="248">
        <f>VLOOKUP(B33,'Plantilla publicacion'!$A$3:$M$490,6,0)</f>
        <v>0</v>
      </c>
      <c r="E33" s="248"/>
      <c r="F33" s="248"/>
      <c r="G33" s="248" t="str">
        <f>VLOOKUP(B33,'Plantilla publicacion'!$A$3:$M$490,7,0)</f>
        <v>N/A</v>
      </c>
      <c r="H33" s="6" t="str">
        <f>VLOOKUP(B33,'Plantilla publicacion'!$A$3:$M$490,8,0)</f>
        <v>Ejecutar el plan de trabajo (Seguimiento al plan de trabajo y evidencias de su cumplimiento)</v>
      </c>
      <c r="I33" s="6">
        <f>VLOOKUP(B33,'Plantilla publicacion'!$A$3:$M$490,9,0)</f>
        <v>100</v>
      </c>
      <c r="J33" s="6" t="str">
        <f>VLOOKUP(B33,'Plantilla publicacion'!$A$3:$M$490,10,0)</f>
        <v>Porcentual</v>
      </c>
      <c r="K33" s="7" t="str">
        <f>VLOOKUP(B33,'Plantilla publicacion'!$A$3:$M$490,11,0)</f>
        <v>2025-05-01</v>
      </c>
      <c r="L33" s="7" t="str">
        <f>VLOOKUP(B33,'Plantilla publicacion'!$A$3:$M$490,12,0)</f>
        <v>2025-11-28</v>
      </c>
      <c r="M33" s="56"/>
      <c r="N33" s="38" t="str">
        <f>VLOOKUP(B33,'Plantilla publicacion'!$A$3:$M$490,13,0)</f>
        <v>30-OFICINA ASESORA DE PLANEACIÓN</v>
      </c>
      <c r="O33" s="14">
        <f>VLOOKUP(B33,'SEGUIMIENTO PAI 2025'!$F$6:$AF$486,23,0)</f>
        <v>0</v>
      </c>
      <c r="P33" s="502">
        <f>VLOOKUP(B33,'Plantilla publicacion'!$S$3:$Y$490,7,0)</f>
        <v>0</v>
      </c>
      <c r="Q33" s="14">
        <f>VLOOKUP(B33,'SEGUIMIENTO PAI 2025'!$F$6:$AF$486,21,0)</f>
        <v>0</v>
      </c>
    </row>
    <row r="34" spans="1:17" s="12" customFormat="1" ht="13.5" thickBot="1" x14ac:dyDescent="0.3">
      <c r="A34" s="12" t="str">
        <f>VLOOKUP(B34,'Plantilla publicacion'!$A$3:$B$490,2,0)</f>
        <v>Actividad propia</v>
      </c>
      <c r="B34" s="10" t="s">
        <v>1105</v>
      </c>
      <c r="C34" s="248"/>
      <c r="D34" s="248">
        <f>VLOOKUP(B34,'Plantilla publicacion'!$A$3:$M$490,6,0)</f>
        <v>0</v>
      </c>
      <c r="E34" s="248"/>
      <c r="F34" s="248"/>
      <c r="G34" s="248" t="str">
        <f>VLOOKUP(B34,'Plantilla publicacion'!$A$3:$M$490,7,0)</f>
        <v>N/A</v>
      </c>
      <c r="H34" s="10" t="str">
        <f>VLOOKUP(B34,'Plantilla publicacion'!$A$3:$M$490,8,0)</f>
        <v>Presentar resultados (Presentación de resultados y  Lista de asistencia reunióno de presentación)</v>
      </c>
      <c r="I34" s="10">
        <f>VLOOKUP(B34,'Plantilla publicacion'!$A$3:$M$490,9,0)</f>
        <v>2</v>
      </c>
      <c r="J34" s="10" t="str">
        <f>VLOOKUP(B34,'Plantilla publicacion'!$A$3:$M$490,10,0)</f>
        <v>Númerica</v>
      </c>
      <c r="K34" s="111" t="str">
        <f>VLOOKUP(B34,'Plantilla publicacion'!$A$3:$M$490,11,0)</f>
        <v>2025-12-01</v>
      </c>
      <c r="L34" s="111" t="str">
        <f>VLOOKUP(B34,'Plantilla publicacion'!$A$3:$M$490,12,0)</f>
        <v>2025-12-19</v>
      </c>
      <c r="M34" s="112"/>
      <c r="N34" s="201" t="str">
        <f>VLOOKUP(B34,'Plantilla publicacion'!$A$3:$M$490,13,0)</f>
        <v>30-OFICINA ASESORA DE PLANEACIÓN</v>
      </c>
      <c r="O34" s="14">
        <f>VLOOKUP(B34,'SEGUIMIENTO PAI 2025'!$F$6:$AF$486,23,0)</f>
        <v>0</v>
      </c>
      <c r="P34" s="502">
        <f>VLOOKUP(B34,'Plantilla publicacion'!$S$3:$Y$490,7,0)</f>
        <v>0</v>
      </c>
      <c r="Q34" s="14">
        <f>VLOOKUP(B34,'SEGUIMIENTO PAI 2025'!$F$6:$AF$486,21,0)</f>
        <v>0</v>
      </c>
    </row>
    <row r="35" spans="1:17" s="12" customFormat="1" ht="15" customHeight="1" x14ac:dyDescent="0.25">
      <c r="B35" s="99" t="s">
        <v>1157</v>
      </c>
      <c r="C35" s="279" t="str">
        <f>VLOOKUP(B38,'Plantilla publicacion'!$A$3:$R$490,17,0)</f>
        <v>PND - 5-31-5-b- Convergencia regional - Entidades públicas territoriales y nacionales fortalecidas / PES - Transformación Institucional</v>
      </c>
      <c r="D35" s="279" t="str">
        <f>VLOOKUP(B38,'Plantilla publicacion'!$A$3:$M$490,6,0)</f>
        <v>81-Mejorar la oportunidad en la atención de trámites y servicios.</v>
      </c>
      <c r="E35" s="279"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279"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279" t="str">
        <f>VLOOKUP(B38,'Plantilla publicacion'!$A$3:$M$490,7,0)</f>
        <v>N/A</v>
      </c>
      <c r="H35" s="101" t="str">
        <f>VLOOKUP(B35,'Plantilla publicacion'!$A$3:$M$490,8,0)</f>
        <v>Estudios Económicos o informes que permitan Identificar factores que generen distorsiones en la competencia de los mercados y acciones prioritarias en materia de defensa de la competencia, realizados  (Estudios Económicos o informes elaborados)</v>
      </c>
      <c r="I35" s="101">
        <f>VLOOKUP(B35,'Plantilla publicacion'!$A$3:$M$490,9,0)</f>
        <v>5</v>
      </c>
      <c r="J35" s="101" t="str">
        <f>VLOOKUP(B35,'Plantilla publicacion'!$A$3:$M$490,10,0)</f>
        <v>Númerica</v>
      </c>
      <c r="K35" s="181" t="str">
        <f>VLOOKUP(B35,'Plantilla publicacion'!$A$3:$M$490,11,0)</f>
        <v>2025-02-03</v>
      </c>
      <c r="L35" s="181" t="str">
        <f>VLOOKUP(B35,'Plantilla publicacion'!$A$3:$M$490,12,0)</f>
        <v>2025-12-12</v>
      </c>
      <c r="M35" s="14" t="str">
        <f>IF(ISERROR(VLOOKUP(B35,'Plantilla publicacion'!$A$3:$P$490,16,0)),"NA",VLOOKUP(B35,'Plantilla publicacion'!$A$3:$P$490,16,0))</f>
        <v>PND 9_Ampliar los instrumentos de prevención / PND 10_Fortalecer las actividades de inspección, vigilancia y control / PES_20230189 / PES_20230192 / PEI_4 / PEI_5</v>
      </c>
      <c r="N35" s="102" t="str">
        <f>VLOOKUP(B35,'Plantilla publicacion'!$A$3:$M$490,13,0)</f>
        <v>1000-DESPACHO DEL SUPERINTENDENTE DELEGADO PARA LA PROTECCIÓN DE LA COMPETENCIA</v>
      </c>
      <c r="O35" s="14">
        <f>VLOOKUP(B35,'SEGUIMIENTO PAI 2025'!$F$6:$AF$486,23,0)</f>
        <v>0</v>
      </c>
      <c r="P35" s="502">
        <f>VLOOKUP(B35,'Plantilla publicacion'!$S$3:$Y$490,7,0)</f>
        <v>0</v>
      </c>
      <c r="Q35" s="14" t="str">
        <f>VLOOKUP(B35,'SEGUIMIENTO PAI 2025'!$F$6:$AF$486,21,0)</f>
        <v>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
Los estudios definidos en el Plan Estratégico Sectorial son:
1.	Estudio sobre el mercado de medicamentos oftalmológicos
2.	Estudio sobre el mercado de vehículos eléctricos en Colombia (2022–2024)</v>
      </c>
    </row>
    <row r="36" spans="1:17" s="12" customFormat="1" ht="63.75" x14ac:dyDescent="0.25">
      <c r="B36" s="103" t="s">
        <v>1159</v>
      </c>
      <c r="C36" s="279"/>
      <c r="D36" s="279"/>
      <c r="E36" s="279"/>
      <c r="F36" s="279"/>
      <c r="G36" s="279"/>
      <c r="H36" s="6" t="str">
        <f>VLOOKUP(B36,'Plantilla publicacion'!$A$3:$M$490,8,0)</f>
        <v>Definir el alcance requerido, para los estudios o informes.  (Acta con el alcance definido)</v>
      </c>
      <c r="I36" s="6">
        <f>VLOOKUP(B36,'Plantilla publicacion'!$A$3:$M$490,9,0)</f>
        <v>5</v>
      </c>
      <c r="J36" s="6" t="str">
        <f>VLOOKUP(B36,'Plantilla publicacion'!$A$3:$M$490,10,0)</f>
        <v>Númerica</v>
      </c>
      <c r="K36" s="7" t="str">
        <f>VLOOKUP(B36,'Plantilla publicacion'!$A$3:$M$490,11,0)</f>
        <v>2025-02-03</v>
      </c>
      <c r="L36" s="7" t="str">
        <f>VLOOKUP(B36,'Plantilla publicacion'!$A$3:$M$490,12,0)</f>
        <v>2025-02-28</v>
      </c>
      <c r="M36" s="56"/>
      <c r="N36" s="104" t="str">
        <f>VLOOKUP(B36,'Plantilla publicacion'!$A$3:$M$490,13,0)</f>
        <v>1000-DESPACHO DEL SUPERINTENDENTE DELEGADO PARA LA PROTECCIÓN DE LA COMPETENCIA</v>
      </c>
      <c r="O36" s="14">
        <f>VLOOKUP(B36,'SEGUIMIENTO PAI 2025'!$F$6:$AF$486,23,0)</f>
        <v>100</v>
      </c>
      <c r="P36" s="502">
        <f>VLOOKUP(B36,'Plantilla publicacion'!$S$3:$Y$490,7,0)</f>
        <v>1.8181818181818181</v>
      </c>
      <c r="Q36" s="14" t="str">
        <f>VLOOKUP(B36,'SEGUIMIENTO PAI 2025'!$F$6:$AF$486,21,0)</f>
        <v xml:space="preserve">Se definió el alcance requerido, para cada uno de los cinco (5) estudios que se desarrollarán en la Delegatura para la Protección de la Competencia durante la vigencia 2025, mediante acta. </v>
      </c>
    </row>
    <row r="37" spans="1:17" s="12" customFormat="1" ht="204.75" thickBot="1" x14ac:dyDescent="0.3">
      <c r="B37" s="103" t="s">
        <v>1161</v>
      </c>
      <c r="C37" s="301"/>
      <c r="D37" s="301"/>
      <c r="E37" s="301"/>
      <c r="F37" s="301"/>
      <c r="G37" s="301"/>
      <c r="H37" s="6" t="str">
        <f>VLOOKUP(B37,'Plantilla publicacion'!$A$3:$M$490,8,0)</f>
        <v>Realizar y entregar los estudios o informes   (Estudio presentado a la Delegada para la Protección de la Competencia)</v>
      </c>
      <c r="I37" s="6">
        <f>VLOOKUP(B37,'Plantilla publicacion'!$A$3:$M$490,9,0)</f>
        <v>5</v>
      </c>
      <c r="J37" s="6" t="str">
        <f>VLOOKUP(B37,'Plantilla publicacion'!$A$3:$M$490,10,0)</f>
        <v>Númerica</v>
      </c>
      <c r="K37" s="7" t="str">
        <f>VLOOKUP(B37,'Plantilla publicacion'!$A$3:$M$490,11,0)</f>
        <v>2025-03-03</v>
      </c>
      <c r="L37" s="7" t="str">
        <f>VLOOKUP(B37,'Plantilla publicacion'!$A$3:$M$490,12,0)</f>
        <v>2025-12-12</v>
      </c>
      <c r="M37" s="56"/>
      <c r="N37" s="104" t="str">
        <f>VLOOKUP(B37,'Plantilla publicacion'!$A$3:$M$490,13,0)</f>
        <v>1000-DESPACHO DEL SUPERINTENDENTE DELEGADO PARA LA PROTECCIÓN DE LA COMPETENCIA</v>
      </c>
      <c r="O37" s="14">
        <f>VLOOKUP(B37,'SEGUIMIENTO PAI 2025'!$F$6:$AF$486,23,0)</f>
        <v>0</v>
      </c>
      <c r="P37" s="502">
        <f>VLOOKUP(B37,'Plantilla publicacion'!$S$3:$Y$490,7,0)</f>
        <v>0</v>
      </c>
      <c r="Q37" s="14" t="str">
        <f>VLOOKUP(B37,'SEGUIMIENTO PAI 2025'!$F$6:$AF$486,21,0)</f>
        <v>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
Los estudios definidos en el Plan Estratégico Sectorial son:
1.	Estudio sobre el mercado de medicamentos oftalmológicos
2.	Estudio sobre el mercado de vehículos eléctricos en Colombia (2022–2024)</v>
      </c>
    </row>
    <row r="38" spans="1:17" s="11" customFormat="1" ht="165.75" x14ac:dyDescent="0.25">
      <c r="A38" s="5" t="str">
        <f>VLOOKUP(B38,'Plantilla publicacion'!$A$3:$B$490,2,0)</f>
        <v>Producto</v>
      </c>
      <c r="B38" s="99" t="s">
        <v>1174</v>
      </c>
      <c r="C38" s="247" t="str">
        <f>VLOOKUP(B38,'Plantilla publicacion'!$A$3:$R$490,17,0)</f>
        <v>PND - 5-31-5-b- Convergencia regional - Entidades públicas territoriales y nacionales fortalecidas / PES - Transformación Institucional</v>
      </c>
      <c r="D38" s="247" t="str">
        <f>VLOOKUP(B38,'Plantilla publicacion'!$A$3:$M$490,6,0)</f>
        <v>81-Mejorar la oportunidad en la atención de trámites y servicios.</v>
      </c>
      <c r="E38" s="247"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8" s="247" t="str">
        <f>VLOOKUP(B38,'Plantilla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247" t="str">
        <f>VLOOKUP(B38,'Plantilla publicacion'!$A$3:$M$490,7,0)</f>
        <v>N/A</v>
      </c>
      <c r="H38" s="101" t="str">
        <f>VLOOKUP(B38,'Plantilla publicacion'!$A$3:$M$490,8,0)</f>
        <v>Herramienta de control y gestión de los tiempos de las actividades de los procedimientos de la Delegatura, diseñada y probada  (Matrices con el registro  de los tiempos de cada actividad entregado)</v>
      </c>
      <c r="I38" s="101">
        <f>VLOOKUP(B38,'Plantilla publicacion'!$A$3:$M$490,9,0)</f>
        <v>1</v>
      </c>
      <c r="J38" s="101" t="str">
        <f>VLOOKUP(B38,'Plantilla publicacion'!$A$3:$M$490,10,0)</f>
        <v>Númerica</v>
      </c>
      <c r="K38" s="181" t="str">
        <f>VLOOKUP(B38,'Plantilla publicacion'!$A$3:$M$490,11,0)</f>
        <v>2025-01-20</v>
      </c>
      <c r="L38" s="181" t="str">
        <f>VLOOKUP(B38,'Plantilla publicacion'!$A$3:$M$490,12,0)</f>
        <v>2025-12-12</v>
      </c>
      <c r="M38" s="14">
        <f>IF(ISERROR(VLOOKUP(B38,'Plantilla publicacion'!$A$3:$P$490,16,0)),"NA",VLOOKUP(B38,'Plantilla publicacion'!$A$3:$P$490,16,0))</f>
        <v>0</v>
      </c>
      <c r="N38" s="102" t="str">
        <f>VLOOKUP(B38,'Plantilla publicacion'!$A$3:$M$490,13,0)</f>
        <v>1000-DESPACHO DEL SUPERINTENDENTE DELEGADO PARA LA PROTECCIÓN DE LA COMPETENCIA</v>
      </c>
      <c r="O38" s="14">
        <f>VLOOKUP(B38,'SEGUIMIENTO PAI 2025'!$F$6:$AF$486,23,0)</f>
        <v>0</v>
      </c>
      <c r="P38" s="502">
        <f>VLOOKUP(B38,'Plantilla publicacion'!$S$3:$Y$490,7,0)</f>
        <v>0</v>
      </c>
      <c r="Q38" s="14" t="str">
        <f>VLOOKUP(B38,'SEGUIMIENTO PAI 2025'!$F$6:$AF$486,21,0)</f>
        <v>Se desarrolló la segunda matriz del Grupo de Integraciones Empresariales, alcanzando un avance del 50%. Con base en la matriz de tiempos, se realizó la revisión en el sistema de trámites y en las bases de datos del Grupo de Integraciones Empresariales, verificando los radicados desde el año 2022 que han finalizado, con el fin de identificar las etapas completas. La información se construyó a partir de los perfiles de radicación y de la revisión de los radicados en el proceso de notificación.</v>
      </c>
    </row>
    <row r="39" spans="1:17" s="13" customFormat="1" ht="76.5" x14ac:dyDescent="0.25">
      <c r="A39" s="12" t="str">
        <f>VLOOKUP(B39,'Plantilla publicacion'!$A$3:$B$490,2,0)</f>
        <v>Actividad propia</v>
      </c>
      <c r="B39" s="103" t="s">
        <v>1176</v>
      </c>
      <c r="C39" s="248"/>
      <c r="D39" s="248">
        <f>VLOOKUP(B39,'Plantilla publicacion'!$A$3:$M$490,6,0)</f>
        <v>0</v>
      </c>
      <c r="E39" s="248"/>
      <c r="F39" s="248"/>
      <c r="G39" s="248" t="str">
        <f>VLOOKUP(B39,'Plantilla publicacion'!$A$3:$M$490,7,0)</f>
        <v>N/A</v>
      </c>
      <c r="H39" s="6" t="str">
        <f>VLOOKUP(B39,'Plantilla publicacion'!$A$3:$M$490,8,0)</f>
        <v>Diseñar la herramienta de control y gestión de tiempos (Matrices por procedimiento)</v>
      </c>
      <c r="I39" s="6">
        <f>VLOOKUP(B39,'Plantilla publicacion'!$A$3:$M$490,9,0)</f>
        <v>4</v>
      </c>
      <c r="J39" s="6" t="str">
        <f>VLOOKUP(B39,'Plantilla publicacion'!$A$3:$M$490,10,0)</f>
        <v>Númerica</v>
      </c>
      <c r="K39" s="7" t="str">
        <f>VLOOKUP(B39,'Plantilla publicacion'!$A$3:$M$490,11,0)</f>
        <v>2025-01-20</v>
      </c>
      <c r="L39" s="7" t="str">
        <f>VLOOKUP(B39,'Plantilla publicacion'!$A$3:$M$490,12,0)</f>
        <v>2025-06-27</v>
      </c>
      <c r="M39" s="56"/>
      <c r="N39" s="104" t="str">
        <f>VLOOKUP(B39,'Plantilla publicacion'!$A$3:$M$490,13,0)</f>
        <v>1000-DESPACHO DEL SUPERINTENDENTE DELEGADO PARA LA PROTECCIÓN DE LA COMPETENCIA</v>
      </c>
      <c r="O39" s="14">
        <f>VLOOKUP(B39,'SEGUIMIENTO PAI 2025'!$F$6:$AF$486,23,0)</f>
        <v>100</v>
      </c>
      <c r="P39" s="502">
        <f>VLOOKUP(B39,'Plantilla publicacion'!$S$3:$Y$490,7,0)</f>
        <v>0.24330900243309003</v>
      </c>
      <c r="Q39" s="14" t="str">
        <f>VLOOKUP(B39,'SEGUIMIENTO PAI 2025'!$F$6:$AF$486,21,0)</f>
        <v>El 30 de mayo de 2025 se remitieron las matrices con la descripción de las actividades de los procedimientos de la Delegatura, elaboradas por la profesional Laura Salazar, a la Delegada para la Protección de la Competencia.</v>
      </c>
    </row>
    <row r="40" spans="1:17" s="13" customFormat="1" ht="204" x14ac:dyDescent="0.25">
      <c r="A40" s="12" t="str">
        <f>VLOOKUP(B40,'Plantilla publicacion'!$A$3:$B$490,2,0)</f>
        <v>Actividad propia</v>
      </c>
      <c r="B40" s="103" t="s">
        <v>1178</v>
      </c>
      <c r="C40" s="248"/>
      <c r="D40" s="248">
        <f>VLOOKUP(B40,'Plantilla publicacion'!$A$3:$M$490,6,0)</f>
        <v>0</v>
      </c>
      <c r="E40" s="248"/>
      <c r="F40" s="248"/>
      <c r="G40" s="248" t="str">
        <f>VLOOKUP(B40,'Plantilla publicacion'!$A$3:$M$490,7,0)</f>
        <v>N/A</v>
      </c>
      <c r="H40" s="6" t="str">
        <f>VLOOKUP(B40,'Plantilla publicacion'!$A$3:$M$490,8,0)</f>
        <v>Establecer las metas de tiempos de atención de las actividades definidas en la herramienta, a partir del histórico de atención de los trámites activos  (Matrices con los tiempos registrados de los trámites de la vigencia 2024)</v>
      </c>
      <c r="I40" s="6">
        <f>VLOOKUP(B40,'Plantilla publicacion'!$A$3:$M$490,9,0)</f>
        <v>4</v>
      </c>
      <c r="J40" s="6" t="str">
        <f>VLOOKUP(B40,'Plantilla publicacion'!$A$3:$M$490,10,0)</f>
        <v>Númerica</v>
      </c>
      <c r="K40" s="7" t="str">
        <f>VLOOKUP(B40,'Plantilla publicacion'!$A$3:$M$490,11,0)</f>
        <v>2025-07-01</v>
      </c>
      <c r="L40" s="7" t="str">
        <f>VLOOKUP(B40,'Plantilla publicacion'!$A$3:$M$490,12,0)</f>
        <v>2025-11-14</v>
      </c>
      <c r="M40" s="56"/>
      <c r="N40" s="104" t="str">
        <f>VLOOKUP(B40,'Plantilla publicacion'!$A$3:$M$490,13,0)</f>
        <v>1000-DESPACHO DEL SUPERINTENDENTE DELEGADO PARA LA PROTECCIÓN DE LA COMPETENCIA</v>
      </c>
      <c r="O40" s="14">
        <f>VLOOKUP(B40,'SEGUIMIENTO PAI 2025'!$F$6:$AF$486,23,0)</f>
        <v>50</v>
      </c>
      <c r="P40" s="502">
        <f>VLOOKUP(B40,'Plantilla publicacion'!$S$3:$Y$490,7,0)</f>
        <v>0.24330900243309003</v>
      </c>
      <c r="Q40" s="14" t="str">
        <f>VLOOKUP(B40,'SEGUIMIENTO PAI 2025'!$F$6:$AF$486,21,0)</f>
        <v xml:space="preserve">Se realiza el primer análisis de tiempos en el Grupo de Abogacía de la Competencia, con base en la matriz de tiempos se realizó la revisión en el sistema de trámites y bases de datos del Grupo de Trabajo de Abogacía de la Competencia desde el año 2022 y que han finalizado para poder identificar las etapas completas. La información se basó en los perfiles de radicación y revisión de los radicados para poder identificar los 4 tipos de conceptos que este Grupo expide, de Oficio, Tarifas, Generales y Función Asesora.Se desarrolló la segunda matriz del Grupo de Integraciones Empresariales, alcanzando un avance del 50%. </v>
      </c>
    </row>
    <row r="41" spans="1:17" s="13" customFormat="1" ht="39" thickBot="1" x14ac:dyDescent="0.3">
      <c r="A41" s="12" t="str">
        <f>VLOOKUP(B41,'Plantilla publicacion'!$A$3:$B$490,2,0)</f>
        <v>Actividad propia</v>
      </c>
      <c r="B41" s="105" t="s">
        <v>1180</v>
      </c>
      <c r="C41" s="249"/>
      <c r="D41" s="249">
        <f>VLOOKUP(B41,'Plantilla publicacion'!$A$3:$M$490,6,0)</f>
        <v>0</v>
      </c>
      <c r="E41" s="249"/>
      <c r="F41" s="249"/>
      <c r="G41" s="249" t="str">
        <f>VLOOKUP(B41,'Plantilla publicacion'!$A$3:$M$490,7,0)</f>
        <v>N/A</v>
      </c>
      <c r="H41" s="107" t="str">
        <f>VLOOKUP(B41,'Plantilla publicacion'!$A$3:$M$490,8,0)</f>
        <v>Realizar prueba piloto de la herramienta de control y gestión (Informe de los resultados de la prueba piloto)</v>
      </c>
      <c r="I41" s="107">
        <f>VLOOKUP(B41,'Plantilla publicacion'!$A$3:$M$490,9,0)</f>
        <v>1</v>
      </c>
      <c r="J41" s="107" t="str">
        <f>VLOOKUP(B41,'Plantilla publicacion'!$A$3:$M$490,10,0)</f>
        <v>Númerica</v>
      </c>
      <c r="K41" s="108" t="str">
        <f>VLOOKUP(B41,'Plantilla publicacion'!$A$3:$M$490,11,0)</f>
        <v>2025-11-14</v>
      </c>
      <c r="L41" s="108" t="str">
        <f>VLOOKUP(B41,'Plantilla publicacion'!$A$3:$M$490,12,0)</f>
        <v>2025-12-12</v>
      </c>
      <c r="M41" s="109"/>
      <c r="N41" s="110" t="str">
        <f>VLOOKUP(B41,'Plantilla publicacion'!$A$3:$M$490,13,0)</f>
        <v>1000-DESPACHO DEL SUPERINTENDENTE DELEGADO PARA LA PROTECCIÓN DE LA COMPETENCIA</v>
      </c>
      <c r="O41" s="14">
        <f>VLOOKUP(B41,'SEGUIMIENTO PAI 2025'!$F$6:$AF$486,23,0)</f>
        <v>0</v>
      </c>
      <c r="P41" s="502">
        <f>VLOOKUP(B41,'Plantilla publicacion'!$S$3:$Y$490,7,0)</f>
        <v>0</v>
      </c>
      <c r="Q41" s="14">
        <f>VLOOKUP(B41,'SEGUIMIENTO PAI 2025'!$F$6:$AF$486,21,0)</f>
        <v>0</v>
      </c>
    </row>
    <row r="42" spans="1:17" s="11" customFormat="1" ht="63.75" x14ac:dyDescent="0.25">
      <c r="A42" s="5" t="str">
        <f>VLOOKUP(B42,'Plantilla publicacion'!$A$3:$B$490,2,0)</f>
        <v>Producto</v>
      </c>
      <c r="B42" s="14" t="s">
        <v>1401</v>
      </c>
      <c r="C42" s="248" t="str">
        <f>VLOOKUP(B42,'Plantilla publicacion'!$A$3:$R$490,17,0)</f>
        <v>PND - 5-31-5-b- Convergencia regional - Entidades públicas territoriales y nacionales fortalecidas / PES - Transformación Institucional</v>
      </c>
      <c r="D42" s="248" t="str">
        <f>VLOOKUP(B42,'Plantilla publicacion'!$A$3:$M$490,6,0)</f>
        <v>60-Fortalecer el Sistema Integral de Gestión Institucional en el marco del Modelo Integrado de Planeación y gestión para mejorar la prestación del servicio.</v>
      </c>
      <c r="E42" s="248" t="str">
        <f>VLOOKUP(B42,'Plantilla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42" s="248" t="str">
        <f>VLOOKUP(B42,'Plantilla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42" s="248" t="str">
        <f>VLOOKUP(B42,'Plantilla publicacion'!$A$3:$M$490,7,0)</f>
        <v>FUNCIONAMIENTO</v>
      </c>
      <c r="H42" s="14" t="str">
        <f>VLOOKUP(B42,'Plantilla publicacion'!$A$3:$M$490,8,0)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2" s="14">
        <f>VLOOKUP(B42,'Plantilla publicacion'!$A$3:$M$490,9,0)</f>
        <v>100</v>
      </c>
      <c r="J42" s="14" t="str">
        <f>VLOOKUP(B42,'Plantilla publicacion'!$A$3:$M$490,10,0)</f>
        <v>Porcentual</v>
      </c>
      <c r="K42" s="180" t="str">
        <f>VLOOKUP(B42,'Plantilla publicacion'!$A$3:$M$490,11,0)</f>
        <v>2025-01-27</v>
      </c>
      <c r="L42" s="180" t="str">
        <f>VLOOKUP(B42,'Plantilla publicacion'!$A$3:$M$490,12,0)</f>
        <v>2025-12-19</v>
      </c>
      <c r="M42" s="14">
        <f>IF(ISERROR(VLOOKUP(B42,'Plantilla publicacion'!$A$3:$P$490,16,0)),"NA",VLOOKUP(B42,'Plantilla publicacion'!$A$3:$P$490,16,0))</f>
        <v>0</v>
      </c>
      <c r="N42" s="14" t="str">
        <f>VLOOKUP(B42,'Plantilla publicacion'!$A$3:$M$490,13,0)</f>
        <v>100-SECRETARIA GENERAL</v>
      </c>
      <c r="O42" s="14">
        <f>VLOOKUP(B42,'SEGUIMIENTO PAI 2025'!$F$6:$AF$486,23,0)</f>
        <v>0</v>
      </c>
      <c r="P42" s="502">
        <f>VLOOKUP(B42,'Plantilla publicacion'!$S$3:$Y$490,7,0)</f>
        <v>0</v>
      </c>
      <c r="Q42" s="14">
        <f>VLOOKUP(B42,'SEGUIMIENTO PAI 2025'!$F$6:$AF$486,21,0)</f>
        <v>0</v>
      </c>
    </row>
    <row r="43" spans="1:17" s="13" customFormat="1" ht="51" x14ac:dyDescent="0.25">
      <c r="A43" s="12" t="str">
        <f>VLOOKUP(B43,'Plantilla publicacion'!$A$3:$B$490,2,0)</f>
        <v>Actividad propia</v>
      </c>
      <c r="B43" s="6" t="s">
        <v>1403</v>
      </c>
      <c r="C43" s="248"/>
      <c r="D43" s="248">
        <f>VLOOKUP(B43,'Plantilla publicacion'!$A$3:$M$490,6,0)</f>
        <v>0</v>
      </c>
      <c r="E43" s="248"/>
      <c r="F43" s="248"/>
      <c r="G43" s="248" t="str">
        <f>VLOOKUP(B43,'Plantilla publicacion'!$A$3:$M$490,7,0)</f>
        <v>N/A</v>
      </c>
      <c r="H43" s="6" t="str">
        <f>VLOOKUP(B43,'Plantilla publicacion'!$A$3:$M$490,8,0)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3" s="6">
        <f>VLOOKUP(B43,'Plantilla publicacion'!$A$3:$M$490,9,0)</f>
        <v>1</v>
      </c>
      <c r="J43" s="6" t="str">
        <f>VLOOKUP(B43,'Plantilla publicacion'!$A$3:$M$490,10,0)</f>
        <v>Númerica</v>
      </c>
      <c r="K43" s="7" t="str">
        <f>VLOOKUP(B43,'Plantilla publicacion'!$A$3:$M$490,11,0)</f>
        <v>2025-01-27</v>
      </c>
      <c r="L43" s="7" t="str">
        <f>VLOOKUP(B43,'Plantilla publicacion'!$A$3:$M$490,12,0)</f>
        <v>2025-02-28</v>
      </c>
      <c r="M43" s="56"/>
      <c r="N43" s="16" t="str">
        <f>VLOOKUP(B43,'Plantilla publicacion'!$A$3:$M$490,13,0)</f>
        <v>100-SECRETARIA GENERAL</v>
      </c>
      <c r="O43" s="14">
        <f>VLOOKUP(B43,'SEGUIMIENTO PAI 2025'!$F$6:$AF$486,23,0)</f>
        <v>100</v>
      </c>
      <c r="P43" s="502">
        <f>VLOOKUP(B43,'Plantilla publicacion'!$S$3:$Y$490,7,0)</f>
        <v>0.12165450121654502</v>
      </c>
      <c r="Q43" s="14" t="str">
        <f>VLOOKUP(B43,'SEGUIMIENTO PAI 2025'!$F$6:$AF$486,21,0)</f>
        <v>Se realizó el documento que expone la estrategia de sostenibilidad para la Entidad en el 2025.</v>
      </c>
    </row>
    <row r="44" spans="1:17" s="13" customFormat="1" ht="38.25" x14ac:dyDescent="0.25">
      <c r="A44" s="12" t="str">
        <f>VLOOKUP(B44,'Plantilla publicacion'!$A$3:$B$490,2,0)</f>
        <v>Actividad propia</v>
      </c>
      <c r="B44" s="6" t="s">
        <v>1405</v>
      </c>
      <c r="C44" s="248"/>
      <c r="D44" s="248">
        <f>VLOOKUP(B44,'Plantilla publicacion'!$A$3:$M$490,6,0)</f>
        <v>0</v>
      </c>
      <c r="E44" s="248"/>
      <c r="F44" s="248"/>
      <c r="G44" s="248" t="str">
        <f>VLOOKUP(B44,'Plantilla publicacion'!$A$3:$M$490,7,0)</f>
        <v>N/A</v>
      </c>
      <c r="H44" s="6" t="str">
        <f>VLOOKUP(B44,'Plantilla publicacion'!$A$3:$M$490,8,0)</f>
        <v>Elaborar un plan de trabajo con las actividades propuestas dentro de la estrategia para fortalecer la cultura de sostenibilidad de la Entidad (Plan de Trabajo con las actividades de la Estrategia)</v>
      </c>
      <c r="I44" s="6">
        <f>VLOOKUP(B44,'Plantilla publicacion'!$A$3:$M$490,9,0)</f>
        <v>1</v>
      </c>
      <c r="J44" s="6" t="str">
        <f>VLOOKUP(B44,'Plantilla publicacion'!$A$3:$M$490,10,0)</f>
        <v>Númerica</v>
      </c>
      <c r="K44" s="7" t="str">
        <f>VLOOKUP(B44,'Plantilla publicacion'!$A$3:$M$490,11,0)</f>
        <v>2025-03-03</v>
      </c>
      <c r="L44" s="7" t="str">
        <f>VLOOKUP(B44,'Plantilla publicacion'!$A$3:$M$490,12,0)</f>
        <v>2025-07-25</v>
      </c>
      <c r="M44" s="56"/>
      <c r="N44" s="16" t="str">
        <f>VLOOKUP(B44,'Plantilla publicacion'!$A$3:$M$490,13,0)</f>
        <v>100-SECRETARIA GENERAL</v>
      </c>
      <c r="O44" s="14">
        <f>VLOOKUP(B44,'SEGUIMIENTO PAI 2025'!$F$6:$AF$486,23,0)</f>
        <v>100</v>
      </c>
      <c r="P44" s="502">
        <f>VLOOKUP(B44,'Plantilla publicacion'!$S$3:$Y$490,7,0)</f>
        <v>0.36496350364963503</v>
      </c>
      <c r="Q44" s="14" t="str">
        <f>VLOOKUP(B44,'SEGUIMIENTO PAI 2025'!$F$6:$AF$486,21,0)</f>
        <v>Se remite Plan de Trabajo de Sostenibilidad conforme la estrategia formulada.</v>
      </c>
    </row>
    <row r="45" spans="1:17" s="13" customFormat="1" ht="51.75" thickBot="1" x14ac:dyDescent="0.3">
      <c r="A45" s="12" t="str">
        <f>VLOOKUP(B45,'Plantilla publicacion'!$A$3:$B$490,2,0)</f>
        <v>Actividad propia</v>
      </c>
      <c r="B45" s="6" t="s">
        <v>1406</v>
      </c>
      <c r="C45" s="248"/>
      <c r="D45" s="248">
        <f>VLOOKUP(B45,'Plantilla publicacion'!$A$3:$M$490,6,0)</f>
        <v>0</v>
      </c>
      <c r="E45" s="248"/>
      <c r="F45" s="248"/>
      <c r="G45" s="248" t="str">
        <f>VLOOKUP(B45,'Plantilla publicacion'!$A$3:$M$490,7,0)</f>
        <v>N/A</v>
      </c>
      <c r="H45" s="6" t="str">
        <f>VLOOKUP(B45,'Plantilla publicacion'!$A$3:$M$490,8,0)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5" s="6">
        <f>VLOOKUP(B45,'Plantilla publicacion'!$A$3:$M$490,9,0)</f>
        <v>100</v>
      </c>
      <c r="J45" s="6" t="str">
        <f>VLOOKUP(B45,'Plantilla publicacion'!$A$3:$M$490,10,0)</f>
        <v>Porcentual</v>
      </c>
      <c r="K45" s="7" t="str">
        <f>VLOOKUP(B45,'Plantilla publicacion'!$A$3:$M$490,11,0)</f>
        <v>2025-03-03</v>
      </c>
      <c r="L45" s="7" t="str">
        <f>VLOOKUP(B45,'Plantilla publicacion'!$A$3:$M$490,12,0)</f>
        <v>2025-12-19</v>
      </c>
      <c r="M45" s="56"/>
      <c r="N45" s="16" t="str">
        <f>VLOOKUP(B45,'Plantilla publicacion'!$A$3:$M$490,13,0)</f>
        <v>100-SECRETARIA GENERAL</v>
      </c>
      <c r="O45" s="14">
        <f>VLOOKUP(B45,'SEGUIMIENTO PAI 2025'!$F$6:$AF$486,23,0)</f>
        <v>0</v>
      </c>
      <c r="P45" s="502">
        <f>VLOOKUP(B45,'Plantilla publicacion'!$S$3:$Y$490,7,0)</f>
        <v>0</v>
      </c>
      <c r="Q45" s="14">
        <f>VLOOKUP(B45,'SEGUIMIENTO PAI 2025'!$F$6:$AF$486,21,0)</f>
        <v>0</v>
      </c>
    </row>
    <row r="46" spans="1:17" ht="32.25" customHeight="1" thickBot="1" x14ac:dyDescent="0.3">
      <c r="A46" s="12" t="e">
        <f>VLOOKUP(B46,'Plantilla publicacion'!$A$3:$B$490,2,0)</f>
        <v>#N/A</v>
      </c>
      <c r="B46" s="295" t="s">
        <v>26</v>
      </c>
      <c r="C46" s="296"/>
      <c r="D46" s="296"/>
      <c r="E46" s="296"/>
      <c r="F46" s="296"/>
      <c r="G46" s="296"/>
      <c r="H46" s="296"/>
      <c r="I46" s="296"/>
      <c r="J46" s="296"/>
      <c r="K46" s="296"/>
      <c r="L46" s="296"/>
      <c r="M46" s="296"/>
      <c r="N46" s="297"/>
      <c r="O46" s="271"/>
      <c r="P46" s="272"/>
      <c r="Q46" s="273"/>
    </row>
    <row r="47" spans="1:17" ht="48" customHeight="1" thickBot="1" x14ac:dyDescent="0.3">
      <c r="B47" s="21" t="s">
        <v>474</v>
      </c>
      <c r="C47" s="22" t="s">
        <v>1528</v>
      </c>
      <c r="D47" s="22" t="s">
        <v>0</v>
      </c>
      <c r="E47" s="22" t="s">
        <v>1476</v>
      </c>
      <c r="F47" s="22" t="s">
        <v>1531</v>
      </c>
      <c r="G47" s="22" t="s">
        <v>1</v>
      </c>
      <c r="H47" s="22" t="s">
        <v>2</v>
      </c>
      <c r="I47" s="22" t="s">
        <v>3</v>
      </c>
      <c r="J47" s="22" t="s">
        <v>4</v>
      </c>
      <c r="K47" s="23" t="s">
        <v>5</v>
      </c>
      <c r="L47" s="23" t="s">
        <v>6</v>
      </c>
      <c r="M47" s="55" t="s">
        <v>1529</v>
      </c>
      <c r="N47" s="24" t="s">
        <v>7</v>
      </c>
      <c r="O47" s="55" t="s">
        <v>2068</v>
      </c>
      <c r="P47" s="491" t="s">
        <v>2069</v>
      </c>
      <c r="Q47" s="198" t="s">
        <v>2070</v>
      </c>
    </row>
    <row r="48" spans="1:17" s="11" customFormat="1" ht="38.25" x14ac:dyDescent="0.25">
      <c r="A48" s="5" t="str">
        <f>VLOOKUP(B48,'Plantilla publicacion'!$A$3:$B$490,2,0)</f>
        <v>Producto</v>
      </c>
      <c r="B48" s="14" t="s">
        <v>635</v>
      </c>
      <c r="C48" s="266" t="str">
        <f>VLOOKUP(B48,'Plantilla publicacion'!$A$3:$R$490,17,0)</f>
        <v>PND - 5-31-5-b- Convergencia regional - Entidades públicas territoriales y nacionales fortalecidas / PES - Transformación Institucional</v>
      </c>
      <c r="D48" s="266" t="str">
        <f>VLOOKUP(B48,'Plantilla publicacion'!$A$3:$M$490,6,0)</f>
        <v>56-Fortalecer la gestión de la información, el conocimiento y la innovación para optimizar la capacidad institucional</v>
      </c>
      <c r="E48" s="266" t="str">
        <f>VLOOKUP(B48,'Plantilla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8" s="266" t="str">
        <f>VLOOKUP(B48,'Plantilla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8" s="266" t="str">
        <f>VLOOKUP(B48,'Plantilla publicacion'!$A$3:$M$490,7,0)</f>
        <v>C-3599-0200-0005-53105b</v>
      </c>
      <c r="H48" s="14" t="str">
        <f>VLOOKUP(B48,'Plantilla publicacion'!$A$3:$M$490,8,0)</f>
        <v>Planeación, gestión y seguimiento de los eventos institucionales y procesos digital interno y externo liderados por el Grupo de Comunicación, sistematizados. (Informe de implementación de la sistematización)</v>
      </c>
      <c r="I48" s="14">
        <f>VLOOKUP(B48,'Plantilla publicacion'!$A$3:$M$490,9,0)</f>
        <v>100</v>
      </c>
      <c r="J48" s="14" t="str">
        <f>VLOOKUP(B48,'Plantilla publicacion'!$A$3:$M$490,10,0)</f>
        <v>Porcentual</v>
      </c>
      <c r="K48" s="180" t="str">
        <f>VLOOKUP(B48,'Plantilla publicacion'!$A$3:$M$490,11,0)</f>
        <v>2025-02-07</v>
      </c>
      <c r="L48" s="180" t="str">
        <f>VLOOKUP(B48,'Plantilla publicacion'!$A$3:$M$490,12,0)</f>
        <v>2025-12-19</v>
      </c>
      <c r="M48" s="14">
        <f>IF(ISERROR(VLOOKUP(B48,'Plantilla publicacion'!$A$3:$P$490,16,0)),"NA",VLOOKUP(B48,'Plantilla publicacion'!$A$3:$P$490,16,0))</f>
        <v>0</v>
      </c>
      <c r="N48" s="151" t="str">
        <f>VLOOKUP(B48,'Plantilla publicacion'!$A$3:$M$490,13,0)</f>
        <v>73-GRUPO DE TRABAJO DE COMUNICACION</v>
      </c>
      <c r="O48" s="14">
        <f>VLOOKUP(B48,'SEGUIMIENTO PAI 2025'!$F$6:$AF$486,23,0)</f>
        <v>0</v>
      </c>
      <c r="P48" s="503">
        <f>VLOOKUP(B48,'Plantilla publicacion'!$S$3:$Y$490,7,0)</f>
        <v>0</v>
      </c>
      <c r="Q48" s="14">
        <f>VLOOKUP(B48,'SEGUIMIENTO PAI 2025'!$F$6:$AF$486,21,0)</f>
        <v>0</v>
      </c>
    </row>
    <row r="49" spans="1:17" ht="63.75" x14ac:dyDescent="0.25">
      <c r="A49" s="12" t="str">
        <f>VLOOKUP(B49,'Plantilla publicacion'!$A$3:$B$490,2,0)</f>
        <v>Actividad propia</v>
      </c>
      <c r="B49" s="6" t="s">
        <v>638</v>
      </c>
      <c r="C49" s="248"/>
      <c r="D49" s="248">
        <f>VLOOKUP(B49,'Plantilla publicacion'!$A$3:$M$490,6,0)</f>
        <v>0</v>
      </c>
      <c r="E49" s="248"/>
      <c r="F49" s="248"/>
      <c r="G49" s="248" t="str">
        <f>VLOOKUP(B49,'Plantilla publicacion'!$A$3:$M$490,7,0)</f>
        <v>N/A</v>
      </c>
      <c r="H49" s="6" t="str">
        <f>VLOOKUP(B49,'Plantilla publicacion'!$A$3:$M$490,8,0)</f>
        <v>Identificar las necesidades de sistematización de los procesos de planeación, ejecución y seguimiento a los eventos y elaborar la propuesta de implementación  (Documento de propuesta)</v>
      </c>
      <c r="I49" s="6">
        <f>VLOOKUP(B49,'Plantilla publicacion'!$A$3:$M$490,9,0)</f>
        <v>1</v>
      </c>
      <c r="J49" s="6" t="str">
        <f>VLOOKUP(B49,'Plantilla publicacion'!$A$3:$M$490,10,0)</f>
        <v>Númerica</v>
      </c>
      <c r="K49" s="7" t="str">
        <f>VLOOKUP(B49,'Plantilla publicacion'!$A$3:$M$490,11,0)</f>
        <v>2025-02-07</v>
      </c>
      <c r="L49" s="7" t="str">
        <f>VLOOKUP(B49,'Plantilla publicacion'!$A$3:$M$490,12,0)</f>
        <v>2025-04-11</v>
      </c>
      <c r="M49" s="56"/>
      <c r="N49" s="38" t="str">
        <f>VLOOKUP(B49,'Plantilla publicacion'!$A$3:$M$490,13,0)</f>
        <v>73-GRUPO DE TRABAJO DE COMUNICACION</v>
      </c>
      <c r="O49" s="14">
        <f>VLOOKUP(B49,'SEGUIMIENTO PAI 2025'!$F$6:$AF$486,23,0)</f>
        <v>100</v>
      </c>
      <c r="P49" s="503">
        <f>VLOOKUP(B49,'Plantilla publicacion'!$S$3:$Y$490,7,0)</f>
        <v>0.12165450121654502</v>
      </c>
      <c r="Q49" s="14" t="str">
        <f>VLOOKUP(B49,'SEGUIMIENTO PAI 2025'!$F$6:$AF$486,21,0)</f>
        <v xml:space="preserve">Se realizó el documento de propuesta con las necesidades de sistematización de los procesos de planeación, ejecución y seguimiento a los eventos y se elaboró la propuesta de implementación </v>
      </c>
    </row>
    <row r="50" spans="1:17" ht="63.75" x14ac:dyDescent="0.25">
      <c r="A50" s="12" t="str">
        <f>VLOOKUP(B50,'Plantilla publicacion'!$A$3:$B$490,2,0)</f>
        <v>Actividad propia</v>
      </c>
      <c r="B50" s="6" t="s">
        <v>640</v>
      </c>
      <c r="C50" s="248"/>
      <c r="D50" s="248">
        <f>VLOOKUP(B50,'Plantilla publicacion'!$A$3:$M$490,6,0)</f>
        <v>0</v>
      </c>
      <c r="E50" s="248"/>
      <c r="F50" s="248"/>
      <c r="G50" s="248" t="str">
        <f>VLOOKUP(B50,'Plantilla publicacion'!$A$3:$M$490,7,0)</f>
        <v>N/A</v>
      </c>
      <c r="H50" s="6" t="str">
        <f>VLOOKUP(B50,'Plantilla publicacion'!$A$3:$M$490,8,0)</f>
        <v>Identificar las necesidades de sistematización de los procesos de planeación, ejecución y seguimiento a los procesos digitales internos y externos y elaborar la propuesta de implementación  (Documento de propuesta)</v>
      </c>
      <c r="I50" s="6">
        <f>VLOOKUP(B50,'Plantilla publicacion'!$A$3:$M$490,9,0)</f>
        <v>1</v>
      </c>
      <c r="J50" s="6" t="str">
        <f>VLOOKUP(B50,'Plantilla publicacion'!$A$3:$M$490,10,0)</f>
        <v>Númerica</v>
      </c>
      <c r="K50" s="7" t="str">
        <f>VLOOKUP(B50,'Plantilla publicacion'!$A$3:$M$490,11,0)</f>
        <v>2025-02-07</v>
      </c>
      <c r="L50" s="7" t="str">
        <f>VLOOKUP(B50,'Plantilla publicacion'!$A$3:$M$490,12,0)</f>
        <v>2025-03-31</v>
      </c>
      <c r="M50" s="56"/>
      <c r="N50" s="38" t="str">
        <f>VLOOKUP(B50,'Plantilla publicacion'!$A$3:$M$490,13,0)</f>
        <v>73-GRUPO DE TRABAJO DE COMUNICACION</v>
      </c>
      <c r="O50" s="14">
        <f>VLOOKUP(B50,'SEGUIMIENTO PAI 2025'!$F$6:$AF$486,23,0)</f>
        <v>100</v>
      </c>
      <c r="P50" s="503">
        <f>VLOOKUP(B50,'Plantilla publicacion'!$S$3:$Y$490,7,0)</f>
        <v>0.12165450121654502</v>
      </c>
      <c r="Q50" s="14" t="str">
        <f>VLOOKUP(B50,'SEGUIMIENTO PAI 2025'!$F$6:$AF$486,21,0)</f>
        <v>Se realizó el documento de propuesta para Identificar las necesidades de sistematización de los procesos de planeación, ejecución y seguimiento a los procesos digitales internos y externos</v>
      </c>
    </row>
    <row r="51" spans="1:17" ht="32.25" customHeight="1" x14ac:dyDescent="0.25">
      <c r="A51" s="12" t="str">
        <f>VLOOKUP(B51,'Plantilla publicacion'!$A$3:$B$490,2,0)</f>
        <v>Actividad propia</v>
      </c>
      <c r="B51" s="6" t="s">
        <v>642</v>
      </c>
      <c r="C51" s="248"/>
      <c r="D51" s="248">
        <f>VLOOKUP(B51,'Plantilla publicacion'!$A$3:$M$490,6,0)</f>
        <v>0</v>
      </c>
      <c r="E51" s="248"/>
      <c r="F51" s="248"/>
      <c r="G51" s="248" t="str">
        <f>VLOOKUP(B51,'Plantilla publicacion'!$A$3:$M$490,7,0)</f>
        <v>N/A</v>
      </c>
      <c r="H51" s="6" t="str">
        <f>VLOOKUP(B51,'Plantilla publicacion'!$A$3:$M$490,8,0)</f>
        <v>Realizar la sistematización de los procesos planeación, ejecución y seguimiento a procesos digitales internos y externos  (Documento de evidencias de sistematización)</v>
      </c>
      <c r="I51" s="6">
        <f>VLOOKUP(B51,'Plantilla publicacion'!$A$3:$M$490,9,0)</f>
        <v>100</v>
      </c>
      <c r="J51" s="6" t="str">
        <f>VLOOKUP(B51,'Plantilla publicacion'!$A$3:$M$490,10,0)</f>
        <v>Porcentual</v>
      </c>
      <c r="K51" s="7" t="str">
        <f>VLOOKUP(B51,'Plantilla publicacion'!$A$3:$M$490,11,0)</f>
        <v>2025-04-01</v>
      </c>
      <c r="L51" s="7" t="str">
        <f>VLOOKUP(B51,'Plantilla publicacion'!$A$3:$M$490,12,0)</f>
        <v>2025-10-31</v>
      </c>
      <c r="M51" s="56"/>
      <c r="N51" s="38" t="str">
        <f>VLOOKUP(B51,'Plantilla publicacion'!$A$3:$M$490,13,0)</f>
        <v>73-GRUPO DE TRABAJO DE COMUNICACION</v>
      </c>
      <c r="O51" s="14">
        <f>VLOOKUP(B51,'SEGUIMIENTO PAI 2025'!$F$6:$AF$486,23,0)</f>
        <v>80</v>
      </c>
      <c r="P51" s="503">
        <f>VLOOKUP(B51,'Plantilla publicacion'!$S$3:$Y$490,7,0)</f>
        <v>0.29197080291970801</v>
      </c>
      <c r="Q51" s="14" t="str">
        <f>VLOOKUP(B51,'SEGUIMIENTO PAI 2025'!$F$6:$AF$486,21,0)</f>
        <v>La Oficina de Tecnologías de la Información (OTI) realizó la entrega de la herramienta de sistematización de los procesos digitales internos y externos, a través de dos entregas formales</v>
      </c>
    </row>
    <row r="52" spans="1:17" ht="32.25" customHeight="1" x14ac:dyDescent="0.25">
      <c r="A52" s="12" t="str">
        <f>VLOOKUP(B52,'Plantilla publicacion'!$A$3:$B$490,2,0)</f>
        <v>Actividad propia</v>
      </c>
      <c r="B52" s="6" t="s">
        <v>644</v>
      </c>
      <c r="C52" s="248"/>
      <c r="D52" s="248">
        <f>VLOOKUP(B52,'Plantilla publicacion'!$A$3:$M$490,6,0)</f>
        <v>0</v>
      </c>
      <c r="E52" s="248"/>
      <c r="F52" s="248"/>
      <c r="G52" s="248" t="str">
        <f>VLOOKUP(B52,'Plantilla publicacion'!$A$3:$M$490,7,0)</f>
        <v>N/A</v>
      </c>
      <c r="H52" s="6" t="str">
        <f>VLOOKUP(B52,'Plantilla publicacion'!$A$3:$M$490,8,0)</f>
        <v>Realizar la sistematización de los procesos planeación, ejecución y seguimiento a los eventos  (Documento de evidencias de sistematización)</v>
      </c>
      <c r="I52" s="6">
        <f>VLOOKUP(B52,'Plantilla publicacion'!$A$3:$M$490,9,0)</f>
        <v>100</v>
      </c>
      <c r="J52" s="6" t="str">
        <f>VLOOKUP(B52,'Plantilla publicacion'!$A$3:$M$490,10,0)</f>
        <v>Porcentual</v>
      </c>
      <c r="K52" s="7" t="str">
        <f>VLOOKUP(B52,'Plantilla publicacion'!$A$3:$M$490,11,0)</f>
        <v>2025-04-22</v>
      </c>
      <c r="L52" s="7" t="str">
        <f>VLOOKUP(B52,'Plantilla publicacion'!$A$3:$M$490,12,0)</f>
        <v>2025-11-21</v>
      </c>
      <c r="M52" s="56"/>
      <c r="N52" s="38" t="str">
        <f>VLOOKUP(B52,'Plantilla publicacion'!$A$3:$M$490,13,0)</f>
        <v>73-GRUPO DE TRABAJO DE COMUNICACION</v>
      </c>
      <c r="O52" s="14">
        <f>VLOOKUP(B52,'SEGUIMIENTO PAI 2025'!$F$6:$AF$486,23,0)</f>
        <v>80</v>
      </c>
      <c r="P52" s="503">
        <f>VLOOKUP(B52,'Plantilla publicacion'!$S$3:$Y$490,7,0)</f>
        <v>0.29197080291970801</v>
      </c>
      <c r="Q52" s="14" t="str">
        <f>VLOOKUP(B52,'SEGUIMIENTO PAI 2025'!$F$6:$AF$486,21,0)</f>
        <v>La Oficina de Tecnologías de la Información (OTI) realizó la entrega de la herramienta de sistematización de los procesos planeación, ejecución y seguimiento a los eventos, a través de dos entregas formales</v>
      </c>
    </row>
    <row r="53" spans="1:17" ht="32.25" customHeight="1" x14ac:dyDescent="0.25">
      <c r="A53" s="12" t="str">
        <f>VLOOKUP(B53,'Plantilla publicacion'!$A$3:$B$490,2,0)</f>
        <v>Actividad propia</v>
      </c>
      <c r="B53" s="6" t="s">
        <v>646</v>
      </c>
      <c r="C53" s="248"/>
      <c r="D53" s="248">
        <f>VLOOKUP(B53,'Plantilla publicacion'!$A$3:$M$490,6,0)</f>
        <v>0</v>
      </c>
      <c r="E53" s="248"/>
      <c r="F53" s="248"/>
      <c r="G53" s="248" t="str">
        <f>VLOOKUP(B53,'Plantilla publicacion'!$A$3:$M$490,7,0)</f>
        <v>N/A</v>
      </c>
      <c r="H53" s="6" t="str">
        <f>VLOOKUP(B53,'Plantilla publicacion'!$A$3:$M$490,8,0)</f>
        <v>Realizar el informe de seguimiento a la implementación de la sistematización en los procesos digitales internos y externos (Informe trimestral de seguimiento elaborado)</v>
      </c>
      <c r="I53" s="6">
        <f>VLOOKUP(B53,'Plantilla publicacion'!$A$3:$M$490,9,0)</f>
        <v>3</v>
      </c>
      <c r="J53" s="6" t="str">
        <f>VLOOKUP(B53,'Plantilla publicacion'!$A$3:$M$490,10,0)</f>
        <v>Númerica</v>
      </c>
      <c r="K53" s="7" t="str">
        <f>VLOOKUP(B53,'Plantilla publicacion'!$A$3:$M$490,11,0)</f>
        <v>2025-11-04</v>
      </c>
      <c r="L53" s="7" t="str">
        <f>VLOOKUP(B53,'Plantilla publicacion'!$A$3:$M$490,12,0)</f>
        <v>2025-11-18</v>
      </c>
      <c r="M53" s="56"/>
      <c r="N53" s="38" t="str">
        <f>VLOOKUP(B53,'Plantilla publicacion'!$A$3:$M$490,13,0)</f>
        <v>73-GRUPO DE TRABAJO DE COMUNICACION</v>
      </c>
      <c r="O53" s="14">
        <f>VLOOKUP(B53,'SEGUIMIENTO PAI 2025'!$F$6:$AF$486,23,0)</f>
        <v>0</v>
      </c>
      <c r="P53" s="503">
        <f>VLOOKUP(B53,'Plantilla publicacion'!$S$3:$Y$490,7,0)</f>
        <v>0</v>
      </c>
      <c r="Q53" s="14">
        <f>VLOOKUP(B53,'SEGUIMIENTO PAI 2025'!$F$6:$AF$486,21,0)</f>
        <v>0</v>
      </c>
    </row>
    <row r="54" spans="1:17" ht="32.25" customHeight="1" thickBot="1" x14ac:dyDescent="0.3">
      <c r="A54" s="12" t="str">
        <f>VLOOKUP(B54,'Plantilla publicacion'!$A$3:$B$490,2,0)</f>
        <v>Actividad propia</v>
      </c>
      <c r="B54" s="10" t="s">
        <v>648</v>
      </c>
      <c r="C54" s="248"/>
      <c r="D54" s="248">
        <f>VLOOKUP(B54,'Plantilla publicacion'!$A$3:$M$490,6,0)</f>
        <v>0</v>
      </c>
      <c r="E54" s="248"/>
      <c r="F54" s="248"/>
      <c r="G54" s="248" t="str">
        <f>VLOOKUP(B54,'Plantilla publicacion'!$A$3:$M$490,7,0)</f>
        <v>N/A</v>
      </c>
      <c r="H54" s="10" t="str">
        <f>VLOOKUP(B54,'Plantilla publicacion'!$A$3:$M$490,8,0)</f>
        <v>Realizar el informe de seguimiento a la implementación de la sistematización de los eventos (Informe trimestral de seguimiento elaborado)</v>
      </c>
      <c r="I54" s="10">
        <f>VLOOKUP(B54,'Plantilla publicacion'!$A$3:$M$490,9,0)</f>
        <v>3</v>
      </c>
      <c r="J54" s="10" t="str">
        <f>VLOOKUP(B54,'Plantilla publicacion'!$A$3:$M$490,10,0)</f>
        <v>Númerica</v>
      </c>
      <c r="K54" s="111" t="str">
        <f>VLOOKUP(B54,'Plantilla publicacion'!$A$3:$M$490,11,0)</f>
        <v>2025-12-01</v>
      </c>
      <c r="L54" s="111" t="str">
        <f>VLOOKUP(B54,'Plantilla publicacion'!$A$3:$M$490,12,0)</f>
        <v>2025-12-19</v>
      </c>
      <c r="M54" s="112"/>
      <c r="N54" s="201" t="str">
        <f>VLOOKUP(B54,'Plantilla publicacion'!$A$3:$M$490,13,0)</f>
        <v>73-GRUPO DE TRABAJO DE COMUNICACION</v>
      </c>
      <c r="O54" s="14">
        <f>VLOOKUP(B54,'SEGUIMIENTO PAI 2025'!$F$6:$AF$486,23,0)</f>
        <v>0</v>
      </c>
      <c r="P54" s="503">
        <f>VLOOKUP(B54,'Plantilla publicacion'!$S$3:$Y$490,7,0)</f>
        <v>0</v>
      </c>
      <c r="Q54" s="14">
        <f>VLOOKUP(B54,'SEGUIMIENTO PAI 2025'!$F$6:$AF$486,21,0)</f>
        <v>0</v>
      </c>
    </row>
    <row r="55" spans="1:17" s="11" customFormat="1" ht="216.75" x14ac:dyDescent="0.25">
      <c r="A55" s="5" t="str">
        <f>VLOOKUP(B55,'Plantilla publicacion'!$A$3:$B$490,2,0)</f>
        <v>Producto</v>
      </c>
      <c r="B55" s="99" t="s">
        <v>651</v>
      </c>
      <c r="C55" s="247" t="str">
        <f>VLOOKUP(B55,'Plantilla publicacion'!$A$3:$R$490,17,0)</f>
        <v>PND - 4-04-1-a- Transformación productiva, internacionalización y acción climática - Reindustrialización para la sostenibilidad, el desarrollo económico y social / PES - Reindustrialización</v>
      </c>
      <c r="D55" s="247" t="str">
        <f>VLOOKUP(B55,'Plantilla publicacion'!$A$3:$M$490,6,0)</f>
        <v>58-Promover el enfoque preventivo, diferencial y territorial en el que hacer misional de la entidad</v>
      </c>
      <c r="E55" s="247"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5" s="247"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247" t="str">
        <f>VLOOKUP(B55,'Plantilla publicacion'!$A$3:$M$490,7,0)</f>
        <v>FUNCIONAMIENTO</v>
      </c>
      <c r="H55" s="101" t="str">
        <f>VLOOKUP(B55,'Plantilla publicacion'!$A$3:$M$490,8,0)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5" s="101">
        <f>VLOOKUP(B55,'Plantilla publicacion'!$A$3:$M$490,9,0)</f>
        <v>80</v>
      </c>
      <c r="J55" s="101" t="str">
        <f>VLOOKUP(B55,'Plantilla publicacion'!$A$3:$M$490,10,0)</f>
        <v>Númerica</v>
      </c>
      <c r="K55" s="181" t="str">
        <f>VLOOKUP(B55,'Plantilla publicacion'!$A$3:$M$490,11,0)</f>
        <v>2025-02-18</v>
      </c>
      <c r="L55" s="181" t="str">
        <f>VLOOKUP(B55,'Plantilla publicacion'!$A$3:$M$490,12,0)</f>
        <v>2025-11-28</v>
      </c>
      <c r="M55" s="101" t="str">
        <f>IF(ISERROR(VLOOKUP(B55,'Plantilla publicacion'!$A$3:$P$490,16,0)),"NA",VLOOKUP(B55,'Plantilla publicacion'!$A$3:$P$490,16,0))</f>
        <v>PND_10_Fortalecer las actividades de inspección, vigilancia y control / PND_13_Analizar y monitorear los mercados digitales</v>
      </c>
      <c r="N55" s="102" t="str">
        <f>VLOOKUP(B55,'Plantilla publicacion'!$A$3:$M$490,13,0)</f>
        <v>3100-DIRECCION DE INVESTIGACIONES DE PROTECCION AL CONSUMIDOR</v>
      </c>
      <c r="O55" s="14">
        <f>VLOOKUP(B55,'SEGUIMIENTO PAI 2025'!$F$6:$AF$486,23,0)</f>
        <v>25</v>
      </c>
      <c r="P55" s="503">
        <f>VLOOKUP(B55,'Plantilla publicacion'!$S$3:$Y$490,7,0)</f>
        <v>0.44843049327354267</v>
      </c>
      <c r="Q55" s="14" t="str">
        <f>VLOOKUP(B55,'SEGUIMIENTO PAI 2025'!$F$6:$AF$486,21,0)</f>
        <v>Se realizaron las visitas de inspección en materia de comercio electrónico, a: ENCARGUELO.COM SAS,  CORBETA S A Y/O ALKOSTO S A, ALMACENES EXITO S.A., BIGFOOT COLOMBIA SAS, CENCOSUD COLOMBIA S.A., FALABELLA DE COLOMBIA S A, ALMACENES EXITO S.A., MECANELECTRO S.A.S., SODIMAC COLOMBIA S A, IKEA S A S, CENCOSUD COLOMBIA S.A, WHIRLPOOL COLOMBIA S A S., CORBETA S A Y/O ALKOSTO S A, PROYECTO E SAS, MERCADOLIBRE COLOMBIA LTDA, SUPERTIENDAS Y DROGUERIAS OLIMPICA S.A.-OLIMPICA S.A., PANAMERICANA LIBRERIA Y PAPELERIA S A, ALMACENES MAXIMO S.A.S., CENCOSUD COLOMBIA S.A, NALSANI S.A.S</v>
      </c>
    </row>
    <row r="56" spans="1:17" ht="35.25" customHeight="1" x14ac:dyDescent="0.25">
      <c r="A56" s="12" t="str">
        <f>VLOOKUP(B56,'Plantilla publicacion'!$A$3:$B$490,2,0)</f>
        <v>Actividad propia</v>
      </c>
      <c r="B56" s="103" t="s">
        <v>653</v>
      </c>
      <c r="C56" s="248"/>
      <c r="D56" s="248">
        <f>VLOOKUP(B56,'Plantilla publicacion'!$A$3:$M$490,6,0)</f>
        <v>0</v>
      </c>
      <c r="E56" s="248"/>
      <c r="F56" s="248"/>
      <c r="G56" s="248" t="str">
        <f>VLOOKUP(B56,'Plantilla publicacion'!$A$3:$M$490,7,0)</f>
        <v>N/A</v>
      </c>
      <c r="H56" s="6" t="str">
        <f>VLOOKUP(B56,'Plantilla publicacion'!$A$3:$M$490,8,0)</f>
        <v>Verificar las denuncias recibidas en 2024 para identificar a los denunciados en el comercio electrónico con el mayor número de quejas (Informe de la verificación realizada)</v>
      </c>
      <c r="I56" s="6">
        <f>VLOOKUP(B56,'Plantilla publicacion'!$A$3:$M$490,9,0)</f>
        <v>1</v>
      </c>
      <c r="J56" s="6" t="str">
        <f>VLOOKUP(B56,'Plantilla publicacion'!$A$3:$M$490,10,0)</f>
        <v>Númerica</v>
      </c>
      <c r="K56" s="7" t="str">
        <f>VLOOKUP(B56,'Plantilla publicacion'!$A$3:$M$490,11,0)</f>
        <v>2025-02-18</v>
      </c>
      <c r="L56" s="7" t="str">
        <f>VLOOKUP(B56,'Plantilla publicacion'!$A$3:$M$490,12,0)</f>
        <v>2025-03-31</v>
      </c>
      <c r="M56" s="56"/>
      <c r="N56" s="104" t="str">
        <f>VLOOKUP(B56,'Plantilla publicacion'!$A$3:$M$490,13,0)</f>
        <v>3100-DIRECCION DE INVESTIGACIONES DE PROTECCION AL CONSUMIDOR</v>
      </c>
      <c r="O56" s="14">
        <f>VLOOKUP(B56,'SEGUIMIENTO PAI 2025'!$F$6:$AF$486,23,0)</f>
        <v>100</v>
      </c>
      <c r="P56" s="503">
        <f>VLOOKUP(B56,'Plantilla publicacion'!$S$3:$Y$490,7,0)</f>
        <v>0.18248175182481752</v>
      </c>
      <c r="Q56" s="14" t="str">
        <f>VLOOKUP(B56,'SEGUIMIENTO PAI 2025'!$F$6:$AF$486,21,0)</f>
        <v>Se verificaron las denuncias recibidas en 2024 y se identificaron las personas naturales y/o jurídicas de comercio electrónico con mayor número de quejas.</v>
      </c>
    </row>
    <row r="57" spans="1:17" ht="35.25" customHeight="1" x14ac:dyDescent="0.25">
      <c r="A57" s="12" t="str">
        <f>VLOOKUP(B57,'Plantilla publicacion'!$A$3:$B$490,2,0)</f>
        <v>Actividad propia</v>
      </c>
      <c r="B57" s="103" t="s">
        <v>655</v>
      </c>
      <c r="C57" s="248"/>
      <c r="D57" s="248">
        <f>VLOOKUP(B57,'Plantilla publicacion'!$A$3:$M$490,6,0)</f>
        <v>0</v>
      </c>
      <c r="E57" s="248"/>
      <c r="F57" s="248"/>
      <c r="G57" s="248" t="str">
        <f>VLOOKUP(B57,'Plantilla publicacion'!$A$3:$M$490,7,0)</f>
        <v>N/A</v>
      </c>
      <c r="H57" s="6" t="str">
        <f>VLOOKUP(B57,'Plantilla publicacion'!$A$3:$M$490,8,0)</f>
        <v>Definir el cronograma de las actuaciones de  inspección a realizar (Documentos con la programación)</v>
      </c>
      <c r="I57" s="6">
        <f>VLOOKUP(B57,'Plantilla publicacion'!$A$3:$M$490,9,0)</f>
        <v>1</v>
      </c>
      <c r="J57" s="6" t="str">
        <f>VLOOKUP(B57,'Plantilla publicacion'!$A$3:$M$490,10,0)</f>
        <v>Númerica</v>
      </c>
      <c r="K57" s="7" t="str">
        <f>VLOOKUP(B57,'Plantilla publicacion'!$A$3:$M$490,11,0)</f>
        <v>2025-04-01</v>
      </c>
      <c r="L57" s="7" t="str">
        <f>VLOOKUP(B57,'Plantilla publicacion'!$A$3:$M$490,12,0)</f>
        <v>2025-04-30</v>
      </c>
      <c r="M57" s="56"/>
      <c r="N57" s="104" t="str">
        <f>VLOOKUP(B57,'Plantilla publicacion'!$A$3:$M$490,13,0)</f>
        <v>3100-DIRECCION DE INVESTIGACIONES DE PROTECCION AL CONSUMIDOR</v>
      </c>
      <c r="O57" s="14">
        <f>VLOOKUP(B57,'SEGUIMIENTO PAI 2025'!$F$6:$AF$486,23,0)</f>
        <v>100</v>
      </c>
      <c r="P57" s="503">
        <f>VLOOKUP(B57,'Plantilla publicacion'!$S$3:$Y$490,7,0)</f>
        <v>0.30413625304136255</v>
      </c>
      <c r="Q57" s="14" t="str">
        <f>VLOOKUP(B57,'SEGUIMIENTO PAI 2025'!$F$6:$AF$486,21,0)</f>
        <v>El 30 de abril de 2025, se remitió el cronograma de las actuaciones a realizar.</v>
      </c>
    </row>
    <row r="58" spans="1:17" ht="35.25" customHeight="1" thickBot="1" x14ac:dyDescent="0.3">
      <c r="A58" s="12" t="str">
        <f>VLOOKUP(B58,'Plantilla publicacion'!$A$3:$B$490,2,0)</f>
        <v>Actividad propia</v>
      </c>
      <c r="B58" s="105" t="s">
        <v>657</v>
      </c>
      <c r="C58" s="249"/>
      <c r="D58" s="249">
        <f>VLOOKUP(B58,'Plantilla publicacion'!$A$3:$M$490,6,0)</f>
        <v>0</v>
      </c>
      <c r="E58" s="249"/>
      <c r="F58" s="249"/>
      <c r="G58" s="249" t="str">
        <f>VLOOKUP(B58,'Plantilla publicacion'!$A$3:$M$490,7,0)</f>
        <v>N/A</v>
      </c>
      <c r="H58" s="107" t="str">
        <f>VLOOKUP(B58,'Plantilla publicacion'!$A$3:$M$490,8,0)</f>
        <v>Realizar visitas de inspección a personas naturales o jurídicas sujetas de inspección y vigilancia (Relación de los números de radicación de las visitas de inspección web realizadas)</v>
      </c>
      <c r="I58" s="107">
        <f>VLOOKUP(B58,'Plantilla publicacion'!$A$3:$M$490,9,0)</f>
        <v>80</v>
      </c>
      <c r="J58" s="107" t="str">
        <f>VLOOKUP(B58,'Plantilla publicacion'!$A$3:$M$490,10,0)</f>
        <v>Númerica</v>
      </c>
      <c r="K58" s="108" t="str">
        <f>VLOOKUP(B58,'Plantilla publicacion'!$A$3:$M$490,11,0)</f>
        <v>2025-04-08</v>
      </c>
      <c r="L58" s="108" t="str">
        <f>VLOOKUP(B58,'Plantilla publicacion'!$A$3:$M$490,12,0)</f>
        <v>2025-11-28</v>
      </c>
      <c r="M58" s="109"/>
      <c r="N58" s="110" t="str">
        <f>VLOOKUP(B58,'Plantilla publicacion'!$A$3:$M$490,13,0)</f>
        <v>3100-DIRECCION DE INVESTIGACIONES DE PROTECCION AL CONSUMIDOR</v>
      </c>
      <c r="O58" s="14">
        <f>VLOOKUP(B58,'SEGUIMIENTO PAI 2025'!$F$6:$AF$486,23,0)</f>
        <v>25</v>
      </c>
      <c r="P58" s="503">
        <f>VLOOKUP(B58,'Plantilla publicacion'!$S$3:$Y$490,7,0)</f>
        <v>0.18248175182481752</v>
      </c>
      <c r="Q58" s="14" t="str">
        <f>VLOOKUP(B58,'SEGUIMIENTO PAI 2025'!$F$6:$AF$486,21,0)</f>
        <v>Se realizaron visitas de inspección en materia de comercio electrónico, a:
ENCARGUELO.COM SAS
CORBETA S A Y/O ALKOSTO S A
ALMACENES EXITO S.A.
BIGFOOT COLOMBIA SAS
CENCOSUD COLOMBIA S.A.
FALABELLA DE COLOMBIA S A
ALMACENES EXITO S.A.
MECANELECTRO S.A.S.
SODIMAC COLOMBIA S A
IKEA S A S
CENCOSUD COLOMBIA S.A
WHIRLPOOL COLOMBIA S A S
CORBETA S A Y/O ALKOSTO S A
PROYECTO E SAS
MERCADOLIBRE COLOMBIA LTDA
SUPERTIENDAS Y DROGUERIAS OLIMPICA S.A.-OLIMPICA S.A.
PANAMERICANA LIBRERIA Y PAPELERIA S A
ALMACENES MAXIMO S.A.S
CENCOSUD COLOMBIA S.A
NALSANI S.A.S</v>
      </c>
    </row>
    <row r="59" spans="1:17" s="11" customFormat="1" ht="72.75" customHeight="1" x14ac:dyDescent="0.25">
      <c r="A59" s="5" t="str">
        <f>VLOOKUP(B59,'Plantilla publicacion'!$A$3:$B$490,2,0)</f>
        <v>Producto</v>
      </c>
      <c r="B59" s="14" t="s">
        <v>658</v>
      </c>
      <c r="C59" s="248" t="str">
        <f>VLOOKUP(B59,'Plantilla publicacion'!$A$3:$R$490,17,0)</f>
        <v>PND - 5-31-5-b- Convergencia regional - Entidades públicas territoriales y nacionales fortalecidas / PES - Cierre de brechas territoriales</v>
      </c>
      <c r="D59" s="248" t="str">
        <f>VLOOKUP(B59,'Plantilla publicacion'!$A$3:$M$490,6,0)</f>
        <v>58-Promover el enfoque preventivo, diferencial y territorial en el que hacer misional de la entidad</v>
      </c>
      <c r="E59" s="248" t="str">
        <f>VLOOKUP(B59,'Plantilla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9" s="248" t="str">
        <f>VLOOKUP(B59,'Plantilla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9" s="248" t="str">
        <f>VLOOKUP(B59,'Plantilla publicacion'!$A$3:$M$490,7,0)</f>
        <v>C-3503-0200-0015-40401c</v>
      </c>
      <c r="H59" s="14" t="str">
        <f>VLOOKUP(B59,'Plantilla publicacion'!$A$3:$M$490,8,0)</f>
        <v>Visitas de acompañamiento a establecimientos de comercio ubicados en territorios turísticos, con el objetivo de promover la convergencia regional, realizadas  (Relación de los números de radicación de las visitas de inspección realizadas)</v>
      </c>
      <c r="I59" s="14">
        <f>VLOOKUP(B59,'Plantilla publicacion'!$A$3:$M$490,9,0)</f>
        <v>40</v>
      </c>
      <c r="J59" s="14" t="str">
        <f>VLOOKUP(B59,'Plantilla publicacion'!$A$3:$M$490,10,0)</f>
        <v>Númerica</v>
      </c>
      <c r="K59" s="180" t="str">
        <f>VLOOKUP(B59,'Plantilla publicacion'!$A$3:$M$490,11,0)</f>
        <v>2025-01-14</v>
      </c>
      <c r="L59" s="180" t="str">
        <f>VLOOKUP(B59,'Plantilla publicacion'!$A$3:$M$490,12,0)</f>
        <v>2025-11-28</v>
      </c>
      <c r="M59" s="14" t="str">
        <f>IF(ISERROR(VLOOKUP(B59,'Plantilla publicacion'!$A$3:$P$490,16,0)),"NA",VLOOKUP(B59,'Plantilla publicacion'!$A$3:$P$490,16,0))</f>
        <v>PND_8_Fortalecer las capacidades y conocimiento sobre derechos y deberes de las relaciones de consumo /  PND_9_Ampliar los instrumentos de prevención</v>
      </c>
      <c r="N59" s="14" t="str">
        <f>VLOOKUP(B59,'Plantilla publicacion'!$A$3:$M$490,13,0)</f>
        <v>3100-DIRECCION DE INVESTIGACIONES DE PROTECCION AL CONSUMIDOR</v>
      </c>
      <c r="O59" s="14">
        <f>VLOOKUP(B59,'SEGUIMIENTO PAI 2025'!$F$6:$AF$486,23,0)</f>
        <v>77.5</v>
      </c>
      <c r="P59" s="503">
        <f>VLOOKUP(B59,'Plantilla publicacion'!$S$3:$Y$490,7,0)</f>
        <v>1.3901345291479823</v>
      </c>
      <c r="Q59" s="14" t="str">
        <f>VLOOKUP(B59,'SEGUIMIENTO PAI 2025'!$F$6:$AF$486,21,0)</f>
        <v xml:space="preserve">Al 31 de julio, se han efectuado 31 visitas de acompañamiento a establecimientos de comercio ubicados en Leticia, Providencia y San Andrés, en el marco de la estrategia de fortalecimiento institucional en territorios turísticos. De estas, 10 visitas se realizaron en el mes de julio en San Andrés.
La meta establecida para el periodo es de 40 visitas, por lo que el avance a la fecha corresponde al 77,5 %.
 31
___ * 100%
 40
</v>
      </c>
    </row>
    <row r="60" spans="1:17" ht="51" x14ac:dyDescent="0.25">
      <c r="A60" s="12" t="str">
        <f>VLOOKUP(B60,'Plantilla publicacion'!$A$3:$B$490,2,0)</f>
        <v>Actividad propia</v>
      </c>
      <c r="B60" s="6" t="s">
        <v>661</v>
      </c>
      <c r="C60" s="248"/>
      <c r="D60" s="248">
        <f>VLOOKUP(B60,'Plantilla publicacion'!$A$3:$M$490,6,0)</f>
        <v>0</v>
      </c>
      <c r="E60" s="248"/>
      <c r="F60" s="248"/>
      <c r="G60" s="248" t="str">
        <f>VLOOKUP(B60,'Plantilla publicacion'!$A$3:$M$490,7,0)</f>
        <v>N/A</v>
      </c>
      <c r="H60" s="6" t="str">
        <f>VLOOKUP(B60,'Plantilla publicacion'!$A$3:$M$490,8,0)</f>
        <v>Determinar los sectores en los cuales se llevarán a cabo las actuaciones administrativas de inspección, vigilancia y control. (Acta de reunión)</v>
      </c>
      <c r="I60" s="6">
        <f>VLOOKUP(B60,'Plantilla publicacion'!$A$3:$M$490,9,0)</f>
        <v>1</v>
      </c>
      <c r="J60" s="6" t="str">
        <f>VLOOKUP(B60,'Plantilla publicacion'!$A$3:$M$490,10,0)</f>
        <v>Númerica</v>
      </c>
      <c r="K60" s="7" t="str">
        <f>VLOOKUP(B60,'Plantilla publicacion'!$A$3:$M$490,11,0)</f>
        <v>2025-01-14</v>
      </c>
      <c r="L60" s="7" t="str">
        <f>VLOOKUP(B60,'Plantilla publicacion'!$A$3:$M$490,12,0)</f>
        <v>2025-02-07</v>
      </c>
      <c r="M60" s="56"/>
      <c r="N60" s="16" t="str">
        <f>VLOOKUP(B60,'Plantilla publicacion'!$A$3:$M$490,13,0)</f>
        <v>3100-DIRECCION DE INVESTIGACIONES DE PROTECCION AL CONSUMIDOR</v>
      </c>
      <c r="O60" s="14">
        <f>VLOOKUP(B60,'SEGUIMIENTO PAI 2025'!$F$6:$AF$486,23,0)</f>
        <v>100</v>
      </c>
      <c r="P60" s="503">
        <f>VLOOKUP(B60,'Plantilla publicacion'!$S$3:$Y$490,7,0)</f>
        <v>0.18248175182481752</v>
      </c>
      <c r="Q60" s="14" t="str">
        <f>VLOOKUP(B60,'SEGUIMIENTO PAI 2025'!$F$6:$AF$486,21,0)</f>
        <v>Mediante acta de comité de gestión, 16 de enero de 2025, se establecieron los sectores para las actuaciones administrativas a realizar.</v>
      </c>
    </row>
    <row r="61" spans="1:17" ht="25.5" customHeight="1" x14ac:dyDescent="0.25">
      <c r="A61" s="12" t="str">
        <f>VLOOKUP(B61,'Plantilla publicacion'!$A$3:$B$490,2,0)</f>
        <v>Actividad propia</v>
      </c>
      <c r="B61" s="6" t="s">
        <v>663</v>
      </c>
      <c r="C61" s="248"/>
      <c r="D61" s="248">
        <f>VLOOKUP(B61,'Plantilla publicacion'!$A$3:$M$490,6,0)</f>
        <v>0</v>
      </c>
      <c r="E61" s="248"/>
      <c r="F61" s="248"/>
      <c r="G61" s="248" t="str">
        <f>VLOOKUP(B61,'Plantilla publicacion'!$A$3:$M$490,7,0)</f>
        <v>N/A</v>
      </c>
      <c r="H61" s="6" t="str">
        <f>VLOOKUP(B61,'Plantilla publicacion'!$A$3:$M$490,8,0)</f>
        <v>Programar las visitas de inspección a realizar (Programación trimestral de las actuaciones administrativas)</v>
      </c>
      <c r="I61" s="6">
        <f>VLOOKUP(B61,'Plantilla publicacion'!$A$3:$M$490,9,0)</f>
        <v>4</v>
      </c>
      <c r="J61" s="6" t="str">
        <f>VLOOKUP(B61,'Plantilla publicacion'!$A$3:$M$490,10,0)</f>
        <v>Númerica</v>
      </c>
      <c r="K61" s="7" t="str">
        <f>VLOOKUP(B61,'Plantilla publicacion'!$A$3:$M$490,11,0)</f>
        <v>2025-01-14</v>
      </c>
      <c r="L61" s="7" t="str">
        <f>VLOOKUP(B61,'Plantilla publicacion'!$A$3:$M$490,12,0)</f>
        <v>2025-10-31</v>
      </c>
      <c r="M61" s="56"/>
      <c r="N61" s="16" t="str">
        <f>VLOOKUP(B61,'Plantilla publicacion'!$A$3:$M$490,13,0)</f>
        <v>3100-DIRECCION DE INVESTIGACIONES DE PROTECCION AL CONSUMIDOR</v>
      </c>
      <c r="O61" s="14">
        <f>VLOOKUP(B61,'SEGUIMIENTO PAI 2025'!$F$6:$AF$486,23,0)</f>
        <v>75</v>
      </c>
      <c r="P61" s="503">
        <f>VLOOKUP(B61,'Plantilla publicacion'!$S$3:$Y$490,7,0)</f>
        <v>0.13686131386861314</v>
      </c>
      <c r="Q61" s="14" t="str">
        <f>VLOOKUP(B61,'SEGUIMIENTO PAI 2025'!$F$6:$AF$486,21,0)</f>
        <v>Mediante memorando 25-55627-15, se remitió la programación de las visitas a realizar durante el tercer trimestre de 2025.
Para efectos del cálculo del porcentaje de cumplimiento, se tiene en cuenta lo siguiente:
Memorando 25-55627-0-0: Remisión de la programación de las comisiones nacionales para el primer trimestre de 2025.
Memorando 25-55627-7-0: Remisión de la programación de las comisiones nacionales para el segundo trimestre de 2025.
Memorando 25-55627-15. Remisión de la programación de las comisiones nacionales para el tercer trimestre de 2025.</v>
      </c>
    </row>
    <row r="62" spans="1:17" ht="25.5" customHeight="1" thickBot="1" x14ac:dyDescent="0.3">
      <c r="A62" s="12" t="str">
        <f>VLOOKUP(B62,'Plantilla publicacion'!$A$3:$B$490,2,0)</f>
        <v>Actividad propia</v>
      </c>
      <c r="B62" s="10" t="s">
        <v>665</v>
      </c>
      <c r="C62" s="248"/>
      <c r="D62" s="248">
        <f>VLOOKUP(B62,'Plantilla publicacion'!$A$3:$M$490,6,0)</f>
        <v>0</v>
      </c>
      <c r="E62" s="248"/>
      <c r="F62" s="248"/>
      <c r="G62" s="248" t="str">
        <f>VLOOKUP(B62,'Plantilla publicacion'!$A$3:$M$490,7,0)</f>
        <v>N/A</v>
      </c>
      <c r="H62" s="10" t="str">
        <f>VLOOKUP(B62,'Plantilla publicacion'!$A$3:$M$490,8,0)</f>
        <v>Realizar las visitas de inspección a las personas naturales o jurídicas sujetas de inspección y vigilancia (Relación de los números de radicación de las visitas de inspección realizados)</v>
      </c>
      <c r="I62" s="10">
        <f>VLOOKUP(B62,'Plantilla publicacion'!$A$3:$M$490,9,0)</f>
        <v>40</v>
      </c>
      <c r="J62" s="10" t="str">
        <f>VLOOKUP(B62,'Plantilla publicacion'!$A$3:$M$490,10,0)</f>
        <v>Númerica</v>
      </c>
      <c r="K62" s="111" t="str">
        <f>VLOOKUP(B62,'Plantilla publicacion'!$A$3:$M$490,11,0)</f>
        <v>2025-02-07</v>
      </c>
      <c r="L62" s="111" t="str">
        <f>VLOOKUP(B62,'Plantilla publicacion'!$A$3:$M$490,12,0)</f>
        <v>2025-11-28</v>
      </c>
      <c r="M62" s="112"/>
      <c r="N62" s="113" t="str">
        <f>VLOOKUP(B62,'Plantilla publicacion'!$A$3:$M$490,13,0)</f>
        <v>3100-DIRECCION DE INVESTIGACIONES DE PROTECCION AL CONSUMIDOR</v>
      </c>
      <c r="O62" s="14">
        <f>VLOOKUP(B62,'SEGUIMIENTO PAI 2025'!$F$6:$AF$486,23,0)</f>
        <v>77.5</v>
      </c>
      <c r="P62" s="503">
        <f>VLOOKUP(B62,'Plantilla publicacion'!$S$3:$Y$490,7,0)</f>
        <v>0.65997566909975658</v>
      </c>
      <c r="Q62" s="14" t="str">
        <f>VLOOKUP(B62,'SEGUIMIENTO PAI 2025'!$F$6:$AF$486,21,0)</f>
        <v xml:space="preserve">Al 31 de julio, se han efectuado 31 visitas de acompañamiento a establecimientos de comercio ubicados en Leticia, Providencia y San Andrés, en el marco de la estrategia de fortalecimiento institucional en territorios turísticos. De estas, 10 visitas se realizaron en el mes de julio en San Andrés.
La meta establecida para el periodo es de 40 visitas, por lo que el avance a la fecha corresponde al 77,5 %.
 31
___ * 100%
 40
</v>
      </c>
    </row>
    <row r="63" spans="1:17" s="11" customFormat="1" ht="178.5" x14ac:dyDescent="0.25">
      <c r="A63" s="5" t="str">
        <f>VLOOKUP(B63,'Plantilla publicacion'!$A$3:$B$490,2,0)</f>
        <v>Producto</v>
      </c>
      <c r="B63" s="99" t="s">
        <v>666</v>
      </c>
      <c r="C63" s="247" t="str">
        <f>VLOOKUP(B63,'Plantilla publicacion'!$A$3:$R$490,17,0)</f>
        <v>PND - 5-31-5-b- Convergencia regional - Entidades públicas territoriales y nacionales fortalecidas / PES - Transformación Institucional</v>
      </c>
      <c r="D63" s="247" t="str">
        <f>VLOOKUP(B63,'Plantilla publicacion'!$A$3:$M$490,6,0)</f>
        <v>81-Mejorar la oportunidad en la atención de trámites y servicios.</v>
      </c>
      <c r="E63" s="247" t="str">
        <f>VLOOKUP(B63,'Plantilla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3" s="247" t="str">
        <f>VLOOKUP(B63,'Plantilla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3" s="247" t="str">
        <f>VLOOKUP(B63,'Plantilla publicacion'!$A$3:$M$490,7,0)</f>
        <v>FUNCIONAMIENTO</v>
      </c>
      <c r="H63" s="101" t="str">
        <f>VLOOKUP(B63,'Plantilla publicacion'!$A$3:$M$490,8,0)</f>
        <v>Recursos de reposición interpuestos, decididos dentro de los 6 meses siguientes a su presentación (Relación de los números de radicación de los recursos decididos, fecha de entrada y salida)</v>
      </c>
      <c r="I63" s="101">
        <f>VLOOKUP(B63,'Plantilla publicacion'!$A$3:$M$490,9,0)</f>
        <v>80</v>
      </c>
      <c r="J63" s="101" t="str">
        <f>VLOOKUP(B63,'Plantilla publicacion'!$A$3:$M$490,10,0)</f>
        <v>Porcentual</v>
      </c>
      <c r="K63" s="181" t="str">
        <f>VLOOKUP(B63,'Plantilla publicacion'!$A$3:$M$490,11,0)</f>
        <v>2025-01-02</v>
      </c>
      <c r="L63" s="181" t="str">
        <f>VLOOKUP(B63,'Plantilla publicacion'!$A$3:$M$490,12,0)</f>
        <v>2025-12-31</v>
      </c>
      <c r="M63" s="101">
        <f>IF(ISERROR(VLOOKUP(B63,'Plantilla publicacion'!$A$3:$P$490,16,0)),"NA",VLOOKUP(B63,'Plantilla publicacion'!$A$3:$P$490,16,0))</f>
        <v>0</v>
      </c>
      <c r="N63" s="102" t="str">
        <f>VLOOKUP(B63,'Plantilla publicacion'!$A$3:$M$490,13,0)</f>
        <v>3100-DIRECCION DE INVESTIGACIONES DE PROTECCION AL CONSUMIDOR</v>
      </c>
      <c r="O63" s="14">
        <f>VLOOKUP(B63,'SEGUIMIENTO PAI 2025'!$F$6:$AF$486,23,0)</f>
        <v>37.299999999999997</v>
      </c>
      <c r="P63" s="503">
        <f>VLOOKUP(B63,'Plantilla publicacion'!$S$3:$Y$490,7,0)</f>
        <v>0.33452914798206279</v>
      </c>
      <c r="Q63" s="14" t="str">
        <f>VLOOKUP(B63,'SEGUIMIENTO PAI 2025'!$F$6:$AF$486,21,0)</f>
        <v>Del total de 51 recursos de reposición recibidos, a 31 de julio se han resuelto 19 en un tiempo inferior a seis meses, conforme se detalla en el anexo.  De manera específica, en el mes de julio se resolvieron diez (10) recursos.
Este resultado representa el 37,3 % del total.
Indicador que corresponde a:
 19
___ * 100
 51</v>
      </c>
    </row>
    <row r="64" spans="1:17" ht="89.25" x14ac:dyDescent="0.25">
      <c r="A64" s="12" t="str">
        <f>VLOOKUP(B64,'Plantilla publicacion'!$A$3:$B$490,2,0)</f>
        <v>Actividad propia</v>
      </c>
      <c r="B64" s="103" t="s">
        <v>669</v>
      </c>
      <c r="C64" s="248"/>
      <c r="D64" s="248">
        <f>VLOOKUP(B64,'Plantilla publicacion'!$A$3:$M$490,6,0)</f>
        <v>0</v>
      </c>
      <c r="E64" s="248"/>
      <c r="F64" s="248"/>
      <c r="G64" s="248" t="str">
        <f>VLOOKUP(B64,'Plantilla publicacion'!$A$3:$M$490,7,0)</f>
        <v>N/A</v>
      </c>
      <c r="H64" s="6" t="str">
        <f>VLOOKUP(B64,'Plantilla publicacion'!$A$3:$M$490,8,0)</f>
        <v>Crear y actualizar periódicamente el listado de los recursos de reposición que ingresan a partir del 1° de enero de 2025, incluyendo la información necesaria para verificar su cumplimiento (Listado de recursos interpuestos)</v>
      </c>
      <c r="I64" s="6">
        <f>VLOOKUP(B64,'Plantilla publicacion'!$A$3:$M$490,9,0)</f>
        <v>1</v>
      </c>
      <c r="J64" s="6" t="str">
        <f>VLOOKUP(B64,'Plantilla publicacion'!$A$3:$M$490,10,0)</f>
        <v>Númerica</v>
      </c>
      <c r="K64" s="7" t="str">
        <f>VLOOKUP(B64,'Plantilla publicacion'!$A$3:$M$490,11,0)</f>
        <v>2025-01-02</v>
      </c>
      <c r="L64" s="7" t="str">
        <f>VLOOKUP(B64,'Plantilla publicacion'!$A$3:$M$490,12,0)</f>
        <v>2025-12-31</v>
      </c>
      <c r="M64" s="56"/>
      <c r="N64" s="104" t="str">
        <f>VLOOKUP(B64,'Plantilla publicacion'!$A$3:$M$490,13,0)</f>
        <v>3100-DIRECCION DE INVESTIGACIONES DE PROTECCION AL CONSUMIDOR</v>
      </c>
      <c r="O64" s="14">
        <f>VLOOKUP(B64,'SEGUIMIENTO PAI 2025'!$F$6:$AF$486,23,0)</f>
        <v>50</v>
      </c>
      <c r="P64" s="503">
        <f>VLOOKUP(B64,'Plantilla publicacion'!$S$3:$Y$490,7,0)</f>
        <v>0.18248175182481752</v>
      </c>
      <c r="Q64" s="14" t="str">
        <f>VLOOKUP(B64,'SEGUIMIENTO PAI 2025'!$F$6:$AF$486,21,0)</f>
        <v>Se informa que, con corte al 30 de junio de 2025, se han recibido un total de 51 recursos. Esta información corresponde a la actualización del listado consolidado de los recursos ingresados a la Dirección, en cumplimiento de las actividades programadas.</v>
      </c>
    </row>
    <row r="65" spans="1:17" ht="179.25" thickBot="1" x14ac:dyDescent="0.3">
      <c r="A65" s="12" t="str">
        <f>VLOOKUP(B65,'Plantilla publicacion'!$A$3:$B$490,2,0)</f>
        <v>Actividad propia</v>
      </c>
      <c r="B65" s="105" t="s">
        <v>671</v>
      </c>
      <c r="C65" s="249"/>
      <c r="D65" s="249">
        <f>VLOOKUP(B65,'Plantilla publicacion'!$A$3:$M$490,6,0)</f>
        <v>0</v>
      </c>
      <c r="E65" s="249"/>
      <c r="F65" s="249"/>
      <c r="G65" s="249" t="str">
        <f>VLOOKUP(B65,'Plantilla publicacion'!$A$3:$M$490,7,0)</f>
        <v>N/A</v>
      </c>
      <c r="H65" s="107" t="str">
        <f>VLOOKUP(B65,'Plantilla publicacion'!$A$3:$M$490,8,0)</f>
        <v>Decidir los recursos de reposición interpuestos dentro de los términos definidos.  (Relación de los números de radicación de los recursos decididos)</v>
      </c>
      <c r="I65" s="107">
        <f>VLOOKUP(B65,'Plantilla publicacion'!$A$3:$M$490,9,0)</f>
        <v>80</v>
      </c>
      <c r="J65" s="107" t="str">
        <f>VLOOKUP(B65,'Plantilla publicacion'!$A$3:$M$490,10,0)</f>
        <v>Porcentual</v>
      </c>
      <c r="K65" s="108" t="str">
        <f>VLOOKUP(B65,'Plantilla publicacion'!$A$3:$M$490,11,0)</f>
        <v>2025-01-02</v>
      </c>
      <c r="L65" s="108" t="str">
        <f>VLOOKUP(B65,'Plantilla publicacion'!$A$3:$M$490,12,0)</f>
        <v>2025-12-31</v>
      </c>
      <c r="M65" s="109"/>
      <c r="N65" s="110" t="str">
        <f>VLOOKUP(B65,'Plantilla publicacion'!$A$3:$M$490,13,0)</f>
        <v>3100-DIRECCION DE INVESTIGACIONES DE PROTECCION AL CONSUMIDOR</v>
      </c>
      <c r="O65" s="14">
        <f>VLOOKUP(B65,'SEGUIMIENTO PAI 2025'!$F$6:$AF$486,23,0)</f>
        <v>37.299999999999997</v>
      </c>
      <c r="P65" s="503">
        <f>VLOOKUP(B65,'Plantilla publicacion'!$S$3:$Y$490,7,0)</f>
        <v>0.31763990267639897</v>
      </c>
      <c r="Q65" s="14" t="str">
        <f>VLOOKUP(B65,'SEGUIMIENTO PAI 2025'!$F$6:$AF$486,21,0)</f>
        <v xml:space="preserve">Del total de 51 recursos de reposición recibidos, a 31 de julio se han resuelto 19 en un tiempo inferior a seis meses, conforme se detalla en el anexo.  De manera específica, en el mes de julio se resolvieron diez (10) recursos.
Este resultado representa el 37,3 % del total.
Indicador que corresponde a:
 19
___ * 100
 51
</v>
      </c>
    </row>
    <row r="66" spans="1:17" s="11" customFormat="1" ht="191.25" x14ac:dyDescent="0.25">
      <c r="A66" s="5" t="str">
        <f>VLOOKUP(B66,'Plantilla publicacion'!$A$3:$B$490,2,0)</f>
        <v>Producto</v>
      </c>
      <c r="B66" s="14" t="s">
        <v>712</v>
      </c>
      <c r="C66" s="248" t="str">
        <f>VLOOKUP(B66,'Plantilla publicacion'!$A$3:$R$490,17,0)</f>
        <v>PND - 2-03-9-b- Seguridad humana y justicia social - Aprovechamiento de la propiedad intelectual / PES - Reindustrialización</v>
      </c>
      <c r="D66" s="248" t="str">
        <f>VLOOKUP(B66,'Plantilla publicacion'!$A$3:$M$490,6,0)</f>
        <v>58-Promover el enfoque preventivo, diferencial y territorial en el que hacer misional de la entidad</v>
      </c>
      <c r="E66" s="248" t="str">
        <f>VLOOKUP(B66,'Plantilla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6" s="248" t="str">
        <f>VLOOKUP(B66,'Plantilla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6" s="248" t="str">
        <f>VLOOKUP(B66,'Plantilla publicacion'!$A$3:$M$490,7,0)</f>
        <v>C-3503-0200-0014-20309b</v>
      </c>
      <c r="H66" s="14" t="str">
        <f>VLOOKUP(B66,'Plantilla publicacion'!$A$3:$M$490,8,0)</f>
        <v>Programas de fomento al uso estratégico de la propiedad industrial como herramienta de competitividad para empresarios, ejecutados.  (Matriz de seguimiento e informe final de ejecución de los programas)</v>
      </c>
      <c r="I66" s="14">
        <f>VLOOKUP(B66,'Plantilla publicacion'!$A$3:$M$490,9,0)</f>
        <v>100</v>
      </c>
      <c r="J66" s="14" t="str">
        <f>VLOOKUP(B66,'Plantilla publicacion'!$A$3:$M$490,10,0)</f>
        <v>Porcentual</v>
      </c>
      <c r="K66" s="180" t="str">
        <f>VLOOKUP(B66,'Plantilla publicacion'!$A$3:$M$490,11,0)</f>
        <v>2025-01-13</v>
      </c>
      <c r="L66" s="180" t="str">
        <f>VLOOKUP(B66,'Plantilla publicacion'!$A$3:$M$490,12,0)</f>
        <v>2025-11-28</v>
      </c>
      <c r="M66" s="14" t="str">
        <f>IF(ISERROR(VLOOKUP(B66,'Plantilla publicacion'!$A$3:$P$490,16,0)),"NA",VLOOKUP(B66,'Plantilla publicacion'!$A$3:$P$490,16,0))</f>
        <v>PND_2_Fomentar estrategias de sensibilización para el reconocimiento, aprovechamiento y uso responsable de los derechos de PI / PES_20230191 / PEI_14</v>
      </c>
      <c r="N66" s="14" t="str">
        <f>VLOOKUP(B66,'Plantilla publicacion'!$A$3:$M$490,13,0)</f>
        <v>2023-GRUPO DE TRABAJO DE CENTRO DE INFORMACIÓN TECNOLÓGICA Y APOYO A LA GESTIÓN DE PROPIEDAD LA INDUSTRIAL</v>
      </c>
      <c r="O66" s="14">
        <f>VLOOKUP(B66,'SEGUIMIENTO PAI 2025'!$F$6:$AF$486,23,0)</f>
        <v>70</v>
      </c>
      <c r="P66" s="503">
        <f>VLOOKUP(B66,'Plantilla publicacion'!$S$3:$Y$490,7,0)</f>
        <v>0.94170403587443952</v>
      </c>
      <c r="Q66" s="14" t="str">
        <f>VLOOKUP(B66,'SEGUIMIENTO PAI 2025'!$F$6:$AF$486,21,0)</f>
        <v>Los Programas de fomento al uso estratégico de la propiedad industrial como herramienta de competitividad para empresarios, como son el programa CATI y MiPYMES se encuentran en ejecución.  Los avances de cada programa están cargados en las actividades 2023.1.2 y 2023.1.4.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v>
      </c>
    </row>
    <row r="67" spans="1:17" ht="51" x14ac:dyDescent="0.25">
      <c r="A67" s="12" t="str">
        <f>VLOOKUP(B67,'Plantilla publicacion'!$A$3:$B$490,2,0)</f>
        <v>Actividad propia</v>
      </c>
      <c r="B67" s="6" t="s">
        <v>714</v>
      </c>
      <c r="C67" s="248"/>
      <c r="D67" s="248">
        <f>VLOOKUP(B67,'Plantilla publicacion'!$A$3:$M$490,6,0)</f>
        <v>0</v>
      </c>
      <c r="E67" s="248"/>
      <c r="F67" s="248"/>
      <c r="G67" s="248" t="str">
        <f>VLOOKUP(B67,'Plantilla publicacion'!$A$3:$M$490,7,0)</f>
        <v>N/A</v>
      </c>
      <c r="H67" s="6" t="str">
        <f>VLOOKUP(B67,'Plantilla publicacion'!$A$3:$M$490,8,0)</f>
        <v>Elaborar matriz de metas y seguimiento de ejecución del programa</v>
      </c>
      <c r="I67" s="6">
        <f>VLOOKUP(B67,'Plantilla publicacion'!$A$3:$M$490,9,0)</f>
        <v>1</v>
      </c>
      <c r="J67" s="6" t="str">
        <f>VLOOKUP(B67,'Plantilla publicacion'!$A$3:$M$490,10,0)</f>
        <v>Númerica</v>
      </c>
      <c r="K67" s="7" t="str">
        <f>VLOOKUP(B67,'Plantilla publicacion'!$A$3:$M$490,11,0)</f>
        <v>2025-01-13</v>
      </c>
      <c r="L67" s="7" t="str">
        <f>VLOOKUP(B67,'Plantilla publicacion'!$A$3:$M$490,12,0)</f>
        <v>2025-02-28</v>
      </c>
      <c r="M67" s="56"/>
      <c r="N67" s="16" t="str">
        <f>VLOOKUP(B67,'Plantilla publicacion'!$A$3:$M$490,13,0)</f>
        <v>2023-GRUPO DE TRABAJO DE CENTRO DE INFORMACIÓN TECNOLÓGICA Y APOYO A LA GESTIÓN DE PROPIEDAD LA INDUSTRIAL</v>
      </c>
      <c r="O67" s="14">
        <f>VLOOKUP(B67,'SEGUIMIENTO PAI 2025'!$F$6:$AF$486,23,0)</f>
        <v>100</v>
      </c>
      <c r="P67" s="503">
        <f>VLOOKUP(B67,'Plantilla publicacion'!$S$3:$Y$490,7,0)</f>
        <v>0.12165450121654502</v>
      </c>
      <c r="Q67" s="14" t="str">
        <f>VLOOKUP(B67,'SEGUIMIENTO PAI 2025'!$F$6:$AF$486,21,0)</f>
        <v xml:space="preserve">Se elaboró la matriz de metas y seguimiento de ejecución del programa CATI del año 2025
</v>
      </c>
    </row>
    <row r="68" spans="1:17" s="11" customFormat="1" ht="344.25" x14ac:dyDescent="0.25">
      <c r="A68" s="12" t="str">
        <f>VLOOKUP(B68,'Plantilla publicacion'!$A$3:$B$490,2,0)</f>
        <v>Actividad propia</v>
      </c>
      <c r="B68" s="6" t="s">
        <v>716</v>
      </c>
      <c r="C68" s="248"/>
      <c r="D68" s="248">
        <f>VLOOKUP(B68,'Plantilla publicacion'!$A$3:$M$490,6,0)</f>
        <v>0</v>
      </c>
      <c r="E68" s="248"/>
      <c r="F68" s="248"/>
      <c r="G68" s="248" t="str">
        <f>VLOOKUP(B68,'Plantilla publicacion'!$A$3:$M$490,7,0)</f>
        <v>N/A</v>
      </c>
      <c r="H68" s="6" t="str">
        <f>VLOOKUP(B68,'Plantilla publicacion'!$A$3:$M$490,8,0)</f>
        <v>Ejecutar el programa Centros de Apoyo a la Tecnología y la Innovación CATI. (Matriz de seguimiento e Informe final del programa)</v>
      </c>
      <c r="I68" s="6">
        <f>VLOOKUP(B68,'Plantilla publicacion'!$A$3:$M$490,9,0)</f>
        <v>100</v>
      </c>
      <c r="J68" s="6" t="str">
        <f>VLOOKUP(B68,'Plantilla publicacion'!$A$3:$M$490,10,0)</f>
        <v>Porcentual</v>
      </c>
      <c r="K68" s="7" t="str">
        <f>VLOOKUP(B68,'Plantilla publicacion'!$A$3:$M$490,11,0)</f>
        <v>2025-02-03</v>
      </c>
      <c r="L68" s="7" t="str">
        <f>VLOOKUP(B68,'Plantilla publicacion'!$A$3:$M$490,12,0)</f>
        <v>2025-11-28</v>
      </c>
      <c r="M68" s="56"/>
      <c r="N68" s="16" t="str">
        <f>VLOOKUP(B68,'Plantilla publicacion'!$A$3:$M$490,13,0)</f>
        <v>2023-GRUPO DE TRABAJO DE CENTRO DE INFORMACIÓN TECNOLÓGICA Y APOYO A LA GESTIÓN DE PROPIEDAD LA INDUSTRIAL</v>
      </c>
      <c r="O68" s="14">
        <f>VLOOKUP(B68,'SEGUIMIENTO PAI 2025'!$F$6:$AF$486,23,0)</f>
        <v>70</v>
      </c>
      <c r="P68" s="503">
        <f>VLOOKUP(B68,'Plantilla publicacion'!$S$3:$Y$490,7,0)</f>
        <v>0.51094890510948909</v>
      </c>
      <c r="Q68" s="14" t="str">
        <f>VLOOKUP(B68,'SEGUIMIENTO PAI 2025'!$F$6:$AF$486,21,0)</f>
        <v>Al 31 de agosto de 2025 con los CATI se han realizado 10.016 orientaciones personalizadas en Propiedad Industrial a 6.243 usuarios y 495 (219 en patentes y 276 en diseños industriales) asistencias en búsqueda de información tecnológica, lo que ha resultado en la presentación de 2.118 solicitudes de propiedad industrial (1.857 marcas, 213 diseños industriales y 48 patentes). Los usuarios orientados están ubicados en 374 municipios de 31 departamentos del país.
De los cuales 1.637 orientaciones en Propiedad Industrial corresponden a 964 MiPymes y 89 asistencias en búsqueda de información tecnológica (18 en patentes y 71 en diseños industriales).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v>
      </c>
    </row>
    <row r="69" spans="1:17" ht="38.25" x14ac:dyDescent="0.25">
      <c r="A69" s="12" t="str">
        <f>VLOOKUP(B69,'Plantilla publicacion'!$A$3:$B$490,2,0)</f>
        <v>Actividad propia</v>
      </c>
      <c r="B69" s="6" t="s">
        <v>717</v>
      </c>
      <c r="C69" s="248"/>
      <c r="D69" s="248">
        <f>VLOOKUP(B69,'Plantilla publicacion'!$A$3:$M$490,6,0)</f>
        <v>0</v>
      </c>
      <c r="E69" s="248"/>
      <c r="F69" s="248"/>
      <c r="G69" s="248" t="str">
        <f>VLOOKUP(B69,'Plantilla publicacion'!$A$3:$M$490,7,0)</f>
        <v>N/A</v>
      </c>
      <c r="H69" s="6" t="str">
        <f>VLOOKUP(B69,'Plantilla publicacion'!$A$3:$M$490,8,0)</f>
        <v>Elaborar matriz de fases y etapas para el seguimiento de ejecución del programa</v>
      </c>
      <c r="I69" s="6">
        <f>VLOOKUP(B69,'Plantilla publicacion'!$A$3:$M$490,9,0)</f>
        <v>1</v>
      </c>
      <c r="J69" s="6" t="str">
        <f>VLOOKUP(B69,'Plantilla publicacion'!$A$3:$M$490,10,0)</f>
        <v>Númerica</v>
      </c>
      <c r="K69" s="7" t="str">
        <f>VLOOKUP(B69,'Plantilla publicacion'!$A$3:$M$490,11,0)</f>
        <v>2025-02-03</v>
      </c>
      <c r="L69" s="7" t="str">
        <f>VLOOKUP(B69,'Plantilla publicacion'!$A$3:$M$490,12,0)</f>
        <v>2025-02-28</v>
      </c>
      <c r="M69" s="56"/>
      <c r="N69" s="16" t="str">
        <f>VLOOKUP(B69,'Plantilla publicacion'!$A$3:$M$490,13,0)</f>
        <v>2023-GRUPO DE TRABAJO DE CENTRO DE INFORMACIÓN TECNOLÓGICA Y APOYO A LA GESTIÓN DE PROPIEDAD LA INDUSTRIAL</v>
      </c>
      <c r="O69" s="14">
        <f>VLOOKUP(B69,'SEGUIMIENTO PAI 2025'!$F$6:$AF$486,23,0)</f>
        <v>100</v>
      </c>
      <c r="P69" s="503">
        <f>VLOOKUP(B69,'Plantilla publicacion'!$S$3:$Y$490,7,0)</f>
        <v>0.12165450121654502</v>
      </c>
      <c r="Q69" s="14" t="str">
        <f>VLOOKUP(B69,'SEGUIMIENTO PAI 2025'!$F$6:$AF$486,21,0)</f>
        <v>Se elaboró matriz de fases y etapas para el seguimiento de ejecución del programa PI MiPYMES para 2025.</v>
      </c>
    </row>
    <row r="70" spans="1:17" ht="281.25" thickBot="1" x14ac:dyDescent="0.3">
      <c r="A70" s="12" t="str">
        <f>VLOOKUP(B70,'Plantilla publicacion'!$A$3:$B$490,2,0)</f>
        <v>Actividad propia</v>
      </c>
      <c r="B70" s="10" t="s">
        <v>718</v>
      </c>
      <c r="C70" s="248"/>
      <c r="D70" s="248">
        <f>VLOOKUP(B70,'Plantilla publicacion'!$A$3:$M$490,6,0)</f>
        <v>0</v>
      </c>
      <c r="E70" s="248"/>
      <c r="F70" s="248"/>
      <c r="G70" s="248" t="str">
        <f>VLOOKUP(B70,'Plantilla publicacion'!$A$3:$M$490,7,0)</f>
        <v>N/A</v>
      </c>
      <c r="H70" s="10" t="str">
        <f>VLOOKUP(B70,'Plantilla publicacion'!$A$3:$M$490,8,0)</f>
        <v>Ejecutar el programa Propiedad Industrial para MIPYMES. (Matriz de seguimiento e Informe final del programa)</v>
      </c>
      <c r="I70" s="10">
        <f>VLOOKUP(B70,'Plantilla publicacion'!$A$3:$M$490,9,0)</f>
        <v>100</v>
      </c>
      <c r="J70" s="10" t="str">
        <f>VLOOKUP(B70,'Plantilla publicacion'!$A$3:$M$490,10,0)</f>
        <v>Porcentual</v>
      </c>
      <c r="K70" s="111" t="str">
        <f>VLOOKUP(B70,'Plantilla publicacion'!$A$3:$M$490,11,0)</f>
        <v>2025-03-03</v>
      </c>
      <c r="L70" s="111" t="str">
        <f>VLOOKUP(B70,'Plantilla publicacion'!$A$3:$M$490,12,0)</f>
        <v>2025-11-28</v>
      </c>
      <c r="M70" s="112"/>
      <c r="N70" s="113" t="str">
        <f>VLOOKUP(B70,'Plantilla publicacion'!$A$3:$M$490,13,0)</f>
        <v>2023-GRUPO DE TRABAJO DE CENTRO DE INFORMACIÓN TECNOLÓGICA Y APOYO A LA GESTIÓN DE PROPIEDAD LA INDUSTRIAL</v>
      </c>
      <c r="O70" s="14">
        <f>VLOOKUP(B70,'SEGUIMIENTO PAI 2025'!$F$6:$AF$486,23,0)</f>
        <v>0</v>
      </c>
      <c r="P70" s="503">
        <f>VLOOKUP(B70,'Plantilla publicacion'!$S$3:$Y$490,7,0)</f>
        <v>0</v>
      </c>
      <c r="Q70" s="14" t="str">
        <f>VLOOKUP(B70,'SEGUIMIENTO PAI 2025'!$F$6:$AF$486,21,0)</f>
        <v>El 5 y 6 de agosto se realizó la fase sensibilización con 90 Mipymes que acompaña PROCOLOMBIA en temas de comercialización y de la cuales se inscribieron 37 para continuar en la fase de acompañamiento o gestión PI y fueron seleccionadas 21 que cumplían con los requisitos. En la semana del 25 al 29 de agosto se inició la etapa 1 diagnóstico y se finalizó la etapa 2 profundización de la fase 2 Ruta Gestión PI. Se realizaron 6 diagnósticos a 6 MiPymes con el objeto de identificar las características, necesidades y potencialidades relacionadas con PI y se desarrolló el curso de monetización y comercialización de PI del 19 al 21 de agosto, protección internacional de marcas el 26 de agosto, guía de comercialización de Conocimiento y tecnología el 27 de agosto y sobre la importancia de la información tecnológica el 28 de agosto.</v>
      </c>
    </row>
    <row r="71" spans="1:17" s="11" customFormat="1" ht="191.25" x14ac:dyDescent="0.25">
      <c r="A71" s="5" t="str">
        <f>VLOOKUP(B71,'Plantilla publicacion'!$A$3:$B$490,2,0)</f>
        <v>Producto</v>
      </c>
      <c r="B71" s="99" t="s">
        <v>725</v>
      </c>
      <c r="C71" s="247" t="str">
        <f>VLOOKUP(B71,'Plantilla publicacion'!$A$3:$R$490,17,0)</f>
        <v>PND - 2-03-9-b- Seguridad humana y justicia social - Aprovechamiento de la propiedad intelectual / PES - Reindustrialización</v>
      </c>
      <c r="D71" s="247" t="str">
        <f>VLOOKUP(B71,'Plantilla publicacion'!$A$3:$M$490,6,0)</f>
        <v>58-Promover el enfoque preventivo, diferencial y territorial en el que hacer misional de la entidad</v>
      </c>
      <c r="E71" s="247" t="str">
        <f>VLOOKUP(B71,'Plantilla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1" s="247" t="str">
        <f>VLOOKUP(B71,'Plantilla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1" s="247" t="str">
        <f>VLOOKUP(B71,'Plantilla publicacion'!$A$3:$M$490,7,0)</f>
        <v>C-3503-0200-0014-20309b</v>
      </c>
      <c r="H71" s="101" t="str">
        <f>VLOOKUP(B71,'Plantilla publicacion'!$A$3:$M$490,8,0)</f>
        <v>Programas de fomento para el uso estratégico de la propiedad industrial en la Economía Popular, ejecutados.  (Matriz de seguimiento e informe final de ejecución de los programas)</v>
      </c>
      <c r="I71" s="101">
        <f>VLOOKUP(B71,'Plantilla publicacion'!$A$3:$M$490,9,0)</f>
        <v>100</v>
      </c>
      <c r="J71" s="101" t="str">
        <f>VLOOKUP(B71,'Plantilla publicacion'!$A$3:$M$490,10,0)</f>
        <v>Porcentual</v>
      </c>
      <c r="K71" s="181" t="str">
        <f>VLOOKUP(B71,'Plantilla publicacion'!$A$3:$M$490,11,0)</f>
        <v>2025-02-03</v>
      </c>
      <c r="L71" s="181" t="str">
        <f>VLOOKUP(B71,'Plantilla publicacion'!$A$3:$M$490,12,0)</f>
        <v>2025-11-28</v>
      </c>
      <c r="M71" s="101" t="str">
        <f>IF(ISERROR(VLOOKUP(B71,'Plantilla publicacion'!$A$3:$P$490,16,0)),"NA",VLOOKUP(B71,'Plantilla publicacion'!$A$3:$P$490,16,0))</f>
        <v>PND_2_Fomentar estrategias de sensibilización para el reconocimiento, aprovechamiento y uso responsable de los derechos de PI / PES_20230102 / PEI_15</v>
      </c>
      <c r="N71" s="102" t="str">
        <f>VLOOKUP(B71,'Plantilla publicacion'!$A$3:$M$490,13,0)</f>
        <v>2023-GRUPO DE TRABAJO DE CENTRO DE INFORMACIÓN TECNOLÓGICA Y APOYO A LA GESTIÓN DE PROPIEDAD LA INDUSTRIAL</v>
      </c>
      <c r="O71" s="14">
        <f>VLOOKUP(B71,'SEGUIMIENTO PAI 2025'!$F$6:$AF$486,23,0)</f>
        <v>70</v>
      </c>
      <c r="P71" s="503">
        <f>VLOOKUP(B71,'Plantilla publicacion'!$S$3:$Y$490,7,0)</f>
        <v>0.94170403587443952</v>
      </c>
      <c r="Q71" s="14" t="str">
        <f>VLOOKUP(B71,'SEGUIMIENTO PAI 2025'!$F$6:$AF$486,21,0)</f>
        <v>Los Programas de fomento para el uso estratégico de la propiedad industrial en la Economía Popular, como son el programa Pie y Marcas de Paz se encuentran en ejecución. Los avances de cada programa están cargados en las actividades 2023.3.2 y 2023.3.4.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v>
      </c>
    </row>
    <row r="72" spans="1:17" ht="51" x14ac:dyDescent="0.25">
      <c r="A72" s="12" t="str">
        <f>VLOOKUP(B72,'Plantilla publicacion'!$A$3:$B$490,2,0)</f>
        <v>Actividad propia</v>
      </c>
      <c r="B72" s="103" t="s">
        <v>726</v>
      </c>
      <c r="C72" s="248"/>
      <c r="D72" s="248">
        <f>VLOOKUP(B72,'Plantilla publicacion'!$A$3:$M$490,6,0)</f>
        <v>0</v>
      </c>
      <c r="E72" s="248"/>
      <c r="F72" s="248"/>
      <c r="G72" s="248" t="str">
        <f>VLOOKUP(B72,'Plantilla publicacion'!$A$3:$M$490,7,0)</f>
        <v>N/A</v>
      </c>
      <c r="H72" s="6" t="str">
        <f>VLOOKUP(B72,'Plantilla publicacion'!$A$3:$M$490,8,0)</f>
        <v>Elaborar matriz programación de jornadas y seguimiento de ejecución del programa</v>
      </c>
      <c r="I72" s="6">
        <f>VLOOKUP(B72,'Plantilla publicacion'!$A$3:$M$490,9,0)</f>
        <v>1</v>
      </c>
      <c r="J72" s="6" t="str">
        <f>VLOOKUP(B72,'Plantilla publicacion'!$A$3:$M$490,10,0)</f>
        <v>Númerica</v>
      </c>
      <c r="K72" s="7" t="str">
        <f>VLOOKUP(B72,'Plantilla publicacion'!$A$3:$M$490,11,0)</f>
        <v>2025-02-03</v>
      </c>
      <c r="L72" s="7" t="str">
        <f>VLOOKUP(B72,'Plantilla publicacion'!$A$3:$M$490,12,0)</f>
        <v>2025-02-28</v>
      </c>
      <c r="M72" s="56"/>
      <c r="N72" s="104" t="str">
        <f>VLOOKUP(B72,'Plantilla publicacion'!$A$3:$M$490,13,0)</f>
        <v>2023-GRUPO DE TRABAJO DE CENTRO DE INFORMACIÓN TECNOLÓGICA Y APOYO A LA GESTIÓN DE PROPIEDAD LA INDUSTRIAL</v>
      </c>
      <c r="O72" s="14">
        <f>VLOOKUP(B72,'SEGUIMIENTO PAI 2025'!$F$6:$AF$486,23,0)</f>
        <v>100</v>
      </c>
      <c r="P72" s="503">
        <f>VLOOKUP(B72,'Plantilla publicacion'!$S$3:$Y$490,7,0)</f>
        <v>0.72992700729927007</v>
      </c>
      <c r="Q72" s="14" t="str">
        <f>VLOOKUP(B72,'SEGUIMIENTO PAI 2025'!$F$6:$AF$486,21,0)</f>
        <v>Se elaboró matriz de programación de jornadas y seguimiento de ejecución del programa Propiedad Industrial para emprendedores PI-e para 2025.</v>
      </c>
    </row>
    <row r="73" spans="1:17" ht="255" x14ac:dyDescent="0.25">
      <c r="A73" s="12" t="str">
        <f>VLOOKUP(B73,'Plantilla publicacion'!$A$3:$B$490,2,0)</f>
        <v>Actividad propia</v>
      </c>
      <c r="B73" s="103" t="s">
        <v>727</v>
      </c>
      <c r="C73" s="248"/>
      <c r="D73" s="248">
        <f>VLOOKUP(B73,'Plantilla publicacion'!$A$3:$M$490,6,0)</f>
        <v>0</v>
      </c>
      <c r="E73" s="248"/>
      <c r="F73" s="248"/>
      <c r="G73" s="248" t="str">
        <f>VLOOKUP(B73,'Plantilla publicacion'!$A$3:$M$490,7,0)</f>
        <v>N/A</v>
      </c>
      <c r="H73" s="6" t="str">
        <f>VLOOKUP(B73,'Plantilla publicacion'!$A$3:$M$490,8,0)</f>
        <v>Ejecutar el programa Propiedad Industrial para emprendedores PI-e.   (Matriz de seguimiento e Informe final del programa)</v>
      </c>
      <c r="I73" s="6">
        <f>VLOOKUP(B73,'Plantilla publicacion'!$A$3:$M$490,9,0)</f>
        <v>100</v>
      </c>
      <c r="J73" s="6" t="str">
        <f>VLOOKUP(B73,'Plantilla publicacion'!$A$3:$M$490,10,0)</f>
        <v>Porcentual</v>
      </c>
      <c r="K73" s="7" t="str">
        <f>VLOOKUP(B73,'Plantilla publicacion'!$A$3:$M$490,11,0)</f>
        <v>2025-02-03</v>
      </c>
      <c r="L73" s="7" t="str">
        <f>VLOOKUP(B73,'Plantilla publicacion'!$A$3:$M$490,12,0)</f>
        <v>2025-11-28</v>
      </c>
      <c r="M73" s="56"/>
      <c r="N73" s="104" t="str">
        <f>VLOOKUP(B73,'Plantilla publicacion'!$A$3:$M$490,13,0)</f>
        <v>2023-GRUPO DE TRABAJO DE CENTRO DE INFORMACIÓN TECNOLÓGICA Y APOYO A LA GESTIÓN DE PROPIEDAD LA INDUSTRIAL</v>
      </c>
      <c r="O73" s="14">
        <f>VLOOKUP(B73,'SEGUIMIENTO PAI 2025'!$F$6:$AF$486,23,0)</f>
        <v>0</v>
      </c>
      <c r="P73" s="503">
        <f>VLOOKUP(B73,'Plantilla publicacion'!$S$3:$Y$490,7,0)</f>
        <v>0</v>
      </c>
      <c r="Q73" s="14" t="str">
        <f>VLOOKUP(B73,'SEGUIMIENTO PAI 2025'!$F$6:$AF$486,21,0)</f>
        <v>Al 31 de agosto de 2025 se han iniciado 31 PI-e, de los cuales 25 finalizaron y 6 continúan en ejecución. 
Resultados: 1.456 emprendedores inscritos; 1.314 en conceptos de PI y charla informativa; 1.234 diagnósticos; 1.161 en sensibilizaciones; 1.106 orientaciones; y 959 solicitudes de PI radicadas (799 marcas, 159 diseños industriales y 1 patente). 
En agosto la estrategia PI-e se desarrolló con la Cámara de Comercio de San José del Guaviare, IFEG, Universidad de Ibagué y SENA Tolima. El avance se mide con la fórmula seguimientos realizados/seguimientos programados (10 en total). 
A la fecha se reporta el séptimo seguimiento, equivalente a un 70% de avance.</v>
      </c>
    </row>
    <row r="74" spans="1:17" ht="38.25" x14ac:dyDescent="0.25">
      <c r="A74" s="12" t="str">
        <f>VLOOKUP(B74,'Plantilla publicacion'!$A$3:$B$490,2,0)</f>
        <v>Actividad propia</v>
      </c>
      <c r="B74" s="103" t="s">
        <v>728</v>
      </c>
      <c r="C74" s="248"/>
      <c r="D74" s="248">
        <f>VLOOKUP(B74,'Plantilla publicacion'!$A$3:$M$490,6,0)</f>
        <v>0</v>
      </c>
      <c r="E74" s="248"/>
      <c r="F74" s="248"/>
      <c r="G74" s="248" t="str">
        <f>VLOOKUP(B74,'Plantilla publicacion'!$A$3:$M$490,7,0)</f>
        <v>N/A</v>
      </c>
      <c r="H74" s="6" t="str">
        <f>VLOOKUP(B74,'Plantilla publicacion'!$A$3:$M$490,8,0)</f>
        <v>Elaborar matriz de etapas para el seguimiento de ejecución de la estrategia</v>
      </c>
      <c r="I74" s="6">
        <f>VLOOKUP(B74,'Plantilla publicacion'!$A$3:$M$490,9,0)</f>
        <v>1</v>
      </c>
      <c r="J74" s="6" t="str">
        <f>VLOOKUP(B74,'Plantilla publicacion'!$A$3:$M$490,10,0)</f>
        <v>Númerica</v>
      </c>
      <c r="K74" s="7" t="str">
        <f>VLOOKUP(B74,'Plantilla publicacion'!$A$3:$M$490,11,0)</f>
        <v>2025-02-03</v>
      </c>
      <c r="L74" s="7" t="str">
        <f>VLOOKUP(B74,'Plantilla publicacion'!$A$3:$M$490,12,0)</f>
        <v>2025-02-28</v>
      </c>
      <c r="M74" s="56"/>
      <c r="N74" s="104" t="str">
        <f>VLOOKUP(B74,'Plantilla publicacion'!$A$3:$M$490,13,0)</f>
        <v>2023-GRUPO DE TRABAJO DE CENTRO DE INFORMACIÓN TECNOLÓGICA Y APOYO A LA GESTIÓN DE PROPIEDAD LA INDUSTRIAL</v>
      </c>
      <c r="O74" s="14">
        <f>VLOOKUP(B74,'SEGUIMIENTO PAI 2025'!$F$6:$AF$486,23,0)</f>
        <v>100</v>
      </c>
      <c r="P74" s="503">
        <f>VLOOKUP(B74,'Plantilla publicacion'!$S$3:$Y$490,7,0)</f>
        <v>0.12165450121654502</v>
      </c>
      <c r="Q74" s="14" t="str">
        <f>VLOOKUP(B74,'SEGUIMIENTO PAI 2025'!$F$6:$AF$486,21,0)</f>
        <v>Se elaboró matriz de etapas para el seguimiento de ejecución de la estrategia Marcas de Paz para 2025.</v>
      </c>
    </row>
    <row r="75" spans="1:17" ht="332.25" thickBot="1" x14ac:dyDescent="0.3">
      <c r="A75" s="12" t="str">
        <f>VLOOKUP(B75,'Plantilla publicacion'!$A$3:$B$490,2,0)</f>
        <v>Actividad propia</v>
      </c>
      <c r="B75" s="105" t="s">
        <v>729</v>
      </c>
      <c r="C75" s="249"/>
      <c r="D75" s="249">
        <f>VLOOKUP(B75,'Plantilla publicacion'!$A$3:$M$490,6,0)</f>
        <v>0</v>
      </c>
      <c r="E75" s="249"/>
      <c r="F75" s="249"/>
      <c r="G75" s="249" t="str">
        <f>VLOOKUP(B75,'Plantilla publicacion'!$A$3:$M$490,7,0)</f>
        <v>N/A</v>
      </c>
      <c r="H75" s="107" t="str">
        <f>VLOOKUP(B75,'Plantilla publicacion'!$A$3:$M$490,8,0)</f>
        <v>Ejecutar la estrategia Marcas de paz.  (Matriz de seguimiento e Informe final del programa)</v>
      </c>
      <c r="I75" s="107">
        <f>VLOOKUP(B75,'Plantilla publicacion'!$A$3:$M$490,9,0)</f>
        <v>100</v>
      </c>
      <c r="J75" s="107" t="str">
        <f>VLOOKUP(B75,'Plantilla publicacion'!$A$3:$M$490,10,0)</f>
        <v>Porcentual</v>
      </c>
      <c r="K75" s="108" t="str">
        <f>VLOOKUP(B75,'Plantilla publicacion'!$A$3:$M$490,11,0)</f>
        <v>2025-02-03</v>
      </c>
      <c r="L75" s="108" t="str">
        <f>VLOOKUP(B75,'Plantilla publicacion'!$A$3:$M$490,12,0)</f>
        <v>2025-11-28</v>
      </c>
      <c r="M75" s="109"/>
      <c r="N75" s="110" t="str">
        <f>VLOOKUP(B75,'Plantilla publicacion'!$A$3:$M$490,13,0)</f>
        <v>2023-GRUPO DE TRABAJO DE CENTRO DE INFORMACIÓN TECNOLÓGICA Y APOYO A LA GESTIÓN DE PROPIEDAD LA INDUSTRIAL</v>
      </c>
      <c r="O75" s="14">
        <f>VLOOKUP(B75,'SEGUIMIENTO PAI 2025'!$F$6:$AF$486,23,0)</f>
        <v>70</v>
      </c>
      <c r="P75" s="503">
        <f>VLOOKUP(B75,'Plantilla publicacion'!$S$3:$Y$490,7,0)</f>
        <v>0.170316301703163</v>
      </c>
      <c r="Q75" s="14" t="str">
        <f>VLOOKUP(B75,'SEGUIMIENTO PAI 2025'!$F$6:$AF$486,21,0)</f>
        <v>Hasta el 31 de agosto, se han beneficiado 139 proyectos productivos vinculados a organizaciones como la Unidad para las Víctimas, el Fondo Colombia en Paz (a través de su marca PaisSana), la Agencia para la Reincorporación y la Normalización (ARN), y el Ministerio de Comercio, Industria y Turismo mediante la estrategia Colombia Destinos de Paz.
En total, se han identificado 139 marcas asociadas a estos proyectos, se han brindado 103 orientaciones y se han radicado 84 solicitudes de registro de marca.
Estos proyectos productivos tienen presencia en 63 municipios del país.
El porcentaje de avance se calcula utilizando la fórmula de avance, que es: seguimientos realizados / seguimientos programados. Durante el año se realizarán un total de 10 seguimientos, y actualmente se está reportando el séptimo seguimiento. Por lo tanto, el porcentaje de avance es del 70%.</v>
      </c>
    </row>
    <row r="76" spans="1:17" s="11" customFormat="1" ht="293.25" x14ac:dyDescent="0.25">
      <c r="A76" s="5" t="str">
        <f>VLOOKUP(B76,'Plantilla publicacion'!$A$3:$B$490,2,0)</f>
        <v>Producto</v>
      </c>
      <c r="B76" s="14" t="s">
        <v>730</v>
      </c>
      <c r="C76" s="248" t="str">
        <f>VLOOKUP(B76,'Plantilla publicacion'!$A$3:$R$490,17,0)</f>
        <v>PND - 2-03-9-b- Seguridad humana y justicia social - Aprovechamiento de la propiedad intelectual / PES - Reindustrialización</v>
      </c>
      <c r="D76" s="248" t="str">
        <f>VLOOKUP(B76,'Plantilla publicacion'!$A$3:$M$490,6,0)</f>
        <v>58-Promover el enfoque preventivo, diferencial y territorial en el que hacer misional de la entidad</v>
      </c>
      <c r="E76" s="248" t="str">
        <f>VLOOKUP(B76,'Plantilla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6" s="248" t="str">
        <f>VLOOKUP(B76,'Plantilla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6" s="248" t="str">
        <f>VLOOKUP(B76,'Plantilla publicacion'!$A$3:$M$490,7,0)</f>
        <v>C-3503-0200-0014-20309b</v>
      </c>
      <c r="H76" s="14" t="str">
        <f>VLOOKUP(B76,'Plantilla publicacion'!$A$3:$M$490,8,0)</f>
        <v>Boletines tecnológicos para la  promoción y difusión del sistema de propiedad industrial para empresas, centros de investigación y en general aquellas entidades que desarrollen tecnologías verdes, divulgados (Informe de divulgación)</v>
      </c>
      <c r="I76" s="14">
        <f>VLOOKUP(B76,'Plantilla publicacion'!$A$3:$M$490,9,0)</f>
        <v>2</v>
      </c>
      <c r="J76" s="14" t="str">
        <f>VLOOKUP(B76,'Plantilla publicacion'!$A$3:$M$490,10,0)</f>
        <v>Númerica</v>
      </c>
      <c r="K76" s="180" t="str">
        <f>VLOOKUP(B76,'Plantilla publicacion'!$A$3:$M$490,11,0)</f>
        <v>2025-02-03</v>
      </c>
      <c r="L76" s="180" t="str">
        <f>VLOOKUP(B76,'Plantilla publicacion'!$A$3:$M$490,12,0)</f>
        <v>2025-12-12</v>
      </c>
      <c r="M76" s="101" t="str">
        <f>IF(ISERROR(VLOOKUP(B76,'Plantilla publicacion'!$A$3:$P$490,16,0)),"NA",VLOOKUP(B76,'Plantilla publicacion'!$A$3:$P$490,16,0))</f>
        <v>PND_3_Brindar acompañamiento a inventores y promover el uso de la información de patentes / PND_4_Reinvertir parte de las tasas recaudadas por propiedad industrial en el funcionamiento y promoción de la innovación / PEI_38 / CONPES 3934 Acción 4.7</v>
      </c>
      <c r="N76" s="14" t="str">
        <f>VLOOKUP(B76,'Plantilla publicacion'!$A$3:$M$490,13,0)</f>
        <v>2023-GRUPO DE TRABAJO DE CENTRO DE INFORMACIÓN TECNOLÓGICA Y APOYO A LA GESTIÓN DE PROPIEDAD LA INDUSTRIAL</v>
      </c>
      <c r="O76" s="14">
        <f>VLOOKUP(B76,'SEGUIMIENTO PAI 2025'!$F$6:$AF$486,23,0)</f>
        <v>50</v>
      </c>
      <c r="P76" s="503">
        <f>VLOOKUP(B76,'Plantilla publicacion'!$S$3:$Y$490,7,0)</f>
        <v>0.22421524663677134</v>
      </c>
      <c r="Q76" s="14" t="str">
        <f>VLOOKUP(B76,'SEGUIMIENTO PAI 2025'!$F$6:$AF$486,21,0)</f>
        <v xml:space="preserve">Durante el mes de agosto se definió el tema del segundo boletín tecnológico, que estará enfocado en la geotermia. Además, se continuó con la búsqueda del experto que apoyará en su elaboración.
El 06 de agosto de 2025 se realizaron las siguientes tres publicaciones en las redes sociales: 
•	Facebook: https://www.facebook.com/share/p/1BL4mDjCjZ/
•	Instagram:  https://www.instagram.com/p/DNCKNh4pVk4/?igsh=cWQyYzFhMTF0bHE1
•	LinkedIn:  https://www.linkedin.com/posts/superintendencia-de-industria-y-comercio_innovaciaejntecnolaejgica-boletinessic-cigepi-activity-7359017949984137216-PJAz?utm_source=share&amp;utm_medium=member_desktop&amp;rcm=ACoAAAedJcoB4XWp1QQFH50D_OtGWmsumOUOE18 </v>
      </c>
    </row>
    <row r="77" spans="1:17" ht="38.25" x14ac:dyDescent="0.25">
      <c r="A77" s="12" t="str">
        <f>VLOOKUP(B77,'Plantilla publicacion'!$A$3:$B$490,2,0)</f>
        <v>Actividad propia</v>
      </c>
      <c r="B77" s="6" t="s">
        <v>732</v>
      </c>
      <c r="C77" s="248"/>
      <c r="D77" s="248">
        <f>VLOOKUP(B77,'Plantilla publicacion'!$A$3:$M$490,6,0)</f>
        <v>0</v>
      </c>
      <c r="E77" s="248"/>
      <c r="F77" s="248"/>
      <c r="G77" s="248" t="str">
        <f>VLOOKUP(B77,'Plantilla publicacion'!$A$3:$M$490,7,0)</f>
        <v>N/A</v>
      </c>
      <c r="H77" s="6" t="str">
        <f>VLOOKUP(B77,'Plantilla publicacion'!$A$3:$M$490,8,0)</f>
        <v>Definir cronograma de trabajo y estructura del documento para los boletines tecnológicos.  (Cronograma de trabajo definido)</v>
      </c>
      <c r="I77" s="6">
        <f>VLOOKUP(B77,'Plantilla publicacion'!$A$3:$M$490,9,0)</f>
        <v>1</v>
      </c>
      <c r="J77" s="6" t="str">
        <f>VLOOKUP(B77,'Plantilla publicacion'!$A$3:$M$490,10,0)</f>
        <v>Númerica</v>
      </c>
      <c r="K77" s="7" t="str">
        <f>VLOOKUP(B77,'Plantilla publicacion'!$A$3:$M$490,11,0)</f>
        <v>2025-02-03</v>
      </c>
      <c r="L77" s="7" t="str">
        <f>VLOOKUP(B77,'Plantilla publicacion'!$A$3:$M$490,12,0)</f>
        <v>2025-02-28</v>
      </c>
      <c r="M77" s="56"/>
      <c r="N77" s="16" t="str">
        <f>VLOOKUP(B77,'Plantilla publicacion'!$A$3:$M$490,13,0)</f>
        <v>2023-GRUPO DE TRABAJO DE CENTRO DE INFORMACIÓN TECNOLÓGICA Y APOYO A LA GESTIÓN DE PROPIEDAD LA INDUSTRIAL</v>
      </c>
      <c r="O77" s="14">
        <f>VLOOKUP(B77,'SEGUIMIENTO PAI 2025'!$F$6:$AF$486,23,0)</f>
        <v>100</v>
      </c>
      <c r="P77" s="503">
        <f>VLOOKUP(B77,'Plantilla publicacion'!$S$3:$Y$490,7,0)</f>
        <v>0.12165450121654502</v>
      </c>
      <c r="Q77" s="14" t="str">
        <f>VLOOKUP(B77,'SEGUIMIENTO PAI 2025'!$F$6:$AF$486,21,0)</f>
        <v>Se elaboró el cronograma de actividades para la elaboración de los 2 boletines tecnológicos del presente año.</v>
      </c>
    </row>
    <row r="78" spans="1:17" ht="63.75" x14ac:dyDescent="0.25">
      <c r="A78" s="12" t="str">
        <f>VLOOKUP(B78,'Plantilla publicacion'!$A$3:$B$490,2,0)</f>
        <v>Actividad propia</v>
      </c>
      <c r="B78" s="6" t="s">
        <v>734</v>
      </c>
      <c r="C78" s="248"/>
      <c r="D78" s="248">
        <f>VLOOKUP(B78,'Plantilla publicacion'!$A$3:$M$490,6,0)</f>
        <v>0</v>
      </c>
      <c r="E78" s="248"/>
      <c r="F78" s="248"/>
      <c r="G78" s="248" t="str">
        <f>VLOOKUP(B78,'Plantilla publicacion'!$A$3:$M$490,7,0)</f>
        <v>N/A</v>
      </c>
      <c r="H78" s="6" t="str">
        <f>VLOOKUP(B78,'Plantilla publicacion'!$A$3:$M$490,8,0)</f>
        <v>Elaborar y publicar dos (2) Boletines tecnológicos.  (Capturas de pantalla de la publicación de los boletines tecnológicos)</v>
      </c>
      <c r="I78" s="6">
        <f>VLOOKUP(B78,'Plantilla publicacion'!$A$3:$M$490,9,0)</f>
        <v>2</v>
      </c>
      <c r="J78" s="6" t="str">
        <f>VLOOKUP(B78,'Plantilla publicacion'!$A$3:$M$490,10,0)</f>
        <v>Númerica</v>
      </c>
      <c r="K78" s="7" t="str">
        <f>VLOOKUP(B78,'Plantilla publicacion'!$A$3:$M$490,11,0)</f>
        <v>2025-03-03</v>
      </c>
      <c r="L78" s="7" t="str">
        <f>VLOOKUP(B78,'Plantilla publicacion'!$A$3:$M$490,12,0)</f>
        <v>2025-11-28</v>
      </c>
      <c r="M78" s="56"/>
      <c r="N78" s="16" t="str">
        <f>VLOOKUP(B78,'Plantilla publicacion'!$A$3:$M$490,13,0)</f>
        <v>2023-GRUPO DE TRABAJO DE CENTRO DE INFORMACIÓN TECNOLÓGICA Y APOYO A LA GESTIÓN DE PROPIEDAD LA INDUSTRIAL</v>
      </c>
      <c r="O78" s="14">
        <f>VLOOKUP(B78,'SEGUIMIENTO PAI 2025'!$F$6:$AF$486,23,0)</f>
        <v>50</v>
      </c>
      <c r="P78" s="503">
        <f>VLOOKUP(B78,'Plantilla publicacion'!$S$3:$Y$490,7,0)</f>
        <v>0.42579075425790758</v>
      </c>
      <c r="Q78" s="14" t="str">
        <f>VLOOKUP(B78,'SEGUIMIENTO PAI 2025'!$F$6:$AF$486,21,0)</f>
        <v>Durante el mes de agosto se definió el tema del segundo boletín tecnológico, que estará enfocado en la geotermia. Además, se continuó con la búsqueda del experto que apoyará en su elaboración.</v>
      </c>
    </row>
    <row r="79" spans="1:17" ht="230.25" thickBot="1" x14ac:dyDescent="0.3">
      <c r="A79" s="12" t="str">
        <f>VLOOKUP(B79,'Plantilla publicacion'!$A$3:$B$490,2,0)</f>
        <v>Actividad propia</v>
      </c>
      <c r="B79" s="10" t="s">
        <v>736</v>
      </c>
      <c r="C79" s="248"/>
      <c r="D79" s="248">
        <f>VLOOKUP(B79,'Plantilla publicacion'!$A$3:$M$490,6,0)</f>
        <v>0</v>
      </c>
      <c r="E79" s="248"/>
      <c r="F79" s="248"/>
      <c r="G79" s="248" t="str">
        <f>VLOOKUP(B79,'Plantilla publicacion'!$A$3:$M$490,7,0)</f>
        <v>N/A</v>
      </c>
      <c r="H79" s="10" t="str">
        <f>VLOOKUP(B79,'Plantilla publicacion'!$A$3:$M$490,8,0)</f>
        <v>Realizar la divulgación de los dos (2) Boletines tecnológicos. (Informe de divulgación)</v>
      </c>
      <c r="I79" s="10">
        <f>VLOOKUP(B79,'Plantilla publicacion'!$A$3:$M$490,9,0)</f>
        <v>2</v>
      </c>
      <c r="J79" s="10" t="str">
        <f>VLOOKUP(B79,'Plantilla publicacion'!$A$3:$M$490,10,0)</f>
        <v>Númerica</v>
      </c>
      <c r="K79" s="111" t="str">
        <f>VLOOKUP(B79,'Plantilla publicacion'!$A$3:$M$490,11,0)</f>
        <v>2025-03-03</v>
      </c>
      <c r="L79" s="111" t="str">
        <f>VLOOKUP(B79,'Plantilla publicacion'!$A$3:$M$490,12,0)</f>
        <v>2025-12-12</v>
      </c>
      <c r="M79" s="112"/>
      <c r="N79" s="113" t="str">
        <f>VLOOKUP(B79,'Plantilla publicacion'!$A$3:$M$490,13,0)</f>
        <v>2023-GRUPO DE TRABAJO DE CENTRO DE INFORMACIÓN TECNOLÓGICA Y APOYO A LA GESTIÓN DE PROPIEDAD LA INDUSTRIAL</v>
      </c>
      <c r="O79" s="14">
        <f>VLOOKUP(B79,'SEGUIMIENTO PAI 2025'!$F$6:$AF$486,23,0)</f>
        <v>50</v>
      </c>
      <c r="P79" s="503">
        <f>VLOOKUP(B79,'Plantilla publicacion'!$S$3:$Y$490,7,0)</f>
        <v>0.12165450121654502</v>
      </c>
      <c r="Q79" s="14" t="str">
        <f>VLOOKUP(B79,'SEGUIMIENTO PAI 2025'!$F$6:$AF$486,21,0)</f>
        <v xml:space="preserve">El 06 de agosto se 2025 se realizaron las siguientes tres publicaciones en las redes sociales: 
-Facebook: https://www.facebook.com/share/p/1BL4mDjCjZ/ 
-Instagram:  https://www.instagram.com/p/DNCKNh4pVk4/?igsh=cWQyYzFhMTF0bHE1 
-LinkedIn:  https://www.linkedin.com/posts/superintendencia-de-industria-y-comercio_innovaciaejntecnolaejgica-boletinessic-cigepi-activity-7359017949984137216-PJAz?utm_source=share&amp;utm_medium=member_desktop&amp;rcm=ACoAAAedJcoB4XWp1QQFH50D_OtGWmsumOUOE18  </v>
      </c>
    </row>
    <row r="80" spans="1:17" s="11" customFormat="1" ht="280.5" x14ac:dyDescent="0.25">
      <c r="A80" s="5" t="str">
        <f>VLOOKUP(B80,'Plantilla publicacion'!$A$3:$B$490,2,0)</f>
        <v>Producto</v>
      </c>
      <c r="B80" s="99" t="s">
        <v>737</v>
      </c>
      <c r="C80" s="247" t="str">
        <f>VLOOKUP(B80,'Plantilla publicacion'!$A$3:$R$490,17,0)</f>
        <v>PND - 2-03-9-b- Seguridad humana y justicia social - Aprovechamiento de la propiedad intelectual / PES - Reindustrialización</v>
      </c>
      <c r="D80" s="247" t="str">
        <f>VLOOKUP(B80,'Plantilla publicacion'!$A$3:$M$490,6,0)</f>
        <v>58-Promover el enfoque preventivo, diferencial y territorial en el que hacer misional de la entidad</v>
      </c>
      <c r="E80" s="247" t="str">
        <f>VLOOKUP(B80,'Plantilla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0" s="247" t="str">
        <f>VLOOKUP(B80,'Plantilla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0" s="247" t="str">
        <f>VLOOKUP(B80,'Plantilla publicacion'!$A$3:$M$490,7,0)</f>
        <v>N/A</v>
      </c>
      <c r="H80" s="101" t="str">
        <f>VLOOKUP(B80,'Plantilla publicacion'!$A$3:$M$490,8,0)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80" s="101">
        <f>VLOOKUP(B80,'Plantilla publicacion'!$A$3:$M$490,9,0)</f>
        <v>1</v>
      </c>
      <c r="J80" s="101" t="str">
        <f>VLOOKUP(B80,'Plantilla publicacion'!$A$3:$M$490,10,0)</f>
        <v>Númerica</v>
      </c>
      <c r="K80" s="181" t="str">
        <f>VLOOKUP(B80,'Plantilla publicacion'!$A$3:$M$490,11,0)</f>
        <v>2025-02-03</v>
      </c>
      <c r="L80" s="181" t="str">
        <f>VLOOKUP(B80,'Plantilla publicacion'!$A$3:$M$490,12,0)</f>
        <v>2025-11-28</v>
      </c>
      <c r="M80" s="101" t="str">
        <f>IF(ISERROR(VLOOKUP(B80,'Plantilla publicacion'!$A$3:$P$490,16,0)),"NA",VLOOKUP(B80,'Plantilla publicacion'!$A$3:$P$490,16,0))</f>
        <v>PND_2_Fomentar estrategias de sensibilización para el reconocimiento, aprovechamiento y uso responsable de los derechos de PI / PEI_31 / CONPES 4062 Acción 4.7</v>
      </c>
      <c r="N80" s="102" t="str">
        <f>VLOOKUP(B80,'Plantilla publicacion'!$A$3:$M$490,13,0)</f>
        <v>2023-GRUPO DE TRABAJO DE CENTRO DE INFORMACIÓN TECNOLÓGICA Y APOYO A LA GESTIÓN DE PROPIEDAD LA INDUSTRIAL</v>
      </c>
      <c r="O80" s="14">
        <f>VLOOKUP(B80,'SEGUIMIENTO PAI 2025'!$F$6:$AF$486,23,0)</f>
        <v>0</v>
      </c>
      <c r="P80" s="503">
        <f>VLOOKUP(B80,'Plantilla publicacion'!$S$3:$Y$490,7,0)</f>
        <v>0</v>
      </c>
      <c r="Q80" s="14" t="str">
        <f>VLOOKUP(B80,'SEGUIMIENTO PAI 2025'!$F$6:$AF$486,21,0)</f>
        <v>En el marco de la "Estrategia para fomentar el uso y difusión de instrumentos de protección de la Propiedad Industrial en productos agrícolas, alimenticios y preparaciones elaboradas mediante métodos tradicionales", se definió la Acción 1: Sensibilizar a asociaciones agropecuarias y de culinaria tradicional sobre categorías de protección de la propiedad industrial. En agosto, se ejecutó el programa de marcas colectivas con 2 actividades de sensibilización y 2 talleres estratégicos, así:
-6 de agosto: sensibilización con la Asociación de Mujeres Camaroneras ASOMEFAMA (aliado ONUDI).
-8 y 13 de agosto: talleres con ASOMEFAMA.
-12 de agosto: sensibilización a la asociación de lecheros del Quindío (aliado ADR).
-20 de agosto: taller con la asociación de lecheros del Quindío.</v>
      </c>
    </row>
    <row r="81" spans="1:17" ht="102" x14ac:dyDescent="0.25">
      <c r="A81" s="12" t="str">
        <f>VLOOKUP(B81,'Plantilla publicacion'!$A$3:$B$490,2,0)</f>
        <v>Actividad propia</v>
      </c>
      <c r="B81" s="103" t="s">
        <v>739</v>
      </c>
      <c r="C81" s="248"/>
      <c r="D81" s="248">
        <f>VLOOKUP(B81,'Plantilla publicacion'!$A$3:$M$490,6,0)</f>
        <v>0</v>
      </c>
      <c r="E81" s="248"/>
      <c r="F81" s="248"/>
      <c r="G81" s="248" t="str">
        <f>VLOOKUP(B81,'Plantilla publicacion'!$A$3:$M$490,7,0)</f>
        <v>N/A</v>
      </c>
      <c r="H81" s="6" t="str">
        <f>VLOOKUP(B81,'Plantilla publicacion'!$A$3:$M$490,8,0)</f>
        <v>Diseñar y ejecutar piloto de la estrategia para fomentar el uso, difusión y sensibilización de instrumentos de protección asociados a signos de vocación colectiva    (Informe de ejecución del piloto de la estrategia)</v>
      </c>
      <c r="I81" s="6">
        <f>VLOOKUP(B81,'Plantilla publicacion'!$A$3:$M$490,9,0)</f>
        <v>1</v>
      </c>
      <c r="J81" s="6" t="str">
        <f>VLOOKUP(B81,'Plantilla publicacion'!$A$3:$M$490,10,0)</f>
        <v>Númerica</v>
      </c>
      <c r="K81" s="7" t="str">
        <f>VLOOKUP(B81,'Plantilla publicacion'!$A$3:$M$490,11,0)</f>
        <v>2025-02-03</v>
      </c>
      <c r="L81" s="7" t="str">
        <f>VLOOKUP(B81,'Plantilla publicacion'!$A$3:$M$490,12,0)</f>
        <v>2025-09-30</v>
      </c>
      <c r="M81" s="56"/>
      <c r="N81" s="104" t="str">
        <f>VLOOKUP(B81,'Plantilla publicacion'!$A$3:$M$490,13,0)</f>
        <v>2023-GRUPO DE TRABAJO DE CENTRO DE INFORMACIÓN TECNOLÓGICA Y APOYO A LA GESTIÓN DE PROPIEDAD LA INDUSTRIAL</v>
      </c>
      <c r="O81" s="14">
        <f>VLOOKUP(B81,'SEGUIMIENTO PAI 2025'!$F$6:$AF$486,23,0)</f>
        <v>0</v>
      </c>
      <c r="P81" s="503">
        <f>VLOOKUP(B81,'Plantilla publicacion'!$S$3:$Y$490,7,0)</f>
        <v>0</v>
      </c>
      <c r="Q81" s="14" t="str">
        <f>VLOOKUP(B81,'SEGUIMIENTO PAI 2025'!$F$6:$AF$486,21,0)</f>
        <v>En agosto se realizaron 2 actividades de sensibilización y 2 talleres estratégicos de marca colectiva como se indica:
El 6 de agosto sensibilización con la asociación ASOMEFAMA-(el aliado que acompaña es ONUDI)
El 8 de agosto taller con la asociación ASOMEFAMA-ONUDI</v>
      </c>
    </row>
    <row r="82" spans="1:17" ht="39" thickBot="1" x14ac:dyDescent="0.3">
      <c r="A82" s="12" t="str">
        <f>VLOOKUP(B82,'Plantilla publicacion'!$A$3:$B$490,2,0)</f>
        <v>Actividad propia</v>
      </c>
      <c r="B82" s="105" t="s">
        <v>741</v>
      </c>
      <c r="C82" s="249"/>
      <c r="D82" s="249">
        <f>VLOOKUP(B82,'Plantilla publicacion'!$A$3:$M$490,6,0)</f>
        <v>0</v>
      </c>
      <c r="E82" s="249"/>
      <c r="F82" s="249"/>
      <c r="G82" s="249" t="str">
        <f>VLOOKUP(B82,'Plantilla publicacion'!$A$3:$M$490,7,0)</f>
        <v>N/A</v>
      </c>
      <c r="H82" s="107" t="str">
        <f>VLOOKUP(B82,'Plantilla publicacion'!$A$3:$M$490,8,0)</f>
        <v>Elaborar informe de la implementación de la acción CONPES 4.7 propuesta  (Informe anual de la implementación)</v>
      </c>
      <c r="I82" s="107">
        <f>VLOOKUP(B82,'Plantilla publicacion'!$A$3:$M$490,9,0)</f>
        <v>1</v>
      </c>
      <c r="J82" s="107" t="str">
        <f>VLOOKUP(B82,'Plantilla publicacion'!$A$3:$M$490,10,0)</f>
        <v>Númerica</v>
      </c>
      <c r="K82" s="108" t="str">
        <f>VLOOKUP(B82,'Plantilla publicacion'!$A$3:$M$490,11,0)</f>
        <v>2025-10-01</v>
      </c>
      <c r="L82" s="108" t="str">
        <f>VLOOKUP(B82,'Plantilla publicacion'!$A$3:$M$490,12,0)</f>
        <v>2025-11-28</v>
      </c>
      <c r="M82" s="109"/>
      <c r="N82" s="110" t="str">
        <f>VLOOKUP(B82,'Plantilla publicacion'!$A$3:$M$490,13,0)</f>
        <v>2023-GRUPO DE TRABAJO DE CENTRO DE INFORMACIÓN TECNOLÓGICA Y APOYO A LA GESTIÓN DE PROPIEDAD LA INDUSTRIAL</v>
      </c>
      <c r="O82" s="14">
        <f>VLOOKUP(B82,'SEGUIMIENTO PAI 2025'!$F$6:$AF$486,23,0)</f>
        <v>0</v>
      </c>
      <c r="P82" s="503">
        <f>VLOOKUP(B82,'Plantilla publicacion'!$S$3:$Y$490,7,0)</f>
        <v>0</v>
      </c>
      <c r="Q82" s="14">
        <f>VLOOKUP(B82,'SEGUIMIENTO PAI 2025'!$F$6:$AF$486,21,0)</f>
        <v>0</v>
      </c>
    </row>
    <row r="83" spans="1:17" s="11" customFormat="1" ht="102" x14ac:dyDescent="0.25">
      <c r="A83" s="5" t="str">
        <f>VLOOKUP(B83,'Plantilla publicacion'!$A$3:$B$490,2,0)</f>
        <v>Producto</v>
      </c>
      <c r="B83" s="14" t="s">
        <v>751</v>
      </c>
      <c r="C83" s="248" t="str">
        <f>VLOOKUP(B83,'Plantilla publicacion'!$A$3:$R$490,17,0)</f>
        <v>PND - 5-31-5-b- Convergencia regional - Entidades públicas territoriales y nacionales fortalecidas / PES - Transformación Institucional</v>
      </c>
      <c r="D83" s="248" t="str">
        <f>VLOOKUP(B83,'Plantilla publicacion'!$A$3:$M$490,6,0)</f>
        <v>81-Mejorar la oportunidad en la atención de trámites y servicios.</v>
      </c>
      <c r="E83" s="248" t="str">
        <f>VLOOKUP(B83,'Plantilla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248" t="str">
        <f>VLOOKUP(B83,'Plantilla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248" t="str">
        <f>VLOOKUP(B83,'Plantilla publicacion'!$A$3:$M$490,7,0)</f>
        <v>C-3503-0200-0014-20309b</v>
      </c>
      <c r="H83" s="14" t="str">
        <f>VLOOKUP(B83,'Plantilla publicacion'!$A$3:$M$490,8,0)</f>
        <v>Solicitudes de patentes de invención y modelos de utilidad pendientes de trámite y que cuenten con pago del examen de patentabilidad anteriores al año 2023, atendidas  (Reporte de indicador generado en Tableau o Power BI)</v>
      </c>
      <c r="I83" s="14">
        <f>VLOOKUP(B83,'Plantilla publicacion'!$A$3:$M$490,9,0)</f>
        <v>95</v>
      </c>
      <c r="J83" s="14" t="str">
        <f>VLOOKUP(B83,'Plantilla publicacion'!$A$3:$M$490,10,0)</f>
        <v>Porcentual</v>
      </c>
      <c r="K83" s="180" t="str">
        <f>VLOOKUP(B83,'Plantilla publicacion'!$A$3:$M$490,11,0)</f>
        <v>2025-01-02</v>
      </c>
      <c r="L83" s="180" t="str">
        <f>VLOOKUP(B83,'Plantilla publicacion'!$A$3:$M$490,12,0)</f>
        <v>2025-12-31</v>
      </c>
      <c r="M83" s="101">
        <f>IF(ISERROR(VLOOKUP(B83,'Plantilla publicacion'!$A$3:$P$490,16,0)),"NA",VLOOKUP(B83,'Plantilla publicacion'!$A$3:$P$490,16,0))</f>
        <v>0</v>
      </c>
      <c r="N83" s="14" t="str">
        <f>VLOOKUP(B83,'Plantilla publicacion'!$A$3:$M$490,13,0)</f>
        <v>2020-DIRECCIÓN DE NUEVAS CREACIONES</v>
      </c>
      <c r="O83" s="14">
        <f>VLOOKUP(B83,'SEGUIMIENTO PAI 2025'!$F$6:$AF$486,23,0)</f>
        <v>54</v>
      </c>
      <c r="P83" s="503">
        <f>VLOOKUP(B83,'Plantilla publicacion'!$S$3:$Y$490,7,0)</f>
        <v>1.210762331838565</v>
      </c>
      <c r="Q83" s="14" t="str">
        <f>VLOOKUP(B83,'SEGUIMIENTO PAI 2025'!$F$6:$AF$486,21,0)</f>
        <v>Se han realizado 1465 estudios por artículo 45 de solicitudes de patente de invención y modelos de utilidad de solicitudes con fecha de presentación entre los años 2022 y anteriores, para un avance del 54,2% de enero a agosto. Durante el periodo de agosto de 2025 se realizaron 232 estudios por artículo 45.</v>
      </c>
    </row>
    <row r="84" spans="1:17" s="11" customFormat="1" ht="102" x14ac:dyDescent="0.25">
      <c r="A84" s="12" t="str">
        <f>VLOOKUP(B84,'Plantilla publicacion'!$A$3:$B$490,2,0)</f>
        <v>Actividad propia</v>
      </c>
      <c r="B84" s="6" t="s">
        <v>753</v>
      </c>
      <c r="C84" s="248"/>
      <c r="D84" s="248">
        <f>VLOOKUP(B84,'Plantilla publicacion'!$A$3:$M$490,6,0)</f>
        <v>0</v>
      </c>
      <c r="E84" s="248"/>
      <c r="F84" s="248"/>
      <c r="G84" s="248" t="str">
        <f>VLOOKUP(B84,'Plantilla publicacion'!$A$3:$M$490,7,0)</f>
        <v>N/A</v>
      </c>
      <c r="H84" s="6" t="str">
        <f>VLOOKUP(B84,'Plantilla publicacion'!$A$3:$M$490,8,0)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4" s="6">
        <f>VLOOKUP(B84,'Plantilla publicacion'!$A$3:$M$490,9,0)</f>
        <v>95</v>
      </c>
      <c r="J84" s="6" t="str">
        <f>VLOOKUP(B84,'Plantilla publicacion'!$A$3:$M$490,10,0)</f>
        <v>Porcentual</v>
      </c>
      <c r="K84" s="7" t="str">
        <f>VLOOKUP(B84,'Plantilla publicacion'!$A$3:$M$490,11,0)</f>
        <v>2025-01-02</v>
      </c>
      <c r="L84" s="7" t="str">
        <f>VLOOKUP(B84,'Plantilla publicacion'!$A$3:$M$490,12,0)</f>
        <v>2025-12-31</v>
      </c>
      <c r="M84" s="56"/>
      <c r="N84" s="16" t="str">
        <f>VLOOKUP(B84,'Plantilla publicacion'!$A$3:$M$490,13,0)</f>
        <v>2020-DIRECCIÓN DE NUEVAS CREACIONES</v>
      </c>
      <c r="O84" s="14">
        <f>VLOOKUP(B84,'SEGUIMIENTO PAI 2025'!$F$6:$AF$486,23,0)</f>
        <v>54.2</v>
      </c>
      <c r="P84" s="503">
        <f>VLOOKUP(B84,'Plantilla publicacion'!$S$3:$Y$490,7,0)</f>
        <v>0.32968369829683702</v>
      </c>
      <c r="Q84" s="14" t="str">
        <f>VLOOKUP(B84,'SEGUIMIENTO PAI 2025'!$F$6:$AF$486,21,0)</f>
        <v>Se han realizado 1465 estudios por artículo 45 de solicitudes de patente de invención y modelos de utilidad de solicitudes con fecha de presentación entre los años 2022 y anteriores, para un avance del 54,2% de enero a agosto. Durante el periodo de agosto de 2025 se realizaron 232 estudios por artículo 45.</v>
      </c>
    </row>
    <row r="85" spans="1:17" ht="153.75" thickBot="1" x14ac:dyDescent="0.3">
      <c r="A85" s="12" t="str">
        <f>VLOOKUP(B85,'Plantilla publicacion'!$A$3:$B$490,2,0)</f>
        <v>Actividad propia</v>
      </c>
      <c r="B85" s="10" t="s">
        <v>754</v>
      </c>
      <c r="C85" s="248"/>
      <c r="D85" s="248">
        <f>VLOOKUP(B85,'Plantilla publicacion'!$A$3:$M$490,6,0)</f>
        <v>0</v>
      </c>
      <c r="E85" s="248"/>
      <c r="F85" s="248"/>
      <c r="G85" s="248" t="str">
        <f>VLOOKUP(B85,'Plantilla publicacion'!$A$3:$M$490,7,0)</f>
        <v>N/A</v>
      </c>
      <c r="H85" s="10" t="str">
        <f>VLOOKUP(B85,'Plantilla publicacion'!$A$3:$M$490,8,0)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5" s="10">
        <f>VLOOKUP(B85,'Plantilla publicacion'!$A$3:$M$490,9,0)</f>
        <v>95</v>
      </c>
      <c r="J85" s="10" t="str">
        <f>VLOOKUP(B85,'Plantilla publicacion'!$A$3:$M$490,10,0)</f>
        <v>Porcentual</v>
      </c>
      <c r="K85" s="111" t="str">
        <f>VLOOKUP(B85,'Plantilla publicacion'!$A$3:$M$490,11,0)</f>
        <v>2025-01-02</v>
      </c>
      <c r="L85" s="111" t="str">
        <f>VLOOKUP(B85,'Plantilla publicacion'!$A$3:$M$490,12,0)</f>
        <v>2025-12-31</v>
      </c>
      <c r="M85" s="112"/>
      <c r="N85" s="113" t="str">
        <f>VLOOKUP(B85,'Plantilla publicacion'!$A$3:$M$490,13,0)</f>
        <v>2020-DIRECCIÓN DE NUEVAS CREACIONES</v>
      </c>
      <c r="O85" s="14">
        <f>VLOOKUP(B85,'SEGUIMIENTO PAI 2025'!$F$6:$AF$486,23,0)</f>
        <v>76</v>
      </c>
      <c r="P85" s="503">
        <f>VLOOKUP(B85,'Plantilla publicacion'!$S$3:$Y$490,7,0)</f>
        <v>0.46228710462287104</v>
      </c>
      <c r="Q85" s="14" t="str">
        <f>VLOOKUP(B85,'SEGUIMIENTO PAI 2025'!$F$6:$AF$486,21,0)</f>
        <v>Se establece que durante el periodo de enero a agosto de 2025, se han proyectado y enviado para suscripción de la superintendente de industria y comercio 1203 solicitudes de patente de invención y modelos de utilidad de solicitudes con fecha de presentación entre los años 2022 y anteriores, para un avance del 76%. Para el periodo de agosto se proyectaron y enviaron para suscripción de la superintendente de industria y comercio 171 solicitudes.</v>
      </c>
    </row>
    <row r="86" spans="1:17" s="11" customFormat="1" ht="267.75" x14ac:dyDescent="0.25">
      <c r="A86" s="5" t="str">
        <f>VLOOKUP(B86,'Plantilla publicacion'!$A$3:$B$490,2,0)</f>
        <v>Producto</v>
      </c>
      <c r="B86" s="99" t="s">
        <v>762</v>
      </c>
      <c r="C86" s="247" t="str">
        <f>VLOOKUP(B86,'Plantilla publicacion'!$A$3:$R$490,17,0)</f>
        <v>PND - 5-31-5-b- Convergencia regional - Entidades públicas territoriales y nacionales fortalecidas / PES - Transformación Institucional</v>
      </c>
      <c r="D86" s="247" t="str">
        <f>VLOOKUP(B86,'Plantilla publicacion'!$A$3:$M$490,6,0)</f>
        <v>81-Mejorar la oportunidad en la atención de trámites y servicios.</v>
      </c>
      <c r="E86" s="247" t="str">
        <f>VLOOKUP(B86,'Plantilla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6" s="247" t="str">
        <f>VLOOKUP(B86,'Plantilla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6" s="247" t="str">
        <f>VLOOKUP(B86,'Plantilla publicacion'!$A$3:$M$490,7,0)</f>
        <v>C-3503-0200-0014-20309b</v>
      </c>
      <c r="H86" s="101" t="str">
        <f>VLOOKUP(B86,'Plantilla publicacion'!$A$3:$M$490,8,0)</f>
        <v>Solicitudes pendientes de decisión en materia de registro y cancelación de signos distintivos, decididas.  (Reporte de indicador generado en Tableau o Power BI)</v>
      </c>
      <c r="I86" s="101">
        <f>VLOOKUP(B86,'Plantilla publicacion'!$A$3:$M$490,9,0)</f>
        <v>80</v>
      </c>
      <c r="J86" s="101" t="str">
        <f>VLOOKUP(B86,'Plantilla publicacion'!$A$3:$M$490,10,0)</f>
        <v>Porcentual</v>
      </c>
      <c r="K86" s="181" t="str">
        <f>VLOOKUP(B86,'Plantilla publicacion'!$A$3:$M$490,11,0)</f>
        <v>2025-01-15</v>
      </c>
      <c r="L86" s="181" t="str">
        <f>VLOOKUP(B86,'Plantilla publicacion'!$A$3:$M$490,12,0)</f>
        <v>2025-12-31</v>
      </c>
      <c r="M86" s="101">
        <f>IF(ISERROR(VLOOKUP(B86,'Plantilla publicacion'!$A$3:$P$490,16,0)),"NA",VLOOKUP(B86,'Plantilla publicacion'!$A$3:$P$490,16,0))</f>
        <v>0</v>
      </c>
      <c r="N86" s="102" t="str">
        <f>VLOOKUP(B86,'Plantilla publicacion'!$A$3:$M$490,13,0)</f>
        <v>2010-DIRECCION DE SIGNOS DISTINTIVOS</v>
      </c>
      <c r="O86" s="14">
        <f>VLOOKUP(B86,'SEGUIMIENTO PAI 2025'!$F$6:$AF$486,23,0)</f>
        <v>41</v>
      </c>
      <c r="P86" s="503">
        <f>VLOOKUP(B86,'Plantilla publicacion'!$S$3:$Y$490,7,0)</f>
        <v>1.7466367713004485</v>
      </c>
      <c r="Q86" s="14" t="str">
        <f>VLOOKUP(B86,'SEGUIMIENTO PAI 2025'!$F$6:$AF$486,21,0)</f>
        <v xml:space="preserve">Para el mes de julio de 2025 se presenta el avance del producto 2010.1 en 40.95%, esto con ocasión a la ponderación establecida y atendiendo el porcentaje de avance de la actividad 2010.1.3. Las actividades 2010.1.1 y 2010.1.2 el reporte del avance se mantuvo igual al mes anterior.
   Meta    % ponderado    Avance       Total
Actividad 1            80             99                51.5        40.78
Actividad 2            70             0.2               48.8         0,06
Actividad 3            70             0.2               80.8         0.11
Actividad 4            70             0.6                  0            0
                                                                                40.95 </v>
      </c>
    </row>
    <row r="87" spans="1:17" ht="127.5" x14ac:dyDescent="0.25">
      <c r="A87" s="12" t="str">
        <f>VLOOKUP(B87,'Plantilla publicacion'!$A$3:$B$490,2,0)</f>
        <v>Actividad propia</v>
      </c>
      <c r="B87" s="103" t="s">
        <v>764</v>
      </c>
      <c r="C87" s="248"/>
      <c r="D87" s="248">
        <f>VLOOKUP(B87,'Plantilla publicacion'!$A$3:$M$490,6,0)</f>
        <v>0</v>
      </c>
      <c r="E87" s="248"/>
      <c r="F87" s="248"/>
      <c r="G87" s="248" t="str">
        <f>VLOOKUP(B87,'Plantilla publicacion'!$A$3:$M$490,7,0)</f>
        <v>N/A</v>
      </c>
      <c r="H87" s="6" t="str">
        <f>VLOOKUP(B87,'Plantilla publicacion'!$A$3:$M$490,8,0)</f>
        <v>Decidir las clases de registro de signos distintivos sin oposición radicadas a 31 de diciembre de 2024, cuyo stock se calcula que sea de 53.432 clases, excepto los casos detenidos.  (Reporte de indicador generado en Tableau o Power BI)</v>
      </c>
      <c r="I87" s="6">
        <f>VLOOKUP(B87,'Plantilla publicacion'!$A$3:$M$490,9,0)</f>
        <v>80</v>
      </c>
      <c r="J87" s="6" t="str">
        <f>VLOOKUP(B87,'Plantilla publicacion'!$A$3:$M$490,10,0)</f>
        <v>Porcentual</v>
      </c>
      <c r="K87" s="7" t="str">
        <f>VLOOKUP(B87,'Plantilla publicacion'!$A$3:$M$490,11,0)</f>
        <v>2025-01-15</v>
      </c>
      <c r="L87" s="7" t="str">
        <f>VLOOKUP(B87,'Plantilla publicacion'!$A$3:$M$490,12,0)</f>
        <v>2025-10-31</v>
      </c>
      <c r="M87" s="56"/>
      <c r="N87" s="104" t="str">
        <f>VLOOKUP(B87,'Plantilla publicacion'!$A$3:$M$490,13,0)</f>
        <v>2010-DIRECCION DE SIGNOS DISTINTIVOS</v>
      </c>
      <c r="O87" s="14">
        <f>VLOOKUP(B87,'SEGUIMIENTO PAI 2025'!$F$6:$AF$486,23,0)</f>
        <v>68</v>
      </c>
      <c r="P87" s="503">
        <f>VLOOKUP(B87,'Plantilla publicacion'!$S$3:$Y$490,7,0)</f>
        <v>0.24817518248175183</v>
      </c>
      <c r="Q87" s="14" t="str">
        <f>VLOOKUP(B87,'SEGUIMIENTO PAI 2025'!$F$6:$AF$486,21,0)</f>
        <v>Se reporta el avance de la actividad 2010.1.1 Decidir las clases de registro de signos distintivos sin oposición radicadas a 31 de diciembre de 2024, cuyo stock se calcula que sea de 53.432 clases, excepto los casos detenidos
Se decidieron 36777 clases de una meta de 53432, para un avance del 68,1% para el periodo del 15 de enero de 2025 al 31 de agosto de 2025</v>
      </c>
    </row>
    <row r="88" spans="1:17" ht="127.5" x14ac:dyDescent="0.25">
      <c r="A88" s="12" t="str">
        <f>VLOOKUP(B88,'Plantilla publicacion'!$A$3:$B$490,2,0)</f>
        <v>Actividad propia</v>
      </c>
      <c r="B88" s="103" t="s">
        <v>766</v>
      </c>
      <c r="C88" s="248"/>
      <c r="D88" s="248">
        <f>VLOOKUP(B88,'Plantilla publicacion'!$A$3:$M$490,6,0)</f>
        <v>0</v>
      </c>
      <c r="E88" s="248"/>
      <c r="F88" s="248"/>
      <c r="G88" s="248" t="str">
        <f>VLOOKUP(B88,'Plantilla publicacion'!$A$3:$M$490,7,0)</f>
        <v>N/A</v>
      </c>
      <c r="H88" s="6" t="str">
        <f>VLOOKUP(B88,'Plantilla publicacion'!$A$3:$M$490,8,0)</f>
        <v>Decidir las clases de registro de signos distintivos con oposición radicadas a 31 de diciembre de 2024, cuyo stock se calcula que sea de 5.026 clases, excepto los casos detenidos.  (Reporte de indicador generado en Tableau o Power BI)</v>
      </c>
      <c r="I88" s="6">
        <f>VLOOKUP(B88,'Plantilla publicacion'!$A$3:$M$490,9,0)</f>
        <v>70</v>
      </c>
      <c r="J88" s="6" t="str">
        <f>VLOOKUP(B88,'Plantilla publicacion'!$A$3:$M$490,10,0)</f>
        <v>Porcentual</v>
      </c>
      <c r="K88" s="7" t="str">
        <f>VLOOKUP(B88,'Plantilla publicacion'!$A$3:$M$490,11,0)</f>
        <v>2025-01-15</v>
      </c>
      <c r="L88" s="7" t="str">
        <f>VLOOKUP(B88,'Plantilla publicacion'!$A$3:$M$490,12,0)</f>
        <v>2025-10-31</v>
      </c>
      <c r="M88" s="56"/>
      <c r="N88" s="104" t="str">
        <f>VLOOKUP(B88,'Plantilla publicacion'!$A$3:$M$490,13,0)</f>
        <v>2010-DIRECCION DE SIGNOS DISTINTIVOS</v>
      </c>
      <c r="O88" s="14">
        <f>VLOOKUP(B88,'SEGUIMIENTO PAI 2025'!$F$6:$AF$486,23,0)</f>
        <v>54</v>
      </c>
      <c r="P88" s="503">
        <f>VLOOKUP(B88,'Plantilla publicacion'!$S$3:$Y$490,7,0)</f>
        <v>0.19708029197080293</v>
      </c>
      <c r="Q88" s="14" t="str">
        <f>VLOOKUP(B88,'SEGUIMIENTO PAI 2025'!$F$6:$AF$486,21,0)</f>
        <v>Se reporta el actividad 2010.1.2 Decidir las clases de registro de signos distintivos con oposición radicadas a 31 de diciembre de 2024, cuyo stock se calcula que sea de 5.026 clases, excepto los casos detenidos.
Se decidieron 2717 clases de una meta de 5026 para un avance del 54,1% para el periodo del 15 de enero de 2025 al 31 de agosto de 2025</v>
      </c>
    </row>
    <row r="89" spans="1:17" ht="114.75" x14ac:dyDescent="0.25">
      <c r="A89" s="12" t="str">
        <f>VLOOKUP(B89,'Plantilla publicacion'!$A$3:$B$490,2,0)</f>
        <v>Actividad propia</v>
      </c>
      <c r="B89" s="103" t="s">
        <v>768</v>
      </c>
      <c r="C89" s="248"/>
      <c r="D89" s="248">
        <f>VLOOKUP(B89,'Plantilla publicacion'!$A$3:$M$490,6,0)</f>
        <v>0</v>
      </c>
      <c r="E89" s="248"/>
      <c r="F89" s="248"/>
      <c r="G89" s="248" t="str">
        <f>VLOOKUP(B89,'Plantilla publicacion'!$A$3:$M$490,7,0)</f>
        <v>N/A</v>
      </c>
      <c r="H89" s="6" t="str">
        <f>VLOOKUP(B89,'Plantilla publicacion'!$A$3:$M$490,8,0)</f>
        <v>Decidir las solicitudes de acciones de cancelación con traslado vencido al 14 de noviembre de 2025, excepto los casos detenidos.  (Reporte de indicador generado en Tableau o Power BI)</v>
      </c>
      <c r="I89" s="6">
        <f>VLOOKUP(B89,'Plantilla publicacion'!$A$3:$M$490,9,0)</f>
        <v>70</v>
      </c>
      <c r="J89" s="6" t="str">
        <f>VLOOKUP(B89,'Plantilla publicacion'!$A$3:$M$490,10,0)</f>
        <v>Porcentual</v>
      </c>
      <c r="K89" s="7" t="str">
        <f>VLOOKUP(B89,'Plantilla publicacion'!$A$3:$M$490,11,0)</f>
        <v>2025-01-15</v>
      </c>
      <c r="L89" s="7" t="str">
        <f>VLOOKUP(B89,'Plantilla publicacion'!$A$3:$M$490,12,0)</f>
        <v>2025-12-31</v>
      </c>
      <c r="M89" s="56"/>
      <c r="N89" s="104" t="str">
        <f>VLOOKUP(B89,'Plantilla publicacion'!$A$3:$M$490,13,0)</f>
        <v>2010-DIRECCION DE SIGNOS DISTINTIVOS</v>
      </c>
      <c r="O89" s="14">
        <f>VLOOKUP(B89,'SEGUIMIENTO PAI 2025'!$F$6:$AF$486,23,0)</f>
        <v>85</v>
      </c>
      <c r="P89" s="503">
        <f>VLOOKUP(B89,'Plantilla publicacion'!$S$3:$Y$490,7,0)</f>
        <v>0.20681265206812655</v>
      </c>
      <c r="Q89" s="14" t="str">
        <f>VLOOKUP(B89,'SEGUIMIENTO PAI 2025'!$F$6:$AF$486,21,0)</f>
        <v xml:space="preserve">Se presenta el avance de la actividad 2010.1.3 Decidir las solicitudes de acciones de cancelación con traslado vencido al 14 de noviembre de 2025, excepto los casos detenidos, en el periodo del 15 de enero de 2025 al 31 de agosto de 2025. Se han decidido 795 solicitudes de un stock de 933.
</v>
      </c>
    </row>
    <row r="90" spans="1:17" ht="38.25" x14ac:dyDescent="0.25">
      <c r="A90" s="12" t="str">
        <f>VLOOKUP(B90,'Plantilla publicacion'!$A$3:$B$490,2,0)</f>
        <v>Actividad propia</v>
      </c>
      <c r="B90" s="120" t="s">
        <v>770</v>
      </c>
      <c r="C90" s="248"/>
      <c r="D90" s="248">
        <f>VLOOKUP(B90,'Plantilla publicacion'!$A$3:$M$490,6,0)</f>
        <v>0</v>
      </c>
      <c r="E90" s="248"/>
      <c r="F90" s="248"/>
      <c r="G90" s="248" t="str">
        <f>VLOOKUP(B90,'Plantilla publicacion'!$A$3:$M$490,7,0)</f>
        <v>N/A</v>
      </c>
      <c r="H90" s="10" t="str">
        <f>VLOOKUP(B90,'Plantilla publicacion'!$A$3:$M$490,8,0)</f>
        <v>Decidir las clases de registro de signos distintivos sin oposición radicadas entre el 1 de enero de 2025 y 30 de junio de 2025, cuyo stock se calcula que sea de 22.393, excepto los casos detenidos.  (Reporte de indicador generado en Tableau o Power BI)</v>
      </c>
      <c r="I90" s="10">
        <f>VLOOKUP(B90,'Plantilla publicacion'!$A$3:$M$490,9,0)</f>
        <v>70</v>
      </c>
      <c r="J90" s="10" t="str">
        <f>VLOOKUP(B90,'Plantilla publicacion'!$A$3:$M$490,10,0)</f>
        <v>Porcentual</v>
      </c>
      <c r="K90" s="111" t="str">
        <f>VLOOKUP(B90,'Plantilla publicacion'!$A$3:$M$490,11,0)</f>
        <v>2025-08-01</v>
      </c>
      <c r="L90" s="111" t="str">
        <f>VLOOKUP(B90,'Plantilla publicacion'!$A$3:$M$490,12,0)</f>
        <v>2025-12-31</v>
      </c>
      <c r="M90" s="112"/>
      <c r="N90" s="201" t="str">
        <f>VLOOKUP(B90,'Plantilla publicacion'!$A$3:$M$490,13,0)</f>
        <v>2010-DIRECCION DE SIGNOS DISTINTIVOS</v>
      </c>
      <c r="O90" s="14">
        <f>VLOOKUP(B90,'SEGUIMIENTO PAI 2025'!$F$6:$AF$486,23,0)</f>
        <v>0</v>
      </c>
      <c r="P90" s="503">
        <f>VLOOKUP(B90,'Plantilla publicacion'!$S$3:$Y$490,7,0)</f>
        <v>0</v>
      </c>
      <c r="Q90" s="14">
        <f>VLOOKUP(B90,'SEGUIMIENTO PAI 2025'!$F$6:$AF$486,21,0)</f>
        <v>0</v>
      </c>
    </row>
    <row r="91" spans="1:17" s="11" customFormat="1" ht="38.25" x14ac:dyDescent="0.25">
      <c r="A91" s="5" t="str">
        <f>VLOOKUP(B91,'Plantilla publicacion'!$A$3:$B$490,2,0)</f>
        <v>Producto</v>
      </c>
      <c r="B91" s="139" t="s">
        <v>926</v>
      </c>
      <c r="C91" s="248" t="str">
        <f>VLOOKUP(B91,'Plantilla publicacion'!$A$3:$R$490,17,0)</f>
        <v>PND - 5-31-5-b- Convergencia regional - Entidades públicas territoriales y nacionales fortalecidas / PES - Transformación Institucional</v>
      </c>
      <c r="D91" s="248" t="str">
        <f>VLOOKUP(B91,'Plantilla publicacion'!$A$3:$M$490,6,0)</f>
        <v>56-Fortalecer la gestión de la información, el conocimiento y la innovación para optimizar la capacidad institucional</v>
      </c>
      <c r="E91" s="248" t="str">
        <f>VLOOKUP(B91,'Plantilla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1" s="248" t="str">
        <f>VLOOKUP(B91,'Plantilla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1" s="248" t="str">
        <f>VLOOKUP(B91,'Plantilla publicacion'!$A$3:$M$490,7,0)</f>
        <v>C-3503-0200-0012-20104c</v>
      </c>
      <c r="H91" s="14" t="str">
        <f>VLOOKUP(B91,'Plantilla publicacion'!$A$3:$M$490,8,0)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1" s="14">
        <f>VLOOKUP(B91,'Plantilla publicacion'!$A$3:$M$490,9,0)</f>
        <v>2</v>
      </c>
      <c r="J91" s="14" t="str">
        <f>VLOOKUP(B91,'Plantilla publicacion'!$A$3:$M$490,10,0)</f>
        <v>Númerica</v>
      </c>
      <c r="K91" s="180" t="str">
        <f>VLOOKUP(B91,'Plantilla publicacion'!$A$3:$M$490,11,0)</f>
        <v>2025-02-03</v>
      </c>
      <c r="L91" s="180" t="str">
        <f>VLOOKUP(B91,'Plantilla publicacion'!$A$3:$M$490,12,0)</f>
        <v>2025-11-28</v>
      </c>
      <c r="M91" s="14">
        <f>IF(ISERROR(VLOOKUP(B91,'Plantilla publicacion'!$A$3:$P$490,16,0)),"NA",VLOOKUP(B91,'Plantilla publicacion'!$A$3:$P$490,16,0))</f>
        <v>0</v>
      </c>
      <c r="N91" s="151" t="str">
        <f>VLOOKUP(B91,'Plantilla publicacion'!$A$3:$M$490,13,0)</f>
        <v>7200-DIRECCION DE HABEAS DATA</v>
      </c>
      <c r="O91" s="14">
        <f>VLOOKUP(B91,'SEGUIMIENTO PAI 2025'!$F$6:$AF$486,23,0)</f>
        <v>0</v>
      </c>
      <c r="P91" s="503">
        <f>VLOOKUP(B91,'Plantilla publicacion'!$S$3:$Y$490,7,0)</f>
        <v>0</v>
      </c>
      <c r="Q91" s="14">
        <f>VLOOKUP(B91,'SEGUIMIENTO PAI 2025'!$F$6:$AF$486,21,0)</f>
        <v>0</v>
      </c>
    </row>
    <row r="92" spans="1:17" ht="229.5" x14ac:dyDescent="0.25">
      <c r="A92" s="12" t="str">
        <f>VLOOKUP(B92,'Plantilla publicacion'!$A$3:$B$490,2,0)</f>
        <v>Actividad propia</v>
      </c>
      <c r="B92" s="103" t="s">
        <v>928</v>
      </c>
      <c r="C92" s="248"/>
      <c r="D92" s="248">
        <f>VLOOKUP(B92,'Plantilla publicacion'!$A$3:$M$490,6,0)</f>
        <v>0</v>
      </c>
      <c r="E92" s="248"/>
      <c r="F92" s="248"/>
      <c r="G92" s="248" t="str">
        <f>VLOOKUP(B92,'Plantilla publicacion'!$A$3:$M$490,7,0)</f>
        <v>N/A</v>
      </c>
      <c r="H92" s="6" t="str">
        <f>VLOOKUP(B92,'Plantilla publicacion'!$A$3:$M$490,8,0)</f>
        <v>Realizar mesas de trabajo entre la Dirección de Habeas Data y la Dirección de Investigaciones para determinar el enfoque de cada monitoreo (Listado asistencia /único entregable)</v>
      </c>
      <c r="I92" s="6">
        <f>VLOOKUP(B92,'Plantilla publicacion'!$A$3:$M$490,9,0)</f>
        <v>2</v>
      </c>
      <c r="J92" s="6" t="str">
        <f>VLOOKUP(B92,'Plantilla publicacion'!$A$3:$M$490,10,0)</f>
        <v>Númerica</v>
      </c>
      <c r="K92" s="7" t="str">
        <f>VLOOKUP(B92,'Plantilla publicacion'!$A$3:$M$490,11,0)</f>
        <v>2025-02-03</v>
      </c>
      <c r="L92" s="7" t="str">
        <f>VLOOKUP(B92,'Plantilla publicacion'!$A$3:$M$490,12,0)</f>
        <v>2025-07-04</v>
      </c>
      <c r="M92" s="56"/>
      <c r="N92" s="104" t="str">
        <f>VLOOKUP(B92,'Plantilla publicacion'!$A$3:$M$490,13,0)</f>
        <v>7200-DIRECCION DE HABEAS DATA</v>
      </c>
      <c r="O92" s="14">
        <f>VLOOKUP(B92,'SEGUIMIENTO PAI 2025'!$F$6:$AF$486,23,0)</f>
        <v>100</v>
      </c>
      <c r="P92" s="503">
        <f>VLOOKUP(B92,'Plantilla publicacion'!$S$3:$Y$490,7,0)</f>
        <v>0.24330900243309003</v>
      </c>
      <c r="Q92" s="14" t="str">
        <f>VLOOKUP(B92,'SEGUIMIENTO PAI 2025'!$F$6:$AF$486,21,0)</f>
        <v>En el marco del segundo informe de monitoreo y seguimiento a las decisiones proferidas por la Dirección de Habeas Data, se celebró una mesa de trabajo con la Dirección de Investigaciones de Protección de Datos Personales en la que se consolidaron acuerdos esenciales para dicho informe. El enfoque de revisión, abarcará todas las órdenes emitidas en el año 2024 por la D.H. bajo la Ley 1581 de 2012 y se prestará especial atención al tratamiento de datos de niños, niñas y adolescentes, datos sensibles y temas específicos como publicidad y prospección comercial con el objetivo de evaluar su eficiencia y eficacia buscando fortalecer el cumplimiento normativo y la protección de datos personales.</v>
      </c>
    </row>
    <row r="93" spans="1:17" ht="280.5" x14ac:dyDescent="0.25">
      <c r="A93" s="12" t="str">
        <f>VLOOKUP(B93,'Plantilla publicacion'!$A$3:$B$490,2,0)</f>
        <v>Actividad propia</v>
      </c>
      <c r="B93" s="103" t="s">
        <v>930</v>
      </c>
      <c r="C93" s="248"/>
      <c r="D93" s="248">
        <f>VLOOKUP(B93,'Plantilla publicacion'!$A$3:$M$490,6,0)</f>
        <v>0</v>
      </c>
      <c r="E93" s="248"/>
      <c r="F93" s="248"/>
      <c r="G93" s="248" t="str">
        <f>VLOOKUP(B93,'Plantilla publicacion'!$A$3:$M$490,7,0)</f>
        <v>N/A</v>
      </c>
      <c r="H93" s="6" t="str">
        <f>VLOOKUP(B93,'Plantilla publicacion'!$A$3:$M$490,8,0)</f>
        <v>Realizar informe respecto de las órdenes impartidas, de la ley 1266 de 2008. (Documento respecto de la ley 1266 de 2008/único entregable)</v>
      </c>
      <c r="I93" s="6">
        <f>VLOOKUP(B93,'Plantilla publicacion'!$A$3:$M$490,9,0)</f>
        <v>1</v>
      </c>
      <c r="J93" s="6" t="str">
        <f>VLOOKUP(B93,'Plantilla publicacion'!$A$3:$M$490,10,0)</f>
        <v>Númerica</v>
      </c>
      <c r="K93" s="7" t="str">
        <f>VLOOKUP(B93,'Plantilla publicacion'!$A$3:$M$490,11,0)</f>
        <v>2025-03-04</v>
      </c>
      <c r="L93" s="7" t="str">
        <f>VLOOKUP(B93,'Plantilla publicacion'!$A$3:$M$490,12,0)</f>
        <v>2025-06-27</v>
      </c>
      <c r="M93" s="56"/>
      <c r="N93" s="104" t="str">
        <f>VLOOKUP(B93,'Plantilla publicacion'!$A$3:$M$490,13,0)</f>
        <v>7200-DIRECCION DE HABEAS DATA</v>
      </c>
      <c r="O93" s="14">
        <f>VLOOKUP(B93,'SEGUIMIENTO PAI 2025'!$F$6:$AF$486,23,0)</f>
        <v>100</v>
      </c>
      <c r="P93" s="503">
        <f>VLOOKUP(B93,'Plantilla publicacion'!$S$3:$Y$490,7,0)</f>
        <v>0.48661800486618007</v>
      </c>
      <c r="Q93" s="14" t="str">
        <f>VLOOKUP(B93,'SEGUIMIENTO PAI 2025'!$F$6:$AF$486,21,0)</f>
        <v>La Dirección de Habeas Data, en ejercicio de sus funciones (Decretos 4886/2011 y 092/2022), realizó seguimiento a las decisiones proferidas en al año 2024 cuyo objetivo pretendían la actualización, rectificación y/o eliminación de información crediticia. El resultado de dicho seguimiento es un informe de monitoreo que analiza la eficiencia y eficacia en el cumplimiento de los principios y deberes de la Ley 1266 de 2008 respecto de 124 órdenes administrativas y se enfocó en el estudio del comportamiento de sociedades dedicadas a las ventas por catálogo, microcrédito y/o Fintech. Este informe se realizó en atención a los acuerdos llegados en la mesa de trabajo de mayo con la Dirección de Investigaciones de Protección de Datos Personales en la que se determinó el estudio de este sector y análisis de conducta.</v>
      </c>
    </row>
    <row r="94" spans="1:17" s="11" customFormat="1" ht="26.25" thickBot="1" x14ac:dyDescent="0.3">
      <c r="A94" s="12" t="str">
        <f>VLOOKUP(B94,'Plantilla publicacion'!$A$3:$B$490,2,0)</f>
        <v>Actividad propia</v>
      </c>
      <c r="B94" s="105" t="s">
        <v>932</v>
      </c>
      <c r="C94" s="249"/>
      <c r="D94" s="249">
        <f>VLOOKUP(B94,'Plantilla publicacion'!$A$3:$M$490,6,0)</f>
        <v>0</v>
      </c>
      <c r="E94" s="249"/>
      <c r="F94" s="249"/>
      <c r="G94" s="249" t="str">
        <f>VLOOKUP(B94,'Plantilla publicacion'!$A$3:$M$490,7,0)</f>
        <v>N/A</v>
      </c>
      <c r="H94" s="107" t="str">
        <f>VLOOKUP(B94,'Plantilla publicacion'!$A$3:$M$490,8,0)</f>
        <v>Realizar informe respecto de las órdenes impartidas, de la ley 1581 de 2012  (Documento respecto de la ley 1581 de 2012/único entregable)</v>
      </c>
      <c r="I94" s="107">
        <f>VLOOKUP(B94,'Plantilla publicacion'!$A$3:$M$490,9,0)</f>
        <v>1</v>
      </c>
      <c r="J94" s="107" t="str">
        <f>VLOOKUP(B94,'Plantilla publicacion'!$A$3:$M$490,10,0)</f>
        <v>Númerica</v>
      </c>
      <c r="K94" s="108" t="str">
        <f>VLOOKUP(B94,'Plantilla publicacion'!$A$3:$M$490,11,0)</f>
        <v>2025-07-01</v>
      </c>
      <c r="L94" s="108" t="str">
        <f>VLOOKUP(B94,'Plantilla publicacion'!$A$3:$M$490,12,0)</f>
        <v>2025-11-28</v>
      </c>
      <c r="M94" s="109"/>
      <c r="N94" s="110" t="str">
        <f>VLOOKUP(B94,'Plantilla publicacion'!$A$3:$M$490,13,0)</f>
        <v>7200-DIRECCION DE HABEAS DATA</v>
      </c>
      <c r="O94" s="14">
        <f>VLOOKUP(B94,'SEGUIMIENTO PAI 2025'!$F$6:$AF$486,23,0)</f>
        <v>0</v>
      </c>
      <c r="P94" s="503">
        <f>VLOOKUP(B94,'Plantilla publicacion'!$S$3:$Y$490,7,0)</f>
        <v>0</v>
      </c>
      <c r="Q94" s="14">
        <f>VLOOKUP(B94,'SEGUIMIENTO PAI 2025'!$F$6:$AF$486,21,0)</f>
        <v>0</v>
      </c>
    </row>
    <row r="95" spans="1:17" s="11" customFormat="1" ht="38.25" x14ac:dyDescent="0.25">
      <c r="A95" s="5" t="str">
        <f>VLOOKUP(B95,'Plantilla publicacion'!$A$3:$B$490,2,0)</f>
        <v>Producto</v>
      </c>
      <c r="B95" s="14" t="s">
        <v>951</v>
      </c>
      <c r="C95" s="248" t="str">
        <f>VLOOKUP(B95,'Plantilla publicacion'!$A$3:$R$490,17,0)</f>
        <v>PND - 5-31-5-b- Convergencia regional - Entidades públicas territoriales y nacionales fortalecidas / PES - Transformación Institucional</v>
      </c>
      <c r="D95" s="248" t="str">
        <f>VLOOKUP(B95,'Plantilla publicacion'!$A$3:$M$490,6,0)</f>
        <v>81-Mejorar la oportunidad en la atención de trámites y servicios.</v>
      </c>
      <c r="E95" s="248" t="str">
        <f>VLOOKUP(B95,'Plantilla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248" t="str">
        <f>VLOOKUP(B95,'Plantilla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248" t="str">
        <f>VLOOKUP(B95,'Plantilla publicacion'!$A$3:$M$490,7,0)</f>
        <v>C-3599-0200-0005-53105b</v>
      </c>
      <c r="H95" s="14" t="str">
        <f>VLOOKUP(B95,'Plantilla publicacion'!$A$3:$M$490,8,0)</f>
        <v>Estrategia de Sinergia Interinstitucional para Jornadas Conjuntas de  Atención a la Ciudadanía, diseñada e implementada (Informe de actividades realizadas)</v>
      </c>
      <c r="I95" s="14">
        <f>VLOOKUP(B95,'Plantilla publicacion'!$A$3:$M$490,9,0)</f>
        <v>1</v>
      </c>
      <c r="J95" s="14" t="str">
        <f>VLOOKUP(B95,'Plantilla publicacion'!$A$3:$M$490,10,0)</f>
        <v>Númerica</v>
      </c>
      <c r="K95" s="180" t="str">
        <f>VLOOKUP(B95,'Plantilla publicacion'!$A$3:$M$490,11,0)</f>
        <v>2025-02-03</v>
      </c>
      <c r="L95" s="180" t="str">
        <f>VLOOKUP(B95,'Plantilla publicacion'!$A$3:$M$490,12,0)</f>
        <v>2025-12-31</v>
      </c>
      <c r="M95" s="14">
        <f>IF(ISERROR(VLOOKUP(B95,'Plantilla publicacion'!$A$3:$P$490,16,0)),"NA",VLOOKUP(B95,'Plantilla publicacion'!$A$3:$P$490,16,0))</f>
        <v>0</v>
      </c>
      <c r="N95" s="14" t="str">
        <f>VLOOKUP(B95,'Plantilla publicacion'!$A$3:$M$490,13,0)</f>
        <v>72-GRUPO DE TRABAJO DE ATENCION AL CIUDADANO</v>
      </c>
      <c r="O95" s="14">
        <f>VLOOKUP(B95,'SEGUIMIENTO PAI 2025'!$F$6:$AF$486,23,0)</f>
        <v>0</v>
      </c>
      <c r="P95" s="503">
        <f>VLOOKUP(B95,'Plantilla publicacion'!$S$3:$Y$490,7,0)</f>
        <v>0</v>
      </c>
      <c r="Q95" s="14" t="str">
        <f>VLOOKUP(B95,'SEGUIMIENTO PAI 2025'!$F$6:$AF$486,21,0)</f>
        <v>Se encuentra en ejecución 1 de 3 actividades, relacionada con el diseño de la Estrategia Sinergia.</v>
      </c>
    </row>
    <row r="96" spans="1:17" ht="127.5" x14ac:dyDescent="0.25">
      <c r="A96" s="12" t="str">
        <f>VLOOKUP(B96,'Plantilla publicacion'!$A$3:$B$490,2,0)</f>
        <v>Actividad propia</v>
      </c>
      <c r="B96" s="6" t="s">
        <v>953</v>
      </c>
      <c r="C96" s="248"/>
      <c r="D96" s="248">
        <f>VLOOKUP(B96,'Plantilla publicacion'!$A$3:$M$490,6,0)</f>
        <v>0</v>
      </c>
      <c r="E96" s="248"/>
      <c r="F96" s="248"/>
      <c r="G96" s="248" t="str">
        <f>VLOOKUP(B96,'Plantilla publicacion'!$A$3:$M$490,7,0)</f>
        <v>N/A</v>
      </c>
      <c r="H96" s="6" t="str">
        <f>VLOOKUP(B96,'Plantilla publicacion'!$A$3:$M$490,8,0)</f>
        <v>Diseñar la estrategia de sinergia con otras entidades que incluya plan de trabajo   (Documento estrategia (incluye plan de trabajo)</v>
      </c>
      <c r="I96" s="6">
        <f>VLOOKUP(B96,'Plantilla publicacion'!$A$3:$M$490,9,0)</f>
        <v>1</v>
      </c>
      <c r="J96" s="6" t="str">
        <f>VLOOKUP(B96,'Plantilla publicacion'!$A$3:$M$490,10,0)</f>
        <v>Númerica</v>
      </c>
      <c r="K96" s="7" t="str">
        <f>VLOOKUP(B96,'Plantilla publicacion'!$A$3:$M$490,11,0)</f>
        <v>2025-02-03</v>
      </c>
      <c r="L96" s="7" t="str">
        <f>VLOOKUP(B96,'Plantilla publicacion'!$A$3:$M$490,12,0)</f>
        <v>2025-03-31</v>
      </c>
      <c r="M96" s="56"/>
      <c r="N96" s="16" t="str">
        <f>VLOOKUP(B96,'Plantilla publicacion'!$A$3:$M$490,13,0)</f>
        <v>72-GRUPO DE TRABAJO DE ATENCION AL CIUDADANO</v>
      </c>
      <c r="O96" s="14">
        <f>VLOOKUP(B96,'SEGUIMIENTO PAI 2025'!$F$6:$AF$486,23,0)</f>
        <v>100</v>
      </c>
      <c r="P96" s="503">
        <f>VLOOKUP(B96,'Plantilla publicacion'!$S$3:$Y$490,7,0)</f>
        <v>0.36496350364963503</v>
      </c>
      <c r="Q96" s="14" t="str">
        <f>VLOOKUP(B96,'SEGUIMIENTO PAI 2025'!$F$6:$AF$486,21,0)</f>
        <v>Se diseñó la Estrategia Sinergia Interinstitucional para jornadas conjuntas de atención a la ciudadanía 2025 la cual tiene objetivos, contextos y el paso a paso para desarrollar las jornadas de relacionamiento con las superintendencias priorizadas. El documento incluye el plan de trabajo y cronograma con cada una de las etapas para su ejecución.</v>
      </c>
    </row>
    <row r="97" spans="1:17" s="11" customFormat="1" ht="293.25" x14ac:dyDescent="0.25">
      <c r="A97" s="12" t="str">
        <f>VLOOKUP(B97,'Plantilla publicacion'!$A$3:$B$490,2,0)</f>
        <v>Actividad propia</v>
      </c>
      <c r="B97" s="6" t="s">
        <v>955</v>
      </c>
      <c r="C97" s="248"/>
      <c r="D97" s="248">
        <f>VLOOKUP(B97,'Plantilla publicacion'!$A$3:$M$490,6,0)</f>
        <v>0</v>
      </c>
      <c r="E97" s="248"/>
      <c r="F97" s="248"/>
      <c r="G97" s="248" t="str">
        <f>VLOOKUP(B97,'Plantilla publicacion'!$A$3:$M$490,7,0)</f>
        <v>N/A</v>
      </c>
      <c r="H97" s="6" t="str">
        <f>VLOOKUP(B97,'Plantilla publicacion'!$A$3:$M$490,8,0)</f>
        <v>Ejecutar el plan de trabajo de la estrategia de sinergia (Documento de seguimiento trimestral)</v>
      </c>
      <c r="I97" s="6">
        <f>VLOOKUP(B97,'Plantilla publicacion'!$A$3:$M$490,9,0)</f>
        <v>100</v>
      </c>
      <c r="J97" s="6" t="str">
        <f>VLOOKUP(B97,'Plantilla publicacion'!$A$3:$M$490,10,0)</f>
        <v>Porcentual</v>
      </c>
      <c r="K97" s="7" t="str">
        <f>VLOOKUP(B97,'Plantilla publicacion'!$A$3:$M$490,11,0)</f>
        <v>2025-04-01</v>
      </c>
      <c r="L97" s="7" t="str">
        <f>VLOOKUP(B97,'Plantilla publicacion'!$A$3:$M$490,12,0)</f>
        <v>2025-12-31</v>
      </c>
      <c r="M97" s="56"/>
      <c r="N97" s="16" t="str">
        <f>VLOOKUP(B97,'Plantilla publicacion'!$A$3:$M$490,13,0)</f>
        <v>72-GRUPO DE TRABAJO DE ATENCION AL CIUDADANO</v>
      </c>
      <c r="O97" s="14">
        <f>VLOOKUP(B97,'SEGUIMIENTO PAI 2025'!$F$6:$AF$486,23,0)</f>
        <v>36</v>
      </c>
      <c r="P97" s="503">
        <f>VLOOKUP(B97,'Plantilla publicacion'!$S$3:$Y$490,7,0)</f>
        <v>0.26277372262773724</v>
      </c>
      <c r="Q97" s="14" t="str">
        <f>VLOOKUP(B97,'SEGUIMIENTO PAI 2025'!$F$6:$AF$486,21,0)</f>
        <v>Al corte 31 de julio la Estrategia Sinergia presenta un avance del 36%, con tres de las siete actividades programadas ejecutadas en su totalidad. El pasado 22 de julio se llevó a cabo una mesa de trabajo con los delegados de las cuatro Superintendencias convocadas, en la cual la SIC presentó su propuesta para el desarrollo de la Estrategia Sinergia. Durante la sesión, se revisaron las principales apuestas y se concretó el inicio de la primera jornada en la ciudad de Bogotá. Actualmente, se están adelantando las gestiones de coordinación necesarias para definir la fecha de la primera jornada conjunta de atención a la ciudadanía.
Se ajustaron las fechas de cumplimiento de dos actividades del plan, correspondientes a la formalización y comunicación del evento, en atención a los aspectos revisados durante el encuentro con los enlaces de cada entidad.</v>
      </c>
    </row>
    <row r="98" spans="1:17" ht="26.25" thickBot="1" x14ac:dyDescent="0.3">
      <c r="A98" s="12" t="str">
        <f>VLOOKUP(B98,'Plantilla publicacion'!$A$3:$B$490,2,0)</f>
        <v>Actividad propia</v>
      </c>
      <c r="B98" s="10" t="s">
        <v>956</v>
      </c>
      <c r="C98" s="248"/>
      <c r="D98" s="248">
        <f>VLOOKUP(B98,'Plantilla publicacion'!$A$3:$M$490,6,0)</f>
        <v>0</v>
      </c>
      <c r="E98" s="248"/>
      <c r="F98" s="248"/>
      <c r="G98" s="248" t="str">
        <f>VLOOKUP(B98,'Plantilla publicacion'!$A$3:$M$490,7,0)</f>
        <v>N/A</v>
      </c>
      <c r="H98" s="10" t="str">
        <f>VLOOKUP(B98,'Plantilla publicacion'!$A$3:$M$490,8,0)</f>
        <v>Elaborar informe final de la estrategia (Informe elaborado)</v>
      </c>
      <c r="I98" s="10">
        <f>VLOOKUP(B98,'Plantilla publicacion'!$A$3:$M$490,9,0)</f>
        <v>1</v>
      </c>
      <c r="J98" s="10" t="str">
        <f>VLOOKUP(B98,'Plantilla publicacion'!$A$3:$M$490,10,0)</f>
        <v>Númerica</v>
      </c>
      <c r="K98" s="111" t="str">
        <f>VLOOKUP(B98,'Plantilla publicacion'!$A$3:$M$490,11,0)</f>
        <v>2025-12-01</v>
      </c>
      <c r="L98" s="111" t="str">
        <f>VLOOKUP(B98,'Plantilla publicacion'!$A$3:$M$490,12,0)</f>
        <v>2025-12-31</v>
      </c>
      <c r="M98" s="112"/>
      <c r="N98" s="113" t="str">
        <f>VLOOKUP(B98,'Plantilla publicacion'!$A$3:$M$490,13,0)</f>
        <v>72-GRUPO DE TRABAJO DE ATENCION AL CIUDADANO</v>
      </c>
      <c r="O98" s="14">
        <f>VLOOKUP(B98,'SEGUIMIENTO PAI 2025'!$F$6:$AF$486,23,0)</f>
        <v>0</v>
      </c>
      <c r="P98" s="503">
        <f>VLOOKUP(B98,'Plantilla publicacion'!$S$3:$Y$490,7,0)</f>
        <v>0</v>
      </c>
      <c r="Q98" s="14">
        <f>VLOOKUP(B98,'SEGUIMIENTO PAI 2025'!$F$6:$AF$486,21,0)</f>
        <v>0</v>
      </c>
    </row>
    <row r="99" spans="1:17" s="11" customFormat="1" ht="51" customHeight="1" x14ac:dyDescent="0.25">
      <c r="A99" s="141" t="str">
        <f>VLOOKUP(B99,'Plantilla publicacion'!$A$3:$B$490,2,0)</f>
        <v>Producto</v>
      </c>
      <c r="B99" s="101" t="s">
        <v>982</v>
      </c>
      <c r="C99" s="247" t="str">
        <f>VLOOKUP(B99,'Plantilla publicacion'!$A$3:$R$490,17,0)</f>
        <v>PND - 5-31-5-b- Convergencia regional - Entidades públicas territoriales y nacionales fortalecidas / PES - Transformación Institucional</v>
      </c>
      <c r="D99" s="247" t="str">
        <f>VLOOKUP(B99,'Plantilla publicacion'!$A$3:$M$490,6,0)</f>
        <v>56-Fortalecer la gestión de la información, el conocimiento y la innovación para optimizar la capacidad institucional</v>
      </c>
      <c r="E99" s="247" t="str">
        <f>VLOOKUP(B99,'Plantilla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00" t="str">
        <f>VLOOKUP(B99,'Plantilla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247" t="str">
        <f>VLOOKUP(B99,'Plantilla publicacion'!$A$3:$M$490,7,0)</f>
        <v>FUNCIONAMIENTO</v>
      </c>
      <c r="H99" s="101" t="str">
        <f>VLOOKUP(B99,'Plantilla publicacion'!$A$3:$M$490,8,0)</f>
        <v>Capacitaciones externas de acompañamiento a los operadores comunitarios respecto del Régimen diferencial de protección de usuarios, realizadas (Soportes de desarrollo de capacitaciones (Presentación  y/o listas asistencia  y/o fotos)</v>
      </c>
      <c r="I99" s="101">
        <f>VLOOKUP(B99,'Plantilla publicacion'!$A$3:$M$490,9,0)</f>
        <v>10</v>
      </c>
      <c r="J99" s="101" t="str">
        <f>VLOOKUP(B99,'Plantilla publicacion'!$A$3:$M$490,10,0)</f>
        <v>Númerica</v>
      </c>
      <c r="K99" s="181" t="str">
        <f>VLOOKUP(B99,'Plantilla publicacion'!$A$3:$M$490,11,0)</f>
        <v>2025-01-15</v>
      </c>
      <c r="L99" s="181" t="str">
        <f>VLOOKUP(B99,'Plantilla publicacion'!$A$3:$M$490,12,0)</f>
        <v>2025-12-15</v>
      </c>
      <c r="M99" s="101" t="str">
        <f>IF(ISERROR(VLOOKUP(B99,'Plantilla publicacion'!$A$3:$P$490,16,0)),"NA",VLOOKUP(B99,'Plantilla publicacion'!$A$3:$P$490,16,0))</f>
        <v>PND_8_Fortalecer las capacidades y conocimiento sobre derechos y deberes de las relaciones de consumo / PND_9_Ampliar los instrumentos de prevención</v>
      </c>
      <c r="N99" s="102" t="str">
        <f>VLOOKUP(B99,'Plantilla publicacion'!$A$3:$M$490,13,0)</f>
        <v>3200-DIRECCIÓN DE INVESTIGACIONES DE PROTECCIÓN DE USUARIOS DE SERVICIOS DE COMUNICACIONES</v>
      </c>
      <c r="O99" s="14">
        <f>VLOOKUP(B99,'SEGUIMIENTO PAI 2025'!$F$6:$AF$486,23,0)</f>
        <v>50</v>
      </c>
      <c r="P99" s="503">
        <f>VLOOKUP(B99,'Plantilla publicacion'!$S$3:$Y$490,7,0)</f>
        <v>1.1210762331838564</v>
      </c>
      <c r="Q99" s="14" t="str">
        <f>VLOOKUP(B99,'SEGUIMIENTO PAI 2025'!$F$6:$AF$486,21,0)</f>
        <v>Se han llevado han reportado 5 de las 10 actividades programadas de capacitación a tv comunitaria en lo que se lleva del año</v>
      </c>
    </row>
    <row r="100" spans="1:17" ht="38.25" x14ac:dyDescent="0.25">
      <c r="A100" s="142" t="str">
        <f>VLOOKUP(B100,'Plantilla publicacion'!$A$3:$B$490,2,0)</f>
        <v>Actividad propia</v>
      </c>
      <c r="B100" s="6" t="s">
        <v>985</v>
      </c>
      <c r="C100" s="248"/>
      <c r="D100" s="248">
        <f>VLOOKUP(B100,'Plantilla publicacion'!$A$3:$M$490,6,0)</f>
        <v>0</v>
      </c>
      <c r="E100" s="248"/>
      <c r="F100" s="98"/>
      <c r="G100" s="248" t="str">
        <f>VLOOKUP(B100,'Plantilla publicacion'!$A$3:$M$490,7,0)</f>
        <v>N/A</v>
      </c>
      <c r="H100" s="6" t="str">
        <f>VLOOKUP(B100,'Plantilla publicacion'!$A$3:$M$490,8,0)</f>
        <v>Definir el plan de trabajo de las capacitaciones a realizar (Temas y lugares donde se realizarán las capacitaciones) (Acta de reunión)</v>
      </c>
      <c r="I100" s="6">
        <f>VLOOKUP(B100,'Plantilla publicacion'!$A$3:$M$490,9,0)</f>
        <v>1</v>
      </c>
      <c r="J100" s="6" t="str">
        <f>VLOOKUP(B100,'Plantilla publicacion'!$A$3:$M$490,10,0)</f>
        <v>Númerica</v>
      </c>
      <c r="K100" s="7" t="str">
        <f>VLOOKUP(B100,'Plantilla publicacion'!$A$3:$M$490,11,0)</f>
        <v>2025-01-15</v>
      </c>
      <c r="L100" s="7" t="str">
        <f>VLOOKUP(B100,'Plantilla publicacion'!$A$3:$M$490,12,0)</f>
        <v>2025-02-14</v>
      </c>
      <c r="M100" s="56"/>
      <c r="N100" s="104" t="str">
        <f>VLOOKUP(B100,'Plantilla publicacion'!$A$3:$M$490,13,0)</f>
        <v>3200-DIRECCIÓN DE INVESTIGACIONES DE PROTECCIÓN DE USUARIOS DE SERVICIOS DE COMUNICACIONES</v>
      </c>
      <c r="O100" s="14">
        <f>VLOOKUP(B100,'SEGUIMIENTO PAI 2025'!$F$6:$AF$486,23,0)</f>
        <v>100</v>
      </c>
      <c r="P100" s="503">
        <f>VLOOKUP(B100,'Plantilla publicacion'!$S$3:$Y$490,7,0)</f>
        <v>0.6082725060827251</v>
      </c>
      <c r="Q100" s="14" t="str">
        <f>VLOOKUP(B100,'SEGUIMIENTO PAI 2025'!$F$6:$AF$486,21,0)</f>
        <v>Se da cumplimiento a la reunión de definición de plan de trabajo
Se anexa Acta de reunión</v>
      </c>
    </row>
    <row r="101" spans="1:17" ht="90" thickBot="1" x14ac:dyDescent="0.3">
      <c r="A101" s="143" t="str">
        <f>VLOOKUP(B101,'Plantilla publicacion'!$A$3:$B$490,2,0)</f>
        <v>Actividad propia</v>
      </c>
      <c r="B101" s="107" t="s">
        <v>987</v>
      </c>
      <c r="C101" s="249"/>
      <c r="D101" s="249">
        <f>VLOOKUP(B101,'Plantilla publicacion'!$A$3:$M$490,6,0)</f>
        <v>0</v>
      </c>
      <c r="E101" s="249"/>
      <c r="F101" s="106"/>
      <c r="G101" s="249" t="str">
        <f>VLOOKUP(B101,'Plantilla publicacion'!$A$3:$M$490,7,0)</f>
        <v>N/A</v>
      </c>
      <c r="H101" s="107" t="str">
        <f>VLOOKUP(B101,'Plantilla publicacion'!$A$3:$M$490,8,0)</f>
        <v>Realizar las jornadas de capacitación (Soportes de desarrollo de capacitaciones (Presentación  y/o listas asistencia  y/o fotos)</v>
      </c>
      <c r="I101" s="107">
        <f>VLOOKUP(B101,'Plantilla publicacion'!$A$3:$M$490,9,0)</f>
        <v>10</v>
      </c>
      <c r="J101" s="107" t="str">
        <f>VLOOKUP(B101,'Plantilla publicacion'!$A$3:$M$490,10,0)</f>
        <v>Númerica</v>
      </c>
      <c r="K101" s="108" t="str">
        <f>VLOOKUP(B101,'Plantilla publicacion'!$A$3:$M$490,11,0)</f>
        <v>2025-02-17</v>
      </c>
      <c r="L101" s="108" t="str">
        <f>VLOOKUP(B101,'Plantilla publicacion'!$A$3:$M$490,12,0)</f>
        <v>2025-12-15</v>
      </c>
      <c r="M101" s="109"/>
      <c r="N101" s="110" t="str">
        <f>VLOOKUP(B101,'Plantilla publicacion'!$A$3:$M$490,13,0)</f>
        <v>3200-DIRECCIÓN DE INVESTIGACIONES DE PROTECCIÓN DE USUARIOS DE SERVICIOS DE COMUNICACIONES</v>
      </c>
      <c r="O101" s="14">
        <f>VLOOKUP(B101,'SEGUIMIENTO PAI 2025'!$F$6:$AF$486,23,0)</f>
        <v>50</v>
      </c>
      <c r="P101" s="503">
        <f>VLOOKUP(B101,'Plantilla publicacion'!$S$3:$Y$490,7,0)</f>
        <v>0.30413625304136255</v>
      </c>
      <c r="Q101" s="14" t="str">
        <f>VLOOKUP(B101,'SEGUIMIENTO PAI 2025'!$F$6:$AF$486,21,0)</f>
        <v>Se realizaron capacitaciones externas de acompañamiento a los operadores comunitarios respecto del Régimen diferencial de protección de usuarios  en los municipios de Lunguezaque Cundinamarca, Santuario y Pereira Quindío y Samaniego Nariño.</v>
      </c>
    </row>
    <row r="102" spans="1:17" s="11" customFormat="1" ht="38.25" x14ac:dyDescent="0.25">
      <c r="A102" s="5" t="str">
        <f>VLOOKUP(B102,'Plantilla publicacion'!$A$3:$B$490,2,0)</f>
        <v>Producto</v>
      </c>
      <c r="B102" s="139" t="s">
        <v>988</v>
      </c>
      <c r="C102" s="248" t="str">
        <f>VLOOKUP(B102,'Plantilla publicacion'!$A$3:$R$490,17,0)</f>
        <v>PND - 5-31-5-b- Convergencia regional - Entidades públicas territoriales y nacionales fortalecidas / PES - Transformación Institucional</v>
      </c>
      <c r="D102" s="248" t="str">
        <f>VLOOKUP(B102,'Plantilla publicacion'!$A$3:$M$490,6,0)</f>
        <v>81-Mejorar la oportunidad en la atención de trámites y servicios.</v>
      </c>
      <c r="E102" s="248" t="str">
        <f>VLOOKUP(B102,'Plantilla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2" s="248" t="str">
        <f>VLOOKUP(B102,'Plantilla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2" s="248" t="str">
        <f>VLOOKUP(B102,'Plantilla publicacion'!$A$3:$M$490,7,0)</f>
        <v>FUNCIONAMIENTO</v>
      </c>
      <c r="H102" s="14" t="str">
        <f>VLOOKUP(B102,'Plantilla publicacion'!$A$3:$M$490,8,0)</f>
        <v>Recursos de reposición decididos en 6 meses o menos ( Listado definitivo realizado).</v>
      </c>
      <c r="I102" s="14">
        <f>VLOOKUP(B102,'Plantilla publicacion'!$A$3:$M$490,9,0)</f>
        <v>80</v>
      </c>
      <c r="J102" s="14" t="str">
        <f>VLOOKUP(B102,'Plantilla publicacion'!$A$3:$M$490,10,0)</f>
        <v>Porcentual</v>
      </c>
      <c r="K102" s="180" t="str">
        <f>VLOOKUP(B102,'Plantilla publicacion'!$A$3:$M$490,11,0)</f>
        <v>2025-01-02</v>
      </c>
      <c r="L102" s="180" t="str">
        <f>VLOOKUP(B102,'Plantilla publicacion'!$A$3:$M$490,12,0)</f>
        <v>2025-12-30</v>
      </c>
      <c r="M102" s="14">
        <f>IF(ISERROR(VLOOKUP(B102,'Plantilla publicacion'!$A$3:$P$490,16,0)),"NA",VLOOKUP(B102,'Plantilla publicacion'!$A$3:$P$490,16,0))</f>
        <v>0</v>
      </c>
      <c r="N102" s="151" t="str">
        <f>VLOOKUP(B102,'Plantilla publicacion'!$A$3:$M$490,13,0)</f>
        <v>3200-DIRECCIÓN DE INVESTIGACIONES DE PROTECCIÓN DE USUARIOS DE SERVICIOS DE COMUNICACIONES</v>
      </c>
      <c r="O102" s="14">
        <f>VLOOKUP(B102,'SEGUIMIENTO PAI 2025'!$F$6:$AF$486,23,0)</f>
        <v>0</v>
      </c>
      <c r="P102" s="503">
        <f>VLOOKUP(B102,'Plantilla publicacion'!$S$3:$Y$490,7,0)</f>
        <v>0</v>
      </c>
      <c r="Q102" s="14">
        <f>VLOOKUP(B102,'SEGUIMIENTO PAI 2025'!$F$6:$AF$486,21,0)</f>
        <v>0</v>
      </c>
    </row>
    <row r="103" spans="1:17" ht="38.25" x14ac:dyDescent="0.25">
      <c r="A103" s="12" t="str">
        <f>VLOOKUP(B103,'Plantilla publicacion'!$A$3:$B$490,2,0)</f>
        <v>Actividad propia</v>
      </c>
      <c r="B103" s="103" t="s">
        <v>990</v>
      </c>
      <c r="C103" s="248"/>
      <c r="D103" s="248">
        <f>VLOOKUP(B103,'Plantilla publicacion'!$A$3:$M$490,6,0)</f>
        <v>0</v>
      </c>
      <c r="E103" s="248"/>
      <c r="F103" s="248"/>
      <c r="G103" s="248" t="str">
        <f>VLOOKUP(B103,'Plantilla publicacion'!$A$3:$M$490,7,0)</f>
        <v>N/A</v>
      </c>
      <c r="H103" s="6" t="str">
        <f>VLOOKUP(B103,'Plantilla publicacion'!$A$3:$M$490,8,0)</f>
        <v>Realizar un inventario que identifique los recursos de reposición radicados entre el 15 de agosto de 2024 y el 15 de enero de 2025, incluyendo la información necesaria para verificar su cumplimiento (Listado con celdas definidas)</v>
      </c>
      <c r="I103" s="6">
        <f>VLOOKUP(B103,'Plantilla publicacion'!$A$3:$M$490,9,0)</f>
        <v>1</v>
      </c>
      <c r="J103" s="6" t="str">
        <f>VLOOKUP(B103,'Plantilla publicacion'!$A$3:$M$490,10,0)</f>
        <v>Númerica</v>
      </c>
      <c r="K103" s="7" t="str">
        <f>VLOOKUP(B103,'Plantilla publicacion'!$A$3:$M$490,11,0)</f>
        <v>2025-01-02</v>
      </c>
      <c r="L103" s="7" t="str">
        <f>VLOOKUP(B103,'Plantilla publicacion'!$A$3:$M$490,12,0)</f>
        <v>2025-03-14</v>
      </c>
      <c r="M103" s="56"/>
      <c r="N103" s="38" t="str">
        <f>VLOOKUP(B103,'Plantilla publicacion'!$A$3:$M$490,13,0)</f>
        <v>3200-DIRECCIÓN DE INVESTIGACIONES DE PROTECCIÓN DE USUARIOS DE SERVICIOS DE COMUNICACIONES</v>
      </c>
      <c r="O103" s="14">
        <f>VLOOKUP(B103,'SEGUIMIENTO PAI 2025'!$F$6:$AF$486,23,0)</f>
        <v>100</v>
      </c>
      <c r="P103" s="503">
        <f>VLOOKUP(B103,'Plantilla publicacion'!$S$3:$Y$490,7,0)</f>
        <v>0.30413625304136255</v>
      </c>
      <c r="Q103" s="14" t="str">
        <f>VLOOKUP(B103,'SEGUIMIENTO PAI 2025'!$F$6:$AF$486,21,0)</f>
        <v>Se realiza el listado inventario inicial de recursos de reposición</v>
      </c>
    </row>
    <row r="104" spans="1:17" ht="38.25" x14ac:dyDescent="0.25">
      <c r="A104" s="12" t="str">
        <f>VLOOKUP(B104,'Plantilla publicacion'!$A$3:$B$490,2,0)</f>
        <v>Actividad propia</v>
      </c>
      <c r="B104" s="103" t="s">
        <v>992</v>
      </c>
      <c r="C104" s="248"/>
      <c r="D104" s="248">
        <f>VLOOKUP(B104,'Plantilla publicacion'!$A$3:$M$490,6,0)</f>
        <v>0</v>
      </c>
      <c r="E104" s="248"/>
      <c r="F104" s="248"/>
      <c r="G104" s="248" t="str">
        <f>VLOOKUP(B104,'Plantilla publicacion'!$A$3:$M$490,7,0)</f>
        <v>N/A</v>
      </c>
      <c r="H104" s="6" t="str">
        <f>VLOOKUP(B104,'Plantilla publicacion'!$A$3:$M$490,8,0)</f>
        <v>Actualizar periodicamente el listado, incorporando los recursos de reposición ingresados desde el 15 de enero hasta el 30 de junio de 2025.  (Listado)</v>
      </c>
      <c r="I104" s="6">
        <f>VLOOKUP(B104,'Plantilla publicacion'!$A$3:$M$490,9,0)</f>
        <v>1</v>
      </c>
      <c r="J104" s="6" t="str">
        <f>VLOOKUP(B104,'Plantilla publicacion'!$A$3:$M$490,10,0)</f>
        <v>Númerica</v>
      </c>
      <c r="K104" s="7" t="str">
        <f>VLOOKUP(B104,'Plantilla publicacion'!$A$3:$M$490,11,0)</f>
        <v>2025-01-02</v>
      </c>
      <c r="L104" s="7" t="str">
        <f>VLOOKUP(B104,'Plantilla publicacion'!$A$3:$M$490,12,0)</f>
        <v>2025-07-15</v>
      </c>
      <c r="M104" s="56"/>
      <c r="N104" s="38" t="str">
        <f>VLOOKUP(B104,'Plantilla publicacion'!$A$3:$M$490,13,0)</f>
        <v>3200-DIRECCIÓN DE INVESTIGACIONES DE PROTECCIÓN DE USUARIOS DE SERVICIOS DE COMUNICACIONES</v>
      </c>
      <c r="O104" s="14">
        <f>VLOOKUP(B104,'SEGUIMIENTO PAI 2025'!$F$6:$AF$486,23,0)</f>
        <v>100</v>
      </c>
      <c r="P104" s="503">
        <f>VLOOKUP(B104,'Plantilla publicacion'!$S$3:$Y$490,7,0)</f>
        <v>0.30413625304136255</v>
      </c>
      <c r="Q104" s="14" t="str">
        <f>VLOOKUP(B104,'SEGUIMIENTO PAI 2025'!$F$6:$AF$486,21,0)</f>
        <v>Se adjunta el listado actualizado incorporando los recursos de reposición ingresados hasta el 30 de junio de 2025.</v>
      </c>
    </row>
    <row r="105" spans="1:17" ht="39" thickBot="1" x14ac:dyDescent="0.3">
      <c r="A105" s="12" t="str">
        <f>VLOOKUP(B105,'Plantilla publicacion'!$A$3:$B$490,2,0)</f>
        <v>Actividad propia</v>
      </c>
      <c r="B105" s="105" t="s">
        <v>993</v>
      </c>
      <c r="C105" s="249"/>
      <c r="D105" s="249">
        <f>VLOOKUP(B105,'Plantilla publicacion'!$A$3:$M$490,6,0)</f>
        <v>0</v>
      </c>
      <c r="E105" s="249"/>
      <c r="F105" s="249"/>
      <c r="G105" s="249" t="str">
        <f>VLOOKUP(B105,'Plantilla publicacion'!$A$3:$M$490,7,0)</f>
        <v>N/A</v>
      </c>
      <c r="H105" s="107" t="str">
        <f>VLOOKUP(B105,'Plantilla publicacion'!$A$3:$M$490,8,0)</f>
        <v>Resolver los recursos de reposición identificados en el inventario de la actividad anterior en 6 meses o menos (listado definitivo realizado)</v>
      </c>
      <c r="I105" s="107">
        <f>VLOOKUP(B105,'Plantilla publicacion'!$A$3:$M$490,9,0)</f>
        <v>80</v>
      </c>
      <c r="J105" s="107" t="str">
        <f>VLOOKUP(B105,'Plantilla publicacion'!$A$3:$M$490,10,0)</f>
        <v>Porcentual</v>
      </c>
      <c r="K105" s="108" t="str">
        <f>VLOOKUP(B105,'Plantilla publicacion'!$A$3:$M$490,11,0)</f>
        <v>2025-01-02</v>
      </c>
      <c r="L105" s="108" t="str">
        <f>VLOOKUP(B105,'Plantilla publicacion'!$A$3:$M$490,12,0)</f>
        <v>2025-12-30</v>
      </c>
      <c r="M105" s="109"/>
      <c r="N105" s="202" t="str">
        <f>VLOOKUP(B105,'Plantilla publicacion'!$A$3:$M$490,13,0)</f>
        <v>3200-DIRECCIÓN DE INVESTIGACIONES DE PROTECCIÓN DE USUARIOS DE SERVICIOS DE COMUNICACIONES</v>
      </c>
      <c r="O105" s="14">
        <f>VLOOKUP(B105,'SEGUIMIENTO PAI 2025'!$F$6:$AF$486,23,0)</f>
        <v>0</v>
      </c>
      <c r="P105" s="503">
        <f>VLOOKUP(B105,'Plantilla publicacion'!$S$3:$Y$490,7,0)</f>
        <v>0</v>
      </c>
      <c r="Q105" s="14">
        <f>VLOOKUP(B105,'SEGUIMIENTO PAI 2025'!$F$6:$AF$486,21,0)</f>
        <v>0</v>
      </c>
    </row>
    <row r="106" spans="1:17" s="11" customFormat="1" ht="102" x14ac:dyDescent="0.25">
      <c r="A106" s="5" t="str">
        <f>VLOOKUP(B106,'Plantilla publicacion'!$A$3:$B$490,2,0)</f>
        <v>Producto</v>
      </c>
      <c r="B106" s="139" t="s">
        <v>996</v>
      </c>
      <c r="C106" s="248" t="str">
        <f>VLOOKUP(B106,'Plantilla publicacion'!$A$3:$R$490,17,0)</f>
        <v>PND - 5-31-5-b- Convergencia regional - Entidades públicas territoriales y nacionales fortalecidas / PES - Transformación Institucional</v>
      </c>
      <c r="D106" s="248" t="str">
        <f>VLOOKUP(B106,'Plantilla publicacion'!$A$3:$M$490,6,0)</f>
        <v>81-Mejorar la oportunidad en la atención de trámites y servicios.</v>
      </c>
      <c r="E106" s="248" t="str">
        <f>VLOOKUP(B106,'Plantilla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248" t="str">
        <f>VLOOKUP(B106,'Plantilla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248" t="str">
        <f>VLOOKUP(B106,'Plantilla publicacion'!$A$3:$M$490,7,0)</f>
        <v>C-3503-0200-0014-20309b</v>
      </c>
      <c r="H106" s="14" t="str">
        <f>VLOOKUP(B106,'Plantilla publicacion'!$A$3:$M$490,8,0)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6" s="14">
        <f>VLOOKUP(B106,'Plantilla publicacion'!$A$3:$M$490,9,0)</f>
        <v>60</v>
      </c>
      <c r="J106" s="14" t="str">
        <f>VLOOKUP(B106,'Plantilla publicacion'!$A$3:$M$490,10,0)</f>
        <v>Porcentual</v>
      </c>
      <c r="K106" s="180" t="str">
        <f>VLOOKUP(B106,'Plantilla publicacion'!$A$3:$M$490,11,0)</f>
        <v>2025-01-02</v>
      </c>
      <c r="L106" s="180" t="str">
        <f>VLOOKUP(B106,'Plantilla publicacion'!$A$3:$M$490,12,0)</f>
        <v>2025-12-31</v>
      </c>
      <c r="M106" s="14">
        <f>IF(ISERROR(VLOOKUP(B106,'Plantilla publicacion'!$A$3:$P$490,16,0)),"NA",VLOOKUP(B106,'Plantilla publicacion'!$A$3:$P$490,16,0))</f>
        <v>0</v>
      </c>
      <c r="N106" s="140" t="str">
        <f>VLOOKUP(B106,'Plantilla publicacion'!$A$3:$M$490,13,0)</f>
        <v>2000-DESPACHO DEL SUPERINTENDENTE DELEGADO PARA LA PROPIEDAD INDUSTRIAL</v>
      </c>
      <c r="O106" s="14">
        <f>VLOOKUP(B106,'SEGUIMIENTO PAI 2025'!$F$6:$AF$486,23,0)</f>
        <v>37</v>
      </c>
      <c r="P106" s="503">
        <f>VLOOKUP(B106,'Plantilla publicacion'!$S$3:$Y$490,7,0)</f>
        <v>0.82959641255605376</v>
      </c>
      <c r="Q106" s="14" t="str">
        <f>VLOOKUP(B106,'SEGUIMIENTO PAI 2025'!$F$6:$AF$486,21,0)</f>
        <v>A 31 de agosto de 2025 se han suscrito 4.594 recursos apelación, reposición, revocatoria directa y queja, presentados contra las decisiones proferidas por los Directores de Signos Distintivos y Nuevas Creaciones y la Superintendente de Industria y Comercio, lo cual corresponde a un 37.0% del objetivo planteado.</v>
      </c>
    </row>
    <row r="107" spans="1:17" ht="102.75" thickBot="1" x14ac:dyDescent="0.3">
      <c r="A107" s="12" t="str">
        <f>VLOOKUP(B107,'Plantilla publicacion'!$A$3:$B$490,2,0)</f>
        <v>Actividad propia</v>
      </c>
      <c r="B107" s="105" t="s">
        <v>998</v>
      </c>
      <c r="C107" s="249"/>
      <c r="D107" s="249">
        <f>VLOOKUP(B107,'Plantilla publicacion'!$A$3:$M$490,6,0)</f>
        <v>0</v>
      </c>
      <c r="E107" s="249"/>
      <c r="F107" s="249"/>
      <c r="G107" s="249" t="str">
        <f>VLOOKUP(B107,'Plantilla publicacion'!$A$3:$M$490,7,0)</f>
        <v>N/A</v>
      </c>
      <c r="H107" s="107" t="str">
        <f>VLOOKUP(B107,'Plantilla publicacion'!$A$3:$M$490,8,0)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7" s="107">
        <f>VLOOKUP(B107,'Plantilla publicacion'!$A$3:$M$490,9,0)</f>
        <v>60</v>
      </c>
      <c r="J107" s="107" t="str">
        <f>VLOOKUP(B107,'Plantilla publicacion'!$A$3:$M$490,10,0)</f>
        <v>Porcentual</v>
      </c>
      <c r="K107" s="108" t="str">
        <f>VLOOKUP(B107,'Plantilla publicacion'!$A$3:$M$490,11,0)</f>
        <v>2025-01-02</v>
      </c>
      <c r="L107" s="108" t="str">
        <f>VLOOKUP(B107,'Plantilla publicacion'!$A$3:$M$490,12,0)</f>
        <v>2025-12-31</v>
      </c>
      <c r="M107" s="109"/>
      <c r="N107" s="110" t="str">
        <f>VLOOKUP(B107,'Plantilla publicacion'!$A$3:$M$490,13,0)</f>
        <v>2000-DESPACHO DEL SUPERINTENDENTE DELEGADO PARA LA PROPIEDAD INDUSTRIAL</v>
      </c>
      <c r="O107" s="14">
        <f>VLOOKUP(B107,'SEGUIMIENTO PAI 2025'!$F$6:$AF$486,23,0)</f>
        <v>37</v>
      </c>
      <c r="P107" s="503">
        <f>VLOOKUP(B107,'Plantilla publicacion'!$S$3:$Y$490,7,0)</f>
        <v>0.45012165450121655</v>
      </c>
      <c r="Q107" s="14" t="str">
        <f>VLOOKUP(B107,'SEGUIMIENTO PAI 2025'!$F$6:$AF$486,21,0)</f>
        <v>A 31 de agosto de 2025 se han suscrito 4.594 recursos apelación, reposición, revocatoria directa y queja, presentados contra las decisiones proferidas por los Directores de Signos Distintivos y Nuevas Creaciones y la Superintendente de Industria y Comercio, lo cual corresponde a un 37.0% del objetivo planteado.</v>
      </c>
    </row>
    <row r="108" spans="1:17" s="11" customFormat="1" ht="153" x14ac:dyDescent="0.25">
      <c r="A108" s="5" t="str">
        <f>VLOOKUP(B108,'Plantilla publicacion'!$A$3:$B$490,2,0)</f>
        <v>Producto</v>
      </c>
      <c r="B108" s="99" t="s">
        <v>999</v>
      </c>
      <c r="C108" s="247" t="str">
        <f>VLOOKUP(B108,'Plantilla publicacion'!$A$3:$R$490,17,0)</f>
        <v>PND - 5-31-5-b- Convergencia regional - Entidades públicas territoriales y nacionales fortalecidas / PES - Transformación Institucional</v>
      </c>
      <c r="D108" s="247" t="str">
        <f>VLOOKUP(B108,'Plantilla publicacion'!$A$3:$M$490,6,0)</f>
        <v>56-Fortalecer la gestión de la información, el conocimiento y la innovación para optimizar la capacidad institucional</v>
      </c>
      <c r="E108" s="247" t="str">
        <f>VLOOKUP(B108,'Plantilla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247" t="str">
        <f>VLOOKUP(B108,'Plantilla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247" t="str">
        <f>VLOOKUP(B108,'Plantilla publicacion'!$A$3:$M$490,7,0)</f>
        <v>N/A</v>
      </c>
      <c r="H108" s="101" t="str">
        <f>VLOOKUP(B108,'Plantilla publicacion'!$A$3:$M$490,8,0)</f>
        <v>Protocolo para la promoción, sensibilización y orientación al ciudadano en temas de Propiedad Industrial, mediante comunicación clara, oportuna y veraz, socializado (Acta de socialización firmada)</v>
      </c>
      <c r="I108" s="101">
        <f>VLOOKUP(B108,'Plantilla publicacion'!$A$3:$M$490,9,0)</f>
        <v>1</v>
      </c>
      <c r="J108" s="101" t="str">
        <f>VLOOKUP(B108,'Plantilla publicacion'!$A$3:$M$490,10,0)</f>
        <v>Númerica</v>
      </c>
      <c r="K108" s="181" t="str">
        <f>VLOOKUP(B108,'Plantilla publicacion'!$A$3:$M$490,11,0)</f>
        <v>2025-03-03</v>
      </c>
      <c r="L108" s="181" t="str">
        <f>VLOOKUP(B108,'Plantilla publicacion'!$A$3:$M$490,12,0)</f>
        <v>2025-10-31</v>
      </c>
      <c r="M108" s="14">
        <f>IF(ISERROR(VLOOKUP(B108,'Plantilla publicacion'!$A$3:$P$490,16,0)),"NA",VLOOKUP(B108,'Plantilla publicacion'!$A$3:$P$490,16,0))</f>
        <v>0</v>
      </c>
      <c r="N108" s="102" t="str">
        <f>VLOOKUP(B108,'Plantilla publicacion'!$A$3:$M$490,13,0)</f>
        <v>2000-DESPACHO DEL SUPERINTENDENTE DELEGADO PARA LA PROPIEDAD INDUSTRIAL;
2023-GRUPO DE TRABAJO DE CENTRO DE INFORMACIÓN TECNOLÓGICA Y APOYO A LA GESTIÓN DE PROPIEDAD LA INDUSTRIAL</v>
      </c>
      <c r="O108" s="14">
        <f>VLOOKUP(B108,'SEGUIMIENTO PAI 2025'!$F$6:$AF$486,23,0)</f>
        <v>0</v>
      </c>
      <c r="P108" s="503">
        <f>VLOOKUP(B108,'Plantilla publicacion'!$S$3:$Y$490,7,0)</f>
        <v>0</v>
      </c>
      <c r="Q108" s="14" t="str">
        <f>VLOOKUP(B108,'SEGUIMIENTO PAI 2025'!$F$6:$AF$486,21,0)</f>
        <v>El 15 de agosto se remitió al CIGEPI el documento "Protocolo de Promoción, Sensibilización y Orientación en Propiedad Industrial", con las observaciones realizadas por la Delegada. Posteriormente, el documento fue ajustado y, el 28 de agosto, se envió al Coordinador de CIGEPI, la versión final junto con la propuesta de correo para su respectivo envío a los grupos de trabajo mencionados en el protocolo. Se anexa versión final del protocolo elaborado.</v>
      </c>
    </row>
    <row r="109" spans="1:17" s="11" customFormat="1" ht="63.75" x14ac:dyDescent="0.25">
      <c r="A109" s="12" t="str">
        <f>VLOOKUP(B109,'Plantilla publicacion'!$A$3:$B$490,2,0)</f>
        <v>Actividad sin participación</v>
      </c>
      <c r="B109" s="103" t="s">
        <v>1002</v>
      </c>
      <c r="C109" s="248"/>
      <c r="D109" s="248">
        <f>VLOOKUP(B109,'Plantilla publicacion'!$A$3:$M$490,6,0)</f>
        <v>0</v>
      </c>
      <c r="E109" s="248"/>
      <c r="F109" s="248"/>
      <c r="G109" s="248" t="str">
        <f>VLOOKUP(B109,'Plantilla publicacion'!$A$3:$M$490,7,0)</f>
        <v>N/A</v>
      </c>
      <c r="H109" s="6" t="str">
        <f>VLOOKUP(B109,'Plantilla publicacion'!$A$3:$M$490,8,0)</f>
        <v>Definir la estructura y contenido del protocolo (Estructura y contenido del Protocolo definida)</v>
      </c>
      <c r="I109" s="6">
        <f>VLOOKUP(B109,'Plantilla publicacion'!$A$3:$M$490,9,0)</f>
        <v>1</v>
      </c>
      <c r="J109" s="6" t="str">
        <f>VLOOKUP(B109,'Plantilla publicacion'!$A$3:$M$490,10,0)</f>
        <v>Númerica</v>
      </c>
      <c r="K109" s="7" t="str">
        <f>VLOOKUP(B109,'Plantilla publicacion'!$A$3:$M$490,11,0)</f>
        <v>2025-03-03</v>
      </c>
      <c r="L109" s="7" t="str">
        <f>VLOOKUP(B109,'Plantilla publicacion'!$A$3:$M$490,12,0)</f>
        <v>2025-03-31</v>
      </c>
      <c r="M109" s="56"/>
      <c r="N109" s="104" t="str">
        <f>VLOOKUP(B109,'Plantilla publicacion'!$A$3:$M$490,13,0)</f>
        <v>2023-GRUPO DE TRABAJO DE CENTRO DE INFORMACIÓN TECNOLÓGICA Y APOYO A LA GESTIÓN DE PROPIEDAD LA INDUSTRIAL</v>
      </c>
      <c r="O109" s="14">
        <f>VLOOKUP(B109,'SEGUIMIENTO PAI 2025'!$F$6:$AF$486,23,0)</f>
        <v>100</v>
      </c>
      <c r="P109" s="503">
        <f>VLOOKUP(B109,'Plantilla publicacion'!$S$3:$Y$490,7,0)</f>
        <v>0</v>
      </c>
      <c r="Q109" s="14" t="str">
        <f>VLOOKUP(B109,'SEGUIMIENTO PAI 2025'!$F$6:$AF$486,21,0)</f>
        <v>Se elaboró la estructura del protocolo y se definió el contenido del mismo. Este documento ha sido desarrollado con base en los modelos establecidos por el Sistema Integrado de Gestión Institucional (SIGI)</v>
      </c>
    </row>
    <row r="110" spans="1:17" ht="204" x14ac:dyDescent="0.25">
      <c r="A110" s="12" t="str">
        <f>VLOOKUP(B110,'Plantilla publicacion'!$A$3:$B$490,2,0)</f>
        <v>Actividad propia</v>
      </c>
      <c r="B110" s="103" t="s">
        <v>1004</v>
      </c>
      <c r="C110" s="248"/>
      <c r="D110" s="248">
        <f>VLOOKUP(B110,'Plantilla publicacion'!$A$3:$M$490,6,0)</f>
        <v>0</v>
      </c>
      <c r="E110" s="248"/>
      <c r="F110" s="248"/>
      <c r="G110" s="248" t="str">
        <f>VLOOKUP(B110,'Plantilla publicacion'!$A$3:$M$490,7,0)</f>
        <v>N/A</v>
      </c>
      <c r="H110" s="6" t="str">
        <f>VLOOKUP(B110,'Plantilla publicacion'!$A$3:$M$490,8,0)</f>
        <v>Definir los lineamientos para la promoción,  sensibilización y orientación en temas de Propiedad Industrial que se desarrollarán en el protocolo (Lineamientos para la promoción definidos)</v>
      </c>
      <c r="I110" s="6">
        <f>VLOOKUP(B110,'Plantilla publicacion'!$A$3:$M$490,9,0)</f>
        <v>1</v>
      </c>
      <c r="J110" s="6" t="str">
        <f>VLOOKUP(B110,'Plantilla publicacion'!$A$3:$M$490,10,0)</f>
        <v>Númerica</v>
      </c>
      <c r="K110" s="7" t="str">
        <f>VLOOKUP(B110,'Plantilla publicacion'!$A$3:$M$490,11,0)</f>
        <v>2025-04-01</v>
      </c>
      <c r="L110" s="7" t="str">
        <f>VLOOKUP(B110,'Plantilla publicacion'!$A$3:$M$490,12,0)</f>
        <v>2025-05-30</v>
      </c>
      <c r="M110" s="56"/>
      <c r="N110" s="104" t="str">
        <f>VLOOKUP(B110,'Plantilla publicacion'!$A$3:$M$490,13,0)</f>
        <v>2000-DESPACHO DEL SUPERINTENDENTE DELEGADO PARA LA PROPIEDAD INDUSTRIAL;
2023-GRUPO DE TRABAJO DE CENTRO DE INFORMACIÓN TECNOLÓGICA Y APOYO A LA GESTIÓN DE PROPIEDAD LA INDUSTRIAL</v>
      </c>
      <c r="O110" s="14">
        <f>VLOOKUP(B110,'SEGUIMIENTO PAI 2025'!$F$6:$AF$486,23,0)</f>
        <v>100</v>
      </c>
      <c r="P110" s="503">
        <f>VLOOKUP(B110,'Plantilla publicacion'!$S$3:$Y$490,7,0)</f>
        <v>0.6082725060827251</v>
      </c>
      <c r="Q110" s="14" t="str">
        <f>VLOOKUP(B110,'SEGUIMIENTO PAI 2025'!$F$6:$AF$486,21,0)</f>
        <v>Durante el mes de mayo se terminaron de definir los lineamientos para la promoción, sensibilización y orientación en temas de Propiedad Industrial que se desarrollarán en el protocolo. Este documento presenta las siguientes secciones: conceptos a nivel de aprendizaje, a nivel de orientación, a nivel de promoción, programas de fomento, identificación del público objetivo, necesidades, servicios y grupo de trabajo responsable, recursos de apoyo, comunicaciones, capacitación interna y esquemas de articulación para la orientación en PI, desde atención al ciudadano y desde formación.</v>
      </c>
    </row>
    <row r="111" spans="1:17" ht="165.75" x14ac:dyDescent="0.25">
      <c r="A111" s="12" t="str">
        <f>VLOOKUP(B111,'Plantilla publicacion'!$A$3:$B$490,2,0)</f>
        <v>Actividad sin participación</v>
      </c>
      <c r="B111" s="103" t="s">
        <v>1006</v>
      </c>
      <c r="C111" s="248"/>
      <c r="D111" s="248">
        <f>VLOOKUP(B111,'Plantilla publicacion'!$A$3:$M$490,6,0)</f>
        <v>0</v>
      </c>
      <c r="E111" s="248"/>
      <c r="F111" s="248"/>
      <c r="G111" s="248" t="str">
        <f>VLOOKUP(B111,'Plantilla publicacion'!$A$3:$M$490,7,0)</f>
        <v>N/A</v>
      </c>
      <c r="H111" s="6" t="str">
        <f>VLOOKUP(B111,'Plantilla publicacion'!$A$3:$M$490,8,0)</f>
        <v>Elaborar el protocolo para la promoción,  sensibilización y orientación en temas de Propiedad Industrial (Protocolo elaborado)</v>
      </c>
      <c r="I111" s="6">
        <f>VLOOKUP(B111,'Plantilla publicacion'!$A$3:$M$490,9,0)</f>
        <v>1</v>
      </c>
      <c r="J111" s="6" t="str">
        <f>VLOOKUP(B111,'Plantilla publicacion'!$A$3:$M$490,10,0)</f>
        <v>Númerica</v>
      </c>
      <c r="K111" s="7" t="str">
        <f>VLOOKUP(B111,'Plantilla publicacion'!$A$3:$M$490,11,0)</f>
        <v>2025-06-03</v>
      </c>
      <c r="L111" s="7" t="str">
        <f>VLOOKUP(B111,'Plantilla publicacion'!$A$3:$M$490,12,0)</f>
        <v>2025-08-29</v>
      </c>
      <c r="M111" s="56"/>
      <c r="N111" s="104" t="str">
        <f>VLOOKUP(B111,'Plantilla publicacion'!$A$3:$M$490,13,0)</f>
        <v>2023-GRUPO DE TRABAJO DE CENTRO DE INFORMACIÓN TECNOLÓGICA Y APOYO A LA GESTIÓN DE PROPIEDAD LA INDUSTRIAL</v>
      </c>
      <c r="O111" s="14">
        <f>VLOOKUP(B111,'SEGUIMIENTO PAI 2025'!$F$6:$AF$486,23,0)</f>
        <v>100</v>
      </c>
      <c r="P111" s="503">
        <f>VLOOKUP(B111,'Plantilla publicacion'!$S$3:$Y$490,7,0)</f>
        <v>0</v>
      </c>
      <c r="Q111" s="14" t="str">
        <f>VLOOKUP(B111,'SEGUIMIENTO PAI 2025'!$F$6:$AF$486,21,0)</f>
        <v xml:space="preserve">El 15 de agosto se remitió al CIGEPI el documento "Protocolo de Promoción, Sensibilización y Orientación en Propiedad Industrial", con las observaciones realizadas por la Delegada. Posteriormente, el documento fue ajustado y, el 28 de agosto, se envió al Coordinador de CIGEPI, la versión final junto con la propuesta de correo para su respectivo envío a los grupos de trabajo mencionados en el protocolo. Se anexa versión final del protocolo elaborado.
</v>
      </c>
    </row>
    <row r="112" spans="1:17" ht="64.5" thickBot="1" x14ac:dyDescent="0.3">
      <c r="A112" s="12" t="str">
        <f>VLOOKUP(B112,'Plantilla publicacion'!$A$3:$B$490,2,0)</f>
        <v>Actividad propia</v>
      </c>
      <c r="B112" s="105" t="s">
        <v>1008</v>
      </c>
      <c r="C112" s="249"/>
      <c r="D112" s="249">
        <f>VLOOKUP(B112,'Plantilla publicacion'!$A$3:$M$490,6,0)</f>
        <v>0</v>
      </c>
      <c r="E112" s="249"/>
      <c r="F112" s="249"/>
      <c r="G112" s="249" t="str">
        <f>VLOOKUP(B112,'Plantilla publicacion'!$A$3:$M$490,7,0)</f>
        <v>N/A</v>
      </c>
      <c r="H112" s="107" t="str">
        <f>VLOOKUP(B112,'Plantilla publicacion'!$A$3:$M$490,8,0)</f>
        <v>Socializar a OSCAE y a la Red de Protección al Consumidor, el protocolo para la promoción,  sensibilización y orientación en temas de Propiedad Industrial (Acta de socialización firmada)</v>
      </c>
      <c r="I112" s="107">
        <f>VLOOKUP(B112,'Plantilla publicacion'!$A$3:$M$490,9,0)</f>
        <v>1</v>
      </c>
      <c r="J112" s="107" t="str">
        <f>VLOOKUP(B112,'Plantilla publicacion'!$A$3:$M$490,10,0)</f>
        <v>Númerica</v>
      </c>
      <c r="K112" s="108" t="str">
        <f>VLOOKUP(B112,'Plantilla publicacion'!$A$3:$M$490,11,0)</f>
        <v>2025-09-01</v>
      </c>
      <c r="L112" s="108" t="str">
        <f>VLOOKUP(B112,'Plantilla publicacion'!$A$3:$M$490,12,0)</f>
        <v>2025-10-31</v>
      </c>
      <c r="M112" s="109"/>
      <c r="N112" s="110" t="str">
        <f>VLOOKUP(B112,'Plantilla publicacion'!$A$3:$M$490,13,0)</f>
        <v>2000-DESPACHO DEL SUPERINTENDENTE DELEGADO PARA LA PROPIEDAD INDUSTRIAL;
2023-GRUPO DE TRABAJO DE CENTRO DE INFORMACIÓN TECNOLÓGICA Y APOYO A LA GESTIÓN DE PROPIEDAD LA INDUSTRIAL</v>
      </c>
      <c r="O112" s="14">
        <f>VLOOKUP(B112,'SEGUIMIENTO PAI 2025'!$F$6:$AF$486,23,0)</f>
        <v>0</v>
      </c>
      <c r="P112" s="503">
        <f>VLOOKUP(B112,'Plantilla publicacion'!$S$3:$Y$490,7,0)</f>
        <v>0</v>
      </c>
      <c r="Q112" s="14">
        <f>VLOOKUP(B112,'SEGUIMIENTO PAI 2025'!$F$6:$AF$486,21,0)</f>
        <v>0</v>
      </c>
    </row>
    <row r="113" spans="1:17" s="11" customFormat="1" ht="51" x14ac:dyDescent="0.25">
      <c r="A113" s="5" t="str">
        <f>VLOOKUP(B113,'Plantilla publicacion'!$A$3:$B$490,2,0)</f>
        <v>Producto</v>
      </c>
      <c r="B113" s="14" t="s">
        <v>1045</v>
      </c>
      <c r="C113" s="248" t="str">
        <f>VLOOKUP(B113,'Plantilla publicacion'!$A$3:$R$490,17,0)</f>
        <v>PND - 5-31-5-b- Convergencia regional - Entidades públicas territoriales y nacionales fortalecidas / PES - Transformación Institucional</v>
      </c>
      <c r="D113" s="248" t="str">
        <f>VLOOKUP(B113,'Plantilla publicacion'!$A$3:$M$497,6,0)</f>
        <v>81-Mejorar la oportunidad en la atención de trámites y servicios.</v>
      </c>
      <c r="E113" s="248" t="str">
        <f>VLOOKUP(B113,'Plantilla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3" s="248" t="str">
        <f>VLOOKUP(B113,'Plantilla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3" s="248" t="str">
        <f>VLOOKUP(B113,'Plantilla publicacion'!$A$3:$M$497,7,0)</f>
        <v>C-3503-0200-0011-40401c</v>
      </c>
      <c r="H113" s="14" t="str">
        <f>VLOOKUP(B113,'Plantilla publicacion'!$A$3:$M$505,8,0)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3" s="14">
        <f>VLOOKUP(B113,'Plantilla publicacion'!$A$3:$M$505,9,0)</f>
        <v>100</v>
      </c>
      <c r="J113" s="14" t="str">
        <f>VLOOKUP(B113,'Plantilla publicacion'!$A$3:$M$505,10,0)</f>
        <v>Númerica</v>
      </c>
      <c r="K113" s="180" t="str">
        <f>VLOOKUP(B113,'Plantilla publicacion'!$A$3:$M$505,11,0)</f>
        <v>2025-01-20</v>
      </c>
      <c r="L113" s="180" t="str">
        <f>VLOOKUP(B113,'Plantilla publicacion'!$A$3:$M$505,12,0)</f>
        <v>2025-12-12</v>
      </c>
      <c r="M113" s="14">
        <f>IF(ISERROR(VLOOKUP(B113,'Plantilla publicacion'!$A$3:$P$490,16,0)),"NA",VLOOKUP(B113,'Plantilla publicacion'!$A$3:$P$490,16,0))</f>
        <v>0</v>
      </c>
      <c r="N113" s="14" t="str">
        <f>VLOOKUP(B113,'Plantilla publicacion'!$A$3:$M$505,13,0)</f>
        <v>4000-DESPACHO DEL SUPERINTENDENTE DELEGADO PARA ASUNTOS JURISDICCIONALES</v>
      </c>
      <c r="O113" s="14">
        <f>VLOOKUP(B113,'SEGUIMIENTO PAI 2025'!$F$6:$AF$486,23,0)</f>
        <v>0</v>
      </c>
      <c r="P113" s="503">
        <f>VLOOKUP(B113,'Plantilla publicacion'!$S$3:$Y$490,7,0)</f>
        <v>0</v>
      </c>
      <c r="Q113" s="14">
        <f>VLOOKUP(B113,'SEGUIMIENTO PAI 2025'!$F$6:$AF$486,21,0)</f>
        <v>0</v>
      </c>
    </row>
    <row r="114" spans="1:17" ht="54.75" customHeight="1" thickBot="1" x14ac:dyDescent="0.3">
      <c r="A114" s="12" t="str">
        <f>VLOOKUP(B114,'Plantilla publicacion'!$A$3:$B$490,2,0)</f>
        <v>Actividad propia</v>
      </c>
      <c r="B114" s="10" t="s">
        <v>1047</v>
      </c>
      <c r="C114" s="248"/>
      <c r="D114" s="248">
        <f>VLOOKUP(B114,'Plantilla publicacion'!$A$3:$M$490,6,0)</f>
        <v>0</v>
      </c>
      <c r="E114" s="248"/>
      <c r="F114" s="248"/>
      <c r="G114" s="248" t="str">
        <f>VLOOKUP(B114,'Plantilla publicacion'!$A$3:$M$490,7,0)</f>
        <v>N/A</v>
      </c>
      <c r="H114" s="10" t="str">
        <f>VLOOKUP(B114,'Plantilla publicacion'!$A$3:$M$505,8,0)</f>
        <v>Finalizar acciones de competencia desleal y propiedad industrial que hayan sido admitidas a 31 de diciembre de 2024. (Listado mensual en Excel de autos o sentencias finalizados)</v>
      </c>
      <c r="I114" s="10">
        <f>VLOOKUP(B114,'Plantilla publicacion'!$A$3:$M$505,9,0)</f>
        <v>100</v>
      </c>
      <c r="J114" s="10" t="str">
        <f>VLOOKUP(B114,'Plantilla publicacion'!$A$3:$M$505,10,0)</f>
        <v>Númerica</v>
      </c>
      <c r="K114" s="111" t="str">
        <f>VLOOKUP(B114,'Plantilla publicacion'!$A$3:$M$505,11,0)</f>
        <v>2025-01-20</v>
      </c>
      <c r="L114" s="111" t="str">
        <f>VLOOKUP(B114,'Plantilla publicacion'!$A$3:$M$505,12,0)</f>
        <v>2025-12-12</v>
      </c>
      <c r="M114" s="112"/>
      <c r="N114" s="113" t="str">
        <f>VLOOKUP(B114,'Plantilla publicacion'!$A$3:$M$505,13,0)</f>
        <v>4000-DESPACHO DEL SUPERINTENDENTE DELEGADO PARA ASUNTOS JURISDICCIONALES</v>
      </c>
      <c r="O114" s="14">
        <f>VLOOKUP(B114,'SEGUIMIENTO PAI 2025'!$F$6:$AF$486,23,0)</f>
        <v>100</v>
      </c>
      <c r="P114" s="503">
        <f>VLOOKUP(B114,'Plantilla publicacion'!$S$3:$Y$490,7,0)</f>
        <v>1.2165450121654502</v>
      </c>
      <c r="Q114" s="14" t="str">
        <f>VLOOKUP(B114,'SEGUIMIENTO PAI 2025'!$F$6:$AF$486,21,0)</f>
        <v>4000-1-1 De enero a agosto de 2025, y de acuerdo con la meta establecida de finalizar 100 acciones de competencia desleal y propiedad industrial que hayan sido admitidas a 31 de diciembre de 2024, se evidenció un avance de 103 procesos lo que equivale al 103%</v>
      </c>
    </row>
    <row r="115" spans="1:17" s="11" customFormat="1" ht="25.5" x14ac:dyDescent="0.25">
      <c r="A115" s="5" t="str">
        <f>VLOOKUP(B115,'Plantilla publicacion'!$A$3:$B$490,2,0)</f>
        <v>Producto</v>
      </c>
      <c r="B115" s="99" t="s">
        <v>1048</v>
      </c>
      <c r="C115" s="247" t="str">
        <f>VLOOKUP(B115,'Plantilla publicacion'!$A$3:$R$490,17,0)</f>
        <v>PND - 5-31-5-b- Convergencia regional - Entidades públicas territoriales y nacionales fortalecidas / PES - Transformación Institucional</v>
      </c>
      <c r="D115" s="247" t="str">
        <f>VLOOKUP(B115,'Plantilla publicacion'!$A$3:$M$497,6,0)</f>
        <v>81-Mejorar la oportunidad en la atención de trámites y servicios.</v>
      </c>
      <c r="E115" s="247" t="str">
        <f>VLOOKUP(B115,'Plantilla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247" t="str">
        <f>VLOOKUP(B115,'Plantilla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247" t="str">
        <f>VLOOKUP(B115,'Plantilla publicacion'!$A$3:$M$497,7,0)</f>
        <v>C-3503-0200-0011-40401c</v>
      </c>
      <c r="H115" s="101" t="str">
        <f>VLOOKUP(B115,'Plantilla publicacion'!$A$3:$M$505,8,0)</f>
        <v>Demandas de protección al consumidor, en fase de calificación, gestionadas. (Informe consolidado/ único entregable)..</v>
      </c>
      <c r="I115" s="101">
        <f>VLOOKUP(B115,'Plantilla publicacion'!$A$3:$M$505,9,0)</f>
        <v>42000</v>
      </c>
      <c r="J115" s="101" t="str">
        <f>VLOOKUP(B115,'Plantilla publicacion'!$A$3:$M$505,10,0)</f>
        <v>Númerica</v>
      </c>
      <c r="K115" s="181" t="str">
        <f>VLOOKUP(B115,'Plantilla publicacion'!$A$3:$M$505,11,0)</f>
        <v>2025-01-20</v>
      </c>
      <c r="L115" s="181" t="str">
        <f>VLOOKUP(B115,'Plantilla publicacion'!$A$3:$M$505,12,0)</f>
        <v>2025-12-12</v>
      </c>
      <c r="M115" s="14">
        <f>IF(ISERROR(VLOOKUP(B115,'Plantilla publicacion'!$A$3:$P$490,16,0)),"NA",VLOOKUP(B115,'Plantilla publicacion'!$A$3:$P$490,16,0))</f>
        <v>0</v>
      </c>
      <c r="N115" s="102" t="str">
        <f>VLOOKUP(B115,'Plantilla publicacion'!$A$3:$M$505,13,0)</f>
        <v>4000-DESPACHO DEL SUPERINTENDENTE DELEGADO PARA ASUNTOS JURISDICCIONALES</v>
      </c>
      <c r="O115" s="14">
        <f>VLOOKUP(B115,'SEGUIMIENTO PAI 2025'!$F$6:$AF$486,23,0)</f>
        <v>0</v>
      </c>
      <c r="P115" s="503">
        <f>VLOOKUP(B115,'Plantilla publicacion'!$S$3:$Y$490,7,0)</f>
        <v>0</v>
      </c>
      <c r="Q115" s="14">
        <f>VLOOKUP(B115,'SEGUIMIENTO PAI 2025'!$F$6:$AF$486,21,0)</f>
        <v>0</v>
      </c>
    </row>
    <row r="116" spans="1:17" ht="54.75" customHeight="1" thickBot="1" x14ac:dyDescent="0.3">
      <c r="A116" s="12" t="str">
        <f>VLOOKUP(B116,'Plantilla publicacion'!$A$3:$B$490,2,0)</f>
        <v>Actividad propia</v>
      </c>
      <c r="B116" s="105" t="s">
        <v>1049</v>
      </c>
      <c r="C116" s="249"/>
      <c r="D116" s="249">
        <f>VLOOKUP(B116,'Plantilla publicacion'!$A$3:$M$490,6,0)</f>
        <v>0</v>
      </c>
      <c r="E116" s="249"/>
      <c r="F116" s="249"/>
      <c r="G116" s="249" t="str">
        <f>VLOOKUP(B116,'Plantilla publicacion'!$A$3:$M$490,7,0)</f>
        <v>N/A</v>
      </c>
      <c r="H116" s="107" t="str">
        <f>VLOOKUP(B116,'Plantilla publicacion'!$A$3:$M$505,8,0)</f>
        <v>Gestionar las demandas de protección al consumidor (Informe mensual consolidado/ único entregable)</v>
      </c>
      <c r="I116" s="107">
        <f>VLOOKUP(B116,'Plantilla publicacion'!$A$3:$M$505,9,0)</f>
        <v>42000</v>
      </c>
      <c r="J116" s="107" t="str">
        <f>VLOOKUP(B116,'Plantilla publicacion'!$A$3:$M$505,10,0)</f>
        <v>Númerica</v>
      </c>
      <c r="K116" s="108" t="str">
        <f>VLOOKUP(B116,'Plantilla publicacion'!$A$3:$M$505,11,0)</f>
        <v>2025-01-20</v>
      </c>
      <c r="L116" s="108" t="str">
        <f>VLOOKUP(B116,'Plantilla publicacion'!$A$3:$M$505,12,0)</f>
        <v>2025-12-12</v>
      </c>
      <c r="M116" s="109"/>
      <c r="N116" s="110" t="str">
        <f>VLOOKUP(B116,'Plantilla publicacion'!$A$3:$M$505,13,0)</f>
        <v>4000-DESPACHO DEL SUPERINTENDENTE DELEGADO PARA ASUNTOS JURISDICCIONALES</v>
      </c>
      <c r="O116" s="14">
        <f>VLOOKUP(B116,'SEGUIMIENTO PAI 2025'!$F$6:$AF$486,23,0)</f>
        <v>75</v>
      </c>
      <c r="P116" s="503">
        <f>VLOOKUP(B116,'Plantilla publicacion'!$S$3:$Y$490,7,0)</f>
        <v>0.9124087591240877</v>
      </c>
      <c r="Q116" s="14" t="str">
        <f>VLOOKUP(B116,'SEGUIMIENTO PAI 2025'!$F$6:$AF$486,21,0)</f>
        <v>4000-2-1 De enero a agosto de 2025, y de acuerdo con la meta establecida de gestionar 42000 demandas de protección al consumidor, se evidencia un avance de 31.432 procesos calificados a tiempo lo que equivale al 74.8%.</v>
      </c>
    </row>
    <row r="117" spans="1:17" s="11" customFormat="1" ht="38.25" x14ac:dyDescent="0.25">
      <c r="A117" s="5" t="str">
        <f>VLOOKUP(B117,'Plantilla publicacion'!$A$3:$B$490,2,0)</f>
        <v>Producto</v>
      </c>
      <c r="B117" s="99" t="s">
        <v>1050</v>
      </c>
      <c r="C117" s="247" t="str">
        <f>VLOOKUP(B117,'Plantilla publicacion'!$A$3:$R$490,17,0)</f>
        <v>PND - 5-31-5-b- Convergencia regional - Entidades públicas territoriales y nacionales fortalecidas / PES - Transformación Institucional</v>
      </c>
      <c r="D117" s="247" t="str">
        <f>VLOOKUP(B117,'Plantilla publicacion'!$A$3:$M$497,6,0)</f>
        <v>81-Mejorar la oportunidad en la atención de trámites y servicios.</v>
      </c>
      <c r="E117" s="247" t="str">
        <f>VLOOKUP(B117,'Plantilla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247" t="str">
        <f>VLOOKUP(B117,'Plantilla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247" t="str">
        <f>VLOOKUP(B117,'Plantilla publicacion'!$A$3:$M$497,7,0)</f>
        <v>C-3503-0200-0011-40401c</v>
      </c>
      <c r="H117" s="101" t="str">
        <f>VLOOKUP(B117,'Plantilla publicacion'!$A$3:$M$505,8,0)</f>
        <v>Niveles de congestión de los procesos admitidos y pendientes de decisión a 31 de diciembre de 2024, en materia de Protección al Consumidor, reducidos. (Informe final que liste los autos o sentencias admitidos, finalizados)</v>
      </c>
      <c r="I117" s="101">
        <f>VLOOKUP(B117,'Plantilla publicacion'!$A$3:$M$505,9,0)</f>
        <v>20000</v>
      </c>
      <c r="J117" s="101" t="str">
        <f>VLOOKUP(B117,'Plantilla publicacion'!$A$3:$M$505,10,0)</f>
        <v>Númerica</v>
      </c>
      <c r="K117" s="181" t="str">
        <f>VLOOKUP(B117,'Plantilla publicacion'!$A$3:$M$505,11,0)</f>
        <v>2025-01-20</v>
      </c>
      <c r="L117" s="181" t="str">
        <f>VLOOKUP(B117,'Plantilla publicacion'!$A$3:$M$505,12,0)</f>
        <v>2025-12-12</v>
      </c>
      <c r="M117" s="14">
        <f>IF(ISERROR(VLOOKUP(B117,'Plantilla publicacion'!$A$3:$P$490,16,0)),"NA",VLOOKUP(B117,'Plantilla publicacion'!$A$3:$P$490,16,0))</f>
        <v>0</v>
      </c>
      <c r="N117" s="102" t="str">
        <f>VLOOKUP(B117,'Plantilla publicacion'!$A$3:$M$505,13,0)</f>
        <v>4000-DESPACHO DEL SUPERINTENDENTE DELEGADO PARA ASUNTOS JURISDICCIONALES</v>
      </c>
      <c r="O117" s="14">
        <f>VLOOKUP(B117,'SEGUIMIENTO PAI 2025'!$F$6:$AF$486,23,0)</f>
        <v>0</v>
      </c>
      <c r="P117" s="503">
        <f>VLOOKUP(B117,'Plantilla publicacion'!$S$3:$Y$490,7,0)</f>
        <v>0</v>
      </c>
      <c r="Q117" s="14">
        <f>VLOOKUP(B117,'SEGUIMIENTO PAI 2025'!$F$6:$AF$486,21,0)</f>
        <v>0</v>
      </c>
    </row>
    <row r="118" spans="1:17" ht="60.75" customHeight="1" thickBot="1" x14ac:dyDescent="0.3">
      <c r="A118" s="12" t="str">
        <f>VLOOKUP(B118,'Plantilla publicacion'!$A$3:$B$490,2,0)</f>
        <v>Actividad propia</v>
      </c>
      <c r="B118" s="105" t="s">
        <v>1052</v>
      </c>
      <c r="C118" s="249"/>
      <c r="D118" s="249">
        <f>VLOOKUP(B118,'Plantilla publicacion'!$A$3:$M$490,6,0)</f>
        <v>0</v>
      </c>
      <c r="E118" s="249"/>
      <c r="F118" s="249"/>
      <c r="G118" s="249" t="str">
        <f>VLOOKUP(B118,'Plantilla publicacion'!$A$3:$M$490,7,0)</f>
        <v>N/A</v>
      </c>
      <c r="H118" s="107" t="str">
        <f>VLOOKUP(B118,'Plantilla publicacion'!$A$3:$M$505,8,0)</f>
        <v>Finalizar las acciones de protección al consumidor admitidas y pendientes de decisión a 31 de diciembre de 2024. (Listado mensual en Excel de autos o sentencias finalizados)</v>
      </c>
      <c r="I118" s="107">
        <f>VLOOKUP(B118,'Plantilla publicacion'!$A$3:$M$505,9,0)</f>
        <v>20000</v>
      </c>
      <c r="J118" s="107" t="str">
        <f>VLOOKUP(B118,'Plantilla publicacion'!$A$3:$M$505,10,0)</f>
        <v>Númerica</v>
      </c>
      <c r="K118" s="108" t="str">
        <f>VLOOKUP(B118,'Plantilla publicacion'!$A$3:$M$505,11,0)</f>
        <v>2025-01-20</v>
      </c>
      <c r="L118" s="108" t="str">
        <f>VLOOKUP(B118,'Plantilla publicacion'!$A$3:$M$505,12,0)</f>
        <v>2025-12-12</v>
      </c>
      <c r="M118" s="109"/>
      <c r="N118" s="110" t="str">
        <f>VLOOKUP(B118,'Plantilla publicacion'!$A$3:$M$505,13,0)</f>
        <v>4000-DESPACHO DEL SUPERINTENDENTE DELEGADO PARA ASUNTOS JURISDICCIONALES</v>
      </c>
      <c r="O118" s="14">
        <f>VLOOKUP(B118,'SEGUIMIENTO PAI 2025'!$F$6:$AF$486,23,0)</f>
        <v>74</v>
      </c>
      <c r="P118" s="503">
        <f>VLOOKUP(B118,'Plantilla publicacion'!$S$3:$Y$490,7,0)</f>
        <v>0.9002433090024331</v>
      </c>
      <c r="Q118" s="14" t="str">
        <f>VLOOKUP(B118,'SEGUIMIENTO PAI 2025'!$F$6:$AF$486,21,0)</f>
        <v>4000-3-1 De enero a agosto de 2025, y de acuerdo con la meta establecida de finalizar 20000 acciones de protección al consumidor admitidas y pendientes de decisión a 31 de diciembre de 2024, se evidencia un avance de 14.885 procesos lo que equivale al 74.43%.</v>
      </c>
    </row>
    <row r="119" spans="1:17" s="11" customFormat="1" ht="51" x14ac:dyDescent="0.25">
      <c r="A119" s="5" t="str">
        <f>VLOOKUP(B119,'Plantilla publicacion'!$A$3:$B$490,2,0)</f>
        <v>Producto</v>
      </c>
      <c r="B119" s="14" t="s">
        <v>1053</v>
      </c>
      <c r="C119" s="248" t="str">
        <f>VLOOKUP(B119,'Plantilla publicacion'!$A$3:$R$490,17,0)</f>
        <v>PND - 5-31-5-b- Convergencia regional - Entidades públicas territoriales y nacionales fortalecidas / PES - Transformación Institucional</v>
      </c>
      <c r="D119" s="248" t="str">
        <f>VLOOKUP(B119,'Plantilla publicacion'!$A$3:$M$497,6,0)</f>
        <v>81-Mejorar la oportunidad en la atención de trámites y servicios.</v>
      </c>
      <c r="E119" s="248" t="str">
        <f>VLOOKUP(B119,'Plantilla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248" t="str">
        <f>VLOOKUP(B119,'Plantilla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248" t="str">
        <f>VLOOKUP(B119,'Plantilla publicacion'!$A$3:$M$497,7,0)</f>
        <v>C-3503-0200-0011-40401c</v>
      </c>
      <c r="H119" s="14" t="str">
        <f>VLOOKUP(B119,'Plantilla publicacion'!$A$3:$M$505,8,0)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19" s="14">
        <f>VLOOKUP(B119,'Plantilla publicacion'!$A$3:$M$505,9,0)</f>
        <v>6430</v>
      </c>
      <c r="J119" s="14" t="str">
        <f>VLOOKUP(B119,'Plantilla publicacion'!$A$3:$M$505,10,0)</f>
        <v>Númerica</v>
      </c>
      <c r="K119" s="180" t="str">
        <f>VLOOKUP(B119,'Plantilla publicacion'!$A$3:$M$505,11,0)</f>
        <v>2025-01-20</v>
      </c>
      <c r="L119" s="180" t="str">
        <f>VLOOKUP(B119,'Plantilla publicacion'!$A$3:$M$505,12,0)</f>
        <v>2025-12-12</v>
      </c>
      <c r="M119" s="14">
        <f>IF(ISERROR(VLOOKUP(B119,'Plantilla publicacion'!$A$3:$P$490,16,0)),"NA",VLOOKUP(B119,'Plantilla publicacion'!$A$3:$P$490,16,0))</f>
        <v>0</v>
      </c>
      <c r="N119" s="14" t="str">
        <f>VLOOKUP(B119,'Plantilla publicacion'!$A$3:$M$505,13,0)</f>
        <v>4000-DESPACHO DEL SUPERINTENDENTE DELEGADO PARA ASUNTOS JURISDICCIONALES</v>
      </c>
      <c r="O119" s="14">
        <f>VLOOKUP(B119,'SEGUIMIENTO PAI 2025'!$F$6:$AF$486,23,0)</f>
        <v>0</v>
      </c>
      <c r="P119" s="503">
        <f>VLOOKUP(B119,'Plantilla publicacion'!$S$3:$Y$490,7,0)</f>
        <v>0</v>
      </c>
      <c r="Q119" s="14">
        <f>VLOOKUP(B119,'SEGUIMIENTO PAI 2025'!$F$6:$AF$486,21,0)</f>
        <v>0</v>
      </c>
    </row>
    <row r="120" spans="1:17" s="11" customFormat="1" ht="36.75" customHeight="1" x14ac:dyDescent="0.25">
      <c r="A120" s="5"/>
      <c r="B120" s="10" t="s">
        <v>1055</v>
      </c>
      <c r="C120" s="248"/>
      <c r="D120" s="248"/>
      <c r="E120" s="248"/>
      <c r="F120" s="248"/>
      <c r="G120" s="248"/>
      <c r="H120" s="10" t="str">
        <f>VLOOKUP(B120,'Plantilla publicacion'!$A$3:$M$505,8,0)</f>
        <v>Finalizar el trámite para la verificación del cumplimiento de las sentencias, transacciones y conciliaciones a favor del consumidor legalmente celebradas hasta el 31 de diciembre de 2023 (Listado en Excel mensual de finalización)</v>
      </c>
      <c r="I120" s="10">
        <f>VLOOKUP(B120,'Plantilla publicacion'!$A$3:$M$505,9,0)</f>
        <v>6430</v>
      </c>
      <c r="J120" s="10" t="str">
        <f>VLOOKUP(B120,'Plantilla publicacion'!$A$3:$M$505,10,0)</f>
        <v>Númerica</v>
      </c>
      <c r="K120" s="111" t="str">
        <f>VLOOKUP(B120,'Plantilla publicacion'!$A$3:$M$505,11,0)</f>
        <v>2025-01-20</v>
      </c>
      <c r="L120" s="111" t="str">
        <f>VLOOKUP(B120,'Plantilla publicacion'!$A$3:$M$505,12,0)</f>
        <v>2025-12-12</v>
      </c>
      <c r="M120" s="112"/>
      <c r="N120" s="113" t="str">
        <f>VLOOKUP(B120,'Plantilla publicacion'!$A$3:$M$505,13,0)</f>
        <v>4000-DESPACHO DEL SUPERINTENDENTE DELEGADO PARA ASUNTOS JURISDICCIONALES</v>
      </c>
      <c r="O120" s="14">
        <f>VLOOKUP(B120,'SEGUIMIENTO PAI 2025'!$F$6:$AF$486,23,0)</f>
        <v>99</v>
      </c>
      <c r="P120" s="503">
        <f>VLOOKUP(B120,'Plantilla publicacion'!$S$3:$Y$490,7,0)</f>
        <v>0.60218978102189791</v>
      </c>
      <c r="Q120" s="14" t="str">
        <f>VLOOKUP(B120,'SEGUIMIENTO PAI 2025'!$F$6:$AF$486,21,0)</f>
        <v>4000-4-1 De enero a agosto de 2025, y de acuerdo con la meta establecida de finalizar el trámite para la verificación del cumplimiento de 6430 sentencias, transacciones y conciliaciones a favor del consumidor legalmente celebradas hasta el 31 de diciembre de 2023, se evidencia un avance de 6.418 procesos finalizados lo que equivale al 99.81%.</v>
      </c>
    </row>
    <row r="121" spans="1:17" ht="54" customHeight="1" thickBot="1" x14ac:dyDescent="0.3">
      <c r="A121" s="12" t="str">
        <f>VLOOKUP(B121,'Plantilla publicacion'!$A$3:$B$490,2,0)</f>
        <v>Actividad propia</v>
      </c>
      <c r="B121" s="10" t="s">
        <v>1804</v>
      </c>
      <c r="C121" s="248"/>
      <c r="D121" s="248">
        <f>VLOOKUP(B121,'Plantilla publicacion'!$A$3:$M$490,6,0)</f>
        <v>0</v>
      </c>
      <c r="E121" s="248"/>
      <c r="F121" s="248"/>
      <c r="G121" s="248" t="str">
        <f>VLOOKUP(B121,'Plantilla publicacion'!$A$3:$M$490,7,0)</f>
        <v>N/A</v>
      </c>
      <c r="H121" s="10" t="str">
        <f>VLOOKUP(B121,'Plantilla publicacion'!$A$3:$M$505,8,0)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I121" s="10">
        <f>VLOOKUP(B121,'Plantilla publicacion'!$A$3:$M$505,9,0)</f>
        <v>100</v>
      </c>
      <c r="J121" s="10" t="str">
        <f>VLOOKUP(B121,'Plantilla publicacion'!$A$3:$M$505,10,0)</f>
        <v>Porcentual</v>
      </c>
      <c r="K121" s="111" t="str">
        <f>VLOOKUP(B121,'Plantilla publicacion'!$A$3:$M$505,11,0)</f>
        <v>2025-05-02</v>
      </c>
      <c r="L121" s="111" t="str">
        <f>VLOOKUP(B121,'Plantilla publicacion'!$A$3:$M$505,12,0)</f>
        <v>2025-12-12</v>
      </c>
      <c r="M121" s="112"/>
      <c r="N121" s="113" t="str">
        <f>VLOOKUP(B121,'Plantilla publicacion'!$A$3:$M$505,13,0)</f>
        <v>4000-DESPACHO DEL SUPERINTENDENTE DELEGADO PARA ASUNTOS JURISDICCIONALES</v>
      </c>
      <c r="O121" s="14">
        <f>VLOOKUP(B121,'SEGUIMIENTO PAI 2025'!$F$6:$AF$486,23,0)</f>
        <v>85</v>
      </c>
      <c r="P121" s="503">
        <f>VLOOKUP(B121,'Plantilla publicacion'!$S$3:$Y$490,7,0)</f>
        <v>0.51703163017031639</v>
      </c>
      <c r="Q121" s="14" t="str">
        <f>VLOOKUP(B121,'SEGUIMIENTO PAI 2025'!$F$6:$AF$486,21,0)</f>
        <v>4000-4-2 De mayo a agosto de 2025, y de acuerdo con la meta establecida de finalizar con archivo el 100% del trámite de los expedientes sin noticia de incumplimiento, noticias pretemporada, extemporáneas o archivo por ausencia de derecho de postulación y controles de legalidad que deriven en archivo en relación con las sentencias, transacciones y conciliaciones respecto de las sociedades FAST COLOMBIA SAS y ULTRA AIR S.A.S proferidas a 31 de marzo de 2025, se evidencia un avance de 14.640 procesos finalizados lo que equivale al 85.03%.</v>
      </c>
    </row>
    <row r="122" spans="1:17" s="11" customFormat="1" ht="25.5" x14ac:dyDescent="0.25">
      <c r="A122" s="5" t="str">
        <f>VLOOKUP(B122,'Plantilla publicacion'!$A$3:$B$490,2,0)</f>
        <v>Producto</v>
      </c>
      <c r="B122" s="99" t="s">
        <v>1056</v>
      </c>
      <c r="C122" s="247" t="str">
        <f>VLOOKUP(B122,'Plantilla publicacion'!$A$3:$R$490,17,0)</f>
        <v>PND - 5-31-5-b- Convergencia regional - Entidades públicas territoriales y nacionales fortalecidas / PES - Cierre de brechas territoriales</v>
      </c>
      <c r="D122" s="247" t="str">
        <f>VLOOKUP(B122,'Plantilla publicacion'!$A$3:$M$497,6,0)</f>
        <v>58-Promover el enfoque preventivo, diferencial y territorial en el que hacer misional de la entidad</v>
      </c>
      <c r="E122" s="247" t="str">
        <f>VLOOKUP(B122,'Plantilla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2" s="247" t="str">
        <f>VLOOKUP(B122,'Plantilla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2" s="247" t="str">
        <f>VLOOKUP(B122,'Plantilla publicacion'!$A$3:$M$497,7,0)</f>
        <v>C-3503-0200-0011-40401c</v>
      </c>
      <c r="H122" s="101" t="str">
        <f>VLOOKUP(B122,'Plantilla publicacion'!$A$3:$M$505,8,0)</f>
        <v>Presencia territorial de la SIC en materia de asuntos jursidiccionales, fortalecida. (Listados de asistencia por jornada)</v>
      </c>
      <c r="I122" s="101">
        <f>VLOOKUP(B122,'Plantilla publicacion'!$A$3:$M$505,9,0)</f>
        <v>6</v>
      </c>
      <c r="J122" s="101" t="str">
        <f>VLOOKUP(B122,'Plantilla publicacion'!$A$3:$M$505,10,0)</f>
        <v>Númerica</v>
      </c>
      <c r="K122" s="181" t="str">
        <f>VLOOKUP(B122,'Plantilla publicacion'!$A$3:$M$505,11,0)</f>
        <v>2025-02-03</v>
      </c>
      <c r="L122" s="181" t="str">
        <f>VLOOKUP(B122,'Plantilla publicacion'!$A$3:$M$505,12,0)</f>
        <v>2025-11-28</v>
      </c>
      <c r="M122" s="14">
        <f>IF(ISERROR(VLOOKUP(B122,'Plantilla publicacion'!$A$3:$P$490,16,0)),"NA",VLOOKUP(B122,'Plantilla publicacion'!$A$3:$P$490,16,0))</f>
        <v>0</v>
      </c>
      <c r="N122" s="102" t="str">
        <f>VLOOKUP(B122,'Plantilla publicacion'!$A$3:$M$505,13,0)</f>
        <v>4000-DESPACHO DEL SUPERINTENDENTE DELEGADO PARA ASUNTOS JURISDICCIONALES</v>
      </c>
      <c r="O122" s="14">
        <f>VLOOKUP(B122,'SEGUIMIENTO PAI 2025'!$F$6:$AF$486,23,0)</f>
        <v>0</v>
      </c>
      <c r="P122" s="503">
        <f>VLOOKUP(B122,'Plantilla publicacion'!$S$3:$Y$490,7,0)</f>
        <v>0</v>
      </c>
      <c r="Q122" s="14">
        <f>VLOOKUP(B122,'SEGUIMIENTO PAI 2025'!$F$6:$AF$486,21,0)</f>
        <v>0</v>
      </c>
    </row>
    <row r="123" spans="1:17" s="11" customFormat="1" ht="48" customHeight="1" x14ac:dyDescent="0.25">
      <c r="A123" s="12" t="str">
        <f>VLOOKUP(B123,'Plantilla publicacion'!$A$3:$B$490,2,0)</f>
        <v>Actividad propia</v>
      </c>
      <c r="B123" s="103" t="s">
        <v>1058</v>
      </c>
      <c r="C123" s="248"/>
      <c r="D123" s="248">
        <f>VLOOKUP(B123,'Plantilla publicacion'!$A$3:$M$490,6,0)</f>
        <v>0</v>
      </c>
      <c r="E123" s="248"/>
      <c r="F123" s="248"/>
      <c r="G123" s="248" t="str">
        <f>VLOOKUP(B123,'Plantilla publicacion'!$A$3:$M$490,7,0)</f>
        <v>N/A</v>
      </c>
      <c r="H123" s="6" t="str">
        <f>VLOOKUP(B123,'Plantilla publicacion'!$A$3:$M$505,8,0)</f>
        <v>Definir fechas de las jornadas de territorialización. (correo electrónico enviando con las fechas de las jornadas/único entregable)</v>
      </c>
      <c r="I123" s="6">
        <f>VLOOKUP(B123,'Plantilla publicacion'!$A$3:$M$505,9,0)</f>
        <v>1</v>
      </c>
      <c r="J123" s="6" t="str">
        <f>VLOOKUP(B123,'Plantilla publicacion'!$A$3:$M$505,10,0)</f>
        <v>Númerica</v>
      </c>
      <c r="K123" s="7" t="str">
        <f>VLOOKUP(B123,'Plantilla publicacion'!$A$3:$M$505,11,0)</f>
        <v>2025-02-03</v>
      </c>
      <c r="L123" s="7" t="str">
        <f>VLOOKUP(B123,'Plantilla publicacion'!$A$3:$M$505,12,0)</f>
        <v>2025-03-31</v>
      </c>
      <c r="M123" s="56"/>
      <c r="N123" s="104" t="str">
        <f>VLOOKUP(B123,'Plantilla publicacion'!$A$3:$M$505,13,0)</f>
        <v>4000-DESPACHO DEL SUPERINTENDENTE DELEGADO PARA ASUNTOS JURISDICCIONALES</v>
      </c>
      <c r="O123" s="14">
        <f>VLOOKUP(B123,'SEGUIMIENTO PAI 2025'!$F$6:$AF$486,23,0)</f>
        <v>100</v>
      </c>
      <c r="P123" s="503">
        <f>VLOOKUP(B123,'Plantilla publicacion'!$S$3:$Y$490,7,0)</f>
        <v>0.24330900243309003</v>
      </c>
      <c r="Q123" s="14" t="str">
        <f>VLOOKUP(B123,'SEGUIMIENTO PAI 2025'!$F$6:$AF$486,21,0)</f>
        <v xml:space="preserve">4000-5-1 De acuerdo con la meta establecida de definir fechas de las jornadas de territorialización, se remite correo electrónico con las fechas de las jornadas, lo que equivale al 100 %  </v>
      </c>
    </row>
    <row r="124" spans="1:17" s="11" customFormat="1" ht="48" customHeight="1" thickBot="1" x14ac:dyDescent="0.3">
      <c r="A124" s="12" t="str">
        <f>VLOOKUP(B124,'Plantilla publicacion'!$A$3:$B$490,2,0)</f>
        <v>Actividad propia</v>
      </c>
      <c r="B124" s="105" t="s">
        <v>1060</v>
      </c>
      <c r="C124" s="249"/>
      <c r="D124" s="249">
        <f>VLOOKUP(B124,'Plantilla publicacion'!$A$3:$M$490,6,0)</f>
        <v>0</v>
      </c>
      <c r="E124" s="249"/>
      <c r="F124" s="249"/>
      <c r="G124" s="249" t="str">
        <f>VLOOKUP(B124,'Plantilla publicacion'!$A$3:$M$490,7,0)</f>
        <v>N/A</v>
      </c>
      <c r="H124" s="107" t="str">
        <f>VLOOKUP(B124,'Plantilla publicacion'!$A$3:$M$505,8,0)</f>
        <v>Realizar jornadas de territorialización, de acuerdo con el cronograma establecido. (Listados de asistencia por programa)</v>
      </c>
      <c r="I124" s="107">
        <f>VLOOKUP(B124,'Plantilla publicacion'!$A$3:$M$505,9,0)</f>
        <v>6</v>
      </c>
      <c r="J124" s="107" t="str">
        <f>VLOOKUP(B124,'Plantilla publicacion'!$A$3:$M$505,10,0)</f>
        <v>Númerica</v>
      </c>
      <c r="K124" s="108" t="str">
        <f>VLOOKUP(B124,'Plantilla publicacion'!$A$3:$M$505,11,0)</f>
        <v>2025-04-01</v>
      </c>
      <c r="L124" s="108" t="str">
        <f>VLOOKUP(B124,'Plantilla publicacion'!$A$3:$M$505,12,0)</f>
        <v>2025-11-28</v>
      </c>
      <c r="M124" s="109"/>
      <c r="N124" s="110" t="str">
        <f>VLOOKUP(B124,'Plantilla publicacion'!$A$3:$M$505,13,0)</f>
        <v>4000-DESPACHO DEL SUPERINTENDENTE DELEGADO PARA ASUNTOS JURISDICCIONALES</v>
      </c>
      <c r="O124" s="14">
        <f>VLOOKUP(B124,'SEGUIMIENTO PAI 2025'!$F$6:$AF$486,23,0)</f>
        <v>66</v>
      </c>
      <c r="P124" s="503">
        <f>VLOOKUP(B124,'Plantilla publicacion'!$S$3:$Y$490,7,0)</f>
        <v>0.64233576642335766</v>
      </c>
      <c r="Q124" s="14" t="str">
        <f>VLOOKUP(B124,'SEGUIMIENTO PAI 2025'!$F$6:$AF$486,21,0)</f>
        <v>4000-5-2 De acuerdo con la meta establecida de realizar seis (6) jornadas de territorialización, se adjunta el listado y piezas publicitarias de la cuarta jornada realizada en la ciudad de Pereira- Risaralda los días 25 y 26 de agosto de 2025, se evidencia un avance de 66%.</v>
      </c>
    </row>
    <row r="125" spans="1:17" s="11" customFormat="1" ht="51" x14ac:dyDescent="0.25">
      <c r="A125" s="5" t="str">
        <f>VLOOKUP(B125,'Plantilla publicacion'!$A$3:$B$490,2,0)</f>
        <v>Producto</v>
      </c>
      <c r="B125" s="99" t="s">
        <v>1084</v>
      </c>
      <c r="C125" s="247" t="str">
        <f>VLOOKUP(B125,'Plantilla publicacion'!$A$3:$R$490,17,0)</f>
        <v>PND - 5-31-5-b- Convergencia regional - Entidades públicas territoriales y nacionales fortalecidas / PES - Transformación Institucional</v>
      </c>
      <c r="D125" s="247" t="str">
        <f>VLOOKUP(B125,'Plantilla publicacion'!$A$3:$M$497,6,0)</f>
        <v>56-Fortalecer la gestión de la información, el conocimiento y la innovación para optimizar la capacidad institucional</v>
      </c>
      <c r="E125" s="247" t="str">
        <f>VLOOKUP(B125,'Plantilla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5" s="247" t="str">
        <f>VLOOKUP(B125,'Plantilla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5" s="247" t="str">
        <f>VLOOKUP(B125,'Plantilla publicacion'!$A$3:$M$497,7,0)</f>
        <v>C-3503-0200-0011-40401c</v>
      </c>
      <c r="H125" s="101" t="str">
        <f>VLOOKUP(B125,'Plantilla publicacion'!$A$3:$M$505,8,0)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5" s="101">
        <f>VLOOKUP(B125,'Plantilla publicacion'!$A$3:$M$505,9,0)</f>
        <v>1</v>
      </c>
      <c r="J125" s="101" t="str">
        <f>VLOOKUP(B125,'Plantilla publicacion'!$A$3:$M$505,10,0)</f>
        <v>Númerica</v>
      </c>
      <c r="K125" s="181" t="str">
        <f>VLOOKUP(B125,'Plantilla publicacion'!$A$3:$M$505,11,0)</f>
        <v>2025-02-03</v>
      </c>
      <c r="L125" s="181" t="str">
        <f>VLOOKUP(B125,'Plantilla publicacion'!$A$3:$M$505,12,0)</f>
        <v>2025-12-12</v>
      </c>
      <c r="M125" s="14">
        <f>IF(ISERROR(VLOOKUP(B125,'Plantilla publicacion'!$A$3:$P$490,16,0)),"NA",VLOOKUP(B125,'Plantilla publicacion'!$A$3:$P$490,16,0))</f>
        <v>0</v>
      </c>
      <c r="N125" s="102" t="str">
        <f>VLOOKUP(B125,'Plantilla publicacion'!$A$3:$M$505,13,0)</f>
        <v>4000-DESPACHO DEL SUPERINTENDENTE DELEGADO PARA ASUNTOS JURISDICCIONALES</v>
      </c>
      <c r="O125" s="14">
        <f>VLOOKUP(B125,'SEGUIMIENTO PAI 2025'!$F$6:$AF$486,23,0)</f>
        <v>0</v>
      </c>
      <c r="P125" s="503">
        <f>VLOOKUP(B125,'Plantilla publicacion'!$S$3:$Y$490,7,0)</f>
        <v>0</v>
      </c>
      <c r="Q125" s="14">
        <f>VLOOKUP(B125,'SEGUIMIENTO PAI 2025'!$F$6:$AF$486,21,0)</f>
        <v>0</v>
      </c>
    </row>
    <row r="126" spans="1:17" s="11" customFormat="1" ht="51.75" thickBot="1" x14ac:dyDescent="0.3">
      <c r="A126" s="12" t="str">
        <f>VLOOKUP(B126,'Plantilla publicacion'!$A$3:$B$490,2,0)</f>
        <v>Actividad propia</v>
      </c>
      <c r="B126" s="105" t="s">
        <v>1086</v>
      </c>
      <c r="C126" s="249"/>
      <c r="D126" s="249">
        <f>VLOOKUP(B126,'Plantilla publicacion'!$A$3:$M$490,6,0)</f>
        <v>0</v>
      </c>
      <c r="E126" s="249"/>
      <c r="F126" s="249"/>
      <c r="G126" s="249" t="str">
        <f>VLOOKUP(B126,'Plantilla publicacion'!$A$3:$M$490,7,0)</f>
        <v>N/A</v>
      </c>
      <c r="H126" s="107" t="str">
        <f>VLOOKUP(B126,'Plantilla publicacion'!$A$3:$M$505,8,0)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6" s="107">
        <f>VLOOKUP(B126,'Plantilla publicacion'!$A$3:$M$505,9,0)</f>
        <v>1</v>
      </c>
      <c r="J126" s="107" t="str">
        <f>VLOOKUP(B126,'Plantilla publicacion'!$A$3:$M$505,10,0)</f>
        <v>Númerica</v>
      </c>
      <c r="K126" s="108" t="str">
        <f>VLOOKUP(B126,'Plantilla publicacion'!$A$3:$M$505,11,0)</f>
        <v>2025-02-03</v>
      </c>
      <c r="L126" s="108" t="str">
        <f>VLOOKUP(B126,'Plantilla publicacion'!$A$3:$M$505,12,0)</f>
        <v>2025-12-12</v>
      </c>
      <c r="M126" s="109"/>
      <c r="N126" s="110" t="str">
        <f>VLOOKUP(B126,'Plantilla publicacion'!$A$3:$M$505,13,0)</f>
        <v>4000-DESPACHO DEL SUPERINTENDENTE DELEGADO PARA ASUNTOS JURISDICCIONALES</v>
      </c>
      <c r="O126" s="14">
        <f>VLOOKUP(B126,'SEGUIMIENTO PAI 2025'!$F$6:$AF$486,23,0)</f>
        <v>0</v>
      </c>
      <c r="P126" s="503">
        <f>VLOOKUP(B126,'Plantilla publicacion'!$S$3:$Y$490,7,0)</f>
        <v>0</v>
      </c>
      <c r="Q126" s="14">
        <f>VLOOKUP(B126,'SEGUIMIENTO PAI 2025'!$F$6:$AF$486,21,0)</f>
        <v>0</v>
      </c>
    </row>
    <row r="127" spans="1:17" s="11" customFormat="1" ht="42" customHeight="1" x14ac:dyDescent="0.25">
      <c r="A127" s="12"/>
      <c r="B127" s="99" t="s">
        <v>1143</v>
      </c>
      <c r="C127" s="278" t="str">
        <f>VLOOKUP(B127,'Plantilla publicacion'!$A$3:$R$490,17,0)</f>
        <v>PND - 5-31-5-b- Convergencia regional - Entidades públicas territoriales y nacionales fortalecidas / PES - Transformación Institucional</v>
      </c>
      <c r="D127" s="278" t="str">
        <f>VLOOKUP(B127,'Plantilla publicacion'!$A$3:$M$497,6,0)</f>
        <v>56-Fortalecer la gestión de la información, el conocimiento y la innovación para optimizar la capacidad institucional</v>
      </c>
      <c r="E127" s="278" t="str">
        <f>VLOOKUP(B127,'Plantilla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7" s="278" t="str">
        <f>VLOOKUP(B127,'Plantilla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7" s="278" t="str">
        <f>VLOOKUP(B127,'Plantilla publicacion'!$A$3:$M$497,7,0)</f>
        <v>N/A</v>
      </c>
      <c r="H127" s="101" t="str">
        <f>VLOOKUP(B127,'Plantilla publicacion'!$A$3:$M$505,8,0)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127" s="101">
        <f>VLOOKUP(B127,'Plantilla publicacion'!$A$3:$M$505,9,0)</f>
        <v>4</v>
      </c>
      <c r="J127" s="101" t="str">
        <f>VLOOKUP(B127,'Plantilla publicacion'!$A$3:$M$505,10,0)</f>
        <v>Númerica</v>
      </c>
      <c r="K127" s="181" t="str">
        <f>VLOOKUP(B127,'Plantilla publicacion'!$A$3:$M$505,11,0)</f>
        <v>2025-02-03</v>
      </c>
      <c r="L127" s="181" t="str">
        <f>VLOOKUP(B127,'Plantilla publicacion'!$A$3:$M$505,12,0)</f>
        <v>2025-11-28</v>
      </c>
      <c r="M127" s="14"/>
      <c r="N127" s="102" t="str">
        <f>VLOOKUP(B127,'Plantilla publicacion'!$A$3:$M$505,13,0)</f>
        <v>10-OFICINA  ASESORA JURÍDICA;
1000-DESPACHO DEL SUPERINTENDENTE DELEGADO PARA LA PROTECCIÓN DE LA COMPETENCIA;
73-GRUPO DE TRABAJO DE COMUNICACION</v>
      </c>
      <c r="O127" s="14">
        <f>VLOOKUP(B127,'SEGUIMIENTO PAI 2025'!$F$6:$AF$486,23,0)</f>
        <v>0</v>
      </c>
      <c r="P127" s="503">
        <f>VLOOKUP(B127,'Plantilla publicacion'!$S$3:$Y$490,7,0)</f>
        <v>0</v>
      </c>
      <c r="Q127" s="14" t="str">
        <f>VLOOKUP(B127,'SEGUIMIENTO PAI 2025'!$F$6:$AF$486,21,0)</f>
        <v>El 26 de junio de 2025, se remitió a la Oficina Asesora Jurídica la Guía denominada "Guía de terceros interesados"
El 4 de julio de 2025 se remitió a la Oficina Asesora Jurídica la "Guías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v>
      </c>
    </row>
    <row r="128" spans="1:17" s="11" customFormat="1" ht="191.25" x14ac:dyDescent="0.25">
      <c r="A128" s="12"/>
      <c r="B128" s="6" t="s">
        <v>1146</v>
      </c>
      <c r="C128" s="279"/>
      <c r="D128" s="279">
        <f>VLOOKUP(B128,'Plantilla publicacion'!$A$3:$M$490,6,0)</f>
        <v>0</v>
      </c>
      <c r="E128" s="279"/>
      <c r="F128" s="279"/>
      <c r="G128" s="279" t="str">
        <f>VLOOKUP(B128,'Plantilla publicacion'!$A$3:$M$490,7,0)</f>
        <v>N/A</v>
      </c>
      <c r="H128" s="6" t="str">
        <f>VLOOKUP(B128,'Plantilla publicacion'!$A$3:$M$505,8,0)</f>
        <v>Elaborar y enviar los documentos a la Oficina Asesora Jurídica  (Documento en Word de la guía o manual remitido a la Oficina Asesora Jurídica)</v>
      </c>
      <c r="I128" s="6">
        <f>VLOOKUP(B128,'Plantilla publicacion'!$A$3:$M$505,9,0)</f>
        <v>4</v>
      </c>
      <c r="J128" s="6" t="str">
        <f>VLOOKUP(B128,'Plantilla publicacion'!$A$3:$M$505,10,0)</f>
        <v>Númerica</v>
      </c>
      <c r="K128" s="7" t="str">
        <f>VLOOKUP(B128,'Plantilla publicacion'!$A$3:$M$505,11,0)</f>
        <v>2025-02-03</v>
      </c>
      <c r="L128" s="7" t="str">
        <f>VLOOKUP(B128,'Plantilla publicacion'!$A$3:$M$505,12,0)</f>
        <v>2025-07-31</v>
      </c>
      <c r="M128" s="56"/>
      <c r="N128" s="16" t="str">
        <f>VLOOKUP(B128,'Plantilla publicacion'!$A$3:$M$505,13,0)</f>
        <v>1000-DESPACHO DEL SUPERINTENDENTE DELEGADO PARA LA PROTECCIÓN DE LA COMPETENCIA</v>
      </c>
      <c r="O128" s="14">
        <f>VLOOKUP(B128,'SEGUIMIENTO PAI 2025'!$F$6:$AF$486,23,0)</f>
        <v>100</v>
      </c>
      <c r="P128" s="503">
        <f>VLOOKUP(B128,'Plantilla publicacion'!$S$3:$Y$490,7,0)</f>
        <v>4.5454545454545459</v>
      </c>
      <c r="Q128" s="14" t="str">
        <f>VLOOKUP(B128,'SEGUIMIENTO PAI 2025'!$F$6:$AF$486,21,0)</f>
        <v>El 26 de junio de 2025, se remitió a la Oficina Asesora Jurídica la Guía denominada "Guía de terceros interesados"
El 4 de julio de 2025 se remitió a la Oficina Asesora Jurídica la "Guías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v>
      </c>
    </row>
    <row r="129" spans="1:17" s="11" customFormat="1" ht="229.5" x14ac:dyDescent="0.25">
      <c r="A129" s="12"/>
      <c r="B129" s="6" t="s">
        <v>1148</v>
      </c>
      <c r="C129" s="279"/>
      <c r="D129" s="279"/>
      <c r="E129" s="279"/>
      <c r="F129" s="279"/>
      <c r="G129" s="279"/>
      <c r="H129" s="6" t="str">
        <f>VLOOKUP(B129,'Plantilla publicacion'!$A$3:$M$505,8,0)</f>
        <v>Revisar y/o aprobar los documentos y enviarlos al área solicitante mediante correo electrónico. (Correo electrónico con revisión y/o aprobación de los documentos)</v>
      </c>
      <c r="I129" s="6">
        <f>VLOOKUP(B129,'Plantilla publicacion'!$A$3:$M$505,9,0)</f>
        <v>4</v>
      </c>
      <c r="J129" s="6" t="str">
        <f>VLOOKUP(B129,'Plantilla publicacion'!$A$3:$M$505,10,0)</f>
        <v>Númerica</v>
      </c>
      <c r="K129" s="7" t="str">
        <f>VLOOKUP(B129,'Plantilla publicacion'!$A$3:$M$505,11,0)</f>
        <v>2025-03-20</v>
      </c>
      <c r="L129" s="7" t="str">
        <f>VLOOKUP(B129,'Plantilla publicacion'!$A$3:$M$505,12,0)</f>
        <v>2025-07-31</v>
      </c>
      <c r="M129" s="56"/>
      <c r="N129" s="16" t="str">
        <f>VLOOKUP(B129,'Plantilla publicacion'!$A$3:$M$505,13,0)</f>
        <v>10-OFICINA  ASESORA JURÍDICA</v>
      </c>
      <c r="O129" s="14">
        <f>VLOOKUP(B129,'SEGUIMIENTO PAI 2025'!$F$6:$AF$486,23,0)</f>
        <v>100</v>
      </c>
      <c r="P129" s="503">
        <f>VLOOKUP(B129,'Plantilla publicacion'!$S$3:$Y$490,7,0)</f>
        <v>0</v>
      </c>
      <c r="Q129" s="14" t="str">
        <f>VLOOKUP(B129,'SEGUIMIENTO PAI 2025'!$F$6:$AF$486,21,0)</f>
        <v xml:space="preserve">Desde la Oficina Asesora Jurídica se remiten las diferentes Guías aprobadas, a continuación se listan cada una de ellas, con las respectivas fechas: 
(1) Guías de Integraciones Empresariales, fecha de aprobación: 5 de junio de 2025.
(2) Guía sobre la prohibición general en compras públicas, fecha de aprobación:  5 de junio de 2025.
(3) Guías o directrices para incentivar de manera eficaz la aplicación de normas de protección y libre competencia económica y proporcionar claridad a empresas, autoridades públicas y de competencia homóloga, elaboradas y publicadas, fecha de aprobación: 7 de julio de 2025.
(4) Guía de terceros interesados, fecha de aprobación: 7 de julio de 2025. </v>
      </c>
    </row>
    <row r="130" spans="1:17" s="11" customFormat="1" ht="102" x14ac:dyDescent="0.25">
      <c r="A130" s="12"/>
      <c r="B130" s="6" t="s">
        <v>1151</v>
      </c>
      <c r="C130" s="279"/>
      <c r="D130" s="279"/>
      <c r="E130" s="279"/>
      <c r="F130" s="279"/>
      <c r="G130" s="279"/>
      <c r="H130" s="6" t="str">
        <f>VLOOKUP(B130,'Plantilla publicacion'!$A$3:$M$505,8,0)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130" s="6">
        <f>VLOOKUP(B130,'Plantilla publicacion'!$A$3:$M$505,9,0)</f>
        <v>4</v>
      </c>
      <c r="J130" s="6" t="str">
        <f>VLOOKUP(B130,'Plantilla publicacion'!$A$3:$M$505,10,0)</f>
        <v>Númerica</v>
      </c>
      <c r="K130" s="7" t="str">
        <f>VLOOKUP(B130,'Plantilla publicacion'!$A$3:$M$505,11,0)</f>
        <v>2025-08-01</v>
      </c>
      <c r="L130" s="7" t="str">
        <f>VLOOKUP(B130,'Plantilla publicacion'!$A$3:$M$505,12,0)</f>
        <v>2025-08-29</v>
      </c>
      <c r="M130" s="56"/>
      <c r="N130" s="16" t="str">
        <f>VLOOKUP(B130,'Plantilla publicacion'!$A$3:$M$505,13,0)</f>
        <v>1000-DESPACHO DEL SUPERINTENDENTE DELEGADO PARA LA PROTECCIÓN DE LA COMPETENCIA</v>
      </c>
      <c r="O130" s="14">
        <f>VLOOKUP(B130,'SEGUIMIENTO PAI 2025'!$F$6:$AF$486,23,0)</f>
        <v>75</v>
      </c>
      <c r="P130" s="503">
        <f>VLOOKUP(B130,'Plantilla publicacion'!$S$3:$Y$490,7,0)</f>
        <v>2.0454545454545454</v>
      </c>
      <c r="Q130" s="14" t="str">
        <f>VLOOKUP(B130,'SEGUIMIENTO PAI 2025'!$F$6:$AF$486,21,0)</f>
        <v xml:space="preserve">El 29 de agosto de 2025 se remitieron tres (3) guías para la diagramación de la OSCAE, previa aprobación de la Superintendente, cumpliendo así con el 75% de la meta establecida. Una guía no fue enviada debido a los ajustes requeridos, por lo cual será reportada en el siguiente corte. </v>
      </c>
    </row>
    <row r="131" spans="1:17" s="11" customFormat="1" ht="25.5" x14ac:dyDescent="0.25">
      <c r="A131" s="12"/>
      <c r="B131" s="6" t="s">
        <v>1153</v>
      </c>
      <c r="C131" s="279"/>
      <c r="D131" s="279"/>
      <c r="E131" s="279"/>
      <c r="F131" s="279"/>
      <c r="G131" s="279"/>
      <c r="H131" s="6" t="str">
        <f>VLOOKUP(B131,'Plantilla publicacion'!$A$3:$M$505,8,0)</f>
        <v>Elaborar y enviar al área solicitante, los  documentos con ajustes de corrección de estilo y diagramado.  (Documento Final)</v>
      </c>
      <c r="I131" s="6">
        <f>VLOOKUP(B131,'Plantilla publicacion'!$A$3:$M$505,9,0)</f>
        <v>4</v>
      </c>
      <c r="J131" s="6" t="str">
        <f>VLOOKUP(B131,'Plantilla publicacion'!$A$3:$M$505,10,0)</f>
        <v>Númerica</v>
      </c>
      <c r="K131" s="7" t="str">
        <f>VLOOKUP(B131,'Plantilla publicacion'!$A$3:$M$505,11,0)</f>
        <v>2025-09-01</v>
      </c>
      <c r="L131" s="7" t="str">
        <f>VLOOKUP(B131,'Plantilla publicacion'!$A$3:$M$505,12,0)</f>
        <v>2025-10-31</v>
      </c>
      <c r="M131" s="56"/>
      <c r="N131" s="16" t="str">
        <f>VLOOKUP(B131,'Plantilla publicacion'!$A$3:$M$505,13,0)</f>
        <v>73-GRUPO DE TRABAJO DE COMUNICACION</v>
      </c>
      <c r="O131" s="14">
        <f>VLOOKUP(B131,'SEGUIMIENTO PAI 2025'!$F$6:$AF$486,23,0)</f>
        <v>0</v>
      </c>
      <c r="P131" s="503">
        <f>VLOOKUP(B131,'Plantilla publicacion'!$S$3:$Y$490,7,0)</f>
        <v>0</v>
      </c>
      <c r="Q131" s="14">
        <f>VLOOKUP(B131,'SEGUIMIENTO PAI 2025'!$F$6:$AF$486,21,0)</f>
        <v>0</v>
      </c>
    </row>
    <row r="132" spans="1:17" s="11" customFormat="1" ht="39" thickBot="1" x14ac:dyDescent="0.3">
      <c r="A132" s="12"/>
      <c r="B132" s="10" t="s">
        <v>1155</v>
      </c>
      <c r="C132" s="279"/>
      <c r="D132" s="279"/>
      <c r="E132" s="279"/>
      <c r="F132" s="279"/>
      <c r="G132" s="279"/>
      <c r="H132" s="10" t="str">
        <f>VLOOKUP(B132,'Plantilla publicacion'!$A$3:$M$505,8,0)</f>
        <v>Solicitar la Publicación de los documentos en la página web. (Correo electrónico y Documento de la guía o manual a publicar)</v>
      </c>
      <c r="I132" s="10">
        <f>VLOOKUP(B132,'Plantilla publicacion'!$A$3:$M$505,9,0)</f>
        <v>4</v>
      </c>
      <c r="J132" s="10" t="str">
        <f>VLOOKUP(B132,'Plantilla publicacion'!$A$3:$M$505,10,0)</f>
        <v>Númerica</v>
      </c>
      <c r="K132" s="111" t="str">
        <f>VLOOKUP(B132,'Plantilla publicacion'!$A$3:$M$505,11,0)</f>
        <v>2025-11-04</v>
      </c>
      <c r="L132" s="111" t="str">
        <f>VLOOKUP(B132,'Plantilla publicacion'!$A$3:$M$505,12,0)</f>
        <v>2025-11-28</v>
      </c>
      <c r="M132" s="112"/>
      <c r="N132" s="113" t="str">
        <f>VLOOKUP(B132,'Plantilla publicacion'!$A$3:$M$505,13,0)</f>
        <v>1000-DESPACHO DEL SUPERINTENDENTE DELEGADO PARA LA PROTECCIÓN DE LA COMPETENCIA</v>
      </c>
      <c r="O132" s="14">
        <f>VLOOKUP(B132,'SEGUIMIENTO PAI 2025'!$F$6:$AF$486,23,0)</f>
        <v>0</v>
      </c>
      <c r="P132" s="503">
        <f>VLOOKUP(B132,'Plantilla publicacion'!$S$3:$Y$490,7,0)</f>
        <v>0</v>
      </c>
      <c r="Q132" s="14">
        <f>VLOOKUP(B132,'SEGUIMIENTO PAI 2025'!$F$6:$AF$486,21,0)</f>
        <v>0</v>
      </c>
    </row>
    <row r="133" spans="1:17" s="11" customFormat="1" ht="76.5" x14ac:dyDescent="0.25">
      <c r="A133" s="141" t="str">
        <f>VLOOKUP(B133,'Plantilla publicacion'!$A$3:$B$490,2,0)</f>
        <v>Producto</v>
      </c>
      <c r="B133" s="99" t="s">
        <v>1168</v>
      </c>
      <c r="C133" s="247" t="str">
        <f>VLOOKUP(B133,'Plantilla publicacion'!$A$3:$R$490,17,0)</f>
        <v>PND - 4-04-1-c- Transformación productiva, internacionalización y acción climática - Políticas de competencia, consumidor e infraestructura de la calidad modernas / PES - Transformación Institucional</v>
      </c>
      <c r="D133" s="247" t="str">
        <f>VLOOKUP(B133,'Plantilla publicacion'!$A$3:$M$490,6,0)</f>
        <v>58-Promover el enfoque preventivo, diferencial y territorial en el que hacer misional de la entidad</v>
      </c>
      <c r="E133" s="247" t="str">
        <f>VLOOKUP(B133,'Plantilla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3" s="247" t="str">
        <f>VLOOKUP(B133,'Plantilla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3" s="247" t="str">
        <f>VLOOKUP(B133,'Plantilla publicacion'!$A$3:$M$490,7,0)</f>
        <v>N/A</v>
      </c>
      <c r="H133" s="101" t="str">
        <f>VLOOKUP(B133,'Plantilla publicacion'!$A$3:$M$490,8,0)</f>
        <v>Matriz de riesgos de colusión en contratación pública y formulación de mecanismos para reducir dichos riesgos, elaborada y socializada (Matrices guía para identificar riesgos entregada)</v>
      </c>
      <c r="I133" s="101">
        <f>VLOOKUP(B133,'Plantilla publicacion'!$A$3:$M$490,9,0)</f>
        <v>1</v>
      </c>
      <c r="J133" s="101" t="str">
        <f>VLOOKUP(B133,'Plantilla publicacion'!$A$3:$M$490,10,0)</f>
        <v>Númerica</v>
      </c>
      <c r="K133" s="181" t="str">
        <f>VLOOKUP(B133,'Plantilla publicacion'!$A$3:$M$490,11,0)</f>
        <v>2025-01-20</v>
      </c>
      <c r="L133" s="181" t="str">
        <f>VLOOKUP(B133,'Plantilla publicacion'!$A$3:$M$490,12,0)</f>
        <v>2025-12-12</v>
      </c>
      <c r="M133" s="101" t="str">
        <f>IF(ISERROR(VLOOKUP(B133,'Plantilla publicacion'!$A$3:$P$490,16,0)),"NA",VLOOKUP(B133,'Plantilla publicacion'!$A$3:$P$490,16,0))</f>
        <v>PND 9_Ampliar los instrumentos de prevención / PND 16_Construir mecanismos de autorregulación que fortalezcan la protección de la competencia / PND 17_Sensibilizar en estos aspectos a los empresarios que utilizan plataformas digitales para sus nichos de mercado.</v>
      </c>
      <c r="N133" s="102" t="str">
        <f>VLOOKUP(B133,'Plantilla publicacion'!$A$3:$M$490,13,0)</f>
        <v>1000-DESPACHO DEL SUPERINTENDENTE DELEGADO PARA LA PROTECCIÓN DE LA COMPETENCIA</v>
      </c>
      <c r="O133" s="14">
        <f>VLOOKUP(B133,'SEGUIMIENTO PAI 2025'!$F$6:$AF$486,23,0)</f>
        <v>0</v>
      </c>
      <c r="P133" s="503">
        <f>VLOOKUP(B133,'Plantilla publicacion'!$S$3:$Y$490,7,0)</f>
        <v>0</v>
      </c>
      <c r="Q133" s="14">
        <f>VLOOKUP(B133,'SEGUIMIENTO PAI 2025'!$F$6:$AF$486,21,0)</f>
        <v>0</v>
      </c>
    </row>
    <row r="134" spans="1:17" ht="140.25" x14ac:dyDescent="0.25">
      <c r="A134" s="142" t="str">
        <f>VLOOKUP(B134,'Plantilla publicacion'!$A$3:$B$490,2,0)</f>
        <v>Actividad propia</v>
      </c>
      <c r="B134" s="6" t="s">
        <v>1170</v>
      </c>
      <c r="C134" s="248"/>
      <c r="D134" s="248">
        <f>VLOOKUP(B134,'Plantilla publicacion'!$A$3:$M$490,6,0)</f>
        <v>0</v>
      </c>
      <c r="E134" s="248"/>
      <c r="F134" s="248"/>
      <c r="G134" s="248" t="str">
        <f>VLOOKUP(B134,'Plantilla publicacion'!$A$3:$M$490,7,0)</f>
        <v>N/A</v>
      </c>
      <c r="H134" s="6" t="str">
        <f>VLOOKUP(B134,'Plantilla publicacion'!$A$3:$M$490,8,0)</f>
        <v>Diseñar la matriz de riesgos de colusión en contratación pública a partir de la identificación y análisis de los riesgos de colusión en contratación pública (Documento con la identificación de riesgos)</v>
      </c>
      <c r="I134" s="6">
        <f>VLOOKUP(B134,'Plantilla publicacion'!$A$3:$M$490,9,0)</f>
        <v>1</v>
      </c>
      <c r="J134" s="6" t="str">
        <f>VLOOKUP(B134,'Plantilla publicacion'!$A$3:$M$490,10,0)</f>
        <v>Númerica</v>
      </c>
      <c r="K134" s="7" t="str">
        <f>VLOOKUP(B134,'Plantilla publicacion'!$A$3:$M$490,11,0)</f>
        <v>2025-01-20</v>
      </c>
      <c r="L134" s="7" t="str">
        <f>VLOOKUP(B134,'Plantilla publicacion'!$A$3:$M$490,12,0)</f>
        <v>2025-06-27</v>
      </c>
      <c r="M134" s="56"/>
      <c r="N134" s="104" t="str">
        <f>VLOOKUP(B134,'Plantilla publicacion'!$A$3:$M$490,13,0)</f>
        <v>1000-DESPACHO DEL SUPERINTENDENTE DELEGADO PARA LA PROTECCIÓN DE LA COMPETENCIA</v>
      </c>
      <c r="O134" s="14">
        <f>VLOOKUP(B134,'SEGUIMIENTO PAI 2025'!$F$6:$AF$486,23,0)</f>
        <v>100</v>
      </c>
      <c r="P134" s="503">
        <f>VLOOKUP(B134,'Plantilla publicacion'!$S$3:$Y$490,7,0)</f>
        <v>0.24330900243309003</v>
      </c>
      <c r="Q134" s="14" t="str">
        <f>VLOOKUP(B134,'SEGUIMIENTO PAI 2025'!$F$6:$AF$486,21,0)</f>
        <v>El 27 de junio de 2025 el Director de Cumplimiento remitió la guía denominada: Guías o directrices para incentivar de manera eficaz la aplicación de normas de protección y libre competencia económica y proporcionar claridad a empresas, autoridades públicas y de competencia homóloga, elaboradas y publicadas, esta incluye la Matriz de riesgo guía para identificar los principales riesgos de colusión en contratación pública.</v>
      </c>
    </row>
    <row r="135" spans="1:17" ht="102.75" thickBot="1" x14ac:dyDescent="0.3">
      <c r="A135" s="143" t="str">
        <f>VLOOKUP(B135,'Plantilla publicacion'!$A$3:$B$490,2,0)</f>
        <v>Actividad propia</v>
      </c>
      <c r="B135" s="107" t="s">
        <v>1172</v>
      </c>
      <c r="C135" s="249"/>
      <c r="D135" s="249">
        <f>VLOOKUP(B135,'Plantilla publicacion'!$A$3:$M$490,6,0)</f>
        <v>0</v>
      </c>
      <c r="E135" s="249"/>
      <c r="F135" s="249"/>
      <c r="G135" s="249" t="str">
        <f>VLOOKUP(B135,'Plantilla publicacion'!$A$3:$M$490,7,0)</f>
        <v>N/A</v>
      </c>
      <c r="H135" s="107" t="str">
        <f>VLOOKUP(B135,'Plantilla publicacion'!$A$3:$M$490,8,0)</f>
        <v>Socializar la matriz con los grupos de valor externos (Soportes de la socialización de la matriz con las entidades)</v>
      </c>
      <c r="I135" s="107">
        <f>VLOOKUP(B135,'Plantilla publicacion'!$A$3:$M$490,9,0)</f>
        <v>1</v>
      </c>
      <c r="J135" s="107" t="str">
        <f>VLOOKUP(B135,'Plantilla publicacion'!$A$3:$M$490,10,0)</f>
        <v>Númerica</v>
      </c>
      <c r="K135" s="108" t="str">
        <f>VLOOKUP(B135,'Plantilla publicacion'!$A$3:$M$490,11,0)</f>
        <v>2025-07-01</v>
      </c>
      <c r="L135" s="108" t="str">
        <f>VLOOKUP(B135,'Plantilla publicacion'!$A$3:$M$490,12,0)</f>
        <v>2025-12-12</v>
      </c>
      <c r="M135" s="109"/>
      <c r="N135" s="110" t="str">
        <f>VLOOKUP(B135,'Plantilla publicacion'!$A$3:$M$490,13,0)</f>
        <v>1000-DESPACHO DEL SUPERINTENDENTE DELEGADO PARA LA PROTECCIÓN DE LA COMPETENCIA</v>
      </c>
      <c r="O135" s="14">
        <f>VLOOKUP(B135,'SEGUIMIENTO PAI 2025'!$F$6:$AF$486,23,0)</f>
        <v>0</v>
      </c>
      <c r="P135" s="503">
        <f>VLOOKUP(B135,'Plantilla publicacion'!$S$3:$Y$490,7,0)</f>
        <v>0</v>
      </c>
      <c r="Q135" s="14" t="str">
        <f>VLOOKUP(B135,'SEGUIMIENTO PAI 2025'!$F$6:$AF$486,21,0)</f>
        <v>Considerando que la matriz se socializará con los grupos de interés en el segundo día del evento que se está organizando con el SELA, cuya agenda gira entorno a la temas propios de la Dirección de Cumplimiento y del compliance, comparto el enlace a la carpeta donde reposan las evidencias de las actividades preparatorias del evento.</v>
      </c>
    </row>
    <row r="136" spans="1:17" s="11" customFormat="1" ht="191.25" x14ac:dyDescent="0.25">
      <c r="A136" s="5" t="str">
        <f>VLOOKUP(B136,'Plantilla publicacion'!$A$3:$B$490,2,0)</f>
        <v>Producto</v>
      </c>
      <c r="B136" s="139" t="s">
        <v>1183</v>
      </c>
      <c r="C136" s="248" t="str">
        <f>VLOOKUP(B136,'Plantilla publicacion'!$A$3:$R$490,17,0)</f>
        <v>PND - 2-03-9-b- Seguridad humana y justicia social - Aprovechamiento de la propiedad intelectual / PES - Reindustrialización</v>
      </c>
      <c r="D136" s="248" t="str">
        <f>VLOOKUP(B136,'Plantilla publicacion'!$A$3:$M$490,6,0)</f>
        <v>58-Promover el enfoque preventivo, diferencial y territorial en el que hacer misional de la entidad</v>
      </c>
      <c r="E136" s="248" t="str">
        <f>VLOOKUP(B136,'Plantilla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6" s="248" t="str">
        <f>VLOOKUP(B136,'Plantilla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6" s="248" t="str">
        <f>VLOOKUP(B136,'Plantilla publicacion'!$A$3:$M$490,7,0)</f>
        <v>C-3599-0200-0005-53105b</v>
      </c>
      <c r="H136" s="14" t="str">
        <f>VLOOKUP(B136,'Plantilla publicacion'!$A$3:$M$490,8,0)</f>
        <v>Jornadas de Capacitación bajo la Estrategia Marcas de Paz, realizadas.
 (Informe consolidado de la ejecución de las jornadas)</v>
      </c>
      <c r="I136" s="14">
        <f>VLOOKUP(B136,'Plantilla publicacion'!$A$3:$M$490,9,0)</f>
        <v>100</v>
      </c>
      <c r="J136" s="14" t="str">
        <f>VLOOKUP(B136,'Plantilla publicacion'!$A$3:$M$490,10,0)</f>
        <v>Porcentual</v>
      </c>
      <c r="K136" s="180" t="str">
        <f>VLOOKUP(B136,'Plantilla publicacion'!$A$3:$M$490,11,0)</f>
        <v>2025-02-03</v>
      </c>
      <c r="L136" s="180" t="str">
        <f>VLOOKUP(B136,'Plantilla publicacion'!$A$3:$M$490,12,0)</f>
        <v>2025-12-19</v>
      </c>
      <c r="M136" s="14">
        <f>IF(ISERROR(VLOOKUP(B136,'Plantilla publicacion'!$A$3:$P$490,16,0)),"NA",VLOOKUP(B136,'Plantilla publicacion'!$A$3:$P$490,16,0))</f>
        <v>0</v>
      </c>
      <c r="N136" s="140" t="str">
        <f>VLOOKUP(B136,'Plantilla publicacion'!$A$3:$M$490,13,0)</f>
        <v>71-GRUPO DE TRABAJO DE FORMACION</v>
      </c>
      <c r="O136" s="14">
        <f>VLOOKUP(B136,'SEGUIMIENTO PAI 2025'!$F$6:$AF$486,23,0)</f>
        <v>53</v>
      </c>
      <c r="P136" s="503">
        <f>VLOOKUP(B136,'Plantilla publicacion'!$S$3:$Y$490,7,0)</f>
        <v>0.7130044843049328</v>
      </c>
      <c r="Q136" s="14" t="str">
        <f>VLOOKUP(B136,'SEGUIMIENTO PAI 2025'!$F$6:$AF$486,21,0)</f>
        <v>Durante el mes de agosto se realizaron 5 jornadas. En el acumulado con corte al 31 de agosto de 2025, se han realizado 16 jornadas de capacitación, de las 30 establecidas. Esta jornadas se han dictado en la modalidad videoconferencia (7) en las ciudades de Atacó (1), Bogotá (3), Popayán (2) y Tumaco (1),  presencialmente (9) en el corregimiento de Cupicá, municipio de Arauquita (1), Bahía Solano, Chocó. (1), en los  municipios de San Andrés de Tumaco, Nariño (1), Bojaya (1), Istmina (1), Quibdó (1), Leticia (1) y Bogotá (2).  Con la participación total de 483 asistentes.</v>
      </c>
    </row>
    <row r="137" spans="1:17" ht="318.75" x14ac:dyDescent="0.25">
      <c r="A137" s="12" t="str">
        <f>VLOOKUP(B137,'Plantilla publicacion'!$A$3:$B$490,2,0)</f>
        <v>Actividad propia</v>
      </c>
      <c r="B137" s="103" t="s">
        <v>1185</v>
      </c>
      <c r="C137" s="248"/>
      <c r="D137" s="248">
        <f>VLOOKUP(B137,'Plantilla publicacion'!$A$3:$M$490,6,0)</f>
        <v>0</v>
      </c>
      <c r="E137" s="248"/>
      <c r="F137" s="248"/>
      <c r="G137" s="248" t="str">
        <f>VLOOKUP(B137,'Plantilla publicacion'!$A$3:$M$490,7,0)</f>
        <v>N/A</v>
      </c>
      <c r="H137" s="6" t="str">
        <f>VLOOKUP(B137,'Plantilla publicacion'!$A$3:$M$490,8,0)</f>
        <v>Definir, en coordinación con el Despacho de la Superintendente de PI, el contenido temático que será abordado en las jornadas de capacitación y los aportes a la proyección mensual del número de jornadas a realizar. (Documento con las definiciones)</v>
      </c>
      <c r="I137" s="6">
        <f>VLOOKUP(B137,'Plantilla publicacion'!$A$3:$M$490,9,0)</f>
        <v>1</v>
      </c>
      <c r="J137" s="6" t="str">
        <f>VLOOKUP(B137,'Plantilla publicacion'!$A$3:$M$490,10,0)</f>
        <v>Númerica</v>
      </c>
      <c r="K137" s="7" t="str">
        <f>VLOOKUP(B137,'Plantilla publicacion'!$A$3:$M$490,11,0)</f>
        <v>2025-02-03</v>
      </c>
      <c r="L137" s="7" t="str">
        <f>VLOOKUP(B137,'Plantilla publicacion'!$A$3:$M$490,12,0)</f>
        <v>2025-03-28</v>
      </c>
      <c r="M137" s="56"/>
      <c r="N137" s="104" t="str">
        <f>VLOOKUP(B137,'Plantilla publicacion'!$A$3:$M$490,13,0)</f>
        <v>71-GRUPO DE TRABAJO DE FORMACION</v>
      </c>
      <c r="O137" s="14">
        <f>VLOOKUP(B137,'SEGUIMIENTO PAI 2025'!$F$6:$AF$486,23,0)</f>
        <v>100</v>
      </c>
      <c r="P137" s="503">
        <f>VLOOKUP(B137,'Plantilla publicacion'!$S$3:$Y$490,7,0)</f>
        <v>0.36496350364963503</v>
      </c>
      <c r="Q137" s="14" t="str">
        <f>VLOOKUP(B137,'SEGUIMIENTO PAI 2025'!$F$6:$AF$486,21,0)</f>
        <v>Fue cumplida al 100% finalizando 28 marzo. En los documentos anexos se puede evidenciar el correcto cumplimiento: El día 04 de marzo, se llevó a cabo reunión presencial con la Delegatura de PI, en donde se definieron en coordinación con el Despacho de la Superintendente de PI, el contenido temático que será abordado en las jornadas de capacitación y los aportes a la proyección mensual del número de jornadas a realizar. Como se puede evidenciar en el documento adjunto las principales conclusiones fueron: 1. Se acordó  que el número de jornadas de capacitación será  de 30 jornadas anuales con un número de aforo entre los 20 y 30 asistentes. 2. El Grupo de Trabajo de Formación realizará  una validación previa de cumplimiento de los requisitos para las jornadas de capacitación. 3. Se estableció que los docentes del Grupo continuarían realizando las jornadas de capacitación de la primera etapa de la estrategia, manejando los mismos contenidos.</v>
      </c>
    </row>
    <row r="138" spans="1:17" ht="191.25" x14ac:dyDescent="0.25">
      <c r="A138" s="12" t="str">
        <f>VLOOKUP(B138,'Plantilla publicacion'!$A$3:$B$490,2,0)</f>
        <v>Actividad propia</v>
      </c>
      <c r="B138" s="103" t="s">
        <v>1187</v>
      </c>
      <c r="C138" s="248"/>
      <c r="D138" s="248">
        <f>VLOOKUP(B138,'Plantilla publicacion'!$A$3:$M$490,6,0)</f>
        <v>0</v>
      </c>
      <c r="E138" s="248"/>
      <c r="F138" s="248"/>
      <c r="G138" s="248" t="str">
        <f>VLOOKUP(B138,'Plantilla publicacion'!$A$3:$M$490,7,0)</f>
        <v>N/A</v>
      </c>
      <c r="H138" s="6" t="str">
        <f>VLOOKUP(B138,'Plantilla publicacion'!$A$3:$M$490,8,0)</f>
        <v>Realizar las jornadas de capacitación. (Matriz de gestión de jornadas realizadas)</v>
      </c>
      <c r="I138" s="6">
        <f>VLOOKUP(B138,'Plantilla publicacion'!$A$3:$M$490,9,0)</f>
        <v>30</v>
      </c>
      <c r="J138" s="6" t="str">
        <f>VLOOKUP(B138,'Plantilla publicacion'!$A$3:$M$490,10,0)</f>
        <v>Númerica</v>
      </c>
      <c r="K138" s="7" t="str">
        <f>VLOOKUP(B138,'Plantilla publicacion'!$A$3:$M$490,11,0)</f>
        <v>2025-04-01</v>
      </c>
      <c r="L138" s="7" t="str">
        <f>VLOOKUP(B138,'Plantilla publicacion'!$A$3:$M$490,12,0)</f>
        <v>2025-12-05</v>
      </c>
      <c r="M138" s="56"/>
      <c r="N138" s="104" t="str">
        <f>VLOOKUP(B138,'Plantilla publicacion'!$A$3:$M$490,13,0)</f>
        <v>71-GRUPO DE TRABAJO DE FORMACION</v>
      </c>
      <c r="O138" s="14">
        <f>VLOOKUP(B138,'SEGUIMIENTO PAI 2025'!$F$6:$AF$486,23,0)</f>
        <v>53</v>
      </c>
      <c r="P138" s="503">
        <f>VLOOKUP(B138,'Plantilla publicacion'!$S$3:$Y$490,7,0)</f>
        <v>0.38686131386861311</v>
      </c>
      <c r="Q138" s="14" t="str">
        <f>VLOOKUP(B138,'SEGUIMIENTO PAI 2025'!$F$6:$AF$486,21,0)</f>
        <v>Durante el mes de agosto se realizaron 5 jornadas. En el acumulado con corte al 31 de agosto de 2025, se han realizado 16 jornadas de capacitación, de las 30 establecidas. Esta jornadas se han dictado en la modalidad videoconferencia (7) en las ciudades de Atacó (1), Bogotá (3), Popayán (2) y Tumaco (1),  presencialmente (9) en el corregimiento de Cupicá, municipio de Arauquita (1), Bahía Solano, Chocó. (1), en los  municipios de San Andrés de Tumaco, Nariño (1), Bojaya (1), Istmina (1), Quibdó (1), Leticia (1) y Bogotá (2).  Con la participación total de 483 asistentes.</v>
      </c>
    </row>
    <row r="139" spans="1:17" ht="204.75" thickBot="1" x14ac:dyDescent="0.3">
      <c r="A139" s="12" t="str">
        <f>VLOOKUP(B139,'Plantilla publicacion'!$A$3:$B$490,2,0)</f>
        <v>Actividad propia</v>
      </c>
      <c r="B139" s="105" t="s">
        <v>1188</v>
      </c>
      <c r="C139" s="249"/>
      <c r="D139" s="249">
        <f>VLOOKUP(B139,'Plantilla publicacion'!$A$3:$M$490,6,0)</f>
        <v>0</v>
      </c>
      <c r="E139" s="249"/>
      <c r="F139" s="249"/>
      <c r="G139" s="249" t="str">
        <f>VLOOKUP(B139,'Plantilla publicacion'!$A$3:$M$490,7,0)</f>
        <v>N/A</v>
      </c>
      <c r="H139" s="107" t="str">
        <f>VLOOKUP(B139,'Plantilla publicacion'!$A$3:$M$490,8,0)</f>
        <v>Elaborar informes trimestrales de las jornadas de capacitación realizadas. (Informe)</v>
      </c>
      <c r="I139" s="107">
        <f>VLOOKUP(B139,'Plantilla publicacion'!$A$3:$M$490,9,0)</f>
        <v>3</v>
      </c>
      <c r="J139" s="107" t="str">
        <f>VLOOKUP(B139,'Plantilla publicacion'!$A$3:$M$490,10,0)</f>
        <v>Númerica</v>
      </c>
      <c r="K139" s="108" t="str">
        <f>VLOOKUP(B139,'Plantilla publicacion'!$A$3:$M$490,11,0)</f>
        <v>2025-04-01</v>
      </c>
      <c r="L139" s="108" t="str">
        <f>VLOOKUP(B139,'Plantilla publicacion'!$A$3:$M$490,12,0)</f>
        <v>2025-12-19</v>
      </c>
      <c r="M139" s="109"/>
      <c r="N139" s="110" t="str">
        <f>VLOOKUP(B139,'Plantilla publicacion'!$A$3:$M$490,13,0)</f>
        <v>71-GRUPO DE TRABAJO DE FORMACION</v>
      </c>
      <c r="O139" s="14">
        <f>VLOOKUP(B139,'SEGUIMIENTO PAI 2025'!$F$6:$AF$486,23,0)</f>
        <v>33</v>
      </c>
      <c r="P139" s="503">
        <f>VLOOKUP(B139,'Plantilla publicacion'!$S$3:$Y$490,7,0)</f>
        <v>4.0145985401459854E-2</v>
      </c>
      <c r="Q139" s="14" t="str">
        <f>VLOOKUP(B139,'SEGUIMIENTO PAI 2025'!$F$6:$AF$486,21,0)</f>
        <v xml:space="preserve">Con corte al 30 de junio de 2025, se ha elaborado un (1) informe de los tres (3) establecidos como meta. En dicho informe se indica la gestión realizada durante el trimestre abril-junio de 2025, para el cumplimiento de la meta. Dicho informe desarrolla los siguientes aspectos. 
• Identificar el desarrollo de la estrategia de Marcas de Paz durante el primer trimestre de actividades. 
• Analizar los factores que han limitado el avance de la estrategia para orientar acciones de mejora.
• Reafirmar el compromiso de Marcas de Paz para contribuir en la construcción de un territorio en Paz. </v>
      </c>
    </row>
    <row r="140" spans="1:17" s="11" customFormat="1" ht="153" x14ac:dyDescent="0.25">
      <c r="A140" s="5" t="str">
        <f>VLOOKUP(B140,'Plantilla publicacion'!$A$3:$B$490,2,0)</f>
        <v>Producto</v>
      </c>
      <c r="B140" s="14" t="s">
        <v>1197</v>
      </c>
      <c r="C140" s="248" t="str">
        <f>VLOOKUP(B140,'Plantilla publicacion'!$A$3:$R$490,17,0)</f>
        <v>PND - 5-31-5-d- Convergencia regional - Gobierno digital para la gente / PES - Transformación Institucional</v>
      </c>
      <c r="D140" s="248" t="str">
        <f>VLOOKUP(B140,'Plantilla publicacion'!$A$3:$M$490,6,0)</f>
        <v>62-Fortalecer la infraestructura, uso y aprovechamiento de las tecnologías de la información, para optimizar la capacidad institucional</v>
      </c>
      <c r="E140" s="248" t="str">
        <f>VLOOKUP(B140,'Plantilla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40" s="248" t="str">
        <f>VLOOKUP(B140,'Plantilla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0" s="248" t="str">
        <f>VLOOKUP(B140,'Plantilla publicacion'!$A$3:$M$490,7,0)</f>
        <v>C-3599-0200-0005-53105b</v>
      </c>
      <c r="H140" s="14" t="str">
        <f>VLOOKUP(B140,'Plantilla publicacion'!$A$3:$M$490,8,0)</f>
        <v>Plataforma del Campus virtual accesible conforme a los estándares WCAG 2.1 nivel AA implementada (Informe consolidado de la implementación)</v>
      </c>
      <c r="I140" s="14">
        <f>VLOOKUP(B140,'Plantilla publicacion'!$A$3:$M$490,9,0)</f>
        <v>100</v>
      </c>
      <c r="J140" s="14" t="str">
        <f>VLOOKUP(B140,'Plantilla publicacion'!$A$3:$M$490,10,0)</f>
        <v>Porcentual</v>
      </c>
      <c r="K140" s="180" t="str">
        <f>VLOOKUP(B140,'Plantilla publicacion'!$A$3:$M$490,11,0)</f>
        <v>2025-02-17</v>
      </c>
      <c r="L140" s="180" t="str">
        <f>VLOOKUP(B140,'Plantilla publicacion'!$A$3:$M$490,12,0)</f>
        <v>2025-12-12</v>
      </c>
      <c r="M140" s="14">
        <f>IF(ISERROR(VLOOKUP(B140,'Plantilla publicacion'!$A$3:$P$490,16,0)),"NA",VLOOKUP(B140,'Plantilla publicacion'!$A$3:$P$490,16,0))</f>
        <v>0</v>
      </c>
      <c r="N140" s="14" t="str">
        <f>VLOOKUP(B140,'Plantilla publicacion'!$A$3:$M$490,13,0)</f>
        <v>71-GRUPO DE TRABAJO DE FORMACION</v>
      </c>
      <c r="O140" s="14">
        <f>VLOOKUP(B140,'SEGUIMIENTO PAI 2025'!$F$6:$AF$486,23,0)</f>
        <v>15</v>
      </c>
      <c r="P140" s="503">
        <f>VLOOKUP(B140,'Plantilla publicacion'!$S$3:$Y$490,7,0)</f>
        <v>0.13452914798206278</v>
      </c>
      <c r="Q140" s="14" t="str">
        <f>VLOOKUP(B140,'SEGUIMIENTO PAI 2025'!$F$6:$AF$486,21,0)</f>
        <v>Con cortes al 31 de agosto de 2025,  se ha avanzado en el plan de trabajo propuesto para este producto en un 15%, finalizando en un 100%  la siguiente actividad, que se esta reportando en este avance del mes de agosto:
1. Revisar y priorizar las incidencias del diagnóstico, identificando los componentes del campus virtual afectados.
Adicionalmente, se reporta el plan de trabajo presentado como evidencia del avance del 15% a la fecha.</v>
      </c>
    </row>
    <row r="141" spans="1:17" s="11" customFormat="1" ht="204" x14ac:dyDescent="0.25">
      <c r="A141" s="12" t="str">
        <f>VLOOKUP(B141,'Plantilla publicacion'!$A$3:$B$490,2,0)</f>
        <v>Actividad propia</v>
      </c>
      <c r="B141" s="6" t="s">
        <v>1198</v>
      </c>
      <c r="C141" s="248"/>
      <c r="D141" s="248">
        <f>VLOOKUP(B141,'Plantilla publicacion'!$A$3:$M$490,6,0)</f>
        <v>0</v>
      </c>
      <c r="E141" s="248"/>
      <c r="F141" s="248"/>
      <c r="G141" s="248" t="str">
        <f>VLOOKUP(B141,'Plantilla publicacion'!$A$3:$M$490,7,0)</f>
        <v>N/A</v>
      </c>
      <c r="H141" s="6" t="str">
        <f>VLOOKUP(B141,'Plantilla publicacion'!$A$3:$M$490,8,0)</f>
        <v>Elaborar un diagnóstico de los aspectos que requieren ser implementados en accesibilidad de la plataforma del campus virtual. (Informe de diagnóstico).</v>
      </c>
      <c r="I141" s="6">
        <f>VLOOKUP(B141,'Plantilla publicacion'!$A$3:$M$490,9,0)</f>
        <v>1</v>
      </c>
      <c r="J141" s="6" t="str">
        <f>VLOOKUP(B141,'Plantilla publicacion'!$A$3:$M$490,10,0)</f>
        <v>Númerica</v>
      </c>
      <c r="K141" s="7" t="str">
        <f>VLOOKUP(B141,'Plantilla publicacion'!$A$3:$M$490,11,0)</f>
        <v>2025-02-17</v>
      </c>
      <c r="L141" s="7" t="str">
        <f>VLOOKUP(B141,'Plantilla publicacion'!$A$3:$M$490,12,0)</f>
        <v>2025-07-15</v>
      </c>
      <c r="M141" s="56"/>
      <c r="N141" s="16" t="str">
        <f>VLOOKUP(B141,'Plantilla publicacion'!$A$3:$M$490,13,0)</f>
        <v>71-GRUPO DE TRABAJO DE FORMACION</v>
      </c>
      <c r="O141" s="14">
        <f>VLOOKUP(B141,'SEGUIMIENTO PAI 2025'!$F$6:$AF$486,23,0)</f>
        <v>100</v>
      </c>
      <c r="P141" s="503">
        <f>VLOOKUP(B141,'Plantilla publicacion'!$S$3:$Y$490,7,0)</f>
        <v>0.36496350364963503</v>
      </c>
      <c r="Q141" s="14" t="str">
        <f>VLOOKUP(B141,'SEGUIMIENTO PAI 2025'!$F$6:$AF$486,21,0)</f>
        <v>Esta actividad fue cumplida al 100% finalizando el 15 de julio de 2025. En el documento anexo del diagnostico se puede evidenciar el correcto cumplimiento de la misma. Dicho diagnóstico reveló varias áreas de mejora importantes en cuanto a accesibilidad en la plataforma del campus virtual basado en Moodle. La mayoría de los problemas detectados están relacionados con la estructura del tema visual y los formularios. La implementación de las recomendaciones garantizará una experiencia más accesible, cumpliendo con los estándares internacionales y promoviendo la inclusión.</v>
      </c>
    </row>
    <row r="142" spans="1:17" s="11" customFormat="1" ht="63.75" x14ac:dyDescent="0.25">
      <c r="A142" s="12" t="str">
        <f>VLOOKUP(B142,'Plantilla publicacion'!$A$3:$B$490,2,0)</f>
        <v>Actividad propia</v>
      </c>
      <c r="B142" s="6" t="s">
        <v>1199</v>
      </c>
      <c r="C142" s="248"/>
      <c r="D142" s="248">
        <f>VLOOKUP(B142,'Plantilla publicacion'!$A$3:$M$490,6,0)</f>
        <v>0</v>
      </c>
      <c r="E142" s="248"/>
      <c r="F142" s="248"/>
      <c r="G142" s="248" t="str">
        <f>VLOOKUP(B142,'Plantilla publicacion'!$A$3:$M$490,7,0)</f>
        <v>N/A</v>
      </c>
      <c r="H142" s="6" t="str">
        <f>VLOOKUP(B142,'Plantilla publicacion'!$A$3:$M$490,8,0)</f>
        <v>Elaborar un plan de trabajo para la implementación de accesibilidad del campus virtual. (Plan de trabajo).</v>
      </c>
      <c r="I142" s="6">
        <f>VLOOKUP(B142,'Plantilla publicacion'!$A$3:$M$490,9,0)</f>
        <v>1</v>
      </c>
      <c r="J142" s="6" t="str">
        <f>VLOOKUP(B142,'Plantilla publicacion'!$A$3:$M$490,10,0)</f>
        <v>Númerica</v>
      </c>
      <c r="K142" s="7" t="str">
        <f>VLOOKUP(B142,'Plantilla publicacion'!$A$3:$M$490,11,0)</f>
        <v>2025-03-17</v>
      </c>
      <c r="L142" s="7" t="str">
        <f>VLOOKUP(B142,'Plantilla publicacion'!$A$3:$M$490,12,0)</f>
        <v>2025-07-31</v>
      </c>
      <c r="M142" s="56"/>
      <c r="N142" s="16" t="str">
        <f>VLOOKUP(B142,'Plantilla publicacion'!$A$3:$M$490,13,0)</f>
        <v>71-GRUPO DE TRABAJO DE FORMACION</v>
      </c>
      <c r="O142" s="14">
        <f>VLOOKUP(B142,'SEGUIMIENTO PAI 2025'!$F$6:$AF$486,23,0)</f>
        <v>100</v>
      </c>
      <c r="P142" s="503">
        <f>VLOOKUP(B142,'Plantilla publicacion'!$S$3:$Y$490,7,0)</f>
        <v>0.24330900243309003</v>
      </c>
      <c r="Q142" s="14" t="str">
        <f>VLOOKUP(B142,'SEGUIMIENTO PAI 2025'!$F$6:$AF$486,21,0)</f>
        <v xml:space="preserve">Esta actividad fue cumplida al 100% finalizando el 31 de julio de 2025. En el documento anexo se evidencia el plan de trabajo propuesto para la implementación de accesibilidad del campus virtual. </v>
      </c>
    </row>
    <row r="143" spans="1:17" s="11" customFormat="1" ht="153" x14ac:dyDescent="0.25">
      <c r="A143" s="12" t="str">
        <f>VLOOKUP(B143,'Plantilla publicacion'!$A$3:$B$490,2,0)</f>
        <v>Actividad propia</v>
      </c>
      <c r="B143" s="6" t="s">
        <v>1200</v>
      </c>
      <c r="C143" s="248"/>
      <c r="D143" s="248">
        <f>VLOOKUP(B143,'Plantilla publicacion'!$A$3:$M$490,6,0)</f>
        <v>0</v>
      </c>
      <c r="E143" s="248"/>
      <c r="F143" s="248"/>
      <c r="G143" s="248" t="str">
        <f>VLOOKUP(B143,'Plantilla publicacion'!$A$3:$M$490,7,0)</f>
        <v>N/A</v>
      </c>
      <c r="H143" s="6" t="str">
        <f>VLOOKUP(B143,'Plantilla publicacion'!$A$3:$M$490,8,0)</f>
        <v>Ejecutar el plan de trabajo  para la implementación de accesibilidad de la plataforma del campus virtual. (Reporte de avance de la ejecución del plan de trabajo).</v>
      </c>
      <c r="I143" s="6">
        <f>VLOOKUP(B143,'Plantilla publicacion'!$A$3:$M$490,9,0)</f>
        <v>100</v>
      </c>
      <c r="J143" s="6" t="str">
        <f>VLOOKUP(B143,'Plantilla publicacion'!$A$3:$M$490,10,0)</f>
        <v>Porcentual</v>
      </c>
      <c r="K143" s="7" t="str">
        <f>VLOOKUP(B143,'Plantilla publicacion'!$A$3:$M$490,11,0)</f>
        <v>2025-04-01</v>
      </c>
      <c r="L143" s="7" t="str">
        <f>VLOOKUP(B143,'Plantilla publicacion'!$A$3:$M$490,12,0)</f>
        <v>2025-12-05</v>
      </c>
      <c r="M143" s="56"/>
      <c r="N143" s="16" t="str">
        <f>VLOOKUP(B143,'Plantilla publicacion'!$A$3:$M$490,13,0)</f>
        <v>71-GRUPO DE TRABAJO DE FORMACION</v>
      </c>
      <c r="O143" s="14">
        <f>VLOOKUP(B143,'SEGUIMIENTO PAI 2025'!$F$6:$AF$486,23,0)</f>
        <v>15</v>
      </c>
      <c r="P143" s="503">
        <f>VLOOKUP(B143,'Plantilla publicacion'!$S$3:$Y$490,7,0)</f>
        <v>7.2992700729927001E-2</v>
      </c>
      <c r="Q143" s="14" t="str">
        <f>VLOOKUP(B143,'SEGUIMIENTO PAI 2025'!$F$6:$AF$486,21,0)</f>
        <v>Con cortes al 31 de agosto de 2025,  se ha avanzado en el plan de trabajo propuesto para este producto en un 15%, finalizando en un 100%  la siguiente actividad, que se esta reportando en este avance del mes de agosto:
1. Revisar y priorizar las incidencias del diagnóstico, identificando los componentes del campus virtual afectados.
Adicionalmente, se reporta el plan de trabajo presentado como evidencia del avance del 15% a la fecha.</v>
      </c>
    </row>
    <row r="144" spans="1:17" ht="26.25" thickBot="1" x14ac:dyDescent="0.3">
      <c r="A144" s="12" t="str">
        <f>VLOOKUP(B144,'Plantilla publicacion'!$A$3:$B$490,2,0)</f>
        <v>Actividad propia</v>
      </c>
      <c r="B144" s="10" t="s">
        <v>1201</v>
      </c>
      <c r="C144" s="248"/>
      <c r="D144" s="248">
        <f>VLOOKUP(B144,'Plantilla publicacion'!$A$3:$M$490,6,0)</f>
        <v>0</v>
      </c>
      <c r="E144" s="248"/>
      <c r="F144" s="248"/>
      <c r="G144" s="248" t="str">
        <f>VLOOKUP(B144,'Plantilla publicacion'!$A$3:$M$490,7,0)</f>
        <v>N/A</v>
      </c>
      <c r="H144" s="10" t="str">
        <f>VLOOKUP(B144,'Plantilla publicacion'!$A$3:$M$490,8,0)</f>
        <v>Elaborar informe de resultados de la accesibilidad de la plataforma del campus virtual. (Informe consolidado de la  accesibilidad)</v>
      </c>
      <c r="I144" s="10">
        <f>VLOOKUP(B144,'Plantilla publicacion'!$A$3:$M$490,9,0)</f>
        <v>1</v>
      </c>
      <c r="J144" s="10" t="str">
        <f>VLOOKUP(B144,'Plantilla publicacion'!$A$3:$M$490,10,0)</f>
        <v>Númerica</v>
      </c>
      <c r="K144" s="111" t="str">
        <f>VLOOKUP(B144,'Plantilla publicacion'!$A$3:$M$490,11,0)</f>
        <v>2025-12-01</v>
      </c>
      <c r="L144" s="111" t="str">
        <f>VLOOKUP(B144,'Plantilla publicacion'!$A$3:$M$490,12,0)</f>
        <v>2025-12-12</v>
      </c>
      <c r="M144" s="112"/>
      <c r="N144" s="113" t="str">
        <f>VLOOKUP(B144,'Plantilla publicacion'!$A$3:$M$490,13,0)</f>
        <v>71-GRUPO DE TRABAJO DE FORMACION</v>
      </c>
      <c r="O144" s="14">
        <f>VLOOKUP(B144,'SEGUIMIENTO PAI 2025'!$F$6:$AF$486,23,0)</f>
        <v>0</v>
      </c>
      <c r="P144" s="503">
        <f>VLOOKUP(B144,'Plantilla publicacion'!$S$3:$Y$490,7,0)</f>
        <v>0</v>
      </c>
      <c r="Q144" s="14">
        <f>VLOOKUP(B144,'SEGUIMIENTO PAI 2025'!$F$6:$AF$486,21,0)</f>
        <v>0</v>
      </c>
    </row>
    <row r="145" spans="1:17" s="11" customFormat="1" ht="89.25" x14ac:dyDescent="0.25">
      <c r="A145" s="5" t="str">
        <f>VLOOKUP(B145,'Plantilla publicacion'!$A$3:$B$490,2,0)</f>
        <v>Producto</v>
      </c>
      <c r="B145" s="99" t="s">
        <v>1202</v>
      </c>
      <c r="C145" s="247" t="str">
        <f>VLOOKUP(B145,'Plantilla publicacion'!$A$3:$R$490,17,0)</f>
        <v>PND - 4-04-1-c- Transformación productiva, internacionalización y acción climática - Políticas de competencia, consumidor e infraestructura de la calidad modernas / PES - Reindustrialización</v>
      </c>
      <c r="D145" s="247" t="str">
        <f>VLOOKUP(B145,'Plantilla publicacion'!$A$3:$M$490,6,0)</f>
        <v>58-Promover el enfoque preventivo, diferencial y territorial en el que hacer misional de la entidad</v>
      </c>
      <c r="E145" s="247" t="str">
        <f>VLOOKUP(B145,'Plantilla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5" s="247" t="str">
        <f>VLOOKUP(B145,'Plantilla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5" s="247" t="str">
        <f>VLOOKUP(B145,'Plantilla publicacion'!$A$3:$M$490,7,0)</f>
        <v>C-3599-0200-0005-53105b</v>
      </c>
      <c r="H145" s="101" t="str">
        <f>VLOOKUP(B145,'Plantilla publicacion'!$A$3:$M$490,8,0)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45" s="101">
        <f>VLOOKUP(B145,'Plantilla publicacion'!$A$3:$M$490,9,0)</f>
        <v>290</v>
      </c>
      <c r="J145" s="101" t="str">
        <f>VLOOKUP(B145,'Plantilla publicacion'!$A$3:$M$490,10,0)</f>
        <v>Númerica</v>
      </c>
      <c r="K145" s="181" t="str">
        <f>VLOOKUP(B145,'Plantilla publicacion'!$A$3:$M$490,11,0)</f>
        <v>2025-03-01</v>
      </c>
      <c r="L145" s="181" t="str">
        <f>VLOOKUP(B145,'Plantilla publicacion'!$A$3:$M$490,12,0)</f>
        <v>2025-12-12</v>
      </c>
      <c r="M145" s="14" t="str">
        <f>IF(ISERROR(VLOOKUP(B145,'Plantilla publicacion'!$A$3:$P$490,16,0)),"NA",VLOOKUP(B145,'Plantilla publicacion'!$A$3:$P$490,16,0))</f>
        <v>PES_20230188 / PEI_21</v>
      </c>
      <c r="N145" s="102" t="str">
        <f>VLOOKUP(B145,'Plantilla publicacion'!$A$3:$M$490,13,0)</f>
        <v>71-GRUPO DE TRABAJO DE FORMACION</v>
      </c>
      <c r="O145" s="14">
        <f>VLOOKUP(B145,'SEGUIMIENTO PAI 2025'!$F$6:$AF$486,23,0)</f>
        <v>66</v>
      </c>
      <c r="P145" s="503">
        <f>VLOOKUP(B145,'Plantilla publicacion'!$S$3:$Y$490,7,0)</f>
        <v>0.88789237668161447</v>
      </c>
      <c r="Q145" s="14" t="str">
        <f>VLOOKUP(B145,'SEGUIMIENTO PAI 2025'!$F$6:$AF$486,21,0)</f>
        <v xml:space="preserve">Durante el mes de agosto se realizaron 30 jornadas. El acumulado con corte al 31 de agosto de 2025, es de 192 Jornadas de Formación realizadas de las 290 establecidas. Se adjunta el reporte mensual con los resultados de las Jornadas de Formación del mes de agosto </v>
      </c>
    </row>
    <row r="146" spans="1:17" s="11" customFormat="1" ht="89.25" x14ac:dyDescent="0.25">
      <c r="A146" s="12" t="str">
        <f>VLOOKUP(B146,'Plantilla publicacion'!$A$3:$B$490,2,0)</f>
        <v>Actividad propia</v>
      </c>
      <c r="B146" s="103" t="s">
        <v>1203</v>
      </c>
      <c r="C146" s="248"/>
      <c r="D146" s="248">
        <f>VLOOKUP(B146,'Plantilla publicacion'!$A$3:$M$490,6,0)</f>
        <v>0</v>
      </c>
      <c r="E146" s="248"/>
      <c r="F146" s="248"/>
      <c r="G146" s="248" t="str">
        <f>VLOOKUP(B146,'Plantilla publicacion'!$A$3:$M$490,7,0)</f>
        <v>N/A</v>
      </c>
      <c r="H146" s="6" t="str">
        <f>VLOOKUP(B146,'Plantilla publicacion'!$A$3:$M$490,8,0)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146" s="6">
        <f>VLOOKUP(B146,'Plantilla publicacion'!$A$3:$M$490,9,0)</f>
        <v>290</v>
      </c>
      <c r="J146" s="6" t="str">
        <f>VLOOKUP(B146,'Plantilla publicacion'!$A$3:$M$490,10,0)</f>
        <v>Númerica</v>
      </c>
      <c r="K146" s="7" t="str">
        <f>VLOOKUP(B146,'Plantilla publicacion'!$A$3:$M$490,11,0)</f>
        <v>2025-03-01</v>
      </c>
      <c r="L146" s="7" t="str">
        <f>VLOOKUP(B146,'Plantilla publicacion'!$A$3:$M$490,12,0)</f>
        <v>2025-12-12</v>
      </c>
      <c r="M146" s="56"/>
      <c r="N146" s="104" t="str">
        <f>VLOOKUP(B146,'Plantilla publicacion'!$A$3:$M$490,13,0)</f>
        <v>71-GRUPO DE TRABAJO DE FORMACION</v>
      </c>
      <c r="O146" s="14">
        <f>VLOOKUP(B146,'SEGUIMIENTO PAI 2025'!$F$6:$AF$486,23,0)</f>
        <v>66</v>
      </c>
      <c r="P146" s="503">
        <f>VLOOKUP(B146,'Plantilla publicacion'!$S$3:$Y$490,7,0)</f>
        <v>0.56204379562043794</v>
      </c>
      <c r="Q146" s="14" t="str">
        <f>VLOOKUP(B146,'SEGUIMIENTO PAI 2025'!$F$6:$AF$486,21,0)</f>
        <v xml:space="preserve">Durante el mes de agosto se realizaron 30 jornadas. El acumulado con corte al 31 de agosto de 2025, es de 192 Jornadas de Formación realizadas de las 290 establecidas. Se adjunta el reporte mensual con los resultados de las Jornadas de Formación del mes de agosto </v>
      </c>
    </row>
    <row r="147" spans="1:17" s="11" customFormat="1" ht="39" thickBot="1" x14ac:dyDescent="0.3">
      <c r="A147" s="12" t="str">
        <f>VLOOKUP(B147,'Plantilla publicacion'!$A$3:$B$490,2,0)</f>
        <v>Actividad propia</v>
      </c>
      <c r="B147" s="105" t="s">
        <v>1204</v>
      </c>
      <c r="C147" s="249"/>
      <c r="D147" s="249">
        <f>VLOOKUP(B147,'Plantilla publicacion'!$A$3:$M$490,6,0)</f>
        <v>0</v>
      </c>
      <c r="E147" s="249"/>
      <c r="F147" s="249"/>
      <c r="G147" s="249" t="str">
        <f>VLOOKUP(B147,'Plantilla publicacion'!$A$3:$M$490,7,0)</f>
        <v>N/A</v>
      </c>
      <c r="H147" s="107" t="str">
        <f>VLOOKUP(B147,'Plantilla publicacion'!$A$3:$M$490,8,0)</f>
        <v>Elaborar informe final de las Jornadas de Formación (Capacitaciones, Sensibilizaciones, Jornada de Información) en Metrología Legal y Reglamentos Técnicos. (Informe final con resultados de la actividad, elaborado).</v>
      </c>
      <c r="I147" s="107">
        <f>VLOOKUP(B147,'Plantilla publicacion'!$A$3:$M$490,9,0)</f>
        <v>1</v>
      </c>
      <c r="J147" s="107" t="str">
        <f>VLOOKUP(B147,'Plantilla publicacion'!$A$3:$M$490,10,0)</f>
        <v>Númerica</v>
      </c>
      <c r="K147" s="108" t="str">
        <f>VLOOKUP(B147,'Plantilla publicacion'!$A$3:$M$490,11,0)</f>
        <v>2025-12-01</v>
      </c>
      <c r="L147" s="108" t="str">
        <f>VLOOKUP(B147,'Plantilla publicacion'!$A$3:$M$490,12,0)</f>
        <v>2025-12-12</v>
      </c>
      <c r="M147" s="109"/>
      <c r="N147" s="110" t="str">
        <f>VLOOKUP(B147,'Plantilla publicacion'!$A$3:$M$490,13,0)</f>
        <v>71-GRUPO DE TRABAJO DE FORMACION</v>
      </c>
      <c r="O147" s="14">
        <f>VLOOKUP(B147,'SEGUIMIENTO PAI 2025'!$F$6:$AF$486,23,0)</f>
        <v>0</v>
      </c>
      <c r="P147" s="503">
        <f>VLOOKUP(B147,'Plantilla publicacion'!$S$3:$Y$490,7,0)</f>
        <v>0</v>
      </c>
      <c r="Q147" s="14">
        <f>VLOOKUP(B147,'SEGUIMIENTO PAI 2025'!$F$6:$AF$486,21,0)</f>
        <v>0</v>
      </c>
    </row>
    <row r="148" spans="1:17" s="11" customFormat="1" ht="38.25" x14ac:dyDescent="0.25">
      <c r="A148" s="5" t="str">
        <f>VLOOKUP(B148,'Plantilla publicacion'!$A$3:$B$490,2,0)</f>
        <v>Producto</v>
      </c>
      <c r="B148" s="14" t="s">
        <v>1222</v>
      </c>
      <c r="C148" s="248" t="str">
        <f>VLOOKUP(B148,'Plantilla publicacion'!$A$3:$R$490,17,0)</f>
        <v>PND - 4-04-1-c- Transformación productiva, internacionalización y acción climática - Políticas de competencia, consumidor e infraestructura de la calidad modernas / PES - Reindustrialización</v>
      </c>
      <c r="D148" s="248" t="str">
        <f>VLOOKUP(B148,'Plantilla publicacion'!$A$3:$M$490,6,0)</f>
        <v>58-Promover el enfoque preventivo, diferencial y territorial en el que hacer misional de la entidad</v>
      </c>
      <c r="E148" s="248" t="str">
        <f>VLOOKUP(B148,'Plantilla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8" s="248" t="str">
        <f>VLOOKUP(B148,'Plantilla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8" s="248" t="str">
        <f>VLOOKUP(B148,'Plantilla publicacion'!$A$3:$M$490,7,0)</f>
        <v>C-3503-0200-0016-40401c</v>
      </c>
      <c r="H148" s="14" t="str">
        <f>VLOOKUP(B148,'Plantilla publicacion'!$A$3:$M$490,8,0)</f>
        <v>Campañas de control preventivo en los sectores eléctrico, seguridad vial, hogar y construcción e hidrocarburos, realizadas  (Informe con análisis del desarrollo de la campaña)</v>
      </c>
      <c r="I148" s="14">
        <f>VLOOKUP(B148,'Plantilla publicacion'!$A$3:$M$490,9,0)</f>
        <v>4</v>
      </c>
      <c r="J148" s="14" t="str">
        <f>VLOOKUP(B148,'Plantilla publicacion'!$A$3:$M$490,10,0)</f>
        <v>Númerica</v>
      </c>
      <c r="K148" s="180" t="str">
        <f>VLOOKUP(B148,'Plantilla publicacion'!$A$3:$M$490,11,0)</f>
        <v>2025-01-13</v>
      </c>
      <c r="L148" s="180" t="str">
        <f>VLOOKUP(B148,'Plantilla publicacion'!$A$3:$M$490,12,0)</f>
        <v>2025-12-31</v>
      </c>
      <c r="M148" s="14" t="str">
        <f>IF(ISERROR(VLOOKUP(B148,'Plantilla publicacion'!$A$3:$P$490,16,0)),"NA",VLOOKUP(B148,'Plantilla publicacion'!$A$3:$P$490,16,0))</f>
        <v>PND_10_Fortalecer las actividades de inspección, vigilancia y control</v>
      </c>
      <c r="N148" s="14" t="str">
        <f>VLOOKUP(B148,'Plantilla publicacion'!$A$3:$M$490,13,0)</f>
        <v>6000-DESPACHO DEL SUPERINTENDENTE DELEGADO PARA EL CONTROL Y VERIFICACIÓN DE REGLAMENTOS TÉCNICOS Y METROLOGÍA LEGAL</v>
      </c>
      <c r="O148" s="14">
        <f>VLOOKUP(B148,'SEGUIMIENTO PAI 2025'!$F$6:$AF$486,23,0)</f>
        <v>0</v>
      </c>
      <c r="P148" s="503">
        <f>VLOOKUP(B148,'Plantilla publicacion'!$S$3:$Y$490,7,0)</f>
        <v>0</v>
      </c>
      <c r="Q148" s="14">
        <f>VLOOKUP(B148,'SEGUIMIENTO PAI 2025'!$F$6:$AF$486,21,0)</f>
        <v>0</v>
      </c>
    </row>
    <row r="149" spans="1:17" s="11" customFormat="1" ht="102" x14ac:dyDescent="0.25">
      <c r="A149" s="12" t="str">
        <f>VLOOKUP(B149,'Plantilla publicacion'!$A$3:$B$490,2,0)</f>
        <v>Actividad propia</v>
      </c>
      <c r="B149" s="6" t="s">
        <v>1223</v>
      </c>
      <c r="C149" s="248"/>
      <c r="D149" s="248">
        <f>VLOOKUP(B149,'Plantilla publicacion'!$A$3:$M$490,6,0)</f>
        <v>0</v>
      </c>
      <c r="E149" s="248"/>
      <c r="F149" s="248"/>
      <c r="G149" s="248" t="str">
        <f>VLOOKUP(B149,'Plantilla publicacion'!$A$3:$M$490,7,0)</f>
        <v>N/A</v>
      </c>
      <c r="H149" s="6" t="str">
        <f>VLOOKUP(B149,'Plantilla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9" s="6">
        <f>VLOOKUP(B149,'Plantilla publicacion'!$A$3:$M$490,9,0)</f>
        <v>4</v>
      </c>
      <c r="J149" s="6" t="str">
        <f>VLOOKUP(B149,'Plantilla publicacion'!$A$3:$M$490,10,0)</f>
        <v>Númerica</v>
      </c>
      <c r="K149" s="7" t="str">
        <f>VLOOKUP(B149,'Plantilla publicacion'!$A$3:$M$490,11,0)</f>
        <v>2025-01-13</v>
      </c>
      <c r="L149" s="7" t="str">
        <f>VLOOKUP(B149,'Plantilla publicacion'!$A$3:$M$490,12,0)</f>
        <v>2025-08-28</v>
      </c>
      <c r="M149" s="56"/>
      <c r="N149" s="16" t="str">
        <f>VLOOKUP(B149,'Plantilla publicacion'!$A$3:$M$490,13,0)</f>
        <v>6000-DESPACHO DEL SUPERINTENDENTE DELEGADO PARA EL CONTROL Y VERIFICACIÓN DE REGLAMENTOS TÉCNICOS Y METROLOGÍA LEGAL</v>
      </c>
      <c r="O149" s="14">
        <f>VLOOKUP(B149,'SEGUIMIENTO PAI 2025'!$F$6:$AF$486,23,0)</f>
        <v>100</v>
      </c>
      <c r="P149" s="503">
        <f>VLOOKUP(B149,'Plantilla publicacion'!$S$3:$Y$490,7,0)</f>
        <v>0.24330900243309003</v>
      </c>
      <c r="Q149" s="14" t="str">
        <f>VLOOKUP(B149,'SEGUIMIENTO PAI 2025'!$F$6:$AF$486,21,0)</f>
        <v>Se cumplió con la actividad de planificación de las campañas, la cual incluyó la definición del objetivo, contenido, alcance, así como la fijación de metas e indicadores de medición.
Como resultado, se elaboró el documento de planificación en el que se identifican cuatro campañas.</v>
      </c>
    </row>
    <row r="150" spans="1:17" s="11" customFormat="1" ht="38.25" x14ac:dyDescent="0.25">
      <c r="A150" s="12" t="str">
        <f>VLOOKUP(B150,'Plantilla publicacion'!$A$3:$B$490,2,0)</f>
        <v>Actividad propia</v>
      </c>
      <c r="B150" s="6" t="s">
        <v>1224</v>
      </c>
      <c r="C150" s="248"/>
      <c r="D150" s="248">
        <f>VLOOKUP(B150,'Plantilla publicacion'!$A$3:$M$490,6,0)</f>
        <v>0</v>
      </c>
      <c r="E150" s="248"/>
      <c r="F150" s="248"/>
      <c r="G150" s="248" t="str">
        <f>VLOOKUP(B150,'Plantilla publicacion'!$A$3:$M$490,7,0)</f>
        <v>N/A</v>
      </c>
      <c r="H150" s="6" t="str">
        <f>VLOOKUP(B150,'Plantilla publicacion'!$A$3:$M$490,8,0)</f>
        <v>Establecer el cronograma de visitas y requerimientos de cada una de las campañas en los sectores definidos (Cronograma)</v>
      </c>
      <c r="I150" s="6">
        <f>VLOOKUP(B150,'Plantilla publicacion'!$A$3:$M$490,9,0)</f>
        <v>4</v>
      </c>
      <c r="J150" s="6" t="str">
        <f>VLOOKUP(B150,'Plantilla publicacion'!$A$3:$M$490,10,0)</f>
        <v>Númerica</v>
      </c>
      <c r="K150" s="7" t="str">
        <f>VLOOKUP(B150,'Plantilla publicacion'!$A$3:$M$490,11,0)</f>
        <v>2025-01-13</v>
      </c>
      <c r="L150" s="7" t="str">
        <f>VLOOKUP(B150,'Plantilla publicacion'!$A$3:$M$490,12,0)</f>
        <v>2025-12-31</v>
      </c>
      <c r="M150" s="56"/>
      <c r="N150" s="16" t="str">
        <f>VLOOKUP(B150,'Plantilla publicacion'!$A$3:$M$490,13,0)</f>
        <v>6000-DESPACHO DEL SUPERINTENDENTE DELEGADO PARA EL CONTROL Y VERIFICACIÓN DE REGLAMENTOS TÉCNICOS Y METROLOGÍA LEGAL</v>
      </c>
      <c r="O150" s="14">
        <f>VLOOKUP(B150,'SEGUIMIENTO PAI 2025'!$F$6:$AF$486,23,0)</f>
        <v>0</v>
      </c>
      <c r="P150" s="503">
        <f>VLOOKUP(B150,'Plantilla publicacion'!$S$3:$Y$490,7,0)</f>
        <v>0</v>
      </c>
      <c r="Q150" s="14">
        <f>VLOOKUP(B150,'SEGUIMIENTO PAI 2025'!$F$6:$AF$486,21,0)</f>
        <v>0</v>
      </c>
    </row>
    <row r="151" spans="1:17" s="11" customFormat="1" ht="38.25" x14ac:dyDescent="0.25">
      <c r="A151" s="12" t="str">
        <f>VLOOKUP(B151,'Plantilla publicacion'!$A$3:$B$490,2,0)</f>
        <v>Actividad propia</v>
      </c>
      <c r="B151" s="6" t="s">
        <v>1225</v>
      </c>
      <c r="C151" s="248"/>
      <c r="D151" s="248">
        <f>VLOOKUP(B151,'Plantilla publicacion'!$A$3:$M$490,6,0)</f>
        <v>0</v>
      </c>
      <c r="E151" s="248"/>
      <c r="F151" s="248"/>
      <c r="G151" s="248" t="str">
        <f>VLOOKUP(B151,'Plantilla publicacion'!$A$3:$M$490,7,0)</f>
        <v>N/A</v>
      </c>
      <c r="H151" s="6" t="str">
        <f>VLOOKUP(B151,'Plantilla publicacion'!$A$3:$M$490,8,0)</f>
        <v>Ejecutar el cronograma de visitas y requerimientos (Seguimiento al cronograma)</v>
      </c>
      <c r="I151" s="6">
        <f>VLOOKUP(B151,'Plantilla publicacion'!$A$3:$M$490,9,0)</f>
        <v>100</v>
      </c>
      <c r="J151" s="6" t="str">
        <f>VLOOKUP(B151,'Plantilla publicacion'!$A$3:$M$490,10,0)</f>
        <v>Porcentual</v>
      </c>
      <c r="K151" s="7" t="str">
        <f>VLOOKUP(B151,'Plantilla publicacion'!$A$3:$M$490,11,0)</f>
        <v>2025-01-13</v>
      </c>
      <c r="L151" s="7" t="str">
        <f>VLOOKUP(B151,'Plantilla publicacion'!$A$3:$M$490,12,0)</f>
        <v>2025-12-31</v>
      </c>
      <c r="M151" s="56"/>
      <c r="N151" s="16" t="str">
        <f>VLOOKUP(B151,'Plantilla publicacion'!$A$3:$M$490,13,0)</f>
        <v>6000-DESPACHO DEL SUPERINTENDENTE DELEGADO PARA EL CONTROL Y VERIFICACIÓN DE REGLAMENTOS TÉCNICOS Y METROLOGÍA LEGAL</v>
      </c>
      <c r="O151" s="14">
        <f>VLOOKUP(B151,'SEGUIMIENTO PAI 2025'!$F$6:$AF$486,23,0)</f>
        <v>0</v>
      </c>
      <c r="P151" s="503">
        <f>VLOOKUP(B151,'Plantilla publicacion'!$S$3:$Y$490,7,0)</f>
        <v>0</v>
      </c>
      <c r="Q151" s="14">
        <f>VLOOKUP(B151,'SEGUIMIENTO PAI 2025'!$F$6:$AF$486,21,0)</f>
        <v>0</v>
      </c>
    </row>
    <row r="152" spans="1:17" s="11" customFormat="1" ht="39" thickBot="1" x14ac:dyDescent="0.3">
      <c r="A152" s="12" t="str">
        <f>VLOOKUP(B152,'Plantilla publicacion'!$A$3:$B$490,2,0)</f>
        <v>Actividad propia</v>
      </c>
      <c r="B152" s="10" t="s">
        <v>1227</v>
      </c>
      <c r="C152" s="248"/>
      <c r="D152" s="248">
        <f>VLOOKUP(B152,'Plantilla publicacion'!$A$3:$M$490,6,0)</f>
        <v>0</v>
      </c>
      <c r="E152" s="248"/>
      <c r="F152" s="248"/>
      <c r="G152" s="248" t="str">
        <f>VLOOKUP(B152,'Plantilla publicacion'!$A$3:$M$490,7,0)</f>
        <v>N/A</v>
      </c>
      <c r="H152" s="10" t="str">
        <f>VLOOKUP(B152,'Plantilla publicacion'!$A$3:$M$490,8,0)</f>
        <v>Análisis del desarrollo de la campaña (Informe con análisis del desarrollo de la campaña)</v>
      </c>
      <c r="I152" s="10">
        <f>VLOOKUP(B152,'Plantilla publicacion'!$A$3:$M$490,9,0)</f>
        <v>4</v>
      </c>
      <c r="J152" s="10" t="str">
        <f>VLOOKUP(B152,'Plantilla publicacion'!$A$3:$M$490,10,0)</f>
        <v>Númerica</v>
      </c>
      <c r="K152" s="111" t="str">
        <f>VLOOKUP(B152,'Plantilla publicacion'!$A$3:$M$490,11,0)</f>
        <v>2025-01-13</v>
      </c>
      <c r="L152" s="111" t="str">
        <f>VLOOKUP(B152,'Plantilla publicacion'!$A$3:$M$490,12,0)</f>
        <v>2025-12-31</v>
      </c>
      <c r="M152" s="112"/>
      <c r="N152" s="113" t="str">
        <f>VLOOKUP(B152,'Plantilla publicacion'!$A$3:$M$490,13,0)</f>
        <v>6000-DESPACHO DEL SUPERINTENDENTE DELEGADO PARA EL CONTROL Y VERIFICACIÓN DE REGLAMENTOS TÉCNICOS Y METROLOGÍA LEGAL</v>
      </c>
      <c r="O152" s="14">
        <f>VLOOKUP(B152,'SEGUIMIENTO PAI 2025'!$F$6:$AF$486,23,0)</f>
        <v>0</v>
      </c>
      <c r="P152" s="503">
        <f>VLOOKUP(B152,'Plantilla publicacion'!$S$3:$Y$490,7,0)</f>
        <v>0</v>
      </c>
      <c r="Q152" s="14">
        <f>VLOOKUP(B152,'SEGUIMIENTO PAI 2025'!$F$6:$AF$486,21,0)</f>
        <v>0</v>
      </c>
    </row>
    <row r="153" spans="1:17" s="11" customFormat="1" ht="63.75" customHeight="1" x14ac:dyDescent="0.25">
      <c r="A153" s="5" t="str">
        <f>VLOOKUP(B153,'Plantilla publicacion'!$A$3:$B$490,2,0)</f>
        <v>Producto</v>
      </c>
      <c r="B153" s="99" t="s">
        <v>1228</v>
      </c>
      <c r="C153" s="247" t="str">
        <f>VLOOKUP(B153,'Plantilla publicacion'!$A$3:$R$490,17,0)</f>
        <v>PND - 4-04-1-c- Transformación productiva, internacionalización y acción climática - Políticas de competencia, consumidor e infraestructura de la calidad modernas / PES - Reindustrialización</v>
      </c>
      <c r="D153" s="247" t="str">
        <f>VLOOKUP(B153,'Plantilla publicacion'!$A$3:$M$490,6,0)</f>
        <v>58-Promover el enfoque preventivo, diferencial y territorial en el que hacer misional de la entidad</v>
      </c>
      <c r="E153" s="247" t="str">
        <f>VLOOKUP(B153,'Plantilla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3" s="247" t="str">
        <f>VLOOKUP(B153,'Plantilla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3" s="247" t="str">
        <f>VLOOKUP(B153,'Plantilla publicacion'!$A$3:$M$490,7,0)</f>
        <v>C-3503-0200-0016-40401c</v>
      </c>
      <c r="H153" s="101" t="str">
        <f>VLOOKUP(B153,'Plantilla publicacion'!$A$3:$M$490,8,0)</f>
        <v>Campañas de control preventivo en surtidores de combustibles, balanzas, preempacados y alcoholímetros, realizadas (Informe con análisis del desarrollo de la campaña)</v>
      </c>
      <c r="I153" s="101">
        <f>VLOOKUP(B153,'Plantilla publicacion'!$A$3:$M$490,9,0)</f>
        <v>6</v>
      </c>
      <c r="J153" s="101" t="str">
        <f>VLOOKUP(B153,'Plantilla publicacion'!$A$3:$M$490,10,0)</f>
        <v>Númerica</v>
      </c>
      <c r="K153" s="181" t="str">
        <f>VLOOKUP(B153,'Plantilla publicacion'!$A$3:$M$490,11,0)</f>
        <v>2025-01-13</v>
      </c>
      <c r="L153" s="181" t="str">
        <f>VLOOKUP(B153,'Plantilla publicacion'!$A$3:$M$490,12,0)</f>
        <v>2025-12-31</v>
      </c>
      <c r="M153" s="14" t="str">
        <f>IF(ISERROR(VLOOKUP(B153,'Plantilla publicacion'!$A$3:$P$490,16,0)),"NA",VLOOKUP(B153,'Plantilla publicacion'!$A$3:$P$490,16,0))</f>
        <v>PND_10_Fortalecer las actividades de inspección, vigilancia y control</v>
      </c>
      <c r="N153" s="102" t="str">
        <f>VLOOKUP(B153,'Plantilla publicacion'!$A$3:$M$490,13,0)</f>
        <v>6000-DESPACHO DEL SUPERINTENDENTE DELEGADO PARA EL CONTROL Y VERIFICACIÓN DE REGLAMENTOS TÉCNICOS Y METROLOGÍA LEGAL</v>
      </c>
      <c r="O153" s="14">
        <f>VLOOKUP(B153,'SEGUIMIENTO PAI 2025'!$F$6:$AF$486,23,0)</f>
        <v>0</v>
      </c>
      <c r="P153" s="503">
        <f>VLOOKUP(B153,'Plantilla publicacion'!$S$3:$Y$490,7,0)</f>
        <v>0</v>
      </c>
      <c r="Q153" s="14">
        <f>VLOOKUP(B153,'SEGUIMIENTO PAI 2025'!$F$6:$AF$486,21,0)</f>
        <v>0</v>
      </c>
    </row>
    <row r="154" spans="1:17" ht="102" x14ac:dyDescent="0.25">
      <c r="A154" s="12" t="str">
        <f>VLOOKUP(B154,'Plantilla publicacion'!$A$3:$B$490,2,0)</f>
        <v>Actividad propia</v>
      </c>
      <c r="B154" s="103" t="s">
        <v>1229</v>
      </c>
      <c r="C154" s="248"/>
      <c r="D154" s="248">
        <f>VLOOKUP(B154,'Plantilla publicacion'!$A$3:$M$490,6,0)</f>
        <v>0</v>
      </c>
      <c r="E154" s="248"/>
      <c r="F154" s="248"/>
      <c r="G154" s="248" t="str">
        <f>VLOOKUP(B154,'Plantilla publicacion'!$A$3:$M$490,7,0)</f>
        <v>N/A</v>
      </c>
      <c r="H154" s="6" t="str">
        <f>VLOOKUP(B154,'Plantilla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4" s="6">
        <f>VLOOKUP(B154,'Plantilla publicacion'!$A$3:$M$490,9,0)</f>
        <v>6</v>
      </c>
      <c r="J154" s="6" t="str">
        <f>VLOOKUP(B154,'Plantilla publicacion'!$A$3:$M$490,10,0)</f>
        <v>Númerica</v>
      </c>
      <c r="K154" s="7" t="str">
        <f>VLOOKUP(B154,'Plantilla publicacion'!$A$3:$M$490,11,0)</f>
        <v>2025-01-13</v>
      </c>
      <c r="L154" s="7" t="str">
        <f>VLOOKUP(B154,'Plantilla publicacion'!$A$3:$M$490,12,0)</f>
        <v>2025-08-28</v>
      </c>
      <c r="M154" s="56"/>
      <c r="N154" s="104" t="str">
        <f>VLOOKUP(B154,'Plantilla publicacion'!$A$3:$M$490,13,0)</f>
        <v>6000-DESPACHO DEL SUPERINTENDENTE DELEGADO PARA EL CONTROL Y VERIFICACIÓN DE REGLAMENTOS TÉCNICOS Y METROLOGÍA LEGAL</v>
      </c>
      <c r="O154" s="14">
        <f>VLOOKUP(B154,'SEGUIMIENTO PAI 2025'!$F$6:$AF$486,23,0)</f>
        <v>100</v>
      </c>
      <c r="P154" s="503">
        <f>VLOOKUP(B154,'Plantilla publicacion'!$S$3:$Y$490,7,0)</f>
        <v>0.24330900243309003</v>
      </c>
      <c r="Q154" s="14" t="str">
        <f>VLOOKUP(B154,'SEGUIMIENTO PAI 2025'!$F$6:$AF$486,21,0)</f>
        <v>Se cumplió con la actividad de planificación de las campañas, la cual incluyó la definición del objetivo, contenido, alcance, así como la fijación de metas e indicadores de medición.
Como resultado, se elaboró el documento de planificación en el que se identifican seis campañas</v>
      </c>
    </row>
    <row r="155" spans="1:17" ht="38.25" x14ac:dyDescent="0.25">
      <c r="A155" s="12" t="str">
        <f>VLOOKUP(B155,'Plantilla publicacion'!$A$3:$B$490,2,0)</f>
        <v>Actividad propia</v>
      </c>
      <c r="B155" s="103" t="s">
        <v>1230</v>
      </c>
      <c r="C155" s="248"/>
      <c r="D155" s="248">
        <f>VLOOKUP(B155,'Plantilla publicacion'!$A$3:$M$490,6,0)</f>
        <v>0</v>
      </c>
      <c r="E155" s="248"/>
      <c r="F155" s="248"/>
      <c r="G155" s="248" t="str">
        <f>VLOOKUP(B155,'Plantilla publicacion'!$A$3:$M$490,7,0)</f>
        <v>N/A</v>
      </c>
      <c r="H155" s="6" t="str">
        <f>VLOOKUP(B155,'Plantilla publicacion'!$A$3:$M$490,8,0)</f>
        <v>Establecer el cronograma de visitas y requerimientos de cada una de las campañas en los sectores definidos (Cronograma)</v>
      </c>
      <c r="I155" s="6">
        <f>VLOOKUP(B155,'Plantilla publicacion'!$A$3:$M$490,9,0)</f>
        <v>6</v>
      </c>
      <c r="J155" s="6" t="str">
        <f>VLOOKUP(B155,'Plantilla publicacion'!$A$3:$M$490,10,0)</f>
        <v>Númerica</v>
      </c>
      <c r="K155" s="7" t="str">
        <f>VLOOKUP(B155,'Plantilla publicacion'!$A$3:$M$490,11,0)</f>
        <v>2025-01-13</v>
      </c>
      <c r="L155" s="7" t="str">
        <f>VLOOKUP(B155,'Plantilla publicacion'!$A$3:$M$490,12,0)</f>
        <v>2025-12-31</v>
      </c>
      <c r="M155" s="56"/>
      <c r="N155" s="104" t="str">
        <f>VLOOKUP(B155,'Plantilla publicacion'!$A$3:$M$490,13,0)</f>
        <v>6000-DESPACHO DEL SUPERINTENDENTE DELEGADO PARA EL CONTROL Y VERIFICACIÓN DE REGLAMENTOS TÉCNICOS Y METROLOGÍA LEGAL</v>
      </c>
      <c r="O155" s="14">
        <f>VLOOKUP(B155,'SEGUIMIENTO PAI 2025'!$F$6:$AF$486,23,0)</f>
        <v>0</v>
      </c>
      <c r="P155" s="503">
        <f>VLOOKUP(B155,'Plantilla publicacion'!$S$3:$Y$490,7,0)</f>
        <v>0</v>
      </c>
      <c r="Q155" s="14">
        <f>VLOOKUP(B155,'SEGUIMIENTO PAI 2025'!$F$6:$AF$486,21,0)</f>
        <v>0</v>
      </c>
    </row>
    <row r="156" spans="1:17" ht="38.25" x14ac:dyDescent="0.25">
      <c r="A156" s="12" t="str">
        <f>VLOOKUP(B156,'Plantilla publicacion'!$A$3:$B$490,2,0)</f>
        <v>Actividad propia</v>
      </c>
      <c r="B156" s="103" t="s">
        <v>1231</v>
      </c>
      <c r="C156" s="248"/>
      <c r="D156" s="248">
        <f>VLOOKUP(B156,'Plantilla publicacion'!$A$3:$M$490,6,0)</f>
        <v>0</v>
      </c>
      <c r="E156" s="248"/>
      <c r="F156" s="248"/>
      <c r="G156" s="248" t="str">
        <f>VLOOKUP(B156,'Plantilla publicacion'!$A$3:$M$490,7,0)</f>
        <v>N/A</v>
      </c>
      <c r="H156" s="6" t="str">
        <f>VLOOKUP(B156,'Plantilla publicacion'!$A$3:$M$490,8,0)</f>
        <v>Ejecutar el cronograma de visitas y requerimientos (Seguimiento al cronograma)</v>
      </c>
      <c r="I156" s="6">
        <f>VLOOKUP(B156,'Plantilla publicacion'!$A$3:$M$490,9,0)</f>
        <v>100</v>
      </c>
      <c r="J156" s="6" t="str">
        <f>VLOOKUP(B156,'Plantilla publicacion'!$A$3:$M$490,10,0)</f>
        <v>Porcentual</v>
      </c>
      <c r="K156" s="7" t="str">
        <f>VLOOKUP(B156,'Plantilla publicacion'!$A$3:$M$490,11,0)</f>
        <v>2025-01-13</v>
      </c>
      <c r="L156" s="7" t="str">
        <f>VLOOKUP(B156,'Plantilla publicacion'!$A$3:$M$490,12,0)</f>
        <v>2025-12-31</v>
      </c>
      <c r="M156" s="56"/>
      <c r="N156" s="104" t="str">
        <f>VLOOKUP(B156,'Plantilla publicacion'!$A$3:$M$490,13,0)</f>
        <v>6000-DESPACHO DEL SUPERINTENDENTE DELEGADO PARA EL CONTROL Y VERIFICACIÓN DE REGLAMENTOS TÉCNICOS Y METROLOGÍA LEGAL</v>
      </c>
      <c r="O156" s="14">
        <f>VLOOKUP(B156,'SEGUIMIENTO PAI 2025'!$F$6:$AF$486,23,0)</f>
        <v>0</v>
      </c>
      <c r="P156" s="503">
        <f>VLOOKUP(B156,'Plantilla publicacion'!$S$3:$Y$490,7,0)</f>
        <v>0</v>
      </c>
      <c r="Q156" s="14">
        <f>VLOOKUP(B156,'SEGUIMIENTO PAI 2025'!$F$6:$AF$486,21,0)</f>
        <v>0</v>
      </c>
    </row>
    <row r="157" spans="1:17" ht="39" thickBot="1" x14ac:dyDescent="0.3">
      <c r="A157" s="12" t="str">
        <f>VLOOKUP(B157,'Plantilla publicacion'!$A$3:$B$490,2,0)</f>
        <v>Actividad propia</v>
      </c>
      <c r="B157" s="105" t="s">
        <v>1232</v>
      </c>
      <c r="C157" s="249"/>
      <c r="D157" s="249">
        <f>VLOOKUP(B157,'Plantilla publicacion'!$A$3:$M$490,6,0)</f>
        <v>0</v>
      </c>
      <c r="E157" s="249"/>
      <c r="F157" s="249"/>
      <c r="G157" s="249" t="str">
        <f>VLOOKUP(B157,'Plantilla publicacion'!$A$3:$M$490,7,0)</f>
        <v>N/A</v>
      </c>
      <c r="H157" s="107" t="str">
        <f>VLOOKUP(B157,'Plantilla publicacion'!$A$3:$M$490,8,0)</f>
        <v>Análisis del desarrollo de la campaña (Informe con análisis del desarrollo de la campaña)</v>
      </c>
      <c r="I157" s="107">
        <f>VLOOKUP(B157,'Plantilla publicacion'!$A$3:$M$490,9,0)</f>
        <v>6</v>
      </c>
      <c r="J157" s="107" t="str">
        <f>VLOOKUP(B157,'Plantilla publicacion'!$A$3:$M$490,10,0)</f>
        <v>Númerica</v>
      </c>
      <c r="K157" s="108" t="str">
        <f>VLOOKUP(B157,'Plantilla publicacion'!$A$3:$M$490,11,0)</f>
        <v>2025-01-13</v>
      </c>
      <c r="L157" s="108" t="str">
        <f>VLOOKUP(B157,'Plantilla publicacion'!$A$3:$M$490,12,0)</f>
        <v>2025-12-31</v>
      </c>
      <c r="M157" s="109"/>
      <c r="N157" s="110" t="str">
        <f>VLOOKUP(B157,'Plantilla publicacion'!$A$3:$M$490,13,0)</f>
        <v>6000-DESPACHO DEL SUPERINTENDENTE DELEGADO PARA EL CONTROL Y VERIFICACIÓN DE REGLAMENTOS TÉCNICOS Y METROLOGÍA LEGAL</v>
      </c>
      <c r="O157" s="14">
        <f>VLOOKUP(B157,'SEGUIMIENTO PAI 2025'!$F$6:$AF$486,23,0)</f>
        <v>0</v>
      </c>
      <c r="P157" s="503">
        <f>VLOOKUP(B157,'Plantilla publicacion'!$S$3:$Y$490,7,0)</f>
        <v>0</v>
      </c>
      <c r="Q157" s="14">
        <f>VLOOKUP(B157,'SEGUIMIENTO PAI 2025'!$F$6:$AF$486,21,0)</f>
        <v>0</v>
      </c>
    </row>
    <row r="158" spans="1:17" s="11" customFormat="1" ht="38.25" x14ac:dyDescent="0.25">
      <c r="A158" s="5" t="str">
        <f>VLOOKUP(B158,'Plantilla publicacion'!$A$3:$B$490,2,0)</f>
        <v>Producto</v>
      </c>
      <c r="B158" s="14" t="s">
        <v>1233</v>
      </c>
      <c r="C158" s="248" t="str">
        <f>VLOOKUP(B158,'Plantilla publicacion'!$A$3:$R$490,17,0)</f>
        <v>PND - 4-04-1-c- Transformación productiva, internacionalización y acción climática - Políticas de competencia, consumidor e infraestructura de la calidad modernas / PES - Reindustrialización</v>
      </c>
      <c r="D158" s="248" t="str">
        <f>VLOOKUP(B158,'Plantilla publicacion'!$A$3:$M$490,6,0)</f>
        <v>58-Promover el enfoque preventivo, diferencial y territorial en el que hacer misional de la entidad</v>
      </c>
      <c r="E158" s="248" t="str">
        <f>VLOOKUP(B158,'Plantilla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8" s="248" t="str">
        <f>VLOOKUP(B158,'Plantilla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8" s="248" t="str">
        <f>VLOOKUP(B158,'Plantilla publicacion'!$A$3:$M$490,7,0)</f>
        <v>C-3503-0200-0016-40401c</v>
      </c>
      <c r="H158" s="14" t="str">
        <f>VLOOKUP(B158,'Plantilla publicacion'!$A$3:$M$490,8,0)</f>
        <v>Campañas de control preventivo en control de precios en cualquiera de los siguientes temas: combustibles, medicamentos o leche cruda, realizadas. (Informe con análisis del desarrollo de la campaña)</v>
      </c>
      <c r="I158" s="14">
        <f>VLOOKUP(B158,'Plantilla publicacion'!$A$3:$M$490,9,0)</f>
        <v>2</v>
      </c>
      <c r="J158" s="14" t="str">
        <f>VLOOKUP(B158,'Plantilla publicacion'!$A$3:$M$490,10,0)</f>
        <v>Númerica</v>
      </c>
      <c r="K158" s="180" t="str">
        <f>VLOOKUP(B158,'Plantilla publicacion'!$A$3:$M$490,11,0)</f>
        <v>2025-01-13</v>
      </c>
      <c r="L158" s="180" t="str">
        <f>VLOOKUP(B158,'Plantilla publicacion'!$A$3:$M$490,12,0)</f>
        <v>2025-12-31</v>
      </c>
      <c r="M158" s="101" t="str">
        <f>IF(ISERROR(VLOOKUP(B158,'Plantilla publicacion'!$A$3:$P$490,16,0)),"NA",VLOOKUP(B158,'Plantilla publicacion'!$A$3:$P$490,16,0))</f>
        <v>PND_10_Fortalecer las actividades de inspección, vigilancia y control</v>
      </c>
      <c r="N158" s="14" t="str">
        <f>VLOOKUP(B158,'Plantilla publicacion'!$A$3:$M$490,13,0)</f>
        <v>6000-DESPACHO DEL SUPERINTENDENTE DELEGADO PARA EL CONTROL Y VERIFICACIÓN DE REGLAMENTOS TÉCNICOS Y METROLOGÍA LEGAL</v>
      </c>
      <c r="O158" s="14">
        <f>VLOOKUP(B158,'SEGUIMIENTO PAI 2025'!$F$6:$AF$486,23,0)</f>
        <v>0</v>
      </c>
      <c r="P158" s="503">
        <f>VLOOKUP(B158,'Plantilla publicacion'!$S$3:$Y$490,7,0)</f>
        <v>0</v>
      </c>
      <c r="Q158" s="14">
        <f>VLOOKUP(B158,'SEGUIMIENTO PAI 2025'!$F$6:$AF$486,21,0)</f>
        <v>0</v>
      </c>
    </row>
    <row r="159" spans="1:17" ht="102" x14ac:dyDescent="0.25">
      <c r="A159" s="12" t="str">
        <f>VLOOKUP(B159,'Plantilla publicacion'!$A$3:$B$490,2,0)</f>
        <v>Actividad propia</v>
      </c>
      <c r="B159" s="6" t="s">
        <v>1234</v>
      </c>
      <c r="C159" s="248"/>
      <c r="D159" s="248">
        <f>VLOOKUP(B159,'Plantilla publicacion'!$A$3:$M$490,6,0)</f>
        <v>0</v>
      </c>
      <c r="E159" s="248"/>
      <c r="F159" s="248"/>
      <c r="G159" s="248" t="str">
        <f>VLOOKUP(B159,'Plantilla publicacion'!$A$3:$M$490,7,0)</f>
        <v>N/A</v>
      </c>
      <c r="H159" s="6" t="str">
        <f>VLOOKUP(B159,'Plantilla publicacion'!$A$3:$M$490,8,0)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9" s="6">
        <f>VLOOKUP(B159,'Plantilla publicacion'!$A$3:$M$490,9,0)</f>
        <v>2</v>
      </c>
      <c r="J159" s="6" t="str">
        <f>VLOOKUP(B159,'Plantilla publicacion'!$A$3:$M$490,10,0)</f>
        <v>Númerica</v>
      </c>
      <c r="K159" s="7" t="str">
        <f>VLOOKUP(B159,'Plantilla publicacion'!$A$3:$M$490,11,0)</f>
        <v>2025-01-13</v>
      </c>
      <c r="L159" s="7" t="str">
        <f>VLOOKUP(B159,'Plantilla publicacion'!$A$3:$M$490,12,0)</f>
        <v>2025-08-28</v>
      </c>
      <c r="M159" s="56"/>
      <c r="N159" s="16" t="str">
        <f>VLOOKUP(B159,'Plantilla publicacion'!$A$3:$M$490,13,0)</f>
        <v>6000-DESPACHO DEL SUPERINTENDENTE DELEGADO PARA EL CONTROL Y VERIFICACIÓN DE REGLAMENTOS TÉCNICOS Y METROLOGÍA LEGAL</v>
      </c>
      <c r="O159" s="14">
        <f>VLOOKUP(B159,'SEGUIMIENTO PAI 2025'!$F$6:$AF$486,23,0)</f>
        <v>100</v>
      </c>
      <c r="P159" s="503">
        <f>VLOOKUP(B159,'Plantilla publicacion'!$S$3:$Y$490,7,0)</f>
        <v>0.24330900243309003</v>
      </c>
      <c r="Q159" s="14" t="str">
        <f>VLOOKUP(B159,'SEGUIMIENTO PAI 2025'!$F$6:$AF$486,21,0)</f>
        <v>Se realizó el cargue de los entregables correspondientes a la planificación de las campañas, en cumplimiento de la actividad Planificar las campañas, la cual incluyó la definición del objetivo, contenido, alcance, metas e indicadores de medición. (Documento con la planificación de la campaña)</v>
      </c>
    </row>
    <row r="160" spans="1:17" s="11" customFormat="1" ht="38.25" x14ac:dyDescent="0.25">
      <c r="A160" s="12" t="str">
        <f>VLOOKUP(B160,'Plantilla publicacion'!$A$3:$B$490,2,0)</f>
        <v>Actividad propia</v>
      </c>
      <c r="B160" s="6" t="s">
        <v>1235</v>
      </c>
      <c r="C160" s="248"/>
      <c r="D160" s="248">
        <f>VLOOKUP(B160,'Plantilla publicacion'!$A$3:$M$490,6,0)</f>
        <v>0</v>
      </c>
      <c r="E160" s="248"/>
      <c r="F160" s="248"/>
      <c r="G160" s="248" t="str">
        <f>VLOOKUP(B160,'Plantilla publicacion'!$A$3:$M$490,7,0)</f>
        <v>N/A</v>
      </c>
      <c r="H160" s="6" t="str">
        <f>VLOOKUP(B160,'Plantilla publicacion'!$A$3:$M$490,8,0)</f>
        <v>Establecer el cronograma de visitas y requerimientos de cada una de las campañas en los sectores definidos (Cronograma)</v>
      </c>
      <c r="I160" s="6">
        <f>VLOOKUP(B160,'Plantilla publicacion'!$A$3:$M$490,9,0)</f>
        <v>2</v>
      </c>
      <c r="J160" s="6" t="str">
        <f>VLOOKUP(B160,'Plantilla publicacion'!$A$3:$M$490,10,0)</f>
        <v>Númerica</v>
      </c>
      <c r="K160" s="7" t="str">
        <f>VLOOKUP(B160,'Plantilla publicacion'!$A$3:$M$490,11,0)</f>
        <v>2025-01-13</v>
      </c>
      <c r="L160" s="7" t="str">
        <f>VLOOKUP(B160,'Plantilla publicacion'!$A$3:$M$490,12,0)</f>
        <v>2025-12-31</v>
      </c>
      <c r="M160" s="56"/>
      <c r="N160" s="16" t="str">
        <f>VLOOKUP(B160,'Plantilla publicacion'!$A$3:$M$490,13,0)</f>
        <v>6000-DESPACHO DEL SUPERINTENDENTE DELEGADO PARA EL CONTROL Y VERIFICACIÓN DE REGLAMENTOS TÉCNICOS Y METROLOGÍA LEGAL</v>
      </c>
      <c r="O160" s="14">
        <f>VLOOKUP(B160,'SEGUIMIENTO PAI 2025'!$F$6:$AF$486,23,0)</f>
        <v>0</v>
      </c>
      <c r="P160" s="503">
        <f>VLOOKUP(B160,'Plantilla publicacion'!$S$3:$Y$490,7,0)</f>
        <v>0</v>
      </c>
      <c r="Q160" s="14">
        <f>VLOOKUP(B160,'SEGUIMIENTO PAI 2025'!$F$6:$AF$486,21,0)</f>
        <v>0</v>
      </c>
    </row>
    <row r="161" spans="1:17" s="11" customFormat="1" ht="38.25" x14ac:dyDescent="0.25">
      <c r="A161" s="12" t="str">
        <f>VLOOKUP(B161,'Plantilla publicacion'!$A$3:$B$490,2,0)</f>
        <v>Actividad propia</v>
      </c>
      <c r="B161" s="6" t="s">
        <v>1236</v>
      </c>
      <c r="C161" s="248"/>
      <c r="D161" s="248">
        <f>VLOOKUP(B161,'Plantilla publicacion'!$A$3:$M$490,6,0)</f>
        <v>0</v>
      </c>
      <c r="E161" s="248"/>
      <c r="F161" s="248"/>
      <c r="G161" s="248" t="str">
        <f>VLOOKUP(B161,'Plantilla publicacion'!$A$3:$M$490,7,0)</f>
        <v>N/A</v>
      </c>
      <c r="H161" s="6" t="str">
        <f>VLOOKUP(B161,'Plantilla publicacion'!$A$3:$M$490,8,0)</f>
        <v>Ejecutar el cronograma de visitas y requerimientos (Seguimiento al cronograma)</v>
      </c>
      <c r="I161" s="6">
        <f>VLOOKUP(B161,'Plantilla publicacion'!$A$3:$M$490,9,0)</f>
        <v>100</v>
      </c>
      <c r="J161" s="6" t="str">
        <f>VLOOKUP(B161,'Plantilla publicacion'!$A$3:$M$490,10,0)</f>
        <v>Porcentual</v>
      </c>
      <c r="K161" s="7" t="str">
        <f>VLOOKUP(B161,'Plantilla publicacion'!$A$3:$M$490,11,0)</f>
        <v>2025-01-13</v>
      </c>
      <c r="L161" s="7" t="str">
        <f>VLOOKUP(B161,'Plantilla publicacion'!$A$3:$M$490,12,0)</f>
        <v>2025-12-31</v>
      </c>
      <c r="M161" s="56"/>
      <c r="N161" s="16" t="str">
        <f>VLOOKUP(B161,'Plantilla publicacion'!$A$3:$M$490,13,0)</f>
        <v>6000-DESPACHO DEL SUPERINTENDENTE DELEGADO PARA EL CONTROL Y VERIFICACIÓN DE REGLAMENTOS TÉCNICOS Y METROLOGÍA LEGAL</v>
      </c>
      <c r="O161" s="14">
        <f>VLOOKUP(B161,'SEGUIMIENTO PAI 2025'!$F$6:$AF$486,23,0)</f>
        <v>0</v>
      </c>
      <c r="P161" s="503">
        <f>VLOOKUP(B161,'Plantilla publicacion'!$S$3:$Y$490,7,0)</f>
        <v>0</v>
      </c>
      <c r="Q161" s="14">
        <f>VLOOKUP(B161,'SEGUIMIENTO PAI 2025'!$F$6:$AF$486,21,0)</f>
        <v>0</v>
      </c>
    </row>
    <row r="162" spans="1:17" s="11" customFormat="1" ht="39" thickBot="1" x14ac:dyDescent="0.3">
      <c r="A162" s="12" t="str">
        <f>VLOOKUP(B162,'Plantilla publicacion'!$A$3:$B$490,2,0)</f>
        <v>Actividad propia</v>
      </c>
      <c r="B162" s="10" t="s">
        <v>1237</v>
      </c>
      <c r="C162" s="248"/>
      <c r="D162" s="248">
        <f>VLOOKUP(B162,'Plantilla publicacion'!$A$3:$M$490,6,0)</f>
        <v>0</v>
      </c>
      <c r="E162" s="248"/>
      <c r="F162" s="248"/>
      <c r="G162" s="248" t="str">
        <f>VLOOKUP(B162,'Plantilla publicacion'!$A$3:$M$490,7,0)</f>
        <v>N/A</v>
      </c>
      <c r="H162" s="10" t="str">
        <f>VLOOKUP(B162,'Plantilla publicacion'!$A$3:$M$490,8,0)</f>
        <v>Análisis del desarrollo de la campaña (Informe con análisis del desarrollo de la campaña)</v>
      </c>
      <c r="I162" s="10">
        <f>VLOOKUP(B162,'Plantilla publicacion'!$A$3:$M$490,9,0)</f>
        <v>2</v>
      </c>
      <c r="J162" s="10" t="str">
        <f>VLOOKUP(B162,'Plantilla publicacion'!$A$3:$M$490,10,0)</f>
        <v>Númerica</v>
      </c>
      <c r="K162" s="111" t="str">
        <f>VLOOKUP(B162,'Plantilla publicacion'!$A$3:$M$490,11,0)</f>
        <v>2025-01-13</v>
      </c>
      <c r="L162" s="111" t="str">
        <f>VLOOKUP(B162,'Plantilla publicacion'!$A$3:$M$490,12,0)</f>
        <v>2025-12-31</v>
      </c>
      <c r="M162" s="112"/>
      <c r="N162" s="113" t="str">
        <f>VLOOKUP(B162,'Plantilla publicacion'!$A$3:$M$490,13,0)</f>
        <v>6000-DESPACHO DEL SUPERINTENDENTE DELEGADO PARA EL CONTROL Y VERIFICACIÓN DE REGLAMENTOS TÉCNICOS Y METROLOGÍA LEGAL</v>
      </c>
      <c r="O162" s="14">
        <f>VLOOKUP(B162,'SEGUIMIENTO PAI 2025'!$F$6:$AF$486,23,0)</f>
        <v>0</v>
      </c>
      <c r="P162" s="503">
        <f>VLOOKUP(B162,'Plantilla publicacion'!$S$3:$Y$490,7,0)</f>
        <v>0</v>
      </c>
      <c r="Q162" s="14">
        <f>VLOOKUP(B162,'SEGUIMIENTO PAI 2025'!$F$6:$AF$486,21,0)</f>
        <v>0</v>
      </c>
    </row>
    <row r="163" spans="1:17" s="11" customFormat="1" ht="114.75" x14ac:dyDescent="0.25">
      <c r="A163" s="5" t="str">
        <f>VLOOKUP(B163,'Plantilla publicacion'!$A$3:$B$490,2,0)</f>
        <v>Producto</v>
      </c>
      <c r="B163" s="99" t="s">
        <v>1276</v>
      </c>
      <c r="C163" s="247" t="str">
        <f>VLOOKUP(B163,'Plantilla publicacion'!$A$3:$R$490,17,0)</f>
        <v>PND - 5-31-5-b- Convergencia regional - Entidades públicas territoriales y nacionales fortalecidas / PES - Cierre de brechas territoriales</v>
      </c>
      <c r="D163" s="247" t="str">
        <f>VLOOKUP(B163,'Plantilla publicacion'!$A$3:$M$490,6,0)</f>
        <v>58-Promover el enfoque preventivo, diferencial y territorial en el que hacer misional de la entidad</v>
      </c>
      <c r="E163" s="247" t="str">
        <f>VLOOKUP(B163,'Plantilla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3" s="247" t="str">
        <f>VLOOKUP(B163,'Plantilla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3" s="247" t="str">
        <f>VLOOKUP(B163,'Plantilla publicacion'!$A$3:$M$490,7,0)</f>
        <v>C-3503-0200-0009-40401c</v>
      </c>
      <c r="H163" s="101" t="str">
        <f>VLOOKUP(B163,'Plantilla publicacion'!$A$3:$M$490,8,0)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63" s="101">
        <f>VLOOKUP(B163,'Plantilla publicacion'!$A$3:$M$490,9,0)</f>
        <v>100</v>
      </c>
      <c r="J163" s="101" t="str">
        <f>VLOOKUP(B163,'Plantilla publicacion'!$A$3:$M$490,10,0)</f>
        <v>Porcentual</v>
      </c>
      <c r="K163" s="181" t="str">
        <f>VLOOKUP(B163,'Plantilla publicacion'!$A$3:$M$490,11,0)</f>
        <v>2025-01-13</v>
      </c>
      <c r="L163" s="181" t="str">
        <f>VLOOKUP(B163,'Plantilla publicacion'!$A$3:$M$490,12,0)</f>
        <v>2025-12-31</v>
      </c>
      <c r="M163" s="101" t="str">
        <f>IF(ISERROR(VLOOKUP(B163,'Plantilla publicacion'!$A$3:$P$490,16,0)),"NA",VLOOKUP(B163,'Plantilla publicacion'!$A$3:$P$490,16,0))</f>
        <v>PND_8_Fortalecer las capacidades y conocimiento sobre derechos y deberes de las relaciones de consumo</v>
      </c>
      <c r="N163" s="102" t="str">
        <f>VLOOKUP(B163,'Plantilla publicacion'!$A$3:$M$490,13,0)</f>
        <v>3000-DESPACHO DEL SUPERINTENDENTE DELEGADO PARA LA PROTECCIÓN DEL CONSUMIDOR;
3003-GRUPO DE TRABAJO DE APOYO A LA RED NACIONAL DE PROTECCIÓN  AL CONSUMIDOR</v>
      </c>
      <c r="O163" s="14">
        <f>VLOOKUP(B163,'SEGUIMIENTO PAI 2025'!$F$6:$AF$486,23,0)</f>
        <v>41.2</v>
      </c>
      <c r="P163" s="503">
        <f>VLOOKUP(B163,'Plantilla publicacion'!$S$3:$Y$490,7,0)</f>
        <v>0.36950672645739913</v>
      </c>
      <c r="Q163" s="14" t="str">
        <f>VLOOKUP(B163,'SEGUIMIENTO PAI 2025'!$F$6:$AF$486,21,0)</f>
        <v>Durante el segundo trimestre de 2025 (abril – mayo y junio) se realizaron un total de 66.902 atenciones, 10.179 Divulgaciones, 946 capacitaciones y 3,428 sensibilizaciones a cargo del equipo de la RNPC en todo el territorio Nacional, esto muestra un avance ponderado en el plan de trabajo de 41,20%. reportado en la actividad 3003.1.3</v>
      </c>
    </row>
    <row r="164" spans="1:17" ht="63.75" x14ac:dyDescent="0.25">
      <c r="A164" s="12" t="str">
        <f>VLOOKUP(B164,'Plantilla publicacion'!$A$3:$B$490,2,0)</f>
        <v>Actividad propia</v>
      </c>
      <c r="B164" s="103" t="s">
        <v>1279</v>
      </c>
      <c r="C164" s="248"/>
      <c r="D164" s="248">
        <f>VLOOKUP(B164,'Plantilla publicacion'!$A$3:$M$490,6,0)</f>
        <v>0</v>
      </c>
      <c r="E164" s="248"/>
      <c r="F164" s="248"/>
      <c r="G164" s="248" t="str">
        <f>VLOOKUP(B164,'Plantilla publicacion'!$A$3:$M$490,7,0)</f>
        <v>N/A</v>
      </c>
      <c r="H164" s="6" t="str">
        <f>VLOOKUP(B164,'Plantilla publicacion'!$A$3:$M$490,8,0)</f>
        <v>Definir el Plan de difusión (incluye actividades, responsables, fechas y las metas de atenciones, divulgaciones, capacitaciones, sensibilizaciones y campañas .) (Documento Plan de difusión)</v>
      </c>
      <c r="I164" s="6">
        <f>VLOOKUP(B164,'Plantilla publicacion'!$A$3:$M$490,9,0)</f>
        <v>1</v>
      </c>
      <c r="J164" s="6" t="str">
        <f>VLOOKUP(B164,'Plantilla publicacion'!$A$3:$M$490,10,0)</f>
        <v>Númerica</v>
      </c>
      <c r="K164" s="7" t="str">
        <f>VLOOKUP(B164,'Plantilla publicacion'!$A$3:$M$490,11,0)</f>
        <v>2025-01-13</v>
      </c>
      <c r="L164" s="7" t="str">
        <f>VLOOKUP(B164,'Plantilla publicacion'!$A$3:$M$490,12,0)</f>
        <v>2025-02-03</v>
      </c>
      <c r="M164" s="56"/>
      <c r="N164" s="104" t="str">
        <f>VLOOKUP(B164,'Plantilla publicacion'!$A$3:$M$490,13,0)</f>
        <v>3003-GRUPO DE TRABAJO DE APOYO A LA RED NACIONAL DE PROTECCIÓN  AL CONSUMIDOR</v>
      </c>
      <c r="O164" s="14">
        <f>VLOOKUP(B164,'SEGUIMIENTO PAI 2025'!$F$6:$AF$486,23,0)</f>
        <v>100</v>
      </c>
      <c r="P164" s="503">
        <f>VLOOKUP(B164,'Plantilla publicacion'!$S$3:$Y$490,7,0)</f>
        <v>0.36496350364963503</v>
      </c>
      <c r="Q164" s="14" t="str">
        <f>VLOOKUP(B164,'SEGUIMIENTO PAI 2025'!$F$6:$AF$486,21,0)</f>
        <v xml:space="preserve">Se presenta documento de Estrategia de Difusión el cual incluye actividades, responsables fechas y las metas de atenciones, capacitaciones, divulgaciones, para revisión, comentarios y aprobación </v>
      </c>
    </row>
    <row r="165" spans="1:17" ht="63.75" x14ac:dyDescent="0.25">
      <c r="A165" s="12" t="str">
        <f>VLOOKUP(B165,'Plantilla publicacion'!$A$3:$B$490,2,0)</f>
        <v>Actividad sin participación</v>
      </c>
      <c r="B165" s="103" t="s">
        <v>1281</v>
      </c>
      <c r="C165" s="248"/>
      <c r="D165" s="248">
        <f>VLOOKUP(B165,'Plantilla publicacion'!$A$3:$M$490,6,0)</f>
        <v>0</v>
      </c>
      <c r="E165" s="248"/>
      <c r="F165" s="248"/>
      <c r="G165" s="248" t="str">
        <f>VLOOKUP(B165,'Plantilla publicacion'!$A$3:$M$490,7,0)</f>
        <v>N/A</v>
      </c>
      <c r="H165" s="6" t="str">
        <f>VLOOKUP(B165,'Plantilla publicacion'!$A$3:$M$490,8,0)</f>
        <v>Aprobar el Plan de difusión (Plan Estratégico y Cronograma aprobado por el Coordinador de la RNPC Y/o otras áreas participantes de requerirse.)</v>
      </c>
      <c r="I165" s="6">
        <f>VLOOKUP(B165,'Plantilla publicacion'!$A$3:$M$490,9,0)</f>
        <v>1</v>
      </c>
      <c r="J165" s="6" t="str">
        <f>VLOOKUP(B165,'Plantilla publicacion'!$A$3:$M$490,10,0)</f>
        <v>Númerica</v>
      </c>
      <c r="K165" s="7" t="str">
        <f>VLOOKUP(B165,'Plantilla publicacion'!$A$3:$M$490,11,0)</f>
        <v>2025-02-03</v>
      </c>
      <c r="L165" s="7" t="str">
        <f>VLOOKUP(B165,'Plantilla publicacion'!$A$3:$M$490,12,0)</f>
        <v>2025-02-28</v>
      </c>
      <c r="M165" s="56"/>
      <c r="N165" s="104" t="str">
        <f>VLOOKUP(B165,'Plantilla publicacion'!$A$3:$M$490,13,0)</f>
        <v>3000-DESPACHO DEL SUPERINTENDENTE DELEGADO PARA LA PROTECCIÓN DEL CONSUMIDOR</v>
      </c>
      <c r="O165" s="14">
        <f>VLOOKUP(B165,'SEGUIMIENTO PAI 2025'!$F$6:$AF$486,23,0)</f>
        <v>100</v>
      </c>
      <c r="P165" s="503">
        <f>VLOOKUP(B165,'Plantilla publicacion'!$S$3:$Y$490,7,0)</f>
        <v>0</v>
      </c>
      <c r="Q165" s="14" t="str">
        <f>VLOOKUP(B165,'SEGUIMIENTO PAI 2025'!$F$6:$AF$486,21,0)</f>
        <v>Se adjunta correo de aprobación por parte del Coordinador de la RNPC y la Delegada de Protección al consumidor, así como Documento Final Estrategia y Cronograma de Trabajo</v>
      </c>
    </row>
    <row r="166" spans="1:17" ht="77.25" thickBot="1" x14ac:dyDescent="0.3">
      <c r="A166" s="12" t="str">
        <f>VLOOKUP(B166,'Plantilla publicacion'!$A$3:$B$490,2,0)</f>
        <v>Actividad propia</v>
      </c>
      <c r="B166" s="105" t="s">
        <v>1284</v>
      </c>
      <c r="C166" s="249"/>
      <c r="D166" s="249">
        <f>VLOOKUP(B166,'Plantilla publicacion'!$A$3:$M$490,6,0)</f>
        <v>0</v>
      </c>
      <c r="E166" s="249"/>
      <c r="F166" s="249"/>
      <c r="G166" s="249" t="str">
        <f>VLOOKUP(B166,'Plantilla publicacion'!$A$3:$M$490,7,0)</f>
        <v>N/A</v>
      </c>
      <c r="H166" s="107" t="str">
        <f>VLOOKUP(B166,'Plantilla publicacion'!$A$3:$M$490,8,0)</f>
        <v>Ejecutar el Plan de difusión  (Seguimiento trimestral plan y evidencias de ejecución)</v>
      </c>
      <c r="I166" s="107">
        <f>VLOOKUP(B166,'Plantilla publicacion'!$A$3:$M$490,9,0)</f>
        <v>100</v>
      </c>
      <c r="J166" s="107" t="str">
        <f>VLOOKUP(B166,'Plantilla publicacion'!$A$3:$M$490,10,0)</f>
        <v>Porcentual</v>
      </c>
      <c r="K166" s="108" t="str">
        <f>VLOOKUP(B166,'Plantilla publicacion'!$A$3:$M$490,11,0)</f>
        <v>2025-02-03</v>
      </c>
      <c r="L166" s="108" t="str">
        <f>VLOOKUP(B166,'Plantilla publicacion'!$A$3:$M$490,12,0)</f>
        <v>2025-12-31</v>
      </c>
      <c r="M166" s="109"/>
      <c r="N166" s="110" t="str">
        <f>VLOOKUP(B166,'Plantilla publicacion'!$A$3:$M$490,13,0)</f>
        <v>3003-GRUPO DE TRABAJO DE APOYO A LA RED NACIONAL DE PROTECCIÓN  AL CONSUMIDOR</v>
      </c>
      <c r="O166" s="14">
        <f>VLOOKUP(B166,'SEGUIMIENTO PAI 2025'!$F$6:$AF$486,23,0)</f>
        <v>62.72</v>
      </c>
      <c r="P166" s="503">
        <f>VLOOKUP(B166,'Plantilla publicacion'!$S$3:$Y$490,7,0)</f>
        <v>0.53411192214111924</v>
      </c>
      <c r="Q166" s="14" t="str">
        <f>VLOOKUP(B166,'SEGUIMIENTO PAI 2025'!$F$6:$AF$486,21,0)</f>
        <v>Para corte 31 de agosto se presenta Plan de difusión acumulado con un avance ponderado del 62,72%. El cual se soporta con los informes de los componentes que son: Atenciones, Capacitaciones, Divulgaciones y Sensibilizaciones.</v>
      </c>
    </row>
    <row r="167" spans="1:17" s="11" customFormat="1" ht="280.5" x14ac:dyDescent="0.25">
      <c r="A167" s="5" t="str">
        <f>VLOOKUP(B167,'Plantilla publicacion'!$A$3:$B$490,2,0)</f>
        <v>Producto</v>
      </c>
      <c r="B167" s="99" t="s">
        <v>1285</v>
      </c>
      <c r="C167" s="247" t="str">
        <f>VLOOKUP(B167,'Plantilla publicacion'!$A$3:$R$490,17,0)</f>
        <v>PND - 5-31-5-b- Convergencia regional - Entidades públicas territoriales y nacionales fortalecidas / PES - Transformación Institucional</v>
      </c>
      <c r="D167" s="247" t="str">
        <f>VLOOKUP(B167,'Plantilla publicacion'!$A$3:$M$490,6,0)</f>
        <v>81-Mejorar la oportunidad en la atención de trámites y servicios.</v>
      </c>
      <c r="E167" s="247" t="str">
        <f>VLOOKUP(B167,'Plantilla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7" s="247" t="str">
        <f>VLOOKUP(B167,'Plantilla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7" s="247" t="str">
        <f>VLOOKUP(B167,'Plantilla publicacion'!$A$3:$M$490,7,0)</f>
        <v>C-3503-0200-0009-40401c</v>
      </c>
      <c r="H167" s="101" t="str">
        <f>VLOOKUP(B167,'Plantilla publicacion'!$A$3:$M$490,8,0)</f>
        <v>Arreglos Directos desarrollados a través de las atenciones de las Casas y Rutas del Consumidor, realizados. (Informe final)</v>
      </c>
      <c r="I167" s="101">
        <f>VLOOKUP(B167,'Plantilla publicacion'!$A$3:$M$490,9,0)</f>
        <v>40</v>
      </c>
      <c r="J167" s="101" t="str">
        <f>VLOOKUP(B167,'Plantilla publicacion'!$A$3:$M$490,10,0)</f>
        <v>Porcentual</v>
      </c>
      <c r="K167" s="181" t="str">
        <f>VLOOKUP(B167,'Plantilla publicacion'!$A$3:$M$490,11,0)</f>
        <v>2025-02-03</v>
      </c>
      <c r="L167" s="181" t="str">
        <f>VLOOKUP(B167,'Plantilla publicacion'!$A$3:$M$490,12,0)</f>
        <v>2025-12-31</v>
      </c>
      <c r="M167" s="101">
        <f>IF(ISERROR(VLOOKUP(B167,'Plantilla publicacion'!$A$3:$P$490,16,0)),"NA",VLOOKUP(B167,'Plantilla publicacion'!$A$3:$P$490,16,0))</f>
        <v>0</v>
      </c>
      <c r="N167" s="102" t="str">
        <f>VLOOKUP(B167,'Plantilla publicacion'!$A$3:$M$490,13,0)</f>
        <v>3003-GRUPO DE TRABAJO DE APOYO A LA RED NACIONAL DE PROTECCIÓN  AL CONSUMIDOR</v>
      </c>
      <c r="O167" s="14">
        <f>VLOOKUP(B167,'SEGUIMIENTO PAI 2025'!$F$6:$AF$486,23,0)</f>
        <v>0</v>
      </c>
      <c r="P167" s="503">
        <f>VLOOKUP(B167,'Plantilla publicacion'!$S$3:$Y$490,7,0)</f>
        <v>0</v>
      </c>
      <c r="Q167" s="14" t="str">
        <f>VLOOKUP(B167,'SEGUIMIENTO PAI 2025'!$F$6:$AF$486,21,0)</f>
        <v>Con corte al 30 de junio de 2025, el mecanismo de Arreglo Directo registró un total de 2.377 invitaciones, que derivaron en 1.108 reuniones efectivas. Como resultado, se suscribieron 560 contratos de transacción, lo que refleja el fortalecimiento del mecanismo como una herramienta ágil, segura y efectiva para la solución directa de controversias entre consumidores y proveedores. Estos resultados evidencian una operación sostenida en todo el territorio, con participación activa de las Casas del Consumidor regionales, sedes en Bogotá y Rutas del Consumidor, consolidando el servicio como un canal de atención confiable, de amplio alcance y con capacidad resolutiva. El balance del semestre permite anticipar un segundo periodo igualmente favorable, con proyección de cierre exitoso frente a las metas establecidas para la vigencia.</v>
      </c>
    </row>
    <row r="168" spans="1:17" ht="38.25" x14ac:dyDescent="0.25">
      <c r="A168" s="12" t="str">
        <f>VLOOKUP(B168,'Plantilla publicacion'!$A$3:$B$490,2,0)</f>
        <v>Actividad propia</v>
      </c>
      <c r="B168" s="103" t="s">
        <v>1287</v>
      </c>
      <c r="C168" s="248"/>
      <c r="D168" s="248">
        <f>VLOOKUP(B168,'Plantilla publicacion'!$A$3:$M$490,6,0)</f>
        <v>0</v>
      </c>
      <c r="E168" s="248"/>
      <c r="F168" s="248"/>
      <c r="G168" s="248" t="str">
        <f>VLOOKUP(B168,'Plantilla publicacion'!$A$3:$M$490,7,0)</f>
        <v>N/A</v>
      </c>
      <c r="H168" s="6" t="str">
        <f>VLOOKUP(B168,'Plantilla publicacion'!$A$3:$M$490,8,0)</f>
        <v>Realizar invitaciones de servicio arreglo directo (Informe trimestral acumulado) (Informe elaborado de las invitaciones servicio arreglo directo)</v>
      </c>
      <c r="I168" s="6">
        <f>VLOOKUP(B168,'Plantilla publicacion'!$A$3:$M$490,9,0)</f>
        <v>4000</v>
      </c>
      <c r="J168" s="6" t="str">
        <f>VLOOKUP(B168,'Plantilla publicacion'!$A$3:$M$490,10,0)</f>
        <v>Númerica</v>
      </c>
      <c r="K168" s="7" t="str">
        <f>VLOOKUP(B168,'Plantilla publicacion'!$A$3:$M$490,11,0)</f>
        <v>2025-02-03</v>
      </c>
      <c r="L168" s="7" t="str">
        <f>VLOOKUP(B168,'Plantilla publicacion'!$A$3:$M$490,12,0)</f>
        <v>2025-12-31</v>
      </c>
      <c r="M168" s="56"/>
      <c r="N168" s="104" t="str">
        <f>VLOOKUP(B168,'Plantilla publicacion'!$A$3:$M$490,13,0)</f>
        <v>3003-GRUPO DE TRABAJO DE APOYO A LA RED NACIONAL DE PROTECCIÓN  AL CONSUMIDOR</v>
      </c>
      <c r="O168" s="14">
        <f>VLOOKUP(B168,'SEGUIMIENTO PAI 2025'!$F$6:$AF$486,23,0)</f>
        <v>82.65</v>
      </c>
      <c r="P168" s="503">
        <f>VLOOKUP(B168,'Plantilla publicacion'!$S$3:$Y$490,7,0)</f>
        <v>0.30164233576642341</v>
      </c>
      <c r="Q168" s="14" t="str">
        <f>VLOOKUP(B168,'SEGUIMIENTO PAI 2025'!$F$6:$AF$486,21,0)</f>
        <v xml:space="preserve">Se presenta avance, con un total de 3.306 invitaciones registradas al 03 de septiembre del 2025. </v>
      </c>
    </row>
    <row r="169" spans="1:17" ht="102" x14ac:dyDescent="0.25">
      <c r="A169" s="12" t="str">
        <f>VLOOKUP(B169,'Plantilla publicacion'!$A$3:$B$490,2,0)</f>
        <v>Actividad propia</v>
      </c>
      <c r="B169" s="103" t="s">
        <v>1289</v>
      </c>
      <c r="C169" s="248"/>
      <c r="D169" s="248">
        <f>VLOOKUP(B169,'Plantilla publicacion'!$A$3:$M$490,6,0)</f>
        <v>0</v>
      </c>
      <c r="E169" s="248"/>
      <c r="F169" s="248"/>
      <c r="G169" s="248" t="str">
        <f>VLOOKUP(B169,'Plantilla publicacion'!$A$3:$M$490,7,0)</f>
        <v>N/A</v>
      </c>
      <c r="H169" s="6" t="str">
        <f>VLOOKUP(B169,'Plantilla publicacion'!$A$3:$M$490,8,0)</f>
        <v>Realizar Jornada Nacional de las soluciones en materia de protección al consumidor  (Informe jornada Nacional de las soluciones en materia de protección al consumidor)</v>
      </c>
      <c r="I169" s="6">
        <f>VLOOKUP(B169,'Plantilla publicacion'!$A$3:$M$490,9,0)</f>
        <v>4</v>
      </c>
      <c r="J169" s="6" t="str">
        <f>VLOOKUP(B169,'Plantilla publicacion'!$A$3:$M$490,10,0)</f>
        <v>Númerica</v>
      </c>
      <c r="K169" s="7" t="str">
        <f>VLOOKUP(B169,'Plantilla publicacion'!$A$3:$M$490,11,0)</f>
        <v>2025-02-03</v>
      </c>
      <c r="L169" s="7" t="str">
        <f>VLOOKUP(B169,'Plantilla publicacion'!$A$3:$M$490,12,0)</f>
        <v>2025-12-31</v>
      </c>
      <c r="M169" s="56"/>
      <c r="N169" s="104" t="str">
        <f>VLOOKUP(B169,'Plantilla publicacion'!$A$3:$M$490,13,0)</f>
        <v>3003-GRUPO DE TRABAJO DE APOYO A LA RED NACIONAL DE PROTECCIÓN  AL CONSUMIDOR</v>
      </c>
      <c r="O169" s="14">
        <f>VLOOKUP(B169,'SEGUIMIENTO PAI 2025'!$F$6:$AF$486,23,0)</f>
        <v>50</v>
      </c>
      <c r="P169" s="503">
        <f>VLOOKUP(B169,'Plantilla publicacion'!$S$3:$Y$490,7,0)</f>
        <v>0.18248175182481752</v>
      </c>
      <c r="Q169" s="14" t="str">
        <f>VLOOKUP(B169,'SEGUIMIENTO PAI 2025'!$F$6:$AF$486,21,0)</f>
        <v>El informe presenta los resultados consolidados de la Segunda Jornada de las Soluciones 2025, desarrollada entre el 3 y el 13 de junio del presente año. El documento recopila información e integra datos cuantitativos y cualitativos sobre invitaciones generadas, reuniones efectivas y contratos de transacción.</v>
      </c>
    </row>
    <row r="170" spans="1:17" ht="179.25" thickBot="1" x14ac:dyDescent="0.3">
      <c r="A170" s="12" t="str">
        <f>VLOOKUP(B170,'Plantilla publicacion'!$A$3:$B$490,2,0)</f>
        <v>Actividad propia</v>
      </c>
      <c r="B170" s="105" t="s">
        <v>1291</v>
      </c>
      <c r="C170" s="249"/>
      <c r="D170" s="249">
        <f>VLOOKUP(B170,'Plantilla publicacion'!$A$3:$M$490,6,0)</f>
        <v>0</v>
      </c>
      <c r="E170" s="249"/>
      <c r="F170" s="249"/>
      <c r="G170" s="249" t="str">
        <f>VLOOKUP(B170,'Plantilla publicacion'!$A$3:$M$490,7,0)</f>
        <v>N/A</v>
      </c>
      <c r="H170" s="107" t="str">
        <f>VLOOKUP(B170,'Plantilla publicacion'!$A$3:$M$490,8,0)</f>
        <v>Realizar encuentros de arreglo directo (Informe arreglos directos realizados)</v>
      </c>
      <c r="I170" s="107">
        <f>VLOOKUP(B170,'Plantilla publicacion'!$A$3:$M$490,9,0)</f>
        <v>1600</v>
      </c>
      <c r="J170" s="107" t="str">
        <f>VLOOKUP(B170,'Plantilla publicacion'!$A$3:$M$490,10,0)</f>
        <v>Númerica</v>
      </c>
      <c r="K170" s="108" t="str">
        <f>VLOOKUP(B170,'Plantilla publicacion'!$A$3:$M$490,11,0)</f>
        <v>2025-02-03</v>
      </c>
      <c r="L170" s="108" t="str">
        <f>VLOOKUP(B170,'Plantilla publicacion'!$A$3:$M$490,12,0)</f>
        <v>2025-12-31</v>
      </c>
      <c r="M170" s="109"/>
      <c r="N170" s="110" t="str">
        <f>VLOOKUP(B170,'Plantilla publicacion'!$A$3:$M$490,13,0)</f>
        <v>3003-GRUPO DE TRABAJO DE APOYO A LA RED NACIONAL DE PROTECCIÓN  AL CONSUMIDOR</v>
      </c>
      <c r="O170" s="14">
        <f>VLOOKUP(B170,'SEGUIMIENTO PAI 2025'!$F$6:$AF$486,23,0)</f>
        <v>91.81</v>
      </c>
      <c r="P170" s="503">
        <f>VLOOKUP(B170,'Plantilla publicacion'!$S$3:$Y$490,7,0)</f>
        <v>0.44676399026763997</v>
      </c>
      <c r="Q170" s="14" t="str">
        <f>VLOOKUP(B170,'SEGUIMIENTO PAI 2025'!$F$6:$AF$486,21,0)</f>
        <v>Con corte a 31 de agosto del 2025, el mecanismo de Arreglo Directo alcanzó un total de 1.469 encuentros efectivos, lo que representa un cumplimiento del 91,81% frente a la meta establecida de 1.600 encuentros. Estos espacios, orientados a la resolución directa de controversias entre consumidores y proveedores en entornos no judiciales y con acompañamiento institucional, evidencian el compromiso, la efectividad operativa y el alcance territorial de las Casas y Rutas del Consumidor. (Se adjunta dashboard como anexo)</v>
      </c>
    </row>
    <row r="171" spans="1:17" s="11" customFormat="1" ht="165.75" x14ac:dyDescent="0.25">
      <c r="A171" s="5" t="str">
        <f>VLOOKUP(B171,'Plantilla publicacion'!$A$3:$B$490,2,0)</f>
        <v>Producto</v>
      </c>
      <c r="B171" s="14" t="s">
        <v>1298</v>
      </c>
      <c r="C171" s="248" t="str">
        <f>VLOOKUP(B171,'Plantilla publicacion'!$A$3:$R$490,17,0)</f>
        <v>PND - 4-04-1-c- Transformación productiva, internacionalización y acción climática - Políticas de competencia, consumidor e infraestructura de la calidad modernas / PES - Internacionalización</v>
      </c>
      <c r="D171" s="248" t="str">
        <f>VLOOKUP(B171,'Plantilla publicacion'!$A$3:$M$490,6,0)</f>
        <v>59-Generar sinergias con agentes nacionales e internacionales que permitan potenciar las capacidades de la SIC.</v>
      </c>
      <c r="E171" s="248" t="str">
        <f>VLOOKUP(B171,'Plantilla publicacion'!$A$3:$P$490,15,0)</f>
        <v>63 - 1-Generación de oportunidades de cooperación y fortalecimiento de existentes con grupos de interés y de valor.-5-Direccionamiento de la oferta institucional con productos y/o servicios con enfoque preventivo, diferencial y territorial.</v>
      </c>
      <c r="F171" s="248" t="str">
        <f>VLOOKUP(B171,'Plantilla publicacion'!$A$3:$P$490,15,0)</f>
        <v>63 - 1-Generación de oportunidades de cooperación y fortalecimiento de existentes con grupos de interés y de valor.-5-Direccionamiento de la oferta institucional con productos y/o servicios con enfoque preventivo, diferencial y territorial.</v>
      </c>
      <c r="G171" s="248" t="str">
        <f>VLOOKUP(B171,'Plantilla publicacion'!$A$3:$M$490,7,0)</f>
        <v>C-3503-0200-0009-40401c</v>
      </c>
      <c r="H171" s="14" t="str">
        <f>VLOOKUP(B171,'Plantilla publicacion'!$A$3:$M$490,8,0)</f>
        <v>Cobertura departamental de la Red Nacional de Protección al Consumidor, a través de las Casas de Consumidor de Bienes y Servicios, ampliada (Informe final)</v>
      </c>
      <c r="I171" s="14">
        <f>VLOOKUP(B171,'Plantilla publicacion'!$A$3:$M$490,9,0)</f>
        <v>5</v>
      </c>
      <c r="J171" s="14" t="str">
        <f>VLOOKUP(B171,'Plantilla publicacion'!$A$3:$M$490,10,0)</f>
        <v>Númerica</v>
      </c>
      <c r="K171" s="180" t="str">
        <f>VLOOKUP(B171,'Plantilla publicacion'!$A$3:$M$490,11,0)</f>
        <v>2025-02-03</v>
      </c>
      <c r="L171" s="180" t="str">
        <f>VLOOKUP(B171,'Plantilla publicacion'!$A$3:$M$490,12,0)</f>
        <v>2025-12-19</v>
      </c>
      <c r="M171" s="101" t="str">
        <f>IF(ISERROR(VLOOKUP(B171,'Plantilla publicacion'!$A$3:$P$490,16,0)),"NA",VLOOKUP(B171,'Plantilla publicacion'!$A$3:$P$490,16,0))</f>
        <v xml:space="preserve">PND_8_Fortalecer las capacidades y conocimiento sobre derechos y deberes de las relaciones de consumo </v>
      </c>
      <c r="N171" s="14" t="str">
        <f>VLOOKUP(B171,'Plantilla publicacion'!$A$3:$M$490,13,0)</f>
        <v>142-GRUPO DE TRABAJO DE SERVICIOS ADMINISTRATIVOS Y RECURSOS FÍSICOS;
3003-GRUPO DE TRABAJO DE APOYO A LA RED NACIONAL DE PROTECCIÓN  AL CONSUMIDOR;
73-GRUPO DE TRABAJO DE COMUNICACION</v>
      </c>
      <c r="O171" s="14">
        <f>VLOOKUP(B171,'SEGUIMIENTO PAI 2025'!$F$6:$AF$486,23,0)</f>
        <v>20</v>
      </c>
      <c r="P171" s="503">
        <f>VLOOKUP(B171,'Plantilla publicacion'!$S$3:$Y$490,7,0)</f>
        <v>0.13452914798206281</v>
      </c>
      <c r="Q171" s="14" t="str">
        <f>VLOOKUP(B171,'SEGUIMIENTO PAI 2025'!$F$6:$AF$486,21,0)</f>
        <v>Para la presente vigencia, se tiene prevista la apertura de cinco (5) Casas del Consumidor de Bienes y Servicios, las cuales, tienen como respaldo jurídico la suscripción de convenios interadministrativos celebrados entre la SIC, como Secretaria Técnica de la Red Nacional de Protección al Consumidor (RNPC), y otras entidades públicas. Así las cosas, hasta la fecha se han aperturado una (1) Casa del Consumidor de Bienes y Servicios, la primera en San Andrés (28/03/2025) .</v>
      </c>
    </row>
    <row r="172" spans="1:17" ht="89.25" x14ac:dyDescent="0.25">
      <c r="A172" s="12" t="str">
        <f>VLOOKUP(B172,'Plantilla publicacion'!$A$3:$B$490,2,0)</f>
        <v>Actividad propia</v>
      </c>
      <c r="B172" s="6" t="s">
        <v>1300</v>
      </c>
      <c r="C172" s="248"/>
      <c r="D172" s="248">
        <f>VLOOKUP(B172,'Plantilla publicacion'!$A$3:$M$490,6,0)</f>
        <v>0</v>
      </c>
      <c r="E172" s="248"/>
      <c r="F172" s="248"/>
      <c r="G172" s="248" t="str">
        <f>VLOOKUP(B172,'Plantilla publicacion'!$A$3:$M$490,7,0)</f>
        <v>N/A</v>
      </c>
      <c r="H172" s="6" t="str">
        <f>VLOOKUP(B172,'Plantilla publicacion'!$A$3:$M$490,8,0)</f>
        <v>Gestionar y firmar los convenios interadministrativos con las entidades del orden nacional y/o alcaldías para la apertura de nuevas CCBS (Informe convenios interadministrativos con las entidades del orden nacional y/o alcaldías para la apertura de nuevas CCBS)</v>
      </c>
      <c r="I172" s="6">
        <f>VLOOKUP(B172,'Plantilla publicacion'!$A$3:$M$490,9,0)</f>
        <v>5</v>
      </c>
      <c r="J172" s="6" t="str">
        <f>VLOOKUP(B172,'Plantilla publicacion'!$A$3:$M$490,10,0)</f>
        <v>Númerica</v>
      </c>
      <c r="K172" s="7" t="str">
        <f>VLOOKUP(B172,'Plantilla publicacion'!$A$3:$M$490,11,0)</f>
        <v>2025-02-03</v>
      </c>
      <c r="L172" s="7" t="str">
        <f>VLOOKUP(B172,'Plantilla publicacion'!$A$3:$M$490,12,0)</f>
        <v>2025-12-19</v>
      </c>
      <c r="M172" s="56"/>
      <c r="N172" s="16" t="str">
        <f>VLOOKUP(B172,'Plantilla publicacion'!$A$3:$M$490,13,0)</f>
        <v>3003-GRUPO DE TRABAJO DE APOYO A LA RED NACIONAL DE PROTECCIÓN  AL CONSUMIDOR</v>
      </c>
      <c r="O172" s="14">
        <f>VLOOKUP(B172,'SEGUIMIENTO PAI 2025'!$F$6:$AF$486,23,0)</f>
        <v>60</v>
      </c>
      <c r="P172" s="503">
        <f>VLOOKUP(B172,'Plantilla publicacion'!$S$3:$Y$490,7,0)</f>
        <v>0.145985401459854</v>
      </c>
      <c r="Q172" s="14" t="str">
        <f>VLOOKUP(B172,'SEGUIMIENTO PAI 2025'!$F$6:$AF$486,21,0)</f>
        <v xml:space="preserve"> Me permito informar que se remiten  convenio N° 1520 de 2025 suscrito entre la Superintendencia de Industria y Comercio (SIC) y la Alcaldía del Municipio de  Soacha, . Igualmente, se anexa informe y suscripción de dichos convenios a través de la plataforma SECOP II.</v>
      </c>
    </row>
    <row r="173" spans="1:17" ht="51" x14ac:dyDescent="0.25">
      <c r="A173" s="12" t="str">
        <f>VLOOKUP(B173,'Plantilla publicacion'!$A$3:$B$490,2,0)</f>
        <v>Actividad propia</v>
      </c>
      <c r="B173" s="6" t="s">
        <v>1302</v>
      </c>
      <c r="C173" s="248"/>
      <c r="D173" s="248">
        <f>VLOOKUP(B173,'Plantilla publicacion'!$A$3:$M$490,6,0)</f>
        <v>0</v>
      </c>
      <c r="E173" s="248"/>
      <c r="F173" s="248"/>
      <c r="G173" s="248" t="str">
        <f>VLOOKUP(B173,'Plantilla publicacion'!$A$3:$M$490,7,0)</f>
        <v>N/A</v>
      </c>
      <c r="H173" s="6" t="str">
        <f>VLOOKUP(B173,'Plantilla publicacion'!$A$3:$M$490,8,0)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73" s="6">
        <f>VLOOKUP(B173,'Plantilla publicacion'!$A$3:$M$490,9,0)</f>
        <v>5</v>
      </c>
      <c r="J173" s="6" t="str">
        <f>VLOOKUP(B173,'Plantilla publicacion'!$A$3:$M$490,10,0)</f>
        <v>Númerica</v>
      </c>
      <c r="K173" s="7" t="str">
        <f>VLOOKUP(B173,'Plantilla publicacion'!$A$3:$M$490,11,0)</f>
        <v>2025-02-03</v>
      </c>
      <c r="L173" s="7" t="str">
        <f>VLOOKUP(B173,'Plantilla publicacion'!$A$3:$M$490,12,0)</f>
        <v>2025-12-19</v>
      </c>
      <c r="M173" s="56"/>
      <c r="N173" s="16" t="str">
        <f>VLOOKUP(B173,'Plantilla publicacion'!$A$3:$M$490,13,0)</f>
        <v>142-GRUPO DE TRABAJO DE SERVICIOS ADMINISTRATIVOS Y RECURSOS FÍSICOS;
3003-GRUPO DE TRABAJO DE APOYO A LA RED NACIONAL DE PROTECCIÓN  AL CONSUMIDOR</v>
      </c>
      <c r="O173" s="14">
        <f>VLOOKUP(B173,'SEGUIMIENTO PAI 2025'!$F$6:$AF$486,23,0)</f>
        <v>60</v>
      </c>
      <c r="P173" s="503">
        <f>VLOOKUP(B173,'Plantilla publicacion'!$S$3:$Y$490,7,0)</f>
        <v>0.145985401459854</v>
      </c>
      <c r="Q173" s="14" t="str">
        <f>VLOOKUP(B173,'SEGUIMIENTO PAI 2025'!$F$6:$AF$486,21,0)</f>
        <v>Se presenta informe de adecuación infraestructura para la apertura de la casa de bienes y servicios en convenio con la alcaldía de Soacha.</v>
      </c>
    </row>
    <row r="174" spans="1:17" ht="39" thickBot="1" x14ac:dyDescent="0.3">
      <c r="A174" s="12" t="str">
        <f>VLOOKUP(B174,'Plantilla publicacion'!$A$3:$B$490,2,0)</f>
        <v>Actividad propia</v>
      </c>
      <c r="B174" s="10" t="s">
        <v>1305</v>
      </c>
      <c r="C174" s="248"/>
      <c r="D174" s="248">
        <f>VLOOKUP(B174,'Plantilla publicacion'!$A$3:$M$490,6,0)</f>
        <v>0</v>
      </c>
      <c r="E174" s="248"/>
      <c r="F174" s="248"/>
      <c r="G174" s="248" t="str">
        <f>VLOOKUP(B174,'Plantilla publicacion'!$A$3:$M$490,7,0)</f>
        <v>N/A</v>
      </c>
      <c r="H174" s="10" t="str">
        <f>VLOOKUP(B174,'Plantilla publicacion'!$A$3:$M$490,8,0)</f>
        <v>Realizar la inauguración y poner en operacion las Casas del Consumidor de Bienes y Servicios en el territorio nacional (Informe por CCBS aperturada) (Informe por CCBS apertura da y puesta en operación)</v>
      </c>
      <c r="I174" s="10">
        <f>VLOOKUP(B174,'Plantilla publicacion'!$A$3:$M$490,9,0)</f>
        <v>5</v>
      </c>
      <c r="J174" s="10" t="str">
        <f>VLOOKUP(B174,'Plantilla publicacion'!$A$3:$M$490,10,0)</f>
        <v>Númerica</v>
      </c>
      <c r="K174" s="111" t="str">
        <f>VLOOKUP(B174,'Plantilla publicacion'!$A$3:$M$490,11,0)</f>
        <v>2025-02-03</v>
      </c>
      <c r="L174" s="111" t="str">
        <f>VLOOKUP(B174,'Plantilla publicacion'!$A$3:$M$490,12,0)</f>
        <v>2025-12-19</v>
      </c>
      <c r="M174" s="112"/>
      <c r="N174" s="113" t="str">
        <f>VLOOKUP(B174,'Plantilla publicacion'!$A$3:$M$490,13,0)</f>
        <v>3003-GRUPO DE TRABAJO DE APOYO A LA RED NACIONAL DE PROTECCIÓN  AL CONSUMIDOR;
73-GRUPO DE TRABAJO DE COMUNICACION</v>
      </c>
      <c r="O174" s="14">
        <f>VLOOKUP(B174,'SEGUIMIENTO PAI 2025'!$F$6:$AF$486,23,0)</f>
        <v>40</v>
      </c>
      <c r="P174" s="503">
        <f>VLOOKUP(B174,'Plantilla publicacion'!$S$3:$Y$490,7,0)</f>
        <v>0.29197080291970801</v>
      </c>
      <c r="Q174" s="14" t="str">
        <f>VLOOKUP(B174,'SEGUIMIENTO PAI 2025'!$F$6:$AF$486,21,0)</f>
        <v>Se presenta informe de inauguración casa de Santa Marta, de acuerdo a lo establecido en el plan de acción.</v>
      </c>
    </row>
    <row r="175" spans="1:17" s="11" customFormat="1" ht="51" x14ac:dyDescent="0.25">
      <c r="A175" s="5" t="str">
        <f>VLOOKUP(B175,'Plantilla publicacion'!$A$3:$B$490,2,0)</f>
        <v>Producto</v>
      </c>
      <c r="B175" s="99" t="s">
        <v>1332</v>
      </c>
      <c r="C175" s="247" t="str">
        <f>VLOOKUP(B175,'Plantilla publicacion'!$A$3:$R$490,17,0)</f>
        <v>PND - 5-31-5-b- Convergencia regional - Entidades públicas territoriales y nacionales fortalecidas / PES - Cierre de brechas territoriales</v>
      </c>
      <c r="D175" s="247" t="str">
        <f>VLOOKUP(B175,'Plantilla publicacion'!$A$3:$M$490,6,0)</f>
        <v>58-Promover el enfoque preventivo, diferencial y territorial en el que hacer misional de la entidad</v>
      </c>
      <c r="E175" s="247" t="str">
        <f>VLOOKUP(B175,'Plantilla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5" s="247" t="str">
        <f>VLOOKUP(B175,'Plantilla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5" s="247" t="str">
        <f>VLOOKUP(B175,'Plantilla publicacion'!$A$3:$M$490,7,0)</f>
        <v>N/A</v>
      </c>
      <c r="H175" s="101" t="str">
        <f>VLOOKUP(B175,'Plantilla publicacion'!$A$3:$M$490,8,0)</f>
        <v>Plan de difusión para que el consumidor conozca sus derechos "ABC  de atención a los usuarios SIC / Supersolidaria, ejecutado Imágenes (fotografía o captura de pantalla) de la difusión realizada</v>
      </c>
      <c r="I175" s="101">
        <f>VLOOKUP(B175,'Plantilla publicacion'!$A$3:$M$490,9,0)</f>
        <v>1</v>
      </c>
      <c r="J175" s="101" t="str">
        <f>VLOOKUP(B175,'Plantilla publicacion'!$A$3:$M$490,10,0)</f>
        <v>Númerica</v>
      </c>
      <c r="K175" s="181" t="str">
        <f>VLOOKUP(B175,'Plantilla publicacion'!$A$3:$M$490,11,0)</f>
        <v>2025-01-15</v>
      </c>
      <c r="L175" s="181" t="str">
        <f>VLOOKUP(B175,'Plantilla publicacion'!$A$3:$M$490,12,0)</f>
        <v>2025-12-30</v>
      </c>
      <c r="M175" s="101" t="str">
        <f>IF(ISERROR(VLOOKUP(B175,'Plantilla publicacion'!$A$3:$P$490,16,0)),"NA",VLOOKUP(B175,'Plantilla publicacion'!$A$3:$P$490,16,0))</f>
        <v xml:space="preserve">PND_8_Fortalecer las capacidades y conocimiento sobre derechos y deberes de las relaciones de consumo </v>
      </c>
      <c r="N175" s="102" t="str">
        <f>VLOOKUP(B175,'Plantilla publicacion'!$A$3:$M$490,13,0)</f>
        <v>3000-DESPACHO DEL SUPERINTENDENTE DELEGADO PARA LA PROTECCIÓN DEL CONSUMIDOR;
73-GRUPO DE TRABAJO DE COMUNICACION</v>
      </c>
      <c r="O175" s="14">
        <f>VLOOKUP(B175,'SEGUIMIENTO PAI 2025'!$F$6:$AF$486,23,0)</f>
        <v>0</v>
      </c>
      <c r="P175" s="503">
        <f>VLOOKUP(B175,'Plantilla publicacion'!$S$3:$Y$490,7,0)</f>
        <v>0</v>
      </c>
      <c r="Q175" s="14">
        <f>VLOOKUP(B175,'SEGUIMIENTO PAI 2025'!$F$6:$AF$486,21,0)</f>
        <v>0</v>
      </c>
    </row>
    <row r="176" spans="1:17" ht="63.75" x14ac:dyDescent="0.25">
      <c r="A176" s="12" t="str">
        <f>VLOOKUP(B176,'Plantilla publicacion'!$A$3:$B$490,2,0)</f>
        <v>Actividad propia</v>
      </c>
      <c r="B176" s="103" t="s">
        <v>1335</v>
      </c>
      <c r="C176" s="248"/>
      <c r="D176" s="248">
        <f>VLOOKUP(B176,'Plantilla publicacion'!$A$3:$M$490,6,0)</f>
        <v>0</v>
      </c>
      <c r="E176" s="248"/>
      <c r="F176" s="248"/>
      <c r="G176" s="248" t="str">
        <f>VLOOKUP(B176,'Plantilla publicacion'!$A$3:$M$490,7,0)</f>
        <v>N/A</v>
      </c>
      <c r="H176" s="6" t="str">
        <f>VLOOKUP(B176,'Plantilla publicacion'!$A$3:$M$490,8,0)</f>
        <v>Aprobar el documento final que se va a difundir a los consumidores (Documento final aprobado)</v>
      </c>
      <c r="I176" s="6">
        <f>VLOOKUP(B176,'Plantilla publicacion'!$A$3:$M$490,9,0)</f>
        <v>1</v>
      </c>
      <c r="J176" s="6" t="str">
        <f>VLOOKUP(B176,'Plantilla publicacion'!$A$3:$M$490,10,0)</f>
        <v>Númerica</v>
      </c>
      <c r="K176" s="7" t="str">
        <f>VLOOKUP(B176,'Plantilla publicacion'!$A$3:$M$490,11,0)</f>
        <v>2025-01-15</v>
      </c>
      <c r="L176" s="7" t="str">
        <f>VLOOKUP(B176,'Plantilla publicacion'!$A$3:$M$490,12,0)</f>
        <v>2025-07-01</v>
      </c>
      <c r="M176" s="56"/>
      <c r="N176" s="104" t="str">
        <f>VLOOKUP(B176,'Plantilla publicacion'!$A$3:$M$490,13,0)</f>
        <v>3000-DESPACHO DEL SUPERINTENDENTE DELEGADO PARA LA PROTECCIÓN DEL CONSUMIDOR</v>
      </c>
      <c r="O176" s="14">
        <f>VLOOKUP(B176,'SEGUIMIENTO PAI 2025'!$F$6:$AF$486,23,0)</f>
        <v>100</v>
      </c>
      <c r="P176" s="503">
        <f>VLOOKUP(B176,'Plantilla publicacion'!$S$3:$Y$490,7,0)</f>
        <v>1.2165450121654502</v>
      </c>
      <c r="Q176" s="14" t="str">
        <f>VLOOKUP(B176,'SEGUIMIENTO PAI 2025'!$F$6:$AF$486,21,0)</f>
        <v>Se remite correo electrónico con la aprobación del documento final del ABC SIC-Superintendencia Economía Solidaria, aprobado por la superintendente Cielo Rusinque.</v>
      </c>
    </row>
    <row r="177" spans="1:17" ht="51" x14ac:dyDescent="0.25">
      <c r="A177" s="12" t="str">
        <f>VLOOKUP(B177,'Plantilla publicacion'!$A$3:$B$490,2,0)</f>
        <v>Actividad sin participación</v>
      </c>
      <c r="B177" s="103" t="s">
        <v>1337</v>
      </c>
      <c r="C177" s="248"/>
      <c r="D177" s="248">
        <f>VLOOKUP(B177,'Plantilla publicacion'!$A$3:$M$490,6,0)</f>
        <v>0</v>
      </c>
      <c r="E177" s="248"/>
      <c r="F177" s="248"/>
      <c r="G177" s="248" t="str">
        <f>VLOOKUP(B177,'Plantilla publicacion'!$A$3:$M$490,7,0)</f>
        <v>N/A</v>
      </c>
      <c r="H177" s="6" t="str">
        <f>VLOOKUP(B177,'Plantilla publicacion'!$A$3:$M$490,8,0)</f>
        <v>Publicar el documento final en la pagina web de la entidad (Captura de pantalla con la publicación del documento).</v>
      </c>
      <c r="I177" s="6">
        <f>VLOOKUP(B177,'Plantilla publicacion'!$A$3:$M$490,9,0)</f>
        <v>1</v>
      </c>
      <c r="J177" s="6" t="str">
        <f>VLOOKUP(B177,'Plantilla publicacion'!$A$3:$M$490,10,0)</f>
        <v>Númerica</v>
      </c>
      <c r="K177" s="7" t="str">
        <f>VLOOKUP(B177,'Plantilla publicacion'!$A$3:$M$490,11,0)</f>
        <v>2025-07-02</v>
      </c>
      <c r="L177" s="7" t="str">
        <f>VLOOKUP(B177,'Plantilla publicacion'!$A$3:$M$490,12,0)</f>
        <v>2025-07-31</v>
      </c>
      <c r="M177" s="56"/>
      <c r="N177" s="104" t="str">
        <f>VLOOKUP(B177,'Plantilla publicacion'!$A$3:$M$490,13,0)</f>
        <v>73-GRUPO DE TRABAJO DE COMUNICACION</v>
      </c>
      <c r="O177" s="14">
        <f>VLOOKUP(B177,'SEGUIMIENTO PAI 2025'!$F$6:$AF$486,23,0)</f>
        <v>100</v>
      </c>
      <c r="P177" s="503">
        <f>VLOOKUP(B177,'Plantilla publicacion'!$S$3:$Y$490,7,0)</f>
        <v>0</v>
      </c>
      <c r="Q177" s="14" t="str">
        <f>VLOOKUP(B177,'SEGUIMIENTO PAI 2025'!$F$6:$AF$486,21,0)</f>
        <v>Se remite publicación en la pagina web sede electrónica de la entidad, de la misma manera se remite el certificado de publicación expedido por la OTI.</v>
      </c>
    </row>
    <row r="178" spans="1:17" ht="115.5" thickBot="1" x14ac:dyDescent="0.3">
      <c r="A178" s="12" t="str">
        <f>VLOOKUP(B178,'Plantilla publicacion'!$A$3:$B$490,2,0)</f>
        <v>Actividad sin participación</v>
      </c>
      <c r="B178" s="105" t="s">
        <v>1339</v>
      </c>
      <c r="C178" s="249"/>
      <c r="D178" s="249">
        <f>VLOOKUP(B178,'Plantilla publicacion'!$A$3:$M$490,6,0)</f>
        <v>0</v>
      </c>
      <c r="E178" s="249"/>
      <c r="F178" s="249"/>
      <c r="G178" s="249" t="str">
        <f>VLOOKUP(B178,'Plantilla publicacion'!$A$3:$M$490,7,0)</f>
        <v>N/A</v>
      </c>
      <c r="H178" s="107" t="str">
        <f>VLOOKUP(B178,'Plantilla publicacion'!$A$3:$M$490,8,0)</f>
        <v>Realizar la difusión del ABC de atención a los usuarios SIC / Super Solidaria. - Imágenes (fotografía o captura de pantalla) de la difusión realizada</v>
      </c>
      <c r="I178" s="107">
        <f>VLOOKUP(B178,'Plantilla publicacion'!$A$3:$M$490,9,0)</f>
        <v>1</v>
      </c>
      <c r="J178" s="107" t="str">
        <f>VLOOKUP(B178,'Plantilla publicacion'!$A$3:$M$490,10,0)</f>
        <v>Númerica</v>
      </c>
      <c r="K178" s="108" t="str">
        <f>VLOOKUP(B178,'Plantilla publicacion'!$A$3:$M$490,11,0)</f>
        <v>2025-08-01</v>
      </c>
      <c r="L178" s="108" t="str">
        <f>VLOOKUP(B178,'Plantilla publicacion'!$A$3:$M$490,12,0)</f>
        <v>2025-12-30</v>
      </c>
      <c r="M178" s="109"/>
      <c r="N178" s="110" t="str">
        <f>VLOOKUP(B178,'Plantilla publicacion'!$A$3:$M$490,13,0)</f>
        <v>73-GRUPO DE TRABAJO DE COMUNICACION</v>
      </c>
      <c r="O178" s="14">
        <f>VLOOKUP(B178,'SEGUIMIENTO PAI 2025'!$F$6:$AF$486,23,0)</f>
        <v>100</v>
      </c>
      <c r="P178" s="503">
        <f>VLOOKUP(B178,'Plantilla publicacion'!$S$3:$Y$490,7,0)</f>
        <v>0</v>
      </c>
      <c r="Q178" s="14" t="str">
        <f>VLOOKUP(B178,'SEGUIMIENTO PAI 2025'!$F$6:$AF$486,21,0)</f>
        <v>Se remite publicación en la sede electrónica de la SIC, del ABC realizado entre la  Superintendencia de Industria y Comercio y la Superintendencia de la Economía Solidaria. 
Adicional, se adjunta publicación y difusión en las redes sociales de Instagram y X de la SIC</v>
      </c>
    </row>
    <row r="179" spans="1:17" s="11" customFormat="1" ht="64.5" thickBot="1" x14ac:dyDescent="0.3">
      <c r="A179" s="5" t="str">
        <f>VLOOKUP(B179,'Plantilla publicacion'!$A$3:$B$490,2,0)</f>
        <v>Producto</v>
      </c>
      <c r="B179" s="99" t="s">
        <v>1340</v>
      </c>
      <c r="C179" s="248" t="str">
        <f>VLOOKUP(B179,'Plantilla publicacion'!$A$3:$R$490,17,0)</f>
        <v>PND - 5-31-5-b- Convergencia regional - Entidades públicas territoriales y nacionales fortalecidas / PES - Cierre de brechas territoriales</v>
      </c>
      <c r="D179" s="248" t="str">
        <f>VLOOKUP(B179,'Plantilla publicacion'!$A$3:$M$490,6,0)</f>
        <v>58-Promover el enfoque preventivo, diferencial y territorial en el que hacer misional de la entidad</v>
      </c>
      <c r="E179" s="248" t="str">
        <f>VLOOKUP(B179,'Plantilla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9" s="248" t="str">
        <f>VLOOKUP(B179,'Plantilla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9" s="248" t="str">
        <f>VLOOKUP(B179,'Plantilla publicacion'!$A$3:$M$490,7,0)</f>
        <v>N/A</v>
      </c>
      <c r="H179" s="14" t="str">
        <f>VLOOKUP(B179,'Plantilla publicacion'!$A$3:$M$490,8,0)</f>
        <v>Cursos virtuales en materia de protección al consumidor dirigidos a la ciudadanía interesada, publicados en campus virtual y difundidos (Capturas de pantalla de los cursos en el campus virtual y capturas de pantalla de la difusión).</v>
      </c>
      <c r="I179" s="14">
        <f>VLOOKUP(B179,'Plantilla publicacion'!$A$3:$M$490,9,0)</f>
        <v>2</v>
      </c>
      <c r="J179" s="14" t="str">
        <f>VLOOKUP(B179,'Plantilla publicacion'!$A$3:$M$490,10,0)</f>
        <v>Númerica</v>
      </c>
      <c r="K179" s="180" t="str">
        <f>VLOOKUP(B179,'Plantilla publicacion'!$A$3:$M$490,11,0)</f>
        <v>2025-01-15</v>
      </c>
      <c r="L179" s="180" t="str">
        <f>VLOOKUP(B179,'Plantilla publicacion'!$A$3:$M$490,12,0)</f>
        <v>2025-12-15</v>
      </c>
      <c r="M179" s="14" t="str">
        <f>IF(ISERROR(VLOOKUP(B179,'Plantilla publicacion'!$A$3:$P$490,16,0)),"NA",VLOOKUP(B179,'Plantilla publicacion'!$A$3:$P$490,16,0))</f>
        <v xml:space="preserve">PND_8_Fortalecer las capacidades y conocimiento sobre derechos y deberes de las relaciones de consumo </v>
      </c>
      <c r="N179" s="14" t="str">
        <f>VLOOKUP(B179,'Plantilla publicacion'!$A$3:$M$490,13,0)</f>
        <v>3000-DESPACHO DEL SUPERINTENDENTE DELEGADO PARA LA PROTECCIÓN DEL CONSUMIDOR;
71-GRUPO DE TRABAJO DE FORMACION;
73-GRUPO DE TRABAJO DE COMUNICACION</v>
      </c>
      <c r="O179" s="14">
        <f>VLOOKUP(B179,'SEGUIMIENTO PAI 2025'!$F$6:$AF$486,23,0)</f>
        <v>0</v>
      </c>
      <c r="P179" s="503">
        <f>VLOOKUP(B179,'Plantilla publicacion'!$S$3:$Y$490,7,0)</f>
        <v>0</v>
      </c>
      <c r="Q179" s="14">
        <f>VLOOKUP(B179,'SEGUIMIENTO PAI 2025'!$F$6:$AF$486,21,0)</f>
        <v>0</v>
      </c>
    </row>
    <row r="180" spans="1:17" ht="51" x14ac:dyDescent="0.25">
      <c r="A180" s="12" t="str">
        <f>VLOOKUP(B180,'Plantilla publicacion'!$A$3:$B$490,2,0)</f>
        <v>Actividad propia</v>
      </c>
      <c r="B180" s="29" t="s">
        <v>1343</v>
      </c>
      <c r="C180" s="248"/>
      <c r="D180" s="248">
        <f>VLOOKUP(B180,'Plantilla publicacion'!$A$3:$M$490,6,0)</f>
        <v>0</v>
      </c>
      <c r="E180" s="248"/>
      <c r="F180" s="248"/>
      <c r="G180" s="248" t="str">
        <f>VLOOKUP(B180,'Plantilla publicacion'!$A$3:$M$490,7,0)</f>
        <v>N/A</v>
      </c>
      <c r="H180" s="6" t="str">
        <f>VLOOKUP(B180,'Plantilla publicacion'!$A$3:$M$490,8,0)</f>
        <v>Enviar a OSCAE las plantillas diligenciadas con el contenido para cursos virtuales (Responsable Delegatura) (Correo electrónico con  las plantillas diligenciadas)</v>
      </c>
      <c r="I180" s="6">
        <f>VLOOKUP(B180,'Plantilla publicacion'!$A$3:$M$490,9,0)</f>
        <v>2</v>
      </c>
      <c r="J180" s="6" t="str">
        <f>VLOOKUP(B180,'Plantilla publicacion'!$A$3:$M$490,10,0)</f>
        <v>Númerica</v>
      </c>
      <c r="K180" s="7" t="str">
        <f>VLOOKUP(B180,'Plantilla publicacion'!$A$3:$M$490,11,0)</f>
        <v>2025-01-15</v>
      </c>
      <c r="L180" s="7" t="str">
        <f>VLOOKUP(B180,'Plantilla publicacion'!$A$3:$M$490,12,0)</f>
        <v>2025-03-28</v>
      </c>
      <c r="M180" s="56"/>
      <c r="N180" s="16" t="str">
        <f>VLOOKUP(B180,'Plantilla publicacion'!$A$3:$M$490,13,0)</f>
        <v>3000-DESPACHO DEL SUPERINTENDENTE DELEGADO PARA LA PROTECCIÓN DEL CONSUMIDOR</v>
      </c>
      <c r="O180" s="14">
        <f>VLOOKUP(B180,'SEGUIMIENTO PAI 2025'!$F$6:$AF$486,23,0)</f>
        <v>100</v>
      </c>
      <c r="P180" s="503">
        <f>VLOOKUP(B180,'Plantilla publicacion'!$S$3:$Y$490,7,0)</f>
        <v>0.36496350364963503</v>
      </c>
      <c r="Q180" s="14" t="str">
        <f>VLOOKUP(B180,'SEGUIMIENTO PAI 2025'!$F$6:$AF$486,21,0)</f>
        <v>Se remite evidencias del envío de las plantillas a OSCAE respecto a los cursos virtuales que se requieren desarrollar en temas de Genero y FINTECH</v>
      </c>
    </row>
    <row r="181" spans="1:17" ht="63.75" x14ac:dyDescent="0.25">
      <c r="A181" s="12" t="str">
        <f>VLOOKUP(B181,'Plantilla publicacion'!$A$3:$B$490,2,0)</f>
        <v>Actividad sin participación</v>
      </c>
      <c r="B181" s="6" t="s">
        <v>1345</v>
      </c>
      <c r="C181" s="248"/>
      <c r="D181" s="248">
        <f>VLOOKUP(B181,'Plantilla publicacion'!$A$3:$M$490,6,0)</f>
        <v>0</v>
      </c>
      <c r="E181" s="248"/>
      <c r="F181" s="248"/>
      <c r="G181" s="248" t="str">
        <f>VLOOKUP(B181,'Plantilla publicacion'!$A$3:$M$490,7,0)</f>
        <v>N/A</v>
      </c>
      <c r="H181" s="6" t="str">
        <f>VLOOKUP(B181,'Plantilla publicacion'!$A$3:$M$490,8,0)</f>
        <v>Diseñar y presentar propuesta pedagógica de los contenidos presentados por la delegatura para cada uno de los cursos (Responsable OSCAE) (Documento con la propuesta)</v>
      </c>
      <c r="I181" s="6">
        <f>VLOOKUP(B181,'Plantilla publicacion'!$A$3:$M$490,9,0)</f>
        <v>2</v>
      </c>
      <c r="J181" s="6" t="str">
        <f>VLOOKUP(B181,'Plantilla publicacion'!$A$3:$M$490,10,0)</f>
        <v>Númerica</v>
      </c>
      <c r="K181" s="7" t="str">
        <f>VLOOKUP(B181,'Plantilla publicacion'!$A$3:$M$490,11,0)</f>
        <v>2025-03-03</v>
      </c>
      <c r="L181" s="7" t="str">
        <f>VLOOKUP(B181,'Plantilla publicacion'!$A$3:$M$490,12,0)</f>
        <v>2025-05-30</v>
      </c>
      <c r="M181" s="56"/>
      <c r="N181" s="16" t="str">
        <f>VLOOKUP(B181,'Plantilla publicacion'!$A$3:$M$490,13,0)</f>
        <v>71-GRUPO DE TRABAJO DE FORMACION</v>
      </c>
      <c r="O181" s="14">
        <f>VLOOKUP(B181,'SEGUIMIENTO PAI 2025'!$F$6:$AF$486,23,0)</f>
        <v>100</v>
      </c>
      <c r="P181" s="503">
        <f>VLOOKUP(B181,'Plantilla publicacion'!$S$3:$Y$490,7,0)</f>
        <v>0</v>
      </c>
      <c r="Q181" s="14" t="str">
        <f>VLOOKUP(B181,'SEGUIMIENTO PAI 2025'!$F$6:$AF$486,21,0)</f>
        <v>Se adjuntan las propuestas pedagógicas realizadas por la oficina de Formación de OSCAE respecto a los cursos de Fintech y Genero. Adicionalmente se remite correo remitido por Formación.</v>
      </c>
    </row>
    <row r="182" spans="1:17" ht="63.75" x14ac:dyDescent="0.25">
      <c r="A182" s="12" t="str">
        <f>VLOOKUP(B182,'Plantilla publicacion'!$A$3:$B$490,2,0)</f>
        <v>Actividad propia</v>
      </c>
      <c r="B182" s="6" t="s">
        <v>1347</v>
      </c>
      <c r="C182" s="248"/>
      <c r="D182" s="248">
        <f>VLOOKUP(B182,'Plantilla publicacion'!$A$3:$M$490,6,0)</f>
        <v>0</v>
      </c>
      <c r="E182" s="248"/>
      <c r="F182" s="248"/>
      <c r="G182" s="248" t="str">
        <f>VLOOKUP(B182,'Plantilla publicacion'!$A$3:$M$490,7,0)</f>
        <v>N/A</v>
      </c>
      <c r="H182" s="6" t="str">
        <f>VLOOKUP(B182,'Plantilla publicacion'!$A$3:$M$490,8,0)</f>
        <v>Revisar y aprobar los contenidos propuestos por el equipo pedagógico de OSCAE (Responsable Delegatura) (Correo de aprobación de los contenidos propuestos por OSCAE)</v>
      </c>
      <c r="I182" s="6">
        <f>VLOOKUP(B182,'Plantilla publicacion'!$A$3:$M$490,9,0)</f>
        <v>2</v>
      </c>
      <c r="J182" s="6" t="str">
        <f>VLOOKUP(B182,'Plantilla publicacion'!$A$3:$M$490,10,0)</f>
        <v>Númerica</v>
      </c>
      <c r="K182" s="7" t="str">
        <f>VLOOKUP(B182,'Plantilla publicacion'!$A$3:$M$490,11,0)</f>
        <v>2025-04-01</v>
      </c>
      <c r="L182" s="7" t="str">
        <f>VLOOKUP(B182,'Plantilla publicacion'!$A$3:$M$490,12,0)</f>
        <v>2025-06-20</v>
      </c>
      <c r="M182" s="56"/>
      <c r="N182" s="16" t="str">
        <f>VLOOKUP(B182,'Plantilla publicacion'!$A$3:$M$490,13,0)</f>
        <v>3000-DESPACHO DEL SUPERINTENDENTE DELEGADO PARA LA PROTECCIÓN DEL CONSUMIDOR</v>
      </c>
      <c r="O182" s="14">
        <f>VLOOKUP(B182,'SEGUIMIENTO PAI 2025'!$F$6:$AF$486,23,0)</f>
        <v>100</v>
      </c>
      <c r="P182" s="503">
        <f>VLOOKUP(B182,'Plantilla publicacion'!$S$3:$Y$490,7,0)</f>
        <v>0.36496350364963503</v>
      </c>
      <c r="Q182" s="14" t="str">
        <f>VLOOKUP(B182,'SEGUIMIENTO PAI 2025'!$F$6:$AF$486,21,0)</f>
        <v>Se remite correo de aprobación por parte de la Delegada María Carolina Ramírez, con respecto a las propuestas pedagógicas realizadas por el grupo de Formación de OSCAE.</v>
      </c>
    </row>
    <row r="183" spans="1:17" x14ac:dyDescent="0.25">
      <c r="A183" s="12" t="str">
        <f>VLOOKUP(B183,'Plantilla publicacion'!$A$3:$B$490,2,0)</f>
        <v>Actividad sin participación</v>
      </c>
      <c r="B183" s="6" t="s">
        <v>1349</v>
      </c>
      <c r="C183" s="248"/>
      <c r="D183" s="248">
        <f>VLOOKUP(B183,'Plantilla publicacion'!$A$3:$M$490,6,0)</f>
        <v>0</v>
      </c>
      <c r="E183" s="248"/>
      <c r="F183" s="248"/>
      <c r="G183" s="248" t="str">
        <f>VLOOKUP(B183,'Plantilla publicacion'!$A$3:$M$490,7,0)</f>
        <v>N/A</v>
      </c>
      <c r="H183" s="6" t="str">
        <f>VLOOKUP(B183,'Plantilla publicacion'!$A$3:$M$490,8,0)</f>
        <v>Virtualizar los contenidos (Responsable OSCAE) (Captura de pantalla con los cursos virtualizados)</v>
      </c>
      <c r="I183" s="6">
        <f>VLOOKUP(B183,'Plantilla publicacion'!$A$3:$M$490,9,0)</f>
        <v>2</v>
      </c>
      <c r="J183" s="6" t="str">
        <f>VLOOKUP(B183,'Plantilla publicacion'!$A$3:$M$490,10,0)</f>
        <v>Númerica</v>
      </c>
      <c r="K183" s="7" t="str">
        <f>VLOOKUP(B183,'Plantilla publicacion'!$A$3:$M$490,11,0)</f>
        <v>2025-06-03</v>
      </c>
      <c r="L183" s="7" t="str">
        <f>VLOOKUP(B183,'Plantilla publicacion'!$A$3:$M$490,12,0)</f>
        <v>2025-10-17</v>
      </c>
      <c r="M183" s="56"/>
      <c r="N183" s="16" t="str">
        <f>VLOOKUP(B183,'Plantilla publicacion'!$A$3:$M$490,13,0)</f>
        <v>71-GRUPO DE TRABAJO DE FORMACION</v>
      </c>
      <c r="O183" s="14">
        <f>VLOOKUP(B183,'SEGUIMIENTO PAI 2025'!$F$6:$AF$486,23,0)</f>
        <v>0</v>
      </c>
      <c r="P183" s="503">
        <f>VLOOKUP(B183,'Plantilla publicacion'!$S$3:$Y$490,7,0)</f>
        <v>0</v>
      </c>
      <c r="Q183" s="14">
        <f>VLOOKUP(B183,'SEGUIMIENTO PAI 2025'!$F$6:$AF$486,21,0)</f>
        <v>0</v>
      </c>
    </row>
    <row r="184" spans="1:17" ht="38.25" x14ac:dyDescent="0.25">
      <c r="A184" s="12" t="str">
        <f>VLOOKUP(B184,'Plantilla publicacion'!$A$3:$B$490,2,0)</f>
        <v>Actividad propia</v>
      </c>
      <c r="B184" s="6" t="s">
        <v>1351</v>
      </c>
      <c r="C184" s="248"/>
      <c r="D184" s="248">
        <f>VLOOKUP(B184,'Plantilla publicacion'!$A$3:$M$490,6,0)</f>
        <v>0</v>
      </c>
      <c r="E184" s="248"/>
      <c r="F184" s="248"/>
      <c r="G184" s="248" t="str">
        <f>VLOOKUP(B184,'Plantilla publicacion'!$A$3:$M$490,7,0)</f>
        <v>N/A</v>
      </c>
      <c r="H184" s="6" t="str">
        <f>VLOOKUP(B184,'Plantilla publicacion'!$A$3:$M$490,8,0)</f>
        <v>Recibir y aprobar el curso virtualizado (Responsable Delegatura) (Correo electrónico con la aprobación de los cursos)</v>
      </c>
      <c r="I184" s="6">
        <f>VLOOKUP(B184,'Plantilla publicacion'!$A$3:$M$490,9,0)</f>
        <v>2</v>
      </c>
      <c r="J184" s="6" t="str">
        <f>VLOOKUP(B184,'Plantilla publicacion'!$A$3:$M$490,10,0)</f>
        <v>Númerica</v>
      </c>
      <c r="K184" s="7" t="str">
        <f>VLOOKUP(B184,'Plantilla publicacion'!$A$3:$M$490,11,0)</f>
        <v>2025-09-15</v>
      </c>
      <c r="L184" s="7" t="str">
        <f>VLOOKUP(B184,'Plantilla publicacion'!$A$3:$M$490,12,0)</f>
        <v>2025-11-07</v>
      </c>
      <c r="M184" s="56"/>
      <c r="N184" s="16" t="str">
        <f>VLOOKUP(B184,'Plantilla publicacion'!$A$3:$M$490,13,0)</f>
        <v>3000-DESPACHO DEL SUPERINTENDENTE DELEGADO PARA LA PROTECCIÓN DEL CONSUMIDOR</v>
      </c>
      <c r="O184" s="14">
        <f>VLOOKUP(B184,'SEGUIMIENTO PAI 2025'!$F$6:$AF$486,23,0)</f>
        <v>0</v>
      </c>
      <c r="P184" s="503">
        <f>VLOOKUP(B184,'Plantilla publicacion'!$S$3:$Y$490,7,0)</f>
        <v>0</v>
      </c>
      <c r="Q184" s="14">
        <f>VLOOKUP(B184,'SEGUIMIENTO PAI 2025'!$F$6:$AF$486,21,0)</f>
        <v>0</v>
      </c>
    </row>
    <row r="185" spans="1:17" ht="26.25" thickBot="1" x14ac:dyDescent="0.3">
      <c r="A185" s="12" t="str">
        <f>VLOOKUP(B185,'Plantilla publicacion'!$A$3:$B$490,2,0)</f>
        <v>Actividad sin participación</v>
      </c>
      <c r="B185" s="10" t="s">
        <v>1353</v>
      </c>
      <c r="C185" s="248"/>
      <c r="D185" s="248">
        <f>VLOOKUP(B185,'Plantilla publicacion'!$A$3:$M$490,6,0)</f>
        <v>0</v>
      </c>
      <c r="E185" s="248"/>
      <c r="F185" s="248"/>
      <c r="G185" s="248" t="str">
        <f>VLOOKUP(B185,'Plantilla publicacion'!$A$3:$M$490,7,0)</f>
        <v>N/A</v>
      </c>
      <c r="H185" s="10" t="str">
        <f>VLOOKUP(B185,'Plantilla publicacion'!$A$3:$M$490,8,0)</f>
        <v>Publicar los cursos virtuales en el campus virtual de la SIC y difundirlos (Capturas de pantalla de los cursos en el campus virtual y capturas de pantalla de la difusión).</v>
      </c>
      <c r="I185" s="10">
        <f>VLOOKUP(B185,'Plantilla publicacion'!$A$3:$M$490,9,0)</f>
        <v>2</v>
      </c>
      <c r="J185" s="10" t="str">
        <f>VLOOKUP(B185,'Plantilla publicacion'!$A$3:$M$490,10,0)</f>
        <v>Númerica</v>
      </c>
      <c r="K185" s="111" t="str">
        <f>VLOOKUP(B185,'Plantilla publicacion'!$A$3:$M$490,11,0)</f>
        <v>2025-11-14</v>
      </c>
      <c r="L185" s="111" t="str">
        <f>VLOOKUP(B185,'Plantilla publicacion'!$A$3:$M$490,12,0)</f>
        <v>2025-12-15</v>
      </c>
      <c r="M185" s="112"/>
      <c r="N185" s="113" t="str">
        <f>VLOOKUP(B185,'Plantilla publicacion'!$A$3:$M$490,13,0)</f>
        <v>71-GRUPO DE TRABAJO DE FORMACION;
73-GRUPO DE TRABAJO DE COMUNICACION</v>
      </c>
      <c r="O185" s="14">
        <f>VLOOKUP(B185,'SEGUIMIENTO PAI 2025'!$F$6:$AF$486,23,0)</f>
        <v>0</v>
      </c>
      <c r="P185" s="503">
        <f>VLOOKUP(B185,'Plantilla publicacion'!$S$3:$Y$490,7,0)</f>
        <v>0</v>
      </c>
      <c r="Q185" s="14">
        <f>VLOOKUP(B185,'SEGUIMIENTO PAI 2025'!$F$6:$AF$486,21,0)</f>
        <v>0</v>
      </c>
    </row>
    <row r="186" spans="1:17" s="11" customFormat="1" ht="38.25" x14ac:dyDescent="0.25">
      <c r="A186" s="5" t="str">
        <f>VLOOKUP(B186,'Plantilla publicacion'!$A$3:$B$490,2,0)</f>
        <v>Producto</v>
      </c>
      <c r="B186" s="99" t="s">
        <v>1356</v>
      </c>
      <c r="C186" s="247" t="str">
        <f>VLOOKUP(B186,'Plantilla publicacion'!$A$3:$R$490,17,0)</f>
        <v>PND - 5-31-5-b- Convergencia regional - Entidades públicas territoriales y nacionales fortalecidas / PES - Cierre de brechas territoriales</v>
      </c>
      <c r="D186" s="247" t="str">
        <f>VLOOKUP(B186,'Plantilla publicacion'!$A$3:$M$490,6,0)</f>
        <v>58-Promover el enfoque preventivo, diferencial y territorial en el que hacer misional de la entidad</v>
      </c>
      <c r="E186" s="247" t="str">
        <f>VLOOKUP(B186,'Plantilla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6" s="247" t="str">
        <f>VLOOKUP(B186,'Plantilla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6" s="247" t="str">
        <f>VLOOKUP(B186,'Plantilla publicacion'!$A$3:$M$490,7,0)</f>
        <v>N/A</v>
      </c>
      <c r="H186" s="101" t="str">
        <f>VLOOKUP(B186,'Plantilla publicacion'!$A$3:$M$490,8,0)</f>
        <v>Jornadas de capacitación "Me informo y cuido mi dinero" dirigidas a usuarios, consumidores y ciudadanía en general, realizadas - Imágenes (fotografía o captura de pantalla) de la difusión realizada</v>
      </c>
      <c r="I186" s="101">
        <f>VLOOKUP(B186,'Plantilla publicacion'!$A$3:$M$490,9,0)</f>
        <v>8</v>
      </c>
      <c r="J186" s="101" t="str">
        <f>VLOOKUP(B186,'Plantilla publicacion'!$A$3:$M$490,10,0)</f>
        <v>Númerica</v>
      </c>
      <c r="K186" s="181" t="str">
        <f>VLOOKUP(B186,'Plantilla publicacion'!$A$3:$M$490,11,0)</f>
        <v>2025-01-15</v>
      </c>
      <c r="L186" s="181" t="str">
        <f>VLOOKUP(B186,'Plantilla publicacion'!$A$3:$M$490,12,0)</f>
        <v>2025-12-30</v>
      </c>
      <c r="M186" s="101" t="str">
        <f>IF(ISERROR(VLOOKUP(B186,'Plantilla publicacion'!$A$3:$P$490,16,0)),"NA",VLOOKUP(B186,'Plantilla publicacion'!$A$3:$P$490,16,0))</f>
        <v xml:space="preserve">PND_8_Fortalecer las capacidades y conocimiento sobre derechos y deberes de las relaciones de consumo </v>
      </c>
      <c r="N186" s="102" t="str">
        <f>VLOOKUP(B186,'Plantilla publicacion'!$A$3:$M$490,13,0)</f>
        <v>3000-DESPACHO DEL SUPERINTENDENTE DELEGADO PARA LA PROTECCIÓN DEL CONSUMIDOR</v>
      </c>
      <c r="O186" s="14">
        <f>VLOOKUP(B186,'SEGUIMIENTO PAI 2025'!$F$6:$AF$486,23,0)</f>
        <v>0</v>
      </c>
      <c r="P186" s="503">
        <f>VLOOKUP(B186,'Plantilla publicacion'!$S$3:$Y$490,7,0)</f>
        <v>0</v>
      </c>
      <c r="Q186" s="14">
        <f>VLOOKUP(B186,'SEGUIMIENTO PAI 2025'!$F$6:$AF$486,21,0)</f>
        <v>0</v>
      </c>
    </row>
    <row r="187" spans="1:17" ht="38.25" x14ac:dyDescent="0.25">
      <c r="A187" s="12" t="str">
        <f>VLOOKUP(B187,'Plantilla publicacion'!$A$3:$B$490,2,0)</f>
        <v>Actividad propia</v>
      </c>
      <c r="B187" s="103" t="s">
        <v>1358</v>
      </c>
      <c r="C187" s="248"/>
      <c r="D187" s="248">
        <f>VLOOKUP(B187,'Plantilla publicacion'!$A$3:$M$490,6,0)</f>
        <v>0</v>
      </c>
      <c r="E187" s="248"/>
      <c r="F187" s="248"/>
      <c r="G187" s="248" t="str">
        <f>VLOOKUP(B187,'Plantilla publicacion'!$A$3:$M$490,7,0)</f>
        <v>N/A</v>
      </c>
      <c r="H187" s="6" t="str">
        <f>VLOOKUP(B187,'Plantilla publicacion'!$A$3:$M$490,8,0)</f>
        <v>Definir la estrategia que se utilizará para las jornadas de capacitación  (Listado de asistencia a reunión)</v>
      </c>
      <c r="I187" s="6">
        <f>VLOOKUP(B187,'Plantilla publicacion'!$A$3:$M$490,9,0)</f>
        <v>1</v>
      </c>
      <c r="J187" s="6" t="str">
        <f>VLOOKUP(B187,'Plantilla publicacion'!$A$3:$M$490,10,0)</f>
        <v>Númerica</v>
      </c>
      <c r="K187" s="7" t="str">
        <f>VLOOKUP(B187,'Plantilla publicacion'!$A$3:$M$490,11,0)</f>
        <v>2025-01-15</v>
      </c>
      <c r="L187" s="7" t="str">
        <f>VLOOKUP(B187,'Plantilla publicacion'!$A$3:$M$490,12,0)</f>
        <v>2025-02-28</v>
      </c>
      <c r="M187" s="56"/>
      <c r="N187" s="104" t="str">
        <f>VLOOKUP(B187,'Plantilla publicacion'!$A$3:$M$490,13,0)</f>
        <v>3000-DESPACHO DEL SUPERINTENDENTE DELEGADO PARA LA PROTECCIÓN DEL CONSUMIDOR</v>
      </c>
      <c r="O187" s="14">
        <f>VLOOKUP(B187,'SEGUIMIENTO PAI 2025'!$F$6:$AF$486,23,0)</f>
        <v>100</v>
      </c>
      <c r="P187" s="503">
        <f>VLOOKUP(B187,'Plantilla publicacion'!$S$3:$Y$490,7,0)</f>
        <v>0.24330900243309003</v>
      </c>
      <c r="Q187" s="14" t="str">
        <f>VLOOKUP(B187,'SEGUIMIENTO PAI 2025'!$F$6:$AF$486,21,0)</f>
        <v>Se remite las evidencias respecto a la actividad 3000.3.1 para revisión</v>
      </c>
    </row>
    <row r="188" spans="1:17" ht="294" thickBot="1" x14ac:dyDescent="0.3">
      <c r="A188" s="12" t="str">
        <f>VLOOKUP(B188,'Plantilla publicacion'!$A$3:$B$490,2,0)</f>
        <v>Actividad propia</v>
      </c>
      <c r="B188" s="105" t="s">
        <v>1360</v>
      </c>
      <c r="C188" s="249"/>
      <c r="D188" s="249">
        <f>VLOOKUP(B188,'Plantilla publicacion'!$A$3:$M$490,6,0)</f>
        <v>0</v>
      </c>
      <c r="E188" s="249"/>
      <c r="F188" s="249"/>
      <c r="G188" s="249" t="str">
        <f>VLOOKUP(B188,'Plantilla publicacion'!$A$3:$M$490,7,0)</f>
        <v>N/A</v>
      </c>
      <c r="H188" s="107" t="str">
        <f>VLOOKUP(B188,'Plantilla publicacion'!$A$3:$M$490,8,0)</f>
        <v>Realizar las jornadas de capacitación - Imágenes (fotografía o captura de pantalla) de la difusión realizada</v>
      </c>
      <c r="I188" s="107">
        <f>VLOOKUP(B188,'Plantilla publicacion'!$A$3:$M$490,9,0)</f>
        <v>8</v>
      </c>
      <c r="J188" s="107" t="str">
        <f>VLOOKUP(B188,'Plantilla publicacion'!$A$3:$M$490,10,0)</f>
        <v>Númerica</v>
      </c>
      <c r="K188" s="108" t="str">
        <f>VLOOKUP(B188,'Plantilla publicacion'!$A$3:$M$490,11,0)</f>
        <v>2025-03-03</v>
      </c>
      <c r="L188" s="108" t="str">
        <f>VLOOKUP(B188,'Plantilla publicacion'!$A$3:$M$490,12,0)</f>
        <v>2025-12-30</v>
      </c>
      <c r="M188" s="109"/>
      <c r="N188" s="110" t="str">
        <f>VLOOKUP(B188,'Plantilla publicacion'!$A$3:$M$490,13,0)</f>
        <v>3000-DESPACHO DEL SUPERINTENDENTE DELEGADO PARA LA PROTECCIÓN DEL CONSUMIDOR</v>
      </c>
      <c r="O188" s="14">
        <f>VLOOKUP(B188,'SEGUIMIENTO PAI 2025'!$F$6:$AF$486,23,0)</f>
        <v>62.5</v>
      </c>
      <c r="P188" s="503">
        <f>VLOOKUP(B188,'Plantilla publicacion'!$S$3:$Y$490,7,0)</f>
        <v>0.6082725060827251</v>
      </c>
      <c r="Q188" s="14" t="str">
        <f>VLOOKUP(B188,'SEGUIMIENTO PAI 2025'!$F$6:$AF$486,21,0)</f>
        <v>Se remite informe de la capacitación inscrita en la estrategia "Me informo y cuido mi dinero" realizada en la ciudad de Montería, dicha capacitación nos ayude a cumplir con el 62.5% del total de las capacitaciones.
El porcentaje de avance se calculo de la siguiente manera:
1 capacitación - 12.5% 
2 capacitaciones - 25%
3 capacitaciones - 37.5%
4 capacitaciones - 50%
5 capacitaciones - 62.5%
6 capacitaciones - 75%
7 capacitaciones - 87.5%
8 capacitaciones - 100%
Como se ha realizado 5 capacitaciones hasta la fecha, llevamos un porcentaje de avance del 62.5%
Se adjunta informe y listados de asistencia.</v>
      </c>
    </row>
    <row r="189" spans="1:17" s="11" customFormat="1" ht="114.75" x14ac:dyDescent="0.25">
      <c r="A189" s="5" t="str">
        <f>VLOOKUP(B189,'Plantilla publicacion'!$A$3:$B$490,2,0)</f>
        <v>Producto</v>
      </c>
      <c r="B189" s="14" t="s">
        <v>1361</v>
      </c>
      <c r="C189" s="248" t="str">
        <f>VLOOKUP(B189,'Plantilla publicacion'!$A$3:$R$490,17,0)</f>
        <v>PND - 5-31-5-b- Convergencia regional - Entidades públicas territoriales y nacionales fortalecidas / PES - Cierre de brechas territoriales</v>
      </c>
      <c r="D189" s="248" t="str">
        <f>VLOOKUP(B189,'Plantilla publicacion'!$A$3:$M$490,6,0)</f>
        <v>58-Promover el enfoque preventivo, diferencial y territorial en el que hacer misional de la entidad</v>
      </c>
      <c r="E189" s="248" t="str">
        <f>VLOOKUP(B189,'Plantilla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9" s="248" t="str">
        <f>VLOOKUP(B189,'Plantilla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9" s="248" t="str">
        <f>VLOOKUP(B189,'Plantilla publicacion'!$A$3:$M$490,7,0)</f>
        <v>N/A</v>
      </c>
      <c r="H189" s="14" t="str">
        <f>VLOOKUP(B189,'Plantilla publicacion'!$A$3:$M$490,8,0)</f>
        <v>Campañas de difusión a nivel nacional, dirigidas a diversos grupos objetivo como herramienta de fortalecimiento del conocimiento, ejecutadas (Capturas de pantalla de las publicaciones de las campañas).</v>
      </c>
      <c r="I189" s="14">
        <f>VLOOKUP(B189,'Plantilla publicacion'!$A$3:$M$490,9,0)</f>
        <v>4</v>
      </c>
      <c r="J189" s="14" t="str">
        <f>VLOOKUP(B189,'Plantilla publicacion'!$A$3:$M$490,10,0)</f>
        <v>Númerica</v>
      </c>
      <c r="K189" s="180" t="str">
        <f>VLOOKUP(B189,'Plantilla publicacion'!$A$3:$M$490,11,0)</f>
        <v>2025-01-15</v>
      </c>
      <c r="L189" s="180" t="str">
        <f>VLOOKUP(B189,'Plantilla publicacion'!$A$3:$M$490,12,0)</f>
        <v>2025-12-30</v>
      </c>
      <c r="M189" s="14" t="str">
        <f>IF(ISERROR(VLOOKUP(B189,'Plantilla publicacion'!$A$3:$P$490,16,0)),"NA",VLOOKUP(B189,'Plantilla publicacion'!$A$3:$P$490,16,0))</f>
        <v xml:space="preserve">PND_8_Fortalecer las capacidades y conocimiento sobre derechos y deberes de las relaciones de consumo </v>
      </c>
      <c r="N189" s="14" t="str">
        <f>VLOOKUP(B189,'Plantilla publicacion'!$A$3:$M$490,13,0)</f>
        <v>3000-DESPACHO DEL SUPERINTENDENTE DELEGADO PARA LA PROTECCIÓN DEL CONSUMIDOR;
3100-DIRECCION DE INVESTIGACIONES DE PROTECCION AL CONSUMIDOR;
3200-DIRECCIÓN DE INVESTIGACIONES DE PROTECCIÓN DE USUARIOS DE SERVICIOS DE COMUNICACIONES;
73-GRUPO DE TRABAJO DE COMUNICACION</v>
      </c>
      <c r="O189" s="14">
        <f>VLOOKUP(B189,'SEGUIMIENTO PAI 2025'!$F$6:$AF$486,23,0)</f>
        <v>0</v>
      </c>
      <c r="P189" s="503">
        <f>VLOOKUP(B189,'Plantilla publicacion'!$S$3:$Y$490,7,0)</f>
        <v>0</v>
      </c>
      <c r="Q189" s="14">
        <f>VLOOKUP(B189,'SEGUIMIENTO PAI 2025'!$F$6:$AF$486,21,0)</f>
        <v>0</v>
      </c>
    </row>
    <row r="190" spans="1:17" ht="102" x14ac:dyDescent="0.25">
      <c r="A190" s="12" t="str">
        <f>VLOOKUP(B190,'Plantilla publicacion'!$A$3:$B$490,2,0)</f>
        <v>Actividad propia</v>
      </c>
      <c r="B190" s="6" t="s">
        <v>1364</v>
      </c>
      <c r="C190" s="248"/>
      <c r="D190" s="248">
        <f>VLOOKUP(B190,'Plantilla publicacion'!$A$3:$M$490,6,0)</f>
        <v>0</v>
      </c>
      <c r="E190" s="248"/>
      <c r="F190" s="248"/>
      <c r="G190" s="248" t="str">
        <f>VLOOKUP(B190,'Plantilla publicacion'!$A$3:$M$490,7,0)</f>
        <v>N/A</v>
      </c>
      <c r="H190" s="6" t="str">
        <f>VLOOKUP(B190,'Plantilla publicacion'!$A$3:$M$490,8,0)</f>
        <v>Elaborar el plan de difusión, definiendo los  grupos objetivos a los que se dirigirá. (Documento con el plan de difusión)</v>
      </c>
      <c r="I190" s="6">
        <f>VLOOKUP(B190,'Plantilla publicacion'!$A$3:$M$490,9,0)</f>
        <v>1</v>
      </c>
      <c r="J190" s="6" t="str">
        <f>VLOOKUP(B190,'Plantilla publicacion'!$A$3:$M$490,10,0)</f>
        <v>Númerica</v>
      </c>
      <c r="K190" s="7" t="str">
        <f>VLOOKUP(B190,'Plantilla publicacion'!$A$3:$M$490,11,0)</f>
        <v>2025-01-15</v>
      </c>
      <c r="L190" s="7" t="str">
        <f>VLOOKUP(B190,'Plantilla publicacion'!$A$3:$M$490,12,0)</f>
        <v>2025-02-28</v>
      </c>
      <c r="M190" s="56"/>
      <c r="N190" s="16" t="str">
        <f>VLOOKUP(B190,'Plantilla publicacion'!$A$3:$M$490,13,0)</f>
        <v>3000-DESPACHO DEL SUPERINTENDENTE DELEGADO PARA LA PROTECCIÓN DEL CONSUMIDOR;
3100-DIRECCION DE INVESTIGACIONES DE PROTECCION AL CONSUMIDOR;
3200-DIRECCIÓN DE INVESTIGACIONES DE PROTECCIÓN DE USUARIOS DE SERVICIOS DE COMUNICACIONES</v>
      </c>
      <c r="O190" s="14">
        <f>VLOOKUP(B190,'SEGUIMIENTO PAI 2025'!$F$6:$AF$486,23,0)</f>
        <v>100</v>
      </c>
      <c r="P190" s="503">
        <f>VLOOKUP(B190,'Plantilla publicacion'!$S$3:$Y$490,7,0)</f>
        <v>0.6082725060827251</v>
      </c>
      <c r="Q190" s="14" t="str">
        <f>VLOOKUP(B190,'SEGUIMIENTO PAI 2025'!$F$6:$AF$486,21,0)</f>
        <v>Se realiza la reunión de definición del plan de difusión y los grupos objetivos, se remite los soportes requeridos</v>
      </c>
    </row>
    <row r="191" spans="1:17" ht="38.25" x14ac:dyDescent="0.25">
      <c r="A191" s="12" t="str">
        <f>VLOOKUP(B191,'Plantilla publicacion'!$A$3:$B$490,2,0)</f>
        <v>Actividad sin participación</v>
      </c>
      <c r="B191" s="6" t="s">
        <v>1367</v>
      </c>
      <c r="C191" s="248"/>
      <c r="D191" s="248">
        <f>VLOOKUP(B191,'Plantilla publicacion'!$A$3:$M$490,6,0)</f>
        <v>0</v>
      </c>
      <c r="E191" s="248"/>
      <c r="F191" s="248"/>
      <c r="G191" s="248" t="str">
        <f>VLOOKUP(B191,'Plantilla publicacion'!$A$3:$M$490,7,0)</f>
        <v>N/A</v>
      </c>
      <c r="H191" s="6" t="str">
        <f>VLOOKUP(B191,'Plantilla publicacion'!$A$3:$M$490,8,0)</f>
        <v>Elaborar y presentar el concepto grafico y racional de la campaña (Correo electrónico en que se observe el concepto gráfico y racional de la campaña)</v>
      </c>
      <c r="I191" s="6">
        <f>VLOOKUP(B191,'Plantilla publicacion'!$A$3:$M$490,9,0)</f>
        <v>4</v>
      </c>
      <c r="J191" s="6" t="str">
        <f>VLOOKUP(B191,'Plantilla publicacion'!$A$3:$M$490,10,0)</f>
        <v>Númerica</v>
      </c>
      <c r="K191" s="7" t="str">
        <f>VLOOKUP(B191,'Plantilla publicacion'!$A$3:$M$490,11,0)</f>
        <v>2025-03-03</v>
      </c>
      <c r="L191" s="7" t="str">
        <f>VLOOKUP(B191,'Plantilla publicacion'!$A$3:$M$490,12,0)</f>
        <v>2025-11-28</v>
      </c>
      <c r="M191" s="56"/>
      <c r="N191" s="16" t="str">
        <f>VLOOKUP(B191,'Plantilla publicacion'!$A$3:$M$490,13,0)</f>
        <v>73-GRUPO DE TRABAJO DE COMUNICACION</v>
      </c>
      <c r="O191" s="14">
        <f>VLOOKUP(B191,'SEGUIMIENTO PAI 2025'!$F$6:$AF$486,23,0)</f>
        <v>100</v>
      </c>
      <c r="P191" s="503">
        <f>VLOOKUP(B191,'Plantilla publicacion'!$S$3:$Y$490,7,0)</f>
        <v>0</v>
      </c>
      <c r="Q191" s="14" t="str">
        <f>VLOOKUP(B191,'SEGUIMIENTO PAI 2025'!$F$6:$AF$486,21,0)</f>
        <v>Se remite el concepto grafico y racional de la campaña vehicular de airbags TAKATA, realizada por OSCAE.</v>
      </c>
    </row>
    <row r="192" spans="1:17" ht="395.25" x14ac:dyDescent="0.25">
      <c r="A192" s="12" t="str">
        <f>VLOOKUP(B192,'Plantilla publicacion'!$A$3:$B$490,2,0)</f>
        <v>Actividad propia</v>
      </c>
      <c r="B192" s="6" t="s">
        <v>1368</v>
      </c>
      <c r="C192" s="248"/>
      <c r="D192" s="248">
        <f>VLOOKUP(B192,'Plantilla publicacion'!$A$3:$M$490,6,0)</f>
        <v>0</v>
      </c>
      <c r="E192" s="248"/>
      <c r="F192" s="248"/>
      <c r="G192" s="248" t="str">
        <f>VLOOKUP(B192,'Plantilla publicacion'!$A$3:$M$490,7,0)</f>
        <v>N/A</v>
      </c>
      <c r="H192" s="6" t="str">
        <f>VLOOKUP(B192,'Plantilla publicacion'!$A$3:$M$490,8,0)</f>
        <v>Revisar y aprobar la propuesta (Correo electrónico con la propuesta aprobada)</v>
      </c>
      <c r="I192" s="6">
        <f>VLOOKUP(B192,'Plantilla publicacion'!$A$3:$M$490,9,0)</f>
        <v>4</v>
      </c>
      <c r="J192" s="6" t="str">
        <f>VLOOKUP(B192,'Plantilla publicacion'!$A$3:$M$490,10,0)</f>
        <v>Númerica</v>
      </c>
      <c r="K192" s="7" t="str">
        <f>VLOOKUP(B192,'Plantilla publicacion'!$A$3:$M$490,11,0)</f>
        <v>2025-03-03</v>
      </c>
      <c r="L192" s="7" t="str">
        <f>VLOOKUP(B192,'Plantilla publicacion'!$A$3:$M$490,12,0)</f>
        <v>2025-11-28</v>
      </c>
      <c r="M192" s="56"/>
      <c r="N192" s="16" t="str">
        <f>VLOOKUP(B192,'Plantilla publicacion'!$A$3:$M$490,13,0)</f>
        <v>3000-DESPACHO DEL SUPERINTENDENTE DELEGADO PARA LA PROTECCIÓN DEL CONSUMIDOR</v>
      </c>
      <c r="O192" s="14">
        <f>VLOOKUP(B192,'SEGUIMIENTO PAI 2025'!$F$6:$AF$486,23,0)</f>
        <v>100</v>
      </c>
      <c r="P192" s="503">
        <f>VLOOKUP(B192,'Plantilla publicacion'!$S$3:$Y$490,7,0)</f>
        <v>0.6082725060827251</v>
      </c>
      <c r="Q192" s="14" t="str">
        <f>VLOOKUP(B192,'SEGUIMIENTO PAI 2025'!$F$6:$AF$486,21,0)</f>
        <v>Se remite evidencia de aprobación del concepto grafico para la campaña vehicular TAKATA en el que la Directora de la Dirección de Investigaciones de Protección al Consumidor, Neyireth Briceño, manifiesta la aprobación de la misma y cuenta con la aprobación de la Delegada María Carolina Ramírez la cual esta copiada en el correo.
Con esta evidencia se logra el 100% de cumplimiento de la actividad. 
El calculo de indicador, se realizo de la siguiente manera:
         1 campaña * 100%
X=-----------------------------
         4 campañas
1ra campaña (ICPEN) = 25% aprobación realizada el 12 de marzo
2da campaña (sector inmobiliario) = 50% aprobación realizada el 09 de mayo
3ra campaña (5G) = 75% aprobación realizada el 24 de julio
4ta campaña (TAKATA) = 100% aprobación realizada el 04 de agosto
Con la aprobación de la campaña TAKATA se completa el 100% de la actividad.</v>
      </c>
    </row>
    <row r="193" spans="1:17" ht="332.25" thickBot="1" x14ac:dyDescent="0.3">
      <c r="A193" s="12" t="str">
        <f>VLOOKUP(B193,'Plantilla publicacion'!$A$3:$B$490,2,0)</f>
        <v>Actividad sin participación</v>
      </c>
      <c r="B193" s="6" t="s">
        <v>1369</v>
      </c>
      <c r="C193" s="267"/>
      <c r="D193" s="267">
        <f>VLOOKUP(B193,'Plantilla publicacion'!$A$3:$M$490,6,0)</f>
        <v>0</v>
      </c>
      <c r="E193" s="267"/>
      <c r="F193" s="267"/>
      <c r="G193" s="267" t="str">
        <f>VLOOKUP(B193,'Plantilla publicacion'!$A$3:$M$490,7,0)</f>
        <v>N/A</v>
      </c>
      <c r="H193" s="6" t="str">
        <f>VLOOKUP(B193,'Plantilla publicacion'!$A$3:$M$490,8,0)</f>
        <v>Ejecutar las campañas (Captura de pantalla de publicación de las campañas)</v>
      </c>
      <c r="I193" s="6">
        <f>VLOOKUP(B193,'Plantilla publicacion'!$A$3:$M$490,9,0)</f>
        <v>4</v>
      </c>
      <c r="J193" s="6" t="str">
        <f>VLOOKUP(B193,'Plantilla publicacion'!$A$3:$M$490,10,0)</f>
        <v>Númerica</v>
      </c>
      <c r="K193" s="7" t="str">
        <f>VLOOKUP(B193,'Plantilla publicacion'!$A$3:$M$490,11,0)</f>
        <v>2025-03-03</v>
      </c>
      <c r="L193" s="7" t="str">
        <f>VLOOKUP(B193,'Plantilla publicacion'!$A$3:$M$490,12,0)</f>
        <v>2025-12-30</v>
      </c>
      <c r="M193" s="56"/>
      <c r="N193" s="16" t="str">
        <f>VLOOKUP(B193,'Plantilla publicacion'!$A$3:$M$490,13,0)</f>
        <v>73-GRUPO DE TRABAJO DE COMUNICACION</v>
      </c>
      <c r="O193" s="14">
        <f>VLOOKUP(B193,'SEGUIMIENTO PAI 2025'!$F$6:$AF$486,23,0)</f>
        <v>100</v>
      </c>
      <c r="P193" s="503">
        <f>VLOOKUP(B193,'Plantilla publicacion'!$S$3:$Y$490,7,0)</f>
        <v>0</v>
      </c>
      <c r="Q193" s="14" t="str">
        <f>VLOOKUP(B193,'SEGUIMIENTO PAI 2025'!$F$6:$AF$486,21,0)</f>
        <v xml:space="preserve">Se remite correo con la publicación de la campaña TAKATA en redes sociales de la SIC. Con esta publicación se tiene el 100% de cumplimiento de esta actividad.
Así se realizo el calculo de avance de cumplimiento de las publicaciones de las campañas:
       1 publicación *100%
X=-------------------------------
          4 publicaciones
1ra publicación = 25% publicación campaña GREENWASHIG - ICPEN realizada en la semana del 25 al 31 de marzo.
2da publicación = 50% publicación campaña DECALOGO VIVIENDA realizada en la semana del 12 al 19 de mayo.
3ra publicación = 75% publicación campaña 5G realizada en la semana del 23 al 31 de julio.
4ta publicación = 100% publicación campaña TAKATA vehículos realizada en la semana del 11 al 24 de agosto.
</v>
      </c>
    </row>
    <row r="194" spans="1:17" ht="32.25" customHeight="1" thickBot="1" x14ac:dyDescent="0.3">
      <c r="A194" s="12" t="e">
        <f>VLOOKUP(B194,'Plantilla publicacion'!$A$3:$B$490,2,0)</f>
        <v>#N/A</v>
      </c>
      <c r="B194" s="295" t="s">
        <v>40</v>
      </c>
      <c r="C194" s="296"/>
      <c r="D194" s="296"/>
      <c r="E194" s="296"/>
      <c r="F194" s="296"/>
      <c r="G194" s="296"/>
      <c r="H194" s="296"/>
      <c r="I194" s="296"/>
      <c r="J194" s="296"/>
      <c r="K194" s="296"/>
      <c r="L194" s="296"/>
      <c r="M194" s="296"/>
      <c r="N194" s="297"/>
      <c r="O194" s="271"/>
      <c r="P194" s="272"/>
      <c r="Q194" s="273"/>
    </row>
    <row r="195" spans="1:17" ht="48" customHeight="1" thickBot="1" x14ac:dyDescent="0.3">
      <c r="B195" s="21" t="s">
        <v>474</v>
      </c>
      <c r="C195" s="22" t="s">
        <v>1528</v>
      </c>
      <c r="D195" s="22" t="s">
        <v>0</v>
      </c>
      <c r="E195" s="22" t="s">
        <v>1476</v>
      </c>
      <c r="F195" s="22" t="s">
        <v>1531</v>
      </c>
      <c r="G195" s="22" t="s">
        <v>1</v>
      </c>
      <c r="H195" s="22" t="s">
        <v>2</v>
      </c>
      <c r="I195" s="22" t="s">
        <v>3</v>
      </c>
      <c r="J195" s="22" t="s">
        <v>4</v>
      </c>
      <c r="K195" s="23" t="s">
        <v>5</v>
      </c>
      <c r="L195" s="23" t="s">
        <v>6</v>
      </c>
      <c r="M195" s="55" t="s">
        <v>1529</v>
      </c>
      <c r="N195" s="24" t="s">
        <v>7</v>
      </c>
      <c r="O195" s="55" t="s">
        <v>2068</v>
      </c>
      <c r="P195" s="491" t="s">
        <v>2069</v>
      </c>
      <c r="Q195" s="198" t="s">
        <v>2070</v>
      </c>
    </row>
    <row r="196" spans="1:17" s="11" customFormat="1" ht="15.75" customHeight="1" x14ac:dyDescent="0.25">
      <c r="A196" s="5" t="str">
        <f>VLOOKUP(B196,'Plantilla publicacion'!$A$3:$B$490,2,0)</f>
        <v>Producto</v>
      </c>
      <c r="B196" s="14" t="s">
        <v>1124</v>
      </c>
      <c r="C196" s="266" t="str">
        <f>VLOOKUP(B196,'Plantilla publicacion'!$A$3:$R$490,17,0)</f>
        <v>PND - 5-31-5-b- Convergencia regional - Entidades públicas territoriales y nacionales fortalecidas / PES - Transformación Institucional</v>
      </c>
      <c r="D196" s="266" t="str">
        <f>VLOOKUP(B196,'Plantilla publicacion'!$A$3:$M$490,6,0)</f>
        <v>60-Fortalecer el Sistema Integral de Gestión Institucional en el marco del Modelo Integrado de Planeación y gestión para mejorar la prestación del servicio.</v>
      </c>
      <c r="E196" s="266" t="str">
        <f>VLOOKUP(B196,'Plantilla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6" s="266" t="str">
        <f>VLOOKUP(B196,'Plantilla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6" s="266" t="str">
        <f>VLOOKUP(B196,'Plantilla publicacion'!$A$3:$M$490,7,0)</f>
        <v>N/A</v>
      </c>
      <c r="H196" s="14" t="str">
        <f>VLOOKUP(B196,'Plantilla publicacion'!$A$3:$M$490,8,0)</f>
        <v>Estrategia de racionalización de trámites implementada</v>
      </c>
      <c r="I196" s="14">
        <f>VLOOKUP(B196,'Plantilla publicacion'!$A$3:$M$490,9,0)</f>
        <v>100</v>
      </c>
      <c r="J196" s="14" t="str">
        <f>VLOOKUP(B196,'Plantilla publicacion'!$A$3:$M$490,10,0)</f>
        <v>Porcentual</v>
      </c>
      <c r="K196" s="180" t="str">
        <f>VLOOKUP(B196,'Plantilla publicacion'!$A$3:$M$490,11,0)</f>
        <v>2025-01-15</v>
      </c>
      <c r="L196" s="180" t="str">
        <f>VLOOKUP(B196,'Plantilla publicacion'!$A$3:$M$490,12,0)</f>
        <v>2025-12-22</v>
      </c>
      <c r="M196" s="14">
        <f>IF(ISERROR(VLOOKUP(B196,'Plantilla publicacion'!$A$3:$P$490,16,0)),"NA",VLOOKUP(B196,'Plantilla publicacion'!$A$3:$P$490,16,0))</f>
        <v>0</v>
      </c>
      <c r="N196" s="14" t="str">
        <f>VLOOKUP(B196,'Plantilla publicacion'!$A$3:$M$490,13,0)</f>
        <v>30-OFICINA ASESORA DE PLANEACIÓN</v>
      </c>
      <c r="O196" s="510">
        <f>VLOOKUP(B196,'SEGUIMIENTO PAI 2025'!$F$6:$AF$486,23,0)</f>
        <v>0</v>
      </c>
      <c r="P196" s="502">
        <f>VLOOKUP(B196,'Plantilla publicacion'!$S$3:$Y$490,7,0)</f>
        <v>0</v>
      </c>
      <c r="Q196" s="14">
        <f>VLOOKUP(B196,'SEGUIMIENTO PAI 2025'!$F$6:$AF$486,21,0)</f>
        <v>0</v>
      </c>
    </row>
    <row r="197" spans="1:17" ht="15.75" customHeight="1" x14ac:dyDescent="0.25">
      <c r="A197" s="12" t="str">
        <f>VLOOKUP(B197,'Plantilla publicacion'!$A$3:$B$490,2,0)</f>
        <v>Actividad propia</v>
      </c>
      <c r="B197" s="6" t="s">
        <v>1127</v>
      </c>
      <c r="C197" s="248"/>
      <c r="D197" s="248">
        <f>VLOOKUP(B197,'Plantilla publicacion'!$A$3:$M$490,6,0)</f>
        <v>0</v>
      </c>
      <c r="E197" s="248"/>
      <c r="F197" s="248"/>
      <c r="G197" s="248" t="str">
        <f>VLOOKUP(B197,'Plantilla publicacion'!$A$3:$M$490,7,0)</f>
        <v>N/A</v>
      </c>
      <c r="H197" s="6" t="str">
        <f>VLOOKUP(B197,'Plantilla publicacion'!$A$3:$M$490,8,0)</f>
        <v>Elaborar el plan de trabajo de la estrategia de racionalización de trámites</v>
      </c>
      <c r="I197" s="6">
        <f>VLOOKUP(B197,'Plantilla publicacion'!$A$3:$M$490,9,0)</f>
        <v>1</v>
      </c>
      <c r="J197" s="6" t="str">
        <f>VLOOKUP(B197,'Plantilla publicacion'!$A$3:$M$490,10,0)</f>
        <v>Númerica</v>
      </c>
      <c r="K197" s="7" t="str">
        <f>VLOOKUP(B197,'Plantilla publicacion'!$A$3:$M$490,11,0)</f>
        <v>2025-01-15</v>
      </c>
      <c r="L197" s="7" t="str">
        <f>VLOOKUP(B197,'Plantilla publicacion'!$A$3:$M$490,12,0)</f>
        <v>2025-03-28</v>
      </c>
      <c r="M197" s="56"/>
      <c r="N197" s="56" t="str">
        <f>VLOOKUP(B197,'Plantilla publicacion'!$A$3:$M$490,13,0)</f>
        <v>30-OFICINA ASESORA DE PLANEACIÓN</v>
      </c>
      <c r="O197" s="511">
        <f>VLOOKUP(B197,'SEGUIMIENTO PAI 2025'!$F$6:$AF$486,23,0)</f>
        <v>100</v>
      </c>
      <c r="P197" s="506">
        <f>VLOOKUP(B197,'Plantilla publicacion'!$S$3:$Y$490,7,0)</f>
        <v>0.24330900243309003</v>
      </c>
      <c r="Q197" s="56" t="str">
        <f>VLOOKUP(B197,'SEGUIMIENTO PAI 2025'!$F$6:$AF$486,21,0)</f>
        <v xml:space="preserve">Se elaboró el plan de trabajo para la estrategia en el formato solicitado, con los hitos de establecidos por el SUIT. </v>
      </c>
    </row>
    <row r="198" spans="1:17" ht="15.75" customHeight="1" thickBot="1" x14ac:dyDescent="0.3">
      <c r="A198" s="12" t="str">
        <f>VLOOKUP(B198,'Plantilla publicacion'!$A$3:$B$490,2,0)</f>
        <v>Actividad propia</v>
      </c>
      <c r="B198" s="18" t="s">
        <v>1129</v>
      </c>
      <c r="C198" s="267"/>
      <c r="D198" s="267">
        <f>VLOOKUP(B198,'Plantilla publicacion'!$A$3:$M$490,6,0)</f>
        <v>0</v>
      </c>
      <c r="E198" s="267"/>
      <c r="F198" s="267"/>
      <c r="G198" s="267" t="str">
        <f>VLOOKUP(B198,'Plantilla publicacion'!$A$3:$M$490,7,0)</f>
        <v>N/A</v>
      </c>
      <c r="H198" s="6" t="str">
        <f>VLOOKUP(B198,'Plantilla publicacion'!$A$3:$M$490,8,0)</f>
        <v>Ejecutar el plan de trabajo de la estrategia de racionalización de trámites</v>
      </c>
      <c r="I198" s="6">
        <f>VLOOKUP(B198,'Plantilla publicacion'!$A$3:$M$490,9,0)</f>
        <v>100</v>
      </c>
      <c r="J198" s="6" t="str">
        <f>VLOOKUP(B198,'Plantilla publicacion'!$A$3:$M$490,10,0)</f>
        <v>Porcentual</v>
      </c>
      <c r="K198" s="7" t="str">
        <f>VLOOKUP(B198,'Plantilla publicacion'!$A$3:$M$490,11,0)</f>
        <v>2025-03-28</v>
      </c>
      <c r="L198" s="7" t="str">
        <f>VLOOKUP(B198,'Plantilla publicacion'!$A$3:$M$490,12,0)</f>
        <v>2025-12-22</v>
      </c>
      <c r="M198" s="56"/>
      <c r="N198" s="56" t="str">
        <f>VLOOKUP(B198,'Plantilla publicacion'!$A$3:$M$490,13,0)</f>
        <v>30-OFICINA ASESORA DE PLANEACIÓN</v>
      </c>
      <c r="O198" s="511">
        <f>VLOOKUP(B198,'SEGUIMIENTO PAI 2025'!$F$6:$AF$486,23,0)</f>
        <v>13</v>
      </c>
      <c r="P198" s="506">
        <f>VLOOKUP(B198,'Plantilla publicacion'!$S$3:$Y$490,7,0)</f>
        <v>0.12652068126520682</v>
      </c>
      <c r="Q198" s="56" t="str">
        <f>VLOOKUP(B198,'SEGUIMIENTO PAI 2025'!$F$6:$AF$486,21,0)</f>
        <v xml:space="preserve">Corresponde a las actividades realizadas en el marco de la estrategia de racionalización de trámites en el SUIT, para dos trámites, 1 Sic Facilita 2 Denuncias consumidor. 
Se corrige el seguimiento en el plan de trabajo, disponible en la carpeta compartida. </v>
      </c>
    </row>
    <row r="199" spans="1:17" ht="32.25" customHeight="1" thickBot="1" x14ac:dyDescent="0.3">
      <c r="A199" s="12" t="e">
        <f>VLOOKUP(B199,'Plantilla publicacion'!$A$3:$B$490,2,0)</f>
        <v>#N/A</v>
      </c>
      <c r="B199" s="295" t="s">
        <v>41</v>
      </c>
      <c r="C199" s="296"/>
      <c r="D199" s="296"/>
      <c r="E199" s="296"/>
      <c r="F199" s="296"/>
      <c r="G199" s="296"/>
      <c r="H199" s="296"/>
      <c r="I199" s="296"/>
      <c r="J199" s="296"/>
      <c r="K199" s="296"/>
      <c r="L199" s="296"/>
      <c r="M199" s="296"/>
      <c r="N199" s="297"/>
      <c r="O199" s="271"/>
      <c r="P199" s="272"/>
      <c r="Q199" s="273"/>
    </row>
    <row r="200" spans="1:17" ht="48" customHeight="1" thickBot="1" x14ac:dyDescent="0.3">
      <c r="B200" s="75" t="s">
        <v>474</v>
      </c>
      <c r="C200" s="77" t="s">
        <v>1528</v>
      </c>
      <c r="D200" s="77" t="s">
        <v>0</v>
      </c>
      <c r="E200" s="77" t="s">
        <v>1476</v>
      </c>
      <c r="F200" s="77" t="s">
        <v>1531</v>
      </c>
      <c r="G200" s="77" t="s">
        <v>1</v>
      </c>
      <c r="H200" s="77" t="s">
        <v>2</v>
      </c>
      <c r="I200" s="77" t="s">
        <v>3</v>
      </c>
      <c r="J200" s="77" t="s">
        <v>4</v>
      </c>
      <c r="K200" s="78" t="s">
        <v>5</v>
      </c>
      <c r="L200" s="78" t="s">
        <v>6</v>
      </c>
      <c r="M200" s="80" t="s">
        <v>1529</v>
      </c>
      <c r="N200" s="79" t="s">
        <v>7</v>
      </c>
      <c r="O200" s="55" t="s">
        <v>2068</v>
      </c>
      <c r="P200" s="491" t="s">
        <v>2069</v>
      </c>
      <c r="Q200" s="198" t="s">
        <v>2070</v>
      </c>
    </row>
    <row r="201" spans="1:17" s="11" customFormat="1" ht="77.25" customHeight="1" x14ac:dyDescent="0.25">
      <c r="A201" s="5" t="str">
        <f>VLOOKUP(B201,'Plantilla publicacion'!$A$3:$B$490,2,0)</f>
        <v>Producto</v>
      </c>
      <c r="B201" s="99" t="s">
        <v>719</v>
      </c>
      <c r="C201" s="247" t="str">
        <f>VLOOKUP(B201,'Plantilla publicacion'!$A$3:$R$490,17,0)</f>
        <v>PND - 4-04-1-c- Transformación productiva, internacionalización y acción climática - Políticas de competencia, consumidor e infraestructura de la calidad modernas / PES - Internacionalización</v>
      </c>
      <c r="D201" s="247" t="str">
        <f>VLOOKUP(B201,'Plantilla publicacion'!$A$3:$M$490,6,0)</f>
        <v>59-Generar sinergias con agentes nacionales e internacionales que permitan potenciar las capacidades de la SIC.</v>
      </c>
      <c r="E201" s="247" t="str">
        <f>VLOOKUP(B201,'Plantilla publicacion'!$A$3:$P$490,15,0)</f>
        <v>63 - 1-Generación de oportunidades de cooperación y fortalecimiento de existentes con grupos de interés y de valor.-5-Direccionamiento de la oferta institucional con productos y/o servicios con enfoque preventivo, diferencial y territorial.</v>
      </c>
      <c r="F201" s="247" t="str">
        <f>VLOOKUP(B201,'Plantilla publicacion'!$A$3:$P$490,15,0)</f>
        <v>63 - 1-Generación de oportunidades de cooperación y fortalecimiento de existentes con grupos de interés y de valor.-5-Direccionamiento de la oferta institucional con productos y/o servicios con enfoque preventivo, diferencial y territorial.</v>
      </c>
      <c r="G201" s="247" t="str">
        <f>VLOOKUP(B201,'Plantilla publicacion'!$A$3:$M$490,7,0)</f>
        <v>N/A</v>
      </c>
      <c r="H201" s="101" t="str">
        <f>VLOOKUP(B201,'Plantilla publicacion'!$A$3:$M$490,8,0)</f>
        <v>Mesas de integración para la conexión de actores del ecosistema de innovación involucrados en temas de Propiedad Industrial y transferencia tecnológica, realizadas  (Actas de reunión firmadas)</v>
      </c>
      <c r="I201" s="101">
        <f>VLOOKUP(B201,'Plantilla publicacion'!$A$3:$M$490,9,0)</f>
        <v>2</v>
      </c>
      <c r="J201" s="101" t="str">
        <f>VLOOKUP(B201,'Plantilla publicacion'!$A$3:$M$490,10,0)</f>
        <v>Númerica</v>
      </c>
      <c r="K201" s="181" t="str">
        <f>VLOOKUP(B201,'Plantilla publicacion'!$A$3:$M$490,11,0)</f>
        <v>2025-01-13</v>
      </c>
      <c r="L201" s="181" t="str">
        <f>VLOOKUP(B201,'Plantilla publicacion'!$A$3:$M$490,12,0)</f>
        <v>2025-11-28</v>
      </c>
      <c r="M201" s="101" t="str">
        <f>IF(ISERROR(VLOOKUP(B201,'Plantilla publicacion'!$A$3:$P$490,16,0)),"NA",VLOOKUP(B201,'Plantilla publicacion'!$A$3:$P$490,16,0))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201" s="101" t="str">
        <f>VLOOKUP(B201,'Plantilla publicacion'!$A$3:$M$490,13,0)</f>
        <v>2023-GRUPO DE TRABAJO DE CENTRO DE INFORMACIÓN TECNOLÓGICA Y APOYO A LA GESTIÓN DE PROPIEDAD LA INDUSTRIAL</v>
      </c>
      <c r="O201" s="507">
        <f>VLOOKUP(B201,'SEGUIMIENTO PAI 2025'!$F$6:$AF$486,23,0)</f>
        <v>0</v>
      </c>
      <c r="P201" s="507">
        <f>VLOOKUP(B201,'Plantilla publicacion'!$S$3:$Y$490,7,0)</f>
        <v>0</v>
      </c>
      <c r="Q201" s="101" t="str">
        <f>VLOOKUP(B201,'SEGUIMIENTO PAI 2025'!$F$6:$AF$486,21,0)</f>
        <v>Durante el mes de agosto se convocó a las instituciones de la red de Centros de Apoyo a la Tecnología y a la Innovación CATI para que hagan parte de la Mesa de integración de actores del sistema de Propiedad Industrial y transferencia tecnológica el día 10 de septiembre de 2025.</v>
      </c>
    </row>
    <row r="202" spans="1:17" ht="39" customHeight="1" x14ac:dyDescent="0.25">
      <c r="A202" s="12" t="str">
        <f>VLOOKUP(B202,'Plantilla publicacion'!$A$3:$B$490,2,0)</f>
        <v>Actividad propia</v>
      </c>
      <c r="B202" s="103" t="s">
        <v>722</v>
      </c>
      <c r="C202" s="248"/>
      <c r="D202" s="248">
        <f>VLOOKUP(B202,'Plantilla publicacion'!$A$3:$M$490,6,0)</f>
        <v>0</v>
      </c>
      <c r="E202" s="248"/>
      <c r="F202" s="248"/>
      <c r="G202" s="248" t="str">
        <f>VLOOKUP(B202,'Plantilla publicacion'!$A$3:$M$490,7,0)</f>
        <v>N/A</v>
      </c>
      <c r="H202" s="6" t="str">
        <f>VLOOKUP(B202,'Plantilla publicacion'!$A$3:$M$490,8,0)</f>
        <v>Elaborar la propuesta de estructura para la realización de las mesas de integración para la conexión de actores del ecosistema de innovación involucrados en temas de Propiedad Industrial y transferencia tecnológica. (Documento con la propuesta elaborado)</v>
      </c>
      <c r="I202" s="6">
        <f>VLOOKUP(B202,'Plantilla publicacion'!$A$3:$M$490,9,0)</f>
        <v>1</v>
      </c>
      <c r="J202" s="6" t="str">
        <f>VLOOKUP(B202,'Plantilla publicacion'!$A$3:$M$490,10,0)</f>
        <v>Númerica</v>
      </c>
      <c r="K202" s="7" t="str">
        <f>VLOOKUP(B202,'Plantilla publicacion'!$A$3:$M$490,11,0)</f>
        <v>2025-01-13</v>
      </c>
      <c r="L202" s="7" t="str">
        <f>VLOOKUP(B202,'Plantilla publicacion'!$A$3:$M$490,12,0)</f>
        <v>2025-03-31</v>
      </c>
      <c r="M202" s="56"/>
      <c r="N202" s="56" t="str">
        <f>VLOOKUP(B202,'Plantilla publicacion'!$A$3:$M$490,13,0)</f>
        <v>2023-GRUPO DE TRABAJO DE CENTRO DE INFORMACIÓN TECNOLÓGICA Y APOYO A LA GESTIÓN DE PROPIEDAD LA INDUSTRIAL</v>
      </c>
      <c r="O202" s="506">
        <f>VLOOKUP(B202,'SEGUIMIENTO PAI 2025'!$F$6:$AF$486,23,0)</f>
        <v>100</v>
      </c>
      <c r="P202" s="506">
        <f>VLOOKUP(B202,'Plantilla publicacion'!$S$3:$Y$490,7,0)</f>
        <v>0.72992700729927007</v>
      </c>
      <c r="Q202" s="56" t="str">
        <f>VLOOKUP(B202,'SEGUIMIENTO PAI 2025'!$F$6:$AF$486,21,0)</f>
        <v>Se realizó la "Propuesta para la realización de las Mesas de integración para la conexión de actores del ecosistema de innovación involucrados en temas de Propiedad Industrial y transferencia tecnológica" el 27 de marzo, y se envió por correo electrónico a la Delegada el 28 de marzo.</v>
      </c>
    </row>
    <row r="203" spans="1:17" ht="39" customHeight="1" thickBot="1" x14ac:dyDescent="0.3">
      <c r="A203" s="12" t="str">
        <f>VLOOKUP(B203,'Plantilla publicacion'!$A$3:$B$490,2,0)</f>
        <v>Actividad propia</v>
      </c>
      <c r="B203" s="105" t="s">
        <v>724</v>
      </c>
      <c r="C203" s="249"/>
      <c r="D203" s="249">
        <f>VLOOKUP(B203,'Plantilla publicacion'!$A$3:$M$490,6,0)</f>
        <v>0</v>
      </c>
      <c r="E203" s="249"/>
      <c r="F203" s="249"/>
      <c r="G203" s="249" t="str">
        <f>VLOOKUP(B203,'Plantilla publicacion'!$A$3:$M$490,7,0)</f>
        <v>N/A</v>
      </c>
      <c r="H203" s="107" t="str">
        <f>VLOOKUP(B203,'Plantilla publicacion'!$A$3:$M$490,8,0)</f>
        <v>Realizar las mesas de integración  (Actas de reunión firmadas)</v>
      </c>
      <c r="I203" s="107">
        <f>VLOOKUP(B203,'Plantilla publicacion'!$A$3:$M$490,9,0)</f>
        <v>2</v>
      </c>
      <c r="J203" s="107" t="str">
        <f>VLOOKUP(B203,'Plantilla publicacion'!$A$3:$M$490,10,0)</f>
        <v>Númerica</v>
      </c>
      <c r="K203" s="108" t="str">
        <f>VLOOKUP(B203,'Plantilla publicacion'!$A$3:$M$490,11,0)</f>
        <v>2025-04-01</v>
      </c>
      <c r="L203" s="108" t="str">
        <f>VLOOKUP(B203,'Plantilla publicacion'!$A$3:$M$490,12,0)</f>
        <v>2025-11-28</v>
      </c>
      <c r="M203" s="109"/>
      <c r="N203" s="109" t="str">
        <f>VLOOKUP(B203,'Plantilla publicacion'!$A$3:$M$490,13,0)</f>
        <v>2023-GRUPO DE TRABAJO DE CENTRO DE INFORMACIÓN TECNOLÓGICA Y APOYO A LA GESTIÓN DE PROPIEDAD LA INDUSTRIAL</v>
      </c>
      <c r="O203" s="508">
        <f>VLOOKUP(B203,'SEGUIMIENTO PAI 2025'!$F$6:$AF$486,23,0)</f>
        <v>0</v>
      </c>
      <c r="P203" s="508">
        <f>VLOOKUP(B203,'Plantilla publicacion'!$S$3:$Y$490,7,0)</f>
        <v>0</v>
      </c>
      <c r="Q203" s="109" t="str">
        <f>VLOOKUP(B203,'SEGUIMIENTO PAI 2025'!$F$6:$AF$486,21,0)</f>
        <v>Se convoca a las instituciones de la red de Centros de Apoyo a la Tecnología y a la Innovación CATI para que hagan parte de la Mesa de integración de actores del sistema de Propiedad Industrial y transferencia tecnológica el día 10 de septiembre de 2025.</v>
      </c>
    </row>
    <row r="204" spans="1:17" s="11" customFormat="1" ht="51.75" customHeight="1" x14ac:dyDescent="0.25">
      <c r="A204" s="5" t="str">
        <f>VLOOKUP(B204,'Plantilla publicacion'!$A$3:$B$490,2,0)</f>
        <v>Producto</v>
      </c>
      <c r="B204" s="14" t="s">
        <v>743</v>
      </c>
      <c r="C204" s="248" t="str">
        <f>VLOOKUP(B204,'Plantilla publicacion'!$A$3:$R$490,17,0)</f>
        <v>PND - 2-03-9-b- Seguridad humana y justicia social - Aprovechamiento de la propiedad intelectual / PES - Reindustrialización</v>
      </c>
      <c r="D204" s="248" t="str">
        <f>VLOOKUP(B204,'Plantilla publicacion'!$A$3:$M$490,6,0)</f>
        <v>58-Promover el enfoque preventivo, diferencial y territorial en el que hacer misional de la entidad</v>
      </c>
      <c r="E204" s="248" t="str">
        <f>VLOOKUP(B204,'Plantilla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4" s="248" t="str">
        <f>VLOOKUP(B204,'Plantilla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4" s="248" t="str">
        <f>VLOOKUP(B204,'Plantilla publicacion'!$A$3:$M$490,7,0)</f>
        <v>C-3503-0200-0014-20309b</v>
      </c>
      <c r="H204" s="14" t="str">
        <f>VLOOKUP(B204,'Plantilla publicacion'!$A$3:$M$490,8,0)</f>
        <v>Premio Nacional al Inventor Colombiano 2025, realizado  (Informe dela realización del premio al inventor Colombiano 2025)</v>
      </c>
      <c r="I204" s="14">
        <f>VLOOKUP(B204,'Plantilla publicacion'!$A$3:$M$490,9,0)</f>
        <v>1</v>
      </c>
      <c r="J204" s="14" t="str">
        <f>VLOOKUP(B204,'Plantilla publicacion'!$A$3:$M$490,10,0)</f>
        <v>Númerica</v>
      </c>
      <c r="K204" s="180" t="str">
        <f>VLOOKUP(B204,'Plantilla publicacion'!$A$3:$M$490,11,0)</f>
        <v>2025-02-03</v>
      </c>
      <c r="L204" s="180" t="str">
        <f>VLOOKUP(B204,'Plantilla publicacion'!$A$3:$M$490,12,0)</f>
        <v>2025-08-29</v>
      </c>
      <c r="M204" s="14" t="str">
        <f>IF(ISERROR(VLOOKUP(B204,'Plantilla publicacion'!$A$3:$P$490,16,0)),"NA",VLOOKUP(B204,'Plantilla publicacion'!$A$3:$P$490,16,0))</f>
        <v>PND_3_Brindar acompañamiento a inventores y promover el uso de la información de patentes / PND_4_Reinvertir parte de las tasas recaudadas por propiedad industrial en el funcionamiento y promoción de la innovación</v>
      </c>
      <c r="N204" s="14" t="str">
        <f>VLOOKUP(B204,'Plantilla publicacion'!$A$3:$M$490,13,0)</f>
        <v>2023-GRUPO DE TRABAJO DE CENTRO DE INFORMACIÓN TECNOLÓGICA Y APOYO A LA GESTIÓN DE PROPIEDAD LA INDUSTRIAL</v>
      </c>
      <c r="O204" s="502">
        <f>VLOOKUP(B204,'SEGUIMIENTO PAI 2025'!$F$6:$AF$486,23,0)</f>
        <v>0</v>
      </c>
      <c r="P204" s="502">
        <f>VLOOKUP(B204,'Plantilla publicacion'!$S$3:$Y$490,7,0)</f>
        <v>0</v>
      </c>
      <c r="Q204" s="14" t="str">
        <f>VLOOKUP(B204,'SEGUIMIENTO PAI 2025'!$F$6:$AF$486,21,0)</f>
        <v>En agosto se evaluaron 93 postulaciones preseleccionadas por cumplir todos los requisitos. Estas se valoraron según criterios específicos: en la categoría juvenil, se consideró la imaginación para resolver el problema, la originalidad de la solución y su relación con los ODS. En las categorías Mujeres inventoras, Inventor individual, Investigación, MIPES e Industria, se evaluaron: problema o necesidad, solución tecnológica, idoneidad de la invención, calidad de la postulación, relación con los ODS e internacionalización de la protección. 
Resultados: Juvenil 8 preseleccionados/3 nominados; Mujeres 13/3; Inventor individual 23/3; Investigación 37/3; MIPES 6/3; Industria 6/3.</v>
      </c>
    </row>
    <row r="205" spans="1:17" ht="39" customHeight="1" x14ac:dyDescent="0.25">
      <c r="A205" s="12" t="str">
        <f>VLOOKUP(B205,'Plantilla publicacion'!$A$3:$B$490,2,0)</f>
        <v>Actividad propia</v>
      </c>
      <c r="B205" s="6" t="s">
        <v>745</v>
      </c>
      <c r="C205" s="248"/>
      <c r="D205" s="248">
        <f>VLOOKUP(B205,'Plantilla publicacion'!$A$3:$M$490,6,0)</f>
        <v>0</v>
      </c>
      <c r="E205" s="248"/>
      <c r="F205" s="248"/>
      <c r="G205" s="248" t="str">
        <f>VLOOKUP(B205,'Plantilla publicacion'!$A$3:$M$490,7,0)</f>
        <v>N/A</v>
      </c>
      <c r="H205" s="6" t="str">
        <f>VLOOKUP(B205,'Plantilla publicacion'!$A$3:$M$490,8,0)</f>
        <v>Realizar propuesta de restructuración del Premio Nacional al inventor colombiano.  (Documento propuesta elaborado)</v>
      </c>
      <c r="I205" s="6">
        <f>VLOOKUP(B205,'Plantilla publicacion'!$A$3:$M$490,9,0)</f>
        <v>1</v>
      </c>
      <c r="J205" s="6" t="str">
        <f>VLOOKUP(B205,'Plantilla publicacion'!$A$3:$M$490,10,0)</f>
        <v>Númerica</v>
      </c>
      <c r="K205" s="7" t="str">
        <f>VLOOKUP(B205,'Plantilla publicacion'!$A$3:$M$490,11,0)</f>
        <v>2025-02-03</v>
      </c>
      <c r="L205" s="7" t="str">
        <f>VLOOKUP(B205,'Plantilla publicacion'!$A$3:$M$490,12,0)</f>
        <v>2025-02-28</v>
      </c>
      <c r="M205" s="56"/>
      <c r="N205" s="56" t="str">
        <f>VLOOKUP(B205,'Plantilla publicacion'!$A$3:$M$490,13,0)</f>
        <v>2023-GRUPO DE TRABAJO DE CENTRO DE INFORMACIÓN TECNOLÓGICA Y APOYO A LA GESTIÓN DE PROPIEDAD LA INDUSTRIAL</v>
      </c>
      <c r="O205" s="506">
        <f>VLOOKUP(B205,'SEGUIMIENTO PAI 2025'!$F$6:$AF$486,23,0)</f>
        <v>100</v>
      </c>
      <c r="P205" s="506">
        <f>VLOOKUP(B205,'Plantilla publicacion'!$S$3:$Y$490,7,0)</f>
        <v>0.24330900243309003</v>
      </c>
      <c r="Q205" s="56" t="str">
        <f>VLOOKUP(B205,'SEGUIMIENTO PAI 2025'!$F$6:$AF$486,21,0)</f>
        <v>Se realizó la propuesta de restructuración del Premio Nacional al inventor colombiano, y se envió a la Delegada de PI, para sus observaciones.</v>
      </c>
    </row>
    <row r="206" spans="1:17" ht="39" customHeight="1" x14ac:dyDescent="0.25">
      <c r="A206" s="12" t="str">
        <f>VLOOKUP(B206,'Plantilla publicacion'!$A$3:$B$490,2,0)</f>
        <v>Actividad propia</v>
      </c>
      <c r="B206" s="6" t="s">
        <v>747</v>
      </c>
      <c r="C206" s="248"/>
      <c r="D206" s="248">
        <f>VLOOKUP(B206,'Plantilla publicacion'!$A$3:$M$490,6,0)</f>
        <v>0</v>
      </c>
      <c r="E206" s="248"/>
      <c r="F206" s="248"/>
      <c r="G206" s="248" t="str">
        <f>VLOOKUP(B206,'Plantilla publicacion'!$A$3:$M$490,7,0)</f>
        <v>N/A</v>
      </c>
      <c r="H206" s="6" t="str">
        <f>VLOOKUP(B206,'Plantilla publicacion'!$A$3:$M$490,8,0)</f>
        <v>Socializar  la propuesta con actores clave (internos/externos) para la gestión del premio nacional al inventor colombiano.  (Listados de asistencia a la socialización de la propuesta)</v>
      </c>
      <c r="I206" s="6">
        <f>VLOOKUP(B206,'Plantilla publicacion'!$A$3:$M$490,9,0)</f>
        <v>2</v>
      </c>
      <c r="J206" s="6" t="str">
        <f>VLOOKUP(B206,'Plantilla publicacion'!$A$3:$M$490,10,0)</f>
        <v>Númerica</v>
      </c>
      <c r="K206" s="7" t="str">
        <f>VLOOKUP(B206,'Plantilla publicacion'!$A$3:$M$490,11,0)</f>
        <v>2025-03-03</v>
      </c>
      <c r="L206" s="7" t="str">
        <f>VLOOKUP(B206,'Plantilla publicacion'!$A$3:$M$490,12,0)</f>
        <v>2025-03-31</v>
      </c>
      <c r="M206" s="56"/>
      <c r="N206" s="56" t="str">
        <f>VLOOKUP(B206,'Plantilla publicacion'!$A$3:$M$490,13,0)</f>
        <v>2023-GRUPO DE TRABAJO DE CENTRO DE INFORMACIÓN TECNOLÓGICA Y APOYO A LA GESTIÓN DE PROPIEDAD LA INDUSTRIAL</v>
      </c>
      <c r="O206" s="506">
        <f>VLOOKUP(B206,'SEGUIMIENTO PAI 2025'!$F$6:$AF$486,23,0)</f>
        <v>100</v>
      </c>
      <c r="P206" s="506">
        <f>VLOOKUP(B206,'Plantilla publicacion'!$S$3:$Y$490,7,0)</f>
        <v>0.12165450121654502</v>
      </c>
      <c r="Q206" s="56" t="str">
        <f>VLOOKUP(B206,'SEGUIMIENTO PAI 2025'!$F$6:$AF$486,21,0)</f>
        <v>En el mes de marzo se realizó el documento con las bases del concurso, cronograma y formularios de inscripción para los participantes: uno para las categorías de Mujeres, Inventores independientes, Investigación, Micro y pequeña empresa e Industria y otro formulario para la categoría de jóvenes. Se solicito la construcción de un espacio en la sede electrónica para el premio, se rediseño la imagen del premio y se realizó la socialización con actores clave para la gestión del premio.</v>
      </c>
    </row>
    <row r="207" spans="1:17" ht="39" customHeight="1" thickBot="1" x14ac:dyDescent="0.3">
      <c r="A207" s="12" t="str">
        <f>VLOOKUP(B207,'Plantilla publicacion'!$A$3:$B$490,2,0)</f>
        <v>Actividad propia</v>
      </c>
      <c r="B207" s="10" t="s">
        <v>749</v>
      </c>
      <c r="C207" s="248"/>
      <c r="D207" s="248">
        <f>VLOOKUP(B207,'Plantilla publicacion'!$A$3:$M$490,6,0)</f>
        <v>0</v>
      </c>
      <c r="E207" s="248"/>
      <c r="F207" s="248"/>
      <c r="G207" s="248" t="str">
        <f>VLOOKUP(B207,'Plantilla publicacion'!$A$3:$M$490,7,0)</f>
        <v>N/A</v>
      </c>
      <c r="H207" s="10" t="str">
        <f>VLOOKUP(B207,'Plantilla publicacion'!$A$3:$M$490,8,0)</f>
        <v>Realizar el premio al inventor colombiano 2025 desde la convocatoria hasta premiación. (Informe de la realización del premio al inventor Colombiano 2025)</v>
      </c>
      <c r="I207" s="10">
        <f>VLOOKUP(B207,'Plantilla publicacion'!$A$3:$M$490,9,0)</f>
        <v>1</v>
      </c>
      <c r="J207" s="10" t="str">
        <f>VLOOKUP(B207,'Plantilla publicacion'!$A$3:$M$490,10,0)</f>
        <v>Númerica</v>
      </c>
      <c r="K207" s="111" t="str">
        <f>VLOOKUP(B207,'Plantilla publicacion'!$A$3:$M$490,11,0)</f>
        <v>2025-04-01</v>
      </c>
      <c r="L207" s="111" t="str">
        <f>VLOOKUP(B207,'Plantilla publicacion'!$A$3:$M$490,12,0)</f>
        <v>2025-08-29</v>
      </c>
      <c r="M207" s="112"/>
      <c r="N207" s="112" t="str">
        <f>VLOOKUP(B207,'Plantilla publicacion'!$A$3:$M$490,13,0)</f>
        <v>2023-GRUPO DE TRABAJO DE CENTRO DE INFORMACIÓN TECNOLÓGICA Y APOYO A LA GESTIÓN DE PROPIEDAD LA INDUSTRIAL</v>
      </c>
      <c r="O207" s="509">
        <f>VLOOKUP(B207,'SEGUIMIENTO PAI 2025'!$F$6:$AF$486,23,0)</f>
        <v>10</v>
      </c>
      <c r="P207" s="509">
        <f>VLOOKUP(B207,'Plantilla publicacion'!$S$3:$Y$490,7,0)</f>
        <v>8.5158150851581502E-2</v>
      </c>
      <c r="Q207" s="112" t="str">
        <f>VLOOKUP(B207,'SEGUIMIENTO PAI 2025'!$F$6:$AF$486,21,0)</f>
        <v>En agosto se evaluaron 93 postulaciones preseleccionadas por cumplir todos los requisitos. Estas se valoraron según criterios específicos: en la categoría juvenil, se consideró la imaginación para resolver el problema, la originalidad de la solución y su relación con los ODS. En las categorías Mujeres inventoras, Inventor individual, Investigación, MIPES e Industria, se evaluaron: problema o necesidad, solución tecnológica, idoneidad de la invención, calidad de la postulación, relación con los ODS e internacionalización de la protección. 
Resultados: Juvenil 8 preseleccionados/3 nominados; Mujeres 13/3; Inventor individual 23/3; Investigación 37/3; MIPES 6/3; Industria 6/3.</v>
      </c>
    </row>
    <row r="208" spans="1:17" s="11" customFormat="1" ht="39" customHeight="1" x14ac:dyDescent="0.25">
      <c r="A208" s="5" t="str">
        <f>VLOOKUP(B208,'Plantilla publicacion'!$A$3:$B$490,2,0)</f>
        <v>Producto</v>
      </c>
      <c r="B208" s="99" t="s">
        <v>871</v>
      </c>
      <c r="C208" s="247" t="str">
        <f>VLOOKUP(B208,'Plantilla publicacion'!$A$3:$R$490,17,0)</f>
        <v>PND - 4-04-1-c- Transformación productiva, internacionalización y acción climática - Políticas de competencia, consumidor e infraestructura de la calidad modernas / PES - Internacionalización</v>
      </c>
      <c r="D208" s="247" t="str">
        <f>VLOOKUP(B208,'Plantilla publicacion'!$A$3:$M$490,6,0)</f>
        <v>59-Generar sinergias con agentes nacionales e internacionales que permitan potenciar las capacidades de la SIC.</v>
      </c>
      <c r="E208" s="247" t="str">
        <f>VLOOKUP(B208,'Plantilla publicacion'!$A$3:$P$490,15,0)</f>
        <v>63 - 1-Generación de oportunidades de cooperación y fortalecimiento de existentes con grupos de interés y de valor.-5-Direccionamiento de la oferta institucional con productos y/o servicios con enfoque preventivo, diferencial y territorial.</v>
      </c>
      <c r="F208" s="247" t="str">
        <f>VLOOKUP(B208,'Plantilla publicacion'!$A$3:$P$490,15,0)</f>
        <v>63 - 1-Generación de oportunidades de cooperación y fortalecimiento de existentes con grupos de interés y de valor.-5-Direccionamiento de la oferta institucional con productos y/o servicios con enfoque preventivo, diferencial y territorial.</v>
      </c>
      <c r="G208" s="247" t="str">
        <f>VLOOKUP(B208,'Plantilla publicacion'!$A$3:$M$490,7,0)</f>
        <v>FUNCIONAMIENTO</v>
      </c>
      <c r="H208" s="101" t="str">
        <f>VLOOKUP(B208,'Plantilla publicacion'!$A$3:$M$490,8,0)</f>
        <v>Actuaciones colaborativas con autoridades de protección de datos internacionales en busca de establecer buenas prácticas al momento de investigar compañías con presencia transfronteriza, realizada y documentada (Informe / único entregable)</v>
      </c>
      <c r="I208" s="101">
        <f>VLOOKUP(B208,'Plantilla publicacion'!$A$3:$M$490,9,0)</f>
        <v>1</v>
      </c>
      <c r="J208" s="101" t="str">
        <f>VLOOKUP(B208,'Plantilla publicacion'!$A$3:$M$490,10,0)</f>
        <v>Númerica</v>
      </c>
      <c r="K208" s="181" t="str">
        <f>VLOOKUP(B208,'Plantilla publicacion'!$A$3:$M$490,11,0)</f>
        <v>2025-04-01</v>
      </c>
      <c r="L208" s="181" t="str">
        <f>VLOOKUP(B208,'Plantilla publicacion'!$A$3:$M$490,12,0)</f>
        <v>2025-08-28</v>
      </c>
      <c r="M208" s="101" t="str">
        <f>IF(ISERROR(VLOOKUP(B208,'Plantilla publicacion'!$A$3:$P$490,16,0)),"NA",VLOOKUP(B208,'Plantilla publicacion'!$A$3:$P$490,16,0))</f>
        <v>PES_20230041 / PEI_22</v>
      </c>
      <c r="N208" s="101" t="str">
        <f>VLOOKUP(B208,'Plantilla publicacion'!$A$3:$M$490,13,0)</f>
        <v>7000-DESPACHO DEL SUPERINTENDENTE DELEGADO PARA LA PROTECCIÓN DE DATOS PERSONALES</v>
      </c>
      <c r="O208" s="507">
        <f>VLOOKUP(B208,'SEGUIMIENTO PAI 2025'!$F$6:$AF$486,23,0)</f>
        <v>100</v>
      </c>
      <c r="P208" s="507">
        <f>VLOOKUP(B208,'Plantilla publicacion'!$S$3:$Y$490,7,0)</f>
        <v>0.44843049327354267</v>
      </c>
      <c r="Q208" s="101" t="str">
        <f>VLOOKUP(B208,'SEGUIMIENTO PAI 2025'!$F$6:$AF$486,21,0)</f>
        <v>Se realizaron actuaciones colaborativas con autoridades de protección de datos internacionales en busca de establecer buenas prácticas al momento de investigar compañías con presencia transfronteriza. Se participó en el evento anual de la Red Iberoamericana de Protección de Datos en mayo de 2025, donde se expuso una actuación de la Superintendencia de Industria y Comercio que da cuenta de algunas buenas prácticas al momento de investigar compañías transnacionales. Asimismo, se realizó un informe sobre las principales conclusiones sobre este asunto a las que se llegó con las autoridades que componen la RIPD.</v>
      </c>
    </row>
    <row r="209" spans="1:17" ht="39" customHeight="1" x14ac:dyDescent="0.25">
      <c r="A209" s="12" t="str">
        <f>VLOOKUP(B209,'Plantilla publicacion'!$A$3:$B$490,2,0)</f>
        <v>Actividad propia</v>
      </c>
      <c r="B209" s="103" t="s">
        <v>873</v>
      </c>
      <c r="C209" s="248"/>
      <c r="D209" s="248">
        <f>VLOOKUP(B209,'Plantilla publicacion'!$A$3:$M$490,6,0)</f>
        <v>0</v>
      </c>
      <c r="E209" s="248"/>
      <c r="F209" s="248"/>
      <c r="G209" s="248" t="str">
        <f>VLOOKUP(B209,'Plantilla publicacion'!$A$3:$M$490,7,0)</f>
        <v>N/A</v>
      </c>
      <c r="H209" s="6" t="str">
        <f>VLOOKUP(B209,'Plantilla publicacion'!$A$3:$M$490,8,0)</f>
        <v>Exponer ante un foro internacional las lecciones aprendidas de una actuación administrativa frente a una compañía con presencia transfronteriza (Captura de pantalla o imágenes de la exposición realizada/único entregable)</v>
      </c>
      <c r="I209" s="6">
        <f>VLOOKUP(B209,'Plantilla publicacion'!$A$3:$M$490,9,0)</f>
        <v>1</v>
      </c>
      <c r="J209" s="6" t="str">
        <f>VLOOKUP(B209,'Plantilla publicacion'!$A$3:$M$490,10,0)</f>
        <v>Númerica</v>
      </c>
      <c r="K209" s="7" t="str">
        <f>VLOOKUP(B209,'Plantilla publicacion'!$A$3:$M$490,11,0)</f>
        <v>2025-04-01</v>
      </c>
      <c r="L209" s="7" t="str">
        <f>VLOOKUP(B209,'Plantilla publicacion'!$A$3:$M$490,12,0)</f>
        <v>2025-06-27</v>
      </c>
      <c r="M209" s="56"/>
      <c r="N209" s="56" t="str">
        <f>VLOOKUP(B209,'Plantilla publicacion'!$A$3:$M$490,13,0)</f>
        <v>7000-DESPACHO DEL SUPERINTENDENTE DELEGADO PARA LA PROTECCIÓN DE DATOS PERSONALES</v>
      </c>
      <c r="O209" s="506">
        <f>VLOOKUP(B209,'SEGUIMIENTO PAI 2025'!$F$6:$AF$486,23,0)</f>
        <v>100</v>
      </c>
      <c r="P209" s="506">
        <f>VLOOKUP(B209,'Plantilla publicacion'!$S$3:$Y$490,7,0)</f>
        <v>0.6082725060827251</v>
      </c>
      <c r="Q209" s="56" t="str">
        <f>VLOOKUP(B209,'SEGUIMIENTO PAI 2025'!$F$6:$AF$486,21,0)</f>
        <v>Daniel Ospina Celis, asesor del Despacho del Superintendente Delegado para la Protección de Datos Personales, expuso en XXII Encuentro de la Red Iberoamericana de Protección de Datos la actuación administrativa por medio de la cual se sanciona a MercadoLibre, una compañía con presencia transfronteriza, por condicionar el acceso a su servicio a través de la aplicación móvil y de la página web al tratamiento de datos biométricos.</v>
      </c>
    </row>
    <row r="210" spans="1:17" ht="39" customHeight="1" thickBot="1" x14ac:dyDescent="0.3">
      <c r="A210" s="12" t="str">
        <f>VLOOKUP(B210,'Plantilla publicacion'!$A$3:$B$490,2,0)</f>
        <v>Actividad propia</v>
      </c>
      <c r="B210" s="105" t="s">
        <v>875</v>
      </c>
      <c r="C210" s="249"/>
      <c r="D210" s="249">
        <f>VLOOKUP(B210,'Plantilla publicacion'!$A$3:$M$490,6,0)</f>
        <v>0</v>
      </c>
      <c r="E210" s="249"/>
      <c r="F210" s="249"/>
      <c r="G210" s="249" t="str">
        <f>VLOOKUP(B210,'Plantilla publicacion'!$A$3:$M$490,7,0)</f>
        <v>N/A</v>
      </c>
      <c r="H210" s="107" t="str">
        <f>VLOOKUP(B210,'Plantilla publicacion'!$A$3:$M$490,8,0)</f>
        <v>Elaborar informe que recopile las conclusiones con las autoridades de protección de datos internacionales de buenas prácticas al momento de investigar compañías con presencia transfronteriza. (Informe/único entregable)</v>
      </c>
      <c r="I210" s="107">
        <f>VLOOKUP(B210,'Plantilla publicacion'!$A$3:$M$490,9,0)</f>
        <v>1</v>
      </c>
      <c r="J210" s="107" t="str">
        <f>VLOOKUP(B210,'Plantilla publicacion'!$A$3:$M$490,10,0)</f>
        <v>Númerica</v>
      </c>
      <c r="K210" s="108" t="str">
        <f>VLOOKUP(B210,'Plantilla publicacion'!$A$3:$M$490,11,0)</f>
        <v>2025-07-01</v>
      </c>
      <c r="L210" s="108" t="str">
        <f>VLOOKUP(B210,'Plantilla publicacion'!$A$3:$M$490,12,0)</f>
        <v>2025-08-28</v>
      </c>
      <c r="M210" s="109"/>
      <c r="N210" s="109" t="str">
        <f>VLOOKUP(B210,'Plantilla publicacion'!$A$3:$M$490,13,0)</f>
        <v>7000-DESPACHO DEL SUPERINTENDENTE DELEGADO PARA LA PROTECCIÓN DE DATOS PERSONALES</v>
      </c>
      <c r="O210" s="508">
        <f>VLOOKUP(B210,'SEGUIMIENTO PAI 2025'!$F$6:$AF$486,23,0)</f>
        <v>100</v>
      </c>
      <c r="P210" s="508">
        <f>VLOOKUP(B210,'Plantilla publicacion'!$S$3:$Y$490,7,0)</f>
        <v>0.6082725060827251</v>
      </c>
      <c r="Q210" s="109" t="str">
        <f>VLOOKUP(B210,'SEGUIMIENTO PAI 2025'!$F$6:$AF$486,21,0)</f>
        <v xml:space="preserve">Se elaboró un informe en el que se recopilan las conclusiones a las que se llegó sobre la investigación de compañías con presencia transfronteriza. Estas conclusiones surgieron de la discusión con las autoridades de protección de datos que hacen parte de la Red Iberoamericana de Protección de Datos (RIPD). El informe detalla las conclusiones sobre dos asuntos concretos:  i) los mecanismos para garantizar la rendición de cuentas de compañías con presencia transfronteriza; y ii) el crecimiento inusitado de sistemas de identificación biométricos en distintos sectores de la economía, impulsado tanto por compañías locales como por compañías transnacionales. </v>
      </c>
    </row>
    <row r="211" spans="1:17" s="11" customFormat="1" ht="38.25" customHeight="1" x14ac:dyDescent="0.25">
      <c r="A211" s="5" t="str">
        <f>VLOOKUP(B211,'Plantilla publicacion'!$A$3:$B$490,2,0)</f>
        <v>Producto</v>
      </c>
      <c r="B211" s="14" t="s">
        <v>876</v>
      </c>
      <c r="C211" s="247" t="str">
        <f>VLOOKUP(B211,'Plantilla publicacion'!$A$3:$R$490,17,0)</f>
        <v>PND - 2-01-4-c- Seguridad humana y justicia social - Portabilidad de datos para el empoderamiento ciudadano / PES - Reindustrialización</v>
      </c>
      <c r="D211" s="247" t="str">
        <f>VLOOKUP(B211,'Plantilla publicacion'!$A$3:$M$490,6,0)</f>
        <v>58-Promover el enfoque preventivo, diferencial y territorial en el que hacer misional de la entidad</v>
      </c>
      <c r="E211" s="247" t="str">
        <f>VLOOKUP(B211,'Plantilla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1" s="247" t="str">
        <f>VLOOKUP(B211,'Plantilla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1" s="247" t="str">
        <f>VLOOKUP(B211,'Plantilla publicacion'!$A$3:$M$490,7,0)</f>
        <v>C-3503-0200-0012-20104c</v>
      </c>
      <c r="H211" s="14" t="str">
        <f>VLOOKUP(B211,'Plantilla publicacion'!$A$3:$M$490,8,0)</f>
        <v>Eventos en temas relacionados con datos personales, realizados  (Pantallazos o captura de pantalla /único entregable)</v>
      </c>
      <c r="I211" s="14">
        <f>VLOOKUP(B211,'Plantilla publicacion'!$A$3:$M$490,9,0)</f>
        <v>2</v>
      </c>
      <c r="J211" s="14" t="str">
        <f>VLOOKUP(B211,'Plantilla publicacion'!$A$3:$M$490,10,0)</f>
        <v>Númerica</v>
      </c>
      <c r="K211" s="180" t="str">
        <f>VLOOKUP(B211,'Plantilla publicacion'!$A$3:$M$490,11,0)</f>
        <v>2025-02-04</v>
      </c>
      <c r="L211" s="180" t="str">
        <f>VLOOKUP(B211,'Plantilla publicacion'!$A$3:$M$490,12,0)</f>
        <v>2025-11-28</v>
      </c>
      <c r="M211" s="14" t="str">
        <f>IF(ISERROR(VLOOKUP(B211,'Plantilla publicacion'!$A$3:$P$490,16,0)),"NA",VLOOKUP(B211,'Plantilla publicacion'!$A$3:$P$490,16,0))</f>
        <v>PND_1_Fortalecer el empoderamiento de las personas sobre sus datos</v>
      </c>
      <c r="N211" s="14" t="str">
        <f>VLOOKUP(B211,'Plantilla publicacion'!$A$3:$M$490,13,0)</f>
        <v>7000-DESPACHO DEL SUPERINTENDENTE DELEGADO PARA LA PROTECCIÓN DE DATOS PERSONALES;
73-GRUPO DE TRABAJO DE COMUNICACION</v>
      </c>
      <c r="O211" s="502">
        <f>VLOOKUP(B211,'SEGUIMIENTO PAI 2025'!$F$6:$AF$486,23,0)</f>
        <v>0</v>
      </c>
      <c r="P211" s="502">
        <f>VLOOKUP(B211,'Plantilla publicacion'!$S$3:$Y$490,7,0)</f>
        <v>0</v>
      </c>
      <c r="Q211" s="14">
        <f>VLOOKUP(B211,'SEGUIMIENTO PAI 2025'!$F$6:$AF$486,21,0)</f>
        <v>0</v>
      </c>
    </row>
    <row r="212" spans="1:17" s="11" customFormat="1" ht="48" customHeight="1" x14ac:dyDescent="0.25">
      <c r="A212" s="12" t="str">
        <f>VLOOKUP(B212,'Plantilla publicacion'!$A$3:$B$490,2,0)</f>
        <v>Actividad propia</v>
      </c>
      <c r="B212" s="6" t="s">
        <v>879</v>
      </c>
      <c r="C212" s="248"/>
      <c r="D212" s="248">
        <f>VLOOKUP(B212,'Plantilla publicacion'!$A$3:$M$490,6,0)</f>
        <v>0</v>
      </c>
      <c r="E212" s="248"/>
      <c r="F212" s="248"/>
      <c r="G212" s="248" t="str">
        <f>VLOOKUP(B212,'Plantilla publicacion'!$A$3:$M$490,7,0)</f>
        <v>N/A</v>
      </c>
      <c r="H212" s="6" t="str">
        <f>VLOOKUP(B212,'Plantilla publicacion'!$A$3:$M$490,8,0)</f>
        <v>Solicitar publicación de la fecha del evento en el calendario de eventos de la entidad  al Grupo de Comunicaciones  (captura de pantalla de la publicación de la fecha del evento / único entregable)</v>
      </c>
      <c r="I212" s="6">
        <f>VLOOKUP(B212,'Plantilla publicacion'!$A$3:$M$490,9,0)</f>
        <v>2</v>
      </c>
      <c r="J212" s="6" t="str">
        <f>VLOOKUP(B212,'Plantilla publicacion'!$A$3:$M$490,10,0)</f>
        <v>Númerica</v>
      </c>
      <c r="K212" s="7" t="str">
        <f>VLOOKUP(B212,'Plantilla publicacion'!$A$3:$M$490,11,0)</f>
        <v>2025-02-04</v>
      </c>
      <c r="L212" s="7" t="str">
        <f>VLOOKUP(B212,'Plantilla publicacion'!$A$3:$M$490,12,0)</f>
        <v>2025-08-29</v>
      </c>
      <c r="M212" s="56"/>
      <c r="N212" s="56" t="str">
        <f>VLOOKUP(B212,'Plantilla publicacion'!$A$3:$M$490,13,0)</f>
        <v>7000-DESPACHO DEL SUPERINTENDENTE DELEGADO PARA LA PROTECCIÓN DE DATOS PERSONALES</v>
      </c>
      <c r="O212" s="506">
        <f>VLOOKUP(B212,'SEGUIMIENTO PAI 2025'!$F$6:$AF$486,23,0)</f>
        <v>50</v>
      </c>
      <c r="P212" s="506">
        <f>VLOOKUP(B212,'Plantilla publicacion'!$S$3:$Y$490,7,0)</f>
        <v>3.0413625304136254E-2</v>
      </c>
      <c r="Q212" s="56" t="str">
        <f>VLOOKUP(B212,'SEGUIMIENTO PAI 2025'!$F$6:$AF$486,21,0)</f>
        <v>Se solicitó la publicación de la fecha del XII Congreso Internacional de Protección de Datos Personales en el calendario de eventos de la entidad al Grupo de Comunicaciones. El XII Congreso Internacional de Protección de Datos Personales se realizará los días 12 y 13 de agosto de 2025. La fecha fue efectivamente publicada en la página web de la entidad.</v>
      </c>
    </row>
    <row r="213" spans="1:17" s="11" customFormat="1" ht="48" customHeight="1" x14ac:dyDescent="0.25">
      <c r="A213" s="12" t="str">
        <f>VLOOKUP(B213,'Plantilla publicacion'!$A$3:$B$490,2,0)</f>
        <v>Actividad propia</v>
      </c>
      <c r="B213" s="6" t="s">
        <v>881</v>
      </c>
      <c r="C213" s="248"/>
      <c r="D213" s="248">
        <f>VLOOKUP(B213,'Plantilla publicacion'!$A$3:$M$490,6,0)</f>
        <v>0</v>
      </c>
      <c r="E213" s="248"/>
      <c r="F213" s="248"/>
      <c r="G213" s="248" t="str">
        <f>VLOOKUP(B213,'Plantilla publicacion'!$A$3:$M$490,7,0)</f>
        <v>N/A</v>
      </c>
      <c r="H213" s="6" t="str">
        <f>VLOOKUP(B213,'Plantilla publicacion'!$A$3:$M$490,8,0)</f>
        <v>Diligenciar check list del evento con la fecha definitiva igual a la publicada en el  calendario de eventos  (documento de check list para la realización del evento / único entregable)</v>
      </c>
      <c r="I213" s="6">
        <f>VLOOKUP(B213,'Plantilla publicacion'!$A$3:$M$490,9,0)</f>
        <v>2</v>
      </c>
      <c r="J213" s="6" t="str">
        <f>VLOOKUP(B213,'Plantilla publicacion'!$A$3:$M$490,10,0)</f>
        <v>Númerica</v>
      </c>
      <c r="K213" s="7" t="str">
        <f>VLOOKUP(B213,'Plantilla publicacion'!$A$3:$M$490,11,0)</f>
        <v>2025-09-01</v>
      </c>
      <c r="L213" s="7" t="str">
        <f>VLOOKUP(B213,'Plantilla publicacion'!$A$3:$M$490,12,0)</f>
        <v>2025-09-25</v>
      </c>
      <c r="M213" s="56"/>
      <c r="N213" s="56" t="str">
        <f>VLOOKUP(B213,'Plantilla publicacion'!$A$3:$M$490,13,0)</f>
        <v>7000-DESPACHO DEL SUPERINTENDENTE DELEGADO PARA LA PROTECCIÓN DE DATOS PERSONALES</v>
      </c>
      <c r="O213" s="506">
        <f>VLOOKUP(B213,'SEGUIMIENTO PAI 2025'!$F$6:$AF$486,23,0)</f>
        <v>50</v>
      </c>
      <c r="P213" s="506">
        <f>VLOOKUP(B213,'Plantilla publicacion'!$S$3:$Y$490,7,0)</f>
        <v>9.1240875912408759E-2</v>
      </c>
      <c r="Q213" s="56" t="str">
        <f>VLOOKUP(B213,'SEGUIMIENTO PAI 2025'!$F$6:$AF$486,21,0)</f>
        <v>Se diligenció el checklist definitivo para el evento XII Congreso Internacional de Datos Personales.</v>
      </c>
    </row>
    <row r="214" spans="1:17" s="11" customFormat="1" ht="48" customHeight="1" x14ac:dyDescent="0.25">
      <c r="A214" s="12"/>
      <c r="B214" s="6" t="s">
        <v>883</v>
      </c>
      <c r="C214" s="248"/>
      <c r="D214" s="248"/>
      <c r="E214" s="248"/>
      <c r="F214" s="248"/>
      <c r="G214" s="248"/>
      <c r="H214" s="6" t="str">
        <f>VLOOKUP(B214,'Plantilla publicacion'!$A$3:$M$490,8,0)</f>
        <v>Elaborar y enviar agenda definitiva para ser publicada  (correo electrónico con agenda definitiva / único entregable)</v>
      </c>
      <c r="I214" s="6">
        <f>VLOOKUP(B214,'Plantilla publicacion'!$A$3:$M$490,9,0)</f>
        <v>2</v>
      </c>
      <c r="J214" s="6" t="str">
        <f>VLOOKUP(B214,'Plantilla publicacion'!$A$3:$M$490,10,0)</f>
        <v>Númerica</v>
      </c>
      <c r="K214" s="7" t="str">
        <f>VLOOKUP(B214,'Plantilla publicacion'!$A$3:$M$490,11,0)</f>
        <v>2025-09-26</v>
      </c>
      <c r="L214" s="7" t="str">
        <f>VLOOKUP(B214,'Plantilla publicacion'!$A$3:$M$490,12,0)</f>
        <v>2025-10-14</v>
      </c>
      <c r="M214" s="56"/>
      <c r="N214" s="56" t="str">
        <f>VLOOKUP(B214,'Plantilla publicacion'!$A$3:$M$490,13,0)</f>
        <v>7000-DESPACHO DEL SUPERINTENDENTE DELEGADO PARA LA PROTECCIÓN DE DATOS PERSONALES</v>
      </c>
      <c r="O214" s="506">
        <f>VLOOKUP(B214,'SEGUIMIENTO PAI 2025'!$F$6:$AF$486,23,0)</f>
        <v>50</v>
      </c>
      <c r="P214" s="506">
        <f>VLOOKUP(B214,'Plantilla publicacion'!$S$3:$Y$490,7,0)</f>
        <v>0.12165450121654502</v>
      </c>
      <c r="Q214" s="56" t="str">
        <f>VLOOKUP(B214,'SEGUIMIENTO PAI 2025'!$F$6:$AF$486,21,0)</f>
        <v>Se creó y envió la agenda del XII Congreso Internacional de Datos Personales.</v>
      </c>
    </row>
    <row r="215" spans="1:17" s="11" customFormat="1" ht="48" customHeight="1" x14ac:dyDescent="0.25">
      <c r="A215" s="12"/>
      <c r="B215" s="6" t="s">
        <v>885</v>
      </c>
      <c r="C215" s="248"/>
      <c r="D215" s="248"/>
      <c r="E215" s="248"/>
      <c r="F215" s="248"/>
      <c r="G215" s="248"/>
      <c r="H215" s="6" t="str">
        <f>VLOOKUP(B215,'Plantilla publicacion'!$A$3:$M$490,8,0)</f>
        <v>Publicar Agenda definitiva  (Captura de pantalla de la publicación)</v>
      </c>
      <c r="I215" s="6">
        <f>VLOOKUP(B215,'Plantilla publicacion'!$A$3:$M$490,9,0)</f>
        <v>2</v>
      </c>
      <c r="J215" s="6" t="str">
        <f>VLOOKUP(B215,'Plantilla publicacion'!$A$3:$M$490,10,0)</f>
        <v>Númerica</v>
      </c>
      <c r="K215" s="7" t="str">
        <f>VLOOKUP(B215,'Plantilla publicacion'!$A$3:$M$490,11,0)</f>
        <v>2025-10-15</v>
      </c>
      <c r="L215" s="7" t="str">
        <f>VLOOKUP(B215,'Plantilla publicacion'!$A$3:$M$490,12,0)</f>
        <v>2025-10-22</v>
      </c>
      <c r="M215" s="56"/>
      <c r="N215" s="56" t="str">
        <f>VLOOKUP(B215,'Plantilla publicacion'!$A$3:$M$490,13,0)</f>
        <v>73-GRUPO DE TRABAJO DE COMUNICACION</v>
      </c>
      <c r="O215" s="506">
        <f>VLOOKUP(B215,'SEGUIMIENTO PAI 2025'!$F$6:$AF$486,23,0)</f>
        <v>50</v>
      </c>
      <c r="P215" s="506">
        <f>VLOOKUP(B215,'Plantilla publicacion'!$S$3:$Y$490,7,0)</f>
        <v>0</v>
      </c>
      <c r="Q215" s="56" t="str">
        <f>VLOOKUP(B215,'SEGUIMIENTO PAI 2025'!$F$6:$AF$486,21,0)</f>
        <v>Se publicó la agenda del XII Congreso Internacional de Datos Personales.</v>
      </c>
    </row>
    <row r="216" spans="1:17" s="11" customFormat="1" ht="48" customHeight="1" thickBot="1" x14ac:dyDescent="0.3">
      <c r="A216" s="12"/>
      <c r="B216" s="6" t="s">
        <v>887</v>
      </c>
      <c r="C216" s="249"/>
      <c r="D216" s="249"/>
      <c r="E216" s="249"/>
      <c r="F216" s="249"/>
      <c r="G216" s="249"/>
      <c r="H216" s="6" t="str">
        <f>VLOOKUP(B216,'Plantilla publicacion'!$A$3:$M$490,8,0)</f>
        <v>Realizar el evento (fotografías del evento realizado / único entregable)()</v>
      </c>
      <c r="I216" s="6">
        <f>VLOOKUP(B216,'Plantilla publicacion'!$A$3:$M$490,9,0)</f>
        <v>2</v>
      </c>
      <c r="J216" s="6" t="str">
        <f>VLOOKUP(B216,'Plantilla publicacion'!$A$3:$M$490,10,0)</f>
        <v>Númerica</v>
      </c>
      <c r="K216" s="7" t="str">
        <f>VLOOKUP(B216,'Plantilla publicacion'!$A$3:$M$490,11,0)</f>
        <v>2025-10-23</v>
      </c>
      <c r="L216" s="7" t="str">
        <f>VLOOKUP(B216,'Plantilla publicacion'!$A$3:$M$490,12,0)</f>
        <v>2025-11-28</v>
      </c>
      <c r="M216" s="56"/>
      <c r="N216" s="56" t="str">
        <f>VLOOKUP(B216,'Plantilla publicacion'!$A$3:$M$490,13,0)</f>
        <v>7000-DESPACHO DEL SUPERINTENDENTE DELEGADO PARA LA PROTECCIÓN DE DATOS PERSONALES;
73-GRUPO DE TRABAJO DE COMUNICACION</v>
      </c>
      <c r="O216" s="506">
        <f>VLOOKUP(B216,'SEGUIMIENTO PAI 2025'!$F$6:$AF$486,23,0)</f>
        <v>50</v>
      </c>
      <c r="P216" s="506">
        <f>VLOOKUP(B216,'Plantilla publicacion'!$S$3:$Y$490,7,0)</f>
        <v>0.36496350364963503</v>
      </c>
      <c r="Q216" s="56" t="str">
        <f>VLOOKUP(B216,'SEGUIMIENTO PAI 2025'!$F$6:$AF$486,21,0)</f>
        <v>Se realizó el XII Congreso Internacional de Protección de Datos Personales en la Universidad Externado de Colombia los días 12 y 13 de agosto de 2025. El evento permitió la participación presencial y virtual de más de 500 personas.</v>
      </c>
    </row>
    <row r="217" spans="1:17" s="11" customFormat="1" ht="48" customHeight="1" x14ac:dyDescent="0.25">
      <c r="A217" s="12"/>
      <c r="B217" s="35" t="s">
        <v>889</v>
      </c>
      <c r="C217" s="159" t="str">
        <f>VLOOKUP(B217,'Plantilla publicacion'!$A$3:$R$490,17,0)</f>
        <v>PND - 2-01-4-c- Seguridad humana y justicia social - Portabilidad de datos para el empoderamiento ciudadano / PES - Reindustrialización</v>
      </c>
      <c r="D217" s="159" t="str">
        <f>VLOOKUP(B217,'Plantilla publicacion'!$A$3:$M$490,6,0)</f>
        <v>58-Promover el enfoque preventivo, diferencial y territorial en el que hacer misional de la entidad</v>
      </c>
      <c r="E217" s="159" t="str">
        <f>VLOOKUP(B217,'Plantilla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7" s="159" t="str">
        <f>VLOOKUP(B217,'Plantilla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7" s="159" t="str">
        <f>VLOOKUP(B217,'Plantilla publicacion'!$A$3:$M$490,7,0)</f>
        <v>FUNCIONAMIENTO</v>
      </c>
      <c r="H217" s="6" t="str">
        <f>VLOOKUP(B217,'Plantilla publicacion'!$A$3:$M$490,8,0)</f>
        <v>Campaña de divulgación para fortalecer el empoderamiento de las personas sobre sus datos, ejecutada (Pantallazos con la publicación/único entregable)</v>
      </c>
      <c r="I217" s="6">
        <f>VLOOKUP(B217,'Plantilla publicacion'!$A$3:$M$490,9,0)</f>
        <v>1</v>
      </c>
      <c r="J217" s="6" t="str">
        <f>VLOOKUP(B217,'Plantilla publicacion'!$A$3:$M$490,10,0)</f>
        <v>Númerica</v>
      </c>
      <c r="K217" s="7" t="str">
        <f>VLOOKUP(B217,'Plantilla publicacion'!$A$3:$M$490,11,0)</f>
        <v>2025-02-03</v>
      </c>
      <c r="L217" s="7" t="str">
        <f>VLOOKUP(B217,'Plantilla publicacion'!$A$3:$M$490,12,0)</f>
        <v>2025-07-30</v>
      </c>
      <c r="M217" s="56"/>
      <c r="N217" s="56" t="str">
        <f>VLOOKUP(B217,'Plantilla publicacion'!$A$3:$M$490,13,0)</f>
        <v>7000-DESPACHO DEL SUPERINTENDENTE DELEGADO PARA LA PROTECCIÓN DE DATOS PERSONALES;
73-GRUPO DE TRABAJO DE COMUNICACION</v>
      </c>
      <c r="O217" s="506">
        <f>VLOOKUP(B217,'SEGUIMIENTO PAI 2025'!$F$6:$AF$486,23,0)</f>
        <v>100</v>
      </c>
      <c r="P217" s="506">
        <f>VLOOKUP(B217,'Plantilla publicacion'!$S$3:$Y$490,7,0)</f>
        <v>1.3452914798206279</v>
      </c>
      <c r="Q217" s="56" t="str">
        <f>VLOOKUP(B217,'SEGUIMIENTO PAI 2025'!$F$6:$AF$486,21,0)</f>
        <v xml:space="preserve">Se ejecutó una campaña de divulgación sobre el tratamiento de datos personales biométricos en copropiedades para fortalecer el empoderamiento de las personas sobre sus datos. </v>
      </c>
    </row>
    <row r="218" spans="1:17" s="11" customFormat="1" ht="48" customHeight="1" x14ac:dyDescent="0.25">
      <c r="A218" s="12"/>
      <c r="B218" s="35" t="s">
        <v>891</v>
      </c>
      <c r="C218" s="98"/>
      <c r="D218" s="98"/>
      <c r="E218" s="98"/>
      <c r="F218" s="98"/>
      <c r="G218" s="98"/>
      <c r="H218" s="6" t="str">
        <f>VLOOKUP(B218,'Plantilla publicacion'!$A$3:$M$490,8,0)</f>
        <v>Diligenciar y enviar al Grupo de trabajo de comunicaciones el brief  de la campaña genérica previa concertación con OSCAE. (correo electrónico con el Brief diligenciado /único entregable)</v>
      </c>
      <c r="I218" s="6">
        <f>VLOOKUP(B218,'Plantilla publicacion'!$A$3:$M$490,9,0)</f>
        <v>1</v>
      </c>
      <c r="J218" s="6" t="str">
        <f>VLOOKUP(B218,'Plantilla publicacion'!$A$3:$M$490,10,0)</f>
        <v>Númerica</v>
      </c>
      <c r="K218" s="7" t="str">
        <f>VLOOKUP(B218,'Plantilla publicacion'!$A$3:$M$490,11,0)</f>
        <v>2025-02-03</v>
      </c>
      <c r="L218" s="7" t="str">
        <f>VLOOKUP(B218,'Plantilla publicacion'!$A$3:$M$490,12,0)</f>
        <v>2025-03-20</v>
      </c>
      <c r="M218" s="56"/>
      <c r="N218" s="56" t="str">
        <f>VLOOKUP(B218,'Plantilla publicacion'!$A$3:$M$490,13,0)</f>
        <v>7000-DESPACHO DEL SUPERINTENDENTE DELEGADO PARA LA PROTECCIÓN DE DATOS PERSONALES</v>
      </c>
      <c r="O218" s="506">
        <f>VLOOKUP(B218,'SEGUIMIENTO PAI 2025'!$F$6:$AF$486,23,0)</f>
        <v>100</v>
      </c>
      <c r="P218" s="506">
        <f>VLOOKUP(B218,'Plantilla publicacion'!$S$3:$Y$490,7,0)</f>
        <v>0.6082725060827251</v>
      </c>
      <c r="Q218" s="56" t="str">
        <f>VLOOKUP(B218,'SEGUIMIENTO PAI 2025'!$F$6:$AF$486,21,0)</f>
        <v xml:space="preserve">Se diligenció y envió al Grupo de Comunicaciones de OSCAE el brief de la campaña sobre datos biométricos en copropiedades. </v>
      </c>
    </row>
    <row r="219" spans="1:17" s="11" customFormat="1" ht="48" customHeight="1" x14ac:dyDescent="0.25">
      <c r="A219" s="12"/>
      <c r="B219" s="35" t="s">
        <v>893</v>
      </c>
      <c r="C219" s="98"/>
      <c r="D219" s="98"/>
      <c r="E219" s="98"/>
      <c r="F219" s="98"/>
      <c r="G219" s="98"/>
      <c r="H219" s="6" t="str">
        <f>VLOOKUP(B219,'Plantilla publicacion'!$A$3:$M$490,8,0)</f>
        <v>Elaborar y presentar el concepto gráfico y racional de la campaña y sus diferentes ejes temáticos  (correo electrónico con Documento en el que se observe el concepto gráfico y racional de la campaña integral y sus diferentes ejes temáticos /único entregable)</v>
      </c>
      <c r="I219" s="6">
        <f>VLOOKUP(B219,'Plantilla publicacion'!$A$3:$M$490,9,0)</f>
        <v>1</v>
      </c>
      <c r="J219" s="6" t="str">
        <f>VLOOKUP(B219,'Plantilla publicacion'!$A$3:$M$490,10,0)</f>
        <v>Númerica</v>
      </c>
      <c r="K219" s="7" t="str">
        <f>VLOOKUP(B219,'Plantilla publicacion'!$A$3:$M$490,11,0)</f>
        <v>2025-03-21</v>
      </c>
      <c r="L219" s="7" t="str">
        <f>VLOOKUP(B219,'Plantilla publicacion'!$A$3:$M$490,12,0)</f>
        <v>2025-05-05</v>
      </c>
      <c r="M219" s="56"/>
      <c r="N219" s="56" t="str">
        <f>VLOOKUP(B219,'Plantilla publicacion'!$A$3:$M$490,13,0)</f>
        <v>73-GRUPO DE TRABAJO DE COMUNICACION</v>
      </c>
      <c r="O219" s="506">
        <f>VLOOKUP(B219,'SEGUIMIENTO PAI 2025'!$F$6:$AF$486,23,0)</f>
        <v>100</v>
      </c>
      <c r="P219" s="506">
        <f>VLOOKUP(B219,'Plantilla publicacion'!$S$3:$Y$490,7,0)</f>
        <v>0</v>
      </c>
      <c r="Q219" s="56" t="str">
        <f>VLOOKUP(B219,'SEGUIMIENTO PAI 2025'!$F$6:$AF$486,21,0)</f>
        <v>Se remitió el concepto gráfico y racional de la campaña y sus diferentes ejes temáticos a la Delegatura para la Protección de Datos Personales.</v>
      </c>
    </row>
    <row r="220" spans="1:17" s="11" customFormat="1" ht="48" customHeight="1" x14ac:dyDescent="0.25">
      <c r="A220" s="12"/>
      <c r="B220" s="35" t="s">
        <v>895</v>
      </c>
      <c r="C220" s="98"/>
      <c r="D220" s="98"/>
      <c r="E220" s="98"/>
      <c r="F220" s="98"/>
      <c r="G220" s="98"/>
      <c r="H220" s="6" t="str">
        <f>VLOOKUP(B220,'Plantilla publicacion'!$A$3:$M$490,8,0)</f>
        <v>Revisar y aprobar la propuesta por parte del área responsable (única revisión) /correo electrónico con documento aprobado)</v>
      </c>
      <c r="I220" s="6">
        <f>VLOOKUP(B220,'Plantilla publicacion'!$A$3:$M$490,9,0)</f>
        <v>1</v>
      </c>
      <c r="J220" s="6" t="str">
        <f>VLOOKUP(B220,'Plantilla publicacion'!$A$3:$M$490,10,0)</f>
        <v>Númerica</v>
      </c>
      <c r="K220" s="7" t="str">
        <f>VLOOKUP(B220,'Plantilla publicacion'!$A$3:$M$490,11,0)</f>
        <v>2025-05-06</v>
      </c>
      <c r="L220" s="7" t="str">
        <f>VLOOKUP(B220,'Plantilla publicacion'!$A$3:$M$490,12,0)</f>
        <v>2025-05-08</v>
      </c>
      <c r="M220" s="56"/>
      <c r="N220" s="56" t="str">
        <f>VLOOKUP(B220,'Plantilla publicacion'!$A$3:$M$490,13,0)</f>
        <v>7000-DESPACHO DEL SUPERINTENDENTE DELEGADO PARA LA PROTECCIÓN DE DATOS PERSONALES</v>
      </c>
      <c r="O220" s="506">
        <f>VLOOKUP(B220,'SEGUIMIENTO PAI 2025'!$F$6:$AF$486,23,0)</f>
        <v>100</v>
      </c>
      <c r="P220" s="506">
        <f>VLOOKUP(B220,'Plantilla publicacion'!$S$3:$Y$490,7,0)</f>
        <v>0.6082725060827251</v>
      </c>
      <c r="Q220" s="56" t="str">
        <f>VLOOKUP(B220,'SEGUIMIENTO PAI 2025'!$F$6:$AF$486,21,0)</f>
        <v>Se revisó y aprobó correo electrónico por medio del cual se revisa y aprueba la propuesta recibida con el fin de seguir el proceso de realización de la campaña acordada.</v>
      </c>
    </row>
    <row r="221" spans="1:17" s="11" customFormat="1" ht="48" customHeight="1" thickBot="1" x14ac:dyDescent="0.3">
      <c r="A221" s="12"/>
      <c r="B221" s="158" t="s">
        <v>897</v>
      </c>
      <c r="C221" s="98"/>
      <c r="D221" s="98"/>
      <c r="E221" s="98"/>
      <c r="F221" s="98"/>
      <c r="G221" s="98"/>
      <c r="H221" s="6" t="str">
        <f>VLOOKUP(B221,'Plantilla publicacion'!$A$3:$M$490,8,0)</f>
        <v>Ejecutar la campaña  (Capturas de pantalla de la publicación de la campaña)</v>
      </c>
      <c r="I221" s="6">
        <f>VLOOKUP(B221,'Plantilla publicacion'!$A$3:$M$490,9,0)</f>
        <v>1</v>
      </c>
      <c r="J221" s="6" t="str">
        <f>VLOOKUP(B221,'Plantilla publicacion'!$A$3:$M$490,10,0)</f>
        <v>Númerica</v>
      </c>
      <c r="K221" s="7" t="str">
        <f>VLOOKUP(B221,'Plantilla publicacion'!$A$3:$M$490,11,0)</f>
        <v>2025-05-09</v>
      </c>
      <c r="L221" s="7" t="str">
        <f>VLOOKUP(B221,'Plantilla publicacion'!$A$3:$M$490,12,0)</f>
        <v>2025-07-30</v>
      </c>
      <c r="M221" s="56"/>
      <c r="N221" s="56" t="str">
        <f>VLOOKUP(B221,'Plantilla publicacion'!$A$3:$M$490,13,0)</f>
        <v>73-GRUPO DE TRABAJO DE COMUNICACION</v>
      </c>
      <c r="O221" s="506">
        <f>VLOOKUP(B221,'SEGUIMIENTO PAI 2025'!$F$6:$AF$486,23,0)</f>
        <v>100</v>
      </c>
      <c r="P221" s="506">
        <f>VLOOKUP(B221,'Plantilla publicacion'!$S$3:$Y$490,7,0)</f>
        <v>0</v>
      </c>
      <c r="Q221" s="56" t="str">
        <f>VLOOKUP(B221,'SEGUIMIENTO PAI 2025'!$F$6:$AF$486,21,0)</f>
        <v xml:space="preserve">Se ejecutó la campaña sobre tratamiento de datos personales biométricos en copropiedades entre el 22 de mayo de 2025 y el 19 de junio de 2025. La campaña incluyo piezas y videos en distintas plataformas de redes sociales: Instagram, Facebook, TikTok, X, YouTube y LinkedIn. </v>
      </c>
    </row>
    <row r="222" spans="1:17" s="11" customFormat="1" ht="39" customHeight="1" x14ac:dyDescent="0.25">
      <c r="A222" s="5" t="str">
        <f>VLOOKUP(B222,'Plantilla publicacion'!$A$3:$B$490,2,0)</f>
        <v>Producto</v>
      </c>
      <c r="B222" s="99" t="s">
        <v>900</v>
      </c>
      <c r="C222" s="247" t="str">
        <f>VLOOKUP(B222,'Plantilla publicacion'!$A$3:$R$490,17,0)</f>
        <v>PND - 2-01-4-c- Seguridad humana y justicia social - Portabilidad de datos para el empoderamiento ciudadano / PES - Reindustrialización</v>
      </c>
      <c r="D222" s="247" t="str">
        <f>VLOOKUP(B222,'Plantilla publicacion'!$A$3:$M$490,6,0)</f>
        <v>58-Promover el enfoque preventivo, diferencial y territorial en el que hacer misional de la entidad</v>
      </c>
      <c r="E222" s="247" t="str">
        <f>VLOOKUP(B222,'Plantilla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2" s="247" t="str">
        <f>VLOOKUP(B222,'Plantilla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2" s="247" t="str">
        <f>VLOOKUP(B222,'Plantilla publicacion'!$A$3:$M$490,7,0)</f>
        <v>C-3503-0200-0012-20104c</v>
      </c>
      <c r="H222" s="101" t="str">
        <f>VLOOKUP(B222,'Plantilla publicacion'!$A$3:$M$490,8,0)</f>
        <v>Capacitaciones dirigidas al a los sujetos obligados para la adecuada inscripción de sus bases de datos en el Registro Nacional de Bases de Datos (RNBD), realizadas (registros fotográficos/capturas de pantallas )</v>
      </c>
      <c r="I222" s="101">
        <f>VLOOKUP(B222,'Plantilla publicacion'!$A$3:$M$490,9,0)</f>
        <v>6</v>
      </c>
      <c r="J222" s="101" t="str">
        <f>VLOOKUP(B222,'Plantilla publicacion'!$A$3:$M$490,10,0)</f>
        <v>Númerica</v>
      </c>
      <c r="K222" s="181" t="str">
        <f>VLOOKUP(B222,'Plantilla publicacion'!$A$3:$M$490,11,0)</f>
        <v>2025-02-04</v>
      </c>
      <c r="L222" s="181" t="str">
        <f>VLOOKUP(B222,'Plantilla publicacion'!$A$3:$M$490,12,0)</f>
        <v>2025-12-16</v>
      </c>
      <c r="M222" s="101">
        <f>IF(ISERROR(VLOOKUP(B222,'Plantilla publicacion'!$A$3:$P$490,16,0)),"NA",VLOOKUP(B222,'Plantilla publicacion'!$A$3:$P$490,16,0))</f>
        <v>0</v>
      </c>
      <c r="N222" s="101" t="str">
        <f>VLOOKUP(B222,'Plantilla publicacion'!$A$3:$M$490,13,0)</f>
        <v>7100-DIRECCIÓN DE INVESTIGACIONES DE PROTECCIÓN DE DATOS PERSONALES;
73-GRUPO DE TRABAJO DE COMUNICACION</v>
      </c>
      <c r="O222" s="507">
        <f>VLOOKUP(B222,'SEGUIMIENTO PAI 2025'!$F$6:$AF$486,23,0)</f>
        <v>0</v>
      </c>
      <c r="P222" s="507">
        <f>VLOOKUP(B222,'Plantilla publicacion'!$S$3:$Y$490,7,0)</f>
        <v>0</v>
      </c>
      <c r="Q222" s="101">
        <f>VLOOKUP(B222,'SEGUIMIENTO PAI 2025'!$F$6:$AF$486,21,0)</f>
        <v>0</v>
      </c>
    </row>
    <row r="223" spans="1:17" s="11" customFormat="1" ht="48" customHeight="1" x14ac:dyDescent="0.25">
      <c r="A223" s="12" t="str">
        <f>VLOOKUP(B223,'Plantilla publicacion'!$A$3:$B$490,2,0)</f>
        <v>Actividad propia</v>
      </c>
      <c r="B223" s="103" t="s">
        <v>903</v>
      </c>
      <c r="C223" s="248"/>
      <c r="D223" s="248">
        <f>VLOOKUP(B223,'Plantilla publicacion'!$A$3:$M$490,6,0)</f>
        <v>0</v>
      </c>
      <c r="E223" s="248"/>
      <c r="F223" s="248"/>
      <c r="G223" s="248" t="str">
        <f>VLOOKUP(B223,'Plantilla publicacion'!$A$3:$M$490,7,0)</f>
        <v>N/A</v>
      </c>
      <c r="H223" s="6" t="str">
        <f>VLOOKUP(B223,'Plantilla publicacion'!$A$3:$M$490,8,0)</f>
        <v>Elaborar y enviar cronograma de capacitaciones al grupo de comunicaciones  (correo electrónico con cronograma/único entregable)</v>
      </c>
      <c r="I223" s="6">
        <f>VLOOKUP(B223,'Plantilla publicacion'!$A$3:$M$490,9,0)</f>
        <v>1</v>
      </c>
      <c r="J223" s="6" t="str">
        <f>VLOOKUP(B223,'Plantilla publicacion'!$A$3:$M$490,10,0)</f>
        <v>Númerica</v>
      </c>
      <c r="K223" s="7" t="str">
        <f>VLOOKUP(B223,'Plantilla publicacion'!$A$3:$M$490,11,0)</f>
        <v>2025-02-04</v>
      </c>
      <c r="L223" s="7" t="str">
        <f>VLOOKUP(B223,'Plantilla publicacion'!$A$3:$M$490,12,0)</f>
        <v>2025-02-07</v>
      </c>
      <c r="M223" s="56"/>
      <c r="N223" s="56" t="str">
        <f>VLOOKUP(B223,'Plantilla publicacion'!$A$3:$M$490,13,0)</f>
        <v>7100-DIRECCIÓN DE INVESTIGACIONES DE PROTECCIÓN DE DATOS PERSONALES</v>
      </c>
      <c r="O223" s="506">
        <f>VLOOKUP(B223,'SEGUIMIENTO PAI 2025'!$F$6:$AF$486,23,0)</f>
        <v>100</v>
      </c>
      <c r="P223" s="506">
        <f>VLOOKUP(B223,'Plantilla publicacion'!$S$3:$Y$490,7,0)</f>
        <v>0.12165450121654502</v>
      </c>
      <c r="Q223" s="56" t="str">
        <f>VLOOKUP(B223,'SEGUIMIENTO PAI 2025'!$F$6:$AF$486,21,0)</f>
        <v>Se elaboró y envío el cronograma de las 6 capacitaciones sobre la adecuada inscripción en el Registro Nacional de Bases de Datos -RNBD al grupo de comunicaciones</v>
      </c>
    </row>
    <row r="224" spans="1:17" s="11" customFormat="1" ht="48" customHeight="1" x14ac:dyDescent="0.25">
      <c r="A224" s="12" t="str">
        <f>VLOOKUP(B224,'Plantilla publicacion'!$A$3:$B$490,2,0)</f>
        <v>Actividad propia</v>
      </c>
      <c r="B224" s="103" t="s">
        <v>905</v>
      </c>
      <c r="C224" s="248"/>
      <c r="D224" s="248">
        <f>VLOOKUP(B224,'Plantilla publicacion'!$A$3:$M$490,6,0)</f>
        <v>0</v>
      </c>
      <c r="E224" s="248"/>
      <c r="F224" s="248"/>
      <c r="G224" s="248" t="str">
        <f>VLOOKUP(B224,'Plantilla publicacion'!$A$3:$M$490,7,0)</f>
        <v>N/A</v>
      </c>
      <c r="H224" s="6" t="str">
        <f>VLOOKUP(B224,'Plantilla publicacion'!$A$3:$M$490,8,0)</f>
        <v>Realizar capacitaciones en temas relacionados con datos personales. (Registro fotográfico o captura de pantalla)</v>
      </c>
      <c r="I224" s="6">
        <f>VLOOKUP(B224,'Plantilla publicacion'!$A$3:$M$490,9,0)</f>
        <v>6</v>
      </c>
      <c r="J224" s="6" t="str">
        <f>VLOOKUP(B224,'Plantilla publicacion'!$A$3:$M$490,10,0)</f>
        <v>Númerica</v>
      </c>
      <c r="K224" s="7" t="str">
        <f>VLOOKUP(B224,'Plantilla publicacion'!$A$3:$M$490,11,0)</f>
        <v>2025-02-11</v>
      </c>
      <c r="L224" s="7" t="str">
        <f>VLOOKUP(B224,'Plantilla publicacion'!$A$3:$M$490,12,0)</f>
        <v>2025-11-28</v>
      </c>
      <c r="M224" s="56"/>
      <c r="N224" s="56" t="str">
        <f>VLOOKUP(B224,'Plantilla publicacion'!$A$3:$M$490,13,0)</f>
        <v>7100-DIRECCIÓN DE INVESTIGACIONES DE PROTECCIÓN DE DATOS PERSONALES;
73-GRUPO DE TRABAJO DE COMUNICACION</v>
      </c>
      <c r="O224" s="506">
        <f>VLOOKUP(B224,'SEGUIMIENTO PAI 2025'!$F$6:$AF$486,23,0)</f>
        <v>83.33</v>
      </c>
      <c r="P224" s="506">
        <f>VLOOKUP(B224,'Plantilla publicacion'!$S$3:$Y$490,7,0)</f>
        <v>0.60824817518248175</v>
      </c>
      <c r="Q224" s="56" t="str">
        <f>VLOOKUP(B224,'SEGUIMIENTO PAI 2025'!$F$6:$AF$486,21,0)</f>
        <v>Realización de la 5a capacitación en temas relacionados con datos personales. (Registro fotográfico o captura de pantalla)</v>
      </c>
    </row>
    <row r="225" spans="1:17" s="11" customFormat="1" ht="48" customHeight="1" thickBot="1" x14ac:dyDescent="0.3">
      <c r="A225" s="12" t="str">
        <f>VLOOKUP(B225,'Plantilla publicacion'!$A$3:$B$490,2,0)</f>
        <v>Actividad propia</v>
      </c>
      <c r="B225" s="105" t="s">
        <v>906</v>
      </c>
      <c r="C225" s="249"/>
      <c r="D225" s="249">
        <f>VLOOKUP(B225,'Plantilla publicacion'!$A$3:$M$490,6,0)</f>
        <v>0</v>
      </c>
      <c r="E225" s="249"/>
      <c r="F225" s="249"/>
      <c r="G225" s="249" t="str">
        <f>VLOOKUP(B225,'Plantilla publicacion'!$A$3:$M$490,7,0)</f>
        <v>N/A</v>
      </c>
      <c r="H225" s="107" t="str">
        <f>VLOOKUP(B225,'Plantilla publicacion'!$A$3:$M$490,8,0)</f>
        <v>Realizar informes de capacitaciones realizadas  (Informe elaborado)</v>
      </c>
      <c r="I225" s="107">
        <f>VLOOKUP(B225,'Plantilla publicacion'!$A$3:$M$490,9,0)</f>
        <v>6</v>
      </c>
      <c r="J225" s="107" t="str">
        <f>VLOOKUP(B225,'Plantilla publicacion'!$A$3:$M$490,10,0)</f>
        <v>Númerica</v>
      </c>
      <c r="K225" s="108" t="str">
        <f>VLOOKUP(B225,'Plantilla publicacion'!$A$3:$M$490,11,0)</f>
        <v>2025-02-11</v>
      </c>
      <c r="L225" s="108" t="str">
        <f>VLOOKUP(B225,'Plantilla publicacion'!$A$3:$M$490,12,0)</f>
        <v>2025-12-16</v>
      </c>
      <c r="M225" s="109"/>
      <c r="N225" s="109" t="str">
        <f>VLOOKUP(B225,'Plantilla publicacion'!$A$3:$M$490,13,0)</f>
        <v>7100-DIRECCIÓN DE INVESTIGACIONES DE PROTECCIÓN DE DATOS PERSONALES</v>
      </c>
      <c r="O225" s="508">
        <f>VLOOKUP(B225,'SEGUIMIENTO PAI 2025'!$F$6:$AF$486,23,0)</f>
        <v>83.33</v>
      </c>
      <c r="P225" s="508">
        <f>VLOOKUP(B225,'Plantilla publicacion'!$S$3:$Y$490,7,0)</f>
        <v>0.30412408759124088</v>
      </c>
      <c r="Q225" s="109" t="str">
        <f>VLOOKUP(B225,'SEGUIMIENTO PAI 2025'!$F$6:$AF$486,21,0)</f>
        <v>Informes 5a capacitación "Actualización RNBD" agosto 14 de 2025</v>
      </c>
    </row>
    <row r="226" spans="1:17" s="11" customFormat="1" ht="39" customHeight="1" x14ac:dyDescent="0.25">
      <c r="A226" s="5" t="str">
        <f>VLOOKUP(B226,'Plantilla publicacion'!$A$3:$B$490,2,0)</f>
        <v>Producto</v>
      </c>
      <c r="B226" s="14" t="s">
        <v>934</v>
      </c>
      <c r="C226" s="248" t="str">
        <f>VLOOKUP(B226,'Plantilla publicacion'!$A$3:$R$490,17,0)</f>
        <v>PND - 5-31-5-b- Convergencia regional - Entidades públicas territoriales y nacionales fortalecidas / PES - Transformación Institucional</v>
      </c>
      <c r="D226" s="248" t="str">
        <f>VLOOKUP(B226,'Plantilla publicacion'!$A$3:$M$490,6,0)</f>
        <v>60-Fortalecer el Sistema Integral de Gestión Institucional en el marco del Modelo Integrado de Planeación y gestión para mejorar la prestación del servicio.</v>
      </c>
      <c r="E226" s="248" t="str">
        <f>VLOOKUP(B226,'Plantilla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26" s="248" t="str">
        <f>VLOOKUP(B226,'Plantilla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26" s="248" t="str">
        <f>VLOOKUP(B226,'Plantilla publicacion'!$A$3:$M$490,7,0)</f>
        <v>C-3599-0200-0005-53105b</v>
      </c>
      <c r="H226" s="14" t="str">
        <f>VLOOKUP(B226,'Plantilla publicacion'!$A$3:$M$490,8,0)</f>
        <v>Estrategia Integral de Relacionamiento Ciudadano, orientada al fortalecimiento de la relación entre la entidad y los ciudadanos, promoviendo la participación, el servicio eficiente y la confianza mutua, ejecutada (Informe de actividades realizadas )</v>
      </c>
      <c r="I226" s="14">
        <f>VLOOKUP(B226,'Plantilla publicacion'!$A$3:$M$490,9,0)</f>
        <v>100</v>
      </c>
      <c r="J226" s="14" t="str">
        <f>VLOOKUP(B226,'Plantilla publicacion'!$A$3:$M$490,10,0)</f>
        <v>Porcentual</v>
      </c>
      <c r="K226" s="180" t="str">
        <f>VLOOKUP(B226,'Plantilla publicacion'!$A$3:$M$490,11,0)</f>
        <v>2025-01-15</v>
      </c>
      <c r="L226" s="180" t="str">
        <f>VLOOKUP(B226,'Plantilla publicacion'!$A$3:$M$490,12,0)</f>
        <v>2025-11-14</v>
      </c>
      <c r="M226" s="14">
        <f>IF(ISERROR(VLOOKUP(B226,'Plantilla publicacion'!$A$3:$P$490,16,0)),"NA",VLOOKUP(B226,'Plantilla publicacion'!$A$3:$P$490,16,0))</f>
        <v>0</v>
      </c>
      <c r="N226" s="14" t="str">
        <f>VLOOKUP(B226,'Plantilla publicacion'!$A$3:$M$490,13,0)</f>
        <v>72-GRUPO DE TRABAJO DE ATENCION AL CIUDADANO</v>
      </c>
      <c r="O226" s="502">
        <f>VLOOKUP(B226,'SEGUIMIENTO PAI 2025'!$F$6:$AF$486,23,0)</f>
        <v>0</v>
      </c>
      <c r="P226" s="502">
        <f>VLOOKUP(B226,'Plantilla publicacion'!$S$3:$Y$490,7,0)</f>
        <v>0</v>
      </c>
      <c r="Q226" s="14" t="str">
        <f>VLOOKUP(B226,'SEGUIMIENTO PAI 2025'!$F$6:$AF$486,21,0)</f>
        <v>Se ha desarrollado 2 de las 8 actividades formuladas para la vigencia.</v>
      </c>
    </row>
    <row r="227" spans="1:17" s="11" customFormat="1" ht="48" customHeight="1" x14ac:dyDescent="0.25">
      <c r="A227" s="12" t="str">
        <f>VLOOKUP(B227,'Plantilla publicacion'!$A$3:$B$490,2,0)</f>
        <v>Actividad propia</v>
      </c>
      <c r="B227" s="6" t="s">
        <v>936</v>
      </c>
      <c r="C227" s="248"/>
      <c r="D227" s="248">
        <f>VLOOKUP(B227,'Plantilla publicacion'!$A$3:$M$490,6,0)</f>
        <v>0</v>
      </c>
      <c r="E227" s="248"/>
      <c r="F227" s="248"/>
      <c r="G227" s="248" t="str">
        <f>VLOOKUP(B227,'Plantilla publicacion'!$A$3:$M$490,7,0)</f>
        <v>N/A</v>
      </c>
      <c r="H227" s="6" t="str">
        <f>VLOOKUP(B227,'Plantilla publicacion'!$A$3:$M$490,8,0)</f>
        <v>Diseñar la estrategia de relacionamiento con la ciudadanía SIC 2025  que incluya el plan de trabajo para su ejecución (Documento de estrategia que incluya plan de trabajo)</v>
      </c>
      <c r="I227" s="6">
        <f>VLOOKUP(B227,'Plantilla publicacion'!$A$3:$M$490,9,0)</f>
        <v>1</v>
      </c>
      <c r="J227" s="6" t="str">
        <f>VLOOKUP(B227,'Plantilla publicacion'!$A$3:$M$490,10,0)</f>
        <v>Númerica</v>
      </c>
      <c r="K227" s="7" t="str">
        <f>VLOOKUP(B227,'Plantilla publicacion'!$A$3:$M$490,11,0)</f>
        <v>2025-01-15</v>
      </c>
      <c r="L227" s="7" t="str">
        <f>VLOOKUP(B227,'Plantilla publicacion'!$A$3:$M$490,12,0)</f>
        <v>2025-02-18</v>
      </c>
      <c r="M227" s="56"/>
      <c r="N227" s="56" t="str">
        <f>VLOOKUP(B227,'Plantilla publicacion'!$A$3:$M$490,13,0)</f>
        <v>72-GRUPO DE TRABAJO DE ATENCION AL CIUDADANO</v>
      </c>
      <c r="O227" s="506">
        <f>VLOOKUP(B227,'SEGUIMIENTO PAI 2025'!$F$6:$AF$486,23,0)</f>
        <v>100</v>
      </c>
      <c r="P227" s="506">
        <f>VLOOKUP(B227,'Plantilla publicacion'!$S$3:$Y$490,7,0)</f>
        <v>0.12165450121654502</v>
      </c>
      <c r="Q227" s="56" t="str">
        <f>VLOOKUP(B227,'SEGUIMIENTO PAI 2025'!$F$6:$AF$486,21,0)</f>
        <v>Se diseñó la Estrategia de relacionamiento con la ciudadanía SIC 2025 en donde se describe el objetivo de esta, se presentan los lineamientos y adecuaciones internas para la interacción con la ciudadanía y se incluye un plan de trabajo con actividades para la intervención y mejora de servicios de atención, aplicación de lenguaje claro y accesibilidad.</v>
      </c>
    </row>
    <row r="228" spans="1:17" s="11" customFormat="1" ht="48" customHeight="1" x14ac:dyDescent="0.25">
      <c r="A228" s="12" t="str">
        <f>VLOOKUP(B228,'Plantilla publicacion'!$A$3:$B$490,2,0)</f>
        <v>Actividad propia</v>
      </c>
      <c r="B228" s="6" t="s">
        <v>938</v>
      </c>
      <c r="C228" s="248"/>
      <c r="D228" s="248">
        <f>VLOOKUP(B228,'Plantilla publicacion'!$A$3:$M$490,6,0)</f>
        <v>0</v>
      </c>
      <c r="E228" s="248"/>
      <c r="F228" s="248"/>
      <c r="G228" s="248" t="str">
        <f>VLOOKUP(B228,'Plantilla publicacion'!$A$3:$M$490,7,0)</f>
        <v>N/A</v>
      </c>
      <c r="H228" s="6" t="str">
        <f>VLOOKUP(B228,'Plantilla publicacion'!$A$3:$M$490,8,0)</f>
        <v>Comunicar a los grupos de valor la Estrategia de relacionamiento diseñada  (Capturas de pantalla de la divulgación en la página web y redes sociales)</v>
      </c>
      <c r="I228" s="6">
        <f>VLOOKUP(B228,'Plantilla publicacion'!$A$3:$M$490,9,0)</f>
        <v>1</v>
      </c>
      <c r="J228" s="6" t="str">
        <f>VLOOKUP(B228,'Plantilla publicacion'!$A$3:$M$490,10,0)</f>
        <v>Númerica</v>
      </c>
      <c r="K228" s="7" t="str">
        <f>VLOOKUP(B228,'Plantilla publicacion'!$A$3:$M$490,11,0)</f>
        <v>2025-02-19</v>
      </c>
      <c r="L228" s="7" t="str">
        <f>VLOOKUP(B228,'Plantilla publicacion'!$A$3:$M$490,12,0)</f>
        <v>2025-02-28</v>
      </c>
      <c r="M228" s="56"/>
      <c r="N228" s="56" t="str">
        <f>VLOOKUP(B228,'Plantilla publicacion'!$A$3:$M$490,13,0)</f>
        <v>72-GRUPO DE TRABAJO DE ATENCION AL CIUDADANO</v>
      </c>
      <c r="O228" s="506">
        <f>VLOOKUP(B228,'SEGUIMIENTO PAI 2025'!$F$6:$AF$486,23,0)</f>
        <v>100</v>
      </c>
      <c r="P228" s="506">
        <f>VLOOKUP(B228,'Plantilla publicacion'!$S$3:$Y$490,7,0)</f>
        <v>0.12165450121654502</v>
      </c>
      <c r="Q228" s="56" t="str">
        <f>VLOOKUP(B228,'SEGUIMIENTO PAI 2025'!$F$6:$AF$486,21,0)</f>
        <v xml:space="preserve">Se comunicó a los grupos de valor la Estrategia de relacionamiento con la ciudadanía SIC 2025 mediante publicaciones realizadas en el menú Participa de la página web el 24 de febrero de 2024 en donde se hizo el ejercicio preliminar de consulta y posteriormente se dispuso en el menú de Servicios a la ciudadanía para información de los grupos de interés. Así mismo, el 28 de febrero se divulgó en las redes sociales institucionales como X, Facebook, Instagram y LinkedIn la Estrategia diseñada.
</v>
      </c>
    </row>
    <row r="229" spans="1:17" s="11" customFormat="1" ht="48" customHeight="1" x14ac:dyDescent="0.25">
      <c r="A229" s="12" t="str">
        <f>VLOOKUP(B229,'Plantilla publicacion'!$A$3:$B$490,2,0)</f>
        <v>Actividad propia</v>
      </c>
      <c r="B229" s="6" t="s">
        <v>940</v>
      </c>
      <c r="C229" s="248"/>
      <c r="D229" s="248">
        <f>VLOOKUP(B229,'Plantilla publicacion'!$A$3:$M$490,6,0)</f>
        <v>0</v>
      </c>
      <c r="E229" s="248"/>
      <c r="F229" s="248"/>
      <c r="G229" s="248" t="str">
        <f>VLOOKUP(B229,'Plantilla publicacion'!$A$3:$M$490,7,0)</f>
        <v>N/A</v>
      </c>
      <c r="H229" s="6" t="str">
        <f>VLOOKUP(B229,'Plantilla publicacion'!$A$3:$M$490,8,0)</f>
        <v>Desarrollar laboratorios de simplicidad para traducir a lenguaje claro documentos de alto tráfico de cara a la ciudadanía  (Informe con el resultado de los laboratorios)</v>
      </c>
      <c r="I229" s="6">
        <f>VLOOKUP(B229,'Plantilla publicacion'!$A$3:$M$490,9,0)</f>
        <v>2</v>
      </c>
      <c r="J229" s="6" t="str">
        <f>VLOOKUP(B229,'Plantilla publicacion'!$A$3:$M$490,10,0)</f>
        <v>Númerica</v>
      </c>
      <c r="K229" s="7" t="str">
        <f>VLOOKUP(B229,'Plantilla publicacion'!$A$3:$M$490,11,0)</f>
        <v>2025-03-03</v>
      </c>
      <c r="L229" s="7" t="str">
        <f>VLOOKUP(B229,'Plantilla publicacion'!$A$3:$M$490,12,0)</f>
        <v>2025-09-30</v>
      </c>
      <c r="M229" s="56"/>
      <c r="N229" s="56" t="str">
        <f>VLOOKUP(B229,'Plantilla publicacion'!$A$3:$M$490,13,0)</f>
        <v>72-GRUPO DE TRABAJO DE ATENCION AL CIUDADANO</v>
      </c>
      <c r="O229" s="506">
        <f>VLOOKUP(B229,'SEGUIMIENTO PAI 2025'!$F$6:$AF$486,23,0)</f>
        <v>0</v>
      </c>
      <c r="P229" s="506">
        <f>VLOOKUP(B229,'Plantilla publicacion'!$S$3:$Y$490,7,0)</f>
        <v>0</v>
      </c>
      <c r="Q229" s="56" t="str">
        <f>VLOOKUP(B229,'SEGUIMIENTO PAI 2025'!$F$6:$AF$486,21,0)</f>
        <v>A finales de julio de 2025, se dio inicio a la primera fase de los dos laboratorios de simplicidad, centrados en el Home de la plataforma virtual SIC Facilita, la sección de Preguntas Frecuentes, y el Protocolo de Atención a la Ciudadanía. Hasta la fecha, se cuenta con el registro de 29 participaciones en esta etapa inicial. Se tiene previsto que, durante el mes de agosto de 2025, se desarrolle la segunda fase, la cual contempla las intervenciones y ajustes al Home de la plataforma y a los documentos analizados. Posteriormente, se llevará a cabo la tercera fase, que consistirá en la aplicación de la encuesta final para evaluar la efectividad de las mejoras implementadas.</v>
      </c>
    </row>
    <row r="230" spans="1:17" s="11" customFormat="1" ht="26.25" customHeight="1" x14ac:dyDescent="0.25">
      <c r="A230" s="12" t="str">
        <f>VLOOKUP(B230,'Plantilla publicacion'!$A$3:$B$490,2,0)</f>
        <v>Actividad propia</v>
      </c>
      <c r="B230" s="6" t="s">
        <v>942</v>
      </c>
      <c r="C230" s="248"/>
      <c r="D230" s="248">
        <f>VLOOKUP(B230,'Plantilla publicacion'!$A$3:$M$490,6,0)</f>
        <v>0</v>
      </c>
      <c r="E230" s="248"/>
      <c r="F230" s="248"/>
      <c r="G230" s="248" t="str">
        <f>VLOOKUP(B230,'Plantilla publicacion'!$A$3:$M$490,7,0)</f>
        <v>N/A</v>
      </c>
      <c r="H230" s="6" t="str">
        <f>VLOOKUP(B230,'Plantilla publicacion'!$A$3:$M$490,8,0)</f>
        <v>Traducir la Carta de Trato Digno dirigida a la ciudadanía en una lengua étnica y en braille  (Dos traducciones realizadas)</v>
      </c>
      <c r="I230" s="6">
        <f>VLOOKUP(B230,'Plantilla publicacion'!$A$3:$M$490,9,0)</f>
        <v>2</v>
      </c>
      <c r="J230" s="6" t="str">
        <f>VLOOKUP(B230,'Plantilla publicacion'!$A$3:$M$490,10,0)</f>
        <v>Númerica</v>
      </c>
      <c r="K230" s="7" t="str">
        <f>VLOOKUP(B230,'Plantilla publicacion'!$A$3:$M$490,11,0)</f>
        <v>2025-04-01</v>
      </c>
      <c r="L230" s="7" t="str">
        <f>VLOOKUP(B230,'Plantilla publicacion'!$A$3:$M$490,12,0)</f>
        <v>2025-10-31</v>
      </c>
      <c r="M230" s="56"/>
      <c r="N230" s="56" t="str">
        <f>VLOOKUP(B230,'Plantilla publicacion'!$A$3:$M$490,13,0)</f>
        <v>72-GRUPO DE TRABAJO DE ATENCION AL CIUDADANO</v>
      </c>
      <c r="O230" s="506">
        <f>VLOOKUP(B230,'SEGUIMIENTO PAI 2025'!$F$6:$AF$486,23,0)</f>
        <v>0</v>
      </c>
      <c r="P230" s="506">
        <f>VLOOKUP(B230,'Plantilla publicacion'!$S$3:$Y$490,7,0)</f>
        <v>0</v>
      </c>
      <c r="Q230" s="56">
        <f>VLOOKUP(B230,'SEGUIMIENTO PAI 2025'!$F$6:$AF$486,21,0)</f>
        <v>0</v>
      </c>
    </row>
    <row r="231" spans="1:17" s="11" customFormat="1" ht="48" customHeight="1" x14ac:dyDescent="0.25">
      <c r="A231" s="12" t="str">
        <f>VLOOKUP(B231,'Plantilla publicacion'!$A$3:$B$490,2,0)</f>
        <v>Actividad propia</v>
      </c>
      <c r="B231" s="6" t="s">
        <v>944</v>
      </c>
      <c r="C231" s="248"/>
      <c r="D231" s="248">
        <f>VLOOKUP(B231,'Plantilla publicacion'!$A$3:$M$490,6,0)</f>
        <v>0</v>
      </c>
      <c r="E231" s="248"/>
      <c r="F231" s="248"/>
      <c r="G231" s="248" t="str">
        <f>VLOOKUP(B231,'Plantilla publicacion'!$A$3:$M$490,7,0)</f>
        <v>N/A</v>
      </c>
      <c r="H231" s="6" t="str">
        <f>VLOOKUP(B231,'Plantilla publicacion'!$A$3:$M$490,8,0)</f>
        <v>Promover el uso de los canales virtuales a través de campañas de comunicación interna y externa  (Evidencias de las campañas realizadas)</v>
      </c>
      <c r="I231" s="6">
        <f>VLOOKUP(B231,'Plantilla publicacion'!$A$3:$M$490,9,0)</f>
        <v>2</v>
      </c>
      <c r="J231" s="6" t="str">
        <f>VLOOKUP(B231,'Plantilla publicacion'!$A$3:$M$490,10,0)</f>
        <v>Númerica</v>
      </c>
      <c r="K231" s="7" t="str">
        <f>VLOOKUP(B231,'Plantilla publicacion'!$A$3:$M$490,11,0)</f>
        <v>2025-04-07</v>
      </c>
      <c r="L231" s="7" t="str">
        <f>VLOOKUP(B231,'Plantilla publicacion'!$A$3:$M$490,12,0)</f>
        <v>2025-09-30</v>
      </c>
      <c r="M231" s="56"/>
      <c r="N231" s="56" t="str">
        <f>VLOOKUP(B231,'Plantilla publicacion'!$A$3:$M$490,13,0)</f>
        <v>72-GRUPO DE TRABAJO DE ATENCION AL CIUDADANO</v>
      </c>
      <c r="O231" s="506">
        <f>VLOOKUP(B231,'SEGUIMIENTO PAI 2025'!$F$6:$AF$486,23,0)</f>
        <v>50</v>
      </c>
      <c r="P231" s="506">
        <f>VLOOKUP(B231,'Plantilla publicacion'!$S$3:$Y$490,7,0)</f>
        <v>9.1240875912408759E-2</v>
      </c>
      <c r="Q231" s="56" t="str">
        <f>VLOOKUP(B231,'SEGUIMIENTO PAI 2025'!$F$6:$AF$486,21,0)</f>
        <v xml:space="preserve">Los días 17 y 22 de julio, se publicó en redes sociales la primera campaña orientada a promover el uso del canal virtual de atención al ciudadano a través del servicio virtual de la plataforma SIC Facilita. Esta iniciativa fue acompañada de mensajes clave como: “Solución desde tu casa. Con #SICFacilita puedes presentar tus reclamaciones de forma gratuita, fácil y 100% virtual.”. 
La campaña buscó fomentar el uso de medios digitales para facilitar la interacción entre la ciudadanía y la entidad, promoviendo la eficiencia, accesibilidad y gratuidad en la gestión de reclamaciones.
</v>
      </c>
    </row>
    <row r="232" spans="1:17" s="11" customFormat="1" ht="48" customHeight="1" x14ac:dyDescent="0.25">
      <c r="A232" s="12" t="str">
        <f>VLOOKUP(B232,'Plantilla publicacion'!$A$3:$B$490,2,0)</f>
        <v>Actividad propia</v>
      </c>
      <c r="B232" s="6" t="s">
        <v>946</v>
      </c>
      <c r="C232" s="248"/>
      <c r="D232" s="248">
        <f>VLOOKUP(B232,'Plantilla publicacion'!$A$3:$M$490,6,0)</f>
        <v>0</v>
      </c>
      <c r="E232" s="248"/>
      <c r="F232" s="248"/>
      <c r="G232" s="248" t="str">
        <f>VLOOKUP(B232,'Plantilla publicacion'!$A$3:$M$490,7,0)</f>
        <v>N/A</v>
      </c>
      <c r="H232" s="6" t="str">
        <f>VLOOKUP(B232,'Plantilla publicacion'!$A$3:$M$490,8,0)</f>
        <v>Desarrollar jornadas de socialización de lineamientos de Atención al Ciudadano a nivel interno  (Evidencias de socialización)</v>
      </c>
      <c r="I232" s="6">
        <f>VLOOKUP(B232,'Plantilla publicacion'!$A$3:$M$490,9,0)</f>
        <v>2</v>
      </c>
      <c r="J232" s="6" t="str">
        <f>VLOOKUP(B232,'Plantilla publicacion'!$A$3:$M$490,10,0)</f>
        <v>Númerica</v>
      </c>
      <c r="K232" s="7" t="str">
        <f>VLOOKUP(B232,'Plantilla publicacion'!$A$3:$M$490,11,0)</f>
        <v>2025-05-02</v>
      </c>
      <c r="L232" s="7" t="str">
        <f>VLOOKUP(B232,'Plantilla publicacion'!$A$3:$M$490,12,0)</f>
        <v>2025-09-30</v>
      </c>
      <c r="M232" s="56"/>
      <c r="N232" s="56" t="str">
        <f>VLOOKUP(B232,'Plantilla publicacion'!$A$3:$M$490,13,0)</f>
        <v>72-GRUPO DE TRABAJO DE ATENCION AL CIUDADANO</v>
      </c>
      <c r="O232" s="506">
        <f>VLOOKUP(B232,'SEGUIMIENTO PAI 2025'!$F$6:$AF$486,23,0)</f>
        <v>50</v>
      </c>
      <c r="P232" s="506">
        <f>VLOOKUP(B232,'Plantilla publicacion'!$S$3:$Y$490,7,0)</f>
        <v>6.0827250608272508E-2</v>
      </c>
      <c r="Q232" s="56" t="str">
        <f>VLOOKUP(B232,'SEGUIMIENTO PAI 2025'!$F$6:$AF$486,21,0)</f>
        <v>El 23 de julio de 2025, se llevó a cabo, en modalidad virtual, la primera jornada de socialización de los lineamientos de Atención al Ciudadano, enmarcada en el proceso de capacitación sobre las directrices establecidas en la nueva Circular 11 de junio de 2025 – Lineamientos para la gestión de PQRSF, con el objetivo de fortalecer la atención y el servicio a la ciudadanía. El encuentro contó con la participación de más de 132 asistentes, entre funcionarios y contratistas de todas las dependencias de la entidad</v>
      </c>
    </row>
    <row r="233" spans="1:17" s="11" customFormat="1" ht="48" customHeight="1" x14ac:dyDescent="0.25">
      <c r="A233" s="12" t="str">
        <f>VLOOKUP(B233,'Plantilla publicacion'!$A$3:$B$490,2,0)</f>
        <v>Actividad propia</v>
      </c>
      <c r="B233" s="6" t="s">
        <v>948</v>
      </c>
      <c r="C233" s="248"/>
      <c r="D233" s="248">
        <f>VLOOKUP(B233,'Plantilla publicacion'!$A$3:$M$490,6,0)</f>
        <v>0</v>
      </c>
      <c r="E233" s="248"/>
      <c r="F233" s="248"/>
      <c r="G233" s="248" t="str">
        <f>VLOOKUP(B233,'Plantilla publicacion'!$A$3:$M$490,7,0)</f>
        <v>N/A</v>
      </c>
      <c r="H233" s="6" t="str">
        <f>VLOOKUP(B233,'Plantilla publicacion'!$A$3:$M$490,8,0)</f>
        <v>Ejecutar el plan de trabajo de la estrategia de relacionamiento con la ciudadanía SIC 2025 (Informe de ejecución de estrategia de relacionamiento elaborado)</v>
      </c>
      <c r="I233" s="6">
        <f>VLOOKUP(B233,'Plantilla publicacion'!$A$3:$M$490,9,0)</f>
        <v>100</v>
      </c>
      <c r="J233" s="6" t="str">
        <f>VLOOKUP(B233,'Plantilla publicacion'!$A$3:$M$490,10,0)</f>
        <v>Porcentual</v>
      </c>
      <c r="K233" s="7" t="str">
        <f>VLOOKUP(B233,'Plantilla publicacion'!$A$3:$M$490,11,0)</f>
        <v>2025-05-02</v>
      </c>
      <c r="L233" s="7" t="str">
        <f>VLOOKUP(B233,'Plantilla publicacion'!$A$3:$M$490,12,0)</f>
        <v>2025-09-30</v>
      </c>
      <c r="M233" s="56"/>
      <c r="N233" s="56" t="str">
        <f>VLOOKUP(B233,'Plantilla publicacion'!$A$3:$M$490,13,0)</f>
        <v>72-GRUPO DE TRABAJO DE ATENCION AL CIUDADANO</v>
      </c>
      <c r="O233" s="506">
        <f>VLOOKUP(B233,'SEGUIMIENTO PAI 2025'!$F$6:$AF$486,23,0)</f>
        <v>28</v>
      </c>
      <c r="P233" s="506">
        <f>VLOOKUP(B233,'Plantilla publicacion'!$S$3:$Y$490,7,0)</f>
        <v>3.4063260340632603E-2</v>
      </c>
      <c r="Q233" s="56" t="str">
        <f>VLOOKUP(B233,'SEGUIMIENTO PAI 2025'!$F$6:$AF$486,21,0)</f>
        <v>De las 16 actividades propuestas en la Estrategia de Relacionamiento con la Ciudadanía SIC 2025, se han ejecutado en su totalidad tres. Adicionalmente, se han adelantado las siguientes acciones: 
Se llevó a cabo la primera jornada de socialización de los lineamientos sobre la gestión de PQRSF.
Se realizó la primera campaña para promover el canal virtual SIC Facilita.
Se desarrolló la primera jornada de difusión del Código de Integridad.
Se iniciaron dos laboratorios de simplicidad, según lo programado.
Actualmente, continúan en ejecución actividades como el monitoreo de canales de atención, así como la identificación y puesta en marcha de mejoras orientadas a incrementar la satisfacción de los usuarios.</v>
      </c>
    </row>
    <row r="234" spans="1:17" s="11" customFormat="1" ht="48" customHeight="1" thickBot="1" x14ac:dyDescent="0.3">
      <c r="A234" s="12" t="str">
        <f>VLOOKUP(B234,'Plantilla publicacion'!$A$3:$B$490,2,0)</f>
        <v>Actividad propia</v>
      </c>
      <c r="B234" s="10" t="s">
        <v>949</v>
      </c>
      <c r="C234" s="248"/>
      <c r="D234" s="248">
        <f>VLOOKUP(B234,'Plantilla publicacion'!$A$3:$M$490,6,0)</f>
        <v>0</v>
      </c>
      <c r="E234" s="248"/>
      <c r="F234" s="248"/>
      <c r="G234" s="248" t="str">
        <f>VLOOKUP(B234,'Plantilla publicacion'!$A$3:$M$490,7,0)</f>
        <v>N/A</v>
      </c>
      <c r="H234" s="10" t="str">
        <f>VLOOKUP(B234,'Plantilla publicacion'!$A$3:$M$490,8,0)</f>
        <v>Elaborar y publicar informe con el resultado de la implementación de la estrategia de relacionamiento  (Informe publicado en el página web)</v>
      </c>
      <c r="I234" s="10">
        <f>VLOOKUP(B234,'Plantilla publicacion'!$A$3:$M$490,9,0)</f>
        <v>1</v>
      </c>
      <c r="J234" s="10" t="str">
        <f>VLOOKUP(B234,'Plantilla publicacion'!$A$3:$M$490,10,0)</f>
        <v>Númerica</v>
      </c>
      <c r="K234" s="111" t="str">
        <f>VLOOKUP(B234,'Plantilla publicacion'!$A$3:$M$490,11,0)</f>
        <v>2025-10-01</v>
      </c>
      <c r="L234" s="111" t="str">
        <f>VLOOKUP(B234,'Plantilla publicacion'!$A$3:$M$490,12,0)</f>
        <v>2025-11-14</v>
      </c>
      <c r="M234" s="112"/>
      <c r="N234" s="112" t="str">
        <f>VLOOKUP(B234,'Plantilla publicacion'!$A$3:$M$490,13,0)</f>
        <v>72-GRUPO DE TRABAJO DE ATENCION AL CIUDADANO</v>
      </c>
      <c r="O234" s="509">
        <f>VLOOKUP(B234,'SEGUIMIENTO PAI 2025'!$F$6:$AF$486,23,0)</f>
        <v>0</v>
      </c>
      <c r="P234" s="509">
        <f>VLOOKUP(B234,'Plantilla publicacion'!$S$3:$Y$490,7,0)</f>
        <v>0</v>
      </c>
      <c r="Q234" s="112">
        <f>VLOOKUP(B234,'SEGUIMIENTO PAI 2025'!$F$6:$AF$486,21,0)</f>
        <v>0</v>
      </c>
    </row>
    <row r="235" spans="1:17" s="11" customFormat="1" ht="64.5" customHeight="1" x14ac:dyDescent="0.25">
      <c r="A235" s="5" t="str">
        <f>VLOOKUP(B235,'Plantilla publicacion'!$A$3:$B$490,2,0)</f>
        <v>Producto</v>
      </c>
      <c r="B235" s="99" t="s">
        <v>958</v>
      </c>
      <c r="C235" s="247" t="str">
        <f>VLOOKUP(B235,'Plantilla publicacion'!$A$3:$R$490,17,0)</f>
        <v>PND - 5-31-5-b- Convergencia regional - Entidades públicas territoriales y nacionales fortalecidas / PES - Cierre de brechas territoriales</v>
      </c>
      <c r="D235" s="247" t="str">
        <f>VLOOKUP(B235,'Plantilla publicacion'!$A$3:$M$490,6,0)</f>
        <v>58-Promover el enfoque preventivo, diferencial y territorial en el que hacer misional de la entidad</v>
      </c>
      <c r="E235" s="247" t="str">
        <f>VLOOKUP(B235,'Plantilla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35" s="247" t="str">
        <f>VLOOKUP(B235,'Plantilla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35" s="247" t="str">
        <f>VLOOKUP(B235,'Plantilla publicacion'!$A$3:$M$490,7,0)</f>
        <v>C-3599-0200-0005-53105b</v>
      </c>
      <c r="H235" s="101" t="str">
        <f>VLOOKUP(B235,'Plantilla publicacion'!$A$3:$M$490,8,0)</f>
        <v>Programa de atención a la ciudadanía con enfoque diferencial implementado. (Informe de actividades realizadas )</v>
      </c>
      <c r="I235" s="101">
        <f>VLOOKUP(B235,'Plantilla publicacion'!$A$3:$M$490,9,0)</f>
        <v>1</v>
      </c>
      <c r="J235" s="101" t="str">
        <f>VLOOKUP(B235,'Plantilla publicacion'!$A$3:$M$490,10,0)</f>
        <v>Númerica</v>
      </c>
      <c r="K235" s="181" t="str">
        <f>VLOOKUP(B235,'Plantilla publicacion'!$A$3:$M$490,11,0)</f>
        <v>2025-02-03</v>
      </c>
      <c r="L235" s="181" t="str">
        <f>VLOOKUP(B235,'Plantilla publicacion'!$A$3:$M$490,12,0)</f>
        <v>2025-11-28</v>
      </c>
      <c r="M235" s="101">
        <f>IF(ISERROR(VLOOKUP(B235,'Plantilla publicacion'!$A$3:$P$490,16,0)),"NA",VLOOKUP(B235,'Plantilla publicacion'!$A$3:$P$490,16,0))</f>
        <v>0</v>
      </c>
      <c r="N235" s="101" t="str">
        <f>VLOOKUP(B235,'Plantilla publicacion'!$A$3:$M$490,13,0)</f>
        <v>142-GRUPO DE TRABAJO DE SERVICIOS ADMINISTRATIVOS Y RECURSOS FÍSICOS;
20-OFICINA DE TECNOLOGÍA E INFORMÁTICA;
72-GRUPO DE TRABAJO DE ATENCION AL CIUDADANO</v>
      </c>
      <c r="O235" s="507">
        <f>VLOOKUP(B235,'SEGUIMIENTO PAI 2025'!$F$6:$AF$486,23,0)</f>
        <v>0</v>
      </c>
      <c r="P235" s="507">
        <f>VLOOKUP(B235,'Plantilla publicacion'!$S$3:$Y$490,7,0)</f>
        <v>0</v>
      </c>
      <c r="Q235" s="101" t="str">
        <f>VLOOKUP(B235,'SEGUIMIENTO PAI 2025'!$F$6:$AF$486,21,0)</f>
        <v xml:space="preserve">Se ha desarrollado 1 de 5 actividades programadas, relacionada con el diseño de la propuesta de intervención de canales.  El Programa de atención a la ciudadanía con enfoque diferencial iniciará con la intervención del Canal Presencial. Durante la vigencia 2025 se intervendrá también el canal telefónico, el canal virtual y escrito será intervenido en el 2026. </v>
      </c>
    </row>
    <row r="236" spans="1:17" s="11" customFormat="1" ht="48" customHeight="1" x14ac:dyDescent="0.25">
      <c r="A236" s="12" t="str">
        <f>VLOOKUP(B236,'Plantilla publicacion'!$A$3:$B$490,2,0)</f>
        <v>Actividad propia</v>
      </c>
      <c r="B236" s="103" t="s">
        <v>960</v>
      </c>
      <c r="C236" s="248"/>
      <c r="D236" s="248">
        <f>VLOOKUP(B236,'Plantilla publicacion'!$A$3:$M$490,6,0)</f>
        <v>0</v>
      </c>
      <c r="E236" s="248"/>
      <c r="F236" s="248"/>
      <c r="G236" s="248" t="str">
        <f>VLOOKUP(B236,'Plantilla publicacion'!$A$3:$M$490,7,0)</f>
        <v>N/A</v>
      </c>
      <c r="H236" s="6" t="str">
        <f>VLOOKUP(B236,'Plantilla publicacion'!$A$3:$M$490,8,0)</f>
        <v>Identificar e intervenir los canales y servicios a los que se aplicará el enfoque diferencial (Documento con la propuesta de intervención de canales/servicios)</v>
      </c>
      <c r="I236" s="6">
        <f>VLOOKUP(B236,'Plantilla publicacion'!$A$3:$M$490,9,0)</f>
        <v>1</v>
      </c>
      <c r="J236" s="6" t="str">
        <f>VLOOKUP(B236,'Plantilla publicacion'!$A$3:$M$490,10,0)</f>
        <v>Númerica</v>
      </c>
      <c r="K236" s="7" t="str">
        <f>VLOOKUP(B236,'Plantilla publicacion'!$A$3:$M$490,11,0)</f>
        <v>2025-02-03</v>
      </c>
      <c r="L236" s="7" t="str">
        <f>VLOOKUP(B236,'Plantilla publicacion'!$A$3:$M$490,12,0)</f>
        <v>2025-03-14</v>
      </c>
      <c r="M236" s="56"/>
      <c r="N236" s="56" t="str">
        <f>VLOOKUP(B236,'Plantilla publicacion'!$A$3:$M$490,13,0)</f>
        <v>72-GRUPO DE TRABAJO DE ATENCION AL CIUDADANO</v>
      </c>
      <c r="O236" s="506">
        <f>VLOOKUP(B236,'SEGUIMIENTO PAI 2025'!$F$6:$AF$486,23,0)</f>
        <v>100</v>
      </c>
      <c r="P236" s="506">
        <f>VLOOKUP(B236,'Plantilla publicacion'!$S$3:$Y$490,7,0)</f>
        <v>0.18248175182481752</v>
      </c>
      <c r="Q236" s="56" t="str">
        <f>VLOOKUP(B236,'SEGUIMIENTO PAI 2025'!$F$6:$AF$486,21,0)</f>
        <v>Se elaboró un documento con la propuesta de Programa de atención a la ciudadanía con enfoque diferencial. Se iniciará con la intervención del Canal Presencial teniendo en cuenta que los cambios que surjan de esta no requieren recursos tecnológicos, además el contacto directo con el grupo objetivo permitirá adquirir buenas prácticas a ser replicadas en otros canales de atención. Durante la vigencia 2025 se intervendrá también el canal telefónico, el canal virtual y escrito será intervenido en el 2026.</v>
      </c>
    </row>
    <row r="237" spans="1:17" s="11" customFormat="1" ht="48" customHeight="1" x14ac:dyDescent="0.25">
      <c r="A237" s="12" t="str">
        <f>VLOOKUP(B237,'Plantilla publicacion'!$A$3:$B$490,2,0)</f>
        <v>Actividad propia</v>
      </c>
      <c r="B237" s="103" t="s">
        <v>962</v>
      </c>
      <c r="C237" s="248"/>
      <c r="D237" s="248">
        <f>VLOOKUP(B237,'Plantilla publicacion'!$A$3:$M$490,6,0)</f>
        <v>0</v>
      </c>
      <c r="E237" s="248"/>
      <c r="F237" s="248"/>
      <c r="G237" s="248" t="str">
        <f>VLOOKUP(B237,'Plantilla publicacion'!$A$3:$M$490,7,0)</f>
        <v>N/A</v>
      </c>
      <c r="H237" s="6" t="str">
        <f>VLOOKUP(B237,'Plantilla publicacion'!$A$3:$M$490,8,0)</f>
        <v>Implementar la señalización inclusiva en otro lenguaje o idioma para los puntos priorizados de atención al ciudadano presenciales a nivel nacional (Informe de implementación)</v>
      </c>
      <c r="I237" s="6">
        <f>VLOOKUP(B237,'Plantilla publicacion'!$A$3:$M$490,9,0)</f>
        <v>1</v>
      </c>
      <c r="J237" s="6" t="str">
        <f>VLOOKUP(B237,'Plantilla publicacion'!$A$3:$M$490,10,0)</f>
        <v>Númerica</v>
      </c>
      <c r="K237" s="7" t="str">
        <f>VLOOKUP(B237,'Plantilla publicacion'!$A$3:$M$490,11,0)</f>
        <v>2025-03-18</v>
      </c>
      <c r="L237" s="7" t="str">
        <f>VLOOKUP(B237,'Plantilla publicacion'!$A$3:$M$490,12,0)</f>
        <v>2025-08-29</v>
      </c>
      <c r="M237" s="56"/>
      <c r="N237" s="56" t="str">
        <f>VLOOKUP(B237,'Plantilla publicacion'!$A$3:$M$490,13,0)</f>
        <v>142-GRUPO DE TRABAJO DE SERVICIOS ADMINISTRATIVOS Y RECURSOS FÍSICOS;
72-GRUPO DE TRABAJO DE ATENCION AL CIUDADANO</v>
      </c>
      <c r="O237" s="506">
        <f>VLOOKUP(B237,'SEGUIMIENTO PAI 2025'!$F$6:$AF$486,23,0)</f>
        <v>0</v>
      </c>
      <c r="P237" s="506">
        <f>VLOOKUP(B237,'Plantilla publicacion'!$S$3:$Y$490,7,0)</f>
        <v>0</v>
      </c>
      <c r="Q237" s="56" t="str">
        <f>VLOOKUP(B237,'SEGUIMIENTO PAI 2025'!$F$6:$AF$486,21,0)</f>
        <v xml:space="preserve">Se informó por parte del grupo de Servicios Administrativos que el traslado del Contacto Center al nuevo local de atención al ciudadano se realizará durante la primera semana de octubre, teniendo en cuenta que las adecuaciones de la infraestructura concluyen el 30 de septiembre de 2025. 
Se identificó por parte del equipo de trabajo de Atención al ciudadano las necesidades de señalética, las cuales fueron remitidas al grupo de Servicios Administrativos según lo requerido en mesa de trabajo realizada el  25 de agosto de 2025. </v>
      </c>
    </row>
    <row r="238" spans="1:17" s="11" customFormat="1" ht="48" customHeight="1" x14ac:dyDescent="0.25">
      <c r="A238" s="12" t="str">
        <f>VLOOKUP(B238,'Plantilla publicacion'!$A$3:$B$490,2,0)</f>
        <v>Actividad propia</v>
      </c>
      <c r="B238" s="103" t="s">
        <v>965</v>
      </c>
      <c r="C238" s="248"/>
      <c r="D238" s="248">
        <f>VLOOKUP(B238,'Plantilla publicacion'!$A$3:$M$490,6,0)</f>
        <v>0</v>
      </c>
      <c r="E238" s="248"/>
      <c r="F238" s="248"/>
      <c r="G238" s="248" t="str">
        <f>VLOOKUP(B238,'Plantilla publicacion'!$A$3:$M$490,7,0)</f>
        <v>N/A</v>
      </c>
      <c r="H238" s="6" t="str">
        <f>VLOOKUP(B238,'Plantilla publicacion'!$A$3:$M$490,8,0)</f>
        <v>Desarrolla jornada  con las entidades líderes en la atención incluyente y documentar las buenas prácticas en la materia (Documento de buenas prácticas identificadas)</v>
      </c>
      <c r="I238" s="6">
        <f>VLOOKUP(B238,'Plantilla publicacion'!$A$3:$M$490,9,0)</f>
        <v>1</v>
      </c>
      <c r="J238" s="6" t="str">
        <f>VLOOKUP(B238,'Plantilla publicacion'!$A$3:$M$490,10,0)</f>
        <v>Númerica</v>
      </c>
      <c r="K238" s="7" t="str">
        <f>VLOOKUP(B238,'Plantilla publicacion'!$A$3:$M$490,11,0)</f>
        <v>2025-04-01</v>
      </c>
      <c r="L238" s="7" t="str">
        <f>VLOOKUP(B238,'Plantilla publicacion'!$A$3:$M$490,12,0)</f>
        <v>2025-06-04</v>
      </c>
      <c r="M238" s="56"/>
      <c r="N238" s="56" t="str">
        <f>VLOOKUP(B238,'Plantilla publicacion'!$A$3:$M$490,13,0)</f>
        <v>72-GRUPO DE TRABAJO DE ATENCION AL CIUDADANO</v>
      </c>
      <c r="O238" s="506">
        <f>VLOOKUP(B238,'SEGUIMIENTO PAI 2025'!$F$6:$AF$486,23,0)</f>
        <v>100</v>
      </c>
      <c r="P238" s="506">
        <f>VLOOKUP(B238,'Plantilla publicacion'!$S$3:$Y$490,7,0)</f>
        <v>0.24330900243309003</v>
      </c>
      <c r="Q238" s="56" t="str">
        <f>VLOOKUP(B238,'SEGUIMIENTO PAI 2025'!$F$6:$AF$486,21,0)</f>
        <v xml:space="preserve">
Se han identificado buenas prácticas en la atención a personas con discapacidad visual, sordas y con enfoque de género durante el análisis de los procesos de atención al ciudadano del Instituto Nacional para Ciegos (INCI), el Instituto Nacional para Sordos (INSOR) y la Secretaría Distrital de la Mujer.  Estos nuevos elementos permitirían fortalecer el enfoque diferencial e inclusivo que responda de manera más adecuada a las diversas características y necesidades de la ciudadanía. Serán documentadas e incorporadas en el protocolo de atención al ciudadano y otras serán consideradas para su implementación tanto en el punto de atención presencial actual como en el que se proyecta a futuro para la nueva sede principal.</v>
      </c>
    </row>
    <row r="239" spans="1:17" s="11" customFormat="1" ht="48" customHeight="1" thickBot="1" x14ac:dyDescent="0.3">
      <c r="A239" s="12" t="str">
        <f>VLOOKUP(B239,'Plantilla publicacion'!$A$3:$B$490,2,0)</f>
        <v>Actividad propia</v>
      </c>
      <c r="B239" s="105" t="s">
        <v>970</v>
      </c>
      <c r="C239" s="249"/>
      <c r="D239" s="249">
        <f>VLOOKUP(B239,'Plantilla publicacion'!$A$3:$M$490,6,0)</f>
        <v>0</v>
      </c>
      <c r="E239" s="249"/>
      <c r="F239" s="249"/>
      <c r="G239" s="249" t="str">
        <f>VLOOKUP(B239,'Plantilla publicacion'!$A$3:$M$490,7,0)</f>
        <v>N/A</v>
      </c>
      <c r="H239" s="107" t="str">
        <f>VLOOKUP(B239,'Plantilla publicacion'!$A$3:$M$490,8,0)</f>
        <v>Implementar fase 2 del traductor interactivo  (Adquisición pantalla y en funcionamiento)</v>
      </c>
      <c r="I239" s="107">
        <f>VLOOKUP(B239,'Plantilla publicacion'!$A$3:$M$490,9,0)</f>
        <v>1</v>
      </c>
      <c r="J239" s="107" t="str">
        <f>VLOOKUP(B239,'Plantilla publicacion'!$A$3:$M$490,10,0)</f>
        <v>Númerica</v>
      </c>
      <c r="K239" s="108" t="str">
        <f>VLOOKUP(B239,'Plantilla publicacion'!$A$3:$M$490,11,0)</f>
        <v>2025-06-20</v>
      </c>
      <c r="L239" s="108" t="str">
        <f>VLOOKUP(B239,'Plantilla publicacion'!$A$3:$M$490,12,0)</f>
        <v>2025-11-28</v>
      </c>
      <c r="M239" s="109"/>
      <c r="N239" s="109" t="str">
        <f>VLOOKUP(B239,'Plantilla publicacion'!$A$3:$M$490,13,0)</f>
        <v>20-OFICINA DE TECNOLOGÍA E INFORMÁTICA;
72-GRUPO DE TRABAJO DE ATENCION AL CIUDADANO</v>
      </c>
      <c r="O239" s="508">
        <f>VLOOKUP(B239,'SEGUIMIENTO PAI 2025'!$F$6:$AF$486,23,0)</f>
        <v>0</v>
      </c>
      <c r="P239" s="508">
        <f>VLOOKUP(B239,'Plantilla publicacion'!$S$3:$Y$490,7,0)</f>
        <v>0</v>
      </c>
      <c r="Q239" s="109" t="str">
        <f>VLOOKUP(B239,'SEGUIMIENTO PAI 2025'!$F$6:$AF$486,21,0)</f>
        <v>Se definieron las características técnicas de la pantalla y el color, la cual se encuentra en etapa de fabricación por parte del proveedor Inventor. Así mismo, se encuentra en elaboración la propuesta de diseño de ubicación del branding en el kiosco interactivo.</v>
      </c>
    </row>
    <row r="240" spans="1:17" s="11" customFormat="1" ht="26.25" customHeight="1" x14ac:dyDescent="0.25">
      <c r="A240" s="5" t="str">
        <f>VLOOKUP(B240,'Plantilla publicacion'!$A$3:$B$490,2,0)</f>
        <v>Producto</v>
      </c>
      <c r="B240" s="14" t="s">
        <v>972</v>
      </c>
      <c r="C240" s="248" t="str">
        <f>VLOOKUP(B240,'Plantilla publicacion'!$A$3:$R$490,17,0)</f>
        <v>PND - 5-31-5-b- Convergencia regional - Entidades públicas territoriales y nacionales fortalecidas / PES - Transformación Institucional</v>
      </c>
      <c r="D240" s="248" t="str">
        <f>VLOOKUP(B240,'Plantilla publicacion'!$A$3:$M$490,6,0)</f>
        <v>60-Fortalecer el Sistema Integral de Gestión Institucional en el marco del Modelo Integrado de Planeación y gestión para mejorar la prestación del servicio.</v>
      </c>
      <c r="E240" s="248" t="str">
        <f>VLOOKUP(B240,'Plantilla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40" s="248" t="str">
        <f>VLOOKUP(B240,'Plantilla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40" s="248" t="str">
        <f>VLOOKUP(B240,'Plantilla publicacion'!$A$3:$M$490,7,0)</f>
        <v>C-3599-0200-0005-53105b</v>
      </c>
      <c r="H240" s="14" t="str">
        <f>VLOOKUP(B240,'Plantilla publicacion'!$A$3:$M$490,8,0)</f>
        <v>Estrategia de promoción de la participación ciudadana en la SIC, formulada e implementada  (Informe de actividades realizadas )</v>
      </c>
      <c r="I240" s="14">
        <f>VLOOKUP(B240,'Plantilla publicacion'!$A$3:$M$490,9,0)</f>
        <v>30</v>
      </c>
      <c r="J240" s="14" t="str">
        <f>VLOOKUP(B240,'Plantilla publicacion'!$A$3:$M$490,10,0)</f>
        <v>Porcentual</v>
      </c>
      <c r="K240" s="180" t="str">
        <f>VLOOKUP(B240,'Plantilla publicacion'!$A$3:$M$490,11,0)</f>
        <v>2025-01-15</v>
      </c>
      <c r="L240" s="180" t="str">
        <f>VLOOKUP(B240,'Plantilla publicacion'!$A$3:$M$490,12,0)</f>
        <v>2025-12-15</v>
      </c>
      <c r="M240" s="14" t="str">
        <f>IF(ISERROR(VLOOKUP(B240,'Plantilla publicacion'!$A$3:$P$490,16,0)),"NA",VLOOKUP(B240,'Plantilla publicacion'!$A$3:$P$490,16,0))</f>
        <v>PES_20230281 / PEI_24</v>
      </c>
      <c r="N240" s="14" t="str">
        <f>VLOOKUP(B240,'Plantilla publicacion'!$A$3:$M$490,13,0)</f>
        <v>72-GRUPO DE TRABAJO DE ATENCION AL CIUDADANO</v>
      </c>
      <c r="O240" s="502">
        <f>VLOOKUP(B240,'SEGUIMIENTO PAI 2025'!$F$6:$AF$486,23,0)</f>
        <v>19</v>
      </c>
      <c r="P240" s="502">
        <f>VLOOKUP(B240,'Plantilla publicacion'!$S$3:$Y$490,7,0)</f>
        <v>0.17040358744394621</v>
      </c>
      <c r="Q240" s="14" t="str">
        <f>VLOOKUP(B240,'SEGUIMIENTO PAI 2025'!$F$6:$AF$486,21,0)</f>
        <v>En el mes de agosto corte semana  4  se realizaron (3) actividades con consulta ciudadana y/o alcance participativo para los ciudadanos y grupos de valor como son: (1) proyectos normativos y (2) espacio de diálogo:
(1) Proyectos Normativos: Circular Externa
Instruir a los sujetos vigilados por la Superintendencia de Industria y Comercio para cumplir con la normativa sobre protección de datos personales en los procesos de transferencia de tecnología.
(2) Espacio de diálogo: XII Congreso Internacional de Protección de Datos Personales agosto 2025
¡La Superintendencia de Industria y Comercio llega a Pereira con #LaSuperEnElTerritorio!-¡Agéndate y participa en este espacio de formación y defensa de los derechos de los consumidores!</v>
      </c>
    </row>
    <row r="241" spans="1:17" s="11" customFormat="1" ht="48" customHeight="1" x14ac:dyDescent="0.25">
      <c r="A241" s="12" t="str">
        <f>VLOOKUP(B241,'Plantilla publicacion'!$A$3:$B$490,2,0)</f>
        <v>Actividad propia</v>
      </c>
      <c r="B241" s="6" t="s">
        <v>974</v>
      </c>
      <c r="C241" s="248"/>
      <c r="D241" s="248">
        <f>VLOOKUP(B241,'Plantilla publicacion'!$A$3:$M$490,6,0)</f>
        <v>0</v>
      </c>
      <c r="E241" s="248"/>
      <c r="F241" s="248"/>
      <c r="G241" s="248" t="str">
        <f>VLOOKUP(B241,'Plantilla publicacion'!$A$3:$M$490,7,0)</f>
        <v>N/A</v>
      </c>
      <c r="H241" s="6" t="str">
        <f>VLOOKUP(B241,'Plantilla publicacion'!$A$3:$M$490,8,0)</f>
        <v>Diseñar la estrategia de participación ciudadanía SIC 2025 que incluya el plan detrabajo para su ejecución (Documento de estrategia)</v>
      </c>
      <c r="I241" s="6">
        <f>VLOOKUP(B241,'Plantilla publicacion'!$A$3:$M$490,9,0)</f>
        <v>1</v>
      </c>
      <c r="J241" s="6" t="str">
        <f>VLOOKUP(B241,'Plantilla publicacion'!$A$3:$M$490,10,0)</f>
        <v>Númerica</v>
      </c>
      <c r="K241" s="7" t="str">
        <f>VLOOKUP(B241,'Plantilla publicacion'!$A$3:$M$490,11,0)</f>
        <v>2025-01-15</v>
      </c>
      <c r="L241" s="7" t="str">
        <f>VLOOKUP(B241,'Plantilla publicacion'!$A$3:$M$490,12,0)</f>
        <v>2025-02-18</v>
      </c>
      <c r="M241" s="56"/>
      <c r="N241" s="56" t="str">
        <f>VLOOKUP(B241,'Plantilla publicacion'!$A$3:$M$490,13,0)</f>
        <v>72-GRUPO DE TRABAJO DE ATENCION AL CIUDADANO</v>
      </c>
      <c r="O241" s="506">
        <f>VLOOKUP(B241,'SEGUIMIENTO PAI 2025'!$F$6:$AF$486,23,0)</f>
        <v>100</v>
      </c>
      <c r="P241" s="506">
        <f>VLOOKUP(B241,'Plantilla publicacion'!$S$3:$Y$490,7,0)</f>
        <v>0.30413625304136255</v>
      </c>
      <c r="Q241" s="56" t="str">
        <f>VLOOKUP(B241,'SEGUIMIENTO PAI 2025'!$F$6:$AF$486,21,0)</f>
        <v xml:space="preserve">Se elaboró la Estrategia de Participación Ciudadana SIC 2025 V01 y el plan de trabajo para su realización. El plan de trabajo está formulado en el formato dispuesto por la Función Pública.
 </v>
      </c>
    </row>
    <row r="242" spans="1:17" s="11" customFormat="1" ht="48" customHeight="1" x14ac:dyDescent="0.25">
      <c r="A242" s="12" t="str">
        <f>VLOOKUP(B242,'Plantilla publicacion'!$A$3:$B$490,2,0)</f>
        <v>Actividad propia</v>
      </c>
      <c r="B242" s="6" t="s">
        <v>976</v>
      </c>
      <c r="C242" s="248"/>
      <c r="D242" s="248">
        <f>VLOOKUP(B242,'Plantilla publicacion'!$A$3:$M$490,6,0)</f>
        <v>0</v>
      </c>
      <c r="E242" s="248"/>
      <c r="F242" s="248"/>
      <c r="G242" s="248" t="str">
        <f>VLOOKUP(B242,'Plantilla publicacion'!$A$3:$M$490,7,0)</f>
        <v>N/A</v>
      </c>
      <c r="H242" s="6" t="str">
        <f>VLOOKUP(B242,'Plantilla publicacion'!$A$3:$M$490,8,0)</f>
        <v>Comunicar a los grupos de valor la Estrategia de participación ciudadana diseñada  (Capturas de pantalla de la divulgación en la página web y redes sociales)</v>
      </c>
      <c r="I242" s="6">
        <f>VLOOKUP(B242,'Plantilla publicacion'!$A$3:$M$490,9,0)</f>
        <v>1</v>
      </c>
      <c r="J242" s="6" t="str">
        <f>VLOOKUP(B242,'Plantilla publicacion'!$A$3:$M$490,10,0)</f>
        <v>Númerica</v>
      </c>
      <c r="K242" s="7" t="str">
        <f>VLOOKUP(B242,'Plantilla publicacion'!$A$3:$M$490,11,0)</f>
        <v>2025-02-19</v>
      </c>
      <c r="L242" s="7" t="str">
        <f>VLOOKUP(B242,'Plantilla publicacion'!$A$3:$M$490,12,0)</f>
        <v>2025-02-28</v>
      </c>
      <c r="M242" s="56"/>
      <c r="N242" s="56" t="str">
        <f>VLOOKUP(B242,'Plantilla publicacion'!$A$3:$M$490,13,0)</f>
        <v>72-GRUPO DE TRABAJO DE ATENCION AL CIUDADANO</v>
      </c>
      <c r="O242" s="506">
        <f>VLOOKUP(B242,'SEGUIMIENTO PAI 2025'!$F$6:$AF$486,23,0)</f>
        <v>100</v>
      </c>
      <c r="P242" s="506">
        <f>VLOOKUP(B242,'Plantilla publicacion'!$S$3:$Y$490,7,0)</f>
        <v>0.24330900243309003</v>
      </c>
      <c r="Q242" s="56" t="str">
        <f>VLOOKUP(B242,'SEGUIMIENTO PAI 2025'!$F$6:$AF$486,21,0)</f>
        <v>Se sometió a consulta de la ciudadanía en general la Estrategia de Participación Ciudadana y se divulgó a través de la página web y en las redes sociales.</v>
      </c>
    </row>
    <row r="243" spans="1:17" s="11" customFormat="1" ht="48" customHeight="1" x14ac:dyDescent="0.25">
      <c r="A243" s="12" t="str">
        <f>VLOOKUP(B243,'Plantilla publicacion'!$A$3:$B$490,2,0)</f>
        <v>Actividad propia</v>
      </c>
      <c r="B243" s="6" t="s">
        <v>978</v>
      </c>
      <c r="C243" s="248"/>
      <c r="D243" s="248">
        <f>VLOOKUP(B243,'Plantilla publicacion'!$A$3:$M$490,6,0)</f>
        <v>0</v>
      </c>
      <c r="E243" s="248"/>
      <c r="F243" s="248"/>
      <c r="G243" s="248" t="str">
        <f>VLOOKUP(B243,'Plantilla publicacion'!$A$3:$M$490,7,0)</f>
        <v>N/A</v>
      </c>
      <c r="H243" s="6" t="str">
        <f>VLOOKUP(B243,'Plantilla publicacion'!$A$3:$M$490,8,0)</f>
        <v>Ejecutar el plan de trabajo de la estrategia  (Informe trimestral de seguimiento elaborado)</v>
      </c>
      <c r="I243" s="6">
        <f>VLOOKUP(B243,'Plantilla publicacion'!$A$3:$M$490,9,0)</f>
        <v>100</v>
      </c>
      <c r="J243" s="6" t="str">
        <f>VLOOKUP(B243,'Plantilla publicacion'!$A$3:$M$490,10,0)</f>
        <v>Porcentual</v>
      </c>
      <c r="K243" s="7" t="str">
        <f>VLOOKUP(B243,'Plantilla publicacion'!$A$3:$M$490,11,0)</f>
        <v>2025-03-03</v>
      </c>
      <c r="L243" s="7" t="str">
        <f>VLOOKUP(B243,'Plantilla publicacion'!$A$3:$M$490,12,0)</f>
        <v>2025-11-14</v>
      </c>
      <c r="M243" s="56"/>
      <c r="N243" s="56" t="str">
        <f>VLOOKUP(B243,'Plantilla publicacion'!$A$3:$M$490,13,0)</f>
        <v>72-GRUPO DE TRABAJO DE ATENCION AL CIUDADANO</v>
      </c>
      <c r="O243" s="506">
        <f>VLOOKUP(B243,'SEGUIMIENTO PAI 2025'!$F$6:$AF$486,23,0)</f>
        <v>55</v>
      </c>
      <c r="P243" s="506">
        <f>VLOOKUP(B243,'Plantilla publicacion'!$S$3:$Y$490,7,0)</f>
        <v>0.20072992700729927</v>
      </c>
      <c r="Q243" s="56" t="str">
        <f>VLOOKUP(B243,'SEGUIMIENTO PAI 2025'!$F$6:$AF$486,21,0)</f>
        <v>Al corte, la Estrategia de Participación Ciudadana presenta un avance de cumplimiento del 54%, en el mes de agosto se avanzó en la ejecución de las actividades No. 8 (Divulgar a los ciudadanos y grupos de interés los resultados de la participación ) con 80%, No. 12 ( Seguimiento a la ejecución de la estrategia) con 75% y No. 13 (Reporte de ejecución del indicador PES) con 67%.
Las demás actividad se encuentra dentro del tiempo para su realización.</v>
      </c>
    </row>
    <row r="244" spans="1:17" s="11" customFormat="1" ht="48" customHeight="1" thickBot="1" x14ac:dyDescent="0.3">
      <c r="A244" s="12" t="str">
        <f>VLOOKUP(B244,'Plantilla publicacion'!$A$3:$B$490,2,0)</f>
        <v>Actividad propia</v>
      </c>
      <c r="B244" s="10" t="s">
        <v>979</v>
      </c>
      <c r="C244" s="248"/>
      <c r="D244" s="248">
        <f>VLOOKUP(B244,'Plantilla publicacion'!$A$3:$M$490,6,0)</f>
        <v>0</v>
      </c>
      <c r="E244" s="248"/>
      <c r="F244" s="248"/>
      <c r="G244" s="248" t="str">
        <f>VLOOKUP(B244,'Plantilla publicacion'!$A$3:$M$490,7,0)</f>
        <v>N/A</v>
      </c>
      <c r="H244" s="10" t="str">
        <f>VLOOKUP(B244,'Plantilla publicacion'!$A$3:$M$490,8,0)</f>
        <v>Elaborar y publicar informe con el resultado de la implementación de la estrategia de participación ciudadana (Informe publicado en el página web)</v>
      </c>
      <c r="I244" s="10">
        <f>VLOOKUP(B244,'Plantilla publicacion'!$A$3:$M$490,9,0)</f>
        <v>1</v>
      </c>
      <c r="J244" s="10" t="str">
        <f>VLOOKUP(B244,'Plantilla publicacion'!$A$3:$M$490,10,0)</f>
        <v>Númerica</v>
      </c>
      <c r="K244" s="111" t="str">
        <f>VLOOKUP(B244,'Plantilla publicacion'!$A$3:$M$490,11,0)</f>
        <v>2025-12-01</v>
      </c>
      <c r="L244" s="111" t="str">
        <f>VLOOKUP(B244,'Plantilla publicacion'!$A$3:$M$490,12,0)</f>
        <v>2025-12-15</v>
      </c>
      <c r="M244" s="112"/>
      <c r="N244" s="112" t="str">
        <f>VLOOKUP(B244,'Plantilla publicacion'!$A$3:$M$490,13,0)</f>
        <v>72-GRUPO DE TRABAJO DE ATENCION AL CIUDADANO</v>
      </c>
      <c r="O244" s="509">
        <f>VLOOKUP(B244,'SEGUIMIENTO PAI 2025'!$F$6:$AF$486,23,0)</f>
        <v>0</v>
      </c>
      <c r="P244" s="509">
        <f>VLOOKUP(B244,'Plantilla publicacion'!$S$3:$Y$490,7,0)</f>
        <v>0</v>
      </c>
      <c r="Q244" s="112">
        <f>VLOOKUP(B244,'SEGUIMIENTO PAI 2025'!$F$6:$AF$486,21,0)</f>
        <v>0</v>
      </c>
    </row>
    <row r="245" spans="1:17" s="11" customFormat="1" ht="51.75" customHeight="1" x14ac:dyDescent="0.25">
      <c r="A245" s="5" t="str">
        <f>VLOOKUP(B245,'Plantilla publicacion'!$A$3:$B$490,2,0)</f>
        <v>Producto</v>
      </c>
      <c r="B245" s="99" t="s">
        <v>1061</v>
      </c>
      <c r="C245" s="247" t="str">
        <f>VLOOKUP(B245,'Plantilla publicacion'!$A$3:$R$490,17,0)</f>
        <v>PND - 4-04-1-c- Transformación productiva, internacionalización y acción climática - Políticas de competencia, consumidor e infraestructura de la calidad modernas / PES - Internacionalización</v>
      </c>
      <c r="D245" s="247" t="str">
        <f>VLOOKUP(B245,'Plantilla publicacion'!$A$3:$M$497,6,0)</f>
        <v>59-Generar sinergias con agentes nacionales e internacionales que permitan potenciar las capacidades de la SIC.</v>
      </c>
      <c r="E245" s="247" t="str">
        <f>VLOOKUP(B245,'Plantilla publicacion'!$A$3:$P$490,15,0)</f>
        <v>63 - 1-Generación de oportunidades de cooperación y fortalecimiento de existentes con grupos de interés y de valor.-5-Direccionamiento de la oferta institucional con productos y/o servicios con enfoque preventivo, diferencial y territorial.</v>
      </c>
      <c r="F245" s="247" t="str">
        <f>VLOOKUP(B245,'Plantilla publicacion'!$A$3:$P$490,15,0)</f>
        <v>63 - 1-Generación de oportunidades de cooperación y fortalecimiento de existentes con grupos de interés y de valor.-5-Direccionamiento de la oferta institucional con productos y/o servicios con enfoque preventivo, diferencial y territorial.</v>
      </c>
      <c r="G245" s="247" t="str">
        <f>VLOOKUP(B245,'Plantilla publicacion'!$A$3:$M$497,7,0)</f>
        <v>C-3503-0200-0011-40401c</v>
      </c>
      <c r="H245" s="101" t="str">
        <f>VLOOKUP(B245,'Plantilla publicacion'!$A$3:$M$505,8,0)</f>
        <v>II Congreso de autoridades administrativas investidas con funciones jurisdiccionales en materia de competencia desleal, propiedad industrial y derecho de consumo, realizado. (fotografías del evento realizado /único entregable)</v>
      </c>
      <c r="I245" s="101">
        <f>VLOOKUP(B245,'Plantilla publicacion'!$A$3:$M$505,9,0)</f>
        <v>1</v>
      </c>
      <c r="J245" s="101" t="str">
        <f>VLOOKUP(B245,'Plantilla publicacion'!$A$3:$M$505,10,0)</f>
        <v>Númerica</v>
      </c>
      <c r="K245" s="181" t="str">
        <f>VLOOKUP(B245,'Plantilla publicacion'!$A$3:$M$505,11,0)</f>
        <v>2025-02-03</v>
      </c>
      <c r="L245" s="181" t="str">
        <f>VLOOKUP(B245,'Plantilla publicacion'!$A$3:$M$505,12,0)</f>
        <v>2025-12-05</v>
      </c>
      <c r="M245" s="101">
        <f>IF(ISERROR(VLOOKUP(B245,'Plantilla publicacion'!$A$3:$P$490,16,0)),"NA",VLOOKUP(B245,'Plantilla publicacion'!$A$3:$P$490,16,0))</f>
        <v>0</v>
      </c>
      <c r="N245" s="101" t="str">
        <f>VLOOKUP(B245,'Plantilla publicacion'!$A$3:$M$505,13,0)</f>
        <v>20-OFICINA DE TECNOLOGÍA E INFORMÁTICA;
4000-DESPACHO DEL SUPERINTENDENTE DELEGADO PARA ASUNTOS JURISDICCIONALES;
73-GRUPO DE TRABAJO DE COMUNICACION</v>
      </c>
      <c r="O245" s="507">
        <f>VLOOKUP(B245,'SEGUIMIENTO PAI 2025'!$F$6:$AF$486,23,0)</f>
        <v>0</v>
      </c>
      <c r="P245" s="507">
        <f>VLOOKUP(B245,'Plantilla publicacion'!$S$3:$Y$490,7,0)</f>
        <v>0</v>
      </c>
      <c r="Q245" s="101">
        <f>VLOOKUP(B245,'SEGUIMIENTO PAI 2025'!$F$6:$AF$486,21,0)</f>
        <v>0</v>
      </c>
    </row>
    <row r="246" spans="1:17" s="11" customFormat="1" ht="48" customHeight="1" x14ac:dyDescent="0.25">
      <c r="A246" s="12" t="str">
        <f>VLOOKUP(B246,'Plantilla publicacion'!$A$3:$B$490,2,0)</f>
        <v>Actividad propia</v>
      </c>
      <c r="B246" s="103" t="s">
        <v>1064</v>
      </c>
      <c r="C246" s="248"/>
      <c r="D246" s="248">
        <f>VLOOKUP(B246,'Plantilla publicacion'!$A$3:$M$490,6,0)</f>
        <v>0</v>
      </c>
      <c r="E246" s="248"/>
      <c r="F246" s="248"/>
      <c r="G246" s="248" t="str">
        <f>VLOOKUP(B246,'Plantilla publicacion'!$A$3:$M$490,7,0)</f>
        <v>N/A</v>
      </c>
      <c r="H246" s="6" t="str">
        <f>VLOOKUP(B246,'Plantilla publicacion'!$A$3:$M$505,8,0)</f>
        <v>Solicitar publicación de la fecha del evento en el calendario de eventos de la entidad  al Grupo de trabajo de Comunicaciones   (correo electrónico enviado con la fecha del evento/único entregable)</v>
      </c>
      <c r="I246" s="6">
        <f>VLOOKUP(B246,'Plantilla publicacion'!$A$3:$M$505,9,0)</f>
        <v>1</v>
      </c>
      <c r="J246" s="6" t="str">
        <f>VLOOKUP(B246,'Plantilla publicacion'!$A$3:$M$505,10,0)</f>
        <v>Númerica</v>
      </c>
      <c r="K246" s="7" t="str">
        <f>VLOOKUP(B246,'Plantilla publicacion'!$A$3:$M$505,11,0)</f>
        <v>2025-02-03</v>
      </c>
      <c r="L246" s="7" t="str">
        <f>VLOOKUP(B246,'Plantilla publicacion'!$A$3:$M$505,12,0)</f>
        <v>2025-05-30</v>
      </c>
      <c r="M246" s="56"/>
      <c r="N246" s="56" t="str">
        <f>VLOOKUP(B246,'Plantilla publicacion'!$A$3:$M$505,13,0)</f>
        <v>4000-DESPACHO DEL SUPERINTENDENTE DELEGADO PARA ASUNTOS JURISDICCIONALES</v>
      </c>
      <c r="O246" s="506">
        <f>VLOOKUP(B246,'SEGUIMIENTO PAI 2025'!$F$6:$AF$486,23,0)</f>
        <v>100</v>
      </c>
      <c r="P246" s="506">
        <f>VLOOKUP(B246,'Plantilla publicacion'!$S$3:$Y$490,7,0)</f>
        <v>0.30413625304136255</v>
      </c>
      <c r="Q246" s="56" t="str">
        <f>VLOOKUP(B246,'SEGUIMIENTO PAI 2025'!$F$6:$AF$486,21,0)</f>
        <v>4000-6-1 De acuerdo con la meta establecida de solicitar la publicación de la fecha del evento en el calendario de eventos de la entidad al Grupo de trabajo de Comunicaciones, se evidencia el cumplimiento de la actividad que equivale al 100%.</v>
      </c>
    </row>
    <row r="247" spans="1:17" s="11" customFormat="1" ht="48" customHeight="1" x14ac:dyDescent="0.25">
      <c r="A247" s="12" t="str">
        <f>VLOOKUP(B247,'Plantilla publicacion'!$A$3:$B$490,2,0)</f>
        <v>Actividad sin participación</v>
      </c>
      <c r="B247" s="103" t="s">
        <v>1066</v>
      </c>
      <c r="C247" s="248"/>
      <c r="D247" s="248">
        <f>VLOOKUP(B247,'Plantilla publicacion'!$A$3:$M$490,6,0)</f>
        <v>0</v>
      </c>
      <c r="E247" s="248"/>
      <c r="F247" s="248"/>
      <c r="G247" s="248" t="str">
        <f>VLOOKUP(B247,'Plantilla publicacion'!$A$3:$M$490,7,0)</f>
        <v>N/A</v>
      </c>
      <c r="H247" s="6" t="str">
        <f>VLOOKUP(B247,'Plantilla publicacion'!$A$3:$M$505,8,0)</f>
        <v>Publicar fecha del evento en calendario de la entidad (captura de pantalla de la publicación de la fecha del evento / único entregable)</v>
      </c>
      <c r="I247" s="6">
        <f>VLOOKUP(B247,'Plantilla publicacion'!$A$3:$M$505,9,0)</f>
        <v>1</v>
      </c>
      <c r="J247" s="6" t="str">
        <f>VLOOKUP(B247,'Plantilla publicacion'!$A$3:$M$505,10,0)</f>
        <v>Númerica</v>
      </c>
      <c r="K247" s="7" t="str">
        <f>VLOOKUP(B247,'Plantilla publicacion'!$A$3:$M$505,11,0)</f>
        <v>2025-06-03</v>
      </c>
      <c r="L247" s="7" t="str">
        <f>VLOOKUP(B247,'Plantilla publicacion'!$A$3:$M$505,12,0)</f>
        <v>2025-09-05</v>
      </c>
      <c r="M247" s="56"/>
      <c r="N247" s="56" t="str">
        <f>VLOOKUP(B247,'Plantilla publicacion'!$A$3:$M$505,13,0)</f>
        <v>73-GRUPO DE TRABAJO DE COMUNICACION</v>
      </c>
      <c r="O247" s="506">
        <f>VLOOKUP(B247,'SEGUIMIENTO PAI 2025'!$F$6:$AF$486,23,0)</f>
        <v>0</v>
      </c>
      <c r="P247" s="506">
        <f>VLOOKUP(B247,'Plantilla publicacion'!$S$3:$Y$490,7,0)</f>
        <v>0</v>
      </c>
      <c r="Q247" s="56">
        <f>VLOOKUP(B247,'SEGUIMIENTO PAI 2025'!$F$6:$AF$486,21,0)</f>
        <v>0</v>
      </c>
    </row>
    <row r="248" spans="1:17" s="11" customFormat="1" ht="48" customHeight="1" x14ac:dyDescent="0.25">
      <c r="A248" s="12" t="str">
        <f>VLOOKUP(B248,'Plantilla publicacion'!$A$3:$B$490,2,0)</f>
        <v>Actividad propia</v>
      </c>
      <c r="B248" s="103" t="s">
        <v>1068</v>
      </c>
      <c r="C248" s="248"/>
      <c r="D248" s="248">
        <f>VLOOKUP(B248,'Plantilla publicacion'!$A$3:$M$490,6,0)</f>
        <v>0</v>
      </c>
      <c r="E248" s="248"/>
      <c r="F248" s="248"/>
      <c r="G248" s="248" t="str">
        <f>VLOOKUP(B248,'Plantilla publicacion'!$A$3:$M$490,7,0)</f>
        <v>N/A</v>
      </c>
      <c r="H248" s="6" t="str">
        <f>VLOOKUP(B248,'Plantilla publicacion'!$A$3:$M$505,8,0)</f>
        <v>Diligenciar check list del evento con la fecha definitiva igual a la publicada en el  calendario de eventos (documento de check list para la realización del evento / único entregable)</v>
      </c>
      <c r="I248" s="6">
        <f>VLOOKUP(B248,'Plantilla publicacion'!$A$3:$M$505,9,0)</f>
        <v>1</v>
      </c>
      <c r="J248" s="6" t="str">
        <f>VLOOKUP(B248,'Plantilla publicacion'!$A$3:$M$505,10,0)</f>
        <v>Númerica</v>
      </c>
      <c r="K248" s="7" t="str">
        <f>VLOOKUP(B248,'Plantilla publicacion'!$A$3:$M$505,11,0)</f>
        <v>2025-09-08</v>
      </c>
      <c r="L248" s="7" t="str">
        <f>VLOOKUP(B248,'Plantilla publicacion'!$A$3:$M$505,12,0)</f>
        <v>2025-10-17</v>
      </c>
      <c r="M248" s="56"/>
      <c r="N248" s="56" t="str">
        <f>VLOOKUP(B248,'Plantilla publicacion'!$A$3:$M$505,13,0)</f>
        <v>4000-DESPACHO DEL SUPERINTENDENTE DELEGADO PARA ASUNTOS JURISDICCIONALES</v>
      </c>
      <c r="O248" s="506">
        <f>VLOOKUP(B248,'SEGUIMIENTO PAI 2025'!$F$6:$AF$486,23,0)</f>
        <v>0</v>
      </c>
      <c r="P248" s="506">
        <f>VLOOKUP(B248,'Plantilla publicacion'!$S$3:$Y$490,7,0)</f>
        <v>0</v>
      </c>
      <c r="Q248" s="56">
        <f>VLOOKUP(B248,'SEGUIMIENTO PAI 2025'!$F$6:$AF$486,21,0)</f>
        <v>0</v>
      </c>
    </row>
    <row r="249" spans="1:17" s="11" customFormat="1" ht="48" customHeight="1" x14ac:dyDescent="0.25">
      <c r="A249" s="12" t="str">
        <f>VLOOKUP(B249,'Plantilla publicacion'!$A$3:$B$490,2,0)</f>
        <v>Actividad propia</v>
      </c>
      <c r="B249" s="103" t="s">
        <v>1070</v>
      </c>
      <c r="C249" s="248"/>
      <c r="D249" s="248">
        <f>VLOOKUP(B249,'Plantilla publicacion'!$A$3:$M$490,6,0)</f>
        <v>0</v>
      </c>
      <c r="E249" s="248"/>
      <c r="F249" s="248"/>
      <c r="G249" s="248" t="str">
        <f>VLOOKUP(B249,'Plantilla publicacion'!$A$3:$M$490,7,0)</f>
        <v>N/A</v>
      </c>
      <c r="H249" s="6" t="str">
        <f>VLOOKUP(B249,'Plantilla publicacion'!$A$3:$M$505,8,0)</f>
        <v>Elaborar y enviar agenda definitiva para ser publicada (correo electrónico con agenda definitiva / único entregable)</v>
      </c>
      <c r="I249" s="6">
        <f>VLOOKUP(B249,'Plantilla publicacion'!$A$3:$M$505,9,0)</f>
        <v>1</v>
      </c>
      <c r="J249" s="6" t="str">
        <f>VLOOKUP(B249,'Plantilla publicacion'!$A$3:$M$505,10,0)</f>
        <v>Númerica</v>
      </c>
      <c r="K249" s="7" t="str">
        <f>VLOOKUP(B249,'Plantilla publicacion'!$A$3:$M$505,11,0)</f>
        <v>2025-10-20</v>
      </c>
      <c r="L249" s="7" t="str">
        <f>VLOOKUP(B249,'Plantilla publicacion'!$A$3:$M$505,12,0)</f>
        <v>2025-11-07</v>
      </c>
      <c r="M249" s="56"/>
      <c r="N249" s="56" t="str">
        <f>VLOOKUP(B249,'Plantilla publicacion'!$A$3:$M$505,13,0)</f>
        <v>4000-DESPACHO DEL SUPERINTENDENTE DELEGADO PARA ASUNTOS JURISDICCIONALES</v>
      </c>
      <c r="O249" s="506">
        <f>VLOOKUP(B249,'SEGUIMIENTO PAI 2025'!$F$6:$AF$486,23,0)</f>
        <v>0</v>
      </c>
      <c r="P249" s="506">
        <f>VLOOKUP(B249,'Plantilla publicacion'!$S$3:$Y$490,7,0)</f>
        <v>0</v>
      </c>
      <c r="Q249" s="56">
        <f>VLOOKUP(B249,'SEGUIMIENTO PAI 2025'!$F$6:$AF$486,21,0)</f>
        <v>0</v>
      </c>
    </row>
    <row r="250" spans="1:17" s="11" customFormat="1" ht="48" customHeight="1" x14ac:dyDescent="0.25">
      <c r="A250" s="12" t="str">
        <f>VLOOKUP(B250,'Plantilla publicacion'!$A$3:$B$490,2,0)</f>
        <v>Actividad sin participación</v>
      </c>
      <c r="B250" s="103" t="s">
        <v>1072</v>
      </c>
      <c r="C250" s="248"/>
      <c r="D250" s="248">
        <f>VLOOKUP(B250,'Plantilla publicacion'!$A$3:$M$490,6,0)</f>
        <v>0</v>
      </c>
      <c r="E250" s="248"/>
      <c r="F250" s="248"/>
      <c r="G250" s="248" t="str">
        <f>VLOOKUP(B250,'Plantilla publicacion'!$A$3:$M$490,7,0)</f>
        <v>N/A</v>
      </c>
      <c r="H250" s="6" t="str">
        <f>VLOOKUP(B250,'Plantilla publicacion'!$A$3:$M$505,8,0)</f>
        <v>Publicar Agenda definitiva (Captura de pantalla de la publicación/ único entregable)</v>
      </c>
      <c r="I250" s="6">
        <f>VLOOKUP(B250,'Plantilla publicacion'!$A$3:$M$505,9,0)</f>
        <v>1</v>
      </c>
      <c r="J250" s="6" t="str">
        <f>VLOOKUP(B250,'Plantilla publicacion'!$A$3:$M$505,10,0)</f>
        <v>Númerica</v>
      </c>
      <c r="K250" s="7" t="str">
        <f>VLOOKUP(B250,'Plantilla publicacion'!$A$3:$M$505,11,0)</f>
        <v>2025-11-10</v>
      </c>
      <c r="L250" s="7" t="str">
        <f>VLOOKUP(B250,'Plantilla publicacion'!$A$3:$M$505,12,0)</f>
        <v>2025-11-14</v>
      </c>
      <c r="M250" s="56"/>
      <c r="N250" s="56" t="str">
        <f>VLOOKUP(B250,'Plantilla publicacion'!$A$3:$M$505,13,0)</f>
        <v>20-OFICINA DE TECNOLOGÍA E INFORMÁTICA</v>
      </c>
      <c r="O250" s="506">
        <f>VLOOKUP(B250,'SEGUIMIENTO PAI 2025'!$F$6:$AF$486,23,0)</f>
        <v>0</v>
      </c>
      <c r="P250" s="506">
        <f>VLOOKUP(B250,'Plantilla publicacion'!$S$3:$Y$490,7,0)</f>
        <v>0</v>
      </c>
      <c r="Q250" s="56">
        <f>VLOOKUP(B250,'SEGUIMIENTO PAI 2025'!$F$6:$AF$486,21,0)</f>
        <v>0</v>
      </c>
    </row>
    <row r="251" spans="1:17" s="11" customFormat="1" ht="48" customHeight="1" thickBot="1" x14ac:dyDescent="0.3">
      <c r="A251" s="12" t="str">
        <f>VLOOKUP(B251,'Plantilla publicacion'!$A$3:$B$490,2,0)</f>
        <v>Actividad propia</v>
      </c>
      <c r="B251" s="105" t="s">
        <v>1074</v>
      </c>
      <c r="C251" s="249"/>
      <c r="D251" s="249">
        <f>VLOOKUP(B251,'Plantilla publicacion'!$A$3:$M$490,6,0)</f>
        <v>0</v>
      </c>
      <c r="E251" s="249"/>
      <c r="F251" s="249"/>
      <c r="G251" s="249" t="str">
        <f>VLOOKUP(B251,'Plantilla publicacion'!$A$3:$M$490,7,0)</f>
        <v>N/A</v>
      </c>
      <c r="H251" s="107" t="str">
        <f>VLOOKUP(B251,'Plantilla publicacion'!$A$3:$M$505,8,0)</f>
        <v>Realizar el evento (fotografías del evento realizado / único entregable)</v>
      </c>
      <c r="I251" s="107">
        <f>VLOOKUP(B251,'Plantilla publicacion'!$A$3:$M$505,9,0)</f>
        <v>1</v>
      </c>
      <c r="J251" s="107" t="str">
        <f>VLOOKUP(B251,'Plantilla publicacion'!$A$3:$M$505,10,0)</f>
        <v>Númerica</v>
      </c>
      <c r="K251" s="108" t="str">
        <f>VLOOKUP(B251,'Plantilla publicacion'!$A$3:$M$505,11,0)</f>
        <v>2025-11-18</v>
      </c>
      <c r="L251" s="108" t="str">
        <f>VLOOKUP(B251,'Plantilla publicacion'!$A$3:$M$505,12,0)</f>
        <v>2025-12-05</v>
      </c>
      <c r="M251" s="109"/>
      <c r="N251" s="109" t="str">
        <f>VLOOKUP(B251,'Plantilla publicacion'!$A$3:$M$505,13,0)</f>
        <v>4000-DESPACHO DEL SUPERINTENDENTE DELEGADO PARA ASUNTOS JURISDICCIONALES;
73-GRUPO DE TRABAJO DE COMUNICACION</v>
      </c>
      <c r="O251" s="508">
        <f>VLOOKUP(B251,'SEGUIMIENTO PAI 2025'!$F$6:$AF$486,23,0)</f>
        <v>0</v>
      </c>
      <c r="P251" s="508">
        <f>VLOOKUP(B251,'Plantilla publicacion'!$S$3:$Y$490,7,0)</f>
        <v>0</v>
      </c>
      <c r="Q251" s="109">
        <f>VLOOKUP(B251,'SEGUIMIENTO PAI 2025'!$F$6:$AF$486,21,0)</f>
        <v>0</v>
      </c>
    </row>
    <row r="252" spans="1:17" s="11" customFormat="1" ht="64.5" customHeight="1" x14ac:dyDescent="0.25">
      <c r="A252" s="5" t="str">
        <f>VLOOKUP(B252,'Plantilla publicacion'!$A$3:$B$490,2,0)</f>
        <v>Producto</v>
      </c>
      <c r="B252" s="99" t="s">
        <v>1137</v>
      </c>
      <c r="C252" s="247" t="str">
        <f>VLOOKUP(B252,'Plantilla publicacion'!$A$3:$R$490,17,0)</f>
        <v>PND - 5-31-5-b- Convergencia regional - Entidades públicas territoriales y nacionales fortalecidas / PES - Cierre de brechas territoriales</v>
      </c>
      <c r="D252" s="247" t="str">
        <f>VLOOKUP(B252,'Plantilla publicacion'!$A$3:$M$490,6,0)</f>
        <v>58-Promover el enfoque preventivo, diferencial y territorial en el que hacer misional de la entidad</v>
      </c>
      <c r="E252" s="247" t="str">
        <f>VLOOKUP(B252,'Plantilla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2" s="247" t="str">
        <f>VLOOKUP(B252,'Plantilla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2" s="247" t="str">
        <f>VLOOKUP(B252,'Plantilla publicacion'!$A$3:$M$490,7,0)</f>
        <v>N/A</v>
      </c>
      <c r="H252" s="101" t="str">
        <f>VLOOKUP(B252,'Plantilla publicacion'!$A$3:$M$490,8,0)</f>
        <v>Departamentos con estrategias para el Fortalecimiento sobre la Protección y Promoción de la libre competencia, beneficiados (Informe que de cuenta de los departamentos beneficiados )</v>
      </c>
      <c r="I252" s="101">
        <f>VLOOKUP(B252,'Plantilla publicacion'!$A$3:$M$490,9,0)</f>
        <v>56</v>
      </c>
      <c r="J252" s="101" t="str">
        <f>VLOOKUP(B252,'Plantilla publicacion'!$A$3:$M$490,10,0)</f>
        <v>Porcentual</v>
      </c>
      <c r="K252" s="181" t="str">
        <f>VLOOKUP(B252,'Plantilla publicacion'!$A$3:$M$490,11,0)</f>
        <v>2025-01-13</v>
      </c>
      <c r="L252" s="181" t="str">
        <f>VLOOKUP(B252,'Plantilla publicacion'!$A$3:$M$490,12,0)</f>
        <v>2025-12-12</v>
      </c>
      <c r="M252" s="14" t="str">
        <f>IF(ISERROR(VLOOKUP(B252,'Plantilla publicacion'!$A$3:$P$490,16,0)),"NA",VLOOKUP(B252,'Plantilla publicacion'!$A$3:$P$490,16,0))</f>
        <v>PND_7_Fortalecer las capacidades y conocimiento sobre derechos y deberes de las relaciones de consumo (programas de cumplimiento en competencia) / PES_20230190 / PES_20230196 / PES_20230195 / PES_20230200 / PEI_6 / PEI_9 / PEI_8 / PEI_7</v>
      </c>
      <c r="N252" s="14" t="str">
        <f>VLOOKUP(B252,'Plantilla publicacion'!$A$3:$M$490,13,0)</f>
        <v>1000-DESPACHO DEL SUPERINTENDENTE DELEGADO PARA LA PROTECCIÓN DE LA COMPETENCIA</v>
      </c>
      <c r="O252" s="502">
        <f>VLOOKUP(B252,'SEGUIMIENTO PAI 2025'!$F$6:$AF$486,23,0)</f>
        <v>40.94</v>
      </c>
      <c r="P252" s="502">
        <f>VLOOKUP(B252,'Plantilla publicacion'!$S$3:$Y$490,7,0)</f>
        <v>0.36717488789237668</v>
      </c>
      <c r="Q252" s="14" t="str">
        <f>VLOOKUP(B252,'SEGUIMIENTO PAI 2025'!$F$6:$AF$486,21,0)</f>
        <v>De acuerdo con lo establecido en el Programa Anual de Estrategias de Divulgación (PAED), se programaron 25 capacitaciones dirigidas a 18 departamentos de Colombia. A 30 de junio de 2025 se han desarrollado 8 capacitaciones definidas en el programa, que cubrieron 6 departamentos. Por lo anterior, el PAED presenta un avance del 32 %, con un cubrimiento del 33 % en los departamentos del país. Se realizaron 3 capacitaciones adicionales. 
A continuación, se listan las capacitaciones realizadas:
(1)  El 26 de junio de 2025 se llevó a cabo la jornada de asistencia técnica en libre competencia económica y cumplimiento para el desarrollo empresarial territorial, en Puerto Asís- Putumayo. La jornada de capacitación estuvo dirigida a los empresarios del municipio de Puerto Asís.
(2) El 17 de junio de 2025, se llevó a cabo la socialización en transferencia de conocimientos orientada a la economía popular, dirigida a Comerciantes de Corabastos. En la ciudad de Bogotá- Cundinamarca.</v>
      </c>
    </row>
    <row r="253" spans="1:17" s="11" customFormat="1" ht="48" customHeight="1" x14ac:dyDescent="0.25">
      <c r="A253" s="12" t="str">
        <f>VLOOKUP(B253,'Plantilla publicacion'!$A$3:$B$490,2,0)</f>
        <v>Actividad propia</v>
      </c>
      <c r="B253" s="103" t="s">
        <v>1139</v>
      </c>
      <c r="C253" s="248"/>
      <c r="D253" s="248">
        <f>VLOOKUP(B253,'Plantilla publicacion'!$A$3:$M$490,6,0)</f>
        <v>0</v>
      </c>
      <c r="E253" s="248"/>
      <c r="F253" s="248"/>
      <c r="G253" s="248" t="str">
        <f>VLOOKUP(B253,'Plantilla publicacion'!$A$3:$M$490,7,0)</f>
        <v>N/A</v>
      </c>
      <c r="H253" s="6" t="str">
        <f>VLOOKUP(B253,'Plantilla publicacion'!$A$3:$M$490,8,0)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53" s="6">
        <f>VLOOKUP(B253,'Plantilla publicacion'!$A$3:$M$490,9,0)</f>
        <v>1</v>
      </c>
      <c r="J253" s="6" t="str">
        <f>VLOOKUP(B253,'Plantilla publicacion'!$A$3:$M$490,10,0)</f>
        <v>Númerica</v>
      </c>
      <c r="K253" s="7" t="str">
        <f>VLOOKUP(B253,'Plantilla publicacion'!$A$3:$M$490,11,0)</f>
        <v>2025-01-13</v>
      </c>
      <c r="L253" s="7" t="str">
        <f>VLOOKUP(B253,'Plantilla publicacion'!$A$3:$M$490,12,0)</f>
        <v>2025-02-28</v>
      </c>
      <c r="M253" s="56"/>
      <c r="N253" s="56" t="str">
        <f>VLOOKUP(B253,'Plantilla publicacion'!$A$3:$M$490,13,0)</f>
        <v>1000-DESPACHO DEL SUPERINTENDENTE DELEGADO PARA LA PROTECCIÓN DE LA COMPETENCIA</v>
      </c>
      <c r="O253" s="506">
        <f>VLOOKUP(B253,'SEGUIMIENTO PAI 2025'!$F$6:$AF$486,23,0)</f>
        <v>100</v>
      </c>
      <c r="P253" s="506">
        <f>VLOOKUP(B253,'Plantilla publicacion'!$S$3:$Y$490,7,0)</f>
        <v>0.24330900243309003</v>
      </c>
      <c r="Q253" s="56" t="str">
        <f>VLOOKUP(B253,'SEGUIMIENTO PAI 2025'!$F$6:$AF$486,21,0)</f>
        <v>El 28 de febrero de 2025, el Director de Cumplimiento remitió a la Delegatura para la Protección de la Competencia la formulación del Programa Anual de Estrategias de Divulgación -PAED- (Plan de Trabajo para la ampliación PAED), junto con los cuatro (4) programas individuales que se desarrollarán a lo largo de la vigencia 2025. En este programa se establecieron 25 capacitaciones, distribuidas en 5 programas y abarcando 18 departamentos de Colombia.</v>
      </c>
    </row>
    <row r="254" spans="1:17" s="11" customFormat="1" ht="48" customHeight="1" thickBot="1" x14ac:dyDescent="0.3">
      <c r="A254" s="12" t="str">
        <f>VLOOKUP(B254,'Plantilla publicacion'!$A$3:$B$490,2,0)</f>
        <v>Actividad propia</v>
      </c>
      <c r="B254" s="105" t="s">
        <v>1141</v>
      </c>
      <c r="C254" s="249"/>
      <c r="D254" s="249">
        <f>VLOOKUP(B254,'Plantilla publicacion'!$A$3:$M$490,6,0)</f>
        <v>0</v>
      </c>
      <c r="E254" s="249"/>
      <c r="F254" s="249"/>
      <c r="G254" s="249" t="str">
        <f>VLOOKUP(B254,'Plantilla publicacion'!$A$3:$M$490,7,0)</f>
        <v>N/A</v>
      </c>
      <c r="H254" s="107" t="str">
        <f>VLOOKUP(B254,'Plantilla publicacion'!$A$3:$M$490,8,0)</f>
        <v>Realizar las actividades del Programa de Estrategias para el Fortalecimiento sobre la Protección y Promoción de la libre competencia a nivel territorial, de acuerdo con el programa establecido. (Informe de cada una de las actividades definidas en el programa)</v>
      </c>
      <c r="I254" s="107">
        <f>VLOOKUP(B254,'Plantilla publicacion'!$A$3:$M$490,9,0)</f>
        <v>100</v>
      </c>
      <c r="J254" s="107" t="str">
        <f>VLOOKUP(B254,'Plantilla publicacion'!$A$3:$M$490,10,0)</f>
        <v>Porcentual</v>
      </c>
      <c r="K254" s="108" t="str">
        <f>VLOOKUP(B254,'Plantilla publicacion'!$A$3:$M$490,11,0)</f>
        <v>2025-03-03</v>
      </c>
      <c r="L254" s="108" t="str">
        <f>VLOOKUP(B254,'Plantilla publicacion'!$A$3:$M$490,12,0)</f>
        <v>2025-12-12</v>
      </c>
      <c r="M254" s="109"/>
      <c r="N254" s="109" t="str">
        <f>VLOOKUP(B254,'Plantilla publicacion'!$A$3:$M$490,13,0)</f>
        <v>1000-DESPACHO DEL SUPERINTENDENTE DELEGADO PARA LA PROTECCIÓN DE LA COMPETENCIA</v>
      </c>
      <c r="O254" s="508">
        <f>VLOOKUP(B254,'SEGUIMIENTO PAI 2025'!$F$6:$AF$486,23,0)</f>
        <v>63</v>
      </c>
      <c r="P254" s="508">
        <f>VLOOKUP(B254,'Plantilla publicacion'!$S$3:$Y$490,7,0)</f>
        <v>0.61313868613138689</v>
      </c>
      <c r="Q254" s="109" t="str">
        <f>VLOOKUP(B254,'SEGUIMIENTO PAI 2025'!$F$6:$AF$486,21,0)</f>
        <v>"De acuerdo con lo establecido en el Programa Anual de Estrategias de Divulgación (PAED), se programaron 40 actividad dentro del PAED, de las cuales se han desarrollado 25. Con un avance del 63%. 
Fórmula de cálculo= 	estrategias desarrolladas del programa (25) / total de estrategias del programa (40)</v>
      </c>
    </row>
    <row r="255" spans="1:17" s="11" customFormat="1" ht="26.25" customHeight="1" x14ac:dyDescent="0.25">
      <c r="A255" s="5" t="str">
        <f>VLOOKUP(B255,'Plantilla publicacion'!$A$3:$B$490,2,0)</f>
        <v>Producto</v>
      </c>
      <c r="B255" s="14" t="s">
        <v>1190</v>
      </c>
      <c r="C255" s="248" t="str">
        <f>VLOOKUP(B255,'Plantilla publicacion'!$A$3:$R$490,17,0)</f>
        <v>PND - 5-31-5-b- Convergencia regional - Entidades públicas territoriales y nacionales fortalecidas / PES - Cierre de brechas territoriales</v>
      </c>
      <c r="D255" s="248" t="str">
        <f>VLOOKUP(B255,'Plantilla publicacion'!$A$3:$M$490,6,0)</f>
        <v>58-Promover el enfoque preventivo, diferencial y territorial en el que hacer misional de la entidad</v>
      </c>
      <c r="E255" s="248" t="str">
        <f>VLOOKUP(B255,'Plantilla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5" s="248" t="str">
        <f>VLOOKUP(B255,'Plantilla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5" s="248" t="str">
        <f>VLOOKUP(B255,'Plantilla publicacion'!$A$3:$M$490,7,0)</f>
        <v>C-3599-0200-0005-53105b</v>
      </c>
      <c r="H255" s="14" t="str">
        <f>VLOOKUP(B255,'Plantilla publicacion'!$A$3:$M$490,8,0)</f>
        <v>Programa estratégico de enfoque diferencial para la Inclusión de población vulnerable en la oferta académica del Grupo de Formación, ejecutado (Informe consolidado de la ejecución del programa)</v>
      </c>
      <c r="I255" s="14">
        <f>VLOOKUP(B255,'Plantilla publicacion'!$A$3:$M$490,9,0)</f>
        <v>100</v>
      </c>
      <c r="J255" s="14" t="str">
        <f>VLOOKUP(B255,'Plantilla publicacion'!$A$3:$M$490,10,0)</f>
        <v>Porcentual</v>
      </c>
      <c r="K255" s="180" t="str">
        <f>VLOOKUP(B255,'Plantilla publicacion'!$A$3:$M$490,11,0)</f>
        <v>2025-02-03</v>
      </c>
      <c r="L255" s="180" t="str">
        <f>VLOOKUP(B255,'Plantilla publicacion'!$A$3:$M$490,12,0)</f>
        <v>2025-11-28</v>
      </c>
      <c r="M255" s="101">
        <f>IF(ISERROR(VLOOKUP(B255,'Plantilla publicacion'!$A$3:$P$490,16,0)),"NA",VLOOKUP(B255,'Plantilla publicacion'!$A$3:$P$490,16,0))</f>
        <v>0</v>
      </c>
      <c r="N255" s="101" t="str">
        <f>VLOOKUP(B255,'Plantilla publicacion'!$A$3:$M$490,13,0)</f>
        <v>71-GRUPO DE TRABAJO DE FORMACION</v>
      </c>
      <c r="O255" s="507">
        <f>VLOOKUP(B255,'SEGUIMIENTO PAI 2025'!$F$6:$AF$486,23,0)</f>
        <v>60</v>
      </c>
      <c r="P255" s="507">
        <f>VLOOKUP(B255,'Plantilla publicacion'!$S$3:$Y$490,7,0)</f>
        <v>0.53811659192825112</v>
      </c>
      <c r="Q255" s="101" t="str">
        <f>VLOOKUP(B255,'SEGUIMIENTO PAI 2025'!$F$6:$AF$486,21,0)</f>
        <v>Con cortes al 31 de agosto de 2025,  se ha avanzado en el plan de trabajo propuesto para este producto en un 60%, finalizando en un 100%  las siguientes dos actividades, que ya fueron reportadas: 
En el mes de abril: 
1.1. Identificación de Población Objetivo y  
1.2. Análisis de Necesidades Específicas.
En el mes de julio: 
2.1. Revisar, analizar y generar recomendaciones de la documentación institucionales del Proceso de Formación 
2.2. Entregar propuesta de metodologías inclusivas a utilizar para la adaptación de la oferta académica
Y para este avance con corte al mes de agosto se reportan las siguiente actividades: 
2.3. Socializar el documento de recomendaciones y metodologías inclusivas al equipo de formación
2.4. Matriz ajuste de contenidos con base en los documentos de recomendaciones
Adicionalmente, se reporta el plan de trabajo presentado como evidencia del avance del 60% a la fecha.</v>
      </c>
    </row>
    <row r="256" spans="1:17" s="11" customFormat="1" ht="48" customHeight="1" x14ac:dyDescent="0.25">
      <c r="A256" s="12" t="str">
        <f>VLOOKUP(B256,'Plantilla publicacion'!$A$3:$B$490,2,0)</f>
        <v>Actividad propia</v>
      </c>
      <c r="B256" s="6" t="s">
        <v>1192</v>
      </c>
      <c r="C256" s="248"/>
      <c r="D256" s="248">
        <f>VLOOKUP(B256,'Plantilla publicacion'!$A$3:$M$490,6,0)</f>
        <v>0</v>
      </c>
      <c r="E256" s="248"/>
      <c r="F256" s="248"/>
      <c r="G256" s="248" t="str">
        <f>VLOOKUP(B256,'Plantilla publicacion'!$A$3:$M$490,7,0)</f>
        <v>N/A</v>
      </c>
      <c r="H256" s="6" t="str">
        <f>VLOOKUP(B256,'Plantilla publicacion'!$A$3:$M$490,8,0)</f>
        <v>Diseñar el programa de enfoque diferencial  que incluya el plan de trabajo. (Documento de programa)</v>
      </c>
      <c r="I256" s="6">
        <f>VLOOKUP(B256,'Plantilla publicacion'!$A$3:$M$490,9,0)</f>
        <v>1</v>
      </c>
      <c r="J256" s="6" t="str">
        <f>VLOOKUP(B256,'Plantilla publicacion'!$A$3:$M$490,10,0)</f>
        <v>Númerica</v>
      </c>
      <c r="K256" s="7" t="str">
        <f>VLOOKUP(B256,'Plantilla publicacion'!$A$3:$M$490,11,0)</f>
        <v>2025-02-03</v>
      </c>
      <c r="L256" s="7" t="str">
        <f>VLOOKUP(B256,'Plantilla publicacion'!$A$3:$M$490,12,0)</f>
        <v>2025-03-31</v>
      </c>
      <c r="M256" s="56"/>
      <c r="N256" s="56" t="str">
        <f>VLOOKUP(B256,'Plantilla publicacion'!$A$3:$M$490,13,0)</f>
        <v>71-GRUPO DE TRABAJO DE FORMACION</v>
      </c>
      <c r="O256" s="506">
        <f>VLOOKUP(B256,'SEGUIMIENTO PAI 2025'!$F$6:$AF$486,23,0)</f>
        <v>100</v>
      </c>
      <c r="P256" s="506">
        <f>VLOOKUP(B256,'Plantilla publicacion'!$S$3:$Y$490,7,0)</f>
        <v>0.36496350364963503</v>
      </c>
      <c r="Q256" s="56" t="str">
        <f>VLOOKUP(B256,'SEGUIMIENTO PAI 2025'!$F$6:$AF$486,21,0)</f>
        <v>Cumplida al 100% finalizando el 31 de marzo. En documentos anexos se evidencia el correcto cumplimiento. Para la elaboración del documento del programa y plan trabajo, se llevaron a cabo varias reuniones con la Coordinación del Grupo de Formación, se revisó la primera versión del Doc y plan de trabajo, se dieron a conocer los ajustes. Ya se cuenta con el documento final aprobado por la Coordinación. Dicho documento tiene como objetivo: Desarrollar e implementar un Programa Estratégico de Enfoque Diferencial que permita la inclusión efectiva de la población  vulnerable  en  la  oferta  académica  del  Grupo de Formación de la SIC, adaptando contenidos, metodologías y recursos educativos a las necesidades específicas de los diferentes grupos poblacionales en situación de vulnerabilidad, con el fin de promover su acceso equitativo a oportunidades de formación, desarrollo personal y participación activa en el desarrollo económico y social.</v>
      </c>
    </row>
    <row r="257" spans="1:17" s="11" customFormat="1" ht="48" customHeight="1" x14ac:dyDescent="0.25">
      <c r="A257" s="12" t="str">
        <f>VLOOKUP(B257,'Plantilla publicacion'!$A$3:$B$490,2,0)</f>
        <v>Actividad propia</v>
      </c>
      <c r="B257" s="6" t="s">
        <v>1194</v>
      </c>
      <c r="C257" s="248"/>
      <c r="D257" s="248">
        <f>VLOOKUP(B257,'Plantilla publicacion'!$A$3:$M$490,6,0)</f>
        <v>0</v>
      </c>
      <c r="E257" s="248"/>
      <c r="F257" s="248"/>
      <c r="G257" s="248" t="str">
        <f>VLOOKUP(B257,'Plantilla publicacion'!$A$3:$M$490,7,0)</f>
        <v>N/A</v>
      </c>
      <c r="H257" s="6" t="str">
        <f>VLOOKUP(B257,'Plantilla publicacion'!$A$3:$M$490,8,0)</f>
        <v>Elaborar e implementar un protocolo de  enfoque diferencial de la oferta académica (Protocolo elaborado)</v>
      </c>
      <c r="I257" s="6">
        <f>VLOOKUP(B257,'Plantilla publicacion'!$A$3:$M$490,9,0)</f>
        <v>1</v>
      </c>
      <c r="J257" s="6" t="str">
        <f>VLOOKUP(B257,'Plantilla publicacion'!$A$3:$M$490,10,0)</f>
        <v>Númerica</v>
      </c>
      <c r="K257" s="7" t="str">
        <f>VLOOKUP(B257,'Plantilla publicacion'!$A$3:$M$490,11,0)</f>
        <v>2025-04-01</v>
      </c>
      <c r="L257" s="7" t="str">
        <f>VLOOKUP(B257,'Plantilla publicacion'!$A$3:$M$490,12,0)</f>
        <v>2025-11-28</v>
      </c>
      <c r="M257" s="56"/>
      <c r="N257" s="56" t="str">
        <f>VLOOKUP(B257,'Plantilla publicacion'!$A$3:$M$490,13,0)</f>
        <v>71-GRUPO DE TRABAJO DE FORMACION</v>
      </c>
      <c r="O257" s="506">
        <f>VLOOKUP(B257,'SEGUIMIENTO PAI 2025'!$F$6:$AF$486,23,0)</f>
        <v>0</v>
      </c>
      <c r="P257" s="506">
        <f>VLOOKUP(B257,'Plantilla publicacion'!$S$3:$Y$490,7,0)</f>
        <v>0</v>
      </c>
      <c r="Q257" s="56">
        <f>VLOOKUP(B257,'SEGUIMIENTO PAI 2025'!$F$6:$AF$486,21,0)</f>
        <v>0</v>
      </c>
    </row>
    <row r="258" spans="1:17" s="11" customFormat="1" ht="48" customHeight="1" thickBot="1" x14ac:dyDescent="0.3">
      <c r="A258" s="12" t="str">
        <f>VLOOKUP(B258,'Plantilla publicacion'!$A$3:$B$490,2,0)</f>
        <v>Actividad propia</v>
      </c>
      <c r="B258" s="10" t="s">
        <v>1196</v>
      </c>
      <c r="C258" s="248"/>
      <c r="D258" s="248">
        <f>VLOOKUP(B258,'Plantilla publicacion'!$A$3:$M$490,6,0)</f>
        <v>0</v>
      </c>
      <c r="E258" s="248"/>
      <c r="F258" s="248"/>
      <c r="G258" s="248" t="str">
        <f>VLOOKUP(B258,'Plantilla publicacion'!$A$3:$M$490,7,0)</f>
        <v>N/A</v>
      </c>
      <c r="H258" s="10" t="str">
        <f>VLOOKUP(B258,'Plantilla publicacion'!$A$3:$M$490,8,0)</f>
        <v>Ejecutar el plan de trabajo del programa de enfoque diferencial.  (Informe de la ejecución del programa)</v>
      </c>
      <c r="I258" s="10">
        <f>VLOOKUP(B258,'Plantilla publicacion'!$A$3:$M$490,9,0)</f>
        <v>100</v>
      </c>
      <c r="J258" s="10" t="str">
        <f>VLOOKUP(B258,'Plantilla publicacion'!$A$3:$M$490,10,0)</f>
        <v>Porcentual</v>
      </c>
      <c r="K258" s="111" t="str">
        <f>VLOOKUP(B258,'Plantilla publicacion'!$A$3:$M$490,11,0)</f>
        <v>2025-04-01</v>
      </c>
      <c r="L258" s="111" t="str">
        <f>VLOOKUP(B258,'Plantilla publicacion'!$A$3:$M$490,12,0)</f>
        <v>2025-11-28</v>
      </c>
      <c r="M258" s="112"/>
      <c r="N258" s="112" t="str">
        <f>VLOOKUP(B258,'Plantilla publicacion'!$A$3:$M$490,13,0)</f>
        <v>71-GRUPO DE TRABAJO DE FORMACION</v>
      </c>
      <c r="O258" s="509">
        <f>VLOOKUP(B258,'SEGUIMIENTO PAI 2025'!$F$6:$AF$486,23,0)</f>
        <v>60</v>
      </c>
      <c r="P258" s="509">
        <f>VLOOKUP(B258,'Plantilla publicacion'!$S$3:$Y$490,7,0)</f>
        <v>7.2992700729927001E-2</v>
      </c>
      <c r="Q258" s="112" t="str">
        <f>VLOOKUP(B258,'SEGUIMIENTO PAI 2025'!$F$6:$AF$486,21,0)</f>
        <v>Con cortes al 31 de agosto de 2025,  se ha avanzado en el plan de trabajo propuesto para este producto en un 60%, finalizando en un 100%  las siguientes dos actividades, que ya fueron reportadas: 
En el mes de abril: 
1.1. Identificación de Población Objetivo y  
1.2. Análisis de Necesidades Específicas.
En el mes de julio: 
2.1. Revisar, analizar y generar recomendaciones de la documentación institucionales del Proceso de Formación 
2.2. Entregar propuesta de metodologías inclusivas a utilizar para la adaptación de la oferta académica
Y para este avance con corte al mes de agosto se reportan las siguiente actividades: 
2.3. Socializar el documento de recomendaciones y metodologías inclusivas al equipo de formación
2.4. Matriz ajuste de contenidos con base en los documentos de recomendaciones
Adicionalmente, se reporta el plan de trabajo presentado como evidencia del avance del 60% a la fecha.</v>
      </c>
    </row>
    <row r="259" spans="1:17" s="11" customFormat="1" ht="51.75" customHeight="1" x14ac:dyDescent="0.25">
      <c r="A259" s="5" t="str">
        <f>VLOOKUP(B259,'Plantilla publicacion'!$A$3:$B$490,2,0)</f>
        <v>Producto</v>
      </c>
      <c r="B259" s="99" t="s">
        <v>1292</v>
      </c>
      <c r="C259" s="247" t="str">
        <f>VLOOKUP(B259,'Plantilla publicacion'!$A$3:$R$490,17,0)</f>
        <v>PND - 4-04-1-c- Transformación productiva, internacionalización y acción climática - Políticas de competencia, consumidor e infraestructura de la calidad modernas / PES - Internacionalización</v>
      </c>
      <c r="D259" s="247" t="str">
        <f>VLOOKUP(B259,'Plantilla publicacion'!$A$3:$M$490,6,0)</f>
        <v>59-Generar sinergias con agentes nacionales e internacionales que permitan potenciar las capacidades de la SIC.</v>
      </c>
      <c r="E259" s="247" t="str">
        <f>VLOOKUP(B259,'Plantilla publicacion'!$A$3:$P$490,15,0)</f>
        <v>63 - 1-Generación de oportunidades de cooperación y fortalecimiento de existentes con grupos de interés y de valor.-5-Direccionamiento de la oferta institucional con productos y/o servicios con enfoque preventivo, diferencial y territorial.</v>
      </c>
      <c r="F259" s="247" t="str">
        <f>VLOOKUP(B259,'Plantilla publicacion'!$A$3:$P$490,15,0)</f>
        <v>63 - 1-Generación de oportunidades de cooperación y fortalecimiento de existentes con grupos de interés y de valor.-5-Direccionamiento de la oferta institucional con productos y/o servicios con enfoque preventivo, diferencial y territorial.</v>
      </c>
      <c r="G259" s="247" t="str">
        <f>VLOOKUP(B259,'Plantilla publicacion'!$A$3:$M$490,7,0)</f>
        <v>C-3503-0200-0009-40401c</v>
      </c>
      <c r="H259" s="101" t="str">
        <f>VLOOKUP(B259,'Plantilla publicacion'!$A$3:$M$490,8,0)</f>
        <v>Alcaldías en sus facultades administrativas y de metrología legal frente a la protección al consumidor en el territorio nacional, capacitadas (Informe final)</v>
      </c>
      <c r="I259" s="101">
        <f>VLOOKUP(B259,'Plantilla publicacion'!$A$3:$M$490,9,0)</f>
        <v>440</v>
      </c>
      <c r="J259" s="101" t="str">
        <f>VLOOKUP(B259,'Plantilla publicacion'!$A$3:$M$490,10,0)</f>
        <v>Númerica</v>
      </c>
      <c r="K259" s="181" t="str">
        <f>VLOOKUP(B259,'Plantilla publicacion'!$A$3:$M$490,11,0)</f>
        <v>2025-02-03</v>
      </c>
      <c r="L259" s="181" t="str">
        <f>VLOOKUP(B259,'Plantilla publicacion'!$A$3:$M$490,12,0)</f>
        <v>2025-12-31</v>
      </c>
      <c r="M259" s="101" t="str">
        <f>IF(ISERROR(VLOOKUP(B259,'Plantilla publicacion'!$A$3:$P$490,16,0)),"NA",VLOOKUP(B259,'Plantilla publicacion'!$A$3:$P$490,16,0))</f>
        <v>PND_8_Fortalecer las capacidades y conocimiento sobre derechos y deberes de las relaciones de consumo / PND_10_Fortalecer las actividades de inspección vigilancia y control</v>
      </c>
      <c r="N259" s="101" t="str">
        <f>VLOOKUP(B259,'Plantilla publicacion'!$A$3:$M$490,13,0)</f>
        <v>3003-GRUPO DE TRABAJO DE APOYO A LA RED NACIONAL DE PROTECCIÓN  AL CONSUMIDOR</v>
      </c>
      <c r="O259" s="507">
        <f>VLOOKUP(B259,'SEGUIMIENTO PAI 2025'!$F$6:$AF$486,23,0)</f>
        <v>29</v>
      </c>
      <c r="P259" s="507">
        <f>VLOOKUP(B259,'Plantilla publicacion'!$S$3:$Y$490,7,0)</f>
        <v>0.26008968609865474</v>
      </c>
      <c r="Q259" s="101" t="str">
        <f>VLOOKUP(B259,'SEGUIMIENTO PAI 2025'!$F$6:$AF$486,21,0)</f>
        <v xml:space="preserve">Se capacitó por parte de la RNPC A 127 municipios en Facultades Administrativos </v>
      </c>
    </row>
    <row r="260" spans="1:17" s="11" customFormat="1" ht="48" customHeight="1" x14ac:dyDescent="0.25">
      <c r="A260" s="12" t="str">
        <f>VLOOKUP(B260,'Plantilla publicacion'!$A$3:$B$490,2,0)</f>
        <v>Actividad propia</v>
      </c>
      <c r="B260" s="103" t="s">
        <v>1294</v>
      </c>
      <c r="C260" s="248"/>
      <c r="D260" s="248">
        <f>VLOOKUP(B260,'Plantilla publicacion'!$A$3:$M$490,6,0)</f>
        <v>0</v>
      </c>
      <c r="E260" s="248"/>
      <c r="F260" s="248"/>
      <c r="G260" s="248" t="str">
        <f>VLOOKUP(B260,'Plantilla publicacion'!$A$3:$M$490,7,0)</f>
        <v>N/A</v>
      </c>
      <c r="H260" s="6" t="str">
        <f>VLOOKUP(B260,'Plantilla publicacion'!$A$3:$M$490,8,0)</f>
        <v>Aprobar por parte del coordinador de la RED el cronograma de intervención de alcaldías (Cronograma de intervención de alcaldías aprobado por parte del coordinador de la RED)</v>
      </c>
      <c r="I260" s="6">
        <f>VLOOKUP(B260,'Plantilla publicacion'!$A$3:$M$490,9,0)</f>
        <v>1</v>
      </c>
      <c r="J260" s="6" t="str">
        <f>VLOOKUP(B260,'Plantilla publicacion'!$A$3:$M$490,10,0)</f>
        <v>Númerica</v>
      </c>
      <c r="K260" s="7" t="str">
        <f>VLOOKUP(B260,'Plantilla publicacion'!$A$3:$M$490,11,0)</f>
        <v>2025-02-03</v>
      </c>
      <c r="L260" s="7" t="str">
        <f>VLOOKUP(B260,'Plantilla publicacion'!$A$3:$M$490,12,0)</f>
        <v>2025-02-28</v>
      </c>
      <c r="M260" s="56"/>
      <c r="N260" s="56" t="str">
        <f>VLOOKUP(B260,'Plantilla publicacion'!$A$3:$M$490,13,0)</f>
        <v>3003-GRUPO DE TRABAJO DE APOYO A LA RED NACIONAL DE PROTECCIÓN  AL CONSUMIDOR</v>
      </c>
      <c r="O260" s="506">
        <f>VLOOKUP(B260,'SEGUIMIENTO PAI 2025'!$F$6:$AF$486,23,0)</f>
        <v>100</v>
      </c>
      <c r="P260" s="506">
        <f>VLOOKUP(B260,'Plantilla publicacion'!$S$3:$Y$490,7,0)</f>
        <v>0.24330900243309003</v>
      </c>
      <c r="Q260" s="56" t="str">
        <f>VLOOKUP(B260,'SEGUIMIENTO PAI 2025'!$F$6:$AF$486,21,0)</f>
        <v>Se  aprobó por parte del coordinador  de laRNPC  el Cronograma de Visitas  a las alcaldías  del territorio nacional  que van ser cubiertas con capacitación de facultades administrativas correspondientes al año 2025 , no obstante  el siguiente cronograma  puede  tener variaciones teniendo en cuenta las novedades  que se puedan presentar  en la operación  y en la programación de las visitas  .</v>
      </c>
    </row>
    <row r="261" spans="1:17" s="11" customFormat="1" ht="48" customHeight="1" thickBot="1" x14ac:dyDescent="0.3">
      <c r="A261" s="12" t="str">
        <f>VLOOKUP(B261,'Plantilla publicacion'!$A$3:$B$490,2,0)</f>
        <v>Actividad propia</v>
      </c>
      <c r="B261" s="105" t="s">
        <v>1296</v>
      </c>
      <c r="C261" s="249"/>
      <c r="D261" s="249">
        <f>VLOOKUP(B261,'Plantilla publicacion'!$A$3:$M$490,6,0)</f>
        <v>0</v>
      </c>
      <c r="E261" s="249"/>
      <c r="F261" s="249"/>
      <c r="G261" s="249" t="str">
        <f>VLOOKUP(B261,'Plantilla publicacion'!$A$3:$M$490,7,0)</f>
        <v>N/A</v>
      </c>
      <c r="H261" s="107" t="str">
        <f>VLOOKUP(B261,'Plantilla publicacion'!$A$3:$M$490,8,0)</f>
        <v>Capacitar en materia de protección al consumidor a las alcaldías municipales (Informe trimestral de seguimiento y Listados de Asistencia/registros fotográficos/capturas de pantallas)</v>
      </c>
      <c r="I261" s="107">
        <f>VLOOKUP(B261,'Plantilla publicacion'!$A$3:$M$490,9,0)</f>
        <v>440</v>
      </c>
      <c r="J261" s="107" t="str">
        <f>VLOOKUP(B261,'Plantilla publicacion'!$A$3:$M$490,10,0)</f>
        <v>Númerica</v>
      </c>
      <c r="K261" s="108" t="str">
        <f>VLOOKUP(B261,'Plantilla publicacion'!$A$3:$M$490,11,0)</f>
        <v>2025-02-03</v>
      </c>
      <c r="L261" s="108" t="str">
        <f>VLOOKUP(B261,'Plantilla publicacion'!$A$3:$M$490,12,0)</f>
        <v>2025-12-31</v>
      </c>
      <c r="M261" s="109"/>
      <c r="N261" s="109" t="str">
        <f>VLOOKUP(B261,'Plantilla publicacion'!$A$3:$M$490,13,0)</f>
        <v>3003-GRUPO DE TRABAJO DE APOYO A LA RED NACIONAL DE PROTECCIÓN  AL CONSUMIDOR</v>
      </c>
      <c r="O261" s="508">
        <f>VLOOKUP(B261,'SEGUIMIENTO PAI 2025'!$F$6:$AF$486,23,0)</f>
        <v>29</v>
      </c>
      <c r="P261" s="508">
        <f>VLOOKUP(B261,'Plantilla publicacion'!$S$3:$Y$490,7,0)</f>
        <v>0.28223844282238442</v>
      </c>
      <c r="Q261" s="109" t="str">
        <f>VLOOKUP(B261,'SEGUIMIENTO PAI 2025'!$F$6:$AF$486,21,0)</f>
        <v>Se capacitó por parte de la RNPC a 127 municipios a sus Alcaldías en Facultades Administrativas Ley 1480 de 2011</v>
      </c>
    </row>
    <row r="262" spans="1:17" s="11" customFormat="1" ht="51.75" customHeight="1" x14ac:dyDescent="0.25">
      <c r="A262" s="5" t="str">
        <f>VLOOKUP(B262,'Plantilla publicacion'!$A$3:$B$490,2,0)</f>
        <v>Producto</v>
      </c>
      <c r="B262" s="99" t="s">
        <v>1317</v>
      </c>
      <c r="C262" s="247" t="str">
        <f>VLOOKUP(B262,'Plantilla publicacion'!$A$3:$R$490,17,0)</f>
        <v>PND - 4-04-1-c- Transformación productiva, internacionalización y acción climática - Políticas de competencia, consumidor e infraestructura de la calidad modernas / PES - Internacionalización</v>
      </c>
      <c r="D262" s="247" t="str">
        <f>VLOOKUP(B262,'Plantilla publicacion'!$A$3:$M$490,6,0)</f>
        <v>59-Generar sinergias con agentes nacionales e internacionales que permitan potenciar las capacidades de la SIC.</v>
      </c>
      <c r="E262" s="247" t="str">
        <f>VLOOKUP(B262,'Plantilla publicacion'!$A$3:$P$490,15,0)</f>
        <v>63 - 1-Generación de oportunidades de cooperación y fortalecimiento de existentes con grupos de interés y de valor.-5-Direccionamiento de la oferta institucional con productos y/o servicios con enfoque preventivo, diferencial y territorial.</v>
      </c>
      <c r="F262" s="247" t="str">
        <f>VLOOKUP(B262,'Plantilla publicacion'!$A$3:$P$490,15,0)</f>
        <v>63 - 1-Generación de oportunidades de cooperación y fortalecimiento de existentes con grupos de interés y de valor.-5-Direccionamiento de la oferta institucional con productos y/o servicios con enfoque preventivo, diferencial y territorial.</v>
      </c>
      <c r="G262" s="247" t="str">
        <f>VLOOKUP(B262,'Plantilla publicacion'!$A$3:$M$490,7,0)</f>
        <v>C-3503-0200-0009-40401c</v>
      </c>
      <c r="H262" s="101" t="str">
        <f>VLOOKUP(B262,'Plantilla publicacion'!$A$3:$M$490,8,0)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262" s="101">
        <f>VLOOKUP(B262,'Plantilla publicacion'!$A$3:$M$490,9,0)</f>
        <v>1</v>
      </c>
      <c r="J262" s="101" t="str">
        <f>VLOOKUP(B262,'Plantilla publicacion'!$A$3:$M$490,10,0)</f>
        <v>Númerica</v>
      </c>
      <c r="K262" s="181" t="str">
        <f>VLOOKUP(B262,'Plantilla publicacion'!$A$3:$M$490,11,0)</f>
        <v>2025-02-03</v>
      </c>
      <c r="L262" s="181" t="str">
        <f>VLOOKUP(B262,'Plantilla publicacion'!$A$3:$M$490,12,0)</f>
        <v>2025-06-27</v>
      </c>
      <c r="M262" s="14" t="str">
        <f>IF(ISERROR(VLOOKUP(B262,'Plantilla publicacion'!$A$3:$P$490,16,0)),"NA",VLOOKUP(B262,'Plantilla publicacion'!$A$3:$P$490,16,0))</f>
        <v xml:space="preserve">PND_8_Fortalecer las capacidades y conocimiento sobre derechos y deberes de las relaciones de consumo </v>
      </c>
      <c r="N262" s="14" t="str">
        <f>VLOOKUP(B262,'Plantilla publicacion'!$A$3:$M$490,13,0)</f>
        <v>3003-GRUPO DE TRABAJO DE APOYO A LA RED NACIONAL DE PROTECCIÓN  AL CONSUMIDOR</v>
      </c>
      <c r="O262" s="502">
        <f>VLOOKUP(B262,'SEGUIMIENTO PAI 2025'!$F$6:$AF$486,23,0)</f>
        <v>100</v>
      </c>
      <c r="P262" s="502">
        <f>VLOOKUP(B262,'Plantilla publicacion'!$S$3:$Y$490,7,0)</f>
        <v>0.67264573991031396</v>
      </c>
      <c r="Q262" s="14" t="str">
        <f>VLOOKUP(B262,'SEGUIMIENTO PAI 2025'!$F$6:$AF$486,21,0)</f>
        <v>Tras el análisis realizado y la decisión de no continuar con la convocatoria CONSUFONDO 2025, así como la respectiva autorización para la modificación del alcance, y contando con la aprobación final de los documentos asociados, se da por finalizada la actualización de la Cartilla CONSUFONDO para la vigencia 2025.
Se anexa la cartilla actualizada y los correos de aprobación correspondientes.</v>
      </c>
    </row>
    <row r="263" spans="1:17" s="11" customFormat="1" ht="48" customHeight="1" x14ac:dyDescent="0.25">
      <c r="A263" s="12" t="str">
        <f>VLOOKUP(B263,'Plantilla publicacion'!$A$3:$B$490,2,0)</f>
        <v>Actividad propia</v>
      </c>
      <c r="B263" s="103" t="s">
        <v>1318</v>
      </c>
      <c r="C263" s="248"/>
      <c r="D263" s="248">
        <f>VLOOKUP(B263,'Plantilla publicacion'!$A$3:$M$490,6,0)</f>
        <v>0</v>
      </c>
      <c r="E263" s="248"/>
      <c r="F263" s="248"/>
      <c r="G263" s="248" t="str">
        <f>VLOOKUP(B263,'Plantilla publicacion'!$A$3:$M$490,7,0)</f>
        <v>N/A</v>
      </c>
      <c r="H263" s="6" t="str">
        <f>VLOOKUP(B263,'Plantilla publicacion'!$A$3:$M$490,8,0)</f>
        <v>Elaborar estudios previos  (Documento Estudios previos aprobados secretaria general y jurídica)</v>
      </c>
      <c r="I263" s="6">
        <f>VLOOKUP(B263,'Plantilla publicacion'!$A$3:$M$490,9,0)</f>
        <v>1</v>
      </c>
      <c r="J263" s="6" t="str">
        <f>VLOOKUP(B263,'Plantilla publicacion'!$A$3:$M$490,10,0)</f>
        <v>Númerica</v>
      </c>
      <c r="K263" s="7" t="str">
        <f>VLOOKUP(B263,'Plantilla publicacion'!$A$3:$M$490,11,0)</f>
        <v>2025-02-03</v>
      </c>
      <c r="L263" s="7" t="str">
        <f>VLOOKUP(B263,'Plantilla publicacion'!$A$3:$M$490,12,0)</f>
        <v>2025-04-14</v>
      </c>
      <c r="M263" s="56"/>
      <c r="N263" s="56" t="str">
        <f>VLOOKUP(B263,'Plantilla publicacion'!$A$3:$M$490,13,0)</f>
        <v>3003-GRUPO DE TRABAJO DE APOYO A LA RED NACIONAL DE PROTECCIÓN  AL CONSUMIDOR</v>
      </c>
      <c r="O263" s="506">
        <f>VLOOKUP(B263,'SEGUIMIENTO PAI 2025'!$F$6:$AF$486,23,0)</f>
        <v>100</v>
      </c>
      <c r="P263" s="506">
        <f>VLOOKUP(B263,'Plantilla publicacion'!$S$3:$Y$490,7,0)</f>
        <v>0.12165450121654502</v>
      </c>
      <c r="Q263" s="56" t="str">
        <f>VLOOKUP(B263,'SEGUIMIENTO PAI 2025'!$F$6:$AF$486,21,0)</f>
        <v>Se da cumplimiento a la Actividad 1 del plan de acción, correspondiente a la actualización y aprobación de los estudios previos del programa Consufondo para la vigencia 2025, toda vez que, a pesar de los retrasos inicialmente presentados por causas de índole administrativa y jurídica, se logró culminar satisfactoriamente el proceso de revisión, ajuste y validación de los documentos técnicos requeridos. Los retrasos estuvieron relacionados con la necesidad de resolver observaciones de carácter legal y administrativo que surgieron durante la etapa de formulación Y actualización de estos, lo cual implicó consultas adicionales con las áreas jurídica y contractual para garantizar el cumplimiento de la normatividad vigente. Como resultado, los estudios previos fueron debidamente actualizados, ajustados conforme a los lineamientos técnicos y normativos, y finalmente aprobados por la Secretaria General de la SIC, Contratos SIC y Financiera SIC.</v>
      </c>
    </row>
    <row r="264" spans="1:17" s="11" customFormat="1" ht="48" customHeight="1" x14ac:dyDescent="0.25">
      <c r="A264" s="12" t="str">
        <f>VLOOKUP(B264,'Plantilla publicacion'!$A$3:$B$490,2,0)</f>
        <v>Actividad propia</v>
      </c>
      <c r="B264" s="103" t="s">
        <v>1320</v>
      </c>
      <c r="C264" s="248"/>
      <c r="D264" s="248">
        <f>VLOOKUP(B264,'Plantilla publicacion'!$A$3:$M$490,6,0)</f>
        <v>0</v>
      </c>
      <c r="E264" s="248"/>
      <c r="F264" s="248"/>
      <c r="G264" s="248" t="str">
        <f>VLOOKUP(B264,'Plantilla publicacion'!$A$3:$M$490,7,0)</f>
        <v>N/A</v>
      </c>
      <c r="H264" s="6" t="str">
        <f>VLOOKUP(B264,'Plantilla publicacion'!$A$3:$M$490,8,0)</f>
        <v>Actualizar y aprobar la cartilla Consufondo  (Cartilla Actualizada y aprobada de Consufondo)</v>
      </c>
      <c r="I264" s="6">
        <f>VLOOKUP(B264,'Plantilla publicacion'!$A$3:$M$490,9,0)</f>
        <v>1</v>
      </c>
      <c r="J264" s="6" t="str">
        <f>VLOOKUP(B264,'Plantilla publicacion'!$A$3:$M$490,10,0)</f>
        <v>Númerica</v>
      </c>
      <c r="K264" s="7" t="str">
        <f>VLOOKUP(B264,'Plantilla publicacion'!$A$3:$M$490,11,0)</f>
        <v>2025-04-01</v>
      </c>
      <c r="L264" s="7" t="str">
        <f>VLOOKUP(B264,'Plantilla publicacion'!$A$3:$M$490,12,0)</f>
        <v>2025-04-30</v>
      </c>
      <c r="M264" s="56"/>
      <c r="N264" s="56" t="str">
        <f>VLOOKUP(B264,'Plantilla publicacion'!$A$3:$M$490,13,0)</f>
        <v>3003-GRUPO DE TRABAJO DE APOYO A LA RED NACIONAL DE PROTECCIÓN  AL CONSUMIDOR</v>
      </c>
      <c r="O264" s="506">
        <f>VLOOKUP(B264,'SEGUIMIENTO PAI 2025'!$F$6:$AF$486,23,0)</f>
        <v>100</v>
      </c>
      <c r="P264" s="506">
        <f>VLOOKUP(B264,'Plantilla publicacion'!$S$3:$Y$490,7,0)</f>
        <v>0.12165450121654502</v>
      </c>
      <c r="Q264" s="56" t="str">
        <f>VLOOKUP(B264,'SEGUIMIENTO PAI 2025'!$F$6:$AF$486,21,0)</f>
        <v>Se actualiza la Cartilla para acceder al Programa CONSUFONDO para la vigencia 2025. Se revisa y aprueba por parte de la Coordinación de la RNPC</v>
      </c>
    </row>
    <row r="265" spans="1:17" s="11" customFormat="1" ht="48" customHeight="1" x14ac:dyDescent="0.25">
      <c r="A265" s="12" t="str">
        <f>VLOOKUP(B265,'Plantilla publicacion'!$A$3:$B$490,2,0)</f>
        <v>Actividad propia</v>
      </c>
      <c r="B265" s="103" t="s">
        <v>1322</v>
      </c>
      <c r="C265" s="248"/>
      <c r="D265" s="248">
        <f>VLOOKUP(B265,'Plantilla publicacion'!$A$3:$M$490,6,0)</f>
        <v>0</v>
      </c>
      <c r="E265" s="248"/>
      <c r="F265" s="248"/>
      <c r="G265" s="248" t="str">
        <f>VLOOKUP(B265,'Plantilla publicacion'!$A$3:$M$490,7,0)</f>
        <v>N/A</v>
      </c>
      <c r="H265" s="6" t="str">
        <f>VLOOKUP(B265,'Plantilla publicacion'!$A$3:$M$490,8,0)</f>
        <v>Realizar un informe de valoración del Programa consufondo 2025 y recomendaciones para próximas vigencias.(Informe final)</v>
      </c>
      <c r="I265" s="6">
        <f>VLOOKUP(B265,'Plantilla publicacion'!$A$3:$M$490,9,0)</f>
        <v>1</v>
      </c>
      <c r="J265" s="6" t="str">
        <f>VLOOKUP(B265,'Plantilla publicacion'!$A$3:$M$490,10,0)</f>
        <v>Númerica</v>
      </c>
      <c r="K265" s="7" t="str">
        <f>VLOOKUP(B265,'Plantilla publicacion'!$A$3:$M$490,11,0)</f>
        <v>2025-05-02</v>
      </c>
      <c r="L265" s="7" t="str">
        <f>VLOOKUP(B265,'Plantilla publicacion'!$A$3:$M$490,12,0)</f>
        <v>2025-06-27</v>
      </c>
      <c r="M265" s="56"/>
      <c r="N265" s="56" t="str">
        <f>VLOOKUP(B265,'Plantilla publicacion'!$A$3:$M$490,13,0)</f>
        <v>3003-GRUPO DE TRABAJO DE APOYO A LA RED NACIONAL DE PROTECCIÓN  AL CONSUMIDOR</v>
      </c>
      <c r="O265" s="506">
        <f>VLOOKUP(B265,'SEGUIMIENTO PAI 2025'!$F$6:$AF$486,23,0)</f>
        <v>100</v>
      </c>
      <c r="P265" s="506">
        <f>VLOOKUP(B265,'Plantilla publicacion'!$S$3:$Y$490,7,0)</f>
        <v>0.97323600973236013</v>
      </c>
      <c r="Q265" s="56" t="str">
        <f>VLOOKUP(B265,'SEGUIMIENTO PAI 2025'!$F$6:$AF$486,21,0)</f>
        <v xml:space="preserve">Teniendo en cuenta la modificación del  alcance del producto CONSUFONDO y de la actividad, se desarrolla informe correspondiente a la valoración del programa CONSUFONDO con recomendaciones para futuras vigencias. </v>
      </c>
    </row>
    <row r="266" spans="1:17" s="11" customFormat="1" ht="141" customHeight="1" x14ac:dyDescent="0.25">
      <c r="A266" s="5" t="str">
        <f>VLOOKUP(B266,'Plantilla publicacion'!$A$3:$B$490,2,0)</f>
        <v>Producto</v>
      </c>
      <c r="B266" s="14" t="s">
        <v>1392</v>
      </c>
      <c r="C266" s="248" t="str">
        <f>VLOOKUP(B266,'Plantilla publicacion'!$A$3:$R$490,17,0)</f>
        <v>PND - 5-31-5-b- Convergencia regional - Entidades públicas territoriales y nacionales fortalecidas / PES - Transformación Institucional</v>
      </c>
      <c r="D266" s="248" t="str">
        <f>VLOOKUP(B266,'Plantilla publicacion'!$A$3:$M$490,6,0)</f>
        <v>60-Fortalecer el Sistema Integral de Gestión Institucional en el marco del Modelo Integrado de Planeación y gestión para mejorar la prestación del servicio.</v>
      </c>
      <c r="E266" s="248" t="str">
        <f>VLOOKUP(B266,'Plantilla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6" s="248" t="str">
        <f>VLOOKUP(B266,'Plantilla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6" s="248" t="str">
        <f>VLOOKUP(B266,'Plantilla publicacion'!$A$3:$M$490,7,0)</f>
        <v>FUNCIONAMIENTO</v>
      </c>
      <c r="H266" s="14" t="str">
        <f>VLOOKUP(B266,'Plantilla publicacion'!$A$3:$M$490,8,0)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6" s="14">
        <f>VLOOKUP(B266,'Plantilla publicacion'!$A$3:$M$490,9,0)</f>
        <v>1</v>
      </c>
      <c r="J266" s="14" t="str">
        <f>VLOOKUP(B266,'Plantilla publicacion'!$A$3:$M$490,10,0)</f>
        <v>Númerica</v>
      </c>
      <c r="K266" s="180" t="str">
        <f>VLOOKUP(B266,'Plantilla publicacion'!$A$3:$M$490,11,0)</f>
        <v>2025-01-27</v>
      </c>
      <c r="L266" s="180" t="str">
        <f>VLOOKUP(B266,'Plantilla publicacion'!$A$3:$M$490,12,0)</f>
        <v>2025-12-16</v>
      </c>
      <c r="M266" s="14">
        <f>IF(ISERROR(VLOOKUP(B266,'Plantilla publicacion'!$A$3:$P$490,16,0)),"NA",VLOOKUP(B266,'Plantilla publicacion'!$A$3:$P$490,16,0))</f>
        <v>0</v>
      </c>
      <c r="N266" s="14" t="str">
        <f>VLOOKUP(B266,'Plantilla publicacion'!$A$3:$M$490,13,0)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O266" s="502">
        <f>VLOOKUP(B266,'SEGUIMIENTO PAI 2025'!$F$6:$AF$486,23,0)</f>
        <v>0</v>
      </c>
      <c r="P266" s="502">
        <f>VLOOKUP(B266,'Plantilla publicacion'!$S$3:$Y$490,7,0)</f>
        <v>0</v>
      </c>
      <c r="Q266" s="14">
        <f>VLOOKUP(B266,'SEGUIMIENTO PAI 2025'!$F$6:$AF$486,21,0)</f>
        <v>0</v>
      </c>
    </row>
    <row r="267" spans="1:17" s="11" customFormat="1" ht="48" customHeight="1" x14ac:dyDescent="0.25">
      <c r="A267" s="12" t="str">
        <f>VLOOKUP(B267,'Plantilla publicacion'!$A$3:$B$490,2,0)</f>
        <v>Actividad propia</v>
      </c>
      <c r="B267" s="6" t="s">
        <v>1394</v>
      </c>
      <c r="C267" s="248"/>
      <c r="D267" s="248">
        <f>VLOOKUP(B267,'Plantilla publicacion'!$A$3:$M$490,6,0)</f>
        <v>0</v>
      </c>
      <c r="E267" s="248"/>
      <c r="F267" s="248"/>
      <c r="G267" s="248" t="str">
        <f>VLOOKUP(B267,'Plantilla publicacion'!$A$3:$M$490,7,0)</f>
        <v>N/A</v>
      </c>
      <c r="H267" s="6" t="str">
        <f>VLOOKUP(B267,'Plantilla publicacion'!$A$3:$M$490,8,0)</f>
        <v>Actualizar la política de Derechos Humanos de la Entidad, incorporando el enfoque diferencial  (Política de Derechos Humanos Actualizada)</v>
      </c>
      <c r="I267" s="6">
        <f>VLOOKUP(B267,'Plantilla publicacion'!$A$3:$M$490,9,0)</f>
        <v>1</v>
      </c>
      <c r="J267" s="6" t="str">
        <f>VLOOKUP(B267,'Plantilla publicacion'!$A$3:$M$490,10,0)</f>
        <v>Númerica</v>
      </c>
      <c r="K267" s="7" t="str">
        <f>VLOOKUP(B267,'Plantilla publicacion'!$A$3:$M$490,11,0)</f>
        <v>2025-01-27</v>
      </c>
      <c r="L267" s="7" t="str">
        <f>VLOOKUP(B267,'Plantilla publicacion'!$A$3:$M$490,12,0)</f>
        <v>2025-11-28</v>
      </c>
      <c r="M267" s="56"/>
      <c r="N267" s="56" t="str">
        <f>VLOOKUP(B267,'Plantilla publicacion'!$A$3:$M$490,13,0)</f>
        <v>100-SECRETARIA GENERAL</v>
      </c>
      <c r="O267" s="506">
        <f>VLOOKUP(B267,'SEGUIMIENTO PAI 2025'!$F$6:$AF$486,23,0)</f>
        <v>0</v>
      </c>
      <c r="P267" s="506">
        <f>VLOOKUP(B267,'Plantilla publicacion'!$S$3:$Y$490,7,0)</f>
        <v>0</v>
      </c>
      <c r="Q267" s="56" t="str">
        <f>VLOOKUP(B267,'SEGUIMIENTO PAI 2025'!$F$6:$AF$486,21,0)</f>
        <v>Se avanza en la construcción de documento de actualización de la Política de Derechos Humanos incorporando enfoque diferencial, en versión borrador, documento base para las revisiones de las dependencias relacionadas con la política.</v>
      </c>
    </row>
    <row r="268" spans="1:17" s="11" customFormat="1" ht="48" customHeight="1" thickBot="1" x14ac:dyDescent="0.3">
      <c r="A268" s="12" t="str">
        <f>VLOOKUP(B268,'Plantilla publicacion'!$A$3:$B$490,2,0)</f>
        <v>Actividad propia</v>
      </c>
      <c r="B268" s="6" t="s">
        <v>1396</v>
      </c>
      <c r="C268" s="248"/>
      <c r="D268" s="248">
        <f>VLOOKUP(B268,'Plantilla publicacion'!$A$3:$M$490,6,0)</f>
        <v>0</v>
      </c>
      <c r="E268" s="248"/>
      <c r="F268" s="248"/>
      <c r="G268" s="248" t="str">
        <f>VLOOKUP(B268,'Plantilla publicacion'!$A$3:$M$490,7,0)</f>
        <v>N/A</v>
      </c>
      <c r="H268" s="6" t="str">
        <f>VLOOKUP(B268,'Plantilla publicacion'!$A$3:$M$490,8,0)</f>
        <v>Ejecutar el plan de trabajo de la Política de Equidad de Género y Diversidad, formulado en la vigencia 2024 (Plan de trabajo con seguimiento y sus respectivas evidencias)</v>
      </c>
      <c r="I268" s="6">
        <f>VLOOKUP(B268,'Plantilla publicacion'!$A$3:$M$490,9,0)</f>
        <v>100</v>
      </c>
      <c r="J268" s="6" t="str">
        <f>VLOOKUP(B268,'Plantilla publicacion'!$A$3:$M$490,10,0)</f>
        <v>Porcentual</v>
      </c>
      <c r="K268" s="7" t="str">
        <f>VLOOKUP(B268,'Plantilla publicacion'!$A$3:$M$490,11,0)</f>
        <v>2025-01-27</v>
      </c>
      <c r="L268" s="7" t="str">
        <f>VLOOKUP(B268,'Plantilla publicacion'!$A$3:$M$490,12,0)</f>
        <v>2025-12-16</v>
      </c>
      <c r="M268" s="56"/>
      <c r="N268" s="56" t="str">
        <f>VLOOKUP(B268,'Plantilla publicacion'!$A$3:$M$490,13,0)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O268" s="506">
        <f>VLOOKUP(B268,'SEGUIMIENTO PAI 2025'!$F$6:$AF$486,23,0)</f>
        <v>41</v>
      </c>
      <c r="P268" s="506">
        <f>VLOOKUP(B268,'Plantilla publicacion'!$S$3:$Y$490,7,0)</f>
        <v>0.2493917274939173</v>
      </c>
      <c r="Q268" s="56" t="str">
        <f>VLOOKUP(B268,'SEGUIMIENTO PAI 2025'!$F$6:$AF$486,21,0)</f>
        <v xml:space="preserve">Se reporta avance de las actividades de 1.3, 2.1, 2.2, 3.1, 3.2, 7.2, 11.2, 14.1, 14.2 y 15.2 del Plan de Trabajo de la Política de Equidad de Género y Diversidad.
</v>
      </c>
    </row>
    <row r="269" spans="1:17" ht="32.25" customHeight="1" thickBot="1" x14ac:dyDescent="0.3">
      <c r="A269" s="12" t="e">
        <f>VLOOKUP(B269,'Plantilla publicacion'!$A$3:$B$490,2,0)</f>
        <v>#N/A</v>
      </c>
      <c r="B269" s="295" t="s">
        <v>51</v>
      </c>
      <c r="C269" s="296"/>
      <c r="D269" s="296"/>
      <c r="E269" s="296"/>
      <c r="F269" s="296"/>
      <c r="G269" s="296"/>
      <c r="H269" s="296"/>
      <c r="I269" s="296"/>
      <c r="J269" s="296"/>
      <c r="K269" s="296"/>
      <c r="L269" s="296"/>
      <c r="M269" s="296"/>
      <c r="N269" s="297"/>
      <c r="O269" s="271"/>
      <c r="P269" s="272"/>
      <c r="Q269" s="273"/>
    </row>
    <row r="270" spans="1:17" ht="48" customHeight="1" thickBot="1" x14ac:dyDescent="0.3">
      <c r="B270" s="21" t="s">
        <v>474</v>
      </c>
      <c r="C270" s="22" t="s">
        <v>1528</v>
      </c>
      <c r="D270" s="22" t="s">
        <v>0</v>
      </c>
      <c r="E270" s="22" t="s">
        <v>1476</v>
      </c>
      <c r="F270" s="22" t="s">
        <v>1531</v>
      </c>
      <c r="G270" s="22" t="s">
        <v>1</v>
      </c>
      <c r="H270" s="22" t="s">
        <v>2</v>
      </c>
      <c r="I270" s="22" t="s">
        <v>3</v>
      </c>
      <c r="J270" s="22" t="s">
        <v>4</v>
      </c>
      <c r="K270" s="23" t="s">
        <v>5</v>
      </c>
      <c r="L270" s="23" t="s">
        <v>6</v>
      </c>
      <c r="M270" s="55" t="s">
        <v>1529</v>
      </c>
      <c r="N270" s="24" t="s">
        <v>7</v>
      </c>
      <c r="O270" s="55" t="s">
        <v>2068</v>
      </c>
      <c r="P270" s="491" t="s">
        <v>2069</v>
      </c>
      <c r="Q270" s="198" t="s">
        <v>2070</v>
      </c>
    </row>
    <row r="271" spans="1:17" s="11" customFormat="1" ht="204" x14ac:dyDescent="0.25">
      <c r="A271" s="5" t="str">
        <f>VLOOKUP(B271,'Plantilla publicacion'!$A$3:$B$490,2,0)</f>
        <v>Producto</v>
      </c>
      <c r="B271" s="14" t="s">
        <v>531</v>
      </c>
      <c r="C271" s="266" t="str">
        <f>VLOOKUP(B271,'Plantilla publicacion'!$A$3:$R$490,17,0)</f>
        <v>PND - 5-31-5-b- Convergencia regional - Entidades públicas territoriales y nacionales fortalecidas / PES - Transformación Institucional</v>
      </c>
      <c r="D271" s="266" t="str">
        <f>VLOOKUP(B271,'Plantilla publicacion'!$A$3:$M$490,6,0)</f>
        <v>56-Fortalecer la gestión de la información, el conocimiento y la innovación para optimizar la capacidad institucional</v>
      </c>
      <c r="E271" s="266" t="str">
        <f>VLOOKUP(B271,'Plantilla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1" s="266" t="str">
        <f>VLOOKUP(B271,'Plantilla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1" s="266" t="str">
        <f>VLOOKUP(B271,'Plantilla publicacion'!$A$3:$M$490,7,0)</f>
        <v>C-3599-0200-0006-53105d</v>
      </c>
      <c r="H271" s="14" t="str">
        <f>VLOOKUP(B271,'Plantilla publicacion'!$A$3:$M$490,8,0)</f>
        <v>Plan de acción para el intercambio de información, implementado  (Informe semestral de  la implementación del plan de acción para el intercambio de información- soportes documentales de cumplimiento)</v>
      </c>
      <c r="I271" s="14">
        <f>VLOOKUP(B271,'Plantilla publicacion'!$A$3:$M$490,9,0)</f>
        <v>100</v>
      </c>
      <c r="J271" s="14" t="str">
        <f>VLOOKUP(B271,'Plantilla publicacion'!$A$3:$M$490,10,0)</f>
        <v>Porcentual</v>
      </c>
      <c r="K271" s="180" t="str">
        <f>VLOOKUP(B271,'Plantilla publicacion'!$A$3:$M$490,11,0)</f>
        <v>2025-02-03</v>
      </c>
      <c r="L271" s="180" t="str">
        <f>VLOOKUP(B271,'Plantilla publicacion'!$A$3:$M$490,12,0)</f>
        <v>2025-12-12</v>
      </c>
      <c r="M271" s="14" t="str">
        <f>IF(ISERROR(VLOOKUP(B271,'Plantilla publicacion'!$A$3:$P$490,16,0)),"NA",VLOOKUP(B271,'Plantilla publicacion'!$A$3:$P$490,16,0))</f>
        <v>PES_20230246 / PEI_13</v>
      </c>
      <c r="N271" s="14" t="str">
        <f>VLOOKUP(B271,'Plantilla publicacion'!$A$3:$M$490,13,0)</f>
        <v>20-OFICINA DE TECNOLOGÍA E INFORMÁTICA</v>
      </c>
      <c r="O271" s="14">
        <f>VLOOKUP(B271,'SEGUIMIENTO PAI 2025'!$F$6:$AF$486,23,0)</f>
        <v>68</v>
      </c>
      <c r="P271" s="497">
        <f>VLOOKUP(B271,'Plantilla publicacion'!$S$3:$Y$490,7,0)</f>
        <v>0.60986547085201803</v>
      </c>
      <c r="Q271" s="14" t="str">
        <f>VLOOKUP(B271,'SEGUIMIENTO PAI 2025'!$F$6:$AF$486,21,0)</f>
        <v>Se avanzo en: 
Versión ajustada de Minjusticia para el convenio del proyecto JUSTIFACIL como realización de Consulta Estimado de inversiones y costos EFJE - Modelo de Sostenibilidad JustiFácil
Se hizo seguimiento para avanzar en el convenio para acceso de SIRNA y URNA del Consejo Superior de la Judicatura
Se realizo socialización de los resultados obtenidos en la documentación del catalogo del grupo de sistemas de información. 
Se socializo en el comité de arquitectura tanto el gobierno técnico como la arquitectura diseñada.</v>
      </c>
    </row>
    <row r="272" spans="1:17" ht="25.5" x14ac:dyDescent="0.25">
      <c r="A272" s="12" t="str">
        <f>VLOOKUP(B272,'Plantilla publicacion'!$A$3:$B$490,2,0)</f>
        <v>Actividad propia</v>
      </c>
      <c r="B272" s="6" t="s">
        <v>533</v>
      </c>
      <c r="C272" s="248"/>
      <c r="D272" s="248">
        <f>VLOOKUP(B272,'Plantilla publicacion'!$A$3:$M$490,6,0)</f>
        <v>0</v>
      </c>
      <c r="E272" s="248"/>
      <c r="F272" s="248"/>
      <c r="G272" s="248" t="str">
        <f>VLOOKUP(B272,'Plantilla publicacion'!$A$3:$M$490,7,0)</f>
        <v>N/A</v>
      </c>
      <c r="H272" s="6" t="str">
        <f>VLOOKUP(B272,'Plantilla publicacion'!$A$3:$M$490,8,0)</f>
        <v>Definir plan de acción para el intercambio de información de acuerdo con el marco de Interoperabilidad  (Plan definido / único entregable)</v>
      </c>
      <c r="I272" s="6">
        <f>VLOOKUP(B272,'Plantilla publicacion'!$A$3:$M$490,9,0)</f>
        <v>1</v>
      </c>
      <c r="J272" s="6" t="str">
        <f>VLOOKUP(B272,'Plantilla publicacion'!$A$3:$M$490,10,0)</f>
        <v>Númerica</v>
      </c>
      <c r="K272" s="7" t="str">
        <f>VLOOKUP(B272,'Plantilla publicacion'!$A$3:$M$490,11,0)</f>
        <v>2025-02-03</v>
      </c>
      <c r="L272" s="7" t="str">
        <f>VLOOKUP(B272,'Plantilla publicacion'!$A$3:$M$490,12,0)</f>
        <v>2025-02-28</v>
      </c>
      <c r="M272" s="56"/>
      <c r="N272" s="16" t="str">
        <f>VLOOKUP(B272,'Plantilla publicacion'!$A$3:$M$490,13,0)</f>
        <v>20-OFICINA DE TECNOLOGÍA E INFORMÁTICA</v>
      </c>
      <c r="O272" s="16">
        <f>VLOOKUP(B272,'SEGUIMIENTO PAI 2025'!$F$6:$AF$486,23,0)</f>
        <v>100</v>
      </c>
      <c r="P272" s="498">
        <f>VLOOKUP(B272,'Plantilla publicacion'!$S$3:$Y$490,7,0)</f>
        <v>0.24330900243309003</v>
      </c>
      <c r="Q272" s="16" t="str">
        <f>VLOOKUP(B272,'SEGUIMIENTO PAI 2025'!$F$6:$AF$486,21,0)</f>
        <v xml:space="preserve">Se formula el plan de intercambio </v>
      </c>
    </row>
    <row r="273" spans="1:17" ht="204.75" thickBot="1" x14ac:dyDescent="0.3">
      <c r="A273" s="12" t="str">
        <f>VLOOKUP(B273,'Plantilla publicacion'!$A$3:$B$490,2,0)</f>
        <v>Actividad propia</v>
      </c>
      <c r="B273" s="10" t="s">
        <v>535</v>
      </c>
      <c r="C273" s="248"/>
      <c r="D273" s="248">
        <f>VLOOKUP(B273,'Plantilla publicacion'!$A$3:$M$490,6,0)</f>
        <v>0</v>
      </c>
      <c r="E273" s="248"/>
      <c r="F273" s="248"/>
      <c r="G273" s="248" t="str">
        <f>VLOOKUP(B273,'Plantilla publicacion'!$A$3:$M$490,7,0)</f>
        <v>N/A</v>
      </c>
      <c r="H273" s="10" t="str">
        <f>VLOOKUP(B273,'Plantilla publicacion'!$A$3:$M$490,8,0)</f>
        <v>Implementar el plan de acción para el intercambio de información de acuerdo con el marco de Interoperabilidad  (Informe semestral de  la implementación del plan de acción para el intercambio de información- soportes documentales de cumplimiento)</v>
      </c>
      <c r="I273" s="10">
        <f>VLOOKUP(B273,'Plantilla publicacion'!$A$3:$M$490,9,0)</f>
        <v>100</v>
      </c>
      <c r="J273" s="10" t="str">
        <f>VLOOKUP(B273,'Plantilla publicacion'!$A$3:$M$490,10,0)</f>
        <v>Porcentual</v>
      </c>
      <c r="K273" s="111" t="str">
        <f>VLOOKUP(B273,'Plantilla publicacion'!$A$3:$M$490,11,0)</f>
        <v>2025-03-03</v>
      </c>
      <c r="L273" s="111" t="str">
        <f>VLOOKUP(B273,'Plantilla publicacion'!$A$3:$M$490,12,0)</f>
        <v>2025-12-12</v>
      </c>
      <c r="M273" s="112"/>
      <c r="N273" s="113" t="str">
        <f>VLOOKUP(B273,'Plantilla publicacion'!$A$3:$M$490,13,0)</f>
        <v>20-OFICINA DE TECNOLOGÍA E INFORMÁTICA</v>
      </c>
      <c r="O273" s="113">
        <f>VLOOKUP(B273,'SEGUIMIENTO PAI 2025'!$F$6:$AF$486,23,0)</f>
        <v>68</v>
      </c>
      <c r="P273" s="500">
        <f>VLOOKUP(B273,'Plantilla publicacion'!$S$3:$Y$490,7,0)</f>
        <v>0.66180048661800484</v>
      </c>
      <c r="Q273" s="113" t="str">
        <f>VLOOKUP(B273,'SEGUIMIENTO PAI 2025'!$F$6:$AF$486,21,0)</f>
        <v>Se avanzo en: 
Versión ajustada de Minjusticia para el convenio del proyecto JUSTIFACIL como realización de Consulta Estimado de inversiones y costos EFJE - Modelo de Sostenibilidad JustiFácil
Se hizo seguimiento para avanzar en el convenio para acceso de SIRNA y URNA del Consejo Superior de la Judicatura
Se realizo socialización de los resultados obtenidos en la documentación del catalogo del grupo de sistemas de información. 
Se socializo en el comité de arquitectura tanto el gobierno técnico como la arquitectura diseñada.</v>
      </c>
    </row>
    <row r="274" spans="1:17" s="11" customFormat="1" ht="63.75" x14ac:dyDescent="0.25">
      <c r="A274" s="5" t="str">
        <f>VLOOKUP(B274,'Plantilla publicacion'!$A$3:$B$490,2,0)</f>
        <v>Producto</v>
      </c>
      <c r="B274" s="99" t="s">
        <v>536</v>
      </c>
      <c r="C274" s="247" t="str">
        <f>VLOOKUP(B274,'Plantilla publicacion'!$A$3:$R$490,17,0)</f>
        <v>PND - 5-31-5-b- Convergencia regional - Entidades públicas territoriales y nacionales fortalecidas / PES - Transformación Institucional</v>
      </c>
      <c r="D274" s="247" t="str">
        <f>VLOOKUP(B274,'Plantilla publicacion'!$A$3:$M$490,6,0)</f>
        <v>56-Fortalecer la gestión de la información, el conocimiento y la innovación para optimizar la capacidad institucional</v>
      </c>
      <c r="E274" s="247" t="str">
        <f>VLOOKUP(B274,'Plantilla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4" s="247" t="str">
        <f>VLOOKUP(B274,'Plantilla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4" s="247" t="str">
        <f>VLOOKUP(B274,'Plantilla publicacion'!$A$3:$M$490,7,0)</f>
        <v>C-3599-0200-0006-53105d</v>
      </c>
      <c r="H274" s="101" t="str">
        <f>VLOOKUP(B274,'Plantilla publicacion'!$A$3:$M$490,8,0)</f>
        <v>Modelo de gobierno y gestión de datos en el marco del Plan Nacional de Infraestructura de Datos,  implementado  (Informes de seguimiento y avance trimestrales con soportes documentales del cumplimiento)</v>
      </c>
      <c r="I274" s="101">
        <f>VLOOKUP(B274,'Plantilla publicacion'!$A$3:$M$490,9,0)</f>
        <v>100</v>
      </c>
      <c r="J274" s="101" t="str">
        <f>VLOOKUP(B274,'Plantilla publicacion'!$A$3:$M$490,10,0)</f>
        <v>Porcentual</v>
      </c>
      <c r="K274" s="181" t="str">
        <f>VLOOKUP(B274,'Plantilla publicacion'!$A$3:$M$490,11,0)</f>
        <v>2025-02-03</v>
      </c>
      <c r="L274" s="181" t="str">
        <f>VLOOKUP(B274,'Plantilla publicacion'!$A$3:$M$490,12,0)</f>
        <v>2025-12-12</v>
      </c>
      <c r="M274" s="101">
        <f>IF(ISERROR(VLOOKUP(B274,'Plantilla publicacion'!$A$3:$P$490,16,0)),"NA",VLOOKUP(B274,'Plantilla publicacion'!$A$3:$P$490,16,0))</f>
        <v>0</v>
      </c>
      <c r="N274" s="102" t="str">
        <f>VLOOKUP(B274,'Plantilla publicacion'!$A$3:$M$490,13,0)</f>
        <v>20-OFICINA DE TECNOLOGÍA E INFORMÁTICA</v>
      </c>
      <c r="O274" s="102">
        <f>VLOOKUP(B274,'SEGUIMIENTO PAI 2025'!$F$6:$AF$486,23,0)</f>
        <v>50</v>
      </c>
      <c r="P274" s="199">
        <f>VLOOKUP(B274,'Plantilla publicacion'!$S$3:$Y$490,7,0)</f>
        <v>0.44843049327354267</v>
      </c>
      <c r="Q274" s="102" t="str">
        <f>VLOOKUP(B274,'SEGUIMIENTO PAI 2025'!$F$6:$AF$486,21,0)</f>
        <v>Las evidencias de las actividades, se podrán encontrar en el documento "Modelo operativo para la gestión de datos V1.0", en las secciones 8.3, 8.5, 9 y 9.3.</v>
      </c>
    </row>
    <row r="275" spans="1:17" ht="25.5" x14ac:dyDescent="0.25">
      <c r="A275" s="12" t="str">
        <f>VLOOKUP(B275,'Plantilla publicacion'!$A$3:$B$490,2,0)</f>
        <v>Actividad propia</v>
      </c>
      <c r="B275" s="103" t="s">
        <v>537</v>
      </c>
      <c r="C275" s="248"/>
      <c r="D275" s="248">
        <f>VLOOKUP(B275,'Plantilla publicacion'!$A$3:$M$490,6,0)</f>
        <v>0</v>
      </c>
      <c r="E275" s="248"/>
      <c r="F275" s="248"/>
      <c r="G275" s="248" t="str">
        <f>VLOOKUP(B275,'Plantilla publicacion'!$A$3:$M$490,7,0)</f>
        <v>N/A</v>
      </c>
      <c r="H275" s="6" t="str">
        <f>VLOOKUP(B275,'Plantilla publicacion'!$A$3:$M$490,8,0)</f>
        <v>Definir el plan de trabajo para la estrategia de gobierno y calidad de datos para la SIC (Documento del Plan  de trabajo para la estrategia de gobierno y calidad de datos, elaborado / único entregable)</v>
      </c>
      <c r="I275" s="6">
        <f>VLOOKUP(B275,'Plantilla publicacion'!$A$3:$M$490,9,0)</f>
        <v>1</v>
      </c>
      <c r="J275" s="6" t="str">
        <f>VLOOKUP(B275,'Plantilla publicacion'!$A$3:$M$490,10,0)</f>
        <v>Númerica</v>
      </c>
      <c r="K275" s="7" t="str">
        <f>VLOOKUP(B275,'Plantilla publicacion'!$A$3:$M$490,11,0)</f>
        <v>2025-02-03</v>
      </c>
      <c r="L275" s="7" t="str">
        <f>VLOOKUP(B275,'Plantilla publicacion'!$A$3:$M$490,12,0)</f>
        <v>2025-03-29</v>
      </c>
      <c r="M275" s="56"/>
      <c r="N275" s="104" t="str">
        <f>VLOOKUP(B275,'Plantilla publicacion'!$A$3:$M$490,13,0)</f>
        <v>20-OFICINA DE TECNOLOGÍA E INFORMÁTICA</v>
      </c>
      <c r="O275" s="104">
        <f>VLOOKUP(B275,'SEGUIMIENTO PAI 2025'!$F$6:$AF$486,23,0)</f>
        <v>100</v>
      </c>
      <c r="P275" s="499">
        <f>VLOOKUP(B275,'Plantilla publicacion'!$S$3:$Y$490,7,0)</f>
        <v>0.24330900243309003</v>
      </c>
      <c r="Q275" s="104" t="str">
        <f>VLOOKUP(B275,'SEGUIMIENTO PAI 2025'!$F$6:$AF$486,21,0)</f>
        <v>Se realiza el plan de trabajo de gobierno de datos</v>
      </c>
    </row>
    <row r="276" spans="1:17" ht="64.5" thickBot="1" x14ac:dyDescent="0.3">
      <c r="A276" s="12" t="str">
        <f>VLOOKUP(B276,'Plantilla publicacion'!$A$3:$B$490,2,0)</f>
        <v>Actividad propia</v>
      </c>
      <c r="B276" s="105" t="s">
        <v>538</v>
      </c>
      <c r="C276" s="249"/>
      <c r="D276" s="249">
        <f>VLOOKUP(B276,'Plantilla publicacion'!$A$3:$M$490,6,0)</f>
        <v>0</v>
      </c>
      <c r="E276" s="249"/>
      <c r="F276" s="249"/>
      <c r="G276" s="249" t="str">
        <f>VLOOKUP(B276,'Plantilla publicacion'!$A$3:$M$490,7,0)</f>
        <v>N/A</v>
      </c>
      <c r="H276" s="107" t="str">
        <f>VLOOKUP(B276,'Plantilla publicacion'!$A$3:$M$490,8,0)</f>
        <v>Implementar el plan de trabajo para la estrategia de gobierno y calidad de datos   (Informes de seguimiento y avance trimestrales con soportes documentales del cumplimiento con corte  marzo, junio, septiembre, diciembre)</v>
      </c>
      <c r="I276" s="107">
        <f>VLOOKUP(B276,'Plantilla publicacion'!$A$3:$M$490,9,0)</f>
        <v>100</v>
      </c>
      <c r="J276" s="107" t="str">
        <f>VLOOKUP(B276,'Plantilla publicacion'!$A$3:$M$490,10,0)</f>
        <v>Porcentual</v>
      </c>
      <c r="K276" s="108" t="str">
        <f>VLOOKUP(B276,'Plantilla publicacion'!$A$3:$M$490,11,0)</f>
        <v>2025-03-03</v>
      </c>
      <c r="L276" s="108" t="str">
        <f>VLOOKUP(B276,'Plantilla publicacion'!$A$3:$M$490,12,0)</f>
        <v>2025-12-12</v>
      </c>
      <c r="M276" s="109"/>
      <c r="N276" s="110" t="str">
        <f>VLOOKUP(B276,'Plantilla publicacion'!$A$3:$M$490,13,0)</f>
        <v>20-OFICINA DE TECNOLOGÍA E INFORMÁTICA</v>
      </c>
      <c r="O276" s="110">
        <f>VLOOKUP(B276,'SEGUIMIENTO PAI 2025'!$F$6:$AF$486,23,0)</f>
        <v>50</v>
      </c>
      <c r="P276" s="501">
        <f>VLOOKUP(B276,'Plantilla publicacion'!$S$3:$Y$490,7,0)</f>
        <v>0.48661800486618007</v>
      </c>
      <c r="Q276" s="110" t="str">
        <f>VLOOKUP(B276,'SEGUIMIENTO PAI 2025'!$F$6:$AF$486,21,0)</f>
        <v>Las evidencias de las actividades, se podrán encontrar en el documento "Modelo operativo para la gestión de datos V1.0", en las secciones 8.3, 8.5, 9 y 9.3.</v>
      </c>
    </row>
    <row r="277" spans="1:17" s="11" customFormat="1" ht="25.5" x14ac:dyDescent="0.25">
      <c r="A277" s="5" t="str">
        <f>VLOOKUP(B277,'Plantilla publicacion'!$A$3:$B$490,2,0)</f>
        <v>Producto</v>
      </c>
      <c r="B277" s="14" t="s">
        <v>547</v>
      </c>
      <c r="C277" s="248" t="str">
        <f>VLOOKUP(B277,'Plantilla publicacion'!$A$3:$R$490,17,0)</f>
        <v>PND - 5-31-5-d- Convergencia regional - Gobierno digital para la gente / PES - Transformación Institucional</v>
      </c>
      <c r="D277" s="248" t="str">
        <f>VLOOKUP(B277,'Plantilla publicacion'!$A$3:$M$490,6,0)</f>
        <v>62-Fortalecer la infraestructura, uso y aprovechamiento de las tecnologías de la información, para optimizar la capacidad institucional</v>
      </c>
      <c r="E277" s="248" t="str">
        <f>VLOOKUP(B277,'Plantilla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248" t="str">
        <f>VLOOKUP(B277,'Plantilla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248" t="str">
        <f>VLOOKUP(B277,'Plantilla publicacion'!$A$3:$M$490,7,0)</f>
        <v>C-3599-0200-0006-53105d</v>
      </c>
      <c r="H277" s="14" t="str">
        <f>VLOOKUP(B277,'Plantilla publicacion'!$A$3:$M$490,8,0)</f>
        <v>Plan estratégico de tecnologías de información, ejecutado (Informes de seguimiento y avance trimestrales con soportes documentales del cumplimiento)</v>
      </c>
      <c r="I277" s="14">
        <f>VLOOKUP(B277,'Plantilla publicacion'!$A$3:$M$490,9,0)</f>
        <v>100</v>
      </c>
      <c r="J277" s="14" t="str">
        <f>VLOOKUP(B277,'Plantilla publicacion'!$A$3:$M$490,10,0)</f>
        <v>Porcentual</v>
      </c>
      <c r="K277" s="180" t="str">
        <f>VLOOKUP(B277,'Plantilla publicacion'!$A$3:$M$490,11,0)</f>
        <v>2025-01-13</v>
      </c>
      <c r="L277" s="180" t="str">
        <f>VLOOKUP(B277,'Plantilla publicacion'!$A$3:$M$490,12,0)</f>
        <v>2025-12-12</v>
      </c>
      <c r="M277" s="14" t="str">
        <f>IF(ISERROR(VLOOKUP(B277,'Plantilla publicacion'!$A$3:$P$490,16,0)),"NA",VLOOKUP(B277,'Plantilla publicacion'!$A$3:$P$490,16,0))</f>
        <v>DECRETO 612</v>
      </c>
      <c r="N277" s="14" t="str">
        <f>VLOOKUP(B277,'Plantilla publicacion'!$A$3:$M$490,13,0)</f>
        <v>20-OFICINA DE TECNOLOGÍA E INFORMÁTICA</v>
      </c>
      <c r="O277" s="14">
        <f>VLOOKUP(B277,'SEGUIMIENTO PAI 2025'!$F$6:$AF$486,23,0)</f>
        <v>0</v>
      </c>
      <c r="P277" s="497">
        <f>VLOOKUP(B277,'Plantilla publicacion'!$S$3:$Y$490,7,0)</f>
        <v>0</v>
      </c>
      <c r="Q277" s="14">
        <f>VLOOKUP(B277,'SEGUIMIENTO PAI 2025'!$F$6:$AF$486,21,0)</f>
        <v>0</v>
      </c>
    </row>
    <row r="278" spans="1:17" ht="25.5" x14ac:dyDescent="0.25">
      <c r="A278" s="12" t="str">
        <f>VLOOKUP(B278,'Plantilla publicacion'!$A$3:$B$490,2,0)</f>
        <v>Actividad propia</v>
      </c>
      <c r="B278" s="6" t="s">
        <v>549</v>
      </c>
      <c r="C278" s="248"/>
      <c r="D278" s="248">
        <f>VLOOKUP(B278,'Plantilla publicacion'!$A$3:$M$490,6,0)</f>
        <v>0</v>
      </c>
      <c r="E278" s="248"/>
      <c r="F278" s="248"/>
      <c r="G278" s="248" t="str">
        <f>VLOOKUP(B278,'Plantilla publicacion'!$A$3:$M$490,7,0)</f>
        <v>N/A</v>
      </c>
      <c r="H278" s="6" t="str">
        <f>VLOOKUP(B278,'Plantilla publicacion'!$A$3:$M$490,8,0)</f>
        <v>Formular plan estratégico de tecnologías de información PETI incluyendo hoja de ruta para la vigencia   (Hoja de ruta del PETI actualizada/ único entregable)</v>
      </c>
      <c r="I278" s="6">
        <f>VLOOKUP(B278,'Plantilla publicacion'!$A$3:$M$490,9,0)</f>
        <v>1</v>
      </c>
      <c r="J278" s="6" t="str">
        <f>VLOOKUP(B278,'Plantilla publicacion'!$A$3:$M$490,10,0)</f>
        <v>Númerica</v>
      </c>
      <c r="K278" s="7" t="str">
        <f>VLOOKUP(B278,'Plantilla publicacion'!$A$3:$M$490,11,0)</f>
        <v>2025-01-13</v>
      </c>
      <c r="L278" s="7" t="str">
        <f>VLOOKUP(B278,'Plantilla publicacion'!$A$3:$M$490,12,0)</f>
        <v>2025-01-31</v>
      </c>
      <c r="M278" s="56"/>
      <c r="N278" s="16" t="str">
        <f>VLOOKUP(B278,'Plantilla publicacion'!$A$3:$M$490,13,0)</f>
        <v>20-OFICINA DE TECNOLOGÍA E INFORMÁTICA</v>
      </c>
      <c r="O278" s="16">
        <f>VLOOKUP(B278,'SEGUIMIENTO PAI 2025'!$F$6:$AF$486,23,0)</f>
        <v>100</v>
      </c>
      <c r="P278" s="498">
        <f>VLOOKUP(B278,'Plantilla publicacion'!$S$3:$Y$490,7,0)</f>
        <v>0.24330900243309003</v>
      </c>
      <c r="Q278" s="16" t="str">
        <f>VLOOKUP(B278,'SEGUIMIENTO PAI 2025'!$F$6:$AF$486,21,0)</f>
        <v>Formular plan estratégico de tecnologías de información PETI</v>
      </c>
    </row>
    <row r="279" spans="1:17" ht="128.25" thickBot="1" x14ac:dyDescent="0.3">
      <c r="A279" s="12" t="str">
        <f>VLOOKUP(B279,'Plantilla publicacion'!$A$3:$B$490,2,0)</f>
        <v>Actividad propia</v>
      </c>
      <c r="B279" s="10" t="s">
        <v>550</v>
      </c>
      <c r="C279" s="248"/>
      <c r="D279" s="248">
        <f>VLOOKUP(B279,'Plantilla publicacion'!$A$3:$M$490,6,0)</f>
        <v>0</v>
      </c>
      <c r="E279" s="248"/>
      <c r="F279" s="248"/>
      <c r="G279" s="248" t="str">
        <f>VLOOKUP(B279,'Plantilla publicacion'!$A$3:$M$490,7,0)</f>
        <v>N/A</v>
      </c>
      <c r="H279" s="10" t="str">
        <f>VLOOKUP(B279,'Plantilla publicacion'!$A$3:$M$490,8,0)</f>
        <v>Realizar seguimiento trimestral a la ejecución del PETI. (Informes de seguimiento y avance trimestrales con soportes documentales del cumplimiento con corte  marzo, junio, septiembre, diciembre)</v>
      </c>
      <c r="I279" s="10">
        <f>VLOOKUP(B279,'Plantilla publicacion'!$A$3:$M$490,9,0)</f>
        <v>100</v>
      </c>
      <c r="J279" s="10" t="str">
        <f>VLOOKUP(B279,'Plantilla publicacion'!$A$3:$M$490,10,0)</f>
        <v>Porcentual</v>
      </c>
      <c r="K279" s="111" t="str">
        <f>VLOOKUP(B279,'Plantilla publicacion'!$A$3:$M$490,11,0)</f>
        <v>2025-02-03</v>
      </c>
      <c r="L279" s="111" t="str">
        <f>VLOOKUP(B279,'Plantilla publicacion'!$A$3:$M$490,12,0)</f>
        <v>2025-12-12</v>
      </c>
      <c r="M279" s="112"/>
      <c r="N279" s="113" t="str">
        <f>VLOOKUP(B279,'Plantilla publicacion'!$A$3:$M$490,13,0)</f>
        <v>20-OFICINA DE TECNOLOGÍA E INFORMÁTICA</v>
      </c>
      <c r="O279" s="113">
        <f>VLOOKUP(B279,'SEGUIMIENTO PAI 2025'!$F$6:$AF$486,23,0)</f>
        <v>52</v>
      </c>
      <c r="P279" s="500">
        <f>VLOOKUP(B279,'Plantilla publicacion'!$S$3:$Y$490,7,0)</f>
        <v>0.5060827250608273</v>
      </c>
      <c r="Q279" s="113" t="str">
        <f>VLOOKUP(B279,'SEGUIMIENTO PAI 2025'!$F$6:$AF$486,21,0)</f>
        <v>Se encuentra en ejecución los 14 proyectos definidos en la hoja de ruta, principalmente en el proyecto de modernización de aplicaciones se han realizado cambios sin afectar  fechas finales de lo definido. El proyecto de rediseño del portafolio de servicios y trámites ha sido articulado con el proyecto de optimización de sede electrónica que lidera secretaria general.</v>
      </c>
    </row>
    <row r="280" spans="1:17" s="11" customFormat="1" ht="38.25" x14ac:dyDescent="0.25">
      <c r="A280" s="5" t="str">
        <f>VLOOKUP(B280,'Plantilla publicacion'!$A$3:$B$490,2,0)</f>
        <v>Producto</v>
      </c>
      <c r="B280" s="99" t="s">
        <v>1029</v>
      </c>
      <c r="C280" s="247" t="str">
        <f>VLOOKUP(B280,'Plantilla publicacion'!$A$3:$R$490,17,0)</f>
        <v>PND - 5-31-5-d- Convergencia regional - Gobierno digital para la gente / PES - Transformación Institucional</v>
      </c>
      <c r="D280" s="247" t="str">
        <f>VLOOKUP(B280,'Plantilla publicacion'!$A$3:$M$490,6,0)</f>
        <v>62-Fortalecer la infraestructura, uso y aprovechamiento de las tecnologías de la información, para optimizar la capacidad institucional</v>
      </c>
      <c r="E280" s="247" t="str">
        <f>VLOOKUP(B280,'Plantilla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0" s="247" t="str">
        <f>VLOOKUP(B280,'Plantilla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0" s="247" t="str">
        <f>VLOOKUP(B280,'Plantilla publicacion'!$A$3:$M$490,7,0)</f>
        <v>FUNCIONAMIENTO</v>
      </c>
      <c r="H280" s="101" t="str">
        <f>VLOOKUP(B280,'Plantilla publicacion'!$A$3:$M$490,8,0)</f>
        <v>Intervenciones en el sistema de información SIPI respecto a temas funcionales y técnicos, puestas en producción (Correos electrónicos del proveedor indicando la puesta en producción)</v>
      </c>
      <c r="I280" s="101">
        <f>VLOOKUP(B280,'Plantilla publicacion'!$A$3:$M$490,9,0)</f>
        <v>4</v>
      </c>
      <c r="J280" s="101" t="str">
        <f>VLOOKUP(B280,'Plantilla publicacion'!$A$3:$M$490,10,0)</f>
        <v>Númerica</v>
      </c>
      <c r="K280" s="181" t="str">
        <f>VLOOKUP(B280,'Plantilla publicacion'!$A$3:$M$490,11,0)</f>
        <v>2025-01-07</v>
      </c>
      <c r="L280" s="181" t="str">
        <f>VLOOKUP(B280,'Plantilla publicacion'!$A$3:$M$490,12,0)</f>
        <v>2025-11-28</v>
      </c>
      <c r="M280" s="101">
        <f>IF(ISERROR(VLOOKUP(B280,'Plantilla publicacion'!$A$3:$P$490,16,0)),"NA",VLOOKUP(B280,'Plantilla publicacion'!$A$3:$P$490,16,0))</f>
        <v>0</v>
      </c>
      <c r="N280" s="102" t="str">
        <f>VLOOKUP(B280,'Plantilla publicacion'!$A$3:$M$490,13,0)</f>
        <v>20-OFICINA DE TECNOLOGÍA E INFORMÁTICA;
2000-DESPACHO DEL SUPERINTENDENTE DELEGADO PARA LA PROPIEDAD INDUSTRIAL</v>
      </c>
      <c r="O280" s="102">
        <f>VLOOKUP(B280,'SEGUIMIENTO PAI 2025'!$F$6:$AF$486,23,0)</f>
        <v>75</v>
      </c>
      <c r="P280" s="199">
        <f>VLOOKUP(B280,'Plantilla publicacion'!$S$3:$Y$490,7,0)</f>
        <v>0.33632286995515698</v>
      </c>
      <c r="Q280" s="102" t="str">
        <f>VLOOKUP(B280,'SEGUIMIENTO PAI 2025'!$F$6:$AF$486,21,0)</f>
        <v>Se realizó la puesta en producción de la versión 2.7 y la versión 2.7.12 (soporte urgente).</v>
      </c>
    </row>
    <row r="281" spans="1:17" ht="65.25" customHeight="1" x14ac:dyDescent="0.25">
      <c r="A281" s="12" t="str">
        <f>VLOOKUP(B281,'Plantilla publicacion'!$A$3:$B$490,2,0)</f>
        <v>Actividad propia</v>
      </c>
      <c r="B281" s="103" t="s">
        <v>1032</v>
      </c>
      <c r="C281" s="248"/>
      <c r="D281" s="248">
        <f>VLOOKUP(B281,'Plantilla publicacion'!$A$3:$M$490,6,0)</f>
        <v>0</v>
      </c>
      <c r="E281" s="248"/>
      <c r="F281" s="248"/>
      <c r="G281" s="248" t="str">
        <f>VLOOKUP(B281,'Plantilla publicacion'!$A$3:$M$490,7,0)</f>
        <v>N/A</v>
      </c>
      <c r="H281" s="6" t="str">
        <f>VLOOKUP(B281,'Plantilla publicacion'!$A$3:$M$490,8,0)</f>
        <v>Priorizar y enviar los requerimientos previstos para las 4 versiones de fortalecimiento del SIPI (Correos electrónicos de la OTI al proveedor informando los requerimientos priorizados)</v>
      </c>
      <c r="I281" s="6">
        <f>VLOOKUP(B281,'Plantilla publicacion'!$A$3:$M$490,9,0)</f>
        <v>4</v>
      </c>
      <c r="J281" s="6" t="str">
        <f>VLOOKUP(B281,'Plantilla publicacion'!$A$3:$M$490,10,0)</f>
        <v>Númerica</v>
      </c>
      <c r="K281" s="7" t="str">
        <f>VLOOKUP(B281,'Plantilla publicacion'!$A$3:$M$490,11,0)</f>
        <v>2025-01-07</v>
      </c>
      <c r="L281" s="7" t="str">
        <f>VLOOKUP(B281,'Plantilla publicacion'!$A$3:$M$490,12,0)</f>
        <v>2025-11-28</v>
      </c>
      <c r="M281" s="56"/>
      <c r="N281" s="104" t="str">
        <f>VLOOKUP(B281,'Plantilla publicacion'!$A$3:$M$490,13,0)</f>
        <v>20-OFICINA DE TECNOLOGÍA E INFORMÁTICA;
2000-DESPACHO DEL SUPERINTENDENTE DELEGADO PARA LA PROPIEDAD INDUSTRIAL</v>
      </c>
      <c r="O281" s="104">
        <f>VLOOKUP(B281,'SEGUIMIENTO PAI 2025'!$F$6:$AF$486,23,0)</f>
        <v>75</v>
      </c>
      <c r="P281" s="499">
        <f>VLOOKUP(B281,'Plantilla publicacion'!$S$3:$Y$490,7,0)</f>
        <v>0.45620437956204385</v>
      </c>
      <c r="Q281" s="104" t="str">
        <f>VLOOKUP(B281,'SEGUIMIENTO PAI 2025'!$F$6:$AF$486,21,0)</f>
        <v>Se realizó la priorización de los requerimientos para el desarrollo de la versión  2.7.12 (soporte urgente) solicitud relacionada en el mantis 0175499.</v>
      </c>
    </row>
    <row r="282" spans="1:17" ht="65.25" customHeight="1" thickBot="1" x14ac:dyDescent="0.3">
      <c r="A282" s="12" t="str">
        <f>VLOOKUP(B282,'Plantilla publicacion'!$A$3:$B$490,2,0)</f>
        <v>Actividad propia</v>
      </c>
      <c r="B282" s="105" t="s">
        <v>1034</v>
      </c>
      <c r="C282" s="249"/>
      <c r="D282" s="249">
        <f>VLOOKUP(B282,'Plantilla publicacion'!$A$3:$M$490,6,0)</f>
        <v>0</v>
      </c>
      <c r="E282" s="249"/>
      <c r="F282" s="249"/>
      <c r="G282" s="249" t="str">
        <f>VLOOKUP(B282,'Plantilla publicacion'!$A$3:$M$490,7,0)</f>
        <v>N/A</v>
      </c>
      <c r="H282" s="107" t="str">
        <f>VLOOKUP(B282,'Plantilla publicacion'!$A$3:$M$490,8,0)</f>
        <v>Realizar seguimiento al desarrollo, prueba y puesta en producción de los requerimientos priorizados en las 4 versiones (Correos electrónicos del proveedor indicando la puesta en producción)</v>
      </c>
      <c r="I282" s="107">
        <f>VLOOKUP(B282,'Plantilla publicacion'!$A$3:$M$490,9,0)</f>
        <v>4</v>
      </c>
      <c r="J282" s="107" t="str">
        <f>VLOOKUP(B282,'Plantilla publicacion'!$A$3:$M$490,10,0)</f>
        <v>Númerica</v>
      </c>
      <c r="K282" s="108" t="str">
        <f>VLOOKUP(B282,'Plantilla publicacion'!$A$3:$M$490,11,0)</f>
        <v>2025-04-01</v>
      </c>
      <c r="L282" s="108" t="str">
        <f>VLOOKUP(B282,'Plantilla publicacion'!$A$3:$M$490,12,0)</f>
        <v>2025-11-28</v>
      </c>
      <c r="M282" s="109"/>
      <c r="N282" s="110" t="str">
        <f>VLOOKUP(B282,'Plantilla publicacion'!$A$3:$M$490,13,0)</f>
        <v>20-OFICINA DE TECNOLOGÍA E INFORMÁTICA;
2000-DESPACHO DEL SUPERINTENDENTE DELEGADO PARA LA PROPIEDAD INDUSTRIAL</v>
      </c>
      <c r="O282" s="110">
        <f>VLOOKUP(B282,'SEGUIMIENTO PAI 2025'!$F$6:$AF$486,23,0)</f>
        <v>75</v>
      </c>
      <c r="P282" s="501">
        <f>VLOOKUP(B282,'Plantilla publicacion'!$S$3:$Y$490,7,0)</f>
        <v>0.45620437956204385</v>
      </c>
      <c r="Q282" s="110" t="str">
        <f>VLOOKUP(B282,'SEGUIMIENTO PAI 2025'!$F$6:$AF$486,21,0)</f>
        <v>Durante el mes de julio de 2025 se realizó la puesta en producción de la versión 2.7 y la versión 2.7.12 (soporte urgente).</v>
      </c>
    </row>
    <row r="283" spans="1:17" s="11" customFormat="1" ht="114.75" x14ac:dyDescent="0.25">
      <c r="A283" s="5" t="str">
        <f>VLOOKUP(B283,'Plantilla publicacion'!$A$3:$B$490,2,0)</f>
        <v>Producto</v>
      </c>
      <c r="B283" s="14" t="s">
        <v>1374</v>
      </c>
      <c r="C283" s="248" t="str">
        <f>VLOOKUP(B283,'Plantilla publicacion'!$A$3:$R$490,17,0)</f>
        <v>PND - 5-31-5-d- Convergencia regional - Gobierno digital para la gente / PES - Transformación Institucional</v>
      </c>
      <c r="D283" s="248" t="str">
        <f>VLOOKUP(B283,'Plantilla publicacion'!$A$3:$M$490,6,0)</f>
        <v>62-Fortalecer la infraestructura, uso y aprovechamiento de las tecnologías de la información, para optimizar la capacidad institucional</v>
      </c>
      <c r="E283" s="248" t="str">
        <f>VLOOKUP(B283,'Plantilla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3" s="248" t="str">
        <f>VLOOKUP(B283,'Plantilla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3" s="248" t="str">
        <f>VLOOKUP(B283,'Plantilla publicacion'!$A$3:$M$490,7,0)</f>
        <v>FUNCIONAMIENTO</v>
      </c>
      <c r="H283" s="14" t="str">
        <f>VLOOKUP(B283,'Plantilla publicacion'!$A$3:$M$490,8,0)</f>
        <v>Unificación y optimización de radicación en la Sede Electrónica de la SIC, implementada (Informe  que de cuenta de le unificación y optimización de radicación en la Sede Electrónica de la SIC)</v>
      </c>
      <c r="I283" s="14">
        <f>VLOOKUP(B283,'Plantilla publicacion'!$A$3:$M$490,9,0)</f>
        <v>100</v>
      </c>
      <c r="J283" s="14" t="str">
        <f>VLOOKUP(B283,'Plantilla publicacion'!$A$3:$M$490,10,0)</f>
        <v>Porcentual</v>
      </c>
      <c r="K283" s="180" t="str">
        <f>VLOOKUP(B283,'Plantilla publicacion'!$A$3:$M$490,11,0)</f>
        <v>2025-03-03</v>
      </c>
      <c r="L283" s="180" t="str">
        <f>VLOOKUP(B283,'Plantilla publicacion'!$A$3:$M$490,12,0)</f>
        <v>2025-12-16</v>
      </c>
      <c r="M283" s="14">
        <f>IF(ISERROR(VLOOKUP(B283,'Plantilla publicacion'!$A$3:$P$490,16,0)),"NA",VLOOKUP(B283,'Plantilla publicacion'!$A$3:$P$490,16,0))</f>
        <v>0</v>
      </c>
      <c r="N283" s="14" t="str">
        <f>VLOOKUP(B283,'Plantilla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O283" s="14">
        <f>VLOOKUP(B283,'SEGUIMIENTO PAI 2025'!$F$6:$AF$486,23,0)</f>
        <v>0</v>
      </c>
      <c r="P283" s="497">
        <f>VLOOKUP(B283,'Plantilla publicacion'!$S$3:$Y$490,7,0)</f>
        <v>0</v>
      </c>
      <c r="Q283" s="14">
        <f>VLOOKUP(B283,'SEGUIMIENTO PAI 2025'!$F$6:$AF$486,21,0)</f>
        <v>0</v>
      </c>
    </row>
    <row r="284" spans="1:17" ht="65.25" customHeight="1" x14ac:dyDescent="0.25">
      <c r="A284" s="12" t="str">
        <f>VLOOKUP(B284,'Plantilla publicacion'!$A$3:$B$490,2,0)</f>
        <v>Actividad propia</v>
      </c>
      <c r="B284" s="6" t="s">
        <v>1377</v>
      </c>
      <c r="C284" s="248"/>
      <c r="D284" s="248">
        <f>VLOOKUP(B284,'Plantilla publicacion'!$A$3:$M$490,6,0)</f>
        <v>0</v>
      </c>
      <c r="E284" s="248"/>
      <c r="F284" s="248"/>
      <c r="G284" s="248" t="str">
        <f>VLOOKUP(B284,'Plantilla publicacion'!$A$3:$M$490,7,0)</f>
        <v>N/A</v>
      </c>
      <c r="H284" s="6" t="str">
        <f>VLOOKUP(B284,'Plantilla publicacion'!$A$3:$M$490,8,0)</f>
        <v>Elaborar un diagnóstico para identificar los canales de radicación, el volumen de entradas y el grado de congestión de los mismos (Diagnóstico del estado de los canales de radicación y grado de congestión)</v>
      </c>
      <c r="I284" s="6">
        <f>VLOOKUP(B284,'Plantilla publicacion'!$A$3:$M$490,9,0)</f>
        <v>1</v>
      </c>
      <c r="J284" s="6" t="str">
        <f>VLOOKUP(B284,'Plantilla publicacion'!$A$3:$M$490,10,0)</f>
        <v>Númerica</v>
      </c>
      <c r="K284" s="7" t="str">
        <f>VLOOKUP(B284,'Plantilla publicacion'!$A$3:$M$490,11,0)</f>
        <v>2025-03-03</v>
      </c>
      <c r="L284" s="7" t="str">
        <f>VLOOKUP(B284,'Plantilla publicacion'!$A$3:$M$490,12,0)</f>
        <v>2025-03-31</v>
      </c>
      <c r="M284" s="56"/>
      <c r="N284" s="16" t="str">
        <f>VLOOKUP(B284,'Plantilla publicacion'!$A$3:$M$490,13,0)</f>
        <v>100-SECRETARIA GENERAL;
141-GRUPO DE TRABAJO DE GESTIÓN DOCUMENTAL Y ARCHIVO;
20-OFICINA DE TECNOLOGÍA E INFORMÁTICA;
72-GRUPO DE TRABAJO DE ATENCION AL CIUDADANO</v>
      </c>
      <c r="O284" s="16">
        <f>VLOOKUP(B284,'SEGUIMIENTO PAI 2025'!$F$6:$AF$486,23,0)</f>
        <v>100</v>
      </c>
      <c r="P284" s="498">
        <f>VLOOKUP(B284,'Plantilla publicacion'!$S$3:$Y$490,7,0)</f>
        <v>0.30413625304136255</v>
      </c>
      <c r="Q284" s="16" t="str">
        <f>VLOOKUP(B284,'SEGUIMIENTO PAI 2025'!$F$6:$AF$486,21,0)</f>
        <v xml:space="preserve">Se remite el diagnóstico realizado sobre los canales de radicación de la Entidad y su grado de congestión. Este producto fue adelantando por la OTI, Atención al ciudadano y Gestión Documental. </v>
      </c>
    </row>
    <row r="285" spans="1:17" ht="65.25" customHeight="1" x14ac:dyDescent="0.25">
      <c r="A285" s="12" t="str">
        <f>VLOOKUP(B285,'Plantilla publicacion'!$A$3:$B$490,2,0)</f>
        <v>Actividad propia</v>
      </c>
      <c r="B285" s="6" t="s">
        <v>1380</v>
      </c>
      <c r="C285" s="248"/>
      <c r="D285" s="248">
        <f>VLOOKUP(B285,'Plantilla publicacion'!$A$3:$M$490,6,0)</f>
        <v>0</v>
      </c>
      <c r="E285" s="248"/>
      <c r="F285" s="248"/>
      <c r="G285" s="248" t="str">
        <f>VLOOKUP(B285,'Plantilla publicacion'!$A$3:$M$490,7,0)</f>
        <v>N/A</v>
      </c>
      <c r="H285" s="6" t="str">
        <f>VLOOKUP(B285,'Plantilla publicacion'!$A$3:$M$490,8,0)</f>
        <v>Realizar un plan de trabajo para la unificación y optimización de radicación en la Sede Electrónica de la SIC (Plan de trabajo para la implementación de la estrategia de unificación y optimización de radicación en la Sede Electrónica de la SIC)</v>
      </c>
      <c r="I285" s="6">
        <f>VLOOKUP(B285,'Plantilla publicacion'!$A$3:$M$490,9,0)</f>
        <v>1</v>
      </c>
      <c r="J285" s="6" t="str">
        <f>VLOOKUP(B285,'Plantilla publicacion'!$A$3:$M$490,10,0)</f>
        <v>Númerica</v>
      </c>
      <c r="K285" s="7" t="str">
        <f>VLOOKUP(B285,'Plantilla publicacion'!$A$3:$M$490,11,0)</f>
        <v>2025-04-01</v>
      </c>
      <c r="L285" s="7" t="str">
        <f>VLOOKUP(B285,'Plantilla publicacion'!$A$3:$M$490,12,0)</f>
        <v>2025-04-30</v>
      </c>
      <c r="M285" s="56"/>
      <c r="N285" s="16" t="str">
        <f>VLOOKUP(B285,'Plantilla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O285" s="16">
        <f>VLOOKUP(B285,'SEGUIMIENTO PAI 2025'!$F$6:$AF$486,23,0)</f>
        <v>100</v>
      </c>
      <c r="P285" s="498">
        <f>VLOOKUP(B285,'Plantilla publicacion'!$S$3:$Y$490,7,0)</f>
        <v>0.18248175182481752</v>
      </c>
      <c r="Q285" s="16" t="str">
        <f>VLOOKUP(B285,'SEGUIMIENTO PAI 2025'!$F$6:$AF$486,21,0)</f>
        <v xml:space="preserve">Se remite el Plan de Trabajo inicial para la unificación y optimización de radicación en la Sede Electrónica. </v>
      </c>
    </row>
    <row r="286" spans="1:17" ht="65.25" customHeight="1" thickBot="1" x14ac:dyDescent="0.3">
      <c r="A286" s="12" t="str">
        <f>VLOOKUP(B286,'Plantilla publicacion'!$A$3:$B$490,2,0)</f>
        <v>Actividad propia</v>
      </c>
      <c r="B286" s="18" t="s">
        <v>1382</v>
      </c>
      <c r="C286" s="248"/>
      <c r="D286" s="248">
        <f>VLOOKUP(B286,'Plantilla publicacion'!$A$3:$M$490,6,0)</f>
        <v>0</v>
      </c>
      <c r="E286" s="248"/>
      <c r="F286" s="248"/>
      <c r="G286" s="248" t="str">
        <f>VLOOKUP(B286,'Plantilla publicacion'!$A$3:$M$490,7,0)</f>
        <v>N/A</v>
      </c>
      <c r="H286" s="6" t="str">
        <f>VLOOKUP(B286,'Plantilla publicacion'!$A$3:$M$490,8,0)</f>
        <v>Ejecutar el plan de trabajo para la unificación y optimización de radicación en la Sede Electrónica de la SIC (Plan de trabajo con seguimiento y sus respectivas evidencias)</v>
      </c>
      <c r="I286" s="6">
        <f>VLOOKUP(B286,'Plantilla publicacion'!$A$3:$M$490,9,0)</f>
        <v>100</v>
      </c>
      <c r="J286" s="6" t="str">
        <f>VLOOKUP(B286,'Plantilla publicacion'!$A$3:$M$490,10,0)</f>
        <v>Porcentual</v>
      </c>
      <c r="K286" s="7" t="str">
        <f>VLOOKUP(B286,'Plantilla publicacion'!$A$3:$M$490,11,0)</f>
        <v>2025-05-02</v>
      </c>
      <c r="L286" s="7" t="str">
        <f>VLOOKUP(B286,'Plantilla publicacion'!$A$3:$M$490,12,0)</f>
        <v>2025-12-16</v>
      </c>
      <c r="M286" s="56"/>
      <c r="N286" s="16" t="str">
        <f>VLOOKUP(B286,'Plantilla publicacion'!$A$3:$M$490,13,0)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O286" s="16">
        <f>VLOOKUP(B286,'SEGUIMIENTO PAI 2025'!$F$6:$AF$486,23,0)</f>
        <v>47</v>
      </c>
      <c r="P286" s="498">
        <f>VLOOKUP(B286,'Plantilla publicacion'!$S$3:$Y$490,7,0)</f>
        <v>0.34306569343065696</v>
      </c>
      <c r="Q286" s="16" t="str">
        <f>VLOOKUP(B286,'SEGUIMIENTO PAI 2025'!$F$6:$AF$486,21,0)</f>
        <v>En el mes de julio se avanzó en las actividades 1.4, 1.5, 1.6 y 1.7, se aportan las evidencias correspondientes.</v>
      </c>
    </row>
    <row r="287" spans="1:17" ht="32.25" customHeight="1" thickBot="1" x14ac:dyDescent="0.3">
      <c r="A287" s="12" t="e">
        <f>VLOOKUP(B287,'Plantilla publicacion'!$A$3:$B$490,2,0)</f>
        <v>#N/A</v>
      </c>
      <c r="B287" s="295" t="s">
        <v>53</v>
      </c>
      <c r="C287" s="296"/>
      <c r="D287" s="296"/>
      <c r="E287" s="296"/>
      <c r="F287" s="296"/>
      <c r="G287" s="296"/>
      <c r="H287" s="296"/>
      <c r="I287" s="296"/>
      <c r="J287" s="296"/>
      <c r="K287" s="296"/>
      <c r="L287" s="296"/>
      <c r="M287" s="296"/>
      <c r="N287" s="297"/>
      <c r="O287" s="271"/>
      <c r="P287" s="272"/>
      <c r="Q287" s="273"/>
    </row>
    <row r="288" spans="1:17" ht="48" customHeight="1" thickBot="1" x14ac:dyDescent="0.3">
      <c r="B288" s="21" t="s">
        <v>474</v>
      </c>
      <c r="C288" s="22" t="s">
        <v>1528</v>
      </c>
      <c r="D288" s="22" t="s">
        <v>0</v>
      </c>
      <c r="E288" s="22" t="s">
        <v>1476</v>
      </c>
      <c r="F288" s="22" t="s">
        <v>1531</v>
      </c>
      <c r="G288" s="22" t="s">
        <v>1</v>
      </c>
      <c r="H288" s="22" t="s">
        <v>2</v>
      </c>
      <c r="I288" s="22" t="s">
        <v>3</v>
      </c>
      <c r="J288" s="22" t="s">
        <v>4</v>
      </c>
      <c r="K288" s="23" t="s">
        <v>5</v>
      </c>
      <c r="L288" s="23" t="s">
        <v>6</v>
      </c>
      <c r="M288" s="55" t="s">
        <v>1529</v>
      </c>
      <c r="N288" s="24" t="s">
        <v>7</v>
      </c>
      <c r="O288" s="55" t="s">
        <v>2068</v>
      </c>
      <c r="P288" s="491" t="s">
        <v>2069</v>
      </c>
      <c r="Q288" s="198" t="s">
        <v>2070</v>
      </c>
    </row>
    <row r="289" spans="1:17" s="11" customFormat="1" ht="114.75" x14ac:dyDescent="0.25">
      <c r="A289" s="5" t="str">
        <f>VLOOKUP(B289,'Plantilla publicacion'!$A$3:$B$490,2,0)</f>
        <v>Producto</v>
      </c>
      <c r="B289" s="14" t="s">
        <v>609</v>
      </c>
      <c r="C289" s="266" t="str">
        <f>VLOOKUP(B289,'Plantilla publicacion'!$A$3:$R$490,17,0)</f>
        <v>PND - 5-31-5-b- Convergencia regional - Entidades públicas territoriales y nacionales fortalecidas / PES - Transformación Institucional</v>
      </c>
      <c r="D289" s="266" t="str">
        <f>VLOOKUP(B289,'Plantilla publicacion'!$A$3:$M$490,6,0)</f>
        <v>56-Fortalecer la gestión de la información, el conocimiento y la innovación para optimizar la capacidad institucional</v>
      </c>
      <c r="E289" s="266" t="str">
        <f>VLOOKUP(B289,'Plantilla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9" s="266" t="str">
        <f>VLOOKUP(B289,'Plantilla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9" s="266" t="str">
        <f>VLOOKUP(B289,'Plantilla publicacion'!$A$3:$M$490,7,0)</f>
        <v>C-3599-0200-0005-53105b</v>
      </c>
      <c r="H289" s="14" t="str">
        <f>VLOOKUP(B289,'Plantilla publicacion'!$A$3:$M$490,8,0)</f>
        <v>SIC alineada a la directriz de manejo de imágen y plan de medios de la Presidencia de la República, realizada. (Informe de contenidos producidos)</v>
      </c>
      <c r="I289" s="14">
        <f>VLOOKUP(B289,'Plantilla publicacion'!$A$3:$M$490,9,0)</f>
        <v>100</v>
      </c>
      <c r="J289" s="14" t="str">
        <f>VLOOKUP(B289,'Plantilla publicacion'!$A$3:$M$490,10,0)</f>
        <v>Porcentual</v>
      </c>
      <c r="K289" s="180" t="str">
        <f>VLOOKUP(B289,'Plantilla publicacion'!$A$3:$M$490,11,0)</f>
        <v>2025-02-03</v>
      </c>
      <c r="L289" s="180" t="str">
        <f>VLOOKUP(B289,'Plantilla publicacion'!$A$3:$M$490,12,0)</f>
        <v>2025-12-31</v>
      </c>
      <c r="M289" s="14" t="str">
        <f>IF(ISERROR(VLOOKUP(B289,'Plantilla publicacion'!$A$3:$P$490,16,0)),"NA",VLOOKUP(B289,'Plantilla publicacion'!$A$3:$P$490,16,0))</f>
        <v>PES_20230249 / PEI_25</v>
      </c>
      <c r="N289" s="14" t="str">
        <f>VLOOKUP(B289,'Plantilla publicacion'!$A$3:$M$490,13,0)</f>
        <v>73-GRUPO DE TRABAJO DE COMUNICACION</v>
      </c>
      <c r="O289" s="14">
        <f>VLOOKUP(B289,'SEGUIMIENTO PAI 2025'!$F$6:$AF$486,23,0)</f>
        <v>100</v>
      </c>
      <c r="P289" s="497">
        <f>VLOOKUP(B289,'Plantilla publicacion'!$S$3:$Y$490,7,0)</f>
        <v>1.3452914798206279</v>
      </c>
      <c r="Q289" s="14" t="str">
        <f>VLOOKUP(B289,'SEGUIMIENTO PAI 2025'!$F$6:$AF$486,21,0)</f>
        <v>Con corte al 31 de agosto de 2025, y en cumplimiento con la directriz de manejo de imagen de la Presidencia de la República, se han generado un total de 25.774 publicaciones, distribuidas en 54 comunicados de prensa, 63 noticias y Publicaciones en redes sociales así: X: 23.719, LinkedIN: 234, Facebook: 847, Instagram: 780 y TikTok: 77</v>
      </c>
    </row>
    <row r="290" spans="1:17" ht="114.75" x14ac:dyDescent="0.25">
      <c r="A290" s="12" t="str">
        <f>VLOOKUP(B290,'Plantilla publicacion'!$A$3:$B$490,2,0)</f>
        <v>Actividad propia</v>
      </c>
      <c r="B290" s="6" t="s">
        <v>612</v>
      </c>
      <c r="C290" s="248"/>
      <c r="D290" s="248">
        <f>VLOOKUP(B290,'Plantilla publicacion'!$A$3:$M$490,6,0)</f>
        <v>0</v>
      </c>
      <c r="E290" s="248"/>
      <c r="F290" s="248"/>
      <c r="G290" s="248" t="str">
        <f>VLOOKUP(B290,'Plantilla publicacion'!$A$3:$M$490,7,0)</f>
        <v>N/A</v>
      </c>
      <c r="H290" s="6" t="str">
        <f>VLOOKUP(B290,'Plantilla publicacion'!$A$3:$M$490,8,0)</f>
        <v>Producir los boletines, foto noticias, videos y/o ruedas de prensa de conformidad con la directriz de Presidencia sobre el manejo de imágen (Documento con evidencias)</v>
      </c>
      <c r="I290" s="6">
        <f>VLOOKUP(B290,'Plantilla publicacion'!$A$3:$M$490,9,0)</f>
        <v>100</v>
      </c>
      <c r="J290" s="6" t="str">
        <f>VLOOKUP(B290,'Plantilla publicacion'!$A$3:$M$490,10,0)</f>
        <v>Porcentual</v>
      </c>
      <c r="K290" s="7" t="str">
        <f>VLOOKUP(B290,'Plantilla publicacion'!$A$3:$M$490,11,0)</f>
        <v>2025-02-03</v>
      </c>
      <c r="L290" s="7" t="str">
        <f>VLOOKUP(B290,'Plantilla publicacion'!$A$3:$M$490,12,0)</f>
        <v>2025-12-31</v>
      </c>
      <c r="M290" s="56"/>
      <c r="N290" s="16" t="str">
        <f>VLOOKUP(B290,'Plantilla publicacion'!$A$3:$M$490,13,0)</f>
        <v>73-GRUPO DE TRABAJO DE COMUNICACION</v>
      </c>
      <c r="O290" s="16">
        <f>VLOOKUP(B290,'SEGUIMIENTO PAI 2025'!$F$6:$AF$486,23,0)</f>
        <v>100</v>
      </c>
      <c r="P290" s="498">
        <f>VLOOKUP(B290,'Plantilla publicacion'!$S$3:$Y$490,7,0)</f>
        <v>0.97323600973236013</v>
      </c>
      <c r="Q290" s="16" t="str">
        <f>VLOOKUP(B290,'SEGUIMIENTO PAI 2025'!$F$6:$AF$486,21,0)</f>
        <v>En el mes de agosto de 2025, y en cumplimiento con la directriz de manejo de imagen de la Presidencia de la República, se generaron un total de 3.005 publicaciones, distribuidas en 7 comunicados de prensa, 7 noticias y Publicaciones en redes sociales así: X: 2.591, LinkedIN: 66, Facebook: 167, Instagram: 159 y TikTok: 8</v>
      </c>
    </row>
    <row r="291" spans="1:17" ht="26.25" thickBot="1" x14ac:dyDescent="0.3">
      <c r="A291" s="12" t="str">
        <f>VLOOKUP(B291,'Plantilla publicacion'!$A$3:$B$490,2,0)</f>
        <v>Actividad propia</v>
      </c>
      <c r="B291" s="10" t="s">
        <v>614</v>
      </c>
      <c r="C291" s="248"/>
      <c r="D291" s="248">
        <f>VLOOKUP(B291,'Plantilla publicacion'!$A$3:$M$490,6,0)</f>
        <v>0</v>
      </c>
      <c r="E291" s="248"/>
      <c r="F291" s="248"/>
      <c r="G291" s="248" t="str">
        <f>VLOOKUP(B291,'Plantilla publicacion'!$A$3:$M$490,7,0)</f>
        <v>N/A</v>
      </c>
      <c r="H291" s="10" t="str">
        <f>VLOOKUP(B291,'Plantilla publicacion'!$A$3:$M$490,8,0)</f>
        <v>Consolidar el informe final de los contenidos producidos por la SIC respecto a la directriz de manejo de imagen del gobierno nacional. (Informe consoldiado de los contenidos producidos)</v>
      </c>
      <c r="I291" s="10">
        <f>VLOOKUP(B291,'Plantilla publicacion'!$A$3:$M$490,9,0)</f>
        <v>100</v>
      </c>
      <c r="J291" s="10" t="str">
        <f>VLOOKUP(B291,'Plantilla publicacion'!$A$3:$M$490,10,0)</f>
        <v>Porcentual</v>
      </c>
      <c r="K291" s="111" t="str">
        <f>VLOOKUP(B291,'Plantilla publicacion'!$A$3:$M$490,11,0)</f>
        <v>2025-12-02</v>
      </c>
      <c r="L291" s="111" t="str">
        <f>VLOOKUP(B291,'Plantilla publicacion'!$A$3:$M$490,12,0)</f>
        <v>2025-12-31</v>
      </c>
      <c r="M291" s="112"/>
      <c r="N291" s="113" t="str">
        <f>VLOOKUP(B291,'Plantilla publicacion'!$A$3:$M$490,13,0)</f>
        <v>73-GRUPO DE TRABAJO DE COMUNICACION</v>
      </c>
      <c r="O291" s="113">
        <f>VLOOKUP(B291,'SEGUIMIENTO PAI 2025'!$F$6:$AF$486,23,0)</f>
        <v>0</v>
      </c>
      <c r="P291" s="500">
        <f>VLOOKUP(B291,'Plantilla publicacion'!$S$3:$Y$490,7,0)</f>
        <v>0</v>
      </c>
      <c r="Q291" s="113">
        <f>VLOOKUP(B291,'SEGUIMIENTO PAI 2025'!$F$6:$AF$486,21,0)</f>
        <v>0</v>
      </c>
    </row>
    <row r="292" spans="1:17" s="11" customFormat="1" ht="51" x14ac:dyDescent="0.25">
      <c r="A292" s="5" t="str">
        <f>VLOOKUP(B292,'Plantilla publicacion'!$A$3:$B$490,2,0)</f>
        <v>Producto</v>
      </c>
      <c r="B292" s="99" t="s">
        <v>616</v>
      </c>
      <c r="C292" s="247" t="str">
        <f>VLOOKUP(B292,'Plantilla publicacion'!$A$3:$R$490,17,0)</f>
        <v>PND - 5-31-5-b- Convergencia regional - Entidades públicas territoriales y nacionales fortalecidas / PES - Transformación Institucional</v>
      </c>
      <c r="D292" s="247" t="str">
        <f>VLOOKUP(B292,'Plantilla publicacion'!$A$3:$M$490,6,0)</f>
        <v>56-Fortalecer la gestión de la información, el conocimiento y la innovación para optimizar la capacidad institucional</v>
      </c>
      <c r="E292" s="247" t="str">
        <f>VLOOKUP(B292,'Plantilla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2" s="247" t="str">
        <f>VLOOKUP(B292,'Plantilla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2" s="247" t="str">
        <f>VLOOKUP(B292,'Plantilla publicacion'!$A$3:$M$490,7,0)</f>
        <v>C-3599-0200-0005-53105b</v>
      </c>
      <c r="H292" s="101" t="str">
        <f>VLOOKUP(B292,'Plantilla publicacion'!$A$3:$M$490,8,0)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92" s="101">
        <f>VLOOKUP(B292,'Plantilla publicacion'!$A$3:$M$490,9,0)</f>
        <v>100</v>
      </c>
      <c r="J292" s="101" t="str">
        <f>VLOOKUP(B292,'Plantilla publicacion'!$A$3:$M$490,10,0)</f>
        <v>Porcentual</v>
      </c>
      <c r="K292" s="181" t="str">
        <f>VLOOKUP(B292,'Plantilla publicacion'!$A$3:$M$490,11,0)</f>
        <v>2025-02-03</v>
      </c>
      <c r="L292" s="181" t="str">
        <f>VLOOKUP(B292,'Plantilla publicacion'!$A$3:$M$490,12,0)</f>
        <v>2025-12-12</v>
      </c>
      <c r="M292" s="101">
        <f>IF(ISERROR(VLOOKUP(B292,'Plantilla publicacion'!$A$3:$P$490,16,0)),"NA",VLOOKUP(B292,'Plantilla publicacion'!$A$3:$P$490,16,0))</f>
        <v>0</v>
      </c>
      <c r="N292" s="102" t="str">
        <f>VLOOKUP(B292,'Plantilla publicacion'!$A$3:$M$490,13,0)</f>
        <v>73-GRUPO DE TRABAJO DE COMUNICACION</v>
      </c>
      <c r="O292" s="102">
        <f>VLOOKUP(B292,'SEGUIMIENTO PAI 2025'!$F$6:$AF$486,23,0)</f>
        <v>0</v>
      </c>
      <c r="P292" s="199">
        <f>VLOOKUP(B292,'Plantilla publicacion'!$S$3:$Y$490,7,0)</f>
        <v>0</v>
      </c>
      <c r="Q292" s="102">
        <f>VLOOKUP(B292,'SEGUIMIENTO PAI 2025'!$F$6:$AF$486,21,0)</f>
        <v>0</v>
      </c>
    </row>
    <row r="293" spans="1:17" ht="63.75" x14ac:dyDescent="0.25">
      <c r="A293" s="12" t="str">
        <f>VLOOKUP(B293,'Plantilla publicacion'!$A$3:$B$490,2,0)</f>
        <v>Actividad propia</v>
      </c>
      <c r="B293" s="103" t="s">
        <v>618</v>
      </c>
      <c r="C293" s="248"/>
      <c r="D293" s="248">
        <f>VLOOKUP(B293,'Plantilla publicacion'!$A$3:$M$490,6,0)</f>
        <v>0</v>
      </c>
      <c r="E293" s="248"/>
      <c r="F293" s="248"/>
      <c r="G293" s="248" t="str">
        <f>VLOOKUP(B293,'Plantilla publicacion'!$A$3:$M$490,7,0)</f>
        <v>N/A</v>
      </c>
      <c r="H293" s="6" t="str">
        <f>VLOOKUP(B293,'Plantilla publicacion'!$A$3:$M$490,8,0)</f>
        <v>Realizar un diagnóstico de las necesidades para la comunicaciones internas (Documento de diagnóstico)</v>
      </c>
      <c r="I293" s="6">
        <f>VLOOKUP(B293,'Plantilla publicacion'!$A$3:$M$490,9,0)</f>
        <v>1</v>
      </c>
      <c r="J293" s="6" t="str">
        <f>VLOOKUP(B293,'Plantilla publicacion'!$A$3:$M$490,10,0)</f>
        <v>Númerica</v>
      </c>
      <c r="K293" s="7" t="str">
        <f>VLOOKUP(B293,'Plantilla publicacion'!$A$3:$M$490,11,0)</f>
        <v>2025-02-03</v>
      </c>
      <c r="L293" s="7" t="str">
        <f>VLOOKUP(B293,'Plantilla publicacion'!$A$3:$M$490,12,0)</f>
        <v>2025-03-28</v>
      </c>
      <c r="M293" s="56"/>
      <c r="N293" s="104" t="str">
        <f>VLOOKUP(B293,'Plantilla publicacion'!$A$3:$M$490,13,0)</f>
        <v>73-GRUPO DE TRABAJO DE COMUNICACION</v>
      </c>
      <c r="O293" s="104">
        <f>VLOOKUP(B293,'SEGUIMIENTO PAI 2025'!$F$6:$AF$486,23,0)</f>
        <v>100</v>
      </c>
      <c r="P293" s="499">
        <f>VLOOKUP(B293,'Plantilla publicacion'!$S$3:$Y$490,7,0)</f>
        <v>0.24330900243309003</v>
      </c>
      <c r="Q293" s="104" t="str">
        <f>VLOOKUP(B293,'SEGUIMIENTO PAI 2025'!$F$6:$AF$486,21,0)</f>
        <v>Se elaboró el documento de Diagnóstico de las necesidades para las comunicaciones internas, el cual está avalado por la Coordinación del Grupo de Comunicaciones.</v>
      </c>
    </row>
    <row r="294" spans="1:17" ht="63.75" x14ac:dyDescent="0.25">
      <c r="A294" s="12" t="str">
        <f>VLOOKUP(B294,'Plantilla publicacion'!$A$3:$B$490,2,0)</f>
        <v>Actividad propia</v>
      </c>
      <c r="B294" s="103" t="s">
        <v>620</v>
      </c>
      <c r="C294" s="248"/>
      <c r="D294" s="248">
        <f>VLOOKUP(B294,'Plantilla publicacion'!$A$3:$M$490,6,0)</f>
        <v>0</v>
      </c>
      <c r="E294" s="248"/>
      <c r="F294" s="248"/>
      <c r="G294" s="248" t="str">
        <f>VLOOKUP(B294,'Plantilla publicacion'!$A$3:$M$490,7,0)</f>
        <v>N/A</v>
      </c>
      <c r="H294" s="6" t="str">
        <f>VLOOKUP(B294,'Plantilla publicacion'!$A$3:$M$490,8,0)</f>
        <v>Elaborar la estrategia de comunicaciones internas que incluya el plan de trabajo para su realización (Documento de estrategia que incluya plan de trabajo)</v>
      </c>
      <c r="I294" s="6">
        <f>VLOOKUP(B294,'Plantilla publicacion'!$A$3:$M$490,9,0)</f>
        <v>100</v>
      </c>
      <c r="J294" s="6" t="str">
        <f>VLOOKUP(B294,'Plantilla publicacion'!$A$3:$M$490,10,0)</f>
        <v>Porcentual</v>
      </c>
      <c r="K294" s="7" t="str">
        <f>VLOOKUP(B294,'Plantilla publicacion'!$A$3:$M$490,11,0)</f>
        <v>2025-04-01</v>
      </c>
      <c r="L294" s="7" t="str">
        <f>VLOOKUP(B294,'Plantilla publicacion'!$A$3:$M$490,12,0)</f>
        <v>2025-04-30</v>
      </c>
      <c r="M294" s="56"/>
      <c r="N294" s="104" t="str">
        <f>VLOOKUP(B294,'Plantilla publicacion'!$A$3:$M$490,13,0)</f>
        <v>73-GRUPO DE TRABAJO DE COMUNICACION</v>
      </c>
      <c r="O294" s="104">
        <f>VLOOKUP(B294,'SEGUIMIENTO PAI 2025'!$F$6:$AF$486,23,0)</f>
        <v>100</v>
      </c>
      <c r="P294" s="499">
        <f>VLOOKUP(B294,'Plantilla publicacion'!$S$3:$Y$490,7,0)</f>
        <v>0.36496350364963503</v>
      </c>
      <c r="Q294" s="104" t="str">
        <f>VLOOKUP(B294,'SEGUIMIENTO PAI 2025'!$F$6:$AF$486,21,0)</f>
        <v>Se elaboró el documento de estrategia de comunicaciones internas y el respectivo plan de trabajo para su realización, el cual se encuentra avalado por la Coordinación del GIT Comunicación.</v>
      </c>
    </row>
    <row r="295" spans="1:17" ht="102" x14ac:dyDescent="0.25">
      <c r="A295" s="12" t="str">
        <f>VLOOKUP(B295,'Plantilla publicacion'!$A$3:$B$490,2,0)</f>
        <v>Actividad propia</v>
      </c>
      <c r="B295" s="103" t="s">
        <v>622</v>
      </c>
      <c r="C295" s="248"/>
      <c r="D295" s="248">
        <f>VLOOKUP(B295,'Plantilla publicacion'!$A$3:$M$490,6,0)</f>
        <v>0</v>
      </c>
      <c r="E295" s="248"/>
      <c r="F295" s="248"/>
      <c r="G295" s="248" t="str">
        <f>VLOOKUP(B295,'Plantilla publicacion'!$A$3:$M$490,7,0)</f>
        <v>N/A</v>
      </c>
      <c r="H295" s="6" t="str">
        <f>VLOOKUP(B295,'Plantilla publicacion'!$A$3:$M$490,8,0)</f>
        <v>Ejecutar el Plan de trabajo de la estrategia de comunicaciones internas (Documento de seguimiento trimestral)</v>
      </c>
      <c r="I295" s="6">
        <f>VLOOKUP(B295,'Plantilla publicacion'!$A$3:$M$490,9,0)</f>
        <v>3</v>
      </c>
      <c r="J295" s="6" t="str">
        <f>VLOOKUP(B295,'Plantilla publicacion'!$A$3:$M$490,10,0)</f>
        <v>Númerica</v>
      </c>
      <c r="K295" s="7" t="str">
        <f>VLOOKUP(B295,'Plantilla publicacion'!$A$3:$M$490,11,0)</f>
        <v>2025-04-01</v>
      </c>
      <c r="L295" s="7" t="str">
        <f>VLOOKUP(B295,'Plantilla publicacion'!$A$3:$M$490,12,0)</f>
        <v>2025-11-21</v>
      </c>
      <c r="M295" s="56"/>
      <c r="N295" s="104" t="str">
        <f>VLOOKUP(B295,'Plantilla publicacion'!$A$3:$M$490,13,0)</f>
        <v>73-GRUPO DE TRABAJO DE COMUNICACION</v>
      </c>
      <c r="O295" s="104">
        <f>VLOOKUP(B295,'SEGUIMIENTO PAI 2025'!$F$6:$AF$486,23,0)</f>
        <v>0</v>
      </c>
      <c r="P295" s="499">
        <f>VLOOKUP(B295,'Plantilla publicacion'!$S$3:$Y$490,7,0)</f>
        <v>0</v>
      </c>
      <c r="Q295" s="104" t="str">
        <f>VLOOKUP(B295,'SEGUIMIENTO PAI 2025'!$F$6:$AF$486,21,0)</f>
        <v>Considerando que se estableció que desde la Secretaría General se liderarán los temas relacionados con las comunicaciones internas, se procedió a la revisión y actualización del Plan de Trabajo propuesto, con el fin de que las actividades pendientes sean gestionadas desde dicha dependencia.</v>
      </c>
    </row>
    <row r="296" spans="1:17" ht="26.25" thickBot="1" x14ac:dyDescent="0.3">
      <c r="A296" s="12" t="str">
        <f>VLOOKUP(B296,'Plantilla publicacion'!$A$3:$B$490,2,0)</f>
        <v>Actividad propia</v>
      </c>
      <c r="B296" s="105" t="s">
        <v>624</v>
      </c>
      <c r="C296" s="249"/>
      <c r="D296" s="249">
        <f>VLOOKUP(B296,'Plantilla publicacion'!$A$3:$M$490,6,0)</f>
        <v>0</v>
      </c>
      <c r="E296" s="249"/>
      <c r="F296" s="249"/>
      <c r="G296" s="249" t="str">
        <f>VLOOKUP(B296,'Plantilla publicacion'!$A$3:$M$490,7,0)</f>
        <v>N/A</v>
      </c>
      <c r="H296" s="107" t="str">
        <f>VLOOKUP(B296,'Plantilla publicacion'!$A$3:$M$490,8,0)</f>
        <v>Elaborar informe final de los resultados de la implementación de la estrategia de comunicaciones internas (Informe de resultados de implementación)</v>
      </c>
      <c r="I296" s="107">
        <f>VLOOKUP(B296,'Plantilla publicacion'!$A$3:$M$490,9,0)</f>
        <v>1</v>
      </c>
      <c r="J296" s="107" t="str">
        <f>VLOOKUP(B296,'Plantilla publicacion'!$A$3:$M$490,10,0)</f>
        <v>Númerica</v>
      </c>
      <c r="K296" s="108" t="str">
        <f>VLOOKUP(B296,'Plantilla publicacion'!$A$3:$M$490,11,0)</f>
        <v>2025-11-24</v>
      </c>
      <c r="L296" s="108" t="str">
        <f>VLOOKUP(B296,'Plantilla publicacion'!$A$3:$M$490,12,0)</f>
        <v>2025-12-12</v>
      </c>
      <c r="M296" s="109"/>
      <c r="N296" s="110" t="str">
        <f>VLOOKUP(B296,'Plantilla publicacion'!$A$3:$M$490,13,0)</f>
        <v>73-GRUPO DE TRABAJO DE COMUNICACION</v>
      </c>
      <c r="O296" s="110">
        <f>VLOOKUP(B296,'SEGUIMIENTO PAI 2025'!$F$6:$AF$486,23,0)</f>
        <v>0</v>
      </c>
      <c r="P296" s="501">
        <f>VLOOKUP(B296,'Plantilla publicacion'!$S$3:$Y$490,7,0)</f>
        <v>0</v>
      </c>
      <c r="Q296" s="110">
        <f>VLOOKUP(B296,'SEGUIMIENTO PAI 2025'!$F$6:$AF$486,21,0)</f>
        <v>0</v>
      </c>
    </row>
    <row r="297" spans="1:17" s="11" customFormat="1" ht="25.5" x14ac:dyDescent="0.25">
      <c r="A297" s="5" t="str">
        <f>VLOOKUP(B297,'Plantilla publicacion'!$A$3:$B$490,2,0)</f>
        <v>Producto</v>
      </c>
      <c r="B297" s="14" t="s">
        <v>626</v>
      </c>
      <c r="C297" s="248" t="str">
        <f>VLOOKUP(B297,'Plantilla publicacion'!$A$3:$R$490,17,0)</f>
        <v>PND - 5-31-5-b- Convergencia regional - Entidades públicas territoriales y nacionales fortalecidas / PES - Cierre de brechas territoriales</v>
      </c>
      <c r="D297" s="248" t="str">
        <f>VLOOKUP(B297,'Plantilla publicacion'!$A$3:$M$490,6,0)</f>
        <v>58-Promover el enfoque preventivo, diferencial y territorial en el que hacer misional de la entidad</v>
      </c>
      <c r="E297" s="248" t="str">
        <f>VLOOKUP(B297,'Plantilla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7" s="248" t="str">
        <f>VLOOKUP(B297,'Plantilla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7" s="248" t="str">
        <f>VLOOKUP(B297,'Plantilla publicacion'!$A$3:$M$490,7,0)</f>
        <v>C-3599-0200-0005-53105b</v>
      </c>
      <c r="H297" s="14" t="str">
        <f>VLOOKUP(B297,'Plantilla publicacion'!$A$3:$M$490,8,0)</f>
        <v>Estrategia de fortalecimiento de la difusión de la misionalidad de la Entidad a nivel nacional, elaborada e implementada (Informe de resultados de implementación)</v>
      </c>
      <c r="I297" s="14">
        <f>VLOOKUP(B297,'Plantilla publicacion'!$A$3:$M$490,9,0)</f>
        <v>100</v>
      </c>
      <c r="J297" s="14" t="str">
        <f>VLOOKUP(B297,'Plantilla publicacion'!$A$3:$M$490,10,0)</f>
        <v>Porcentual</v>
      </c>
      <c r="K297" s="180" t="str">
        <f>VLOOKUP(B297,'Plantilla publicacion'!$A$3:$M$490,11,0)</f>
        <v>2025-01-15</v>
      </c>
      <c r="L297" s="180" t="str">
        <f>VLOOKUP(B297,'Plantilla publicacion'!$A$3:$M$490,12,0)</f>
        <v>2025-12-31</v>
      </c>
      <c r="M297" s="14">
        <f>IF(ISERROR(VLOOKUP(B297,'Plantilla publicacion'!$A$3:$P$490,16,0)),"NA",VLOOKUP(B297,'Plantilla publicacion'!$A$3:$P$490,16,0))</f>
        <v>0</v>
      </c>
      <c r="N297" s="14" t="str">
        <f>VLOOKUP(B297,'Plantilla publicacion'!$A$3:$M$490,13,0)</f>
        <v>73-GRUPO DE TRABAJO DE COMUNICACION</v>
      </c>
      <c r="O297" s="14">
        <f>VLOOKUP(B297,'SEGUIMIENTO PAI 2025'!$F$6:$AF$486,23,0)</f>
        <v>0</v>
      </c>
      <c r="P297" s="497">
        <f>VLOOKUP(B297,'Plantilla publicacion'!$S$3:$Y$490,7,0)</f>
        <v>0</v>
      </c>
      <c r="Q297" s="14">
        <f>VLOOKUP(B297,'SEGUIMIENTO PAI 2025'!$F$6:$AF$486,21,0)</f>
        <v>0</v>
      </c>
    </row>
    <row r="298" spans="1:17" ht="63.75" x14ac:dyDescent="0.25">
      <c r="A298" s="12" t="str">
        <f>VLOOKUP(B298,'Plantilla publicacion'!$A$3:$B$490,2,0)</f>
        <v>Actividad propia</v>
      </c>
      <c r="B298" s="6" t="s">
        <v>627</v>
      </c>
      <c r="C298" s="248"/>
      <c r="D298" s="248">
        <f>VLOOKUP(B298,'Plantilla publicacion'!$A$3:$M$490,6,0)</f>
        <v>0</v>
      </c>
      <c r="E298" s="248"/>
      <c r="F298" s="248"/>
      <c r="G298" s="248" t="str">
        <f>VLOOKUP(B298,'Plantilla publicacion'!$A$3:$M$490,7,0)</f>
        <v>N/A</v>
      </c>
      <c r="H298" s="6" t="str">
        <f>VLOOKUP(B298,'Plantilla publicacion'!$A$3:$M$490,8,0)</f>
        <v>Diseñar la estrategia de fortalecimiento de la difusión de la misionalidad de la Entidad a nivel nacional que incluya el plan de trabajo de ejecución  (Documento de estrategia que incluya plan de trabajo)</v>
      </c>
      <c r="I298" s="6">
        <f>VLOOKUP(B298,'Plantilla publicacion'!$A$3:$M$490,9,0)</f>
        <v>1</v>
      </c>
      <c r="J298" s="6" t="str">
        <f>VLOOKUP(B298,'Plantilla publicacion'!$A$3:$M$490,10,0)</f>
        <v>Númerica</v>
      </c>
      <c r="K298" s="7" t="str">
        <f>VLOOKUP(B298,'Plantilla publicacion'!$A$3:$M$490,11,0)</f>
        <v>2025-01-15</v>
      </c>
      <c r="L298" s="7" t="str">
        <f>VLOOKUP(B298,'Plantilla publicacion'!$A$3:$M$490,12,0)</f>
        <v>2025-02-28</v>
      </c>
      <c r="M298" s="56"/>
      <c r="N298" s="16" t="str">
        <f>VLOOKUP(B298,'Plantilla publicacion'!$A$3:$M$490,13,0)</f>
        <v>73-GRUPO DE TRABAJO DE COMUNICACION</v>
      </c>
      <c r="O298" s="16">
        <f>VLOOKUP(B298,'SEGUIMIENTO PAI 2025'!$F$6:$AF$486,23,0)</f>
        <v>100</v>
      </c>
      <c r="P298" s="498">
        <f>VLOOKUP(B298,'Plantilla publicacion'!$S$3:$Y$490,7,0)</f>
        <v>0.36496350364963503</v>
      </c>
      <c r="Q298" s="16" t="str">
        <f>VLOOKUP(B298,'SEGUIMIENTO PAI 2025'!$F$6:$AF$486,21,0)</f>
        <v>Se elaboró el documento de Estrategia de Comunicaciones SIC 2025 y el respectivo plan de trabajo para su materialización, el cual está avalado por la Coordinación del Grupo de Comunicaciones.</v>
      </c>
    </row>
    <row r="299" spans="1:17" ht="38.25" x14ac:dyDescent="0.25">
      <c r="A299" s="12" t="str">
        <f>VLOOKUP(B299,'Plantilla publicacion'!$A$3:$B$490,2,0)</f>
        <v>Actividad propia</v>
      </c>
      <c r="B299" s="6" t="s">
        <v>629</v>
      </c>
      <c r="C299" s="248"/>
      <c r="D299" s="248">
        <f>VLOOKUP(B299,'Plantilla publicacion'!$A$3:$M$490,6,0)</f>
        <v>0</v>
      </c>
      <c r="E299" s="248"/>
      <c r="F299" s="248"/>
      <c r="G299" s="248" t="str">
        <f>VLOOKUP(B299,'Plantilla publicacion'!$A$3:$M$490,7,0)</f>
        <v>N/A</v>
      </c>
      <c r="H299" s="6" t="str">
        <f>VLOOKUP(B299,'Plantilla publicacion'!$A$3:$M$490,8,0)</f>
        <v>Ejecutar el plan de trabajo de la estrategia de comunicaciones externas (Informe de avance trimestral)</v>
      </c>
      <c r="I299" s="6">
        <f>VLOOKUP(B299,'Plantilla publicacion'!$A$3:$M$490,9,0)</f>
        <v>3</v>
      </c>
      <c r="J299" s="6" t="str">
        <f>VLOOKUP(B299,'Plantilla publicacion'!$A$3:$M$490,10,0)</f>
        <v>Númerica</v>
      </c>
      <c r="K299" s="7" t="str">
        <f>VLOOKUP(B299,'Plantilla publicacion'!$A$3:$M$490,11,0)</f>
        <v>2025-03-04</v>
      </c>
      <c r="L299" s="7" t="str">
        <f>VLOOKUP(B299,'Plantilla publicacion'!$A$3:$M$490,12,0)</f>
        <v>2025-11-28</v>
      </c>
      <c r="M299" s="56"/>
      <c r="N299" s="16" t="str">
        <f>VLOOKUP(B299,'Plantilla publicacion'!$A$3:$M$490,13,0)</f>
        <v>73-GRUPO DE TRABAJO DE COMUNICACION</v>
      </c>
      <c r="O299" s="16">
        <f>VLOOKUP(B299,'SEGUIMIENTO PAI 2025'!$F$6:$AF$486,23,0)</f>
        <v>33.33</v>
      </c>
      <c r="P299" s="498">
        <f>VLOOKUP(B299,'Plantilla publicacion'!$S$3:$Y$490,7,0)</f>
        <v>0.16218978102189779</v>
      </c>
      <c r="Q299" s="16" t="str">
        <f>VLOOKUP(B299,'SEGUIMIENTO PAI 2025'!$F$6:$AF$486,21,0)</f>
        <v>A la fecha, Con corte al 31 de julio de 2025, el plan de trabajo propuesto registra un cumplimiento del 47%.</v>
      </c>
    </row>
    <row r="300" spans="1:17" s="11" customFormat="1" ht="38.25" x14ac:dyDescent="0.25">
      <c r="A300" s="12" t="str">
        <f>VLOOKUP(B300,'Plantilla publicacion'!$A$3:$B$490,2,0)</f>
        <v>Actividad propia</v>
      </c>
      <c r="B300" s="6" t="s">
        <v>631</v>
      </c>
      <c r="C300" s="248"/>
      <c r="D300" s="248">
        <f>VLOOKUP(B300,'Plantilla publicacion'!$A$3:$M$490,6,0)</f>
        <v>0</v>
      </c>
      <c r="E300" s="248"/>
      <c r="F300" s="248"/>
      <c r="G300" s="248" t="str">
        <f>VLOOKUP(B300,'Plantilla publicacion'!$A$3:$M$490,7,0)</f>
        <v>N/A</v>
      </c>
      <c r="H300" s="6" t="str">
        <f>VLOOKUP(B300,'Plantilla publicacion'!$A$3:$M$490,8,0)</f>
        <v>Elaborar informe trimestral de los resultados de la implementación de la estrategia de fortalecimiento (Informe de avance trimestral)</v>
      </c>
      <c r="I300" s="6">
        <f>VLOOKUP(B300,'Plantilla publicacion'!$A$3:$M$490,9,0)</f>
        <v>4</v>
      </c>
      <c r="J300" s="6" t="str">
        <f>VLOOKUP(B300,'Plantilla publicacion'!$A$3:$M$490,10,0)</f>
        <v>Númerica</v>
      </c>
      <c r="K300" s="7" t="str">
        <f>VLOOKUP(B300,'Plantilla publicacion'!$A$3:$M$490,11,0)</f>
        <v>2025-03-14</v>
      </c>
      <c r="L300" s="7" t="str">
        <f>VLOOKUP(B300,'Plantilla publicacion'!$A$3:$M$490,12,0)</f>
        <v>2025-12-31</v>
      </c>
      <c r="M300" s="56"/>
      <c r="N300" s="16" t="str">
        <f>VLOOKUP(B300,'Plantilla publicacion'!$A$3:$M$490,13,0)</f>
        <v>73-GRUPO DE TRABAJO DE COMUNICACION</v>
      </c>
      <c r="O300" s="16">
        <f>VLOOKUP(B300,'SEGUIMIENTO PAI 2025'!$F$6:$AF$486,23,0)</f>
        <v>25</v>
      </c>
      <c r="P300" s="498">
        <f>VLOOKUP(B300,'Plantilla publicacion'!$S$3:$Y$490,7,0)</f>
        <v>6.0827250608272508E-2</v>
      </c>
      <c r="Q300" s="16" t="str">
        <f>VLOOKUP(B300,'SEGUIMIENTO PAI 2025'!$F$6:$AF$486,21,0)</f>
        <v xml:space="preserve">Se presenta el primer informe de los resultados de la implementación de la estrategia de fortalecimiento </v>
      </c>
    </row>
    <row r="301" spans="1:17" ht="39" thickBot="1" x14ac:dyDescent="0.3">
      <c r="A301" s="12" t="str">
        <f>VLOOKUP(B301,'Plantilla publicacion'!$A$3:$B$490,2,0)</f>
        <v>Actividad propia</v>
      </c>
      <c r="B301" s="10" t="s">
        <v>633</v>
      </c>
      <c r="C301" s="248"/>
      <c r="D301" s="248">
        <f>VLOOKUP(B301,'Plantilla publicacion'!$A$3:$M$490,6,0)</f>
        <v>0</v>
      </c>
      <c r="E301" s="248"/>
      <c r="F301" s="248"/>
      <c r="G301" s="248" t="str">
        <f>VLOOKUP(B301,'Plantilla publicacion'!$A$3:$M$490,7,0)</f>
        <v>N/A</v>
      </c>
      <c r="H301" s="10" t="str">
        <f>VLOOKUP(B301,'Plantilla publicacion'!$A$3:$M$490,8,0)</f>
        <v>Realizar y consolidar informe de monitoreo de medios (Informe de avance trimestral)</v>
      </c>
      <c r="I301" s="10">
        <f>VLOOKUP(B301,'Plantilla publicacion'!$A$3:$M$490,9,0)</f>
        <v>2</v>
      </c>
      <c r="J301" s="10" t="str">
        <f>VLOOKUP(B301,'Plantilla publicacion'!$A$3:$M$490,10,0)</f>
        <v>Númerica</v>
      </c>
      <c r="K301" s="111" t="str">
        <f>VLOOKUP(B301,'Plantilla publicacion'!$A$3:$M$490,11,0)</f>
        <v>2025-07-01</v>
      </c>
      <c r="L301" s="111" t="str">
        <f>VLOOKUP(B301,'Plantilla publicacion'!$A$3:$M$490,12,0)</f>
        <v>2025-12-31</v>
      </c>
      <c r="M301" s="112"/>
      <c r="N301" s="113" t="str">
        <f>VLOOKUP(B301,'Plantilla publicacion'!$A$3:$M$490,13,0)</f>
        <v>73-GRUPO DE TRABAJO DE COMUNICACION</v>
      </c>
      <c r="O301" s="113">
        <f>VLOOKUP(B301,'SEGUIMIENTO PAI 2025'!$F$6:$AF$486,23,0)</f>
        <v>0</v>
      </c>
      <c r="P301" s="500">
        <f>VLOOKUP(B301,'Plantilla publicacion'!$S$3:$Y$490,7,0)</f>
        <v>0</v>
      </c>
      <c r="Q301" s="113" t="str">
        <f>VLOOKUP(B301,'SEGUIMIENTO PAI 2025'!$F$6:$AF$486,21,0)</f>
        <v>Se registra el primer informe trimestral de Monitoreo de Medios con corte a 31 de julio de 2025</v>
      </c>
    </row>
    <row r="302" spans="1:17" s="11" customFormat="1" ht="38.25" x14ac:dyDescent="0.25">
      <c r="A302" s="5" t="str">
        <f>VLOOKUP(B302,'Plantilla publicacion'!$A$3:$B$490,2,0)</f>
        <v>Producto</v>
      </c>
      <c r="B302" s="99" t="s">
        <v>1383</v>
      </c>
      <c r="C302" s="247" t="str">
        <f>VLOOKUP(B302,'Plantilla publicacion'!$A$3:$R$490,17,0)</f>
        <v>PND - 5-31-5-d- Convergencia regional - Gobierno digital para la gente / PES - Transformación Institucional</v>
      </c>
      <c r="D302" s="247" t="str">
        <f>VLOOKUP(B302,'Plantilla publicacion'!$A$3:$M$490,6,0)</f>
        <v>62-Fortalecer la infraestructura, uso y aprovechamiento de las tecnologías de la información, para optimizar la capacidad institucional</v>
      </c>
      <c r="E302" s="247" t="str">
        <f>VLOOKUP(B302,'Plantilla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302" s="247" t="str">
        <f>VLOOKUP(B302,'Plantilla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302" s="247" t="str">
        <f>VLOOKUP(B302,'Plantilla publicacion'!$A$3:$M$490,7,0)</f>
        <v>C-3599-0200-0005-53105b</v>
      </c>
      <c r="H302" s="101" t="str">
        <f>VLOOKUP(B302,'Plantilla publicacion'!$A$3:$M$490,8,0)</f>
        <v>Sede electrónica de la SIC accesible, intuitiva y comprensible que acerque la oferta institucional a la ciudadanía, operando (Informe final de implementación de la Sede Electrónica accesible, intuitiva y comprensible para la ciudadanía)</v>
      </c>
      <c r="I302" s="101">
        <f>VLOOKUP(B302,'Plantilla publicacion'!$A$3:$M$490,9,0)</f>
        <v>1</v>
      </c>
      <c r="J302" s="101" t="str">
        <f>VLOOKUP(B302,'Plantilla publicacion'!$A$3:$M$490,10,0)</f>
        <v>Númerica</v>
      </c>
      <c r="K302" s="181" t="str">
        <f>VLOOKUP(B302,'Plantilla publicacion'!$A$3:$M$490,11,0)</f>
        <v>2025-02-03</v>
      </c>
      <c r="L302" s="181" t="str">
        <f>VLOOKUP(B302,'Plantilla publicacion'!$A$3:$M$490,12,0)</f>
        <v>2025-12-16</v>
      </c>
      <c r="M302" s="101">
        <f>IF(ISERROR(VLOOKUP(B302,'Plantilla publicacion'!$A$3:$P$490,16,0)),"NA",VLOOKUP(B302,'Plantilla publicacion'!$A$3:$P$490,16,0))</f>
        <v>0</v>
      </c>
      <c r="N302" s="102" t="str">
        <f>VLOOKUP(B302,'Plantilla publicacion'!$A$3:$M$490,13,0)</f>
        <v>100-SECRETARIA GENERAL;
20-OFICINA DE TECNOLOGÍA E INFORMÁTICA;
73-GRUPO DE TRABAJO DE COMUNICACION</v>
      </c>
      <c r="O302" s="102">
        <f>VLOOKUP(B302,'SEGUIMIENTO PAI 2025'!$F$6:$AF$486,23,0)</f>
        <v>0</v>
      </c>
      <c r="P302" s="199">
        <f>VLOOKUP(B302,'Plantilla publicacion'!$S$3:$Y$490,7,0)</f>
        <v>0</v>
      </c>
      <c r="Q302" s="102">
        <f>VLOOKUP(B302,'SEGUIMIENTO PAI 2025'!$F$6:$AF$486,21,0)</f>
        <v>0</v>
      </c>
    </row>
    <row r="303" spans="1:17" s="11" customFormat="1" ht="25.5" x14ac:dyDescent="0.25">
      <c r="A303" s="12" t="str">
        <f>VLOOKUP(B303,'Plantilla publicacion'!$A$3:$B$490,2,0)</f>
        <v>Actividad propia</v>
      </c>
      <c r="B303" s="103" t="s">
        <v>1386</v>
      </c>
      <c r="C303" s="248"/>
      <c r="D303" s="248">
        <f>VLOOKUP(B303,'Plantilla publicacion'!$A$3:$M$490,6,0)</f>
        <v>0</v>
      </c>
      <c r="E303" s="248"/>
      <c r="F303" s="248"/>
      <c r="G303" s="248" t="str">
        <f>VLOOKUP(B303,'Plantilla publicacion'!$A$3:$M$490,7,0)</f>
        <v>N/A</v>
      </c>
      <c r="H303" s="6" t="str">
        <f>VLOOKUP(B303,'Plantilla publicacion'!$A$3:$M$490,8,0)</f>
        <v>Realizar un diagnóstico por un equipo especializado para determinar el grado de accesibilidad de la Sede Electrónica de la Entidad (Diagnóstico del estado de accesibilidad de la Sede Electrónica)</v>
      </c>
      <c r="I303" s="6">
        <f>VLOOKUP(B303,'Plantilla publicacion'!$A$3:$M$490,9,0)</f>
        <v>1</v>
      </c>
      <c r="J303" s="6" t="str">
        <f>VLOOKUP(B303,'Plantilla publicacion'!$A$3:$M$490,10,0)</f>
        <v>Númerica</v>
      </c>
      <c r="K303" s="7" t="str">
        <f>VLOOKUP(B303,'Plantilla publicacion'!$A$3:$M$490,11,0)</f>
        <v>2025-02-03</v>
      </c>
      <c r="L303" s="7" t="str">
        <f>VLOOKUP(B303,'Plantilla publicacion'!$A$3:$M$490,12,0)</f>
        <v>2025-02-21</v>
      </c>
      <c r="M303" s="56"/>
      <c r="N303" s="104" t="str">
        <f>VLOOKUP(B303,'Plantilla publicacion'!$A$3:$M$490,13,0)</f>
        <v>100-SECRETARIA GENERAL;
20-OFICINA DE TECNOLOGÍA E INFORMÁTICA</v>
      </c>
      <c r="O303" s="104">
        <f>VLOOKUP(B303,'SEGUIMIENTO PAI 2025'!$F$6:$AF$486,23,0)</f>
        <v>100</v>
      </c>
      <c r="P303" s="499">
        <f>VLOOKUP(B303,'Plantilla publicacion'!$S$3:$Y$490,7,0)</f>
        <v>0.36496350364963503</v>
      </c>
      <c r="Q303" s="104" t="str">
        <f>VLOOKUP(B303,'SEGUIMIENTO PAI 2025'!$F$6:$AF$486,21,0)</f>
        <v xml:space="preserve">Se realiza el diagnostico y es socializado a las áreas pertinentes </v>
      </c>
    </row>
    <row r="304" spans="1:17" ht="51" x14ac:dyDescent="0.25">
      <c r="A304" s="12" t="str">
        <f>VLOOKUP(B304,'Plantilla publicacion'!$A$3:$B$490,2,0)</f>
        <v>Actividad propia</v>
      </c>
      <c r="B304" s="103" t="s">
        <v>1389</v>
      </c>
      <c r="C304" s="248"/>
      <c r="D304" s="248">
        <f>VLOOKUP(B304,'Plantilla publicacion'!$A$3:$M$490,6,0)</f>
        <v>0</v>
      </c>
      <c r="E304" s="248"/>
      <c r="F304" s="248"/>
      <c r="G304" s="248" t="str">
        <f>VLOOKUP(B304,'Plantilla publicacion'!$A$3:$M$490,7,0)</f>
        <v>N/A</v>
      </c>
      <c r="H304" s="6" t="str">
        <f>VLOOKUP(B304,'Plantilla publicacion'!$A$3:$M$490,8,0)</f>
        <v>Elaborar un plan de trabajo con las áreas participantes del producto, con el propósito de lograr una sede electrónica accesible, intuitiva y comprensible (Plan de Trabajo para una sede electrónica accesible)</v>
      </c>
      <c r="I304" s="6">
        <f>VLOOKUP(B304,'Plantilla publicacion'!$A$3:$M$490,9,0)</f>
        <v>1</v>
      </c>
      <c r="J304" s="6" t="str">
        <f>VLOOKUP(B304,'Plantilla publicacion'!$A$3:$M$490,10,0)</f>
        <v>Númerica</v>
      </c>
      <c r="K304" s="7" t="str">
        <f>VLOOKUP(B304,'Plantilla publicacion'!$A$3:$M$490,11,0)</f>
        <v>2025-02-17</v>
      </c>
      <c r="L304" s="7" t="str">
        <f>VLOOKUP(B304,'Plantilla publicacion'!$A$3:$M$490,12,0)</f>
        <v>2025-03-14</v>
      </c>
      <c r="M304" s="56"/>
      <c r="N304" s="104" t="str">
        <f>VLOOKUP(B304,'Plantilla publicacion'!$A$3:$M$490,13,0)</f>
        <v>100-SECRETARIA GENERAL;
20-OFICINA DE TECNOLOGÍA E INFORMÁTICA;
73-GRUPO DE TRABAJO DE COMUNICACION</v>
      </c>
      <c r="O304" s="104">
        <f>VLOOKUP(B304,'SEGUIMIENTO PAI 2025'!$F$6:$AF$486,23,0)</f>
        <v>100</v>
      </c>
      <c r="P304" s="499">
        <f>VLOOKUP(B304,'Plantilla publicacion'!$S$3:$Y$490,7,0)</f>
        <v>0.12165450121654502</v>
      </c>
      <c r="Q304" s="104" t="str">
        <f>VLOOKUP(B304,'SEGUIMIENTO PAI 2025'!$F$6:$AF$486,21,0)</f>
        <v xml:space="preserve">Se remite el Plan de Trabajo para una sede electrónica accesible que se realizó con base en el diagnóstico obtenido en la actividad anterior. </v>
      </c>
    </row>
    <row r="305" spans="1:17" ht="39" thickBot="1" x14ac:dyDescent="0.3">
      <c r="A305" s="12" t="str">
        <f>VLOOKUP(B305,'Plantilla publicacion'!$A$3:$B$490,2,0)</f>
        <v>Actividad propia</v>
      </c>
      <c r="B305" s="105" t="s">
        <v>1391</v>
      </c>
      <c r="C305" s="249"/>
      <c r="D305" s="249">
        <f>VLOOKUP(B305,'Plantilla publicacion'!$A$3:$M$490,6,0)</f>
        <v>0</v>
      </c>
      <c r="E305" s="249"/>
      <c r="F305" s="249"/>
      <c r="G305" s="249" t="str">
        <f>VLOOKUP(B305,'Plantilla publicacion'!$A$3:$M$490,7,0)</f>
        <v>N/A</v>
      </c>
      <c r="H305" s="107" t="str">
        <f>VLOOKUP(B305,'Plantilla publicacion'!$A$3:$M$490,8,0)</f>
        <v>Ejecutar el plan de trabajo para una sede electrónica accesible, intuitiva y comprensible (Plan de trabajo con seguimiento y sus respectivas evidencias)</v>
      </c>
      <c r="I305" s="107">
        <f>VLOOKUP(B305,'Plantilla publicacion'!$A$3:$M$490,9,0)</f>
        <v>100</v>
      </c>
      <c r="J305" s="107" t="str">
        <f>VLOOKUP(B305,'Plantilla publicacion'!$A$3:$M$490,10,0)</f>
        <v>Porcentual</v>
      </c>
      <c r="K305" s="108" t="str">
        <f>VLOOKUP(B305,'Plantilla publicacion'!$A$3:$M$490,11,0)</f>
        <v>2025-03-17</v>
      </c>
      <c r="L305" s="108" t="str">
        <f>VLOOKUP(B305,'Plantilla publicacion'!$A$3:$M$490,12,0)</f>
        <v>2025-12-16</v>
      </c>
      <c r="M305" s="109"/>
      <c r="N305" s="110" t="str">
        <f>VLOOKUP(B305,'Plantilla publicacion'!$A$3:$M$490,13,0)</f>
        <v>100-SECRETARIA GENERAL;
20-OFICINA DE TECNOLOGÍA E INFORMÁTICA;
73-GRUPO DE TRABAJO DE COMUNICACION</v>
      </c>
      <c r="O305" s="110">
        <f>VLOOKUP(B305,'SEGUIMIENTO PAI 2025'!$F$6:$AF$486,23,0)</f>
        <v>0</v>
      </c>
      <c r="P305" s="501">
        <f>VLOOKUP(B305,'Plantilla publicacion'!$S$3:$Y$490,7,0)</f>
        <v>0</v>
      </c>
      <c r="Q305" s="110">
        <f>VLOOKUP(B305,'SEGUIMIENTO PAI 2025'!$F$6:$AF$486,21,0)</f>
        <v>0</v>
      </c>
    </row>
    <row r="306" spans="1:17" ht="32.25" customHeight="1" thickBot="1" x14ac:dyDescent="0.3">
      <c r="A306" s="12" t="e">
        <f>VLOOKUP(B306,'Plantilla publicacion'!$A$3:$B$490,2,0)</f>
        <v>#N/A</v>
      </c>
      <c r="B306" s="298" t="s">
        <v>54</v>
      </c>
      <c r="C306" s="299"/>
      <c r="D306" s="299"/>
      <c r="E306" s="299"/>
      <c r="F306" s="299"/>
      <c r="G306" s="299"/>
      <c r="H306" s="299"/>
      <c r="I306" s="299"/>
      <c r="J306" s="299"/>
      <c r="K306" s="299"/>
      <c r="L306" s="299"/>
      <c r="M306" s="299"/>
      <c r="N306" s="300"/>
      <c r="O306" s="271"/>
      <c r="P306" s="272"/>
      <c r="Q306" s="273"/>
    </row>
    <row r="307" spans="1:17" ht="48" customHeight="1" thickBot="1" x14ac:dyDescent="0.3">
      <c r="B307" s="21" t="s">
        <v>474</v>
      </c>
      <c r="C307" s="22" t="s">
        <v>1528</v>
      </c>
      <c r="D307" s="22" t="s">
        <v>0</v>
      </c>
      <c r="E307" s="22" t="s">
        <v>1476</v>
      </c>
      <c r="F307" s="22" t="s">
        <v>1531</v>
      </c>
      <c r="G307" s="22" t="s">
        <v>1</v>
      </c>
      <c r="H307" s="22" t="s">
        <v>2</v>
      </c>
      <c r="I307" s="22" t="s">
        <v>3</v>
      </c>
      <c r="J307" s="22" t="s">
        <v>4</v>
      </c>
      <c r="K307" s="23" t="s">
        <v>5</v>
      </c>
      <c r="L307" s="23" t="s">
        <v>6</v>
      </c>
      <c r="M307" s="55" t="s">
        <v>1529</v>
      </c>
      <c r="N307" s="24" t="s">
        <v>7</v>
      </c>
      <c r="O307" s="55" t="s">
        <v>2068</v>
      </c>
      <c r="P307" s="491" t="s">
        <v>2069</v>
      </c>
      <c r="Q307" s="198" t="s">
        <v>2070</v>
      </c>
    </row>
    <row r="308" spans="1:17" s="11" customFormat="1" ht="344.25" x14ac:dyDescent="0.25">
      <c r="A308" s="5" t="str">
        <f>VLOOKUP(B308,'Plantilla publicacion'!$A$3:$B$490,2,0)</f>
        <v>Producto</v>
      </c>
      <c r="B308" s="14" t="s">
        <v>539</v>
      </c>
      <c r="C308" s="266" t="str">
        <f>VLOOKUP(B308,'Plantilla publicacion'!$A$3:$R$490,17,0)</f>
        <v>PND - 5-31-5-b- Convergencia regional - Entidades públicas territoriales y nacionales fortalecidas / PES - Transformación Institucional</v>
      </c>
      <c r="D308" s="266" t="str">
        <f>VLOOKUP(B308,'Plantilla publicacion'!$A$3:$M$490,6,0)</f>
        <v>60-Fortalecer el Sistema Integral de Gestión Institucional en el marco del Modelo Integrado de Planeación y gestión para mejorar la prestación del servicio.</v>
      </c>
      <c r="E308" s="266" t="str">
        <f>VLOOKUP(B308,'Plantilla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8" s="266" t="str">
        <f>VLOOKUP(B308,'Plantilla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8" s="266" t="str">
        <f>VLOOKUP(B308,'Plantilla publicacion'!$A$3:$M$490,7,0)</f>
        <v>C-3599-0200-0006-53105d</v>
      </c>
      <c r="H308" s="14" t="str">
        <f>VLOOKUP(B308,'Plantilla publicacion'!$A$3:$M$490,8,0)</f>
        <v>Plan de implementación de Seguridad y privacidad de la información, ejecutado (Informes de seguimiento y avance trimestrales con soportes documentales del cumplimiento)</v>
      </c>
      <c r="I308" s="14">
        <f>VLOOKUP(B308,'Plantilla publicacion'!$A$3:$M$490,9,0)</f>
        <v>100</v>
      </c>
      <c r="J308" s="14" t="str">
        <f>VLOOKUP(B308,'Plantilla publicacion'!$A$3:$M$490,10,0)</f>
        <v>Porcentual</v>
      </c>
      <c r="K308" s="180" t="str">
        <f>VLOOKUP(B308,'Plantilla publicacion'!$A$3:$M$490,11,0)</f>
        <v>2025-01-13</v>
      </c>
      <c r="L308" s="180" t="str">
        <f>VLOOKUP(B308,'Plantilla publicacion'!$A$3:$M$490,12,0)</f>
        <v>2025-12-12</v>
      </c>
      <c r="M308" s="14" t="str">
        <f>IF(ISERROR(VLOOKUP(B308,'Plantilla publicacion'!$A$3:$P$490,16,0)),"NA",VLOOKUP(B308,'Plantilla publicacion'!$A$3:$P$490,16,0))</f>
        <v>PES_20230250 / PES_20230250 / PEI_12 / PEI_11 / DECRETO 612</v>
      </c>
      <c r="N308" s="14" t="str">
        <f>VLOOKUP(B308,'Plantilla publicacion'!$A$3:$M$490,13,0)</f>
        <v>20-OFICINA DE TECNOLOGÍA E INFORMÁTICA</v>
      </c>
      <c r="O308" s="14">
        <f>VLOOKUP(B308,'SEGUIMIENTO PAI 2025'!$F$6:$AF$486,23,0)</f>
        <v>50</v>
      </c>
      <c r="P308" s="497">
        <f>VLOOKUP(B308,'Plantilla publicacion'!$S$3:$Y$490,7,0)</f>
        <v>0.44843049327354267</v>
      </c>
      <c r="Q308" s="14" t="str">
        <f>VLOOKUP(B308,'SEGUIMIENTO PAI 2025'!$F$6:$AF$486,21,0)</f>
        <v>Se realiza el segundo informe correspondiente con cote a junio con un avance del 50%.
Reporte del avance de ejecución del Plan SGSI a corte junio, donde se evidencia que, de 24 actividades propuestas, 11 ya se encuentran al 100%, 9 ya dieron inicio y tienen avance de ejecución, 4 actividades ya dieron inicio, pero aún no cuentan con avance de ejecución, el Logro Ponderado acumulado 53%.
Adicional a esto, es importante resaltar que este plan cuenta con dos actividades asociadas al (PES).
3-3 Vulnerabilidades críticas remediadas o solucionadas, Esta actividad tiene una meta del 100% y se lleva un avance del 49.99% a corte junio se han realizado (15) escaneos de vulnerabilidades.  
 soporte: 3-3 GTIFSG Gestión de Vulnerabilidades 30-04-2025, 3-3 GTIFSG Gestión de Vulnerabilidades 30-05-2025
6-3 BIA actualizado y publicado en el módulo SIGI): Se adelantan las respectivas mesas de trabajo con la finalidad de realizar el levantamiento de servicios que se presta en cada una.</v>
      </c>
    </row>
    <row r="309" spans="1:17" ht="38.25" x14ac:dyDescent="0.25">
      <c r="A309" s="12" t="str">
        <f>VLOOKUP(B309,'Plantilla publicacion'!$A$3:$B$490,2,0)</f>
        <v>Actividad propia</v>
      </c>
      <c r="B309" s="6" t="s">
        <v>540</v>
      </c>
      <c r="C309" s="248"/>
      <c r="D309" s="248">
        <f>VLOOKUP(B309,'Plantilla publicacion'!$A$3:$M$490,6,0)</f>
        <v>0</v>
      </c>
      <c r="E309" s="248"/>
      <c r="F309" s="248"/>
      <c r="G309" s="248" t="str">
        <f>VLOOKUP(B309,'Plantilla publicacion'!$A$3:$M$490,7,0)</f>
        <v>N/A</v>
      </c>
      <c r="H309" s="6" t="str">
        <f>VLOOKUP(B309,'Plantilla publicacion'!$A$3:$M$490,8,0)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9" s="6">
        <f>VLOOKUP(B309,'Plantilla publicacion'!$A$3:$M$490,9,0)</f>
        <v>1</v>
      </c>
      <c r="J309" s="6" t="str">
        <f>VLOOKUP(B309,'Plantilla publicacion'!$A$3:$M$490,10,0)</f>
        <v>Númerica</v>
      </c>
      <c r="K309" s="7" t="str">
        <f>VLOOKUP(B309,'Plantilla publicacion'!$A$3:$M$490,11,0)</f>
        <v>2025-01-13</v>
      </c>
      <c r="L309" s="7" t="str">
        <f>VLOOKUP(B309,'Plantilla publicacion'!$A$3:$M$490,12,0)</f>
        <v>2025-01-31</v>
      </c>
      <c r="M309" s="56"/>
      <c r="N309" s="16" t="str">
        <f>VLOOKUP(B309,'Plantilla publicacion'!$A$3:$M$490,13,0)</f>
        <v>20-OFICINA DE TECNOLOGÍA E INFORMÁTICA</v>
      </c>
      <c r="O309" s="16">
        <f>VLOOKUP(B309,'SEGUIMIENTO PAI 2025'!$F$6:$AF$486,23,0)</f>
        <v>100</v>
      </c>
      <c r="P309" s="498">
        <f>VLOOKUP(B309,'Plantilla publicacion'!$S$3:$Y$490,7,0)</f>
        <v>0.24330900243309003</v>
      </c>
      <c r="Q309" s="16" t="str">
        <f>VLOOKUP(B309,'SEGUIMIENTO PAI 2025'!$F$6:$AF$486,21,0)</f>
        <v xml:space="preserve">se formula el plan de seguridad </v>
      </c>
    </row>
    <row r="310" spans="1:17" ht="345" thickBot="1" x14ac:dyDescent="0.3">
      <c r="A310" s="12" t="str">
        <f>VLOOKUP(B310,'Plantilla publicacion'!$A$3:$B$490,2,0)</f>
        <v>Actividad propia</v>
      </c>
      <c r="B310" s="10" t="s">
        <v>541</v>
      </c>
      <c r="C310" s="248"/>
      <c r="D310" s="248">
        <f>VLOOKUP(B310,'Plantilla publicacion'!$A$3:$M$490,6,0)</f>
        <v>0</v>
      </c>
      <c r="E310" s="248"/>
      <c r="F310" s="248"/>
      <c r="G310" s="248" t="str">
        <f>VLOOKUP(B310,'Plantilla publicacion'!$A$3:$M$490,7,0)</f>
        <v>N/A</v>
      </c>
      <c r="H310" s="10" t="str">
        <f>VLOOKUP(B310,'Plantilla publicacion'!$A$3:$M$490,8,0)</f>
        <v>Implementar el Plan de Seguridad  y Privacidad de la información aprobado (Informes de seguimiento y avance trimestrales con soportes documentales del cumplimiento con corte  marzo, junio, septiembre, diciembre)</v>
      </c>
      <c r="I310" s="10">
        <f>VLOOKUP(B310,'Plantilla publicacion'!$A$3:$M$490,9,0)</f>
        <v>100</v>
      </c>
      <c r="J310" s="10" t="str">
        <f>VLOOKUP(B310,'Plantilla publicacion'!$A$3:$M$490,10,0)</f>
        <v>Porcentual</v>
      </c>
      <c r="K310" s="111" t="str">
        <f>VLOOKUP(B310,'Plantilla publicacion'!$A$3:$M$490,11,0)</f>
        <v>2025-02-03</v>
      </c>
      <c r="L310" s="111" t="str">
        <f>VLOOKUP(B310,'Plantilla publicacion'!$A$3:$M$490,12,0)</f>
        <v>2025-12-12</v>
      </c>
      <c r="M310" s="112"/>
      <c r="N310" s="113" t="str">
        <f>VLOOKUP(B310,'Plantilla publicacion'!$A$3:$M$490,13,0)</f>
        <v>20-OFICINA DE TECNOLOGÍA E INFORMÁTICA</v>
      </c>
      <c r="O310" s="113">
        <f>VLOOKUP(B310,'SEGUIMIENTO PAI 2025'!$F$6:$AF$486,23,0)</f>
        <v>64</v>
      </c>
      <c r="P310" s="500">
        <f>VLOOKUP(B310,'Plantilla publicacion'!$S$3:$Y$490,7,0)</f>
        <v>0.62287104622871048</v>
      </c>
      <c r="Q310" s="113" t="str">
        <f>VLOOKUP(B310,'SEGUIMIENTO PAI 2025'!$F$6:$AF$486,21,0)</f>
        <v>Se realiza el reporte de ejecución del Plan SGSI,donde se evidencia que, de 24 actividades propuestas, 11 ya se encuentran al 100%, 9 ya dieron inicio y tienen avance de ejecución, 4 actividades ya dieron inicio, pero aún no cuentan con avance de ejecución, el Logro Ponderado acumulado a agosto 64%, Adicional a esto, es importante resaltar que este plan cuenta con dos actividades asociadas al (PES).
3-3 Vulnerabilidades críticas remediadas o solucionadas, Esta actividad tiene una meta del 100% y se lleva un avance del 66.65% a corte agosto se han realizado (33) escaneos de vulnerabilidades. soporte: Act 3-3 GTIFSG Gestión de Vulnerabilidades 2025 Agosto.
6-3 BIA actualizado y publicado en el módulo SIGI): Se está a la espera de mesa de trabajo con la Jefatura OTI y sus respectivos Grupo, con la finalidad de socializar los servicios críticos identificados en las mesas de trabajo con los procesos, una vez se dé la sesión se procede a la actualización del documento BIA.</v>
      </c>
    </row>
    <row r="311" spans="1:17" s="11" customFormat="1" ht="306" x14ac:dyDescent="0.25">
      <c r="A311" s="5" t="str">
        <f>VLOOKUP(B311,'Plantilla publicacion'!$A$3:$B$490,2,0)</f>
        <v>Producto</v>
      </c>
      <c r="B311" s="99" t="s">
        <v>542</v>
      </c>
      <c r="C311" s="247" t="str">
        <f>VLOOKUP(B311,'Plantilla publicacion'!$A$3:$R$490,17,0)</f>
        <v>PND - 5-31-5-b- Convergencia regional - Entidades públicas territoriales y nacionales fortalecidas / PES - Transformación Institucional</v>
      </c>
      <c r="D311" s="247" t="str">
        <f>VLOOKUP(B311,'Plantilla publicacion'!$A$3:$M$490,6,0)</f>
        <v>60-Fortalecer el Sistema Integral de Gestión Institucional en el marco del Modelo Integrado de Planeación y gestión para mejorar la prestación del servicio.</v>
      </c>
      <c r="E311" s="247" t="str">
        <f>VLOOKUP(B311,'Plantilla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1" s="247" t="str">
        <f>VLOOKUP(B311,'Plantilla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1" s="247" t="str">
        <f>VLOOKUP(B311,'Plantilla publicacion'!$A$3:$M$490,7,0)</f>
        <v>C-3599-0200-0006-53105d</v>
      </c>
      <c r="H311" s="101" t="str">
        <f>VLOOKUP(B311,'Plantilla publicacion'!$A$3:$M$490,8,0)</f>
        <v>Plan de tratamiento de riesgos de Seguridad y Privacidad de la información, monitoreado (Informes de seguimiento y avance trimestrales con soportes documentales del cumplimiento)</v>
      </c>
      <c r="I311" s="101">
        <f>VLOOKUP(B311,'Plantilla publicacion'!$A$3:$M$490,9,0)</f>
        <v>100</v>
      </c>
      <c r="J311" s="101" t="str">
        <f>VLOOKUP(B311,'Plantilla publicacion'!$A$3:$M$490,10,0)</f>
        <v>Porcentual</v>
      </c>
      <c r="K311" s="181" t="str">
        <f>VLOOKUP(B311,'Plantilla publicacion'!$A$3:$M$490,11,0)</f>
        <v>2025-01-27</v>
      </c>
      <c r="L311" s="181" t="str">
        <f>VLOOKUP(B311,'Plantilla publicacion'!$A$3:$M$490,12,0)</f>
        <v>2025-12-12</v>
      </c>
      <c r="M311" s="101" t="str">
        <f>IF(ISERROR(VLOOKUP(B311,'Plantilla publicacion'!$A$3:$P$490,16,0)),"NA",VLOOKUP(B311,'Plantilla publicacion'!$A$3:$P$490,16,0))</f>
        <v>DECRETO 612</v>
      </c>
      <c r="N311" s="102" t="str">
        <f>VLOOKUP(B311,'Plantilla publicacion'!$A$3:$M$490,13,0)</f>
        <v>20-OFICINA DE TECNOLOGÍA E INFORMÁTICA</v>
      </c>
      <c r="O311" s="102">
        <f>VLOOKUP(B311,'SEGUIMIENTO PAI 2025'!$F$6:$AF$486,23,0)</f>
        <v>33</v>
      </c>
      <c r="P311" s="199">
        <f>VLOOKUP(B311,'Plantilla publicacion'!$S$3:$Y$490,7,0)</f>
        <v>0.29596412556053814</v>
      </c>
      <c r="Q311" s="102" t="str">
        <f>VLOOKUP(B311,'SEGUIMIENTO PAI 2025'!$F$6:$AF$486,21,0)</f>
        <v>Se realiza el primer informe de seguimiento a los riesgos de seguridad de la información dando cumplimento al primer entregable con corte a junio, para un avance de la actividad del 33%, Se adjunta los soportes de los seguimientos realizados 
De igual manera, durante el seguimiento, se evidencia que cada una de las áreas gestionaron las actividades planeadas a ejecutarse en el primer y segundo trimestre: en marzo 3 actividades, en abril 2 actividades, en mayo 5 actividades y en junio 6 actividades.
De conformidad con lo anteriormente descrito, se confirma la ejecución de 16 actividades.
Teniendo en cuenta que hasta el momento son en total 97 actividades descritas en los planes de tratamiento de riesgos de seguridad de la información, el avance es del 16,5%.</v>
      </c>
    </row>
    <row r="312" spans="1:17" ht="38.25" x14ac:dyDescent="0.25">
      <c r="A312" s="12" t="str">
        <f>VLOOKUP(B312,'Plantilla publicacion'!$A$3:$B$490,2,0)</f>
        <v>Actividad propia</v>
      </c>
      <c r="B312" s="103" t="s">
        <v>544</v>
      </c>
      <c r="C312" s="248"/>
      <c r="D312" s="248">
        <f>VLOOKUP(B312,'Plantilla publicacion'!$A$3:$M$490,6,0)</f>
        <v>0</v>
      </c>
      <c r="E312" s="248"/>
      <c r="F312" s="248"/>
      <c r="G312" s="248" t="str">
        <f>VLOOKUP(B312,'Plantilla publicacion'!$A$3:$M$490,7,0)</f>
        <v>N/A</v>
      </c>
      <c r="H312" s="6" t="str">
        <f>VLOOKUP(B312,'Plantilla publicacion'!$A$3:$M$490,8,0)</f>
        <v>Consolidar los riesgos de seguridad de la información con sus respectivos tratamientos, fechas y responsables  (Excel del plan de tratamiento de riesgos de seguridad y privacidad de la información/ único entregable)</v>
      </c>
      <c r="I312" s="6">
        <f>VLOOKUP(B312,'Plantilla publicacion'!$A$3:$M$490,9,0)</f>
        <v>1</v>
      </c>
      <c r="J312" s="6" t="str">
        <f>VLOOKUP(B312,'Plantilla publicacion'!$A$3:$M$490,10,0)</f>
        <v>Númerica</v>
      </c>
      <c r="K312" s="7" t="str">
        <f>VLOOKUP(B312,'Plantilla publicacion'!$A$3:$M$490,11,0)</f>
        <v>2025-01-27</v>
      </c>
      <c r="L312" s="7" t="str">
        <f>VLOOKUP(B312,'Plantilla publicacion'!$A$3:$M$490,12,0)</f>
        <v>2025-04-30</v>
      </c>
      <c r="M312" s="56"/>
      <c r="N312" s="104" t="str">
        <f>VLOOKUP(B312,'Plantilla publicacion'!$A$3:$M$490,13,0)</f>
        <v>20-OFICINA DE TECNOLOGÍA E INFORMÁTICA</v>
      </c>
      <c r="O312" s="104">
        <f>VLOOKUP(B312,'SEGUIMIENTO PAI 2025'!$F$6:$AF$486,23,0)</f>
        <v>100</v>
      </c>
      <c r="P312" s="499">
        <f>VLOOKUP(B312,'Plantilla publicacion'!$S$3:$Y$490,7,0)</f>
        <v>0.48661800486618007</v>
      </c>
      <c r="Q312" s="104" t="str">
        <f>VLOOKUP(B312,'SEGUIMIENTO PAI 2025'!$F$6:$AF$486,21,0)</f>
        <v>Se realizó la consolidación de los riesgos de seguridad, con sus respectivos tratamientos, fechas y responsables.</v>
      </c>
    </row>
    <row r="313" spans="1:17" ht="268.5" thickBot="1" x14ac:dyDescent="0.3">
      <c r="A313" s="12" t="str">
        <f>VLOOKUP(B313,'Plantilla publicacion'!$A$3:$B$490,2,0)</f>
        <v>Actividad propia</v>
      </c>
      <c r="B313" s="119" t="s">
        <v>546</v>
      </c>
      <c r="C313" s="248"/>
      <c r="D313" s="248">
        <f>VLOOKUP(B313,'Plantilla publicacion'!$A$3:$M$490,6,0)</f>
        <v>0</v>
      </c>
      <c r="E313" s="248"/>
      <c r="F313" s="248"/>
      <c r="G313" s="248" t="str">
        <f>VLOOKUP(B313,'Plantilla publicacion'!$A$3:$M$490,7,0)</f>
        <v>N/A</v>
      </c>
      <c r="H313" s="6" t="str">
        <f>VLOOKUP(B313,'Plantilla publicacion'!$A$3:$M$490,8,0)</f>
        <v>Realizar el monitoreo al plan de tratamiento de los riesgos de seguridad y privacidad de la información trimestralmente (Informes de seguimiento y avance trimestrales con soportes documentales del cumplimiento con corte  junio, septiembre, diciembre)</v>
      </c>
      <c r="I313" s="6">
        <f>VLOOKUP(B313,'Plantilla publicacion'!$A$3:$M$490,9,0)</f>
        <v>100</v>
      </c>
      <c r="J313" s="6" t="str">
        <f>VLOOKUP(B313,'Plantilla publicacion'!$A$3:$M$490,10,0)</f>
        <v>Porcentual</v>
      </c>
      <c r="K313" s="7" t="str">
        <f>VLOOKUP(B313,'Plantilla publicacion'!$A$3:$M$490,11,0)</f>
        <v>2025-04-01</v>
      </c>
      <c r="L313" s="7" t="str">
        <f>VLOOKUP(B313,'Plantilla publicacion'!$A$3:$M$490,12,0)</f>
        <v>2025-12-12</v>
      </c>
      <c r="M313" s="56"/>
      <c r="N313" s="104" t="str">
        <f>VLOOKUP(B313,'Plantilla publicacion'!$A$3:$M$490,13,0)</f>
        <v>20-OFICINA DE TECNOLOGÍA E INFORMÁTICA</v>
      </c>
      <c r="O313" s="104">
        <f>VLOOKUP(B313,'SEGUIMIENTO PAI 2025'!$F$6:$AF$486,23,0)</f>
        <v>16.5</v>
      </c>
      <c r="P313" s="499">
        <f>VLOOKUP(B313,'Plantilla publicacion'!$S$3:$Y$490,7,0)</f>
        <v>0.12043795620437957</v>
      </c>
      <c r="Q313" s="104" t="str">
        <f>VLOOKUP(B313,'SEGUIMIENTO PAI 2025'!$F$6:$AF$486,21,0)</f>
        <v>Se realiza el primer informe de seguimiento a los riesgos de seguridad de la información dando cumplimento al primer entregable con corte a junio, para un avance de la actividad del 16,5%.
De igual manera, durante el seguimiento, se evidencia que cada una de las áreas gestionaron las actividades planeadas a ejecutarse en el primer y segundo trimestre: en marzo 3 actividades, en abril 2 actividades, en mayo 5 actividades y en junio 6 actividades.
De conformidad con lo anteriormente descrito, se confirma la ejecución de 16 actividades.
Teniendo en cuenta que hasta el momento son en total 97 actividades descritas en los planes de tratamiento de riesgos de seguridad de la información.</v>
      </c>
    </row>
    <row r="314" spans="1:17" ht="32.25" customHeight="1" thickBot="1" x14ac:dyDescent="0.3">
      <c r="A314" s="12" t="e">
        <f>VLOOKUP(B314,'Plantilla publicacion'!$A$3:$B$490,2,0)</f>
        <v>#N/A</v>
      </c>
      <c r="B314" s="302" t="s">
        <v>55</v>
      </c>
      <c r="C314" s="303"/>
      <c r="D314" s="303"/>
      <c r="E314" s="303"/>
      <c r="F314" s="303"/>
      <c r="G314" s="303"/>
      <c r="H314" s="303"/>
      <c r="I314" s="303"/>
      <c r="J314" s="303"/>
      <c r="K314" s="303"/>
      <c r="L314" s="303"/>
      <c r="M314" s="303"/>
      <c r="N314" s="304"/>
      <c r="O314" s="271"/>
      <c r="P314" s="272"/>
      <c r="Q314" s="273"/>
    </row>
    <row r="315" spans="1:17" ht="48" customHeight="1" thickBot="1" x14ac:dyDescent="0.3">
      <c r="B315" s="114" t="s">
        <v>474</v>
      </c>
      <c r="C315" s="115" t="s">
        <v>1528</v>
      </c>
      <c r="D315" s="115" t="s">
        <v>0</v>
      </c>
      <c r="E315" s="115" t="s">
        <v>1476</v>
      </c>
      <c r="F315" s="115" t="s">
        <v>1531</v>
      </c>
      <c r="G315" s="115" t="s">
        <v>1</v>
      </c>
      <c r="H315" s="115" t="s">
        <v>2</v>
      </c>
      <c r="I315" s="115" t="s">
        <v>3</v>
      </c>
      <c r="J315" s="115" t="s">
        <v>4</v>
      </c>
      <c r="K315" s="116" t="s">
        <v>5</v>
      </c>
      <c r="L315" s="116" t="s">
        <v>6</v>
      </c>
      <c r="M315" s="117" t="s">
        <v>1529</v>
      </c>
      <c r="N315" s="118" t="s">
        <v>7</v>
      </c>
      <c r="O315" s="55" t="s">
        <v>2068</v>
      </c>
      <c r="P315" s="491" t="s">
        <v>2069</v>
      </c>
      <c r="Q315" s="198" t="s">
        <v>2070</v>
      </c>
    </row>
    <row r="316" spans="1:17" s="11" customFormat="1" ht="102" x14ac:dyDescent="0.25">
      <c r="A316" s="5" t="str">
        <f>VLOOKUP(B316,'Plantilla publicacion'!$A$3:$B$490,2,0)</f>
        <v>Producto</v>
      </c>
      <c r="B316" s="14" t="s">
        <v>673</v>
      </c>
      <c r="C316" s="266" t="str">
        <f>VLOOKUP(B316,'Plantilla publicacion'!$A$3:$R$490,17,0)</f>
        <v>PND - 5-31-5-b- Convergencia regional - Entidades públicas territoriales y nacionales fortalecidas / PES - Transformación Institucional</v>
      </c>
      <c r="D316" s="266" t="str">
        <f>VLOOKUP(B316,'Plantilla publicacion'!$A$3:$M$490,6,0)</f>
        <v>60-Fortalecer el Sistema Integral de Gestión Institucional en el marco del Modelo Integrado de Planeación y gestión para mejorar la prestación del servicio.</v>
      </c>
      <c r="E316" s="266" t="str">
        <f>VLOOKUP(B316,'Plantilla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6" s="266" t="str">
        <f>VLOOKUP(B316,'Plantilla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6" s="266" t="str">
        <f>VLOOKUP(B316,'Plantilla publicacion'!$A$3:$M$490,7,0)</f>
        <v>N/A</v>
      </c>
      <c r="H316" s="14" t="str">
        <f>VLOOKUP(B316,'Plantilla publicacion'!$A$3:$M$490,8,0)</f>
        <v>Política de prevención del Daño Antijurídico, implementada y presentada al Comité (Informe de implementación de la PPDA y acta de comité)</v>
      </c>
      <c r="I316" s="14">
        <f>VLOOKUP(B316,'Plantilla publicacion'!$A$3:$M$490,9,0)</f>
        <v>1</v>
      </c>
      <c r="J316" s="14" t="str">
        <f>VLOOKUP(B316,'Plantilla publicacion'!$A$3:$M$490,10,0)</f>
        <v>Númerica</v>
      </c>
      <c r="K316" s="180" t="str">
        <f>VLOOKUP(B316,'Plantilla publicacion'!$A$3:$M$490,11,0)</f>
        <v>2025-02-03</v>
      </c>
      <c r="L316" s="180" t="str">
        <f>VLOOKUP(B316,'Plantilla publicacion'!$A$3:$M$490,12,0)</f>
        <v>2025-12-19</v>
      </c>
      <c r="M316" s="14">
        <f>IF(ISERROR(VLOOKUP(B316,'Plantilla publicacion'!$A$3:$P$490,16,0)),"NA",VLOOKUP(B316,'Plantilla publicacion'!$A$3:$P$490,16,0))</f>
        <v>0</v>
      </c>
      <c r="N316" s="14" t="str">
        <f>VLOOKUP(B316,'Plantilla publicacion'!$A$3:$M$490,13,0)</f>
        <v>60-GRUPO DE TRABAJO DE GESTIÓN JUDICIAL ADSCRITO A LA OFICINA ASESORA JURÍDICA</v>
      </c>
      <c r="O316" s="14">
        <f>VLOOKUP(B316,'SEGUIMIENTO PAI 2025'!$F$6:$AF$486,23,0)</f>
        <v>0</v>
      </c>
      <c r="P316" s="497">
        <f>VLOOKUP(B316,'Plantilla publicacion'!$S$3:$Y$490,7,0)</f>
        <v>0</v>
      </c>
      <c r="Q316" s="14" t="str">
        <f>VLOOKUP(B316,'SEGUIMIENTO PAI 2025'!$F$6:$AF$486,21,0)</f>
        <v>El 23 de julio de 2025 se remitió a las Delegaturas a través de memorando la solicitud para la elaboración de un "informe final de las actividades realizadas por el área durante la vigencia 2025" en el marco de la implementación de las Políticas de Prevención del Daño Antijurídico.</v>
      </c>
    </row>
    <row r="317" spans="1:17" ht="63.75" x14ac:dyDescent="0.25">
      <c r="A317" s="12" t="str">
        <f>VLOOKUP(B317,'Plantilla publicacion'!$A$3:$B$490,2,0)</f>
        <v>Actividad propia</v>
      </c>
      <c r="B317" s="6" t="s">
        <v>675</v>
      </c>
      <c r="C317" s="248"/>
      <c r="D317" s="248">
        <f>VLOOKUP(B317,'Plantilla publicacion'!$A$3:$M$490,6,0)</f>
        <v>0</v>
      </c>
      <c r="E317" s="248"/>
      <c r="F317" s="248"/>
      <c r="G317" s="248" t="str">
        <f>VLOOKUP(B317,'Plantilla publicacion'!$A$3:$M$490,7,0)</f>
        <v>N/A</v>
      </c>
      <c r="H317" s="6" t="str">
        <f>VLOOKUP(B317,'Plantilla publicacion'!$A$3:$M$490,8,0)</f>
        <v>Informar a las Delegaturas mediante memorando y/o correo electrónico, las actividades previstas para la ejecución de la Política de Prevención del Daño Antijurídico de la vigencia 2025. (Memorandos y/o correos electrónicos de los recordatorios)</v>
      </c>
      <c r="I317" s="6">
        <f>VLOOKUP(B317,'Plantilla publicacion'!$A$3:$M$490,9,0)</f>
        <v>1</v>
      </c>
      <c r="J317" s="6" t="str">
        <f>VLOOKUP(B317,'Plantilla publicacion'!$A$3:$M$490,10,0)</f>
        <v>Númerica</v>
      </c>
      <c r="K317" s="7" t="str">
        <f>VLOOKUP(B317,'Plantilla publicacion'!$A$3:$M$490,11,0)</f>
        <v>2025-02-03</v>
      </c>
      <c r="L317" s="7" t="str">
        <f>VLOOKUP(B317,'Plantilla publicacion'!$A$3:$M$490,12,0)</f>
        <v>2025-03-31</v>
      </c>
      <c r="M317" s="56"/>
      <c r="N317" s="16" t="str">
        <f>VLOOKUP(B317,'Plantilla publicacion'!$A$3:$M$490,13,0)</f>
        <v>60-GRUPO DE TRABAJO DE GESTIÓN JUDICIAL ADSCRITO A LA OFICINA ASESORA JURÍDICA</v>
      </c>
      <c r="O317" s="16">
        <f>VLOOKUP(B317,'SEGUIMIENTO PAI 2025'!$F$6:$AF$486,23,0)</f>
        <v>100</v>
      </c>
      <c r="P317" s="498">
        <f>VLOOKUP(B317,'Plantilla publicacion'!$S$3:$Y$490,7,0)</f>
        <v>0.24330900243309003</v>
      </c>
      <c r="Q317" s="16" t="str">
        <f>VLOOKUP(B317,'SEGUIMIENTO PAI 2025'!$F$6:$AF$486,21,0)</f>
        <v>Se informó a las Delegaturas  mediante memorando, las actividades previstas para la ejecución de la Política de Prevención del Daño Antijurídico que se deben realizar durante la vigencia 2025.</v>
      </c>
    </row>
    <row r="318" spans="1:17" ht="102" x14ac:dyDescent="0.25">
      <c r="A318" s="12" t="str">
        <f>VLOOKUP(B318,'Plantilla publicacion'!$A$3:$B$490,2,0)</f>
        <v>Actividad propia</v>
      </c>
      <c r="B318" s="6" t="s">
        <v>677</v>
      </c>
      <c r="C318" s="248"/>
      <c r="D318" s="248">
        <f>VLOOKUP(B318,'Plantilla publicacion'!$A$3:$M$490,6,0)</f>
        <v>0</v>
      </c>
      <c r="E318" s="248"/>
      <c r="F318" s="248"/>
      <c r="G318" s="248" t="str">
        <f>VLOOKUP(B318,'Plantilla publicacion'!$A$3:$M$490,7,0)</f>
        <v>N/A</v>
      </c>
      <c r="H318" s="6" t="str">
        <f>VLOOKUP(B318,'Plantilla publicacion'!$A$3:$M$490,8,0)</f>
        <v>Requerir mediante memorando y/o correo electrónico a las Delegaturas el informe final de cumplimiento de las actividades previstas en la Política de Prevención del Daño Antijurídico de la vigencia 2025.(Memorandos y/o correos electrónicos de los requerimientos)</v>
      </c>
      <c r="I318" s="6">
        <f>VLOOKUP(B318,'Plantilla publicacion'!$A$3:$M$490,9,0)</f>
        <v>1</v>
      </c>
      <c r="J318" s="6" t="str">
        <f>VLOOKUP(B318,'Plantilla publicacion'!$A$3:$M$490,10,0)</f>
        <v>Númerica</v>
      </c>
      <c r="K318" s="7" t="str">
        <f>VLOOKUP(B318,'Plantilla publicacion'!$A$3:$M$490,11,0)</f>
        <v>2025-07-01</v>
      </c>
      <c r="L318" s="7" t="str">
        <f>VLOOKUP(B318,'Plantilla publicacion'!$A$3:$M$490,12,0)</f>
        <v>2025-07-31</v>
      </c>
      <c r="M318" s="56"/>
      <c r="N318" s="16" t="str">
        <f>VLOOKUP(B318,'Plantilla publicacion'!$A$3:$M$490,13,0)</f>
        <v>60-GRUPO DE TRABAJO DE GESTIÓN JUDICIAL ADSCRITO A LA OFICINA ASESORA JURÍDICA</v>
      </c>
      <c r="O318" s="16">
        <f>VLOOKUP(B318,'SEGUIMIENTO PAI 2025'!$F$6:$AF$486,23,0)</f>
        <v>100</v>
      </c>
      <c r="P318" s="498">
        <f>VLOOKUP(B318,'Plantilla publicacion'!$S$3:$Y$490,7,0)</f>
        <v>0.24330900243309003</v>
      </c>
      <c r="Q318" s="16" t="str">
        <f>VLOOKUP(B318,'SEGUIMIENTO PAI 2025'!$F$6:$AF$486,21,0)</f>
        <v>El 23 de julio de 2025 se remitió a las Delegaturas a través de memorando la solicitud para la elaboración de un "informe final de las actividades realizadas por el área durante la vigencia 2025" en el marco de la implementación de las Políticas de Prevención del Daño Antijurídico.</v>
      </c>
    </row>
    <row r="319" spans="1:17" ht="38.25" x14ac:dyDescent="0.25">
      <c r="A319" s="12" t="str">
        <f>VLOOKUP(B319,'Plantilla publicacion'!$A$3:$B$490,2,0)</f>
        <v>Actividad propia</v>
      </c>
      <c r="B319" s="6" t="s">
        <v>679</v>
      </c>
      <c r="C319" s="248"/>
      <c r="D319" s="248">
        <f>VLOOKUP(B319,'Plantilla publicacion'!$A$3:$M$490,6,0)</f>
        <v>0</v>
      </c>
      <c r="E319" s="248"/>
      <c r="F319" s="248"/>
      <c r="G319" s="248" t="str">
        <f>VLOOKUP(B319,'Plantilla publicacion'!$A$3:$M$490,7,0)</f>
        <v>N/A</v>
      </c>
      <c r="H319" s="6" t="str">
        <f>VLOOKUP(B319,'Plantilla publicacion'!$A$3:$M$490,8,0)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9" s="6">
        <f>VLOOKUP(B319,'Plantilla publicacion'!$A$3:$M$490,9,0)</f>
        <v>1</v>
      </c>
      <c r="J319" s="6" t="str">
        <f>VLOOKUP(B319,'Plantilla publicacion'!$A$3:$M$490,10,0)</f>
        <v>Númerica</v>
      </c>
      <c r="K319" s="7" t="str">
        <f>VLOOKUP(B319,'Plantilla publicacion'!$A$3:$M$490,11,0)</f>
        <v>2025-10-01</v>
      </c>
      <c r="L319" s="7" t="str">
        <f>VLOOKUP(B319,'Plantilla publicacion'!$A$3:$M$490,12,0)</f>
        <v>2025-11-28</v>
      </c>
      <c r="M319" s="56"/>
      <c r="N319" s="16" t="str">
        <f>VLOOKUP(B319,'Plantilla publicacion'!$A$3:$M$490,13,0)</f>
        <v>60-GRUPO DE TRABAJO DE GESTIÓN JUDICIAL ADSCRITO A LA OFICINA ASESORA JURÍDICA</v>
      </c>
      <c r="O319" s="16">
        <f>VLOOKUP(B319,'SEGUIMIENTO PAI 2025'!$F$6:$AF$486,23,0)</f>
        <v>0</v>
      </c>
      <c r="P319" s="498">
        <f>VLOOKUP(B319,'Plantilla publicacion'!$S$3:$Y$490,7,0)</f>
        <v>0</v>
      </c>
      <c r="Q319" s="16">
        <f>VLOOKUP(B319,'SEGUIMIENTO PAI 2025'!$F$6:$AF$486,21,0)</f>
        <v>0</v>
      </c>
    </row>
    <row r="320" spans="1:17" s="11" customFormat="1" ht="39" thickBot="1" x14ac:dyDescent="0.3">
      <c r="A320" s="12" t="str">
        <f>VLOOKUP(B320,'Plantilla publicacion'!$A$3:$B$490,2,0)</f>
        <v>Actividad propia</v>
      </c>
      <c r="B320" s="10" t="s">
        <v>681</v>
      </c>
      <c r="C320" s="248"/>
      <c r="D320" s="248">
        <f>VLOOKUP(B320,'Plantilla publicacion'!$A$3:$M$490,6,0)</f>
        <v>0</v>
      </c>
      <c r="E320" s="248"/>
      <c r="F320" s="248"/>
      <c r="G320" s="248" t="str">
        <f>VLOOKUP(B320,'Plantilla publicacion'!$A$3:$M$490,7,0)</f>
        <v>N/A</v>
      </c>
      <c r="H320" s="10" t="str">
        <f>VLOOKUP(B320,'Plantilla publicacion'!$A$3:$M$490,8,0)</f>
        <v>Presentar al Comité de Conciliación, los resultados del cumplimiento del segundo año de implementación de la  Política de Prevención del Daño Antijurídico (Acta del comité de conciliación e informe de implementación /único entregable)</v>
      </c>
      <c r="I320" s="10">
        <f>VLOOKUP(B320,'Plantilla publicacion'!$A$3:$M$490,9,0)</f>
        <v>1</v>
      </c>
      <c r="J320" s="10" t="str">
        <f>VLOOKUP(B320,'Plantilla publicacion'!$A$3:$M$490,10,0)</f>
        <v>Númerica</v>
      </c>
      <c r="K320" s="111" t="str">
        <f>VLOOKUP(B320,'Plantilla publicacion'!$A$3:$M$490,11,0)</f>
        <v>2025-12-01</v>
      </c>
      <c r="L320" s="111" t="str">
        <f>VLOOKUP(B320,'Plantilla publicacion'!$A$3:$M$490,12,0)</f>
        <v>2025-12-19</v>
      </c>
      <c r="M320" s="112"/>
      <c r="N320" s="113" t="str">
        <f>VLOOKUP(B320,'Plantilla publicacion'!$A$3:$M$490,13,0)</f>
        <v>60-GRUPO DE TRABAJO DE GESTIÓN JUDICIAL ADSCRITO A LA OFICINA ASESORA JURÍDICA</v>
      </c>
      <c r="O320" s="113">
        <f>VLOOKUP(B320,'SEGUIMIENTO PAI 2025'!$F$6:$AF$486,23,0)</f>
        <v>0</v>
      </c>
      <c r="P320" s="500">
        <f>VLOOKUP(B320,'Plantilla publicacion'!$S$3:$Y$490,7,0)</f>
        <v>0</v>
      </c>
      <c r="Q320" s="113">
        <f>VLOOKUP(B320,'SEGUIMIENTO PAI 2025'!$F$6:$AF$486,21,0)</f>
        <v>0</v>
      </c>
    </row>
    <row r="321" spans="1:17" s="11" customFormat="1" ht="38.25" customHeight="1" x14ac:dyDescent="0.25">
      <c r="A321" s="5" t="str">
        <f>VLOOKUP(B321,'Plantilla publicacion'!$A$3:$B$490,2,0)</f>
        <v>Producto</v>
      </c>
      <c r="B321" s="99" t="s">
        <v>683</v>
      </c>
      <c r="C321" s="247" t="str">
        <f>VLOOKUP(B321,'Plantilla publicacion'!$A$3:$R$490,17,0)</f>
        <v>PND - 5-31-5-b- Convergencia regional - Entidades públicas territoriales y nacionales fortalecidas / PES - Transformación Institucional</v>
      </c>
      <c r="D321" s="247" t="str">
        <f>VLOOKUP(B321,'Plantilla publicacion'!$A$3:$M$490,6,0)</f>
        <v>60-Fortalecer el Sistema Integral de Gestión Institucional en el marco del Modelo Integrado de Planeación y gestión para mejorar la prestación del servicio.</v>
      </c>
      <c r="E321" s="247" t="str">
        <f>VLOOKUP(B321,'Plantilla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1" s="247" t="str">
        <f>VLOOKUP(B321,'Plantilla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1" s="247" t="str">
        <f>VLOOKUP(B321,'Plantilla publicacion'!$A$3:$M$490,7,0)</f>
        <v>N/A</v>
      </c>
      <c r="H321" s="101" t="str">
        <f>VLOOKUP(B321,'Plantilla publicacion'!$A$3:$M$490,8,0)</f>
        <v>Política de Prevención del Daño Antijurídico para la bianulidad 2026-2027, formulada (Documento con la Política de prevención del Daño Antijurídico formulada)</v>
      </c>
      <c r="I321" s="101">
        <f>VLOOKUP(B321,'Plantilla publicacion'!$A$3:$M$490,9,0)</f>
        <v>1</v>
      </c>
      <c r="J321" s="101" t="str">
        <f>VLOOKUP(B321,'Plantilla publicacion'!$A$3:$M$490,10,0)</f>
        <v>Númerica</v>
      </c>
      <c r="K321" s="181" t="str">
        <f>VLOOKUP(B321,'Plantilla publicacion'!$A$3:$M$490,11,0)</f>
        <v>2025-06-03</v>
      </c>
      <c r="L321" s="181" t="str">
        <f>VLOOKUP(B321,'Plantilla publicacion'!$A$3:$M$490,12,0)</f>
        <v>2025-12-31</v>
      </c>
      <c r="M321" s="101" t="str">
        <f>IF(ISERROR(VLOOKUP(B321,'Plantilla publicacion'!$A$3:$P$490,16,0)),"NA",VLOOKUP(B321,'Plantilla publicacion'!$A$3:$P$490,16,0))</f>
        <v>PES_20230253 / PEI_19</v>
      </c>
      <c r="N321" s="102" t="str">
        <f>VLOOKUP(B321,'Plantilla publicacion'!$A$3:$M$490,13,0)</f>
        <v>60-GRUPO DE TRABAJO DE GESTIÓN JUDICIAL ADSCRITO A LA OFICINA ASESORA JURÍDICA</v>
      </c>
      <c r="O321" s="102">
        <f>VLOOKUP(B321,'SEGUIMIENTO PAI 2025'!$F$6:$AF$486,23,0)</f>
        <v>0</v>
      </c>
      <c r="P321" s="199">
        <f>VLOOKUP(B321,'Plantilla publicacion'!$S$3:$Y$490,7,0)</f>
        <v>0</v>
      </c>
      <c r="Q321" s="102" t="str">
        <f>VLOOKUP(B321,'SEGUIMIENTO PAI 2025'!$F$6:$AF$486,21,0)</f>
        <v>Se realizó el informe de análisis de causas de demanda y condena, este informe presenta una sistematización detallada de las demandas notificadas y de las sentencias recibidas durante el año 2025, organizadas por Delegatura y área responsable, a partir de las causas jurídicas que motivaron su interposición o que fundamentaron una condena en firme.</v>
      </c>
    </row>
    <row r="322" spans="1:17" ht="114.75" x14ac:dyDescent="0.25">
      <c r="A322" s="12" t="str">
        <f>VLOOKUP(B322,'Plantilla publicacion'!$A$3:$B$490,2,0)</f>
        <v>Actividad propia</v>
      </c>
      <c r="B322" s="103" t="s">
        <v>685</v>
      </c>
      <c r="C322" s="248"/>
      <c r="D322" s="248">
        <f>VLOOKUP(B322,'Plantilla publicacion'!$A$3:$M$490,6,0)</f>
        <v>0</v>
      </c>
      <c r="E322" s="248"/>
      <c r="F322" s="248"/>
      <c r="G322" s="248" t="str">
        <f>VLOOKUP(B322,'Plantilla publicacion'!$A$3:$M$490,7,0)</f>
        <v>N/A</v>
      </c>
      <c r="H322" s="6" t="str">
        <f>VLOOKUP(B322,'Plantilla publicacion'!$A$3:$M$490,8,0)</f>
        <v>Realizar informe de análisis de causas de demanda y condena para la formulación de la Política de Prevención del Daño Antijurídico. (Informe de análisis de causas de demanda y condena/único entregable)</v>
      </c>
      <c r="I322" s="6">
        <f>VLOOKUP(B322,'Plantilla publicacion'!$A$3:$M$490,9,0)</f>
        <v>1</v>
      </c>
      <c r="J322" s="6" t="str">
        <f>VLOOKUP(B322,'Plantilla publicacion'!$A$3:$M$490,10,0)</f>
        <v>Númerica</v>
      </c>
      <c r="K322" s="7" t="str">
        <f>VLOOKUP(B322,'Plantilla publicacion'!$A$3:$M$490,11,0)</f>
        <v>2025-06-03</v>
      </c>
      <c r="L322" s="7" t="str">
        <f>VLOOKUP(B322,'Plantilla publicacion'!$A$3:$M$490,12,0)</f>
        <v>2025-09-30</v>
      </c>
      <c r="M322" s="56"/>
      <c r="N322" s="104" t="str">
        <f>VLOOKUP(B322,'Plantilla publicacion'!$A$3:$M$490,13,0)</f>
        <v>60-GRUPO DE TRABAJO DE GESTIÓN JUDICIAL ADSCRITO A LA OFICINA ASESORA JURÍDICA</v>
      </c>
      <c r="O322" s="104">
        <f>VLOOKUP(B322,'SEGUIMIENTO PAI 2025'!$F$6:$AF$486,23,0)</f>
        <v>100</v>
      </c>
      <c r="P322" s="499">
        <f>VLOOKUP(B322,'Plantilla publicacion'!$S$3:$Y$490,7,0)</f>
        <v>0.18248175182481752</v>
      </c>
      <c r="Q322" s="104" t="str">
        <f>VLOOKUP(B322,'SEGUIMIENTO PAI 2025'!$F$6:$AF$486,21,0)</f>
        <v>Se realizó el informe de análisis de causas de demanda y condena, este informe presenta una sistematización detallada de las demandas notificadas y de las sentencias recibidas durante el año 2025, organizadas por Delegatura y área responsable, a partir de las causas jurídicas que motivaron su interposición o que fundamentaron una condena en firme.</v>
      </c>
    </row>
    <row r="323" spans="1:17" ht="25.5" x14ac:dyDescent="0.25">
      <c r="A323" s="12" t="str">
        <f>VLOOKUP(B323,'Plantilla publicacion'!$A$3:$B$490,2,0)</f>
        <v>Actividad propia</v>
      </c>
      <c r="B323" s="103" t="s">
        <v>687</v>
      </c>
      <c r="C323" s="248"/>
      <c r="D323" s="248">
        <f>VLOOKUP(B323,'Plantilla publicacion'!$A$3:$M$490,6,0)</f>
        <v>0</v>
      </c>
      <c r="E323" s="248"/>
      <c r="F323" s="248"/>
      <c r="G323" s="248" t="str">
        <f>VLOOKUP(B323,'Plantilla publicacion'!$A$3:$M$490,7,0)</f>
        <v>N/A</v>
      </c>
      <c r="H323" s="6" t="str">
        <f>VLOOKUP(B323,'Plantilla publicacion'!$A$3:$M$490,8,0)</f>
        <v>Presentar y socializar informe de análisis de causas de demanda y condena A las áreas misionales de la Entidad.	 (Acta de reunión y/o capturas de pantalla de la reunión)</v>
      </c>
      <c r="I323" s="6">
        <f>VLOOKUP(B323,'Plantilla publicacion'!$A$3:$M$490,9,0)</f>
        <v>1</v>
      </c>
      <c r="J323" s="6" t="str">
        <f>VLOOKUP(B323,'Plantilla publicacion'!$A$3:$M$490,10,0)</f>
        <v>Númerica</v>
      </c>
      <c r="K323" s="7" t="str">
        <f>VLOOKUP(B323,'Plantilla publicacion'!$A$3:$M$490,11,0)</f>
        <v>2025-10-01</v>
      </c>
      <c r="L323" s="7" t="str">
        <f>VLOOKUP(B323,'Plantilla publicacion'!$A$3:$M$490,12,0)</f>
        <v>2025-10-31</v>
      </c>
      <c r="M323" s="56"/>
      <c r="N323" s="104" t="str">
        <f>VLOOKUP(B323,'Plantilla publicacion'!$A$3:$M$490,13,0)</f>
        <v>60-GRUPO DE TRABAJO DE GESTIÓN JUDICIAL ADSCRITO A LA OFICINA ASESORA JURÍDICA</v>
      </c>
      <c r="O323" s="104">
        <f>VLOOKUP(B323,'SEGUIMIENTO PAI 2025'!$F$6:$AF$486,23,0)</f>
        <v>0</v>
      </c>
      <c r="P323" s="499">
        <f>VLOOKUP(B323,'Plantilla publicacion'!$S$3:$Y$490,7,0)</f>
        <v>0</v>
      </c>
      <c r="Q323" s="104">
        <f>VLOOKUP(B323,'SEGUIMIENTO PAI 2025'!$F$6:$AF$486,21,0)</f>
        <v>0</v>
      </c>
    </row>
    <row r="324" spans="1:17" ht="25.5" x14ac:dyDescent="0.25">
      <c r="A324" s="12" t="str">
        <f>VLOOKUP(B324,'Plantilla publicacion'!$A$3:$B$490,2,0)</f>
        <v>Actividad propia</v>
      </c>
      <c r="B324" s="103" t="s">
        <v>689</v>
      </c>
      <c r="C324" s="248"/>
      <c r="D324" s="248">
        <f>VLOOKUP(B324,'Plantilla publicacion'!$A$3:$M$490,6,0)</f>
        <v>0</v>
      </c>
      <c r="E324" s="248"/>
      <c r="F324" s="248"/>
      <c r="G324" s="248" t="str">
        <f>VLOOKUP(B324,'Plantilla publicacion'!$A$3:$M$490,7,0)</f>
        <v>N/A</v>
      </c>
      <c r="H324" s="6" t="str">
        <f>VLOOKUP(B324,'Plantilla publicacion'!$A$3:$M$490,8,0)</f>
        <v>Formular proyecto de la Política de Prevención del Daño Antijurídico de acuerdo con los lineamientos de la ANDJE (Documento de formulación/único entregable)</v>
      </c>
      <c r="I324" s="6">
        <f>VLOOKUP(B324,'Plantilla publicacion'!$A$3:$M$490,9,0)</f>
        <v>1</v>
      </c>
      <c r="J324" s="6" t="str">
        <f>VLOOKUP(B324,'Plantilla publicacion'!$A$3:$M$490,10,0)</f>
        <v>Númerica</v>
      </c>
      <c r="K324" s="7" t="str">
        <f>VLOOKUP(B324,'Plantilla publicacion'!$A$3:$M$490,11,0)</f>
        <v>2025-11-04</v>
      </c>
      <c r="L324" s="7" t="str">
        <f>VLOOKUP(B324,'Plantilla publicacion'!$A$3:$M$490,12,0)</f>
        <v>2025-11-28</v>
      </c>
      <c r="M324" s="56"/>
      <c r="N324" s="104" t="str">
        <f>VLOOKUP(B324,'Plantilla publicacion'!$A$3:$M$490,13,0)</f>
        <v>60-GRUPO DE TRABAJO DE GESTIÓN JUDICIAL ADSCRITO A LA OFICINA ASESORA JURÍDICA</v>
      </c>
      <c r="O324" s="104">
        <f>VLOOKUP(B324,'SEGUIMIENTO PAI 2025'!$F$6:$AF$486,23,0)</f>
        <v>0</v>
      </c>
      <c r="P324" s="499">
        <f>VLOOKUP(B324,'Plantilla publicacion'!$S$3:$Y$490,7,0)</f>
        <v>0</v>
      </c>
      <c r="Q324" s="104">
        <f>VLOOKUP(B324,'SEGUIMIENTO PAI 2025'!$F$6:$AF$486,21,0)</f>
        <v>0</v>
      </c>
    </row>
    <row r="325" spans="1:17" ht="25.5" x14ac:dyDescent="0.25">
      <c r="A325" s="12" t="str">
        <f>VLOOKUP(B325,'Plantilla publicacion'!$A$3:$B$490,2,0)</f>
        <v>Actividad propia</v>
      </c>
      <c r="B325" s="103" t="s">
        <v>691</v>
      </c>
      <c r="C325" s="248"/>
      <c r="D325" s="248">
        <f>VLOOKUP(B325,'Plantilla publicacion'!$A$3:$M$490,6,0)</f>
        <v>0</v>
      </c>
      <c r="E325" s="248"/>
      <c r="F325" s="248"/>
      <c r="G325" s="248" t="str">
        <f>VLOOKUP(B325,'Plantilla publicacion'!$A$3:$M$490,7,0)</f>
        <v>N/A</v>
      </c>
      <c r="H325" s="6" t="str">
        <f>VLOOKUP(B325,'Plantilla publicacion'!$A$3:$M$490,8,0)</f>
        <v>Presentar la formulación de la Política de Prevención del Daño Antijurídico al Comité de Conciliación. (Acta del comité de conciliación y/o documento de la presentación)</v>
      </c>
      <c r="I325" s="6">
        <f>VLOOKUP(B325,'Plantilla publicacion'!$A$3:$M$490,9,0)</f>
        <v>1</v>
      </c>
      <c r="J325" s="6" t="str">
        <f>VLOOKUP(B325,'Plantilla publicacion'!$A$3:$M$490,10,0)</f>
        <v>Númerica</v>
      </c>
      <c r="K325" s="7" t="str">
        <f>VLOOKUP(B325,'Plantilla publicacion'!$A$3:$M$490,11,0)</f>
        <v>2025-12-01</v>
      </c>
      <c r="L325" s="7" t="str">
        <f>VLOOKUP(B325,'Plantilla publicacion'!$A$3:$M$490,12,0)</f>
        <v>2025-12-15</v>
      </c>
      <c r="M325" s="56"/>
      <c r="N325" s="104" t="str">
        <f>VLOOKUP(B325,'Plantilla publicacion'!$A$3:$M$490,13,0)</f>
        <v>60-GRUPO DE TRABAJO DE GESTIÓN JUDICIAL ADSCRITO A LA OFICINA ASESORA JURÍDICA</v>
      </c>
      <c r="O325" s="104">
        <f>VLOOKUP(B325,'SEGUIMIENTO PAI 2025'!$F$6:$AF$486,23,0)</f>
        <v>0</v>
      </c>
      <c r="P325" s="499">
        <f>VLOOKUP(B325,'Plantilla publicacion'!$S$3:$Y$490,7,0)</f>
        <v>0</v>
      </c>
      <c r="Q325" s="104">
        <f>VLOOKUP(B325,'SEGUIMIENTO PAI 2025'!$F$6:$AF$486,21,0)</f>
        <v>0</v>
      </c>
    </row>
    <row r="326" spans="1:17" ht="26.25" thickBot="1" x14ac:dyDescent="0.3">
      <c r="A326" s="12" t="str">
        <f>VLOOKUP(B326,'Plantilla publicacion'!$A$3:$B$490,2,0)</f>
        <v>Actividad propia</v>
      </c>
      <c r="B326" s="105" t="s">
        <v>693</v>
      </c>
      <c r="C326" s="249"/>
      <c r="D326" s="249">
        <f>VLOOKUP(B326,'Plantilla publicacion'!$A$3:$M$490,6,0)</f>
        <v>0</v>
      </c>
      <c r="E326" s="249"/>
      <c r="F326" s="249"/>
      <c r="G326" s="249" t="str">
        <f>VLOOKUP(B326,'Plantilla publicacion'!$A$3:$M$490,7,0)</f>
        <v>N/A</v>
      </c>
      <c r="H326" s="107" t="str">
        <f>VLOOKUP(B326,'Plantilla publicacion'!$A$3:$M$490,8,0)</f>
        <v>Enviar a la ANDJE la formulación de la Política de Prevención del Daño Antijurídico para aprobación. (Soporte de envío del documento a la ANDJE/único entregable)</v>
      </c>
      <c r="I326" s="107">
        <f>VLOOKUP(B326,'Plantilla publicacion'!$A$3:$M$490,9,0)</f>
        <v>1</v>
      </c>
      <c r="J326" s="107" t="str">
        <f>VLOOKUP(B326,'Plantilla publicacion'!$A$3:$M$490,10,0)</f>
        <v>Númerica</v>
      </c>
      <c r="K326" s="108" t="str">
        <f>VLOOKUP(B326,'Plantilla publicacion'!$A$3:$M$490,11,0)</f>
        <v>2025-12-16</v>
      </c>
      <c r="L326" s="108" t="str">
        <f>VLOOKUP(B326,'Plantilla publicacion'!$A$3:$M$490,12,0)</f>
        <v>2025-12-31</v>
      </c>
      <c r="M326" s="109"/>
      <c r="N326" s="110" t="str">
        <f>VLOOKUP(B326,'Plantilla publicacion'!$A$3:$M$490,13,0)</f>
        <v>60-GRUPO DE TRABAJO DE GESTIÓN JUDICIAL ADSCRITO A LA OFICINA ASESORA JURÍDICA</v>
      </c>
      <c r="O326" s="110">
        <f>VLOOKUP(B326,'SEGUIMIENTO PAI 2025'!$F$6:$AF$486,23,0)</f>
        <v>0</v>
      </c>
      <c r="P326" s="501">
        <f>VLOOKUP(B326,'Plantilla publicacion'!$S$3:$Y$490,7,0)</f>
        <v>0</v>
      </c>
      <c r="Q326" s="110">
        <f>VLOOKUP(B326,'SEGUIMIENTO PAI 2025'!$F$6:$AF$486,21,0)</f>
        <v>0</v>
      </c>
    </row>
    <row r="327" spans="1:17" s="11" customFormat="1" ht="280.5" x14ac:dyDescent="0.25">
      <c r="A327" s="5" t="str">
        <f>VLOOKUP(B327,'Plantilla publicacion'!$A$3:$B$490,2,0)</f>
        <v>Producto</v>
      </c>
      <c r="B327" s="14" t="s">
        <v>695</v>
      </c>
      <c r="C327" s="248" t="str">
        <f>VLOOKUP(B327,'Plantilla publicacion'!$A$3:$R$490,17,0)</f>
        <v>PND - 5-31-5-b- Convergencia regional - Entidades públicas territoriales y nacionales fortalecidas / PES - Transformación Institucional</v>
      </c>
      <c r="D327" s="248" t="str">
        <f>VLOOKUP(B327,'Plantilla publicacion'!$A$3:$M$490,6,0)</f>
        <v>56-Fortalecer la gestión de la información, el conocimiento y la innovación para optimizar la capacidad institucional</v>
      </c>
      <c r="E327" s="248" t="str">
        <f>VLOOKUP(B327,'Plantilla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7" s="248" t="str">
        <f>VLOOKUP(B327,'Plantilla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7" s="248" t="str">
        <f>VLOOKUP(B327,'Plantilla publicacion'!$A$3:$M$490,7,0)</f>
        <v>N/A</v>
      </c>
      <c r="H327" s="14" t="str">
        <f>VLOOKUP(B327,'Plantilla publicacion'!$A$3:$M$490,8,0)</f>
        <v>Equipo jurídico del Grupo de Gestión Judicial , fortalecido (Listas de asistencia y/o capturas de pantalla/único entregable)</v>
      </c>
      <c r="I327" s="14">
        <f>VLOOKUP(B327,'Plantilla publicacion'!$A$3:$M$490,9,0)</f>
        <v>2</v>
      </c>
      <c r="J327" s="14" t="str">
        <f>VLOOKUP(B327,'Plantilla publicacion'!$A$3:$M$490,10,0)</f>
        <v>Númerica</v>
      </c>
      <c r="K327" s="180" t="str">
        <f>VLOOKUP(B327,'Plantilla publicacion'!$A$3:$M$490,11,0)</f>
        <v>2025-01-27</v>
      </c>
      <c r="L327" s="180" t="str">
        <f>VLOOKUP(B327,'Plantilla publicacion'!$A$3:$M$490,12,0)</f>
        <v>2025-11-28</v>
      </c>
      <c r="M327" s="14" t="str">
        <f>IF(ISERROR(VLOOKUP(B327,'Plantilla publicacion'!$A$3:$P$490,16,0)),"NA",VLOOKUP(B327,'Plantilla publicacion'!$A$3:$P$490,16,0))</f>
        <v>PES_20230248 / PEI_20</v>
      </c>
      <c r="N327" s="14" t="str">
        <f>VLOOKUP(B327,'Plantilla publicacion'!$A$3:$M$490,13,0)</f>
        <v>60-GRUPO DE TRABAJO DE GESTIÓN JUDICIAL ADSCRITO A LA OFICINA ASESORA JURÍDICA</v>
      </c>
      <c r="O327" s="14">
        <f>VLOOKUP(B327,'SEGUIMIENTO PAI 2025'!$F$6:$AF$486,23,0)</f>
        <v>50</v>
      </c>
      <c r="P327" s="497">
        <f>VLOOKUP(B327,'Plantilla publicacion'!$S$3:$Y$490,7,0)</f>
        <v>0.67264573991031396</v>
      </c>
      <c r="Q327" s="14" t="str">
        <f>VLOOKUP(B327,'SEGUIMIENTO PAI 2025'!$F$6:$AF$486,21,0)</f>
        <v>Durante el primer semestre (21 de abril)  los abogados de la Oficina Asesora Jurídica- Grupo de Trabajo de Gestión Judicial, asistieron a la capacitación dictada por la Agencia Nacional de Defensa Jurídica del Estado, sobre el tema "Retos de la defensa jurídica en la era digital".
La segunda capacitación será solicitada a la Agencia Nacional de Defensa Jurídica del Estado - ANDJE- para que se realice durante el segundo semestre de la vigencia.
En relación con los conversatorios, el 25 de junio de 2025 se realizó el primer conversatorio con el equipo jurídico, para analizar y aplicar los aprendizajes adquiridos en la capacitación realizada por la ANDJE “Retos de la defensa jurídica en la era digital”, con el fin de revisar y priorizar los procesos que deben ser automatizados para mejorar la eficiencia de la gestión.</v>
      </c>
    </row>
    <row r="328" spans="1:17" ht="102" x14ac:dyDescent="0.25">
      <c r="A328" s="12" t="str">
        <f>VLOOKUP(B328,'Plantilla publicacion'!$A$3:$B$490,2,0)</f>
        <v>Actividad propia</v>
      </c>
      <c r="B328" s="6" t="s">
        <v>697</v>
      </c>
      <c r="C328" s="248"/>
      <c r="D328" s="248">
        <f>VLOOKUP(B328,'Plantilla publicacion'!$A$3:$M$490,6,0)</f>
        <v>0</v>
      </c>
      <c r="E328" s="248"/>
      <c r="F328" s="248"/>
      <c r="G328" s="248" t="str">
        <f>VLOOKUP(B328,'Plantilla publicacion'!$A$3:$M$490,7,0)</f>
        <v>N/A</v>
      </c>
      <c r="H328" s="6" t="str">
        <f>VLOOKUP(B328,'Plantilla publicacion'!$A$3:$M$490,8,0)</f>
        <v>Solicitar mediante correo electrónico a la ANDJE que se realicen dos jornadas de capacitación. (Correo electrónico a la ANDJE/único entregable)</v>
      </c>
      <c r="I328" s="6">
        <f>VLOOKUP(B328,'Plantilla publicacion'!$A$3:$M$490,9,0)</f>
        <v>1</v>
      </c>
      <c r="J328" s="6" t="str">
        <f>VLOOKUP(B328,'Plantilla publicacion'!$A$3:$M$490,10,0)</f>
        <v>Númerica</v>
      </c>
      <c r="K328" s="7" t="str">
        <f>VLOOKUP(B328,'Plantilla publicacion'!$A$3:$M$490,11,0)</f>
        <v>2025-01-27</v>
      </c>
      <c r="L328" s="7" t="str">
        <f>VLOOKUP(B328,'Plantilla publicacion'!$A$3:$M$490,12,0)</f>
        <v>2025-02-28</v>
      </c>
      <c r="M328" s="56"/>
      <c r="N328" s="16" t="str">
        <f>VLOOKUP(B328,'Plantilla publicacion'!$A$3:$M$490,13,0)</f>
        <v>60-GRUPO DE TRABAJO DE GESTIÓN JUDICIAL ADSCRITO A LA OFICINA ASESORA JURÍDICA</v>
      </c>
      <c r="O328" s="16">
        <f>VLOOKUP(B328,'SEGUIMIENTO PAI 2025'!$F$6:$AF$486,23,0)</f>
        <v>100</v>
      </c>
      <c r="P328" s="498">
        <f>VLOOKUP(B328,'Plantilla publicacion'!$S$3:$Y$490,7,0)</f>
        <v>0.36496350364963503</v>
      </c>
      <c r="Q328" s="16" t="str">
        <f>VLOOKUP(B328,'SEGUIMIENTO PAI 2025'!$F$6:$AF$486,21,0)</f>
        <v>Se solicitó a la ANDJE a través de correo electrónico, programar mínimo una capacitación semestral para el equipo jurídico de la SIC, bajo el marco de la asociación de los indicadores del Plan Estratégico Sectorial, con el fin de robustecer lineamientos y unificar criterios en el Sector.</v>
      </c>
    </row>
    <row r="329" spans="1:17" ht="140.25" x14ac:dyDescent="0.25">
      <c r="A329" s="12" t="str">
        <f>VLOOKUP(B329,'Plantilla publicacion'!$A$3:$B$490,2,0)</f>
        <v>Actividad propia</v>
      </c>
      <c r="B329" s="6" t="s">
        <v>699</v>
      </c>
      <c r="C329" s="248"/>
      <c r="D329" s="248">
        <f>VLOOKUP(B329,'Plantilla publicacion'!$A$3:$M$490,6,0)</f>
        <v>0</v>
      </c>
      <c r="E329" s="248"/>
      <c r="F329" s="248"/>
      <c r="G329" s="248" t="str">
        <f>VLOOKUP(B329,'Plantilla publicacion'!$A$3:$M$490,7,0)</f>
        <v>N/A</v>
      </c>
      <c r="H329" s="6" t="str">
        <f>VLOOKUP(B329,'Plantilla publicacion'!$A$3:$M$490,8,0)</f>
        <v>Participar en capacitaciones desarrolladas por la Agencia Nacional de Defensa Jurídica del Estado (Capturas de pantalla de las capacitaciones y/o listado de asistencia)</v>
      </c>
      <c r="I329" s="6">
        <f>VLOOKUP(B329,'Plantilla publicacion'!$A$3:$M$490,9,0)</f>
        <v>2</v>
      </c>
      <c r="J329" s="6" t="str">
        <f>VLOOKUP(B329,'Plantilla publicacion'!$A$3:$M$490,10,0)</f>
        <v>Númerica</v>
      </c>
      <c r="K329" s="7" t="str">
        <f>VLOOKUP(B329,'Plantilla publicacion'!$A$3:$M$490,11,0)</f>
        <v>2025-03-03</v>
      </c>
      <c r="L329" s="7" t="str">
        <f>VLOOKUP(B329,'Plantilla publicacion'!$A$3:$M$490,12,0)</f>
        <v>2025-09-30</v>
      </c>
      <c r="M329" s="56"/>
      <c r="N329" s="16" t="str">
        <f>VLOOKUP(B329,'Plantilla publicacion'!$A$3:$M$490,13,0)</f>
        <v>60-GRUPO DE TRABAJO DE GESTIÓN JUDICIAL ADSCRITO A LA OFICINA ASESORA JURÍDICA</v>
      </c>
      <c r="O329" s="16">
        <f>VLOOKUP(B329,'SEGUIMIENTO PAI 2025'!$F$6:$AF$486,23,0)</f>
        <v>50</v>
      </c>
      <c r="P329" s="498">
        <f>VLOOKUP(B329,'Plantilla publicacion'!$S$3:$Y$490,7,0)</f>
        <v>0.24330900243309003</v>
      </c>
      <c r="Q329" s="16" t="str">
        <f>VLOOKUP(B329,'SEGUIMIENTO PAI 2025'!$F$6:$AF$486,21,0)</f>
        <v>El día 21 de abril los abogados de la Oficina Asesora Jurídica- Grupo de Trabajo de Gestión Judicial, asistieron a la capacitación dictada por la Agencia Nacional de Defensa Jurídica del Estado, sobre el tema "Retos de la defensa jurídica en la era digital".
La segunda capacitación será solicitada a la Agencia Nacional de Defensa Jurídica del Estado - ANDJE- para que se realice durante el segundo semestre de la vigencia.</v>
      </c>
    </row>
    <row r="330" spans="1:17" ht="51.75" customHeight="1" thickBot="1" x14ac:dyDescent="0.3">
      <c r="A330" s="12" t="str">
        <f>VLOOKUP(B330,'Plantilla publicacion'!$A$3:$B$490,2,0)</f>
        <v>Actividad propia</v>
      </c>
      <c r="B330" s="18" t="s">
        <v>700</v>
      </c>
      <c r="C330" s="248"/>
      <c r="D330" s="248">
        <f>VLOOKUP(B330,'Plantilla publicacion'!$A$3:$M$490,6,0)</f>
        <v>0</v>
      </c>
      <c r="E330" s="248"/>
      <c r="F330" s="248"/>
      <c r="G330" s="248" t="str">
        <f>VLOOKUP(B330,'Plantilla publicacion'!$A$3:$M$490,7,0)</f>
        <v>N/A</v>
      </c>
      <c r="H330" s="6" t="str">
        <f>VLOOKUP(B330,'Plantilla publicacion'!$A$3:$M$490,8,0)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30" s="6">
        <f>VLOOKUP(B330,'Plantilla publicacion'!$A$3:$M$490,9,0)</f>
        <v>2</v>
      </c>
      <c r="J330" s="6" t="str">
        <f>VLOOKUP(B330,'Plantilla publicacion'!$A$3:$M$490,10,0)</f>
        <v>Númerica</v>
      </c>
      <c r="K330" s="7" t="str">
        <f>VLOOKUP(B330,'Plantilla publicacion'!$A$3:$M$490,11,0)</f>
        <v>2025-04-01</v>
      </c>
      <c r="L330" s="7" t="str">
        <f>VLOOKUP(B330,'Plantilla publicacion'!$A$3:$M$490,12,0)</f>
        <v>2025-11-28</v>
      </c>
      <c r="M330" s="56"/>
      <c r="N330" s="16" t="str">
        <f>VLOOKUP(B330,'Plantilla publicacion'!$A$3:$M$490,13,0)</f>
        <v>60-GRUPO DE TRABAJO DE GESTIÓN JUDICIAL ADSCRITO A LA OFICINA ASESORA JURÍDICA</v>
      </c>
      <c r="O330" s="16">
        <f>VLOOKUP(B330,'SEGUIMIENTO PAI 2025'!$F$6:$AF$486,23,0)</f>
        <v>50</v>
      </c>
      <c r="P330" s="498">
        <f>VLOOKUP(B330,'Plantilla publicacion'!$S$3:$Y$490,7,0)</f>
        <v>0.18248175182481752</v>
      </c>
      <c r="Q330" s="16" t="str">
        <f>VLOOKUP(B330,'SEGUIMIENTO PAI 2025'!$F$6:$AF$486,21,0)</f>
        <v>El 25 de junio de 2025 se realizó el primer conversatorio con el equipo jurídico, para analizar y aplicar los aprendizajes adquiridos en la capacitación realizada por la ANDJE “Retos de la defensa jurídica en la era digital”, con el fin de revisar y priorizar los procesos que deben automatizados para mejorar la eficiencia de la gestión.</v>
      </c>
    </row>
    <row r="331" spans="1:17" ht="32.25" customHeight="1" thickBot="1" x14ac:dyDescent="0.3">
      <c r="A331" s="12" t="e">
        <f>VLOOKUP(B331,'Plantilla publicacion'!$A$3:$B$490,2,0)</f>
        <v>#N/A</v>
      </c>
      <c r="B331" s="295" t="s">
        <v>56</v>
      </c>
      <c r="C331" s="296"/>
      <c r="D331" s="296"/>
      <c r="E331" s="296"/>
      <c r="F331" s="296"/>
      <c r="G331" s="296"/>
      <c r="H331" s="296"/>
      <c r="I331" s="296"/>
      <c r="J331" s="296"/>
      <c r="K331" s="296"/>
      <c r="L331" s="296"/>
      <c r="M331" s="296"/>
      <c r="N331" s="297"/>
      <c r="O331" s="14"/>
      <c r="P331" s="497"/>
      <c r="Q331" s="14"/>
    </row>
    <row r="332" spans="1:17" ht="48" customHeight="1" thickBot="1" x14ac:dyDescent="0.3">
      <c r="B332" s="21" t="s">
        <v>474</v>
      </c>
      <c r="C332" s="22" t="s">
        <v>1528</v>
      </c>
      <c r="D332" s="22" t="s">
        <v>0</v>
      </c>
      <c r="E332" s="22" t="s">
        <v>1476</v>
      </c>
      <c r="F332" s="22" t="s">
        <v>1531</v>
      </c>
      <c r="G332" s="22" t="s">
        <v>1</v>
      </c>
      <c r="H332" s="22" t="s">
        <v>2</v>
      </c>
      <c r="I332" s="22" t="s">
        <v>3</v>
      </c>
      <c r="J332" s="22" t="s">
        <v>4</v>
      </c>
      <c r="K332" s="23" t="s">
        <v>5</v>
      </c>
      <c r="L332" s="23" t="s">
        <v>6</v>
      </c>
      <c r="M332" s="55" t="s">
        <v>1529</v>
      </c>
      <c r="N332" s="24" t="s">
        <v>7</v>
      </c>
      <c r="O332" s="24" t="s">
        <v>2068</v>
      </c>
      <c r="P332" s="24" t="s">
        <v>2069</v>
      </c>
      <c r="Q332" s="24" t="s">
        <v>2070</v>
      </c>
    </row>
    <row r="333" spans="1:17" s="11" customFormat="1" ht="38.25" x14ac:dyDescent="0.25">
      <c r="A333" s="5" t="str">
        <f>VLOOKUP(B333,'Plantilla publicacion'!$A$3:$B$490,2,0)</f>
        <v>Producto</v>
      </c>
      <c r="B333" s="14" t="s">
        <v>788</v>
      </c>
      <c r="C333" s="266" t="str">
        <f>VLOOKUP(B333,'Plantilla publicacion'!$A$3:$R$490,17,0)</f>
        <v>PND - 5-31-5-b- Convergencia regional - Entidades públicas territoriales y nacionales fortalecidas / PES - Transformación Institucional</v>
      </c>
      <c r="D333" s="266" t="str">
        <f>VLOOKUP(B333,'Plantilla publicacion'!$A$3:$M$490,6,0)</f>
        <v>56-Fortalecer la gestión de la información, el conocimiento y la innovación para optimizar la capacidad institucional</v>
      </c>
      <c r="E333" s="266" t="str">
        <f>VLOOKUP(B333,'Plantilla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3" s="266" t="str">
        <f>VLOOKUP(B333,'Plantilla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3" s="266" t="str">
        <f>VLOOKUP(B333,'Plantilla publicacion'!$A$3:$M$490,7,0)</f>
        <v>N/A</v>
      </c>
      <c r="H333" s="14" t="str">
        <f>VLOOKUP(B333,'Plantilla publicacion'!$A$3:$M$490,8,0)</f>
        <v>Estrategia de divulgación de la herramienta “Buscador de Conceptos”, para promover la consulta por parte de los Grupos de Interés, ejecutada. (capturas de pantalla de la publicación de la campaña/único entregable)</v>
      </c>
      <c r="I333" s="14">
        <f>VLOOKUP(B333,'Plantilla publicacion'!$A$3:$M$490,9,0)</f>
        <v>1</v>
      </c>
      <c r="J333" s="14" t="str">
        <f>VLOOKUP(B333,'Plantilla publicacion'!$A$3:$M$490,10,0)</f>
        <v>Númerica</v>
      </c>
      <c r="K333" s="180" t="str">
        <f>VLOOKUP(B333,'Plantilla publicacion'!$A$3:$M$490,11,0)</f>
        <v>2025-01-27</v>
      </c>
      <c r="L333" s="180" t="str">
        <f>VLOOKUP(B333,'Plantilla publicacion'!$A$3:$M$490,12,0)</f>
        <v>2025-12-10</v>
      </c>
      <c r="M333" s="14">
        <f>IF(ISERROR(VLOOKUP(B333,'Plantilla publicacion'!$A$3:$P$490,16,0)),"NA",VLOOKUP(B333,'Plantilla publicacion'!$A$3:$P$490,16,0))</f>
        <v>0</v>
      </c>
      <c r="N333" s="14" t="str">
        <f>VLOOKUP(B333,'Plantilla publicacion'!$A$3:$M$490,13,0)</f>
        <v>73-GRUPO DE TRABAJO DE COMUNICACION;
13-GRUPO DE TRABAJO DE CONCEPTOS Y APOYO LEGAL</v>
      </c>
      <c r="O333" s="14">
        <f>VLOOKUP(B333,'SEGUIMIENTO PAI 2025'!$F$6:$AF$486,23,0)</f>
        <v>0</v>
      </c>
      <c r="P333" s="503">
        <f>VLOOKUP(B333,'Plantilla publicacion'!$S$3:$Y$490,7,0)</f>
        <v>0</v>
      </c>
      <c r="Q333" s="14">
        <f>VLOOKUP(B333,'SEGUIMIENTO PAI 2025'!$F$6:$AF$486,21,0)</f>
        <v>0</v>
      </c>
    </row>
    <row r="334" spans="1:17" ht="39.75" customHeight="1" x14ac:dyDescent="0.25">
      <c r="A334" s="12" t="str">
        <f>VLOOKUP(B334,'Plantilla publicacion'!$A$3:$B$490,2,0)</f>
        <v>Actividad propia</v>
      </c>
      <c r="B334" s="6" t="s">
        <v>791</v>
      </c>
      <c r="C334" s="248"/>
      <c r="D334" s="248">
        <f>VLOOKUP(B334,'Plantilla publicacion'!$A$3:$M$490,6,0)</f>
        <v>0</v>
      </c>
      <c r="E334" s="248"/>
      <c r="F334" s="248"/>
      <c r="G334" s="248" t="str">
        <f>VLOOKUP(B334,'Plantilla publicacion'!$A$3:$M$490,7,0)</f>
        <v>N/A</v>
      </c>
      <c r="H334" s="6" t="str">
        <f>VLOOKUP(B334,'Plantilla publicacion'!$A$3:$M$490,8,0)</f>
        <v>Elaborar y remitir al Grupo de Comunicaciones el Brief con la propuesta de la estrategia de divulgación del "Buscador de Conceptos" (Correo electrónico con Brief diligenciado / único entregable)</v>
      </c>
      <c r="I334" s="6">
        <f>VLOOKUP(B334,'Plantilla publicacion'!$A$3:$M$490,9,0)</f>
        <v>1</v>
      </c>
      <c r="J334" s="6" t="str">
        <f>VLOOKUP(B334,'Plantilla publicacion'!$A$3:$M$490,10,0)</f>
        <v>Númerica</v>
      </c>
      <c r="K334" s="7" t="str">
        <f>VLOOKUP(B334,'Plantilla publicacion'!$A$3:$M$490,11,0)</f>
        <v>2025-01-27</v>
      </c>
      <c r="L334" s="7" t="str">
        <f>VLOOKUP(B334,'Plantilla publicacion'!$A$3:$M$490,12,0)</f>
        <v>2025-02-28</v>
      </c>
      <c r="M334" s="56"/>
      <c r="N334" s="16" t="str">
        <f>VLOOKUP(B334,'Plantilla publicacion'!$A$3:$M$490,13,0)</f>
        <v>13-GRUPO DE TRABAJO DE CONCEPTOS Y APOYO LEGAL</v>
      </c>
      <c r="O334" s="16">
        <f>VLOOKUP(B334,'SEGUIMIENTO PAI 2025'!$F$6:$AF$486,23,0)</f>
        <v>100</v>
      </c>
      <c r="P334" s="504">
        <f>VLOOKUP(B334,'Plantilla publicacion'!$S$3:$Y$490,7,0)</f>
        <v>1.2165450121654502</v>
      </c>
      <c r="Q334" s="16" t="str">
        <f>VLOOKUP(B334,'SEGUIMIENTO PAI 2025'!$F$6:$AF$486,21,0)</f>
        <v>Se elaboró y remitió a través de correo electrónico al Grupo de Comunicaciones el Brief con la propuesta de la estrategia de divulgación del "Buscador de Conceptos", en donde se busca fomentar su uso y acceso a todos los grupos de valor, grupos de interés y ciudadanía en general.</v>
      </c>
    </row>
    <row r="335" spans="1:17" ht="39.75" customHeight="1" x14ac:dyDescent="0.25">
      <c r="A335" s="12" t="str">
        <f>VLOOKUP(B335,'Plantilla publicacion'!$A$3:$B$490,2,0)</f>
        <v>Actividad sin participación</v>
      </c>
      <c r="B335" s="6" t="s">
        <v>793</v>
      </c>
      <c r="C335" s="248"/>
      <c r="D335" s="248">
        <f>VLOOKUP(B335,'Plantilla publicacion'!$A$3:$M$490,6,0)</f>
        <v>0</v>
      </c>
      <c r="E335" s="248"/>
      <c r="F335" s="248"/>
      <c r="G335" s="248" t="str">
        <f>VLOOKUP(B335,'Plantilla publicacion'!$A$3:$M$490,7,0)</f>
        <v>N/A</v>
      </c>
      <c r="H335" s="6" t="str">
        <f>VLOOKUP(B335,'Plantilla publicacion'!$A$3:$M$490,8,0)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35" s="6">
        <f>VLOOKUP(B335,'Plantilla publicacion'!$A$3:$M$490,9,0)</f>
        <v>1</v>
      </c>
      <c r="J335" s="6" t="str">
        <f>VLOOKUP(B335,'Plantilla publicacion'!$A$3:$M$490,10,0)</f>
        <v>Númerica</v>
      </c>
      <c r="K335" s="7" t="str">
        <f>VLOOKUP(B335,'Plantilla publicacion'!$A$3:$M$490,11,0)</f>
        <v>2025-03-03</v>
      </c>
      <c r="L335" s="7" t="str">
        <f>VLOOKUP(B335,'Plantilla publicacion'!$A$3:$M$490,12,0)</f>
        <v>2025-04-30</v>
      </c>
      <c r="M335" s="56"/>
      <c r="N335" s="16" t="str">
        <f>VLOOKUP(B335,'Plantilla publicacion'!$A$3:$M$490,13,0)</f>
        <v>73-GRUPO DE TRABAJO DE COMUNICACION</v>
      </c>
      <c r="O335" s="16">
        <f>VLOOKUP(B335,'SEGUIMIENTO PAI 2025'!$F$6:$AF$486,23,0)</f>
        <v>100</v>
      </c>
      <c r="P335" s="504">
        <f>VLOOKUP(B335,'Plantilla publicacion'!$S$3:$Y$490,7,0)</f>
        <v>0</v>
      </c>
      <c r="Q335" s="16" t="str">
        <f>VLOOKUP(B335,'SEGUIMIENTO PAI 2025'!$F$6:$AF$486,21,0)</f>
        <v>El Grupo de Comunicaciones elaboró el concepto gráfico de la campaña de divulgación del Buscador de Conceptos, con todos los ejes temáticos y los lineamientos necesarios para desarrollar la estrategia.</v>
      </c>
    </row>
    <row r="336" spans="1:17" ht="39.75" customHeight="1" thickBot="1" x14ac:dyDescent="0.3">
      <c r="A336" s="12" t="str">
        <f>VLOOKUP(B336,'Plantilla publicacion'!$A$3:$B$490,2,0)</f>
        <v>Actividad sin participación</v>
      </c>
      <c r="B336" s="10" t="s">
        <v>795</v>
      </c>
      <c r="C336" s="248"/>
      <c r="D336" s="248">
        <f>VLOOKUP(B336,'Plantilla publicacion'!$A$3:$M$490,6,0)</f>
        <v>0</v>
      </c>
      <c r="E336" s="248"/>
      <c r="F336" s="248"/>
      <c r="G336" s="248" t="str">
        <f>VLOOKUP(B336,'Plantilla publicacion'!$A$3:$M$490,7,0)</f>
        <v>N/A</v>
      </c>
      <c r="H336" s="10" t="str">
        <f>VLOOKUP(B336,'Plantilla publicacion'!$A$3:$M$490,8,0)</f>
        <v>Ejecutar la estrategia de divulgación a través de los canales de comunicación d ela Entidad.  (capturas de pantalla de la publicación de estrategia de divulgación/único entregable)</v>
      </c>
      <c r="I336" s="10">
        <f>VLOOKUP(B336,'Plantilla publicacion'!$A$3:$M$490,9,0)</f>
        <v>1</v>
      </c>
      <c r="J336" s="10" t="str">
        <f>VLOOKUP(B336,'Plantilla publicacion'!$A$3:$M$490,10,0)</f>
        <v>Porcentual</v>
      </c>
      <c r="K336" s="111" t="str">
        <f>VLOOKUP(B336,'Plantilla publicacion'!$A$3:$M$490,11,0)</f>
        <v>2025-04-01</v>
      </c>
      <c r="L336" s="111" t="str">
        <f>VLOOKUP(B336,'Plantilla publicacion'!$A$3:$M$490,12,0)</f>
        <v>2025-12-10</v>
      </c>
      <c r="M336" s="112"/>
      <c r="N336" s="113" t="str">
        <f>VLOOKUP(B336,'Plantilla publicacion'!$A$3:$M$490,13,0)</f>
        <v>73-GRUPO DE TRABAJO DE COMUNICACION</v>
      </c>
      <c r="O336" s="113">
        <f>VLOOKUP(B336,'SEGUIMIENTO PAI 2025'!$F$6:$AF$486,23,0)</f>
        <v>0</v>
      </c>
      <c r="P336" s="505">
        <f>VLOOKUP(B336,'Plantilla publicacion'!$S$3:$Y$490,7,0)</f>
        <v>0</v>
      </c>
      <c r="Q336" s="113" t="str">
        <f>VLOOKUP(B336,'SEGUIMIENTO PAI 2025'!$F$6:$AF$486,21,0)</f>
        <v>Durante el mes de mayo se realizaron varias publicaciones en las diferentes redes sociales de la Entidad, con el fin de divulgar y promover el uso del Buscador de Conceptos y acceder a interpretaciones jurídicas sobre consultas realizadas a la Entidad en el marco de sus funciones.</v>
      </c>
    </row>
    <row r="337" spans="1:17" s="11" customFormat="1" ht="89.25" x14ac:dyDescent="0.25">
      <c r="A337" s="5" t="str">
        <f>VLOOKUP(B337,'Plantilla publicacion'!$A$3:$B$490,2,0)</f>
        <v>Producto</v>
      </c>
      <c r="B337" s="99" t="s">
        <v>798</v>
      </c>
      <c r="C337" s="247" t="str">
        <f>VLOOKUP(B337,'Plantilla publicacion'!$A$3:$R$490,17,0)</f>
        <v>PND - 5-31-5-b- Convergencia regional - Entidades públicas territoriales y nacionales fortalecidas / PES - Transformación Institucional</v>
      </c>
      <c r="D337" s="247" t="str">
        <f>VLOOKUP(B337,'Plantilla publicacion'!$A$3:$M$490,6,0)</f>
        <v>60-Fortalecer el Sistema Integral de Gestión Institucional en el marco del Modelo Integrado de Planeación y gestión para mejorar la prestación del servicio.</v>
      </c>
      <c r="E337" s="247" t="str">
        <f>VLOOKUP(B337,'Plantilla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7" s="247" t="str">
        <f>VLOOKUP(B337,'Plantilla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7" s="247" t="str">
        <f>VLOOKUP(B337,'Plantilla publicacion'!$A$3:$M$490,7,0)</f>
        <v>N/A</v>
      </c>
      <c r="H337" s="101" t="str">
        <f>VLOOKUP(B337,'Plantilla publicacion'!$A$3:$M$490,8,0)</f>
        <v>Proyecto(s) de acto(s) administrativo(s) a través del cual se ordenará la depuración normativa de la SIC, elaborado(s) y presentados (s) (Proyecto(s) de acto(s) de depuración elaborado(s)/único entregable)</v>
      </c>
      <c r="I337" s="101">
        <f>VLOOKUP(B337,'Plantilla publicacion'!$A$3:$M$490,9,0)</f>
        <v>100</v>
      </c>
      <c r="J337" s="101" t="str">
        <f>VLOOKUP(B337,'Plantilla publicacion'!$A$3:$M$490,10,0)</f>
        <v>Porcentual</v>
      </c>
      <c r="K337" s="181" t="str">
        <f>VLOOKUP(B337,'Plantilla publicacion'!$A$3:$M$490,11,0)</f>
        <v>2025-01-30</v>
      </c>
      <c r="L337" s="181" t="str">
        <f>VLOOKUP(B337,'Plantilla publicacion'!$A$3:$M$490,12,0)</f>
        <v>2025-07-11</v>
      </c>
      <c r="M337" s="101">
        <f>IF(ISERROR(VLOOKUP(B337,'Plantilla publicacion'!$A$3:$P$490,16,0)),"NA",VLOOKUP(B337,'Plantilla publicacion'!$A$3:$P$490,16,0))</f>
        <v>0</v>
      </c>
      <c r="N337" s="102" t="str">
        <f>VLOOKUP(B337,'Plantilla publicacion'!$A$3:$M$490,13,0)</f>
        <v>12-GRUPO DE TRABAJO DE REGULACIÓN</v>
      </c>
      <c r="O337" s="102">
        <f>VLOOKUP(B337,'SEGUIMIENTO PAI 2025'!$F$6:$AF$486,23,0)</f>
        <v>100</v>
      </c>
      <c r="P337" s="493">
        <f>VLOOKUP(B337,'Plantilla publicacion'!$S$3:$Y$490,7,0)</f>
        <v>4.4843049327354256</v>
      </c>
      <c r="Q337" s="102" t="str">
        <f>VLOOKUP(B337,'SEGUIMIENTO PAI 2025'!$F$6:$AF$486,21,0)</f>
        <v>Se elaboró y remitió a la Superintendente la versión final del proyecto de resolución “Por la cual se modifican los Títulos II, V y VII de la Circular Única de la Superintendencia de Industria y Comercio, en el marco de la depuración normativa contenida en la Ley 2085 de 2021”</v>
      </c>
    </row>
    <row r="338" spans="1:17" ht="39.75" customHeight="1" x14ac:dyDescent="0.25">
      <c r="A338" s="12" t="str">
        <f>VLOOKUP(B338,'Plantilla publicacion'!$A$3:$B$490,2,0)</f>
        <v>Actividad propia</v>
      </c>
      <c r="B338" s="103" t="s">
        <v>800</v>
      </c>
      <c r="C338" s="248"/>
      <c r="D338" s="248">
        <f>VLOOKUP(B338,'Plantilla publicacion'!$A$3:$M$490,6,0)</f>
        <v>0</v>
      </c>
      <c r="E338" s="248"/>
      <c r="F338" s="248"/>
      <c r="G338" s="248" t="str">
        <f>VLOOKUP(B338,'Plantilla publicacion'!$A$3:$M$490,7,0)</f>
        <v>N/A</v>
      </c>
      <c r="H338" s="6" t="str">
        <f>VLOOKUP(B338,'Plantilla publicacion'!$A$3:$M$490,8,0)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8" s="6">
        <f>VLOOKUP(B338,'Plantilla publicacion'!$A$3:$M$490,9,0)</f>
        <v>1</v>
      </c>
      <c r="J338" s="6" t="str">
        <f>VLOOKUP(B338,'Plantilla publicacion'!$A$3:$M$490,10,0)</f>
        <v>Númerica</v>
      </c>
      <c r="K338" s="7" t="str">
        <f>VLOOKUP(B338,'Plantilla publicacion'!$A$3:$M$490,11,0)</f>
        <v>2025-01-30</v>
      </c>
      <c r="L338" s="7" t="str">
        <f>VLOOKUP(B338,'Plantilla publicacion'!$A$3:$M$490,12,0)</f>
        <v>2025-02-28</v>
      </c>
      <c r="M338" s="56"/>
      <c r="N338" s="104" t="str">
        <f>VLOOKUP(B338,'Plantilla publicacion'!$A$3:$M$490,13,0)</f>
        <v>12-GRUPO DE TRABAJO DE REGULACIÓN</v>
      </c>
      <c r="O338" s="104">
        <f>VLOOKUP(B338,'SEGUIMIENTO PAI 2025'!$F$6:$AF$486,23,0)</f>
        <v>100</v>
      </c>
      <c r="P338" s="494">
        <f>VLOOKUP(B338,'Plantilla publicacion'!$S$3:$Y$490,7,0)</f>
        <v>0.18248175182481752</v>
      </c>
      <c r="Q338" s="104" t="str">
        <f>VLOOKUP(B338,'SEGUIMIENTO PAI 2025'!$F$6:$AF$486,21,0)</f>
        <v>A través de correo electrónico se requirió a las Delegaturas realizar el análisis a la normatividad vigente, con el fin de llevar a cabo la depuración normativa.</v>
      </c>
    </row>
    <row r="339" spans="1:17" ht="39.75" customHeight="1" x14ac:dyDescent="0.25">
      <c r="A339" s="12" t="str">
        <f>VLOOKUP(B339,'Plantilla publicacion'!$A$3:$B$490,2,0)</f>
        <v>Actividad propia</v>
      </c>
      <c r="B339" s="103" t="s">
        <v>802</v>
      </c>
      <c r="C339" s="248"/>
      <c r="D339" s="248">
        <f>VLOOKUP(B339,'Plantilla publicacion'!$A$3:$M$490,6,0)</f>
        <v>0</v>
      </c>
      <c r="E339" s="248"/>
      <c r="F339" s="248"/>
      <c r="G339" s="248" t="str">
        <f>VLOOKUP(B339,'Plantilla publicacion'!$A$3:$M$490,7,0)</f>
        <v>N/A</v>
      </c>
      <c r="H339" s="6" t="str">
        <f>VLOOKUP(B339,'Plantilla publicacion'!$A$3:$M$490,8,0)</f>
        <v>Realizar consulta pública para identificar instrucciones o regulaciones de la Superintendencia, susceptibles de depuración  en el marco de la Ley 2085 de 2021. (Soporte de publicación en la página web de la Entidad / único entregable)</v>
      </c>
      <c r="I339" s="6">
        <f>VLOOKUP(B339,'Plantilla publicacion'!$A$3:$M$490,9,0)</f>
        <v>1</v>
      </c>
      <c r="J339" s="6" t="str">
        <f>VLOOKUP(B339,'Plantilla publicacion'!$A$3:$M$490,10,0)</f>
        <v>Númerica</v>
      </c>
      <c r="K339" s="7" t="str">
        <f>VLOOKUP(B339,'Plantilla publicacion'!$A$3:$M$490,11,0)</f>
        <v>2025-02-25</v>
      </c>
      <c r="L339" s="7" t="str">
        <f>VLOOKUP(B339,'Plantilla publicacion'!$A$3:$M$490,12,0)</f>
        <v>2025-03-25</v>
      </c>
      <c r="M339" s="56"/>
      <c r="N339" s="104" t="str">
        <f>VLOOKUP(B339,'Plantilla publicacion'!$A$3:$M$490,13,0)</f>
        <v>12-GRUPO DE TRABAJO DE REGULACIÓN</v>
      </c>
      <c r="O339" s="104">
        <f>VLOOKUP(B339,'SEGUIMIENTO PAI 2025'!$F$6:$AF$486,23,0)</f>
        <v>100</v>
      </c>
      <c r="P339" s="494">
        <f>VLOOKUP(B339,'Plantilla publicacion'!$S$3:$Y$490,7,0)</f>
        <v>0.12165450121654502</v>
      </c>
      <c r="Q339" s="104" t="str">
        <f>VLOOKUP(B339,'SEGUIMIENTO PAI 2025'!$F$6:$AF$486,21,0)</f>
        <v>Se realizó la consulta pública a través de la página web de la Entidad, con el fin de  identificar las regulaciones de la Superintendencia que sean susceptibles de Depuración en el marco de la Ley 2085 de 2021, lo anterior con el propósito de realizar una descongestión normativa y así garantizar la seguridad jurídica de los usuarios frente a la normas expedidas por la entidad.</v>
      </c>
    </row>
    <row r="340" spans="1:17" ht="39.75" customHeight="1" x14ac:dyDescent="0.25">
      <c r="A340" s="12" t="str">
        <f>VLOOKUP(B340,'Plantilla publicacion'!$A$3:$B$490,2,0)</f>
        <v>Actividad propia</v>
      </c>
      <c r="B340" s="103" t="s">
        <v>804</v>
      </c>
      <c r="C340" s="248"/>
      <c r="D340" s="248">
        <f>VLOOKUP(B340,'Plantilla publicacion'!$A$3:$M$490,6,0)</f>
        <v>0</v>
      </c>
      <c r="E340" s="248"/>
      <c r="F340" s="248"/>
      <c r="G340" s="248" t="str">
        <f>VLOOKUP(B340,'Plantilla publicacion'!$A$3:$M$490,7,0)</f>
        <v>N/A</v>
      </c>
      <c r="H340" s="6" t="str">
        <f>VLOOKUP(B340,'Plantilla publicacion'!$A$3:$M$490,8,0)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40" s="6">
        <f>VLOOKUP(B340,'Plantilla publicacion'!$A$3:$M$490,9,0)</f>
        <v>1</v>
      </c>
      <c r="J340" s="6" t="str">
        <f>VLOOKUP(B340,'Plantilla publicacion'!$A$3:$M$490,10,0)</f>
        <v>Númerica</v>
      </c>
      <c r="K340" s="7" t="str">
        <f>VLOOKUP(B340,'Plantilla publicacion'!$A$3:$M$490,11,0)</f>
        <v>2025-02-25</v>
      </c>
      <c r="L340" s="7" t="str">
        <f>VLOOKUP(B340,'Plantilla publicacion'!$A$3:$M$490,12,0)</f>
        <v>2025-03-25</v>
      </c>
      <c r="M340" s="56"/>
      <c r="N340" s="104" t="str">
        <f>VLOOKUP(B340,'Plantilla publicacion'!$A$3:$M$490,13,0)</f>
        <v>12-GRUPO DE TRABAJO DE REGULACIÓN</v>
      </c>
      <c r="O340" s="104">
        <f>VLOOKUP(B340,'SEGUIMIENTO PAI 2025'!$F$6:$AF$486,23,0)</f>
        <v>100</v>
      </c>
      <c r="P340" s="494">
        <f>VLOOKUP(B340,'Plantilla publicacion'!$S$3:$Y$490,7,0)</f>
        <v>0.12165450121654502</v>
      </c>
      <c r="Q340" s="104" t="str">
        <f>VLOOKUP(B340,'SEGUIMIENTO PAI 2025'!$F$6:$AF$486,21,0)</f>
        <v>El viernes 28 de febrero se remitió a través de correo electrónico a la Oficina Asesora Jurídica del Ministerio de Comercio, Industria y Turismo, la solicitud para realizar una mesa de trabajo entre las dos entidades para valorar propuestas dirigidas a la descongestión normativa.</v>
      </c>
    </row>
    <row r="341" spans="1:17" ht="39.75" customHeight="1" x14ac:dyDescent="0.25">
      <c r="A341" s="12" t="str">
        <f>VLOOKUP(B341,'Plantilla publicacion'!$A$3:$B$490,2,0)</f>
        <v>Actividad propia</v>
      </c>
      <c r="B341" s="103" t="s">
        <v>806</v>
      </c>
      <c r="C341" s="248"/>
      <c r="D341" s="248">
        <f>VLOOKUP(B341,'Plantilla publicacion'!$A$3:$M$490,6,0)</f>
        <v>0</v>
      </c>
      <c r="E341" s="248"/>
      <c r="F341" s="248"/>
      <c r="G341" s="248" t="str">
        <f>VLOOKUP(B341,'Plantilla publicacion'!$A$3:$M$490,7,0)</f>
        <v>N/A</v>
      </c>
      <c r="H341" s="6" t="str">
        <f>VLOOKUP(B341,'Plantilla publicacion'!$A$3:$M$490,8,0)</f>
        <v>Socializar con las Delegaturas los resultados de la consulta pública y priorizar los asuntos que puedan coadyuvar a la mejora  normativa  (Correo electrónico a las Delegaturas informando los resultados / único entregable)</v>
      </c>
      <c r="I341" s="6">
        <f>VLOOKUP(B341,'Plantilla publicacion'!$A$3:$M$490,9,0)</f>
        <v>1</v>
      </c>
      <c r="J341" s="6" t="str">
        <f>VLOOKUP(B341,'Plantilla publicacion'!$A$3:$M$490,10,0)</f>
        <v>Númerica</v>
      </c>
      <c r="K341" s="7" t="str">
        <f>VLOOKUP(B341,'Plantilla publicacion'!$A$3:$M$490,11,0)</f>
        <v>2025-03-26</v>
      </c>
      <c r="L341" s="7" t="str">
        <f>VLOOKUP(B341,'Plantilla publicacion'!$A$3:$M$490,12,0)</f>
        <v>2025-04-25</v>
      </c>
      <c r="M341" s="56"/>
      <c r="N341" s="104" t="str">
        <f>VLOOKUP(B341,'Plantilla publicacion'!$A$3:$M$490,13,0)</f>
        <v>12-GRUPO DE TRABAJO DE REGULACIÓN</v>
      </c>
      <c r="O341" s="104">
        <f>VLOOKUP(B341,'SEGUIMIENTO PAI 2025'!$F$6:$AF$486,23,0)</f>
        <v>100</v>
      </c>
      <c r="P341" s="494">
        <f>VLOOKUP(B341,'Plantilla publicacion'!$S$3:$Y$490,7,0)</f>
        <v>0.24330900243309003</v>
      </c>
      <c r="Q341" s="104" t="str">
        <f>VLOOKUP(B341,'SEGUIMIENTO PAI 2025'!$F$6:$AF$486,21,0)</f>
        <v>Se remitió a las Delegaturas los comentarios de la consulta pública realizada en el marco de la depuración normativa.</v>
      </c>
    </row>
    <row r="342" spans="1:17" ht="39.75" customHeight="1" x14ac:dyDescent="0.25">
      <c r="A342" s="12" t="str">
        <f>VLOOKUP(B342,'Plantilla publicacion'!$A$3:$B$490,2,0)</f>
        <v>Actividad propia</v>
      </c>
      <c r="B342" s="103" t="s">
        <v>808</v>
      </c>
      <c r="C342" s="248"/>
      <c r="D342" s="248">
        <f>VLOOKUP(B342,'Plantilla publicacion'!$A$3:$M$490,6,0)</f>
        <v>0</v>
      </c>
      <c r="E342" s="248"/>
      <c r="F342" s="248"/>
      <c r="G342" s="248" t="str">
        <f>VLOOKUP(B342,'Plantilla publicacion'!$A$3:$M$490,7,0)</f>
        <v>N/A</v>
      </c>
      <c r="H342" s="6" t="str">
        <f>VLOOKUP(B342,'Plantilla publicacion'!$A$3:$M$490,8,0)</f>
        <v>Preparar proyecto(s) de acto(s) administrativo(s) a través del cual se ordenará la depuración normativa (Proyecto de acto/ único entregable)</v>
      </c>
      <c r="I342" s="6">
        <f>VLOOKUP(B342,'Plantilla publicacion'!$A$3:$M$490,9,0)</f>
        <v>1</v>
      </c>
      <c r="J342" s="6" t="str">
        <f>VLOOKUP(B342,'Plantilla publicacion'!$A$3:$M$490,10,0)</f>
        <v>Númerica</v>
      </c>
      <c r="K342" s="7" t="str">
        <f>VLOOKUP(B342,'Plantilla publicacion'!$A$3:$M$490,11,0)</f>
        <v>2025-04-28</v>
      </c>
      <c r="L342" s="7" t="str">
        <f>VLOOKUP(B342,'Plantilla publicacion'!$A$3:$M$490,12,0)</f>
        <v>2025-05-30</v>
      </c>
      <c r="M342" s="56"/>
      <c r="N342" s="104" t="str">
        <f>VLOOKUP(B342,'Plantilla publicacion'!$A$3:$M$490,13,0)</f>
        <v>12-GRUPO DE TRABAJO DE REGULACIÓN</v>
      </c>
      <c r="O342" s="104">
        <f>VLOOKUP(B342,'SEGUIMIENTO PAI 2025'!$F$6:$AF$486,23,0)</f>
        <v>100</v>
      </c>
      <c r="P342" s="494">
        <f>VLOOKUP(B342,'Plantilla publicacion'!$S$3:$Y$490,7,0)</f>
        <v>0.18248175182481752</v>
      </c>
      <c r="Q342" s="104" t="str">
        <f>VLOOKUP(B342,'SEGUIMIENTO PAI 2025'!$F$6:$AF$486,21,0)</f>
        <v>Se preparó el proyecto de resolución, el cual constituye el resultado del proceso de consulta interna y externa llevado a cabo en desarrollo del ejercicio de depuración normativa.</v>
      </c>
    </row>
    <row r="343" spans="1:17" ht="39.75" customHeight="1" x14ac:dyDescent="0.25">
      <c r="A343" s="12" t="str">
        <f>VLOOKUP(B343,'Plantilla publicacion'!$A$3:$B$490,2,0)</f>
        <v>Actividad propia</v>
      </c>
      <c r="B343" s="103" t="s">
        <v>810</v>
      </c>
      <c r="C343" s="248"/>
      <c r="D343" s="248">
        <f>VLOOKUP(B343,'Plantilla publicacion'!$A$3:$M$490,6,0)</f>
        <v>0</v>
      </c>
      <c r="E343" s="248"/>
      <c r="F343" s="248"/>
      <c r="G343" s="248" t="str">
        <f>VLOOKUP(B343,'Plantilla publicacion'!$A$3:$M$490,7,0)</f>
        <v>N/A</v>
      </c>
      <c r="H343" s="6" t="str">
        <f>VLOOKUP(B343,'Plantilla publicacion'!$A$3:$M$490,8,0)</f>
        <v>Adelantar consulta pública  de proyecto(s) de acto(s) administrativo(s) a través del cual se ordenará la depuración normativa (Soporte de publicación en la página web de la Entidad / único entregable)</v>
      </c>
      <c r="I343" s="6">
        <f>VLOOKUP(B343,'Plantilla publicacion'!$A$3:$M$490,9,0)</f>
        <v>1</v>
      </c>
      <c r="J343" s="6" t="str">
        <f>VLOOKUP(B343,'Plantilla publicacion'!$A$3:$M$490,10,0)</f>
        <v>Númerica</v>
      </c>
      <c r="K343" s="7" t="str">
        <f>VLOOKUP(B343,'Plantilla publicacion'!$A$3:$M$490,11,0)</f>
        <v>2025-06-03</v>
      </c>
      <c r="L343" s="7" t="str">
        <f>VLOOKUP(B343,'Plantilla publicacion'!$A$3:$M$490,12,0)</f>
        <v>2025-06-20</v>
      </c>
      <c r="M343" s="56"/>
      <c r="N343" s="104" t="str">
        <f>VLOOKUP(B343,'Plantilla publicacion'!$A$3:$M$490,13,0)</f>
        <v>12-GRUPO DE TRABAJO DE REGULACIÓN</v>
      </c>
      <c r="O343" s="104">
        <f>VLOOKUP(B343,'SEGUIMIENTO PAI 2025'!$F$6:$AF$486,23,0)</f>
        <v>100</v>
      </c>
      <c r="P343" s="494">
        <f>VLOOKUP(B343,'Plantilla publicacion'!$S$3:$Y$490,7,0)</f>
        <v>0.12165450121654502</v>
      </c>
      <c r="Q343" s="104" t="str">
        <f>VLOOKUP(B343,'SEGUIMIENTO PAI 2025'!$F$6:$AF$486,21,0)</f>
        <v>El 04 de junio de 2025 se realizó la consulta pública del proyecto de acto administrativo "Por la cual se modifican los Títulos II, V y VII de la Circular Única de la Superintendencia de Industria y Comercio, en el marco de la depuración normativa" contenida en la Ley 2085 de 2021” a través de la página web de la Entidad.</v>
      </c>
    </row>
    <row r="344" spans="1:17" ht="39.75" customHeight="1" thickBot="1" x14ac:dyDescent="0.3">
      <c r="A344" s="12" t="str">
        <f>VLOOKUP(B344,'Plantilla publicacion'!$A$3:$B$490,2,0)</f>
        <v>Actividad propia</v>
      </c>
      <c r="B344" s="105" t="s">
        <v>811</v>
      </c>
      <c r="C344" s="249"/>
      <c r="D344" s="249">
        <f>VLOOKUP(B344,'Plantilla publicacion'!$A$3:$M$490,6,0)</f>
        <v>0</v>
      </c>
      <c r="E344" s="249"/>
      <c r="F344" s="249"/>
      <c r="G344" s="249" t="str">
        <f>VLOOKUP(B344,'Plantilla publicacion'!$A$3:$M$490,7,0)</f>
        <v>N/A</v>
      </c>
      <c r="H344" s="107" t="str">
        <f>VLOOKUP(B344,'Plantilla publicacion'!$A$3:$M$490,8,0)</f>
        <v>Elaborar y presentar a la Superintendente,  la versión final del proyecto(s) de acto(s) administrativo(s) a través del cual se ordenará la depuración normativa (Proyecto de acto de depuración elaborado/único entregable)</v>
      </c>
      <c r="I344" s="107">
        <f>VLOOKUP(B344,'Plantilla publicacion'!$A$3:$M$490,9,0)</f>
        <v>1</v>
      </c>
      <c r="J344" s="107" t="str">
        <f>VLOOKUP(B344,'Plantilla publicacion'!$A$3:$M$490,10,0)</f>
        <v>Númerica</v>
      </c>
      <c r="K344" s="108" t="str">
        <f>VLOOKUP(B344,'Plantilla publicacion'!$A$3:$M$490,11,0)</f>
        <v>2025-06-24</v>
      </c>
      <c r="L344" s="108" t="str">
        <f>VLOOKUP(B344,'Plantilla publicacion'!$A$3:$M$490,12,0)</f>
        <v>2025-07-11</v>
      </c>
      <c r="M344" s="109"/>
      <c r="N344" s="110" t="str">
        <f>VLOOKUP(B344,'Plantilla publicacion'!$A$3:$M$490,13,0)</f>
        <v>12-GRUPO DE TRABAJO DE REGULACIÓN</v>
      </c>
      <c r="O344" s="110">
        <f>VLOOKUP(B344,'SEGUIMIENTO PAI 2025'!$F$6:$AF$486,23,0)</f>
        <v>100</v>
      </c>
      <c r="P344" s="495">
        <f>VLOOKUP(B344,'Plantilla publicacion'!$S$3:$Y$490,7,0)</f>
        <v>0.24330900243309003</v>
      </c>
      <c r="Q344" s="110" t="str">
        <f>VLOOKUP(B344,'SEGUIMIENTO PAI 2025'!$F$6:$AF$486,21,0)</f>
        <v>Se elaboró y remitió a la Superintendente la versión final del proyecto de resolución “Por la cual se modifican los Títulos II, V y VII de la Circular Única de la Superintendencia de Industria y Comercio, en el marco de la depuración normativa contenida en la Ley 2085 de 2021”</v>
      </c>
    </row>
    <row r="345" spans="1:17" s="11" customFormat="1" ht="51" x14ac:dyDescent="0.25">
      <c r="A345" s="5" t="str">
        <f>VLOOKUP(B345,'Plantilla publicacion'!$A$3:$B$490,2,0)</f>
        <v>Producto</v>
      </c>
      <c r="B345" s="14" t="s">
        <v>860</v>
      </c>
      <c r="C345" s="248" t="str">
        <f>VLOOKUP(B345,'Plantilla publicacion'!$A$3:$R$490,17,0)</f>
        <v>PND - 5-31-5-b- Convergencia regional - Entidades públicas territoriales y nacionales fortalecidas / PES - Transformación Institucional</v>
      </c>
      <c r="D345" s="248" t="str">
        <f>VLOOKUP(B345,'Plantilla publicacion'!$A$3:$M$490,6,0)</f>
        <v>56-Fortalecer la gestión de la información, el conocimiento y la innovación para optimizar la capacidad institucional</v>
      </c>
      <c r="E345" s="248" t="str">
        <f>VLOOKUP(B345,'Plantilla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5" s="248" t="str">
        <f>VLOOKUP(B345,'Plantilla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5" s="248" t="str">
        <f>VLOOKUP(B345,'Plantilla publicacion'!$A$3:$M$490,7,0)</f>
        <v>FUNCIONAMIENTO</v>
      </c>
      <c r="H345" s="14" t="str">
        <f>VLOOKUP(B345,'Plantilla publicacion'!$A$3:$M$490,8,0)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45" s="14">
        <f>VLOOKUP(B345,'Plantilla publicacion'!$A$3:$M$490,9,0)</f>
        <v>1</v>
      </c>
      <c r="J345" s="14" t="str">
        <f>VLOOKUP(B345,'Plantilla publicacion'!$A$3:$M$490,10,0)</f>
        <v>Númerica</v>
      </c>
      <c r="K345" s="180" t="str">
        <f>VLOOKUP(B345,'Plantilla publicacion'!$A$3:$M$490,11,0)</f>
        <v>2025-02-03</v>
      </c>
      <c r="L345" s="180" t="str">
        <f>VLOOKUP(B345,'Plantilla publicacion'!$A$3:$M$490,12,0)</f>
        <v>2025-11-26</v>
      </c>
      <c r="M345" s="101">
        <f>IF(ISERROR(VLOOKUP(B345,'Plantilla publicacion'!$A$3:$P$490,16,0)),"NA",VLOOKUP(B345,'Plantilla publicacion'!$A$3:$P$490,16,0))</f>
        <v>0</v>
      </c>
      <c r="N345" s="14" t="str">
        <f>VLOOKUP(B345,'Plantilla publicacion'!$A$3:$M$490,13,0)</f>
        <v>7000-DESPACHO DEL SUPERINTENDENTE DELEGADO PARA LA PROTECCIÓN DE DATOS PERSONALES</v>
      </c>
      <c r="O345" s="14">
        <f>VLOOKUP(B345,'SEGUIMIENTO PAI 2025'!$F$6:$AF$486,23,0)</f>
        <v>0</v>
      </c>
      <c r="P345" s="503">
        <f>VLOOKUP(B345,'Plantilla publicacion'!$S$3:$Y$490,7,0)</f>
        <v>0</v>
      </c>
      <c r="Q345" s="14">
        <f>VLOOKUP(B345,'SEGUIMIENTO PAI 2025'!$F$6:$AF$486,21,0)</f>
        <v>0</v>
      </c>
    </row>
    <row r="346" spans="1:17" ht="39.75" customHeight="1" x14ac:dyDescent="0.25">
      <c r="A346" s="12" t="str">
        <f>VLOOKUP(B346,'Plantilla publicacion'!$A$3:$B$490,2,0)</f>
        <v>Actividad propia</v>
      </c>
      <c r="B346" s="6" t="s">
        <v>862</v>
      </c>
      <c r="C346" s="248"/>
      <c r="D346" s="248">
        <f>VLOOKUP(B346,'Plantilla publicacion'!$A$3:$M$490,6,0)</f>
        <v>0</v>
      </c>
      <c r="E346" s="248"/>
      <c r="F346" s="248"/>
      <c r="G346" s="248" t="str">
        <f>VLOOKUP(B346,'Plantilla publicacion'!$A$3:$M$490,7,0)</f>
        <v>N/A</v>
      </c>
      <c r="H346" s="6" t="str">
        <f>VLOOKUP(B346,'Plantilla publicacion'!$A$3:$M$490,8,0)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6" s="6">
        <f>VLOOKUP(B346,'Plantilla publicacion'!$A$3:$M$490,9,0)</f>
        <v>1</v>
      </c>
      <c r="J346" s="6" t="str">
        <f>VLOOKUP(B346,'Plantilla publicacion'!$A$3:$M$490,10,0)</f>
        <v>Númerica</v>
      </c>
      <c r="K346" s="7" t="str">
        <f>VLOOKUP(B346,'Plantilla publicacion'!$A$3:$M$490,11,0)</f>
        <v>2025-02-03</v>
      </c>
      <c r="L346" s="7" t="str">
        <f>VLOOKUP(B346,'Plantilla publicacion'!$A$3:$M$490,12,0)</f>
        <v>2025-05-12</v>
      </c>
      <c r="M346" s="56"/>
      <c r="N346" s="16" t="str">
        <f>VLOOKUP(B346,'Plantilla publicacion'!$A$3:$M$490,13,0)</f>
        <v>7000-DESPACHO DEL SUPERINTENDENTE DELEGADO PARA LA PROTECCIÓN DE DATOS PERSONALES</v>
      </c>
      <c r="O346" s="16">
        <f>VLOOKUP(B346,'SEGUIMIENTO PAI 2025'!$F$6:$AF$486,23,0)</f>
        <v>100</v>
      </c>
      <c r="P346" s="504">
        <f>VLOOKUP(B346,'Plantilla publicacion'!$S$3:$Y$490,7,0)</f>
        <v>0.36496350364963503</v>
      </c>
      <c r="Q346" s="16" t="str">
        <f>VLOOKUP(B346,'SEGUIMIENTO PAI 2025'!$F$6:$AF$486,21,0)</f>
        <v xml:space="preserve">Se adjunta un documento con insumos para identificar buenas prácticas internacionales, mecanismos institucionales y normativos y eventuales vacíos jurídicos en la legislación colombiana que limiten o impidan mantener actualizado el marco jurídico de protección de datos personales de cara a los avances, usos e impactos no deseados de los sistemas de Inteligencia Artificial. Estos insumos serán la base del documento en el que se desarrolla el estudio comparativo al que se refiere el producto 7000.1. </v>
      </c>
    </row>
    <row r="347" spans="1:17" ht="39.75" customHeight="1" x14ac:dyDescent="0.25">
      <c r="A347" s="12" t="str">
        <f>VLOOKUP(B347,'Plantilla publicacion'!$A$3:$B$490,2,0)</f>
        <v>Actividad propia</v>
      </c>
      <c r="B347" s="6" t="s">
        <v>864</v>
      </c>
      <c r="C347" s="248"/>
      <c r="D347" s="248">
        <f>VLOOKUP(B347,'Plantilla publicacion'!$A$3:$M$490,6,0)</f>
        <v>0</v>
      </c>
      <c r="E347" s="248"/>
      <c r="F347" s="248"/>
      <c r="G347" s="248" t="str">
        <f>VLOOKUP(B347,'Plantilla publicacion'!$A$3:$M$490,7,0)</f>
        <v>N/A</v>
      </c>
      <c r="H347" s="6" t="str">
        <f>VLOOKUP(B347,'Plantilla publicacion'!$A$3:$M$490,8,0)</f>
        <v>Elaborar documento con el desarrollo del estudio comparativo y un apartado de recomendaciones para la adopción o adaptación de dichas medidas en el marco regulatorio colombiano (Documento)</v>
      </c>
      <c r="I347" s="6">
        <f>VLOOKUP(B347,'Plantilla publicacion'!$A$3:$M$490,9,0)</f>
        <v>1</v>
      </c>
      <c r="J347" s="6" t="str">
        <f>VLOOKUP(B347,'Plantilla publicacion'!$A$3:$M$490,10,0)</f>
        <v>Númerica</v>
      </c>
      <c r="K347" s="7" t="str">
        <f>VLOOKUP(B347,'Plantilla publicacion'!$A$3:$M$490,11,0)</f>
        <v>2025-05-13</v>
      </c>
      <c r="L347" s="7" t="str">
        <f>VLOOKUP(B347,'Plantilla publicacion'!$A$3:$M$490,12,0)</f>
        <v>2025-10-17</v>
      </c>
      <c r="M347" s="56"/>
      <c r="N347" s="16" t="str">
        <f>VLOOKUP(B347,'Plantilla publicacion'!$A$3:$M$490,13,0)</f>
        <v>7000-DESPACHO DEL SUPERINTENDENTE DELEGADO PARA LA PROTECCIÓN DE DATOS PERSONALES</v>
      </c>
      <c r="O347" s="16">
        <f>VLOOKUP(B347,'SEGUIMIENTO PAI 2025'!$F$6:$AF$486,23,0)</f>
        <v>0</v>
      </c>
      <c r="P347" s="504">
        <f>VLOOKUP(B347,'Plantilla publicacion'!$S$3:$Y$490,7,0)</f>
        <v>0</v>
      </c>
      <c r="Q347" s="16" t="str">
        <f>VLOOKUP(B347,'SEGUIMIENTO PAI 2025'!$F$6:$AF$486,21,0)</f>
        <v>En el mes de junio se continuó con la investigación sobre derecho comparado con el fin de identificar las acciones que se han adelantado en otras jurisdicciones como insumo para preparar el marco regulatorio a la inteligencia artificial.</v>
      </c>
    </row>
    <row r="348" spans="1:17" ht="39.75" customHeight="1" thickBot="1" x14ac:dyDescent="0.3">
      <c r="A348" s="12" t="str">
        <f>VLOOKUP(B348,'Plantilla publicacion'!$A$3:$B$490,2,0)</f>
        <v>Actividad propia</v>
      </c>
      <c r="B348" s="10" t="s">
        <v>866</v>
      </c>
      <c r="C348" s="248"/>
      <c r="D348" s="248">
        <f>VLOOKUP(B348,'Plantilla publicacion'!$A$3:$M$490,6,0)</f>
        <v>0</v>
      </c>
      <c r="E348" s="248"/>
      <c r="F348" s="248"/>
      <c r="G348" s="248" t="str">
        <f>VLOOKUP(B348,'Plantilla publicacion'!$A$3:$M$490,7,0)</f>
        <v>N/A</v>
      </c>
      <c r="H348" s="10" t="str">
        <f>VLOOKUP(B348,'Plantilla publicacion'!$A$3:$M$490,8,0)</f>
        <v>Solicitar la publicación del documento con el propósito que entidades públicas y privadas conozcan los efectos de la Inteligencia Artificial (IA) al derecho en cuestión (Link de publicación)</v>
      </c>
      <c r="I348" s="10">
        <f>VLOOKUP(B348,'Plantilla publicacion'!$A$3:$M$490,9,0)</f>
        <v>1</v>
      </c>
      <c r="J348" s="10" t="str">
        <f>VLOOKUP(B348,'Plantilla publicacion'!$A$3:$M$490,10,0)</f>
        <v>Númerica</v>
      </c>
      <c r="K348" s="111" t="str">
        <f>VLOOKUP(B348,'Plantilla publicacion'!$A$3:$M$490,11,0)</f>
        <v>2025-10-17</v>
      </c>
      <c r="L348" s="111" t="str">
        <f>VLOOKUP(B348,'Plantilla publicacion'!$A$3:$M$490,12,0)</f>
        <v>2025-11-26</v>
      </c>
      <c r="M348" s="112"/>
      <c r="N348" s="113" t="str">
        <f>VLOOKUP(B348,'Plantilla publicacion'!$A$3:$M$490,13,0)</f>
        <v>7000-DESPACHO DEL SUPERINTENDENTE DELEGADO PARA LA PROTECCIÓN DE DATOS PERSONALES</v>
      </c>
      <c r="O348" s="113">
        <f>VLOOKUP(B348,'SEGUIMIENTO PAI 2025'!$F$6:$AF$486,23,0)</f>
        <v>0</v>
      </c>
      <c r="P348" s="505">
        <f>VLOOKUP(B348,'Plantilla publicacion'!$S$3:$Y$490,7,0)</f>
        <v>0</v>
      </c>
      <c r="Q348" s="113">
        <f>VLOOKUP(B348,'SEGUIMIENTO PAI 2025'!$F$6:$AF$486,21,0)</f>
        <v>0</v>
      </c>
    </row>
    <row r="349" spans="1:17" s="11" customFormat="1" ht="102" x14ac:dyDescent="0.25">
      <c r="A349" s="5" t="str">
        <f>VLOOKUP(B349,'Plantilla publicacion'!$A$3:$B$490,2,0)</f>
        <v>Producto</v>
      </c>
      <c r="B349" s="99" t="s">
        <v>1035</v>
      </c>
      <c r="C349" s="247" t="str">
        <f>VLOOKUP(B349,'Plantilla publicacion'!$A$3:$R$490,17,0)</f>
        <v>PND - 5-31-5-b- Convergencia regional - Entidades públicas territoriales y nacionales fortalecidas / PES - Transformación Institucional</v>
      </c>
      <c r="D349" s="247" t="str">
        <f>VLOOKUP(B349,'Plantilla publicacion'!$A$3:$M$490,6,0)</f>
        <v>60-Fortalecer el Sistema Integral de Gestión Institucional en el marco del Modelo Integrado de Planeación y gestión para mejorar la prestación del servicio.</v>
      </c>
      <c r="E349" s="247" t="str">
        <f>VLOOKUP(B349,'Plantilla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9" s="247" t="str">
        <f>VLOOKUP(B349,'Plantilla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9" s="247" t="str">
        <f>VLOOKUP(B349,'Plantilla publicacion'!$A$3:$M$490,7,0)</f>
        <v>N/A</v>
      </c>
      <c r="H349" s="101" t="str">
        <f>VLOOKUP(B349,'Plantilla publicacion'!$A$3:$M$490,8,0)</f>
        <v>Propuestas de modificación y actualización del Título X de la Circular Única de la Superintendencia de Industria y Comercio en materia de Propiedad Industrial, remitida al grupo de regulación (Propuestas de modificación enviadas por memorando)</v>
      </c>
      <c r="I349" s="101">
        <f>VLOOKUP(B349,'Plantilla publicacion'!$A$3:$M$490,9,0)</f>
        <v>2</v>
      </c>
      <c r="J349" s="101" t="str">
        <f>VLOOKUP(B349,'Plantilla publicacion'!$A$3:$M$490,10,0)</f>
        <v>Númerica</v>
      </c>
      <c r="K349" s="181" t="str">
        <f>VLOOKUP(B349,'Plantilla publicacion'!$A$3:$M$490,11,0)</f>
        <v>2025-01-20</v>
      </c>
      <c r="L349" s="181" t="str">
        <f>VLOOKUP(B349,'Plantilla publicacion'!$A$3:$M$490,12,0)</f>
        <v>2025-07-18</v>
      </c>
      <c r="M349" s="101">
        <f>IF(ISERROR(VLOOKUP(B349,'Plantilla publicacion'!$A$3:$P$490,16,0)),"NA",VLOOKUP(B349,'Plantilla publicacion'!$A$3:$P$490,16,0))</f>
        <v>0</v>
      </c>
      <c r="N349" s="102" t="str">
        <f>VLOOKUP(B349,'Plantilla publicacion'!$A$3:$M$490,13,0)</f>
        <v>2000-DESPACHO DEL SUPERINTENDENTE DELEGADO PARA LA PROPIEDAD INDUSTRIAL;
2010-DIRECCION DE SIGNOS DISTINTIVOS;
2020-DIRECCIÓN DE NUEVAS CREACIONES</v>
      </c>
      <c r="O349" s="102">
        <f>VLOOKUP(B349,'SEGUIMIENTO PAI 2025'!$F$6:$AF$486,23,0)</f>
        <v>100</v>
      </c>
      <c r="P349" s="493">
        <f>VLOOKUP(B349,'Plantilla publicacion'!$S$3:$Y$490,7,0)</f>
        <v>0.44843049327354267</v>
      </c>
      <c r="Q349" s="102" t="str">
        <f>VLOOKUP(B349,'SEGUIMIENTO PAI 2025'!$F$6:$AF$486,21,0)</f>
        <v>Se remitieron mediante memorando al grupo de regulación de la Oficina Asesora Jurídica las dos propuestas de actualización del titulo X de la Circular única en su versión final. Dando así cumplimiento al producto del plan de acción. Lo radicados de los memorandos son los siguientes: 25-291631 y 25-339637</v>
      </c>
    </row>
    <row r="350" spans="1:17" ht="140.25" x14ac:dyDescent="0.25">
      <c r="A350" s="12" t="str">
        <f>VLOOKUP(B350,'Plantilla publicacion'!$A$3:$B$490,2,0)</f>
        <v>Actividad sin participación</v>
      </c>
      <c r="B350" s="103" t="s">
        <v>1037</v>
      </c>
      <c r="C350" s="248"/>
      <c r="D350" s="248">
        <f>VLOOKUP(B350,'Plantilla publicacion'!$A$3:$M$490,6,0)</f>
        <v>0</v>
      </c>
      <c r="E350" s="248"/>
      <c r="F350" s="248"/>
      <c r="G350" s="248" t="str">
        <f>VLOOKUP(B350,'Plantilla publicacion'!$A$3:$M$490,7,0)</f>
        <v>N/A</v>
      </c>
      <c r="H350" s="6" t="str">
        <f>VLOOKUP(B350,'Plantilla publicacion'!$A$3:$M$490,8,0)</f>
        <v>Identificar necesidades de regulación en materia de Propiedad Industrial para mejora de los trámites (Documento de identificación de necesidades elaborado)</v>
      </c>
      <c r="I350" s="6">
        <f>VLOOKUP(B350,'Plantilla publicacion'!$A$3:$M$490,9,0)</f>
        <v>2</v>
      </c>
      <c r="J350" s="6" t="str">
        <f>VLOOKUP(B350,'Plantilla publicacion'!$A$3:$M$490,10,0)</f>
        <v>Númerica</v>
      </c>
      <c r="K350" s="7" t="str">
        <f>VLOOKUP(B350,'Plantilla publicacion'!$A$3:$M$490,11,0)</f>
        <v>2025-01-20</v>
      </c>
      <c r="L350" s="7" t="str">
        <f>VLOOKUP(B350,'Plantilla publicacion'!$A$3:$M$490,12,0)</f>
        <v>2025-05-30</v>
      </c>
      <c r="M350" s="56"/>
      <c r="N350" s="104" t="str">
        <f>VLOOKUP(B350,'Plantilla publicacion'!$A$3:$M$490,13,0)</f>
        <v>2010-DIRECCION DE SIGNOS DISTINTIVOS;
2020-DIRECCIÓN DE NUEVAS CREACIONES</v>
      </c>
      <c r="O350" s="104">
        <f>VLOOKUP(B350,'SEGUIMIENTO PAI 2025'!$F$6:$AF$486,23,0)</f>
        <v>100</v>
      </c>
      <c r="P350" s="494">
        <f>VLOOKUP(B350,'Plantilla publicacion'!$S$3:$Y$490,7,0)</f>
        <v>0</v>
      </c>
      <c r="Q350" s="104" t="str">
        <f>VLOOKUP(B350,'SEGUIMIENTO PAI 2025'!$F$6:$AF$486,21,0)</f>
        <v>Mediante memorado 25-108180, de fecha 10 de marzo de 2025,  se remitió al Despacho de la Superintendente Delegada para la Propiedad Industrial un documento con las necesidades de regulación identificadas por las Direcciones de Nuevas Creaciones, Signos Distintivos y Vía Administrativa en materia de Signos. Se remiten los memorando que identifican las necesidades en las dos materias.</v>
      </c>
    </row>
    <row r="351" spans="1:17" ht="51" x14ac:dyDescent="0.25">
      <c r="A351" s="12" t="str">
        <f>VLOOKUP(B351,'Plantilla publicacion'!$A$3:$B$490,2,0)</f>
        <v>Actividad sin participación</v>
      </c>
      <c r="B351" s="103" t="s">
        <v>1040</v>
      </c>
      <c r="C351" s="248"/>
      <c r="D351" s="248">
        <f>VLOOKUP(B351,'Plantilla publicacion'!$A$3:$M$490,6,0)</f>
        <v>0</v>
      </c>
      <c r="E351" s="248"/>
      <c r="F351" s="248"/>
      <c r="G351" s="248" t="str">
        <f>VLOOKUP(B351,'Plantilla publicacion'!$A$3:$M$490,7,0)</f>
        <v>N/A</v>
      </c>
      <c r="H351" s="6" t="str">
        <f>VLOOKUP(B351,'Plantilla publicacion'!$A$3:$M$490,8,0)</f>
        <v>Elaborar propuesta de modificación y actualización del Título X de la Circular Única de la Superintendencia de Industria y Comercio en materia de Nuevas Creaciones y  Signos Distintivos (Propuestas de modificación entregadas al Despacho de PI)</v>
      </c>
      <c r="I351" s="6">
        <f>VLOOKUP(B351,'Plantilla publicacion'!$A$3:$M$490,9,0)</f>
        <v>2</v>
      </c>
      <c r="J351" s="6" t="str">
        <f>VLOOKUP(B351,'Plantilla publicacion'!$A$3:$M$490,10,0)</f>
        <v>Númerica</v>
      </c>
      <c r="K351" s="7" t="str">
        <f>VLOOKUP(B351,'Plantilla publicacion'!$A$3:$M$490,11,0)</f>
        <v>2025-01-20</v>
      </c>
      <c r="L351" s="7" t="str">
        <f>VLOOKUP(B351,'Plantilla publicacion'!$A$3:$M$490,12,0)</f>
        <v>2025-05-30</v>
      </c>
      <c r="M351" s="56"/>
      <c r="N351" s="104" t="str">
        <f>VLOOKUP(B351,'Plantilla publicacion'!$A$3:$M$490,13,0)</f>
        <v>2010-DIRECCION DE SIGNOS DISTINTIVOS;
2020-DIRECCIÓN DE NUEVAS CREACIONES</v>
      </c>
      <c r="O351" s="104">
        <f>VLOOKUP(B351,'SEGUIMIENTO PAI 2025'!$F$6:$AF$486,23,0)</f>
        <v>100</v>
      </c>
      <c r="P351" s="494">
        <f>VLOOKUP(B351,'Plantilla publicacion'!$S$3:$Y$490,7,0)</f>
        <v>0</v>
      </c>
      <c r="Q351" s="104" t="str">
        <f>VLOOKUP(B351,'SEGUIMIENTO PAI 2025'!$F$6:$AF$486,21,0)</f>
        <v>Se elaboraron y entregaron al despacho de la Delegada para la Propiedad Industrial las 2 propuestas de modificación y actualización de la Circular Única.</v>
      </c>
    </row>
    <row r="352" spans="1:17" ht="51" x14ac:dyDescent="0.25">
      <c r="A352" s="12" t="str">
        <f>VLOOKUP(B352,'Plantilla publicacion'!$A$3:$B$490,2,0)</f>
        <v>Actividad propia</v>
      </c>
      <c r="B352" s="103" t="s">
        <v>1042</v>
      </c>
      <c r="C352" s="248"/>
      <c r="D352" s="248">
        <f>VLOOKUP(B352,'Plantilla publicacion'!$A$3:$M$490,6,0)</f>
        <v>0</v>
      </c>
      <c r="E352" s="248"/>
      <c r="F352" s="248"/>
      <c r="G352" s="248" t="str">
        <f>VLOOKUP(B352,'Plantilla publicacion'!$A$3:$M$490,7,0)</f>
        <v>N/A</v>
      </c>
      <c r="H352" s="6" t="str">
        <f>VLOOKUP(B352,'Plantilla publicacion'!$A$3:$M$490,8,0)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352" s="6">
        <f>VLOOKUP(B352,'Plantilla publicacion'!$A$3:$M$490,9,0)</f>
        <v>2</v>
      </c>
      <c r="J352" s="6" t="str">
        <f>VLOOKUP(B352,'Plantilla publicacion'!$A$3:$M$490,10,0)</f>
        <v>Númerica</v>
      </c>
      <c r="K352" s="7" t="str">
        <f>VLOOKUP(B352,'Plantilla publicacion'!$A$3:$M$490,11,0)</f>
        <v>2025-06-03</v>
      </c>
      <c r="L352" s="7" t="str">
        <f>VLOOKUP(B352,'Plantilla publicacion'!$A$3:$M$490,12,0)</f>
        <v>2025-06-27</v>
      </c>
      <c r="M352" s="56"/>
      <c r="N352" s="104" t="str">
        <f>VLOOKUP(B352,'Plantilla publicacion'!$A$3:$M$490,13,0)</f>
        <v>2000-DESPACHO DEL SUPERINTENDENTE DELEGADO PARA LA PROPIEDAD INDUSTRIAL</v>
      </c>
      <c r="O352" s="104">
        <f>VLOOKUP(B352,'SEGUIMIENTO PAI 2025'!$F$6:$AF$486,23,0)</f>
        <v>100</v>
      </c>
      <c r="P352" s="494">
        <f>VLOOKUP(B352,'Plantilla publicacion'!$S$3:$Y$490,7,0)</f>
        <v>0.6082725060827251</v>
      </c>
      <c r="Q352" s="104" t="str">
        <f>VLOOKUP(B352,'SEGUIMIENTO PAI 2025'!$F$6:$AF$486,21,0)</f>
        <v>Mediante memorando 25-290436- -0 y 25-291631- -0-, se remitieron a la OAJ las propuestas de modificación al Título X de la Circular Única.</v>
      </c>
    </row>
    <row r="353" spans="1:17" ht="102.75" thickBot="1" x14ac:dyDescent="0.3">
      <c r="A353" s="12" t="str">
        <f>VLOOKUP(B353,'Plantilla publicacion'!$A$3:$B$490,2,0)</f>
        <v>Actividad propia</v>
      </c>
      <c r="B353" s="105" t="s">
        <v>1043</v>
      </c>
      <c r="C353" s="249"/>
      <c r="D353" s="249">
        <f>VLOOKUP(B353,'Plantilla publicacion'!$A$3:$M$490,6,0)</f>
        <v>0</v>
      </c>
      <c r="E353" s="249"/>
      <c r="F353" s="249"/>
      <c r="G353" s="249" t="str">
        <f>VLOOKUP(B353,'Plantilla publicacion'!$A$3:$M$490,7,0)</f>
        <v>N/A</v>
      </c>
      <c r="H353" s="107" t="str">
        <f>VLOOKUP(B353,'Plantilla publicacion'!$A$3:$M$490,8,0)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353" s="107">
        <f>VLOOKUP(B353,'Plantilla publicacion'!$A$3:$M$490,9,0)</f>
        <v>2</v>
      </c>
      <c r="J353" s="107" t="str">
        <f>VLOOKUP(B353,'Plantilla publicacion'!$A$3:$M$490,10,0)</f>
        <v>Númerica</v>
      </c>
      <c r="K353" s="108" t="str">
        <f>VLOOKUP(B353,'Plantilla publicacion'!$A$3:$M$490,11,0)</f>
        <v>2025-07-01</v>
      </c>
      <c r="L353" s="108" t="str">
        <f>VLOOKUP(B353,'Plantilla publicacion'!$A$3:$M$490,12,0)</f>
        <v>2025-07-18</v>
      </c>
      <c r="M353" s="109"/>
      <c r="N353" s="110" t="str">
        <f>VLOOKUP(B353,'Plantilla publicacion'!$A$3:$M$490,13,0)</f>
        <v>2000-DESPACHO DEL SUPERINTENDENTE DELEGADO PARA LA PROPIEDAD INDUSTRIAL</v>
      </c>
      <c r="O353" s="110">
        <f>VLOOKUP(B353,'SEGUIMIENTO PAI 2025'!$F$6:$AF$486,23,0)</f>
        <v>100</v>
      </c>
      <c r="P353" s="495">
        <f>VLOOKUP(B353,'Plantilla publicacion'!$S$3:$Y$490,7,0)</f>
        <v>0.6082725060827251</v>
      </c>
      <c r="Q353" s="110" t="str">
        <f>VLOOKUP(B353,'SEGUIMIENTO PAI 2025'!$F$6:$AF$486,21,0)</f>
        <v>Se remitieron mediante memorando al grupo de regulación de la Oficina Asesora Jurídica las dos propuestas de actualización del titulo X de la Circular única en su versión final. Dando así cumplimiento a la actividad. Lo radicados de los memorandos son los siguientes: 25-291631 y 25-339637</v>
      </c>
    </row>
    <row r="354" spans="1:17" s="11" customFormat="1" ht="51" x14ac:dyDescent="0.25">
      <c r="A354" s="5" t="str">
        <f>VLOOKUP(B354,'Plantilla publicacion'!$A$3:$B$490,2,0)</f>
        <v>Producto</v>
      </c>
      <c r="B354" s="14" t="s">
        <v>1163</v>
      </c>
      <c r="C354" s="248" t="str">
        <f>VLOOKUP(B354,'Plantilla publicacion'!$A$3:$R$490,17,0)</f>
        <v>PND - 4-04-1-c- Transformación productiva, internacionalización y acción climática - Políticas de competencia, consumidor e infraestructura de la calidad modernas / PES - Internacionalización</v>
      </c>
      <c r="D354" s="248" t="str">
        <f>VLOOKUP(B354,'Plantilla publicacion'!$A$3:$M$490,6,0)</f>
        <v>59-Generar sinergias con agentes nacionales e internacionales que permitan potenciar las capacidades de la SIC.</v>
      </c>
      <c r="E354" s="248" t="str">
        <f>VLOOKUP(B354,'Plantilla publicacion'!$A$3:$P$490,15,0)</f>
        <v>63 - 1-Generación de oportunidades de cooperación y fortalecimiento de existentes con grupos de interés y de valor.-5-Direccionamiento de la oferta institucional con productos y/o servicios con enfoque preventivo, diferencial y territorial.</v>
      </c>
      <c r="F354" s="248" t="str">
        <f>VLOOKUP(B354,'Plantilla publicacion'!$A$3:$P$490,15,0)</f>
        <v>63 - 1-Generación de oportunidades de cooperación y fortalecimiento de existentes con grupos de interés y de valor.-5-Direccionamiento de la oferta institucional con productos y/o servicios con enfoque preventivo, diferencial y territorial.</v>
      </c>
      <c r="G354" s="248" t="str">
        <f>VLOOKUP(B354,'Plantilla publicacion'!$A$3:$M$490,7,0)</f>
        <v>N/A</v>
      </c>
      <c r="H354" s="14" t="str">
        <f>VLOOKUP(B354,'Plantilla publicacion'!$A$3:$M$490,8,0)</f>
        <v>Reforma de la norma andina Decisión 608 de la CAN, con el objetivo de contribuir al desarrollo de un sistema normativo de protección de la libre competencia a nivel andino (Documento de revisión)</v>
      </c>
      <c r="I354" s="14">
        <f>VLOOKUP(B354,'Plantilla publicacion'!$A$3:$M$490,9,0)</f>
        <v>1</v>
      </c>
      <c r="J354" s="14" t="str">
        <f>VLOOKUP(B354,'Plantilla publicacion'!$A$3:$M$490,10,0)</f>
        <v>Númerica</v>
      </c>
      <c r="K354" s="180" t="str">
        <f>VLOOKUP(B354,'Plantilla publicacion'!$A$3:$M$490,11,0)</f>
        <v>2025-02-03</v>
      </c>
      <c r="L354" s="180" t="str">
        <f>VLOOKUP(B354,'Plantilla publicacion'!$A$3:$M$490,12,0)</f>
        <v>2025-12-19</v>
      </c>
      <c r="M354" s="14" t="str">
        <f>IF(ISERROR(VLOOKUP(B354,'Plantilla publicacion'!$A$3:$P$490,16,0)),"NA",VLOOKUP(B354,'Plantilla publicacion'!$A$3:$P$490,16,0))</f>
        <v>PND_6_Fortalecer institucionalmente la autoridad de competencia</v>
      </c>
      <c r="N354" s="14" t="str">
        <f>VLOOKUP(B354,'Plantilla publicacion'!$A$3:$M$490,13,0)</f>
        <v>1000-DESPACHO DEL SUPERINTENDENTE DELEGADO PARA LA PROTECCIÓN DE LA COMPETENCIA</v>
      </c>
      <c r="O354" s="502">
        <f>VLOOKUP(B354,'SEGUIMIENTO PAI 2025'!$F$6:$AF$486,23,0)</f>
        <v>0</v>
      </c>
      <c r="P354" s="502">
        <f>VLOOKUP(B354,'Plantilla publicacion'!$S$3:$Y$490,7,0)</f>
        <v>0</v>
      </c>
      <c r="Q354" s="14" t="str">
        <f>VLOOKUP(B354,'SEGUIMIENTO PAI 2025'!$F$6:$AF$486,21,0)</f>
        <v xml:space="preserve">Durante el mes de julio se citó en dos oportunidades al equipo que analiza la Decisión 608 de la CAN. Sin embargo, estas fueron cancelas por los países miembros. </v>
      </c>
    </row>
    <row r="355" spans="1:17" ht="89.25" x14ac:dyDescent="0.25">
      <c r="A355" s="12" t="str">
        <f>VLOOKUP(B355,'Plantilla publicacion'!$A$3:$B$490,2,0)</f>
        <v>Actividad propia</v>
      </c>
      <c r="B355" s="6" t="s">
        <v>1165</v>
      </c>
      <c r="C355" s="248"/>
      <c r="D355" s="248">
        <f>VLOOKUP(B355,'Plantilla publicacion'!$A$3:$M$490,6,0)</f>
        <v>0</v>
      </c>
      <c r="E355" s="248"/>
      <c r="F355" s="248"/>
      <c r="G355" s="248" t="str">
        <f>VLOOKUP(B355,'Plantilla publicacion'!$A$3:$M$490,7,0)</f>
        <v>N/A</v>
      </c>
      <c r="H355" s="6" t="str">
        <f>VLOOKUP(B355,'Plantilla publicacion'!$A$3:$M$490,8,0)</f>
        <v>Participar en las reuniones para discusión, aprobación y divulgación del articulado de la modificación a la Decisión 608 de la CAN.  (Listado de asistencia, captura de pantalla de la reunión o acta de discusión)</v>
      </c>
      <c r="I355" s="6">
        <f>VLOOKUP(B355,'Plantilla publicacion'!$A$3:$M$490,9,0)</f>
        <v>6</v>
      </c>
      <c r="J355" s="6" t="str">
        <f>VLOOKUP(B355,'Plantilla publicacion'!$A$3:$M$490,10,0)</f>
        <v>Númerica</v>
      </c>
      <c r="K355" s="7" t="str">
        <f>VLOOKUP(B355,'Plantilla publicacion'!$A$3:$M$490,11,0)</f>
        <v>2025-02-03</v>
      </c>
      <c r="L355" s="7" t="str">
        <f>VLOOKUP(B355,'Plantilla publicacion'!$A$3:$M$490,12,0)</f>
        <v>2025-11-28</v>
      </c>
      <c r="M355" s="56"/>
      <c r="N355" s="56" t="str">
        <f>VLOOKUP(B355,'Plantilla publicacion'!$A$3:$M$490,13,0)</f>
        <v>1000-DESPACHO DEL SUPERINTENDENTE DELEGADO PARA LA PROTECCIÓN DE LA COMPETENCIA</v>
      </c>
      <c r="O355" s="506">
        <f>VLOOKUP(B355,'SEGUIMIENTO PAI 2025'!$F$6:$AF$486,23,0)</f>
        <v>50</v>
      </c>
      <c r="P355" s="506">
        <f>VLOOKUP(B355,'Plantilla publicacion'!$S$3:$Y$490,7,0)</f>
        <v>0.12165450121654502</v>
      </c>
      <c r="Q355" s="56" t="str">
        <f>VLOOKUP(B355,'SEGUIMIENTO PAI 2025'!$F$6:$AF$486,21,0)</f>
        <v>El 11 de julio de 2025 se llevó a cabo la reunión de discusión en el marco del articulado de la modificación a la Decisión 608 de la CAN. Esta corresponde a la tercera de seis reuniones programadas, lo que representa un avance del 50 % en el desarrollo de la actividad.</v>
      </c>
    </row>
    <row r="356" spans="1:17" ht="90" thickBot="1" x14ac:dyDescent="0.3">
      <c r="A356" s="12" t="str">
        <f>VLOOKUP(B356,'Plantilla publicacion'!$A$3:$B$490,2,0)</f>
        <v>Actividad propia</v>
      </c>
      <c r="B356" s="6" t="s">
        <v>1167</v>
      </c>
      <c r="C356" s="267"/>
      <c r="D356" s="267">
        <f>VLOOKUP(B356,'Plantilla publicacion'!$A$3:$M$490,6,0)</f>
        <v>0</v>
      </c>
      <c r="E356" s="267"/>
      <c r="F356" s="267"/>
      <c r="G356" s="267" t="str">
        <f>VLOOKUP(B356,'Plantilla publicacion'!$A$3:$M$490,7,0)</f>
        <v>N/A</v>
      </c>
      <c r="H356" s="6" t="str">
        <f>VLOOKUP(B356,'Plantilla publicacion'!$A$3:$M$490,8,0)</f>
        <v>Realizar la revisión de las modificaciones a la Decisión 608  (Documento de revisión)</v>
      </c>
      <c r="I356" s="6">
        <f>VLOOKUP(B356,'Plantilla publicacion'!$A$3:$M$490,9,0)</f>
        <v>1</v>
      </c>
      <c r="J356" s="6" t="str">
        <f>VLOOKUP(B356,'Plantilla publicacion'!$A$3:$M$490,10,0)</f>
        <v>Númerica</v>
      </c>
      <c r="K356" s="7" t="str">
        <f>VLOOKUP(B356,'Plantilla publicacion'!$A$3:$M$490,11,0)</f>
        <v>2025-08-01</v>
      </c>
      <c r="L356" s="7" t="str">
        <f>VLOOKUP(B356,'Plantilla publicacion'!$A$3:$M$490,12,0)</f>
        <v>2025-12-19</v>
      </c>
      <c r="M356" s="56"/>
      <c r="N356" s="56" t="str">
        <f>VLOOKUP(B356,'Plantilla publicacion'!$A$3:$M$490,13,0)</f>
        <v>1000-DESPACHO DEL SUPERINTENDENTE DELEGADO PARA LA PROTECCIÓN DE LA COMPETENCIA</v>
      </c>
      <c r="O356" s="506">
        <f>VLOOKUP(B356,'SEGUIMIENTO PAI 2025'!$F$6:$AF$486,23,0)</f>
        <v>0</v>
      </c>
      <c r="P356" s="506">
        <f>VLOOKUP(B356,'Plantilla publicacion'!$S$3:$Y$490,7,0)</f>
        <v>0</v>
      </c>
      <c r="Q356" s="56" t="str">
        <f>VLOOKUP(B356,'SEGUIMIENTO PAI 2025'!$F$6:$AF$486,21,0)</f>
        <v>El 11 de julio de 2025 se llevó a cabo la reunión de discusión en el marco del articulado de la modificación a la Decisión 608 de la CAN. Esta corresponde a la tercera de seis reuniones programadas, lo que representa un avance del 50 % en el desarrollo de la actividad.</v>
      </c>
    </row>
    <row r="357" spans="1:17" s="11" customFormat="1" ht="38.25" x14ac:dyDescent="0.25">
      <c r="A357" s="5" t="str">
        <f>VLOOKUP(B357,'Plantilla publicacion'!$A$3:$B$490,2,0)</f>
        <v>Producto</v>
      </c>
      <c r="B357" s="14" t="s">
        <v>1238</v>
      </c>
      <c r="C357" s="308" t="str">
        <f>VLOOKUP(B357,'Plantilla publicacion'!$A$3:$R$490,17,0)</f>
        <v>PND - 4-04-1-c- Transformación productiva, internacionalización y acción climática - Políticas de competencia, consumidor e infraestructura de la calidad modernas / PES - Reindustrialización</v>
      </c>
      <c r="D357" s="308" t="str">
        <f>VLOOKUP(B357,'Plantilla publicacion'!$A$3:$M$490,6,0)</f>
        <v>58-Promover el enfoque preventivo, diferencial y territorial en el que hacer misional de la entidad</v>
      </c>
      <c r="E357" s="308" t="str">
        <f>VLOOKUP(B357,'Plantilla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7" s="308" t="str">
        <f>VLOOKUP(B357,'Plantilla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7" s="308" t="str">
        <f>VLOOKUP(B357,'Plantilla publicacion'!$A$3:$M$490,7,0)</f>
        <v>C-3503-0200-0016-40401c</v>
      </c>
      <c r="H357" s="14" t="str">
        <f>VLOOKUP(B357,'Plantilla publicacion'!$A$3:$M$490,8,0)</f>
        <v>Proyecto de Reglamento Técnico Metrológico de Medidores de Agua de uso residencial, elaborado y enviado (Documento proyecto y correo de envío o memorando)</v>
      </c>
      <c r="I357" s="14">
        <f>VLOOKUP(B357,'Plantilla publicacion'!$A$3:$M$490,9,0)</f>
        <v>1</v>
      </c>
      <c r="J357" s="14" t="str">
        <f>VLOOKUP(B357,'Plantilla publicacion'!$A$3:$M$490,10,0)</f>
        <v>Númerica</v>
      </c>
      <c r="K357" s="180" t="str">
        <f>VLOOKUP(B357,'Plantilla publicacion'!$A$3:$M$490,11,0)</f>
        <v>2025-02-03</v>
      </c>
      <c r="L357" s="180" t="str">
        <f>VLOOKUP(B357,'Plantilla publicacion'!$A$3:$M$490,12,0)</f>
        <v>2025-10-17</v>
      </c>
      <c r="M357" s="101" t="str">
        <f>IF(ISERROR(VLOOKUP(B357,'Plantilla publicacion'!$A$3:$P$490,16,0)),"NA",VLOOKUP(B357,'Plantilla publicacion'!$A$3:$P$490,16,0))</f>
        <v xml:space="preserve">PND_9_Ampliar los instrumentos de prevención / PND_18_Fortalecer institucionalmente el Subsistema Nacional de la Calidad </v>
      </c>
      <c r="N357" s="101" t="str">
        <f>VLOOKUP(B357,'Plantilla publicacion'!$A$3:$M$490,13,0)</f>
        <v>6000-DESPACHO DEL SUPERINTENDENTE DELEGADO PARA EL CONTROL Y VERIFICACIÓN DE REGLAMENTOS TÉCNICOS Y METROLOGÍA LEGAL</v>
      </c>
      <c r="O357" s="101">
        <f>VLOOKUP(B357,'SEGUIMIENTO PAI 2025'!$F$6:$AF$486,23,0)</f>
        <v>0</v>
      </c>
      <c r="P357" s="101">
        <f>VLOOKUP(B357,'Plantilla publicacion'!$S$3:$Y$490,7,0)</f>
        <v>0</v>
      </c>
      <c r="Q357" s="101">
        <f>VLOOKUP(B357,'SEGUIMIENTO PAI 2025'!$F$6:$AF$486,21,0)</f>
        <v>0</v>
      </c>
    </row>
    <row r="358" spans="1:17" ht="51" x14ac:dyDescent="0.25">
      <c r="A358" s="12" t="str">
        <f>VLOOKUP(B358,'Plantilla publicacion'!$A$3:$B$490,2,0)</f>
        <v>Actividad propia</v>
      </c>
      <c r="B358" s="6" t="s">
        <v>1239</v>
      </c>
      <c r="C358" s="248"/>
      <c r="D358" s="248">
        <f>VLOOKUP(B358,'Plantilla publicacion'!$A$3:$M$490,6,0)</f>
        <v>0</v>
      </c>
      <c r="E358" s="248"/>
      <c r="F358" s="248"/>
      <c r="G358" s="248" t="str">
        <f>VLOOKUP(B358,'Plantilla publicacion'!$A$3:$M$490,7,0)</f>
        <v>N/A</v>
      </c>
      <c r="H358" s="6" t="str">
        <f>VLOOKUP(B358,'Plantilla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8" s="6">
        <f>VLOOKUP(B358,'Plantilla publicacion'!$A$3:$M$490,9,0)</f>
        <v>1</v>
      </c>
      <c r="J358" s="6" t="str">
        <f>VLOOKUP(B358,'Plantilla publicacion'!$A$3:$M$490,10,0)</f>
        <v>Númerica</v>
      </c>
      <c r="K358" s="7" t="str">
        <f>VLOOKUP(B358,'Plantilla publicacion'!$A$3:$M$490,11,0)</f>
        <v>2025-02-03</v>
      </c>
      <c r="L358" s="7" t="str">
        <f>VLOOKUP(B358,'Plantilla publicacion'!$A$3:$M$490,12,0)</f>
        <v>2025-03-14</v>
      </c>
      <c r="M358" s="56"/>
      <c r="N358" s="16" t="str">
        <f>VLOOKUP(B358,'Plantilla publicacion'!$A$3:$M$490,13,0)</f>
        <v>6000-DESPACHO DEL SUPERINTENDENTE DELEGADO PARA EL CONTROL Y VERIFICACIÓN DE REGLAMENTOS TÉCNICOS Y METROLOGÍA LEGAL</v>
      </c>
      <c r="O358" s="16">
        <f>VLOOKUP(B358,'SEGUIMIENTO PAI 2025'!$F$6:$AF$486,23,0)</f>
        <v>100</v>
      </c>
      <c r="P358" s="504">
        <f>VLOOKUP(B358,'Plantilla publicacion'!$S$3:$Y$490,7,0)</f>
        <v>0.24330900243309003</v>
      </c>
      <c r="Q358" s="16" t="str">
        <f>VLOOKUP(B358,'SEGUIMIENTO PAI 2025'!$F$6:$AF$486,21,0)</f>
        <v>Se presenta como evidencia el correo electrónico de remisión, junto con la matriz de comentarios para el Reglamento Técnico de Medidores de Agua.</v>
      </c>
    </row>
    <row r="359" spans="1:17" ht="114.75" x14ac:dyDescent="0.25">
      <c r="A359" s="12" t="str">
        <f>VLOOKUP(B359,'Plantilla publicacion'!$A$3:$B$490,2,0)</f>
        <v>Actividad propia</v>
      </c>
      <c r="B359" s="6" t="s">
        <v>1241</v>
      </c>
      <c r="C359" s="248"/>
      <c r="D359" s="248">
        <f>VLOOKUP(B359,'Plantilla publicacion'!$A$3:$M$490,6,0)</f>
        <v>0</v>
      </c>
      <c r="E359" s="248"/>
      <c r="F359" s="248"/>
      <c r="G359" s="248" t="str">
        <f>VLOOKUP(B359,'Plantilla publicacion'!$A$3:$M$490,7,0)</f>
        <v>N/A</v>
      </c>
      <c r="H359" s="6" t="str">
        <f>VLOOKUP(B359,'Plantilla publicacion'!$A$3:$M$490,8,0)</f>
        <v>Remitir el proyecto de acto administrativo a la Dirección de Regulación del Ministerio de Comercio, Industria y Turismo para obtener concepto previo. (correo electrónico de remisión (o memo de traslado) y proyecto de acto administrativo  / Único entregable)</v>
      </c>
      <c r="I359" s="6">
        <f>VLOOKUP(B359,'Plantilla publicacion'!$A$3:$M$490,9,0)</f>
        <v>1</v>
      </c>
      <c r="J359" s="6" t="str">
        <f>VLOOKUP(B359,'Plantilla publicacion'!$A$3:$M$490,10,0)</f>
        <v>Númerica</v>
      </c>
      <c r="K359" s="7" t="str">
        <f>VLOOKUP(B359,'Plantilla publicacion'!$A$3:$M$490,11,0)</f>
        <v>2025-03-17</v>
      </c>
      <c r="L359" s="7" t="str">
        <f>VLOOKUP(B359,'Plantilla publicacion'!$A$3:$M$490,12,0)</f>
        <v>2025-04-04</v>
      </c>
      <c r="M359" s="56"/>
      <c r="N359" s="16" t="str">
        <f>VLOOKUP(B359,'Plantilla publicacion'!$A$3:$M$490,13,0)</f>
        <v>6000-DESPACHO DEL SUPERINTENDENTE DELEGADO PARA EL CONTROL Y VERIFICACIÓN DE REGLAMENTOS TÉCNICOS Y METROLOGÍA LEGAL</v>
      </c>
      <c r="O359" s="16">
        <f>VLOOKUP(B359,'SEGUIMIENTO PAI 2025'!$F$6:$AF$486,23,0)</f>
        <v>100</v>
      </c>
      <c r="P359" s="504">
        <f>VLOOKUP(B359,'Plantilla publicacion'!$S$3:$Y$490,7,0)</f>
        <v>0.24330900243309003</v>
      </c>
      <c r="Q359" s="16" t="str">
        <f>VLOOKUP(B359,'SEGUIMIENTO PAI 2025'!$F$6:$AF$486,21,0)</f>
        <v>Se adjunta el proyecto del acto administrativo correspondiente al Reglamento Técnico Metrológico de Medidores de Agua para uso residencial, enviado a la Dirección de Regulación del Ministerio de Comercio, Industria y Turismo, junto con el memorando de traslado, identificado con el radicado 25-120448-0.</v>
      </c>
    </row>
    <row r="360" spans="1:17" ht="114.75" x14ac:dyDescent="0.25">
      <c r="A360" s="12" t="str">
        <f>VLOOKUP(B360,'Plantilla publicacion'!$A$3:$B$490,2,0)</f>
        <v>Actividad propia</v>
      </c>
      <c r="B360" s="6" t="s">
        <v>1243</v>
      </c>
      <c r="C360" s="248"/>
      <c r="D360" s="248">
        <f>VLOOKUP(B360,'Plantilla publicacion'!$A$3:$M$490,6,0)</f>
        <v>0</v>
      </c>
      <c r="E360" s="248"/>
      <c r="F360" s="248"/>
      <c r="G360" s="248" t="str">
        <f>VLOOKUP(B360,'Plantilla publicacion'!$A$3:$M$490,7,0)</f>
        <v>N/A</v>
      </c>
      <c r="H360" s="6" t="str">
        <f>VLOOKUP(B360,'Plantilla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0" s="6">
        <f>VLOOKUP(B360,'Plantilla publicacion'!$A$3:$M$490,9,0)</f>
        <v>1</v>
      </c>
      <c r="J360" s="6" t="str">
        <f>VLOOKUP(B360,'Plantilla publicacion'!$A$3:$M$490,10,0)</f>
        <v>Númerica</v>
      </c>
      <c r="K360" s="7" t="str">
        <f>VLOOKUP(B360,'Plantilla publicacion'!$A$3:$M$490,11,0)</f>
        <v>2025-04-07</v>
      </c>
      <c r="L360" s="7" t="str">
        <f>VLOOKUP(B360,'Plantilla publicacion'!$A$3:$M$490,12,0)</f>
        <v>2025-05-02</v>
      </c>
      <c r="M360" s="56"/>
      <c r="N360" s="16" t="str">
        <f>VLOOKUP(B360,'Plantilla publicacion'!$A$3:$M$490,13,0)</f>
        <v>6000-DESPACHO DEL SUPERINTENDENTE DELEGADO PARA EL CONTROL Y VERIFICACIÓN DE REGLAMENTOS TÉCNICOS Y METROLOGÍA LEGAL</v>
      </c>
      <c r="O360" s="16">
        <f>VLOOKUP(B360,'SEGUIMIENTO PAI 2025'!$F$6:$AF$486,23,0)</f>
        <v>100</v>
      </c>
      <c r="P360" s="504">
        <f>VLOOKUP(B360,'Plantilla publicacion'!$S$3:$Y$490,7,0)</f>
        <v>0.24330900243309003</v>
      </c>
      <c r="Q360" s="16" t="str">
        <f>VLOOKUP(B360,'SEGUIMIENTO PAI 2025'!$F$6:$AF$486,21,0)</f>
        <v>Se adjunta como evidencia el correo enviado el 2 de mayo, relacionado con el proyecto de acto administrativo ajustado correspondiente al Proyecto de Reglamento Técnico Metrológico para Medidores de Agua de Uso Residencial. Al final del documento se incluye el formato matriz debidamente diligenciado, junto con sus respectivas respuestas.</v>
      </c>
    </row>
    <row r="361" spans="1:17" ht="127.5" x14ac:dyDescent="0.25">
      <c r="A361" s="12" t="str">
        <f>VLOOKUP(B361,'Plantilla publicacion'!$A$3:$B$490,2,0)</f>
        <v>Actividad propia</v>
      </c>
      <c r="B361" s="6" t="s">
        <v>1245</v>
      </c>
      <c r="C361" s="248"/>
      <c r="D361" s="248">
        <f>VLOOKUP(B361,'Plantilla publicacion'!$A$3:$M$490,6,0)</f>
        <v>0</v>
      </c>
      <c r="E361" s="248"/>
      <c r="F361" s="248"/>
      <c r="G361" s="248" t="str">
        <f>VLOOKUP(B361,'Plantilla publicacion'!$A$3:$M$490,7,0)</f>
        <v>N/A</v>
      </c>
      <c r="H361" s="6" t="str">
        <f>VLOOKUP(B361,'Plantilla publicacion'!$A$3:$M$490,8,0)</f>
        <v>Remitir el proyecto de acto administrativo a abogacía de la competencia. (correo electrónico de remisión (o memo de traslado) y proyecto de acto administrativo  / Único entregable)</v>
      </c>
      <c r="I361" s="6">
        <f>VLOOKUP(B361,'Plantilla publicacion'!$A$3:$M$490,9,0)</f>
        <v>1</v>
      </c>
      <c r="J361" s="6" t="str">
        <f>VLOOKUP(B361,'Plantilla publicacion'!$A$3:$M$490,10,0)</f>
        <v>Númerica</v>
      </c>
      <c r="K361" s="7" t="str">
        <f>VLOOKUP(B361,'Plantilla publicacion'!$A$3:$M$490,11,0)</f>
        <v>2025-05-05</v>
      </c>
      <c r="L361" s="7" t="str">
        <f>VLOOKUP(B361,'Plantilla publicacion'!$A$3:$M$490,12,0)</f>
        <v>2025-05-23</v>
      </c>
      <c r="M361" s="56"/>
      <c r="N361" s="16" t="str">
        <f>VLOOKUP(B361,'Plantilla publicacion'!$A$3:$M$490,13,0)</f>
        <v>6000-DESPACHO DEL SUPERINTENDENTE DELEGADO PARA EL CONTROL Y VERIFICACIÓN DE REGLAMENTOS TÉCNICOS Y METROLOGÍA LEGAL</v>
      </c>
      <c r="O361" s="16">
        <f>VLOOKUP(B361,'SEGUIMIENTO PAI 2025'!$F$6:$AF$486,23,0)</f>
        <v>100</v>
      </c>
      <c r="P361" s="504">
        <f>VLOOKUP(B361,'Plantilla publicacion'!$S$3:$Y$490,7,0)</f>
        <v>0.24330900243309003</v>
      </c>
      <c r="Q361" s="16" t="str">
        <f>VLOOKUP(B361,'SEGUIMIENTO PAI 2025'!$F$6:$AF$486,21,0)</f>
        <v>Se anexa memorando de solicitud de concepto de abogacía de la competencia, con radicado 25-120355, junto con (i) proyecto de acto administrativo; (ii) cuestionario de incidencia sobre la libre competencia; (iii) análisis de impacto normativo ex ante completo y (iv) matriz de comentarios de la consulta pública y análisis de impacto normativo del anteproyecto.</v>
      </c>
    </row>
    <row r="362" spans="1:17" ht="39" thickBot="1" x14ac:dyDescent="0.3">
      <c r="A362" s="12" t="str">
        <f>VLOOKUP(B362,'Plantilla publicacion'!$A$3:$B$490,2,0)</f>
        <v>Actividad propia</v>
      </c>
      <c r="B362" s="10" t="s">
        <v>1247</v>
      </c>
      <c r="C362" s="248"/>
      <c r="D362" s="248">
        <f>VLOOKUP(B362,'Plantilla publicacion'!$A$3:$M$490,6,0)</f>
        <v>0</v>
      </c>
      <c r="E362" s="248"/>
      <c r="F362" s="248"/>
      <c r="G362" s="248" t="str">
        <f>VLOOKUP(B362,'Plantilla publicacion'!$A$3:$M$490,7,0)</f>
        <v>N/A</v>
      </c>
      <c r="H362" s="10" t="str">
        <f>VLOOKUP(B362,'Plantilla publicacion'!$A$3:$M$490,8,0)</f>
        <v>Ajustar el proyecto de acto administrativo acorde con comentarios, si hubiere lugar y enviar al Grupo de regulación para su expedición. (Correo electrónico de remisión y proyecto de acto administrativo ajustado / Único entregable)</v>
      </c>
      <c r="I362" s="10">
        <f>VLOOKUP(B362,'Plantilla publicacion'!$A$3:$M$490,9,0)</f>
        <v>1</v>
      </c>
      <c r="J362" s="10" t="str">
        <f>VLOOKUP(B362,'Plantilla publicacion'!$A$3:$M$490,10,0)</f>
        <v>Númerica</v>
      </c>
      <c r="K362" s="111" t="str">
        <f>VLOOKUP(B362,'Plantilla publicacion'!$A$3:$M$490,11,0)</f>
        <v>2025-06-20</v>
      </c>
      <c r="L362" s="111" t="str">
        <f>VLOOKUP(B362,'Plantilla publicacion'!$A$3:$M$490,12,0)</f>
        <v>2025-10-17</v>
      </c>
      <c r="M362" s="112"/>
      <c r="N362" s="113" t="str">
        <f>VLOOKUP(B362,'Plantilla publicacion'!$A$3:$M$490,13,0)</f>
        <v>6000-DESPACHO DEL SUPERINTENDENTE DELEGADO PARA EL CONTROL Y VERIFICACIÓN DE REGLAMENTOS TÉCNICOS Y METROLOGÍA LEGAL</v>
      </c>
      <c r="O362" s="113">
        <f>VLOOKUP(B362,'SEGUIMIENTO PAI 2025'!$F$6:$AF$486,23,0)</f>
        <v>0</v>
      </c>
      <c r="P362" s="505">
        <f>VLOOKUP(B362,'Plantilla publicacion'!$S$3:$Y$490,7,0)</f>
        <v>0</v>
      </c>
      <c r="Q362" s="113">
        <f>VLOOKUP(B362,'SEGUIMIENTO PAI 2025'!$F$6:$AF$486,21,0)</f>
        <v>0</v>
      </c>
    </row>
    <row r="363" spans="1:17" s="11" customFormat="1" ht="38.25" x14ac:dyDescent="0.25">
      <c r="A363" s="5" t="str">
        <f>VLOOKUP(B363,'Plantilla publicacion'!$A$3:$B$490,2,0)</f>
        <v>Producto</v>
      </c>
      <c r="B363" s="99" t="s">
        <v>1248</v>
      </c>
      <c r="C363" s="247" t="str">
        <f>VLOOKUP(B363,'Plantilla publicacion'!$A$3:$R$490,17,0)</f>
        <v>PND - 4-04-1-c- Transformación productiva, internacionalización y acción climática - Políticas de competencia, consumidor e infraestructura de la calidad modernas / PES - Reindustrialización</v>
      </c>
      <c r="D363" s="305" t="str">
        <f>VLOOKUP(B363,'Plantilla publicacion'!$A$3:$M$490,6,0)</f>
        <v>58-Promover el enfoque preventivo, diferencial y territorial en el que hacer misional de la entidad</v>
      </c>
      <c r="E363" s="247" t="str">
        <f>VLOOKUP(B363,'Plantilla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3" s="247" t="str">
        <f>VLOOKUP(B363,'Plantilla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3" s="247" t="str">
        <f>VLOOKUP(B363,'Plantilla publicacion'!$A$3:$M$490,7,0)</f>
        <v>C-3503-0200-0016-40401c</v>
      </c>
      <c r="H363" s="101" t="str">
        <f>VLOOKUP(B363,'Plantilla publicacion'!$A$3:$M$490,8,0)</f>
        <v>Proyecto de Reglamento Técnico Metrológico de Medidores de Gas de uso residencial elaborado y enviado a la abogacia de la competencia. (Documento proyecto y correo de envío o memorando)</v>
      </c>
      <c r="I363" s="101">
        <f>VLOOKUP(B363,'Plantilla publicacion'!$A$3:$M$490,9,0)</f>
        <v>1</v>
      </c>
      <c r="J363" s="101" t="str">
        <f>VLOOKUP(B363,'Plantilla publicacion'!$A$3:$M$490,10,0)</f>
        <v>Númerica</v>
      </c>
      <c r="K363" s="181" t="str">
        <f>VLOOKUP(B363,'Plantilla publicacion'!$A$3:$M$490,11,0)</f>
        <v>2025-02-19</v>
      </c>
      <c r="L363" s="181" t="str">
        <f>VLOOKUP(B363,'Plantilla publicacion'!$A$3:$M$490,12,0)</f>
        <v>2025-10-31</v>
      </c>
      <c r="M363" s="101" t="str">
        <f>IF(ISERROR(VLOOKUP(B363,'Plantilla publicacion'!$A$3:$P$490,16,0)),"NA",VLOOKUP(B363,'Plantilla publicacion'!$A$3:$P$490,16,0))</f>
        <v xml:space="preserve">PND_9_Ampliar los instrumentos de prevención / PND_18_Fortalecer institucionalmente el Subsistema Nacional de la Calidad </v>
      </c>
      <c r="N363" s="102" t="str">
        <f>VLOOKUP(B363,'Plantilla publicacion'!$A$3:$M$490,13,0)</f>
        <v>6000-DESPACHO DEL SUPERINTENDENTE DELEGADO PARA EL CONTROL Y VERIFICACIÓN DE REGLAMENTOS TÉCNICOS Y METROLOGÍA LEGAL</v>
      </c>
      <c r="O363" s="102">
        <f>VLOOKUP(B363,'SEGUIMIENTO PAI 2025'!$F$6:$AF$486,23,0)</f>
        <v>0</v>
      </c>
      <c r="P363" s="493">
        <f>VLOOKUP(B363,'Plantilla publicacion'!$S$3:$Y$490,7,0)</f>
        <v>0</v>
      </c>
      <c r="Q363" s="102">
        <f>VLOOKUP(B363,'SEGUIMIENTO PAI 2025'!$F$6:$AF$486,21,0)</f>
        <v>0</v>
      </c>
    </row>
    <row r="364" spans="1:17" ht="38.25" x14ac:dyDescent="0.25">
      <c r="A364" s="12" t="str">
        <f>VLOOKUP(B364,'Plantilla publicacion'!$A$3:$B$490,2,0)</f>
        <v>Actividad propia</v>
      </c>
      <c r="B364" s="103" t="s">
        <v>1249</v>
      </c>
      <c r="C364" s="248"/>
      <c r="D364" s="306">
        <f>VLOOKUP(B364,'Plantilla publicacion'!$A$3:$M$490,6,0)</f>
        <v>0</v>
      </c>
      <c r="E364" s="248"/>
      <c r="F364" s="248"/>
      <c r="G364" s="248" t="str">
        <f>VLOOKUP(B364,'Plantilla publicacion'!$A$3:$M$490,7,0)</f>
        <v>N/A</v>
      </c>
      <c r="H364" s="6" t="str">
        <f>VLOOKUP(B364,'Plantilla publicacion'!$A$3:$M$490,8,0)</f>
        <v>Enviar proyecto de resolución al Grupo de Regulación para revisión. (Correo electrónico de remisión y proyecto de acto administrativo / Único entregable)</v>
      </c>
      <c r="I364" s="6">
        <f>VLOOKUP(B364,'Plantilla publicacion'!$A$3:$M$490,9,0)</f>
        <v>1</v>
      </c>
      <c r="J364" s="6" t="str">
        <f>VLOOKUP(B364,'Plantilla publicacion'!$A$3:$M$490,10,0)</f>
        <v>Númerica</v>
      </c>
      <c r="K364" s="7" t="str">
        <f>VLOOKUP(B364,'Plantilla publicacion'!$A$3:$M$490,11,0)</f>
        <v>2025-02-19</v>
      </c>
      <c r="L364" s="7" t="str">
        <f>VLOOKUP(B364,'Plantilla publicacion'!$A$3:$M$490,12,0)</f>
        <v>2025-03-05</v>
      </c>
      <c r="M364" s="56"/>
      <c r="N364" s="104" t="str">
        <f>VLOOKUP(B364,'Plantilla publicacion'!$A$3:$M$490,13,0)</f>
        <v>6000-DESPACHO DEL SUPERINTENDENTE DELEGADO PARA EL CONTROL Y VERIFICACIÓN DE REGLAMENTOS TÉCNICOS Y METROLOGÍA LEGAL</v>
      </c>
      <c r="O364" s="104">
        <f>VLOOKUP(B364,'SEGUIMIENTO PAI 2025'!$F$6:$AF$486,23,0)</f>
        <v>100</v>
      </c>
      <c r="P364" s="494">
        <f>VLOOKUP(B364,'Plantilla publicacion'!$S$3:$Y$490,7,0)</f>
        <v>0.12165450121654502</v>
      </c>
      <c r="Q364" s="104" t="str">
        <f>VLOOKUP(B364,'SEGUIMIENTO PAI 2025'!$F$6:$AF$486,21,0)</f>
        <v>Se cumple la actividad con el envío del correo del proyecto: Técnico de Medidores de Gas.</v>
      </c>
    </row>
    <row r="365" spans="1:17" ht="51" x14ac:dyDescent="0.25">
      <c r="A365" s="12" t="str">
        <f>VLOOKUP(B365,'Plantilla publicacion'!$A$3:$B$490,2,0)</f>
        <v>Actividad propia</v>
      </c>
      <c r="B365" s="103" t="s">
        <v>1251</v>
      </c>
      <c r="C365" s="248"/>
      <c r="D365" s="306">
        <f>VLOOKUP(B365,'Plantilla publicacion'!$A$3:$M$490,6,0)</f>
        <v>0</v>
      </c>
      <c r="E365" s="248"/>
      <c r="F365" s="248"/>
      <c r="G365" s="248" t="str">
        <f>VLOOKUP(B365,'Plantilla publicacion'!$A$3:$M$490,7,0)</f>
        <v>N/A</v>
      </c>
      <c r="H365" s="6" t="str">
        <f>VLOOKUP(B365,'Plantilla publicacion'!$A$3:$M$490,8,0)</f>
        <v>Revisar jurídicamente el proyecto de resolución y enviarlo a la dependencia solicitante. (Proyecto de resolución con observaciones y memorando y/o  correo electrónico de remisión a la dependencia solicitante)</v>
      </c>
      <c r="I365" s="6">
        <f>VLOOKUP(B365,'Plantilla publicacion'!$A$3:$M$490,9,0)</f>
        <v>1</v>
      </c>
      <c r="J365" s="6" t="str">
        <f>VLOOKUP(B365,'Plantilla publicacion'!$A$3:$M$490,10,0)</f>
        <v>Númerica</v>
      </c>
      <c r="K365" s="7" t="str">
        <f>VLOOKUP(B365,'Plantilla publicacion'!$A$3:$M$490,11,0)</f>
        <v>2025-03-06</v>
      </c>
      <c r="L365" s="7" t="str">
        <f>VLOOKUP(B365,'Plantilla publicacion'!$A$3:$M$490,12,0)</f>
        <v>2025-03-20</v>
      </c>
      <c r="M365" s="56"/>
      <c r="N365" s="104" t="str">
        <f>VLOOKUP(B365,'Plantilla publicacion'!$A$3:$M$490,13,0)</f>
        <v>6000-DESPACHO DEL SUPERINTENDENTE DELEGADO PARA EL CONTROL Y VERIFICACIÓN DE REGLAMENTOS TÉCNICOS Y METROLOGÍA LEGAL</v>
      </c>
      <c r="O365" s="104">
        <f>VLOOKUP(B365,'SEGUIMIENTO PAI 2025'!$F$6:$AF$486,23,0)</f>
        <v>100</v>
      </c>
      <c r="P365" s="494">
        <f>VLOOKUP(B365,'Plantilla publicacion'!$S$3:$Y$490,7,0)</f>
        <v>0.12165450121654502</v>
      </c>
      <c r="Q365" s="104" t="str">
        <f>VLOOKUP(B365,'SEGUIMIENTO PAI 2025'!$F$6:$AF$486,21,0)</f>
        <v>Se anexa correo emitido por el Grupo de Regulación, con los comentarios y observaciones jurídicas, junto con el proyecto de acto administrativo.</v>
      </c>
    </row>
    <row r="366" spans="1:17" ht="76.5" x14ac:dyDescent="0.25">
      <c r="A366" s="12" t="str">
        <f>VLOOKUP(B366,'Plantilla publicacion'!$A$3:$B$490,2,0)</f>
        <v>Actividad propia</v>
      </c>
      <c r="B366" s="103" t="s">
        <v>1253</v>
      </c>
      <c r="C366" s="248"/>
      <c r="D366" s="306">
        <f>VLOOKUP(B366,'Plantilla publicacion'!$A$3:$M$490,6,0)</f>
        <v>0</v>
      </c>
      <c r="E366" s="248"/>
      <c r="F366" s="248"/>
      <c r="G366" s="248" t="str">
        <f>VLOOKUP(B366,'Plantilla publicacion'!$A$3:$M$490,7,0)</f>
        <v>N/A</v>
      </c>
      <c r="H366" s="6" t="str">
        <f>VLOOKUP(B366,'Plantilla publicacion'!$A$3:$M$490,8,0)</f>
        <v>Ajustar el proyecto de resolución según los comentarios y remitir al Grupo de Regulación para publicación. (Correo electrónico de remisión y proyecto de acto administrativo ajustado / Único entregable)</v>
      </c>
      <c r="I366" s="6">
        <f>VLOOKUP(B366,'Plantilla publicacion'!$A$3:$M$490,9,0)</f>
        <v>1</v>
      </c>
      <c r="J366" s="6" t="str">
        <f>VLOOKUP(B366,'Plantilla publicacion'!$A$3:$M$490,10,0)</f>
        <v>Númerica</v>
      </c>
      <c r="K366" s="7" t="str">
        <f>VLOOKUP(B366,'Plantilla publicacion'!$A$3:$M$490,11,0)</f>
        <v>2025-03-21</v>
      </c>
      <c r="L366" s="7" t="str">
        <f>VLOOKUP(B366,'Plantilla publicacion'!$A$3:$M$490,12,0)</f>
        <v>2025-04-25</v>
      </c>
      <c r="M366" s="56"/>
      <c r="N366" s="104" t="str">
        <f>VLOOKUP(B366,'Plantilla publicacion'!$A$3:$M$490,13,0)</f>
        <v>6000-DESPACHO DEL SUPERINTENDENTE DELEGADO PARA EL CONTROL Y VERIFICACIÓN DE REGLAMENTOS TÉCNICOS Y METROLOGÍA LEGAL</v>
      </c>
      <c r="O366" s="104">
        <f>VLOOKUP(B366,'SEGUIMIENTO PAI 2025'!$F$6:$AF$486,23,0)</f>
        <v>100</v>
      </c>
      <c r="P366" s="494">
        <f>VLOOKUP(B366,'Plantilla publicacion'!$S$3:$Y$490,7,0)</f>
        <v>0.12165450121654502</v>
      </c>
      <c r="Q366" s="104" t="str">
        <f>VLOOKUP(B366,'SEGUIMIENTO PAI 2025'!$F$6:$AF$486,21,0)</f>
        <v>Se anexa correo de solicitud de publicación para consulta pública del proyecto de acto administrativo ajustado, dirigido al grupo de regulación y aportando la versión definitiva de este documento.</v>
      </c>
    </row>
    <row r="367" spans="1:17" ht="51" x14ac:dyDescent="0.25">
      <c r="A367" s="12" t="str">
        <f>VLOOKUP(B367,'Plantilla publicacion'!$A$3:$B$490,2,0)</f>
        <v>Actividad propia</v>
      </c>
      <c r="B367" s="103" t="s">
        <v>1254</v>
      </c>
      <c r="C367" s="248"/>
      <c r="D367" s="306">
        <f>VLOOKUP(B367,'Plantilla publicacion'!$A$3:$M$490,6,0)</f>
        <v>0</v>
      </c>
      <c r="E367" s="248"/>
      <c r="F367" s="248"/>
      <c r="G367" s="248" t="str">
        <f>VLOOKUP(B367,'Plantilla publicacion'!$A$3:$M$490,7,0)</f>
        <v>N/A</v>
      </c>
      <c r="H367" s="6" t="str">
        <f>VLOOKUP(B367,'Plantilla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7" s="6">
        <f>VLOOKUP(B367,'Plantilla publicacion'!$A$3:$M$490,9,0)</f>
        <v>1</v>
      </c>
      <c r="J367" s="6" t="str">
        <f>VLOOKUP(B367,'Plantilla publicacion'!$A$3:$M$490,10,0)</f>
        <v>Númerica</v>
      </c>
      <c r="K367" s="7" t="str">
        <f>VLOOKUP(B367,'Plantilla publicacion'!$A$3:$M$490,11,0)</f>
        <v>2025-05-26</v>
      </c>
      <c r="L367" s="7" t="str">
        <f>VLOOKUP(B367,'Plantilla publicacion'!$A$3:$M$490,12,0)</f>
        <v>2025-07-18</v>
      </c>
      <c r="M367" s="56"/>
      <c r="N367" s="104" t="str">
        <f>VLOOKUP(B367,'Plantilla publicacion'!$A$3:$M$490,13,0)</f>
        <v>6000-DESPACHO DEL SUPERINTENDENTE DELEGADO PARA EL CONTROL Y VERIFICACIÓN DE REGLAMENTOS TÉCNICOS Y METROLOGÍA LEGAL</v>
      </c>
      <c r="O367" s="104">
        <f>VLOOKUP(B367,'SEGUIMIENTO PAI 2025'!$F$6:$AF$486,23,0)</f>
        <v>100</v>
      </c>
      <c r="P367" s="494">
        <f>VLOOKUP(B367,'Plantilla publicacion'!$S$3:$Y$490,7,0)</f>
        <v>0.12165450121654502</v>
      </c>
      <c r="Q367" s="104" t="str">
        <f>VLOOKUP(B367,'SEGUIMIENTO PAI 2025'!$F$6:$AF$486,21,0)</f>
        <v>Se proyecta y envía la Matriz de comentarios de la consulta pública realizada del RTM de Medidores de Gas.</v>
      </c>
    </row>
    <row r="368" spans="1:17" ht="38.25" x14ac:dyDescent="0.25">
      <c r="A368" s="12" t="str">
        <f>VLOOKUP(B368,'Plantilla publicacion'!$A$3:$B$490,2,0)</f>
        <v>Actividad propia</v>
      </c>
      <c r="B368" s="103" t="s">
        <v>1255</v>
      </c>
      <c r="C368" s="248"/>
      <c r="D368" s="306">
        <f>VLOOKUP(B368,'Plantilla publicacion'!$A$3:$M$490,6,0)</f>
        <v>0</v>
      </c>
      <c r="E368" s="248"/>
      <c r="F368" s="248"/>
      <c r="G368" s="248" t="str">
        <f>VLOOKUP(B368,'Plantilla publicacion'!$A$3:$M$490,7,0)</f>
        <v>N/A</v>
      </c>
      <c r="H368" s="6" t="str">
        <f>VLOOKUP(B368,'Plantilla publicacion'!$A$3:$M$490,8,0)</f>
        <v>Remitir el proyecto de acto administrativo a la Dirección de Regulación del Ministerio de Comercio, Industria y Turismo para obtener concepto previo. (correo electrónico de remisión (o memo de traslado) y proyecto de acto administrativo  / Único entregable)</v>
      </c>
      <c r="I368" s="6">
        <f>VLOOKUP(B368,'Plantilla publicacion'!$A$3:$M$490,9,0)</f>
        <v>1</v>
      </c>
      <c r="J368" s="6" t="str">
        <f>VLOOKUP(B368,'Plantilla publicacion'!$A$3:$M$490,10,0)</f>
        <v>Númerica</v>
      </c>
      <c r="K368" s="7" t="str">
        <f>VLOOKUP(B368,'Plantilla publicacion'!$A$3:$M$490,11,0)</f>
        <v>2025-07-21</v>
      </c>
      <c r="L368" s="7" t="str">
        <f>VLOOKUP(B368,'Plantilla publicacion'!$A$3:$M$490,12,0)</f>
        <v>2025-08-15</v>
      </c>
      <c r="M368" s="56"/>
      <c r="N368" s="104" t="str">
        <f>VLOOKUP(B368,'Plantilla publicacion'!$A$3:$M$490,13,0)</f>
        <v>6000-DESPACHO DEL SUPERINTENDENTE DELEGADO PARA EL CONTROL Y VERIFICACIÓN DE REGLAMENTOS TÉCNICOS Y METROLOGÍA LEGAL</v>
      </c>
      <c r="O368" s="104">
        <f>VLOOKUP(B368,'SEGUIMIENTO PAI 2025'!$F$6:$AF$486,23,0)</f>
        <v>100</v>
      </c>
      <c r="P368" s="494">
        <f>VLOOKUP(B368,'Plantilla publicacion'!$S$3:$Y$490,7,0)</f>
        <v>0.12165450121654502</v>
      </c>
      <c r="Q368" s="104" t="str">
        <f>VLOOKUP(B368,'SEGUIMIENTO PAI 2025'!$F$6:$AF$486,21,0)</f>
        <v>Se adjunta evidencia mediante el memorando de envío, acompañado del proyecto de acto administrativo</v>
      </c>
    </row>
    <row r="369" spans="1:17" ht="63.75" x14ac:dyDescent="0.25">
      <c r="A369" s="12" t="str">
        <f>VLOOKUP(B369,'Plantilla publicacion'!$A$3:$B$490,2,0)</f>
        <v>Actividad propia</v>
      </c>
      <c r="B369" s="103" t="s">
        <v>1256</v>
      </c>
      <c r="C369" s="248"/>
      <c r="D369" s="306">
        <f>VLOOKUP(B369,'Plantilla publicacion'!$A$3:$M$490,6,0)</f>
        <v>0</v>
      </c>
      <c r="E369" s="248"/>
      <c r="F369" s="248"/>
      <c r="G369" s="248" t="str">
        <f>VLOOKUP(B369,'Plantilla publicacion'!$A$3:$M$490,7,0)</f>
        <v>N/A</v>
      </c>
      <c r="H369" s="6" t="str">
        <f>VLOOKUP(B369,'Plantilla publicacion'!$A$3:$M$490,8,0)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9" s="6">
        <f>VLOOKUP(B369,'Plantilla publicacion'!$A$3:$M$490,9,0)</f>
        <v>1</v>
      </c>
      <c r="J369" s="6" t="str">
        <f>VLOOKUP(B369,'Plantilla publicacion'!$A$3:$M$490,10,0)</f>
        <v>Númerica</v>
      </c>
      <c r="K369" s="7" t="str">
        <f>VLOOKUP(B369,'Plantilla publicacion'!$A$3:$M$490,11,0)</f>
        <v>2025-09-01</v>
      </c>
      <c r="L369" s="7" t="str">
        <f>VLOOKUP(B369,'Plantilla publicacion'!$A$3:$M$490,12,0)</f>
        <v>2025-10-03</v>
      </c>
      <c r="M369" s="56"/>
      <c r="N369" s="104" t="str">
        <f>VLOOKUP(B369,'Plantilla publicacion'!$A$3:$M$490,13,0)</f>
        <v>6000-DESPACHO DEL SUPERINTENDENTE DELEGADO PARA EL CONTROL Y VERIFICACIÓN DE REGLAMENTOS TÉCNICOS Y METROLOGÍA LEGAL</v>
      </c>
      <c r="O369" s="104">
        <f>VLOOKUP(B369,'SEGUIMIENTO PAI 2025'!$F$6:$AF$486,23,0)</f>
        <v>0</v>
      </c>
      <c r="P369" s="494">
        <f>VLOOKUP(B369,'Plantilla publicacion'!$S$3:$Y$490,7,0)</f>
        <v>0</v>
      </c>
      <c r="Q369" s="104">
        <f>VLOOKUP(B369,'SEGUIMIENTO PAI 2025'!$F$6:$AF$486,21,0)</f>
        <v>0</v>
      </c>
    </row>
    <row r="370" spans="1:17" ht="39" thickBot="1" x14ac:dyDescent="0.3">
      <c r="A370" s="12" t="str">
        <f>VLOOKUP(B370,'Plantilla publicacion'!$A$3:$B$490,2,0)</f>
        <v>Actividad propia</v>
      </c>
      <c r="B370" s="105" t="s">
        <v>1257</v>
      </c>
      <c r="C370" s="249"/>
      <c r="D370" s="307">
        <f>VLOOKUP(B370,'Plantilla publicacion'!$A$3:$M$490,6,0)</f>
        <v>0</v>
      </c>
      <c r="E370" s="249"/>
      <c r="F370" s="249"/>
      <c r="G370" s="249" t="str">
        <f>VLOOKUP(B370,'Plantilla publicacion'!$A$3:$M$490,7,0)</f>
        <v>N/A</v>
      </c>
      <c r="H370" s="107" t="str">
        <f>VLOOKUP(B370,'Plantilla publicacion'!$A$3:$M$490,8,0)</f>
        <v>Remitir el proyecto de acto administrativo a abogacía de la competencia. (correo electrónico de remisión (o memo de traslado) y proyecto de acto administrativo  / Único entregable)</v>
      </c>
      <c r="I370" s="107">
        <f>VLOOKUP(B370,'Plantilla publicacion'!$A$3:$M$490,9,0)</f>
        <v>1</v>
      </c>
      <c r="J370" s="107" t="str">
        <f>VLOOKUP(B370,'Plantilla publicacion'!$A$3:$M$490,10,0)</f>
        <v>Númerica</v>
      </c>
      <c r="K370" s="108" t="str">
        <f>VLOOKUP(B370,'Plantilla publicacion'!$A$3:$M$490,11,0)</f>
        <v>2025-10-06</v>
      </c>
      <c r="L370" s="108" t="str">
        <f>VLOOKUP(B370,'Plantilla publicacion'!$A$3:$M$490,12,0)</f>
        <v>2025-10-31</v>
      </c>
      <c r="M370" s="109"/>
      <c r="N370" s="110" t="str">
        <f>VLOOKUP(B370,'Plantilla publicacion'!$A$3:$M$490,13,0)</f>
        <v>6000-DESPACHO DEL SUPERINTENDENTE DELEGADO PARA EL CONTROL Y VERIFICACIÓN DE REGLAMENTOS TÉCNICOS Y METROLOGÍA LEGAL</v>
      </c>
      <c r="O370" s="110">
        <f>VLOOKUP(B370,'SEGUIMIENTO PAI 2025'!$F$6:$AF$486,23,0)</f>
        <v>0</v>
      </c>
      <c r="P370" s="495">
        <f>VLOOKUP(B370,'Plantilla publicacion'!$S$3:$Y$490,7,0)</f>
        <v>0</v>
      </c>
      <c r="Q370" s="110">
        <f>VLOOKUP(B370,'SEGUIMIENTO PAI 2025'!$F$6:$AF$486,21,0)</f>
        <v>0</v>
      </c>
    </row>
    <row r="371" spans="1:17" s="11" customFormat="1" ht="51" x14ac:dyDescent="0.25">
      <c r="A371" s="5" t="str">
        <f>VLOOKUP(B371,'Plantilla publicacion'!$A$3:$B$490,2,0)</f>
        <v>Producto</v>
      </c>
      <c r="B371" s="14" t="s">
        <v>1258</v>
      </c>
      <c r="C371" s="248" t="str">
        <f>VLOOKUP(B371,'Plantilla publicacion'!$A$3:$R$490,17,0)</f>
        <v>PND - 4-04-1-c- Transformación productiva, internacionalización y acción climática - Políticas de competencia, consumidor e infraestructura de la calidad modernas / PES - Reindustrialización</v>
      </c>
      <c r="D371" s="248" t="str">
        <f>VLOOKUP(B371,'Plantilla publicacion'!$A$3:$M$490,6,0)</f>
        <v>58-Promover el enfoque preventivo, diferencial y territorial en el que hacer misional de la entidad</v>
      </c>
      <c r="E371" s="248" t="str">
        <f>VLOOKUP(B371,'Plantilla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1" s="248" t="str">
        <f>VLOOKUP(B371,'Plantilla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1" s="248" t="str">
        <f>VLOOKUP(B371,'Plantilla publicacion'!$A$3:$M$490,7,0)</f>
        <v>C-3503-0200-0016-40401c</v>
      </c>
      <c r="H371" s="14" t="str">
        <f>VLOOKUP(B371,'Plantilla publicacion'!$A$3:$M$490,8,0)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I371" s="14">
        <f>VLOOKUP(B371,'Plantilla publicacion'!$A$3:$M$490,9,0)</f>
        <v>1</v>
      </c>
      <c r="J371" s="14" t="str">
        <f>VLOOKUP(B371,'Plantilla publicacion'!$A$3:$M$490,10,0)</f>
        <v>Númerica</v>
      </c>
      <c r="K371" s="180" t="str">
        <f>VLOOKUP(B371,'Plantilla publicacion'!$A$3:$M$490,11,0)</f>
        <v>2025-07-01</v>
      </c>
      <c r="L371" s="180" t="str">
        <f>VLOOKUP(B371,'Plantilla publicacion'!$A$3:$M$490,12,0)</f>
        <v>2025-12-12</v>
      </c>
      <c r="M371" s="14" t="str">
        <f>IF(ISERROR(VLOOKUP(B371,'Plantilla publicacion'!$A$3:$P$490,16,0)),"NA",VLOOKUP(B371,'Plantilla publicacion'!$A$3:$P$490,16,0))</f>
        <v xml:space="preserve">PND_18_Fortalecer institucionalmente el Subsistema Nacional de la Calidad </v>
      </c>
      <c r="N371" s="14" t="str">
        <f>VLOOKUP(B371,'Plantilla publicacion'!$A$3:$M$490,13,0)</f>
        <v>6000-DESPACHO DEL SUPERINTENDENTE DELEGADO PARA EL CONTROL Y VERIFICACIÓN DE REGLAMENTOS TÉCNICOS Y METROLOGÍA LEGAL</v>
      </c>
      <c r="O371" s="14">
        <f>VLOOKUP(B371,'SEGUIMIENTO PAI 2025'!$F$6:$AF$486,23,0)</f>
        <v>0</v>
      </c>
      <c r="P371" s="503">
        <f>VLOOKUP(B371,'Plantilla publicacion'!$S$3:$Y$490,7,0)</f>
        <v>0</v>
      </c>
      <c r="Q371" s="14">
        <f>VLOOKUP(B371,'SEGUIMIENTO PAI 2025'!$F$6:$AF$486,21,0)</f>
        <v>0</v>
      </c>
    </row>
    <row r="372" spans="1:17" ht="51" x14ac:dyDescent="0.25">
      <c r="A372" s="12" t="str">
        <f>VLOOKUP(B372,'Plantilla publicacion'!$A$3:$B$490,2,0)</f>
        <v>Actividad propia</v>
      </c>
      <c r="B372" s="6" t="s">
        <v>1259</v>
      </c>
      <c r="C372" s="248"/>
      <c r="D372" s="248">
        <f>VLOOKUP(B372,'Plantilla publicacion'!$A$3:$M$490,6,0)</f>
        <v>0</v>
      </c>
      <c r="E372" s="248"/>
      <c r="F372" s="248"/>
      <c r="G372" s="248" t="str">
        <f>VLOOKUP(B372,'Plantilla publicacion'!$A$3:$M$490,7,0)</f>
        <v>N/A</v>
      </c>
      <c r="H372" s="6" t="str">
        <f>VLOOKUP(B372,'Plantilla publicacion'!$A$3:$M$490,8,0)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72" s="6">
        <f>VLOOKUP(B372,'Plantilla publicacion'!$A$3:$M$490,9,0)</f>
        <v>1</v>
      </c>
      <c r="J372" s="6" t="str">
        <f>VLOOKUP(B372,'Plantilla publicacion'!$A$3:$M$490,10,0)</f>
        <v>Númerica</v>
      </c>
      <c r="K372" s="7" t="str">
        <f>VLOOKUP(B372,'Plantilla publicacion'!$A$3:$M$490,11,0)</f>
        <v>2025-07-01</v>
      </c>
      <c r="L372" s="7" t="str">
        <f>VLOOKUP(B372,'Plantilla publicacion'!$A$3:$M$490,12,0)</f>
        <v>2025-10-30</v>
      </c>
      <c r="M372" s="56"/>
      <c r="N372" s="16" t="str">
        <f>VLOOKUP(B372,'Plantilla publicacion'!$A$3:$M$490,13,0)</f>
        <v>6000-DESPACHO DEL SUPERINTENDENTE DELEGADO PARA EL CONTROL Y VERIFICACIÓN DE REGLAMENTOS TÉCNICOS Y METROLOGÍA LEGAL</v>
      </c>
      <c r="O372" s="16">
        <f>VLOOKUP(B372,'SEGUIMIENTO PAI 2025'!$F$6:$AF$486,23,0)</f>
        <v>0</v>
      </c>
      <c r="P372" s="504">
        <f>VLOOKUP(B372,'Plantilla publicacion'!$S$3:$Y$490,7,0)</f>
        <v>0</v>
      </c>
      <c r="Q372" s="16">
        <f>VLOOKUP(B372,'SEGUIMIENTO PAI 2025'!$F$6:$AF$486,21,0)</f>
        <v>0</v>
      </c>
    </row>
    <row r="373" spans="1:17" ht="38.25" x14ac:dyDescent="0.25">
      <c r="A373" s="12" t="str">
        <f>VLOOKUP(B373,'Plantilla publicacion'!$A$3:$B$490,2,0)</f>
        <v>Actividad propia</v>
      </c>
      <c r="B373" s="6" t="s">
        <v>1261</v>
      </c>
      <c r="C373" s="248"/>
      <c r="D373" s="248">
        <f>VLOOKUP(B373,'Plantilla publicacion'!$A$3:$M$490,6,0)</f>
        <v>0</v>
      </c>
      <c r="E373" s="248"/>
      <c r="F373" s="248"/>
      <c r="G373" s="248" t="str">
        <f>VLOOKUP(B373,'Plantilla publicacion'!$A$3:$M$490,7,0)</f>
        <v>N/A</v>
      </c>
      <c r="H373" s="6" t="str">
        <f>VLOOKUP(B373,'Plantilla publicacion'!$A$3:$M$490,8,0)</f>
        <v>Revisar jurídicamente el documento de los pasos 5 al 6 y enviarlo a la dependencia solicitante. (Documento de los pasos 5 al 6 con observaciones y correo electrónico de remisión a la dependencia solicitante / Único entregable)</v>
      </c>
      <c r="I373" s="6">
        <f>VLOOKUP(B373,'Plantilla publicacion'!$A$3:$M$490,9,0)</f>
        <v>1</v>
      </c>
      <c r="J373" s="6" t="str">
        <f>VLOOKUP(B373,'Plantilla publicacion'!$A$3:$M$490,10,0)</f>
        <v>Númerica</v>
      </c>
      <c r="K373" s="7" t="str">
        <f>VLOOKUP(B373,'Plantilla publicacion'!$A$3:$M$490,11,0)</f>
        <v>2025-11-04</v>
      </c>
      <c r="L373" s="7" t="str">
        <f>VLOOKUP(B373,'Plantilla publicacion'!$A$3:$M$490,12,0)</f>
        <v>2025-11-21</v>
      </c>
      <c r="M373" s="56"/>
      <c r="N373" s="16" t="str">
        <f>VLOOKUP(B373,'Plantilla publicacion'!$A$3:$M$490,13,0)</f>
        <v>6000-DESPACHO DEL SUPERINTENDENTE DELEGADO PARA EL CONTROL Y VERIFICACIÓN DE REGLAMENTOS TÉCNICOS Y METROLOGÍA LEGAL</v>
      </c>
      <c r="O373" s="16">
        <f>VLOOKUP(B373,'SEGUIMIENTO PAI 2025'!$F$6:$AF$486,23,0)</f>
        <v>0</v>
      </c>
      <c r="P373" s="504">
        <f>VLOOKUP(B373,'Plantilla publicacion'!$S$3:$Y$490,7,0)</f>
        <v>0</v>
      </c>
      <c r="Q373" s="16">
        <f>VLOOKUP(B373,'SEGUIMIENTO PAI 2025'!$F$6:$AF$486,21,0)</f>
        <v>0</v>
      </c>
    </row>
    <row r="374" spans="1:17" ht="39" thickBot="1" x14ac:dyDescent="0.3">
      <c r="A374" s="12" t="str">
        <f>VLOOKUP(B374,'Plantilla publicacion'!$A$3:$B$490,2,0)</f>
        <v>Actividad propia</v>
      </c>
      <c r="B374" s="10" t="s">
        <v>1263</v>
      </c>
      <c r="C374" s="248"/>
      <c r="D374" s="248">
        <f>VLOOKUP(B374,'Plantilla publicacion'!$A$3:$M$490,6,0)</f>
        <v>0</v>
      </c>
      <c r="E374" s="248"/>
      <c r="F374" s="248"/>
      <c r="G374" s="248" t="str">
        <f>VLOOKUP(B374,'Plantilla publicacion'!$A$3:$M$490,7,0)</f>
        <v>N/A</v>
      </c>
      <c r="H374" s="10" t="str">
        <f>VLOOKUP(B374,'Plantilla publicacion'!$A$3:$M$490,8,0)</f>
        <v>Ajustar el documento de los pasos 5 al 6  y remitirlo al Grupo de Trabajo de Regulación.  (Documento  de los pasos 5 al 6  ajustado y correo electrónico de remisión  al Grupo de Trabajo de Regulación / Único entregable)</v>
      </c>
      <c r="I374" s="10">
        <f>VLOOKUP(B374,'Plantilla publicacion'!$A$3:$M$490,9,0)</f>
        <v>1</v>
      </c>
      <c r="J374" s="10" t="str">
        <f>VLOOKUP(B374,'Plantilla publicacion'!$A$3:$M$490,10,0)</f>
        <v>Númerica</v>
      </c>
      <c r="K374" s="111" t="str">
        <f>VLOOKUP(B374,'Plantilla publicacion'!$A$3:$M$490,11,0)</f>
        <v>2025-11-24</v>
      </c>
      <c r="L374" s="111" t="str">
        <f>VLOOKUP(B374,'Plantilla publicacion'!$A$3:$M$490,12,0)</f>
        <v>2025-12-12</v>
      </c>
      <c r="M374" s="112"/>
      <c r="N374" s="113" t="str">
        <f>VLOOKUP(B374,'Plantilla publicacion'!$A$3:$M$490,13,0)</f>
        <v>6000-DESPACHO DEL SUPERINTENDENTE DELEGADO PARA EL CONTROL Y VERIFICACIÓN DE REGLAMENTOS TÉCNICOS Y METROLOGÍA LEGAL</v>
      </c>
      <c r="O374" s="113">
        <f>VLOOKUP(B374,'SEGUIMIENTO PAI 2025'!$F$6:$AF$486,23,0)</f>
        <v>0</v>
      </c>
      <c r="P374" s="505">
        <f>VLOOKUP(B374,'Plantilla publicacion'!$S$3:$Y$490,7,0)</f>
        <v>0</v>
      </c>
      <c r="Q374" s="113">
        <f>VLOOKUP(B374,'SEGUIMIENTO PAI 2025'!$F$6:$AF$486,21,0)</f>
        <v>0</v>
      </c>
    </row>
    <row r="375" spans="1:17" s="11" customFormat="1" ht="38.25" x14ac:dyDescent="0.25">
      <c r="A375" s="5" t="str">
        <f>VLOOKUP(B375,'Plantilla publicacion'!$A$3:$B$490,2,0)</f>
        <v>Producto</v>
      </c>
      <c r="B375" s="99" t="s">
        <v>1265</v>
      </c>
      <c r="C375" s="247" t="str">
        <f>VLOOKUP(B375,'Plantilla publicacion'!$A$3:$R$490,17,0)</f>
        <v>PND - 4-04-1-c- Transformación productiva, internacionalización y acción climática - Políticas de competencia, consumidor e infraestructura de la calidad modernas / PES - Reindustrialización</v>
      </c>
      <c r="D375" s="247" t="str">
        <f>VLOOKUP(B375,'Plantilla publicacion'!$A$3:$M$490,6,0)</f>
        <v>58-Promover el enfoque preventivo, diferencial y territorial en el que hacer misional de la entidad</v>
      </c>
      <c r="E375" s="247" t="str">
        <f>VLOOKUP(B375,'Plantilla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5" s="247" t="str">
        <f>VLOOKUP(B375,'Plantilla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5" s="247" t="str">
        <f>VLOOKUP(B375,'Plantilla publicacion'!$A$3:$M$490,7,0)</f>
        <v>C-3503-0200-0016-40401c</v>
      </c>
      <c r="H375" s="101" t="str">
        <f>VLOOKUP(B375,'Plantilla publicacion'!$A$3:$M$490,8,0)</f>
        <v>Análisis de Impacto Normativo -AIN ex ante de Cinemómetros elaborado y enviado al Grupo de Regulación (Memorando de remisión -correo electrónico de remisión y documento de definición de problema ajustado / Formato Matriz comentarios  Único entregable)</v>
      </c>
      <c r="I375" s="101">
        <f>VLOOKUP(B375,'Plantilla publicacion'!$A$3:$M$490,9,0)</f>
        <v>1</v>
      </c>
      <c r="J375" s="101" t="str">
        <f>VLOOKUP(B375,'Plantilla publicacion'!$A$3:$M$490,10,0)</f>
        <v>Númerica</v>
      </c>
      <c r="K375" s="181" t="str">
        <f>VLOOKUP(B375,'Plantilla publicacion'!$A$3:$M$490,11,0)</f>
        <v>2025-03-10</v>
      </c>
      <c r="L375" s="181" t="str">
        <f>VLOOKUP(B375,'Plantilla publicacion'!$A$3:$M$490,12,0)</f>
        <v>2025-11-07</v>
      </c>
      <c r="M375" s="14" t="str">
        <f>IF(ISERROR(VLOOKUP(B375,'Plantilla publicacion'!$A$3:$P$490,16,0)),"NA",VLOOKUP(B375,'Plantilla publicacion'!$A$3:$P$490,16,0))</f>
        <v xml:space="preserve">PND_18_Fortalecer institucionalmente el Subsistema Nacional de la Calidad </v>
      </c>
      <c r="N375" s="102" t="str">
        <f>VLOOKUP(B375,'Plantilla publicacion'!$A$3:$M$490,13,0)</f>
        <v>6000-DESPACHO DEL SUPERINTENDENTE DELEGADO PARA EL CONTROL Y VERIFICACIÓN DE REGLAMENTOS TÉCNICOS Y METROLOGÍA LEGAL</v>
      </c>
      <c r="O375" s="102">
        <f>VLOOKUP(B375,'SEGUIMIENTO PAI 2025'!$F$6:$AF$486,23,0)</f>
        <v>0</v>
      </c>
      <c r="P375" s="493">
        <f>VLOOKUP(B375,'Plantilla publicacion'!$S$3:$Y$490,7,0)</f>
        <v>0</v>
      </c>
      <c r="Q375" s="102">
        <f>VLOOKUP(B375,'SEGUIMIENTO PAI 2025'!$F$6:$AF$486,21,0)</f>
        <v>0</v>
      </c>
    </row>
    <row r="376" spans="1:17" ht="38.25" x14ac:dyDescent="0.25">
      <c r="A376" s="12" t="str">
        <f>VLOOKUP(B376,'Plantilla publicacion'!$A$3:$B$490,2,0)</f>
        <v>Actividad propia</v>
      </c>
      <c r="B376" s="103" t="s">
        <v>1266</v>
      </c>
      <c r="C376" s="248"/>
      <c r="D376" s="248">
        <f>VLOOKUP(B376,'Plantilla publicacion'!$A$3:$M$490,6,0)</f>
        <v>0</v>
      </c>
      <c r="E376" s="248"/>
      <c r="F376" s="248"/>
      <c r="G376" s="248" t="str">
        <f>VLOOKUP(B376,'Plantilla publicacion'!$A$3:$M$490,7,0)</f>
        <v>N/A</v>
      </c>
      <c r="H376" s="6" t="str">
        <f>VLOOKUP(B376,'Plantilla publicacion'!$A$3:$M$490,8,0)</f>
        <v>Elaborar y enviar al Grupo de Trabajo de Regulación el documento de definición del problema. (Documento de definición del problema y correo electrónico de remisión al Grupo de Trabajo de Regulación / Único entregable)</v>
      </c>
      <c r="I376" s="6">
        <f>VLOOKUP(B376,'Plantilla publicacion'!$A$3:$M$490,9,0)</f>
        <v>1</v>
      </c>
      <c r="J376" s="6" t="str">
        <f>VLOOKUP(B376,'Plantilla publicacion'!$A$3:$M$490,10,0)</f>
        <v>Númerica</v>
      </c>
      <c r="K376" s="7" t="str">
        <f>VLOOKUP(B376,'Plantilla publicacion'!$A$3:$M$490,11,0)</f>
        <v>2025-03-10</v>
      </c>
      <c r="L376" s="7" t="str">
        <f>VLOOKUP(B376,'Plantilla publicacion'!$A$3:$M$490,12,0)</f>
        <v>2025-08-29</v>
      </c>
      <c r="M376" s="56"/>
      <c r="N376" s="104" t="str">
        <f>VLOOKUP(B376,'Plantilla publicacion'!$A$3:$M$490,13,0)</f>
        <v>6000-DESPACHO DEL SUPERINTENDENTE DELEGADO PARA EL CONTROL Y VERIFICACIÓN DE REGLAMENTOS TÉCNICOS Y METROLOGÍA LEGAL</v>
      </c>
      <c r="O376" s="104">
        <f>VLOOKUP(B376,'SEGUIMIENTO PAI 2025'!$F$6:$AF$486,23,0)</f>
        <v>0</v>
      </c>
      <c r="P376" s="494">
        <f>VLOOKUP(B376,'Plantilla publicacion'!$S$3:$Y$490,7,0)</f>
        <v>0</v>
      </c>
      <c r="Q376" s="104">
        <f>VLOOKUP(B376,'SEGUIMIENTO PAI 2025'!$F$6:$AF$486,21,0)</f>
        <v>0</v>
      </c>
    </row>
    <row r="377" spans="1:17" ht="38.25" x14ac:dyDescent="0.25">
      <c r="A377" s="12" t="str">
        <f>VLOOKUP(B377,'Plantilla publicacion'!$A$3:$B$490,2,0)</f>
        <v>Actividad propia</v>
      </c>
      <c r="B377" s="103" t="s">
        <v>1268</v>
      </c>
      <c r="C377" s="248"/>
      <c r="D377" s="248">
        <f>VLOOKUP(B377,'Plantilla publicacion'!$A$3:$M$490,6,0)</f>
        <v>0</v>
      </c>
      <c r="E377" s="248"/>
      <c r="F377" s="248"/>
      <c r="G377" s="248" t="str">
        <f>VLOOKUP(B377,'Plantilla publicacion'!$A$3:$M$490,7,0)</f>
        <v>N/A</v>
      </c>
      <c r="H377" s="6" t="str">
        <f>VLOOKUP(B377,'Plantilla publicacion'!$A$3:$M$490,8,0)</f>
        <v>Revisar jurídicamente el documento de definición del problema y enviarlo a la dependencia solicitante. (Documento de definición del problema con observaciones y correo electrónico de remisión a la dependencia solicitante / Único entregable)</v>
      </c>
      <c r="I377" s="6">
        <f>VLOOKUP(B377,'Plantilla publicacion'!$A$3:$M$490,9,0)</f>
        <v>1</v>
      </c>
      <c r="J377" s="6" t="str">
        <f>VLOOKUP(B377,'Plantilla publicacion'!$A$3:$M$490,10,0)</f>
        <v>Númerica</v>
      </c>
      <c r="K377" s="7" t="str">
        <f>VLOOKUP(B377,'Plantilla publicacion'!$A$3:$M$490,11,0)</f>
        <v>2025-09-01</v>
      </c>
      <c r="L377" s="7" t="str">
        <f>VLOOKUP(B377,'Plantilla publicacion'!$A$3:$M$490,12,0)</f>
        <v>2025-09-26</v>
      </c>
      <c r="M377" s="56"/>
      <c r="N377" s="104" t="str">
        <f>VLOOKUP(B377,'Plantilla publicacion'!$A$3:$M$490,13,0)</f>
        <v>6000-DESPACHO DEL SUPERINTENDENTE DELEGADO PARA EL CONTROL Y VERIFICACIÓN DE REGLAMENTOS TÉCNICOS Y METROLOGÍA LEGAL</v>
      </c>
      <c r="O377" s="104">
        <f>VLOOKUP(B377,'SEGUIMIENTO PAI 2025'!$F$6:$AF$486,23,0)</f>
        <v>0</v>
      </c>
      <c r="P377" s="494">
        <f>VLOOKUP(B377,'Plantilla publicacion'!$S$3:$Y$490,7,0)</f>
        <v>0</v>
      </c>
      <c r="Q377" s="104">
        <f>VLOOKUP(B377,'SEGUIMIENTO PAI 2025'!$F$6:$AF$486,21,0)</f>
        <v>0</v>
      </c>
    </row>
    <row r="378" spans="1:17" ht="51" x14ac:dyDescent="0.25">
      <c r="A378" s="12" t="str">
        <f>VLOOKUP(B378,'Plantilla publicacion'!$A$3:$B$490,2,0)</f>
        <v>Actividad propia</v>
      </c>
      <c r="B378" s="103" t="s">
        <v>1270</v>
      </c>
      <c r="C378" s="248"/>
      <c r="D378" s="248">
        <f>VLOOKUP(B378,'Plantilla publicacion'!$A$3:$M$490,6,0)</f>
        <v>0</v>
      </c>
      <c r="E378" s="248"/>
      <c r="F378" s="248"/>
      <c r="G378" s="248" t="str">
        <f>VLOOKUP(B378,'Plantilla publicacion'!$A$3:$M$490,7,0)</f>
        <v>N/A</v>
      </c>
      <c r="H378" s="6" t="str">
        <f>VLOOKUP(B378,'Plantilla publicacion'!$A$3:$M$490,8,0)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8" s="6">
        <f>VLOOKUP(B378,'Plantilla publicacion'!$A$3:$M$490,9,0)</f>
        <v>1</v>
      </c>
      <c r="J378" s="6" t="str">
        <f>VLOOKUP(B378,'Plantilla publicacion'!$A$3:$M$490,10,0)</f>
        <v>Númerica</v>
      </c>
      <c r="K378" s="7" t="str">
        <f>VLOOKUP(B378,'Plantilla publicacion'!$A$3:$M$490,11,0)</f>
        <v>2025-09-29</v>
      </c>
      <c r="L378" s="7" t="str">
        <f>VLOOKUP(B378,'Plantilla publicacion'!$A$3:$M$490,12,0)</f>
        <v>2025-10-03</v>
      </c>
      <c r="M378" s="56"/>
      <c r="N378" s="104" t="str">
        <f>VLOOKUP(B378,'Plantilla publicacion'!$A$3:$M$490,13,0)</f>
        <v>6000-DESPACHO DEL SUPERINTENDENTE DELEGADO PARA EL CONTROL Y VERIFICACIÓN DE REGLAMENTOS TÉCNICOS Y METROLOGÍA LEGAL</v>
      </c>
      <c r="O378" s="104">
        <f>VLOOKUP(B378,'SEGUIMIENTO PAI 2025'!$F$6:$AF$486,23,0)</f>
        <v>0</v>
      </c>
      <c r="P378" s="494">
        <f>VLOOKUP(B378,'Plantilla publicacion'!$S$3:$Y$490,7,0)</f>
        <v>0</v>
      </c>
      <c r="Q378" s="104">
        <f>VLOOKUP(B378,'SEGUIMIENTO PAI 2025'!$F$6:$AF$486,21,0)</f>
        <v>0</v>
      </c>
    </row>
    <row r="379" spans="1:17" ht="51.75" thickBot="1" x14ac:dyDescent="0.3">
      <c r="A379" s="12" t="str">
        <f>VLOOKUP(B379,'Plantilla publicacion'!$A$3:$B$490,2,0)</f>
        <v>Actividad propia</v>
      </c>
      <c r="B379" s="105" t="s">
        <v>1272</v>
      </c>
      <c r="C379" s="249"/>
      <c r="D379" s="249">
        <f>VLOOKUP(B379,'Plantilla publicacion'!$A$3:$M$490,6,0)</f>
        <v>0</v>
      </c>
      <c r="E379" s="249"/>
      <c r="F379" s="249"/>
      <c r="G379" s="249" t="str">
        <f>VLOOKUP(B379,'Plantilla publicacion'!$A$3:$M$490,7,0)</f>
        <v>N/A</v>
      </c>
      <c r="H379" s="107" t="str">
        <f>VLOOKUP(B379,'Plantilla publicacion'!$A$3:$M$490,8,0)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9" s="107">
        <f>VLOOKUP(B379,'Plantilla publicacion'!$A$3:$M$490,9,0)</f>
        <v>1</v>
      </c>
      <c r="J379" s="107" t="str">
        <f>VLOOKUP(B379,'Plantilla publicacion'!$A$3:$M$490,10,0)</f>
        <v>Númerica</v>
      </c>
      <c r="K379" s="108" t="str">
        <f>VLOOKUP(B379,'Plantilla publicacion'!$A$3:$M$490,11,0)</f>
        <v>2025-10-20</v>
      </c>
      <c r="L379" s="108" t="str">
        <f>VLOOKUP(B379,'Plantilla publicacion'!$A$3:$M$490,12,0)</f>
        <v>2025-11-07</v>
      </c>
      <c r="M379" s="109"/>
      <c r="N379" s="110" t="str">
        <f>VLOOKUP(B379,'Plantilla publicacion'!$A$3:$M$490,13,0)</f>
        <v>6000-DESPACHO DEL SUPERINTENDENTE DELEGADO PARA EL CONTROL Y VERIFICACIÓN DE REGLAMENTOS TÉCNICOS Y METROLOGÍA LEGAL</v>
      </c>
      <c r="O379" s="110">
        <f>VLOOKUP(B379,'SEGUIMIENTO PAI 2025'!$F$6:$AF$486,23,0)</f>
        <v>0</v>
      </c>
      <c r="P379" s="495">
        <f>VLOOKUP(B379,'Plantilla publicacion'!$S$3:$Y$490,7,0)</f>
        <v>0</v>
      </c>
      <c r="Q379" s="110">
        <f>VLOOKUP(B379,'SEGUIMIENTO PAI 2025'!$F$6:$AF$486,21,0)</f>
        <v>0</v>
      </c>
    </row>
    <row r="380" spans="1:17" x14ac:dyDescent="0.25">
      <c r="O380" s="200"/>
      <c r="P380" s="492"/>
      <c r="Q380" s="152"/>
    </row>
    <row r="381" spans="1:17" x14ac:dyDescent="0.25">
      <c r="O381" s="200"/>
      <c r="P381" s="492"/>
      <c r="Q381" s="152"/>
    </row>
  </sheetData>
  <autoFilter ref="A9:N380" xr:uid="{C55B0D7C-4224-4685-BB07-31E4684A39FD}"/>
  <mergeCells count="440">
    <mergeCell ref="F102:F105"/>
    <mergeCell ref="E102:E105"/>
    <mergeCell ref="F91:F94"/>
    <mergeCell ref="G91:G94"/>
    <mergeCell ref="C95:C98"/>
    <mergeCell ref="D95:D98"/>
    <mergeCell ref="E95:E98"/>
    <mergeCell ref="G95:G98"/>
    <mergeCell ref="F95:F98"/>
    <mergeCell ref="C91:C94"/>
    <mergeCell ref="D91:D94"/>
    <mergeCell ref="E91:E94"/>
    <mergeCell ref="C357:C362"/>
    <mergeCell ref="D357:D362"/>
    <mergeCell ref="E357:E362"/>
    <mergeCell ref="G357:G362"/>
    <mergeCell ref="F357:F362"/>
    <mergeCell ref="C354:C356"/>
    <mergeCell ref="D354:D356"/>
    <mergeCell ref="E354:E356"/>
    <mergeCell ref="F354:F356"/>
    <mergeCell ref="G354:G356"/>
    <mergeCell ref="C375:C379"/>
    <mergeCell ref="D375:D379"/>
    <mergeCell ref="E375:E379"/>
    <mergeCell ref="F375:F379"/>
    <mergeCell ref="G375:G379"/>
    <mergeCell ref="C363:C370"/>
    <mergeCell ref="D363:D370"/>
    <mergeCell ref="G363:G370"/>
    <mergeCell ref="F363:F370"/>
    <mergeCell ref="E363:E370"/>
    <mergeCell ref="C371:C374"/>
    <mergeCell ref="D371:D374"/>
    <mergeCell ref="E371:E374"/>
    <mergeCell ref="F371:F374"/>
    <mergeCell ref="G371:G374"/>
    <mergeCell ref="G349:G353"/>
    <mergeCell ref="C345:C348"/>
    <mergeCell ref="D345:D348"/>
    <mergeCell ref="E345:E348"/>
    <mergeCell ref="F345:F348"/>
    <mergeCell ref="G345:G348"/>
    <mergeCell ref="C337:C344"/>
    <mergeCell ref="D337:D344"/>
    <mergeCell ref="E337:E344"/>
    <mergeCell ref="F337:F344"/>
    <mergeCell ref="G337:G344"/>
    <mergeCell ref="C349:C353"/>
    <mergeCell ref="D349:D353"/>
    <mergeCell ref="E349:E353"/>
    <mergeCell ref="F349:F353"/>
    <mergeCell ref="C333:C336"/>
    <mergeCell ref="D333:D336"/>
    <mergeCell ref="E333:E336"/>
    <mergeCell ref="F333:F336"/>
    <mergeCell ref="G333:G336"/>
    <mergeCell ref="C321:C326"/>
    <mergeCell ref="D321:D326"/>
    <mergeCell ref="E321:E326"/>
    <mergeCell ref="F321:F326"/>
    <mergeCell ref="G321:G326"/>
    <mergeCell ref="C327:C330"/>
    <mergeCell ref="D327:D330"/>
    <mergeCell ref="E327:E330"/>
    <mergeCell ref="F327:F330"/>
    <mergeCell ref="G327:G330"/>
    <mergeCell ref="B331:N331"/>
    <mergeCell ref="G297:G301"/>
    <mergeCell ref="C316:C320"/>
    <mergeCell ref="D316:D320"/>
    <mergeCell ref="G316:G320"/>
    <mergeCell ref="F316:F320"/>
    <mergeCell ref="E316:E320"/>
    <mergeCell ref="C311:C313"/>
    <mergeCell ref="D311:D313"/>
    <mergeCell ref="E311:E313"/>
    <mergeCell ref="G311:G313"/>
    <mergeCell ref="F311:F313"/>
    <mergeCell ref="B314:N314"/>
    <mergeCell ref="C302:C305"/>
    <mergeCell ref="D302:D305"/>
    <mergeCell ref="E302:E305"/>
    <mergeCell ref="G302:G305"/>
    <mergeCell ref="F302:F305"/>
    <mergeCell ref="C289:C291"/>
    <mergeCell ref="D289:D291"/>
    <mergeCell ref="E289:E291"/>
    <mergeCell ref="G289:G291"/>
    <mergeCell ref="F289:F291"/>
    <mergeCell ref="C292:C296"/>
    <mergeCell ref="E292:E296"/>
    <mergeCell ref="D292:D296"/>
    <mergeCell ref="F292:F296"/>
    <mergeCell ref="G292:G296"/>
    <mergeCell ref="C266:C268"/>
    <mergeCell ref="D266:D268"/>
    <mergeCell ref="E266:E268"/>
    <mergeCell ref="F266:F268"/>
    <mergeCell ref="G266:G268"/>
    <mergeCell ref="F271:F273"/>
    <mergeCell ref="G271:G273"/>
    <mergeCell ref="C280:C282"/>
    <mergeCell ref="D280:D282"/>
    <mergeCell ref="G280:G282"/>
    <mergeCell ref="F280:F282"/>
    <mergeCell ref="E280:E282"/>
    <mergeCell ref="C277:C279"/>
    <mergeCell ref="D277:D279"/>
    <mergeCell ref="E277:E279"/>
    <mergeCell ref="F277:F279"/>
    <mergeCell ref="G277:G279"/>
    <mergeCell ref="B269:N269"/>
    <mergeCell ref="G259:G261"/>
    <mergeCell ref="C262:C265"/>
    <mergeCell ref="D262:D265"/>
    <mergeCell ref="E262:E265"/>
    <mergeCell ref="F262:F265"/>
    <mergeCell ref="G262:G265"/>
    <mergeCell ref="C259:C261"/>
    <mergeCell ref="D259:D261"/>
    <mergeCell ref="E259:E261"/>
    <mergeCell ref="F259:F261"/>
    <mergeCell ref="C245:C251"/>
    <mergeCell ref="D245:D251"/>
    <mergeCell ref="E245:E251"/>
    <mergeCell ref="F245:F251"/>
    <mergeCell ref="G245:G251"/>
    <mergeCell ref="C255:C258"/>
    <mergeCell ref="D255:D258"/>
    <mergeCell ref="E255:E258"/>
    <mergeCell ref="F255:F258"/>
    <mergeCell ref="G255:G258"/>
    <mergeCell ref="C252:C254"/>
    <mergeCell ref="D252:D254"/>
    <mergeCell ref="E252:E254"/>
    <mergeCell ref="F252:F254"/>
    <mergeCell ref="G252:G254"/>
    <mergeCell ref="G235:G239"/>
    <mergeCell ref="C240:C244"/>
    <mergeCell ref="D240:D244"/>
    <mergeCell ref="E240:E244"/>
    <mergeCell ref="F240:F244"/>
    <mergeCell ref="G240:G244"/>
    <mergeCell ref="C235:C239"/>
    <mergeCell ref="D235:D239"/>
    <mergeCell ref="E235:E239"/>
    <mergeCell ref="F235:F239"/>
    <mergeCell ref="C211:C216"/>
    <mergeCell ref="D211:D216"/>
    <mergeCell ref="E211:E216"/>
    <mergeCell ref="F211:F216"/>
    <mergeCell ref="C226:C234"/>
    <mergeCell ref="D226:D234"/>
    <mergeCell ref="E226:E234"/>
    <mergeCell ref="F226:F234"/>
    <mergeCell ref="G226:G234"/>
    <mergeCell ref="C222:C225"/>
    <mergeCell ref="D222:D225"/>
    <mergeCell ref="E222:E225"/>
    <mergeCell ref="F222:F225"/>
    <mergeCell ref="G222:G225"/>
    <mergeCell ref="G211:G216"/>
    <mergeCell ref="F204:F207"/>
    <mergeCell ref="C208:C210"/>
    <mergeCell ref="D208:D210"/>
    <mergeCell ref="E208:E210"/>
    <mergeCell ref="G208:G210"/>
    <mergeCell ref="F208:F210"/>
    <mergeCell ref="C204:C207"/>
    <mergeCell ref="D204:D207"/>
    <mergeCell ref="E204:E207"/>
    <mergeCell ref="G204:G207"/>
    <mergeCell ref="C189:C193"/>
    <mergeCell ref="D189:D193"/>
    <mergeCell ref="E189:E193"/>
    <mergeCell ref="F189:F193"/>
    <mergeCell ref="G189:G193"/>
    <mergeCell ref="C179:C185"/>
    <mergeCell ref="D179:D185"/>
    <mergeCell ref="E179:E185"/>
    <mergeCell ref="F179:F185"/>
    <mergeCell ref="G179:G185"/>
    <mergeCell ref="E140:E144"/>
    <mergeCell ref="F140:F144"/>
    <mergeCell ref="G140:G144"/>
    <mergeCell ref="E153:E157"/>
    <mergeCell ref="C175:C178"/>
    <mergeCell ref="D175:D178"/>
    <mergeCell ref="E175:E178"/>
    <mergeCell ref="F175:F178"/>
    <mergeCell ref="G175:G178"/>
    <mergeCell ref="C171:C174"/>
    <mergeCell ref="D171:D174"/>
    <mergeCell ref="E171:E174"/>
    <mergeCell ref="F171:F174"/>
    <mergeCell ref="G171:G174"/>
    <mergeCell ref="C167:C170"/>
    <mergeCell ref="D167:D170"/>
    <mergeCell ref="E167:E170"/>
    <mergeCell ref="F167:F170"/>
    <mergeCell ref="G167:G170"/>
    <mergeCell ref="C163:C166"/>
    <mergeCell ref="D163:D166"/>
    <mergeCell ref="E163:E166"/>
    <mergeCell ref="F163:F166"/>
    <mergeCell ref="G163:G166"/>
    <mergeCell ref="G117:G118"/>
    <mergeCell ref="D119:D121"/>
    <mergeCell ref="C119:C121"/>
    <mergeCell ref="E119:E121"/>
    <mergeCell ref="F119:F121"/>
    <mergeCell ref="G119:G121"/>
    <mergeCell ref="C115:C116"/>
    <mergeCell ref="C117:C118"/>
    <mergeCell ref="D117:D118"/>
    <mergeCell ref="E117:E118"/>
    <mergeCell ref="F117:F118"/>
    <mergeCell ref="D115:D116"/>
    <mergeCell ref="E115:E116"/>
    <mergeCell ref="F115:F116"/>
    <mergeCell ref="G115:G116"/>
    <mergeCell ref="C125:C126"/>
    <mergeCell ref="D125:D126"/>
    <mergeCell ref="E125:E126"/>
    <mergeCell ref="F125:F126"/>
    <mergeCell ref="G125:G126"/>
    <mergeCell ref="C122:C124"/>
    <mergeCell ref="D122:D124"/>
    <mergeCell ref="E122:E124"/>
    <mergeCell ref="F122:F124"/>
    <mergeCell ref="G122:G124"/>
    <mergeCell ref="C86:C90"/>
    <mergeCell ref="D86:D90"/>
    <mergeCell ref="E86:E90"/>
    <mergeCell ref="F86:F90"/>
    <mergeCell ref="G86:G90"/>
    <mergeCell ref="F83:F85"/>
    <mergeCell ref="C113:C114"/>
    <mergeCell ref="D113:D114"/>
    <mergeCell ref="E113:E114"/>
    <mergeCell ref="F113:F114"/>
    <mergeCell ref="G113:G114"/>
    <mergeCell ref="C106:C107"/>
    <mergeCell ref="D106:D107"/>
    <mergeCell ref="E106:E107"/>
    <mergeCell ref="F106:F107"/>
    <mergeCell ref="G106:G107"/>
    <mergeCell ref="C108:C112"/>
    <mergeCell ref="D108:D112"/>
    <mergeCell ref="E108:E112"/>
    <mergeCell ref="F108:F112"/>
    <mergeCell ref="G108:G112"/>
    <mergeCell ref="C102:C105"/>
    <mergeCell ref="D102:D105"/>
    <mergeCell ref="G102:G105"/>
    <mergeCell ref="C59:C62"/>
    <mergeCell ref="D59:D62"/>
    <mergeCell ref="E59:E62"/>
    <mergeCell ref="F59:F62"/>
    <mergeCell ref="G59:G62"/>
    <mergeCell ref="C55:C58"/>
    <mergeCell ref="D55:D58"/>
    <mergeCell ref="F55:F58"/>
    <mergeCell ref="G55:G58"/>
    <mergeCell ref="E55:E58"/>
    <mergeCell ref="C48:C54"/>
    <mergeCell ref="D48:D54"/>
    <mergeCell ref="E48:E54"/>
    <mergeCell ref="F48:F54"/>
    <mergeCell ref="G48:G54"/>
    <mergeCell ref="C42:C45"/>
    <mergeCell ref="D42:D45"/>
    <mergeCell ref="E42:E45"/>
    <mergeCell ref="F42:F45"/>
    <mergeCell ref="G42:G45"/>
    <mergeCell ref="B46:N46"/>
    <mergeCell ref="F38:F41"/>
    <mergeCell ref="G38:G41"/>
    <mergeCell ref="C30:C34"/>
    <mergeCell ref="D30:D34"/>
    <mergeCell ref="E30:E34"/>
    <mergeCell ref="F30:F34"/>
    <mergeCell ref="G30:G34"/>
    <mergeCell ref="C35:C37"/>
    <mergeCell ref="D35:D37"/>
    <mergeCell ref="E35:E37"/>
    <mergeCell ref="F35:F37"/>
    <mergeCell ref="G35:G37"/>
    <mergeCell ref="C38:C41"/>
    <mergeCell ref="D38:D41"/>
    <mergeCell ref="E38:E41"/>
    <mergeCell ref="C10:C15"/>
    <mergeCell ref="G10:G15"/>
    <mergeCell ref="F10:F15"/>
    <mergeCell ref="E10:E15"/>
    <mergeCell ref="D10:D15"/>
    <mergeCell ref="C16:C18"/>
    <mergeCell ref="D16:D18"/>
    <mergeCell ref="G16:G18"/>
    <mergeCell ref="F16:F18"/>
    <mergeCell ref="E16:E18"/>
    <mergeCell ref="C25:C29"/>
    <mergeCell ref="D25:D29"/>
    <mergeCell ref="E25:E29"/>
    <mergeCell ref="F25:F29"/>
    <mergeCell ref="G25:G29"/>
    <mergeCell ref="C19:C24"/>
    <mergeCell ref="D19:D24"/>
    <mergeCell ref="E19:E24"/>
    <mergeCell ref="F19:F24"/>
    <mergeCell ref="G19:G24"/>
    <mergeCell ref="F76:F79"/>
    <mergeCell ref="G76:G79"/>
    <mergeCell ref="C66:C70"/>
    <mergeCell ref="D66:D70"/>
    <mergeCell ref="E66:E70"/>
    <mergeCell ref="F66:F70"/>
    <mergeCell ref="G66:G70"/>
    <mergeCell ref="G80:G82"/>
    <mergeCell ref="C83:C85"/>
    <mergeCell ref="D83:D85"/>
    <mergeCell ref="E83:E85"/>
    <mergeCell ref="G83:G85"/>
    <mergeCell ref="C80:C82"/>
    <mergeCell ref="D80:D82"/>
    <mergeCell ref="E80:E82"/>
    <mergeCell ref="F80:F82"/>
    <mergeCell ref="C71:C75"/>
    <mergeCell ref="D71:D75"/>
    <mergeCell ref="G71:G75"/>
    <mergeCell ref="F71:F75"/>
    <mergeCell ref="E71:E75"/>
    <mergeCell ref="C201:C203"/>
    <mergeCell ref="D201:D203"/>
    <mergeCell ref="E201:E203"/>
    <mergeCell ref="F201:F203"/>
    <mergeCell ref="G201:G203"/>
    <mergeCell ref="C148:C152"/>
    <mergeCell ref="D148:D152"/>
    <mergeCell ref="E148:E152"/>
    <mergeCell ref="F148:F152"/>
    <mergeCell ref="G148:G152"/>
    <mergeCell ref="C186:C188"/>
    <mergeCell ref="D186:D188"/>
    <mergeCell ref="E186:E188"/>
    <mergeCell ref="F186:F188"/>
    <mergeCell ref="G186:G188"/>
    <mergeCell ref="G153:G157"/>
    <mergeCell ref="C158:C162"/>
    <mergeCell ref="D158:D162"/>
    <mergeCell ref="E158:E162"/>
    <mergeCell ref="F158:F162"/>
    <mergeCell ref="G158:G162"/>
    <mergeCell ref="C153:C157"/>
    <mergeCell ref="D153:D157"/>
    <mergeCell ref="F153:F157"/>
    <mergeCell ref="B287:N287"/>
    <mergeCell ref="B306:N306"/>
    <mergeCell ref="C308:C310"/>
    <mergeCell ref="D308:D310"/>
    <mergeCell ref="E308:E310"/>
    <mergeCell ref="F308:F310"/>
    <mergeCell ref="G308:G310"/>
    <mergeCell ref="C271:C273"/>
    <mergeCell ref="D271:D273"/>
    <mergeCell ref="E271:E273"/>
    <mergeCell ref="C274:C276"/>
    <mergeCell ref="D274:D276"/>
    <mergeCell ref="E274:E276"/>
    <mergeCell ref="F274:F276"/>
    <mergeCell ref="G274:G276"/>
    <mergeCell ref="C283:C286"/>
    <mergeCell ref="D283:D286"/>
    <mergeCell ref="F283:F286"/>
    <mergeCell ref="G283:G286"/>
    <mergeCell ref="E283:E286"/>
    <mergeCell ref="C297:C301"/>
    <mergeCell ref="D297:D301"/>
    <mergeCell ref="E297:E301"/>
    <mergeCell ref="F297:F301"/>
    <mergeCell ref="B194:N194"/>
    <mergeCell ref="B199:N199"/>
    <mergeCell ref="C196:C198"/>
    <mergeCell ref="D196:D198"/>
    <mergeCell ref="E196:E198"/>
    <mergeCell ref="F196:F198"/>
    <mergeCell ref="G196:G198"/>
    <mergeCell ref="C133:C135"/>
    <mergeCell ref="D133:D135"/>
    <mergeCell ref="E133:E135"/>
    <mergeCell ref="F133:F135"/>
    <mergeCell ref="G133:G135"/>
    <mergeCell ref="C145:C147"/>
    <mergeCell ref="D145:D147"/>
    <mergeCell ref="E145:E147"/>
    <mergeCell ref="F145:F147"/>
    <mergeCell ref="G145:G147"/>
    <mergeCell ref="C136:C139"/>
    <mergeCell ref="D136:D139"/>
    <mergeCell ref="E136:E139"/>
    <mergeCell ref="F136:F139"/>
    <mergeCell ref="G136:G139"/>
    <mergeCell ref="C140:C144"/>
    <mergeCell ref="D140:D144"/>
    <mergeCell ref="C127:C132"/>
    <mergeCell ref="D127:D132"/>
    <mergeCell ref="E127:E132"/>
    <mergeCell ref="F127:F132"/>
    <mergeCell ref="G127:G132"/>
    <mergeCell ref="B8:D8"/>
    <mergeCell ref="G8:N8"/>
    <mergeCell ref="B1:D3"/>
    <mergeCell ref="B4:N4"/>
    <mergeCell ref="B6:N6"/>
    <mergeCell ref="B7:N7"/>
    <mergeCell ref="B5:L5"/>
    <mergeCell ref="G63:G65"/>
    <mergeCell ref="F63:F65"/>
    <mergeCell ref="E63:E65"/>
    <mergeCell ref="D63:D65"/>
    <mergeCell ref="C63:C65"/>
    <mergeCell ref="C99:C101"/>
    <mergeCell ref="D99:D101"/>
    <mergeCell ref="E99:E101"/>
    <mergeCell ref="G99:G101"/>
    <mergeCell ref="C76:C79"/>
    <mergeCell ref="D76:D79"/>
    <mergeCell ref="E76:E79"/>
    <mergeCell ref="O314:Q314"/>
    <mergeCell ref="O287:Q287"/>
    <mergeCell ref="O306:Q306"/>
    <mergeCell ref="O269:Q269"/>
    <mergeCell ref="O199:Q199"/>
    <mergeCell ref="O4:Q4"/>
    <mergeCell ref="O5:P5"/>
    <mergeCell ref="O6:P6"/>
    <mergeCell ref="O7:Q7"/>
    <mergeCell ref="O46:Q46"/>
    <mergeCell ref="O194:Q194"/>
  </mergeCells>
  <conditionalFormatting sqref="A10:B45">
    <cfRule type="cellIs" dxfId="396" priority="147" operator="equal">
      <formula>0</formula>
    </cfRule>
  </conditionalFormatting>
  <conditionalFormatting sqref="A48:B126">
    <cfRule type="cellIs" dxfId="395" priority="145" operator="equal">
      <formula>0</formula>
    </cfRule>
  </conditionalFormatting>
  <conditionalFormatting sqref="A134:B178">
    <cfRule type="cellIs" dxfId="394" priority="751" operator="equal">
      <formula>0</formula>
    </cfRule>
  </conditionalFormatting>
  <conditionalFormatting sqref="A180:B193">
    <cfRule type="cellIs" dxfId="393" priority="449" operator="equal">
      <formula>0</formula>
    </cfRule>
  </conditionalFormatting>
  <conditionalFormatting sqref="A196:B198">
    <cfRule type="cellIs" dxfId="392" priority="747" operator="equal">
      <formula>0</formula>
    </cfRule>
  </conditionalFormatting>
  <conditionalFormatting sqref="A201:B268">
    <cfRule type="cellIs" dxfId="391" priority="708" operator="equal">
      <formula>0</formula>
    </cfRule>
  </conditionalFormatting>
  <conditionalFormatting sqref="A271:B286">
    <cfRule type="cellIs" dxfId="390" priority="714" operator="equal">
      <formula>0</formula>
    </cfRule>
  </conditionalFormatting>
  <conditionalFormatting sqref="A289:B305">
    <cfRule type="cellIs" dxfId="389" priority="718" operator="equal">
      <formula>0</formula>
    </cfRule>
  </conditionalFormatting>
  <conditionalFormatting sqref="A308:B313">
    <cfRule type="cellIs" dxfId="388" priority="727" operator="equal">
      <formula>0</formula>
    </cfRule>
  </conditionalFormatting>
  <conditionalFormatting sqref="A316:B330">
    <cfRule type="cellIs" dxfId="387" priority="724" operator="equal">
      <formula>0</formula>
    </cfRule>
  </conditionalFormatting>
  <conditionalFormatting sqref="A333:B379">
    <cfRule type="cellIs" dxfId="386" priority="729" operator="equal">
      <formula>0</formula>
    </cfRule>
  </conditionalFormatting>
  <conditionalFormatting sqref="A1:F1 H1:N1 A2:N4 A5:C5 N5 H20:M23 H43:N45 A128:B132 H190:N193 A194:N195 A199:N200 A269:N270 H284:N286 A287:N288 H303:N305 A306:N307 H312:N313 A314:N315 H328:N330 A331:N332 H376:N379 A380:N1048576 O1:XFD3 H39:N41 H56:N58 H60:N62 H64:N65 H67:N70 H72:N75 H77:N79 H81:N82 H84:N85 H87:N90 H92:N94 H96:N98 H100:N101 H103:N105 H107:N107 H114:N114 H116:N116 H123:N124 H126:N126 H128:N132 H134:N135 H137:N139 H141:N144 H146:N147 H149:N152 H154:N157 H159:N162 H164:N166 H168:N170 H172:N174 H176:N178 H180:N185 H187:N188 R190:XFD195 R197:XFD200 R267:XFD270 H272:N273 H275:N276 H278:N279 H281:N282 R284:XFD288 H290:N291 H293:N296 H298:N301 R303:XFD307 H309:N310 R312:XFD315 H317:N320 H322:N326 R328:XFD332 H334:N336 H338:N344 H346:N348 H350:N353 H358:N362 H364:N370 H372:N374 O382:XFD1048576 P8:XFD8 R4:XFD7 H11:N15 H17:N18 H24:N24 H26:N29 R39:XFD41 A46:N47 R43:XFD47 H49:N54 R56:XFD58 R60:XFD62 R64:XFD65 R67:XFD70 R72:XFD75 R77:XFD79 R81:XFD82 R84:XFD85 R92:XFD94 R87:XFD90 R96:XFD98 R100:XFD101 R103:XFD105 R372:XFD374 R364:XFD370 R358:XFD362 R350:XFD353 R346:XFD348 R338:XFD344 R334:XFD336 R322:XFD326 R317:XFD320 R309:XFD310 R298:XFD301 R293:XFD296 R290:XFD291 R281:XFD282 R278:XFD279 R275:XFD276 R272:XFD273 R187:XFD188 R180:XFD185 R176:XFD178 R172:XFD174 R168:XFD170 R164:XFD166 R159:XFD162 R154:XFD157 R149:XFD152 R146:XFD147 R141:XFD144 R137:XFD139 R134:XFD135 R128:XFD132 R126:XFD126 R123:XFD124 R116:XFD116 R114:XFD114 R107:XFD107 H109:N112 R109:XFD112 R376:XFD381 R26:XFD29 R24:XFD24 R17:XFD18 R11:XFD15 R49:XFD54 H355:XFD356 H267:Q268 H205:XFD207 H209:XFD210 H212:XFD221 H223:XFD225 H227:XFD234 H236:XFD239 H241:XFD244 H246:XFD251 H253:XFD254 H256:XFD258 H260:XFD261 H263:XFD265 H202:XFD203 H197:Q198">
    <cfRule type="cellIs" dxfId="385" priority="793" operator="equal">
      <formula>0</formula>
    </cfRule>
  </conditionalFormatting>
  <conditionalFormatting sqref="A8:O8 A6:N7">
    <cfRule type="cellIs" dxfId="384" priority="792" operator="equal">
      <formula>0</formula>
    </cfRule>
  </conditionalFormatting>
  <conditionalFormatting sqref="A9:N9 R9:XFD9">
    <cfRule type="cellIs" dxfId="383" priority="533" operator="equal">
      <formula>0</formula>
    </cfRule>
  </conditionalFormatting>
  <conditionalFormatting sqref="A127:N127 R127:XFD127">
    <cfRule type="cellIs" dxfId="382" priority="136" operator="equal">
      <formula>0</formula>
    </cfRule>
  </conditionalFormatting>
  <conditionalFormatting sqref="A133:N133 R133:XFD133">
    <cfRule type="cellIs" dxfId="381" priority="138" operator="equal">
      <formula>0</formula>
    </cfRule>
  </conditionalFormatting>
  <conditionalFormatting sqref="A179:N179 R179:XFD179">
    <cfRule type="cellIs" dxfId="380" priority="232" operator="equal">
      <formula>0</formula>
    </cfRule>
  </conditionalFormatting>
  <conditionalFormatting sqref="C99:E99">
    <cfRule type="cellIs" dxfId="379" priority="413" operator="equal">
      <formula>0</formula>
    </cfRule>
  </conditionalFormatting>
  <conditionalFormatting sqref="C119:G120">
    <cfRule type="cellIs" dxfId="378" priority="353" operator="equal">
      <formula>0</formula>
    </cfRule>
  </conditionalFormatting>
  <conditionalFormatting sqref="C217:G217">
    <cfRule type="cellIs" dxfId="377" priority="146" operator="equal">
      <formula>0</formula>
    </cfRule>
  </conditionalFormatting>
  <conditionalFormatting sqref="C19:M19">
    <cfRule type="cellIs" dxfId="376" priority="272" operator="equal">
      <formula>0</formula>
    </cfRule>
  </conditionalFormatting>
  <conditionalFormatting sqref="C10:N10 R10:XFD10">
    <cfRule type="cellIs" dxfId="375" priority="274" operator="equal">
      <formula>0</formula>
    </cfRule>
  </conditionalFormatting>
  <conditionalFormatting sqref="C16:N16 R16:XFD16">
    <cfRule type="cellIs" dxfId="374" priority="273" operator="equal">
      <formula>0</formula>
    </cfRule>
  </conditionalFormatting>
  <conditionalFormatting sqref="C25:N25 R25:XFD25">
    <cfRule type="cellIs" dxfId="373" priority="271" operator="equal">
      <formula>0</formula>
    </cfRule>
  </conditionalFormatting>
  <conditionalFormatting sqref="C30:N30 R30:XFD30">
    <cfRule type="cellIs" dxfId="372" priority="270" operator="equal">
      <formula>0</formula>
    </cfRule>
  </conditionalFormatting>
  <conditionalFormatting sqref="C38:N38 R38:XFD38">
    <cfRule type="cellIs" dxfId="371" priority="269" operator="equal">
      <formula>0</formula>
    </cfRule>
  </conditionalFormatting>
  <conditionalFormatting sqref="C42:N42 R42:XFD42">
    <cfRule type="cellIs" dxfId="370" priority="268" operator="equal">
      <formula>0</formula>
    </cfRule>
  </conditionalFormatting>
  <conditionalFormatting sqref="C48:N48 R48:XFD48">
    <cfRule type="cellIs" dxfId="369" priority="267" operator="equal">
      <formula>0</formula>
    </cfRule>
  </conditionalFormatting>
  <conditionalFormatting sqref="C55:N55 R55:XFD55">
    <cfRule type="cellIs" dxfId="368" priority="154" operator="equal">
      <formula>0</formula>
    </cfRule>
  </conditionalFormatting>
  <conditionalFormatting sqref="C59:N59 R59:XFD59">
    <cfRule type="cellIs" dxfId="367" priority="265" operator="equal">
      <formula>0</formula>
    </cfRule>
  </conditionalFormatting>
  <conditionalFormatting sqref="C63:N63 R63:XFD63">
    <cfRule type="cellIs" dxfId="366" priority="153" operator="equal">
      <formula>0</formula>
    </cfRule>
  </conditionalFormatting>
  <conditionalFormatting sqref="C66:N66 R66:XFD66">
    <cfRule type="cellIs" dxfId="365" priority="263" operator="equal">
      <formula>0</formula>
    </cfRule>
  </conditionalFormatting>
  <conditionalFormatting sqref="C71:N71 R71:XFD71">
    <cfRule type="cellIs" dxfId="364" priority="155" operator="equal">
      <formula>0</formula>
    </cfRule>
  </conditionalFormatting>
  <conditionalFormatting sqref="C76:N76 R76:XFD76">
    <cfRule type="cellIs" dxfId="363" priority="156" operator="equal">
      <formula>0</formula>
    </cfRule>
  </conditionalFormatting>
  <conditionalFormatting sqref="C80:N80 R80:XFD80">
    <cfRule type="cellIs" dxfId="362" priority="260" operator="equal">
      <formula>0</formula>
    </cfRule>
  </conditionalFormatting>
  <conditionalFormatting sqref="C83:N83 R83:XFD83">
    <cfRule type="cellIs" dxfId="361" priority="158" operator="equal">
      <formula>0</formula>
    </cfRule>
  </conditionalFormatting>
  <conditionalFormatting sqref="C86:N86 R86:XFD86">
    <cfRule type="cellIs" dxfId="360" priority="157" operator="equal">
      <formula>0</formula>
    </cfRule>
  </conditionalFormatting>
  <conditionalFormatting sqref="C91:N91 R91:XFD91">
    <cfRule type="cellIs" dxfId="359" priority="256" operator="equal">
      <formula>0</formula>
    </cfRule>
  </conditionalFormatting>
  <conditionalFormatting sqref="C95:N95 R95:XFD95">
    <cfRule type="cellIs" dxfId="358" priority="255" operator="equal">
      <formula>0</formula>
    </cfRule>
  </conditionalFormatting>
  <conditionalFormatting sqref="C102:N102 R102:XFD102">
    <cfRule type="cellIs" dxfId="357" priority="159" operator="equal">
      <formula>0</formula>
    </cfRule>
  </conditionalFormatting>
  <conditionalFormatting sqref="C106:N106 R106:XFD106">
    <cfRule type="cellIs" dxfId="356" priority="160" operator="equal">
      <formula>0</formula>
    </cfRule>
  </conditionalFormatting>
  <conditionalFormatting sqref="C108:N108 R108:XFD108">
    <cfRule type="cellIs" dxfId="355" priority="251" operator="equal">
      <formula>0</formula>
    </cfRule>
  </conditionalFormatting>
  <conditionalFormatting sqref="C113:N113 R113:XFD113">
    <cfRule type="cellIs" dxfId="354" priority="250" operator="equal">
      <formula>0</formula>
    </cfRule>
  </conditionalFormatting>
  <conditionalFormatting sqref="C115:N115 R115:XFD115">
    <cfRule type="cellIs" dxfId="353" priority="161" operator="equal">
      <formula>0</formula>
    </cfRule>
  </conditionalFormatting>
  <conditionalFormatting sqref="C117:N117 R117:XFD117">
    <cfRule type="cellIs" dxfId="352" priority="248" operator="equal">
      <formula>0</formula>
    </cfRule>
  </conditionalFormatting>
  <conditionalFormatting sqref="C122:N122 R122:XFD122">
    <cfRule type="cellIs" dxfId="351" priority="162" operator="equal">
      <formula>0</formula>
    </cfRule>
  </conditionalFormatting>
  <conditionalFormatting sqref="C125:N125 R125:XFD125">
    <cfRule type="cellIs" dxfId="350" priority="244" operator="equal">
      <formula>0</formula>
    </cfRule>
  </conditionalFormatting>
  <conditionalFormatting sqref="C136:N136 R136:XFD136">
    <cfRule type="cellIs" dxfId="349" priority="163" operator="equal">
      <formula>0</formula>
    </cfRule>
  </conditionalFormatting>
  <conditionalFormatting sqref="C140:N140 R140:XFD140">
    <cfRule type="cellIs" dxfId="348" priority="241" operator="equal">
      <formula>0</formula>
    </cfRule>
  </conditionalFormatting>
  <conditionalFormatting sqref="C145:N145 R145:XFD145">
    <cfRule type="cellIs" dxfId="347" priority="164" operator="equal">
      <formula>0</formula>
    </cfRule>
  </conditionalFormatting>
  <conditionalFormatting sqref="C148:N148 R148:XFD148">
    <cfRule type="cellIs" dxfId="346" priority="239" operator="equal">
      <formula>0</formula>
    </cfRule>
  </conditionalFormatting>
  <conditionalFormatting sqref="C153:N153 R153:XFD153">
    <cfRule type="cellIs" dxfId="345" priority="165" operator="equal">
      <formula>0</formula>
    </cfRule>
  </conditionalFormatting>
  <conditionalFormatting sqref="C158:N158 R158:XFD158">
    <cfRule type="cellIs" dxfId="344" priority="167" operator="equal">
      <formula>0</formula>
    </cfRule>
  </conditionalFormatting>
  <conditionalFormatting sqref="C163:N163 R163:XFD163">
    <cfRule type="cellIs" dxfId="343" priority="168" operator="equal">
      <formula>0</formula>
    </cfRule>
  </conditionalFormatting>
  <conditionalFormatting sqref="C167:N167 R167:XFD167">
    <cfRule type="cellIs" dxfId="342" priority="166" operator="equal">
      <formula>0</formula>
    </cfRule>
  </conditionalFormatting>
  <conditionalFormatting sqref="C171:N171 R171:XFD171">
    <cfRule type="cellIs" dxfId="341" priority="170" operator="equal">
      <formula>0</formula>
    </cfRule>
  </conditionalFormatting>
  <conditionalFormatting sqref="C175:N175 R175:XFD175">
    <cfRule type="cellIs" dxfId="340" priority="171" operator="equal">
      <formula>0</formula>
    </cfRule>
  </conditionalFormatting>
  <conditionalFormatting sqref="C186:N186 R186:XFD186">
    <cfRule type="cellIs" dxfId="339" priority="173" operator="equal">
      <formula>0</formula>
    </cfRule>
  </conditionalFormatting>
  <conditionalFormatting sqref="C189:N189 R189:XFD189">
    <cfRule type="cellIs" dxfId="338" priority="230" operator="equal">
      <formula>0</formula>
    </cfRule>
  </conditionalFormatting>
  <conditionalFormatting sqref="C196:XFD196">
    <cfRule type="cellIs" dxfId="337" priority="229" operator="equal">
      <formula>0</formula>
    </cfRule>
  </conditionalFormatting>
  <conditionalFormatting sqref="C201:XFD201">
    <cfRule type="cellIs" dxfId="336" priority="172" operator="equal">
      <formula>0</formula>
    </cfRule>
  </conditionalFormatting>
  <conditionalFormatting sqref="C204:XFD204">
    <cfRule type="cellIs" dxfId="335" priority="227" operator="equal">
      <formula>0</formula>
    </cfRule>
  </conditionalFormatting>
  <conditionalFormatting sqref="C208:XFD208">
    <cfRule type="cellIs" dxfId="334" priority="174" operator="equal">
      <formula>0</formula>
    </cfRule>
  </conditionalFormatting>
  <conditionalFormatting sqref="C211:XFD211">
    <cfRule type="cellIs" dxfId="333" priority="225" operator="equal">
      <formula>0</formula>
    </cfRule>
  </conditionalFormatting>
  <conditionalFormatting sqref="C222:XFD222">
    <cfRule type="cellIs" dxfId="332" priority="175" operator="equal">
      <formula>0</formula>
    </cfRule>
  </conditionalFormatting>
  <conditionalFormatting sqref="C226:XFD226">
    <cfRule type="cellIs" dxfId="331" priority="223" operator="equal">
      <formula>0</formula>
    </cfRule>
  </conditionalFormatting>
  <conditionalFormatting sqref="C235:XFD235">
    <cfRule type="cellIs" dxfId="330" priority="176" operator="equal">
      <formula>0</formula>
    </cfRule>
  </conditionalFormatting>
  <conditionalFormatting sqref="C240:XFD240">
    <cfRule type="cellIs" dxfId="329" priority="221" operator="equal">
      <formula>0</formula>
    </cfRule>
  </conditionalFormatting>
  <conditionalFormatting sqref="C245:XFD245">
    <cfRule type="cellIs" dxfId="328" priority="177" operator="equal">
      <formula>0</formula>
    </cfRule>
  </conditionalFormatting>
  <conditionalFormatting sqref="C252:XFD252">
    <cfRule type="cellIs" dxfId="327" priority="218" operator="equal">
      <formula>0</formula>
    </cfRule>
  </conditionalFormatting>
  <conditionalFormatting sqref="C255:XFD255">
    <cfRule type="cellIs" dxfId="326" priority="178" operator="equal">
      <formula>0</formula>
    </cfRule>
  </conditionalFormatting>
  <conditionalFormatting sqref="C259:XFD259">
    <cfRule type="cellIs" dxfId="325" priority="179" operator="equal">
      <formula>0</formula>
    </cfRule>
  </conditionalFormatting>
  <conditionalFormatting sqref="C262:XFD262">
    <cfRule type="cellIs" dxfId="324" priority="215" operator="equal">
      <formula>0</formula>
    </cfRule>
  </conditionalFormatting>
  <conditionalFormatting sqref="C266:XFD266">
    <cfRule type="cellIs" dxfId="323" priority="214" operator="equal">
      <formula>0</formula>
    </cfRule>
  </conditionalFormatting>
  <conditionalFormatting sqref="C271:XFD271">
    <cfRule type="cellIs" dxfId="322" priority="213" operator="equal">
      <formula>0</formula>
    </cfRule>
  </conditionalFormatting>
  <conditionalFormatting sqref="C274:XFD274">
    <cfRule type="cellIs" dxfId="321" priority="180" operator="equal">
      <formula>0</formula>
    </cfRule>
  </conditionalFormatting>
  <conditionalFormatting sqref="C277:XFD277">
    <cfRule type="cellIs" dxfId="320" priority="211" operator="equal">
      <formula>0</formula>
    </cfRule>
  </conditionalFormatting>
  <conditionalFormatting sqref="C280:XFD280">
    <cfRule type="cellIs" dxfId="319" priority="181" operator="equal">
      <formula>0</formula>
    </cfRule>
  </conditionalFormatting>
  <conditionalFormatting sqref="C283:XFD283">
    <cfRule type="cellIs" dxfId="318" priority="210" operator="equal">
      <formula>0</formula>
    </cfRule>
  </conditionalFormatting>
  <conditionalFormatting sqref="C289:XFD289">
    <cfRule type="cellIs" dxfId="317" priority="207" operator="equal">
      <formula>0</formula>
    </cfRule>
  </conditionalFormatting>
  <conditionalFormatting sqref="C292:XFD292">
    <cfRule type="cellIs" dxfId="316" priority="182" operator="equal">
      <formula>0</formula>
    </cfRule>
  </conditionalFormatting>
  <conditionalFormatting sqref="C297:XFD297">
    <cfRule type="cellIs" dxfId="315" priority="205" operator="equal">
      <formula>0</formula>
    </cfRule>
  </conditionalFormatting>
  <conditionalFormatting sqref="C302:XFD302">
    <cfRule type="cellIs" dxfId="314" priority="183" operator="equal">
      <formula>0</formula>
    </cfRule>
  </conditionalFormatting>
  <conditionalFormatting sqref="C308:XFD308">
    <cfRule type="cellIs" dxfId="313" priority="204" operator="equal">
      <formula>0</formula>
    </cfRule>
  </conditionalFormatting>
  <conditionalFormatting sqref="C311:XFD311">
    <cfRule type="cellIs" dxfId="312" priority="184" operator="equal">
      <formula>0</formula>
    </cfRule>
  </conditionalFormatting>
  <conditionalFormatting sqref="O331:Q331 C316:XFD316">
    <cfRule type="cellIs" dxfId="311" priority="202" operator="equal">
      <formula>0</formula>
    </cfRule>
  </conditionalFormatting>
  <conditionalFormatting sqref="C321:XFD321">
    <cfRule type="cellIs" dxfId="310" priority="185" operator="equal">
      <formula>0</formula>
    </cfRule>
  </conditionalFormatting>
  <conditionalFormatting sqref="C327:XFD327">
    <cfRule type="cellIs" dxfId="309" priority="200" operator="equal">
      <formula>0</formula>
    </cfRule>
  </conditionalFormatting>
  <conditionalFormatting sqref="C333:XFD333">
    <cfRule type="cellIs" dxfId="308" priority="199" operator="equal">
      <formula>0</formula>
    </cfRule>
  </conditionalFormatting>
  <conditionalFormatting sqref="C337:XFD337">
    <cfRule type="cellIs" dxfId="307" priority="186" operator="equal">
      <formula>0</formula>
    </cfRule>
  </conditionalFormatting>
  <conditionalFormatting sqref="C345:XFD345">
    <cfRule type="cellIs" dxfId="306" priority="187" operator="equal">
      <formula>0</formula>
    </cfRule>
  </conditionalFormatting>
  <conditionalFormatting sqref="C349:XFD349">
    <cfRule type="cellIs" dxfId="305" priority="188" operator="equal">
      <formula>0</formula>
    </cfRule>
  </conditionalFormatting>
  <conditionalFormatting sqref="C354:XFD354">
    <cfRule type="cellIs" dxfId="304" priority="195" operator="equal">
      <formula>0</formula>
    </cfRule>
  </conditionalFormatting>
  <conditionalFormatting sqref="C357:XFD357">
    <cfRule type="cellIs" dxfId="303" priority="189" operator="equal">
      <formula>0</formula>
    </cfRule>
  </conditionalFormatting>
  <conditionalFormatting sqref="C363:XFD363">
    <cfRule type="cellIs" dxfId="302" priority="190" operator="equal">
      <formula>0</formula>
    </cfRule>
  </conditionalFormatting>
  <conditionalFormatting sqref="C371:XFD371">
    <cfRule type="cellIs" dxfId="301" priority="192" operator="equal">
      <formula>0</formula>
    </cfRule>
  </conditionalFormatting>
  <conditionalFormatting sqref="C375:XFD375">
    <cfRule type="cellIs" dxfId="300" priority="191" operator="equal">
      <formula>0</formula>
    </cfRule>
  </conditionalFormatting>
  <conditionalFormatting sqref="G99:N99 R99:XFD99">
    <cfRule type="cellIs" dxfId="299" priority="254" operator="equal">
      <formula>0</formula>
    </cfRule>
  </conditionalFormatting>
  <conditionalFormatting sqref="H31:N37 R31:XFD37">
    <cfRule type="cellIs" dxfId="298" priority="148" operator="equal">
      <formula>0</formula>
    </cfRule>
  </conditionalFormatting>
  <conditionalFormatting sqref="H118:N121 R118:XFD121">
    <cfRule type="cellIs" dxfId="297" priority="247" operator="equal">
      <formula>0</formula>
    </cfRule>
  </conditionalFormatting>
  <conditionalFormatting sqref="N19:N23 R19:XFD23">
    <cfRule type="cellIs" dxfId="296" priority="789" operator="equal">
      <formula>0</formula>
    </cfRule>
  </conditionalFormatting>
  <conditionalFormatting sqref="O9:Q9">
    <cfRule type="cellIs" dxfId="295" priority="135" operator="equal">
      <formula>0</formula>
    </cfRule>
  </conditionalFormatting>
  <conditionalFormatting sqref="O47:Q47">
    <cfRule type="cellIs" dxfId="289" priority="128" operator="equal">
      <formula>0</formula>
    </cfRule>
  </conditionalFormatting>
  <conditionalFormatting sqref="O380:Q380">
    <cfRule type="cellIs" dxfId="273" priority="110" operator="equal">
      <formula>0</formula>
    </cfRule>
  </conditionalFormatting>
  <conditionalFormatting sqref="O381:Q381">
    <cfRule type="cellIs" dxfId="272" priority="109" operator="equal">
      <formula>0</formula>
    </cfRule>
  </conditionalFormatting>
  <conditionalFormatting sqref="O195:Q195">
    <cfRule type="cellIs" dxfId="270" priority="107" operator="equal">
      <formula>0</formula>
    </cfRule>
  </conditionalFormatting>
  <conditionalFormatting sqref="O200:Q200">
    <cfRule type="cellIs" dxfId="269" priority="106" operator="equal">
      <formula>0</formula>
    </cfRule>
  </conditionalFormatting>
  <conditionalFormatting sqref="O270:Q270">
    <cfRule type="cellIs" dxfId="268" priority="105" operator="equal">
      <formula>0</formula>
    </cfRule>
  </conditionalFormatting>
  <conditionalFormatting sqref="O288:Q288">
    <cfRule type="cellIs" dxfId="267" priority="104" operator="equal">
      <formula>0</formula>
    </cfRule>
  </conditionalFormatting>
  <conditionalFormatting sqref="O307:Q307">
    <cfRule type="cellIs" dxfId="266" priority="103" operator="equal">
      <formula>0</formula>
    </cfRule>
  </conditionalFormatting>
  <conditionalFormatting sqref="O315:Q315">
    <cfRule type="cellIs" dxfId="265" priority="102" operator="equal">
      <formula>0</formula>
    </cfRule>
  </conditionalFormatting>
  <conditionalFormatting sqref="O10:Q45">
    <cfRule type="cellIs" dxfId="242" priority="78" operator="equal">
      <formula>0</formula>
    </cfRule>
  </conditionalFormatting>
  <conditionalFormatting sqref="O48:Q193">
    <cfRule type="cellIs" dxfId="240" priority="76" operator="equal">
      <formula>0</formula>
    </cfRule>
  </conditionalFormatting>
  <conditionalFormatting sqref="O332:Q332 O376:Q379 O334:Q336 O338:Q344 O346:Q348 O350:Q353 O358:Q362 O364:Q370 O372:Q374">
    <cfRule type="cellIs" dxfId="172" priority="9" operator="equal">
      <formula>0</formula>
    </cfRule>
  </conditionalFormatting>
  <conditionalFormatting sqref="O328:Q330 O317:Q320 O322:Q326">
    <cfRule type="cellIs" dxfId="170" priority="7" operator="equal">
      <formula>0</formula>
    </cfRule>
  </conditionalFormatting>
  <conditionalFormatting sqref="O312:Q313 O309:Q310">
    <cfRule type="cellIs" dxfId="169" priority="6" operator="equal">
      <formula>0</formula>
    </cfRule>
  </conditionalFormatting>
  <conditionalFormatting sqref="O303:Q305 O290:Q291 O293:Q296 O298:Q301">
    <cfRule type="cellIs" dxfId="168" priority="5" operator="equal">
      <formula>0</formula>
    </cfRule>
  </conditionalFormatting>
  <conditionalFormatting sqref="O284:Q286 O272:Q273 O275:Q276 O278:Q279 O281:Q282">
    <cfRule type="cellIs" dxfId="167" priority="4" operator="equal">
      <formula>0</formula>
    </cfRule>
  </conditionalFormatting>
  <dataValidations count="1">
    <dataValidation type="list" allowBlank="1" showInputMessage="1" showErrorMessage="1" sqref="C10 C16 C19 C25 C30 C38 C42 C48 C55 C59 C63 C66 C71 C76 C80 C83 C86 C91 C95 C99 C102 C106 C108 C113 C115 C117 C119:C120 C122 C125 C133 C136 C140 C145 C148 C153 C158 C163 C167 C171 C175 C179 C186 C189 C196 C201 C204 C208 C211 C222 C226 C235 C240 C245 C252 C255 C259 C262 C266 C271 C274 C280 C283 C289 C292 C297 C302 C308 C311 C316 C321 C327 C333 C337 C345 C349 C354 C357 C363 C371 C375 C277 C217 C127"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5" min="1" max="16" man="1"/>
    <brk id="299" min="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Q14"/>
  <sheetViews>
    <sheetView showGridLines="0" view="pageBreakPreview" topLeftCell="I4" zoomScale="70" zoomScaleNormal="110" zoomScaleSheetLayoutView="100" workbookViewId="0">
      <selection activeCell="Q5" sqref="Q5:Q6"/>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6" width="30.28515625" style="1" customWidth="1"/>
    <col min="17" max="17" width="57.28515625" style="1" customWidth="1"/>
    <col min="18" max="16384" width="11.42578125" style="5"/>
  </cols>
  <sheetData>
    <row r="1" spans="1:17" ht="43.5" customHeight="1" x14ac:dyDescent="0.25">
      <c r="I1" s="122"/>
      <c r="J1" s="122"/>
      <c r="K1" s="177"/>
      <c r="L1" s="177"/>
      <c r="M1" s="122"/>
      <c r="N1" s="122"/>
      <c r="O1" s="124"/>
      <c r="P1" s="124"/>
      <c r="Q1" s="124"/>
    </row>
    <row r="2" spans="1:17" ht="25.5" customHeight="1" x14ac:dyDescent="0.25">
      <c r="E2" s="133" t="s">
        <v>14</v>
      </c>
      <c r="H2" s="131"/>
      <c r="I2" s="124"/>
      <c r="J2" s="124"/>
      <c r="K2" s="178"/>
      <c r="L2" s="178"/>
      <c r="M2" s="124"/>
      <c r="N2" s="124"/>
      <c r="O2" s="124"/>
      <c r="P2" s="124"/>
      <c r="Q2" s="124"/>
    </row>
    <row r="3" spans="1:17" ht="32.25" customHeight="1" thickBot="1" x14ac:dyDescent="0.3">
      <c r="B3" s="37"/>
      <c r="C3" s="37"/>
      <c r="D3" s="37"/>
      <c r="E3" s="37"/>
      <c r="F3" s="37"/>
      <c r="G3" s="37"/>
      <c r="H3" s="132"/>
      <c r="I3" s="126"/>
      <c r="J3" s="126"/>
      <c r="K3" s="179"/>
      <c r="L3" s="179"/>
      <c r="M3" s="126"/>
      <c r="N3" s="126"/>
      <c r="O3" s="124"/>
      <c r="P3" s="124"/>
      <c r="Q3" s="124"/>
    </row>
    <row r="4" spans="1:17" ht="39.75" customHeight="1" thickBot="1" x14ac:dyDescent="0.3">
      <c r="B4" s="288" t="s">
        <v>1488</v>
      </c>
      <c r="C4" s="288"/>
      <c r="D4" s="288"/>
      <c r="E4" s="288"/>
      <c r="F4" s="288"/>
      <c r="G4" s="288"/>
      <c r="H4" s="288"/>
      <c r="I4" s="288"/>
      <c r="J4" s="288"/>
      <c r="K4" s="288"/>
      <c r="L4" s="288"/>
      <c r="M4" s="288"/>
      <c r="N4" s="309"/>
      <c r="O4" s="219" t="str">
        <f>+CONCATENATE("Avance porcentual ponderada de la gestión  ",P7)</f>
        <v xml:space="preserve">Avance porcentual ponderada de la gestión  </v>
      </c>
      <c r="P4" s="220"/>
      <c r="Q4" s="221"/>
    </row>
    <row r="5" spans="1:17" ht="64.5" customHeight="1" x14ac:dyDescent="0.25">
      <c r="B5" s="294" t="s">
        <v>1489</v>
      </c>
      <c r="C5" s="294"/>
      <c r="D5" s="294"/>
      <c r="E5" s="294"/>
      <c r="F5" s="294"/>
      <c r="G5" s="294"/>
      <c r="H5" s="294"/>
      <c r="I5" s="294"/>
      <c r="J5" s="294"/>
      <c r="K5" s="294"/>
      <c r="L5" s="294"/>
      <c r="M5" s="40"/>
      <c r="N5" s="9"/>
      <c r="O5" s="222" t="s">
        <v>482</v>
      </c>
      <c r="P5" s="223"/>
      <c r="Q5" s="203">
        <f>VLOOKUP(B4,'Plantilla publicacion'!AE13:AF19,2,0)</f>
        <v>0</v>
      </c>
    </row>
    <row r="6" spans="1:17" ht="19.5" customHeight="1" thickBot="1" x14ac:dyDescent="0.3">
      <c r="B6" s="262" t="str">
        <f>CONCATENATE(COUNTIF(A10:A37,"producto")," PRODUCTOS")</f>
        <v>1 PRODUCTOS</v>
      </c>
      <c r="C6" s="262"/>
      <c r="D6" s="262"/>
      <c r="E6" s="262"/>
      <c r="F6" s="262"/>
      <c r="G6" s="262"/>
      <c r="H6" s="262"/>
      <c r="I6" s="262"/>
      <c r="J6" s="262"/>
      <c r="K6" s="262"/>
      <c r="L6" s="262"/>
      <c r="M6" s="262"/>
      <c r="N6" s="262"/>
      <c r="O6" s="224" t="s">
        <v>2066</v>
      </c>
      <c r="P6" s="225"/>
      <c r="Q6" s="204">
        <f>VLOOKUP(B4,'Plantilla publicacion'!AH13:AI19,2,0)</f>
        <v>40</v>
      </c>
    </row>
    <row r="7" spans="1:17" ht="32.25" customHeight="1" thickBot="1" x14ac:dyDescent="0.3">
      <c r="B7" s="310" t="s">
        <v>46</v>
      </c>
      <c r="C7" s="311"/>
      <c r="D7" s="311"/>
      <c r="E7" s="311"/>
      <c r="F7" s="311"/>
      <c r="G7" s="311"/>
      <c r="H7" s="311"/>
      <c r="I7" s="311"/>
      <c r="J7" s="311"/>
      <c r="K7" s="311"/>
      <c r="L7" s="311"/>
      <c r="M7" s="311"/>
      <c r="N7" s="312"/>
      <c r="O7" s="253" t="s">
        <v>2072</v>
      </c>
      <c r="P7" s="254"/>
      <c r="Q7" s="255"/>
    </row>
    <row r="8" spans="1:17" ht="27" hidden="1" customHeight="1" thickBot="1" x14ac:dyDescent="0.3">
      <c r="B8" s="240" t="s">
        <v>8</v>
      </c>
      <c r="C8" s="241"/>
      <c r="D8" s="242"/>
      <c r="E8" s="51"/>
      <c r="F8" s="51"/>
      <c r="G8" s="243"/>
      <c r="H8" s="244"/>
      <c r="I8" s="244"/>
      <c r="J8" s="244"/>
      <c r="K8" s="244"/>
      <c r="L8" s="244"/>
      <c r="M8" s="244"/>
      <c r="N8" s="245"/>
      <c r="O8" s="188"/>
      <c r="P8" s="188"/>
      <c r="Q8" s="188"/>
    </row>
    <row r="9" spans="1:17" ht="48" customHeight="1" thickBot="1" x14ac:dyDescent="0.3">
      <c r="B9" s="75" t="s">
        <v>474</v>
      </c>
      <c r="C9" s="77" t="s">
        <v>1528</v>
      </c>
      <c r="D9" s="77" t="s">
        <v>0</v>
      </c>
      <c r="E9" s="77" t="s">
        <v>1476</v>
      </c>
      <c r="F9" s="77" t="s">
        <v>1531</v>
      </c>
      <c r="G9" s="77" t="s">
        <v>1</v>
      </c>
      <c r="H9" s="77" t="s">
        <v>2</v>
      </c>
      <c r="I9" s="77" t="s">
        <v>3</v>
      </c>
      <c r="J9" s="77" t="s">
        <v>4</v>
      </c>
      <c r="K9" s="78" t="s">
        <v>5</v>
      </c>
      <c r="L9" s="78" t="s">
        <v>6</v>
      </c>
      <c r="M9" s="80" t="s">
        <v>1529</v>
      </c>
      <c r="N9" s="79" t="s">
        <v>7</v>
      </c>
      <c r="O9" s="55" t="s">
        <v>2068</v>
      </c>
      <c r="P9" s="55" t="s">
        <v>2069</v>
      </c>
      <c r="Q9" s="55" t="s">
        <v>2070</v>
      </c>
    </row>
    <row r="10" spans="1:17" s="11" customFormat="1" ht="25.5" x14ac:dyDescent="0.25">
      <c r="A10" s="5" t="str">
        <f>VLOOKUP(B10,'Plantilla publicacion'!$A$3:$B$490,2,0)</f>
        <v>Producto</v>
      </c>
      <c r="B10" s="99" t="s">
        <v>1088</v>
      </c>
      <c r="C10" s="247" t="str">
        <f>VLOOKUP(B10,'Plantilla publicacion'!$A$3:$R$490,17,0)</f>
        <v>PND - 5-31-5-b- Convergencia regional - Entidades públicas territoriales y nacionales fortalecidas / PES - Transformación Institucional</v>
      </c>
      <c r="D10" s="247" t="str">
        <f>VLOOKUP(B10,'Plantilla publicacion'!$A$3:$M$497,6,0)</f>
        <v>81-Mejorar la oportunidad en la atención de trámites y servicios.</v>
      </c>
      <c r="E10" s="247" t="str">
        <f>VLOOKUP(B10,'Plantilla publicacion'!$A$3:$O$490,14,0)</f>
        <v>138-Avance promedio de cumplimiento de productos asociados a mejorar la oportunidad en la atención de trámites y servicios.</v>
      </c>
      <c r="F10" s="247" t="str">
        <f>VLOOKUP(B10,'Plantilla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47" t="str">
        <f>VLOOKUP(B10,'Plantilla publicacion'!$A$3:$M$497,7,0)</f>
        <v>FUNCIONAMIENTO</v>
      </c>
      <c r="H10" s="101" t="str">
        <f>VLOOKUP(B10,'Plantilla publicacion'!$A$3:$M$505,8,0)</f>
        <v>Sistema de alertas para monitorear el comportamiento de los trámites misionales priorizados, elaborado y presentado (Correo electronico con el envío del reporte al equipo directivo)</v>
      </c>
      <c r="I10" s="101">
        <f>VLOOKUP(B10,'Plantilla publicacion'!$A$3:$M$505,9,0)</f>
        <v>1</v>
      </c>
      <c r="J10" s="101" t="str">
        <f>VLOOKUP(B10,'Plantilla publicacion'!$A$3:$M$505,10,0)</f>
        <v>Númerica</v>
      </c>
      <c r="K10" s="181" t="str">
        <f>VLOOKUP(B10,'Plantilla publicacion'!$A$3:$M$505,11,0)</f>
        <v>2025-03-14</v>
      </c>
      <c r="L10" s="181" t="str">
        <f>VLOOKUP(B10,'Plantilla publicacion'!$A$3:$M$505,12,0)</f>
        <v>2025-12-15</v>
      </c>
      <c r="M10" s="101">
        <f>IF(ISERROR(VLOOKUP(B10,'Plantilla publicacion'!$A$3:$P$490,16,0)),"NA",VLOOKUP(B10,'Plantilla publicacion'!$A$3:$P$490,16,0))</f>
        <v>0</v>
      </c>
      <c r="N10" s="181" t="str">
        <f>VLOOKUP(B10,'Plantilla publicacion'!$A$3:$M$505,13,0)</f>
        <v>30-OFICINA ASESORA DE PLANEACIÓN</v>
      </c>
      <c r="O10" s="181">
        <f>VLOOKUP(B10,'SEGUIMIENTO PAI 2025'!$F$6:$AF$486,23,0)</f>
        <v>0</v>
      </c>
      <c r="P10" s="181">
        <f>VLOOKUP(B10,'Plantilla publicacion'!$S$3:$Y$490,7,0)</f>
        <v>0</v>
      </c>
      <c r="Q10" s="181">
        <f>VLOOKUP(B10,'SEGUIMIENTO PAI 2025'!$F$6:$AF$486,21,0)</f>
        <v>0</v>
      </c>
    </row>
    <row r="11" spans="1:17" ht="216.75" x14ac:dyDescent="0.25">
      <c r="A11" s="12" t="str">
        <f>VLOOKUP(B11,'Plantilla publicacion'!$A$3:$B$490,2,0)</f>
        <v>Actividad propia</v>
      </c>
      <c r="B11" s="103" t="s">
        <v>1090</v>
      </c>
      <c r="C11" s="248"/>
      <c r="D11" s="248">
        <f>VLOOKUP(B11,'Plantilla publicacion'!$A$3:$M$490,6,0)</f>
        <v>0</v>
      </c>
      <c r="E11" s="248"/>
      <c r="F11" s="248"/>
      <c r="G11" s="248" t="str">
        <f>VLOOKUP(B11,'Plantilla publicacion'!$A$3:$M$490,7,0)</f>
        <v>N/A</v>
      </c>
      <c r="H11" s="6" t="str">
        <f>VLOOKUP(B11,'Plantilla publicacion'!$A$3:$M$505,8,0)</f>
        <v>Priorizar los trámites por Delegatura objeto de monitoreo (Documento con los tramites priorizados por Delegatura objeto de monitoreo)</v>
      </c>
      <c r="I11" s="6">
        <f>VLOOKUP(B11,'Plantilla publicacion'!$A$3:$M$505,9,0)</f>
        <v>1</v>
      </c>
      <c r="J11" s="6" t="str">
        <f>VLOOKUP(B11,'Plantilla publicacion'!$A$3:$M$505,10,0)</f>
        <v>Númerica</v>
      </c>
      <c r="K11" s="7" t="str">
        <f>VLOOKUP(B11,'Plantilla publicacion'!$A$3:$M$505,11,0)</f>
        <v>2025-03-14</v>
      </c>
      <c r="L11" s="7" t="str">
        <f>VLOOKUP(B11,'Plantilla publicacion'!$A$3:$M$505,12,0)</f>
        <v>2025-04-15</v>
      </c>
      <c r="M11" s="56"/>
      <c r="N11" s="7" t="str">
        <f>VLOOKUP(B11,'Plantilla publicacion'!$A$3:$M$505,13,0)</f>
        <v>30-OFICINA ASESORA DE PLANEACIÓN</v>
      </c>
      <c r="O11" s="512">
        <f>VLOOKUP(B11,'SEGUIMIENTO PAI 2025'!$F$6:$AF$486,23,0)</f>
        <v>100</v>
      </c>
      <c r="P11" s="512">
        <f>VLOOKUP(B11,'Plantilla publicacion'!$S$3:$Y$490,7,0)</f>
        <v>20</v>
      </c>
      <c r="Q11" s="7" t="str">
        <f>VLOOKUP(B11,'SEGUIMIENTO PAI 2025'!$F$6:$AF$486,21,0)</f>
        <v>Se identificaron los trámites correspondientes a cada una de las Delegaturas, teniendo en cuenta su impacto en el ciudadano, así como aquellos que, en alguna medida, afectan el funcionamiento interno de la entidad. En este análisis, se evaluará el stock de procesos pendientes, sus tiempos de ejecución y edad de cada uno de estos, con el propósito de identificar oportunidades de mejora que permitan tomar decisiones orientadas a optimizar tanto el impacto hacia el ciudadano como la gestión interna de cada una de las áreas.</v>
      </c>
    </row>
    <row r="12" spans="1:17" ht="204" x14ac:dyDescent="0.25">
      <c r="A12" s="12" t="str">
        <f>VLOOKUP(B12,'Plantilla publicacion'!$A$3:$B$490,2,0)</f>
        <v>Actividad propia</v>
      </c>
      <c r="B12" s="120" t="s">
        <v>1092</v>
      </c>
      <c r="C12" s="248"/>
      <c r="D12" s="248">
        <f>VLOOKUP(B12,'Plantilla publicacion'!$A$3:$M$490,6,0)</f>
        <v>0</v>
      </c>
      <c r="E12" s="248"/>
      <c r="F12" s="248"/>
      <c r="G12" s="248" t="str">
        <f>VLOOKUP(B12,'Plantilla publicacion'!$A$3:$M$490,7,0)</f>
        <v>N/A</v>
      </c>
      <c r="H12" s="6" t="str">
        <f>VLOOKUP(B12,'Plantilla publicacion'!$A$3:$M$505,8,0)</f>
        <v>Definir los parámetros que determinarán las alertas (Documento con la definición de los parámetros )</v>
      </c>
      <c r="I12" s="6">
        <f>VLOOKUP(B12,'Plantilla publicacion'!$A$3:$M$505,9,0)</f>
        <v>1</v>
      </c>
      <c r="J12" s="6" t="str">
        <f>VLOOKUP(B12,'Plantilla publicacion'!$A$3:$M$505,10,0)</f>
        <v>Númerica</v>
      </c>
      <c r="K12" s="7" t="str">
        <f>VLOOKUP(B12,'Plantilla publicacion'!$A$3:$M$505,11,0)</f>
        <v>2025-04-18</v>
      </c>
      <c r="L12" s="7" t="str">
        <f>VLOOKUP(B12,'Plantilla publicacion'!$A$3:$M$505,12,0)</f>
        <v>2025-05-02</v>
      </c>
      <c r="M12" s="56"/>
      <c r="N12" s="7" t="str">
        <f>VLOOKUP(B12,'Plantilla publicacion'!$A$3:$M$505,13,0)</f>
        <v>30-OFICINA ASESORA DE PLANEACIÓN</v>
      </c>
      <c r="O12" s="512">
        <f>VLOOKUP(B12,'SEGUIMIENTO PAI 2025'!$F$6:$AF$486,23,0)</f>
        <v>100</v>
      </c>
      <c r="P12" s="512">
        <f>VLOOKUP(B12,'Plantilla publicacion'!$S$3:$Y$490,7,0)</f>
        <v>20</v>
      </c>
      <c r="Q12" s="7" t="str">
        <f>VLOOKUP(B12,'SEGUIMIENTO PAI 2025'!$F$6:$AF$486,21,0)</f>
        <v>Se establecen los parámetros que determinarán la generación de alertas en los trámites priorizados, con el objetivo de permitir un seguimiento detallado y oportuno del comportamiento en la gestión de denuncias, quejas, investigaciones y demandas presentadas por la ciudadanía. Esta medida busca optimizar los procesos internos de la entidad, mejorar la capacidad de respuesta institucional y fortalecer los mecanismos de control y transparencia en la atención a los usuarios.</v>
      </c>
    </row>
    <row r="13" spans="1:17" ht="25.5" x14ac:dyDescent="0.25">
      <c r="A13" s="12" t="str">
        <f>VLOOKUP(B13,'Plantilla publicacion'!$A$3:$B$490,2,0)</f>
        <v>Actividad propia</v>
      </c>
      <c r="B13" s="120" t="s">
        <v>1094</v>
      </c>
      <c r="C13" s="248"/>
      <c r="D13" s="248">
        <f>VLOOKUP(B13,'Plantilla publicacion'!$A$3:$M$490,6,0)</f>
        <v>0</v>
      </c>
      <c r="E13" s="248"/>
      <c r="F13" s="248"/>
      <c r="G13" s="248" t="str">
        <f>VLOOKUP(B13,'Plantilla publicacion'!$A$3:$M$490,7,0)</f>
        <v>N/A</v>
      </c>
      <c r="H13" s="6" t="str">
        <f>VLOOKUP(B13,'Plantilla publicacion'!$A$3:$M$505,8,0)</f>
        <v>Definir y validar con las Delegaturas el diseño del reporte de alertas (Diseño del reporte de alertas definido y validado por las Delegaturas)</v>
      </c>
      <c r="I13" s="6">
        <f>VLOOKUP(B13,'Plantilla publicacion'!$A$3:$M$505,9,0)</f>
        <v>1</v>
      </c>
      <c r="J13" s="6" t="str">
        <f>VLOOKUP(B13,'Plantilla publicacion'!$A$3:$M$505,10,0)</f>
        <v>Númerica</v>
      </c>
      <c r="K13" s="7" t="str">
        <f>VLOOKUP(B13,'Plantilla publicacion'!$A$3:$M$505,11,0)</f>
        <v>2025-05-05</v>
      </c>
      <c r="L13" s="7" t="str">
        <f>VLOOKUP(B13,'Plantilla publicacion'!$A$3:$M$505,12,0)</f>
        <v>2025-09-12</v>
      </c>
      <c r="M13" s="56"/>
      <c r="N13" s="7" t="str">
        <f>VLOOKUP(B13,'Plantilla publicacion'!$A$3:$M$505,13,0)</f>
        <v>30-OFICINA ASESORA DE PLANEACIÓN</v>
      </c>
      <c r="O13" s="512">
        <f>VLOOKUP(B13,'SEGUIMIENTO PAI 2025'!$F$6:$AF$486,23,0)</f>
        <v>0</v>
      </c>
      <c r="P13" s="512">
        <f>VLOOKUP(B13,'Plantilla publicacion'!$S$3:$Y$490,7,0)</f>
        <v>0</v>
      </c>
      <c r="Q13" s="7">
        <f>VLOOKUP(B13,'SEGUIMIENTO PAI 2025'!$F$6:$AF$486,21,0)</f>
        <v>0</v>
      </c>
    </row>
    <row r="14" spans="1:17" ht="26.25" thickBot="1" x14ac:dyDescent="0.3">
      <c r="A14" s="12" t="str">
        <f>VLOOKUP(B14,'Plantilla publicacion'!$A$3:$B$490,2,0)</f>
        <v>Actividad propia</v>
      </c>
      <c r="B14" s="105" t="s">
        <v>1096</v>
      </c>
      <c r="C14" s="249"/>
      <c r="D14" s="249">
        <f>VLOOKUP(B14,'Plantilla publicacion'!$A$3:$M$490,6,0)</f>
        <v>0</v>
      </c>
      <c r="E14" s="249"/>
      <c r="F14" s="249"/>
      <c r="G14" s="249" t="str">
        <f>VLOOKUP(B14,'Plantilla publicacion'!$A$3:$M$490,7,0)</f>
        <v>N/A</v>
      </c>
      <c r="H14" s="107" t="str">
        <f>VLOOKUP(B14,'Plantilla publicacion'!$A$3:$M$505,8,0)</f>
        <v>Elaborar y presentar reportes al equipo directivo.  (Correos electronicos con el envío del reporte al equipo directivo)</v>
      </c>
      <c r="I14" s="107">
        <f>VLOOKUP(B14,'Plantilla publicacion'!$A$3:$M$505,9,0)</f>
        <v>2</v>
      </c>
      <c r="J14" s="107" t="str">
        <f>VLOOKUP(B14,'Plantilla publicacion'!$A$3:$M$505,10,0)</f>
        <v>Númerica</v>
      </c>
      <c r="K14" s="108" t="str">
        <f>VLOOKUP(B14,'Plantilla publicacion'!$A$3:$M$505,11,0)</f>
        <v>2025-09-15</v>
      </c>
      <c r="L14" s="108" t="str">
        <f>VLOOKUP(B14,'Plantilla publicacion'!$A$3:$M$505,12,0)</f>
        <v>2025-12-15</v>
      </c>
      <c r="M14" s="109"/>
      <c r="N14" s="108" t="str">
        <f>VLOOKUP(B14,'Plantilla publicacion'!$A$3:$M$505,13,0)</f>
        <v>30-OFICINA ASESORA DE PLANEACIÓN</v>
      </c>
      <c r="O14" s="513">
        <f>VLOOKUP(B14,'SEGUIMIENTO PAI 2025'!$F$6:$AF$486,23,0)</f>
        <v>0</v>
      </c>
      <c r="P14" s="513">
        <f>VLOOKUP(B14,'Plantilla publicacion'!$S$3:$Y$490,7,0)</f>
        <v>0</v>
      </c>
      <c r="Q14" s="108">
        <f>VLOOKUP(B14,'SEGUIMIENTO PAI 2025'!$F$6:$AF$486,21,0)</f>
        <v>0</v>
      </c>
    </row>
  </sheetData>
  <autoFilter ref="A9:N14" xr:uid="{4FE74383-0BB2-4C96-B4A4-35E713121F9A}"/>
  <mergeCells count="15">
    <mergeCell ref="C10:C14"/>
    <mergeCell ref="D10:D14"/>
    <mergeCell ref="E10:E14"/>
    <mergeCell ref="G10:G14"/>
    <mergeCell ref="F10:F14"/>
    <mergeCell ref="O4:Q4"/>
    <mergeCell ref="O5:P5"/>
    <mergeCell ref="O6:P6"/>
    <mergeCell ref="O7:Q7"/>
    <mergeCell ref="B8:D8"/>
    <mergeCell ref="G8:N8"/>
    <mergeCell ref="B4:N4"/>
    <mergeCell ref="B6:N6"/>
    <mergeCell ref="B7:N7"/>
    <mergeCell ref="B5:L5"/>
  </mergeCells>
  <conditionalFormatting sqref="B11:B14 A7:N8 A6 A5:C5 N5 A1:G1 A4:N4 R4:XFD8 A15:Q1048576 R11:XFD1048576 I1:XFD1 A2:XFD3 H11:Q14">
    <cfRule type="cellIs" dxfId="163" priority="18" operator="equal">
      <formula>0</formula>
    </cfRule>
    <cfRule type="cellIs" dxfId="162" priority="19" operator="equal">
      <formula>0</formula>
    </cfRule>
  </conditionalFormatting>
  <conditionalFormatting sqref="A11:A14 H10:XFD10">
    <cfRule type="cellIs" dxfId="161" priority="17" operator="equal">
      <formula>0</formula>
    </cfRule>
  </conditionalFormatting>
  <conditionalFormatting sqref="B6:N6">
    <cfRule type="cellIs" dxfId="160" priority="16" operator="equal">
      <formula>0</formula>
    </cfRule>
  </conditionalFormatting>
  <conditionalFormatting sqref="A10:B10">
    <cfRule type="cellIs" dxfId="159" priority="15" operator="equal">
      <formula>0</formula>
    </cfRule>
  </conditionalFormatting>
  <conditionalFormatting sqref="A9:N9 R9:XFD9">
    <cfRule type="cellIs" dxfId="158" priority="11" operator="equal">
      <formula>0</formula>
    </cfRule>
  </conditionalFormatting>
  <conditionalFormatting sqref="C10">
    <cfRule type="cellIs" dxfId="157" priority="9" operator="equal">
      <formula>0</formula>
    </cfRule>
  </conditionalFormatting>
  <conditionalFormatting sqref="D10">
    <cfRule type="cellIs" dxfId="156" priority="8" operator="equal">
      <formula>0</formula>
    </cfRule>
  </conditionalFormatting>
  <conditionalFormatting sqref="E10">
    <cfRule type="cellIs" dxfId="155" priority="7" operator="equal">
      <formula>0</formula>
    </cfRule>
  </conditionalFormatting>
  <conditionalFormatting sqref="G10">
    <cfRule type="cellIs" dxfId="154" priority="6" operator="equal">
      <formula>0</formula>
    </cfRule>
  </conditionalFormatting>
  <conditionalFormatting sqref="F10">
    <cfRule type="cellIs" dxfId="153" priority="5" operator="equal">
      <formula>0</formula>
    </cfRule>
  </conditionalFormatting>
  <conditionalFormatting sqref="O8:Q8">
    <cfRule type="cellIs" dxfId="152" priority="3" operator="equal">
      <formula>0</formula>
    </cfRule>
  </conditionalFormatting>
  <conditionalFormatting sqref="O8:Q9">
    <cfRule type="cellIs" dxfId="151"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2" orientation="portrait" r:id="rId1"/>
  <colBreaks count="1" manualBreakCount="1">
    <brk id="7" max="1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Q31"/>
  <sheetViews>
    <sheetView showGridLines="0" view="pageBreakPreview" topLeftCell="I1" zoomScale="51" zoomScaleNormal="110" zoomScaleSheetLayoutView="100" workbookViewId="0">
      <selection activeCell="Q5" sqref="Q5:Q6"/>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60.85546875" style="5" customWidth="1"/>
    <col min="9" max="9" width="12.85546875" style="5" customWidth="1"/>
    <col min="10" max="10" width="15.28515625" style="5" customWidth="1"/>
    <col min="11" max="11" width="13.42578125" style="4" customWidth="1"/>
    <col min="12" max="12" width="14" style="4" customWidth="1"/>
    <col min="13" max="13" width="29.7109375" style="4" customWidth="1"/>
    <col min="14" max="14" width="53.5703125" style="1" customWidth="1"/>
    <col min="15" max="15" width="29.5703125" style="1" customWidth="1"/>
    <col min="16" max="16" width="40.5703125" style="1" customWidth="1"/>
    <col min="17" max="17" width="45" style="1" customWidth="1"/>
    <col min="18" max="16384" width="11.42578125" style="5"/>
  </cols>
  <sheetData>
    <row r="1" spans="1:17" ht="43.5" customHeight="1" x14ac:dyDescent="0.25">
      <c r="G1" s="128"/>
      <c r="I1" s="122"/>
      <c r="J1" s="122"/>
      <c r="K1" s="177"/>
      <c r="L1" s="177"/>
      <c r="M1" s="122"/>
      <c r="N1" s="122"/>
      <c r="O1" s="124"/>
      <c r="P1" s="124"/>
      <c r="Q1" s="124"/>
    </row>
    <row r="2" spans="1:17" ht="25.5" customHeight="1" x14ac:dyDescent="0.25">
      <c r="E2" s="130" t="s">
        <v>14</v>
      </c>
      <c r="G2" s="128"/>
      <c r="H2" s="124"/>
      <c r="I2" s="124"/>
      <c r="J2" s="124"/>
      <c r="K2" s="178"/>
      <c r="L2" s="178"/>
      <c r="M2" s="124"/>
      <c r="N2" s="124"/>
      <c r="O2" s="124"/>
      <c r="P2" s="124"/>
      <c r="Q2" s="124"/>
    </row>
    <row r="3" spans="1:17" ht="32.25" customHeight="1" thickBot="1" x14ac:dyDescent="0.3">
      <c r="B3" s="37"/>
      <c r="C3" s="37"/>
      <c r="D3" s="37"/>
      <c r="E3" s="37"/>
      <c r="F3" s="37"/>
      <c r="G3" s="129"/>
      <c r="H3" s="126"/>
      <c r="I3" s="126"/>
      <c r="J3" s="126"/>
      <c r="K3" s="179"/>
      <c r="L3" s="179"/>
      <c r="M3" s="126"/>
      <c r="N3" s="126"/>
      <c r="O3" s="124"/>
      <c r="P3" s="124"/>
      <c r="Q3" s="124"/>
    </row>
    <row r="4" spans="1:17" ht="55.5" customHeight="1" thickBot="1" x14ac:dyDescent="0.3">
      <c r="B4" s="288" t="s">
        <v>1490</v>
      </c>
      <c r="C4" s="288"/>
      <c r="D4" s="288"/>
      <c r="E4" s="288"/>
      <c r="F4" s="288"/>
      <c r="G4" s="288"/>
      <c r="H4" s="288"/>
      <c r="I4" s="288"/>
      <c r="J4" s="288"/>
      <c r="K4" s="288"/>
      <c r="L4" s="288"/>
      <c r="M4" s="288"/>
      <c r="N4" s="309"/>
      <c r="O4" s="219" t="str">
        <f>+CONCATENATE("Avance porcentual ponderada de la gestión  ",P7)</f>
        <v xml:space="preserve">Avance porcentual ponderada de la gestión  </v>
      </c>
      <c r="P4" s="220"/>
      <c r="Q4" s="221"/>
    </row>
    <row r="5" spans="1:17" ht="86.25" customHeight="1" x14ac:dyDescent="0.25">
      <c r="B5" s="294" t="s">
        <v>1491</v>
      </c>
      <c r="C5" s="294"/>
      <c r="D5" s="294"/>
      <c r="E5" s="294"/>
      <c r="F5" s="294"/>
      <c r="G5" s="294"/>
      <c r="H5" s="294"/>
      <c r="I5" s="294"/>
      <c r="J5" s="294"/>
      <c r="K5" s="294"/>
      <c r="L5" s="294"/>
      <c r="M5" s="40"/>
      <c r="N5" s="9"/>
      <c r="O5" s="222" t="s">
        <v>482</v>
      </c>
      <c r="P5" s="223"/>
      <c r="Q5" s="203">
        <f>VLOOKUP(B4,'Plantilla publicacion'!AE13:AF19,2,0)</f>
        <v>0</v>
      </c>
    </row>
    <row r="6" spans="1:17" ht="18" customHeight="1" thickBot="1" x14ac:dyDescent="0.3">
      <c r="B6" s="262" t="str">
        <f>CONCATENATE(COUNTIF(A10:A31,"producto")," PRODUCTOS")</f>
        <v>5 PRODUCTOS</v>
      </c>
      <c r="C6" s="262"/>
      <c r="D6" s="262"/>
      <c r="E6" s="262"/>
      <c r="F6" s="262"/>
      <c r="G6" s="262"/>
      <c r="H6" s="262"/>
      <c r="I6" s="262"/>
      <c r="J6" s="262"/>
      <c r="K6" s="262"/>
      <c r="L6" s="262"/>
      <c r="M6" s="262"/>
      <c r="N6" s="262"/>
      <c r="O6" s="224" t="s">
        <v>2066</v>
      </c>
      <c r="P6" s="225"/>
      <c r="Q6" s="204">
        <f>VLOOKUP(B4,'Plantilla publicacion'!AH13:AI19,2,0)</f>
        <v>69.740000000000009</v>
      </c>
    </row>
    <row r="7" spans="1:17" ht="32.25" customHeight="1" thickBot="1" x14ac:dyDescent="0.3">
      <c r="B7" s="315" t="s">
        <v>48</v>
      </c>
      <c r="C7" s="316"/>
      <c r="D7" s="316"/>
      <c r="E7" s="316"/>
      <c r="F7" s="316"/>
      <c r="G7" s="316"/>
      <c r="H7" s="316"/>
      <c r="I7" s="316"/>
      <c r="J7" s="316"/>
      <c r="K7" s="316"/>
      <c r="L7" s="316"/>
      <c r="M7" s="316"/>
      <c r="N7" s="317"/>
      <c r="O7" s="253" t="s">
        <v>2072</v>
      </c>
      <c r="P7" s="254"/>
      <c r="Q7" s="255"/>
    </row>
    <row r="8" spans="1:17" ht="35.25" hidden="1" customHeight="1" x14ac:dyDescent="0.3">
      <c r="B8" s="240" t="s">
        <v>8</v>
      </c>
      <c r="C8" s="241"/>
      <c r="D8" s="242"/>
      <c r="E8" s="51"/>
      <c r="F8" s="51"/>
      <c r="G8" s="243"/>
      <c r="H8" s="244"/>
      <c r="I8" s="244"/>
      <c r="J8" s="244"/>
      <c r="K8" s="244"/>
      <c r="L8" s="244"/>
      <c r="M8" s="244"/>
      <c r="N8" s="245"/>
      <c r="O8" s="5"/>
      <c r="P8" s="193"/>
      <c r="Q8" s="5"/>
    </row>
    <row r="9" spans="1:17" ht="48" customHeight="1" thickBot="1" x14ac:dyDescent="0.3">
      <c r="B9" s="21" t="s">
        <v>474</v>
      </c>
      <c r="C9" s="22" t="s">
        <v>1528</v>
      </c>
      <c r="D9" s="22" t="s">
        <v>0</v>
      </c>
      <c r="E9" s="22" t="s">
        <v>1476</v>
      </c>
      <c r="F9" s="22" t="s">
        <v>1531</v>
      </c>
      <c r="G9" s="22" t="s">
        <v>1</v>
      </c>
      <c r="H9" s="22" t="s">
        <v>2</v>
      </c>
      <c r="I9" s="22" t="s">
        <v>3</v>
      </c>
      <c r="J9" s="22" t="s">
        <v>4</v>
      </c>
      <c r="K9" s="23" t="s">
        <v>5</v>
      </c>
      <c r="L9" s="23" t="s">
        <v>6</v>
      </c>
      <c r="M9" s="55" t="s">
        <v>1529</v>
      </c>
      <c r="N9" s="24" t="s">
        <v>7</v>
      </c>
      <c r="O9" s="55" t="s">
        <v>2068</v>
      </c>
      <c r="P9" s="24" t="s">
        <v>2069</v>
      </c>
      <c r="Q9" s="55" t="s">
        <v>2070</v>
      </c>
    </row>
    <row r="10" spans="1:17" s="11" customFormat="1" ht="140.25" x14ac:dyDescent="0.25">
      <c r="A10" s="5" t="str">
        <f>VLOOKUP(B10,'Plantilla publicacion'!$A$3:$B$490,2,0)</f>
        <v>Producto</v>
      </c>
      <c r="B10" s="14" t="s">
        <v>1009</v>
      </c>
      <c r="C10" s="266" t="str">
        <f>VLOOKUP(B10,'Plantilla publicacion'!$A$3:$R$490,17,0)</f>
        <v>PND - 5-31-5-d- Convergencia regional - Gobierno digital para la gente / PES - Transformación Institucional</v>
      </c>
      <c r="D10" s="266" t="str">
        <f>VLOOKUP(B10,'Plantilla publicacion'!$A$3:$M$497,6,0)</f>
        <v>62-Fortalecer la infraestructura, uso y aprovechamiento de las tecnologías de la información, para optimizar la capacidad institucional</v>
      </c>
      <c r="E10" s="266" t="str">
        <f>VLOOKUP(B10,'Plantilla publicacion'!$A$3:$O$490,14,0)</f>
        <v>109-Cumplimiento de productos del PAI asociados a Fortalecer la infraestructura, uso y aprovechamiento de las tecnologías de la información, para optimizar la capacidad institucional</v>
      </c>
      <c r="F10" s="266" t="str">
        <f>VLOOKUP(B10,'Plantilla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266" t="str">
        <f>VLOOKUP(B10,'Plantilla publicacion'!$A$3:$M$497,7,0)</f>
        <v>N/A</v>
      </c>
      <c r="H10" s="14" t="str">
        <f>VLOOKUP(B10,'Plantilla publicacion'!$A$3:$M$505,8,0)</f>
        <v>Solución, mapa de ruta y documentación inicial en materia procedimental para el manejo del expediente electrónico - Segunda fase de estructura de expediente electrónico, realizada  (Informe elaborado)</v>
      </c>
      <c r="I10" s="14">
        <f>VLOOKUP(B10,'Plantilla publicacion'!$A$3:$M$505,9,0)</f>
        <v>1</v>
      </c>
      <c r="J10" s="14" t="str">
        <f>VLOOKUP(B10,'Plantilla publicacion'!$A$3:$M$505,10,0)</f>
        <v>Númerica</v>
      </c>
      <c r="K10" s="180" t="str">
        <f>VLOOKUP(B10,'Plantilla publicacion'!$A$3:$M$505,11,0)</f>
        <v>2025-02-03</v>
      </c>
      <c r="L10" s="180" t="str">
        <f>VLOOKUP(B10,'Plantilla publicacion'!$A$3:$M$505,12,0)</f>
        <v>2025-11-28</v>
      </c>
      <c r="M10" s="14">
        <f>IF(ISERROR(VLOOKUP(B10,'Plantilla publicacion'!$A$3:$P$490,16,0)),"NA",VLOOKUP(B10,'Plantilla publicacion'!$A$3:$P$490,16,0))</f>
        <v>0</v>
      </c>
      <c r="N10" s="14" t="str">
        <f>VLOOKUP(B10,'Plantilla publicacion'!$A$3:$M$505,13,0)</f>
        <v>141-GRUPO DE TRABAJO DE GESTIÓN DOCUMENTAL Y ARCHIVO;
20-OFICINA DE TECNOLOGÍA E INFORMÁTICA;
2000-DESPACHO DEL SUPERINTENDENTE DELEGADO PARA LA PROPIEDAD INDUSTRIAL;
2020-DIRECCIÓN DE NUEVAS CREACIONES;
30-OFICINA ASESORA DE PLANEACIÓN</v>
      </c>
      <c r="O10" s="502">
        <f>VLOOKUP(B10,'SEGUIMIENTO PAI 2025'!$F$6:$AF$486,23,0)</f>
        <v>0</v>
      </c>
      <c r="P10" s="502">
        <f>VLOOKUP(B10,'Plantilla publicacion'!$S$3:$Y$490,7,0)</f>
        <v>0</v>
      </c>
      <c r="Q10" s="14" t="str">
        <f>VLOOKUP(B10,'SEGUIMIENTO PAI 2025'!$F$6:$AF$486,21,0)</f>
        <v>Se realizó el sexto seguimiento correspondiente al mes de agosto de 2025. En el que se evidencia el avance del producto en atención al plan de trabajo establecido. Se presenta el 6to informe de seguimiento donde se evidencian los avances  revisión y verificación tipología TRD Vs los documentos internos y externos generados en el Sistema de Información de Propiedad Industrial –SIPI de la Dirección de Nuevas Creaciones, para el proceso de concesión de Patentes de Invención y Patentes de Modelo Utilidad.</v>
      </c>
    </row>
    <row r="11" spans="1:17" ht="76.5" x14ac:dyDescent="0.25">
      <c r="A11" s="12" t="str">
        <f>VLOOKUP(B11,'Plantilla publicacion'!$A$3:$B$490,2,0)</f>
        <v>Actividad propia</v>
      </c>
      <c r="B11" s="6" t="s">
        <v>1013</v>
      </c>
      <c r="C11" s="248"/>
      <c r="D11" s="248">
        <f>VLOOKUP(B11,'Plantilla publicacion'!$A$3:$M$490,6,0)</f>
        <v>0</v>
      </c>
      <c r="E11" s="248"/>
      <c r="F11" s="248"/>
      <c r="G11" s="248" t="str">
        <f>VLOOKUP(B11,'Plantilla publicacion'!$A$3:$M$490,7,0)</f>
        <v>N/A</v>
      </c>
      <c r="H11" s="6" t="str">
        <f>VLOOKUP(B11,'Plantilla publicacion'!$A$3:$M$505,8,0)</f>
        <v>Establecer cronograma para identificar el plan de trabajo a desarrollar (Cronograma establecido)</v>
      </c>
      <c r="I11" s="6">
        <f>VLOOKUP(B11,'Plantilla publicacion'!$A$3:$M$505,9,0)</f>
        <v>1</v>
      </c>
      <c r="J11" s="6" t="str">
        <f>VLOOKUP(B11,'Plantilla publicacion'!$A$3:$M$505,10,0)</f>
        <v>Númerica</v>
      </c>
      <c r="K11" s="7" t="str">
        <f>VLOOKUP(B11,'Plantilla publicacion'!$A$3:$M$505,11,0)</f>
        <v>2025-02-03</v>
      </c>
      <c r="L11" s="7" t="str">
        <f>VLOOKUP(B11,'Plantilla publicacion'!$A$3:$M$505,12,0)</f>
        <v>2025-02-28</v>
      </c>
      <c r="M11" s="56"/>
      <c r="N11" s="16" t="str">
        <f>VLOOKUP(B11,'Plantilla publicacion'!$A$3:$M$505,13,0)</f>
        <v>141-GRUPO DE TRABAJO DE GESTIÓN DOCUMENTAL Y ARCHIVO;
20-OFICINA DE TECNOLOGÍA E INFORMÁTICA;
2000-DESPACHO DEL SUPERINTENDENTE DELEGADO PARA LA PROPIEDAD INDUSTRIAL;
2020-DIRECCIÓN DE NUEVAS CREACIONES;
30-OFICINA ASESORA DE PLANEACIÓN</v>
      </c>
      <c r="O11" s="506">
        <f>VLOOKUP(B11,'SEGUIMIENTO PAI 2025'!$F$6:$AF$486,23,0)</f>
        <v>100</v>
      </c>
      <c r="P11" s="506">
        <f>VLOOKUP(B11,'Plantilla publicacion'!$S$3:$Y$490,7,0)</f>
        <v>2</v>
      </c>
      <c r="Q11" s="56" t="str">
        <f>VLOOKUP(B11,'SEGUIMIENTO PAI 2025'!$F$6:$AF$486,21,0)</f>
        <v>En sesión de trabajo realizada el 10 de febrero de 2025, se concertó y aprobó el cronograma para identificar el plan de trabajo a desarrollar para el diseño de la solución, mapa de ruta y documentación inicial para el manejo del expediente electrónico.</v>
      </c>
    </row>
    <row r="12" spans="1:17" ht="127.5" x14ac:dyDescent="0.25">
      <c r="A12" s="12" t="str">
        <f>VLOOKUP(B12,'Plantilla publicacion'!$A$3:$B$490,2,0)</f>
        <v>Actividad propia</v>
      </c>
      <c r="B12" s="6" t="s">
        <v>1015</v>
      </c>
      <c r="C12" s="248"/>
      <c r="D12" s="248">
        <f>VLOOKUP(B12,'Plantilla publicacion'!$A$3:$M$490,6,0)</f>
        <v>0</v>
      </c>
      <c r="E12" s="248"/>
      <c r="F12" s="248"/>
      <c r="G12" s="248" t="str">
        <f>VLOOKUP(B12,'Plantilla publicacion'!$A$3:$M$490,7,0)</f>
        <v>N/A</v>
      </c>
      <c r="H12" s="6" t="str">
        <f>VLOOKUP(B12,'Plantilla publicacion'!$A$3:$M$505,8,0)</f>
        <v>Realizar el seguimiento a las actividades planeadas en el cronograma (Informes de seguimiento a las actividades planeadas en el cronograma)</v>
      </c>
      <c r="I12" s="6">
        <f>VLOOKUP(B12,'Plantilla publicacion'!$A$3:$M$505,9,0)</f>
        <v>8</v>
      </c>
      <c r="J12" s="6" t="str">
        <f>VLOOKUP(B12,'Plantilla publicacion'!$A$3:$M$505,10,0)</f>
        <v>Númerica</v>
      </c>
      <c r="K12" s="7" t="str">
        <f>VLOOKUP(B12,'Plantilla publicacion'!$A$3:$M$505,11,0)</f>
        <v>2025-03-03</v>
      </c>
      <c r="L12" s="7" t="str">
        <f>VLOOKUP(B12,'Plantilla publicacion'!$A$3:$M$505,12,0)</f>
        <v>2025-10-31</v>
      </c>
      <c r="M12" s="56"/>
      <c r="N12" s="16" t="str">
        <f>VLOOKUP(B12,'Plantilla publicacion'!$A$3:$M$505,13,0)</f>
        <v>2000-DESPACHO DEL SUPERINTENDENTE DELEGADO PARA LA PROPIEDAD INDUSTRIAL</v>
      </c>
      <c r="O12" s="506">
        <f>VLOOKUP(B12,'SEGUIMIENTO PAI 2025'!$F$6:$AF$486,23,0)</f>
        <v>75</v>
      </c>
      <c r="P12" s="506">
        <f>VLOOKUP(B12,'Plantilla publicacion'!$S$3:$Y$490,7,0)</f>
        <v>9</v>
      </c>
      <c r="Q12" s="56" t="str">
        <f>VLOOKUP(B12,'SEGUIMIENTO PAI 2025'!$F$6:$AF$486,21,0)</f>
        <v>El cronograma elaborado contempla otros hitos para el desarrollo del producto, por tanto, se presenta el plan de trabajo a corte 31 de agosto de 2025. 
Respecto del avance de la actividad se realizó el informe de seguimiento a las actividades planeadas en el cronograma de trabajo para el expediente electrónico del mes de agosto siendo este el sexto seguimiento de la actividad, lo que equivale a un 75% de cumplimiento.</v>
      </c>
    </row>
    <row r="13" spans="1:17" ht="77.25" thickBot="1" x14ac:dyDescent="0.3">
      <c r="A13" s="12" t="str">
        <f>VLOOKUP(B13,'Plantilla publicacion'!$A$3:$B$490,2,0)</f>
        <v>Actividad propia</v>
      </c>
      <c r="B13" s="10" t="s">
        <v>1017</v>
      </c>
      <c r="C13" s="248"/>
      <c r="D13" s="248">
        <f>VLOOKUP(B13,'Plantilla publicacion'!$A$3:$M$490,6,0)</f>
        <v>0</v>
      </c>
      <c r="E13" s="248"/>
      <c r="F13" s="248"/>
      <c r="G13" s="248" t="str">
        <f>VLOOKUP(B13,'Plantilla publicacion'!$A$3:$M$490,7,0)</f>
        <v>N/A</v>
      </c>
      <c r="H13" s="10" t="str">
        <f>VLOOKUP(B13,'Plantilla publicacion'!$A$3:$M$505,8,0)</f>
        <v>Elaborar informe de brechas (Informe elaborado)</v>
      </c>
      <c r="I13" s="10">
        <f>VLOOKUP(B13,'Plantilla publicacion'!$A$3:$M$505,9,0)</f>
        <v>1</v>
      </c>
      <c r="J13" s="10" t="str">
        <f>VLOOKUP(B13,'Plantilla publicacion'!$A$3:$M$505,10,0)</f>
        <v>Númerica</v>
      </c>
      <c r="K13" s="111" t="str">
        <f>VLOOKUP(B13,'Plantilla publicacion'!$A$3:$M$505,11,0)</f>
        <v>2025-11-04</v>
      </c>
      <c r="L13" s="111" t="str">
        <f>VLOOKUP(B13,'Plantilla publicacion'!$A$3:$M$505,12,0)</f>
        <v>2025-11-28</v>
      </c>
      <c r="M13" s="112"/>
      <c r="N13" s="113" t="str">
        <f>VLOOKUP(B13,'Plantilla publicacion'!$A$3:$M$505,13,0)</f>
        <v>141-GRUPO DE TRABAJO DE GESTIÓN DOCUMENTAL Y ARCHIVO;
20-OFICINA DE TECNOLOGÍA E INFORMÁTICA;
2000-DESPACHO DEL SUPERINTENDENTE DELEGADO PARA LA PROPIEDAD INDUSTRIAL;
2020-DIRECCIÓN DE NUEVAS CREACIONES;
30-OFICINA ASESORA DE PLANEACIÓN</v>
      </c>
      <c r="O13" s="509">
        <f>VLOOKUP(B13,'SEGUIMIENTO PAI 2025'!$F$6:$AF$486,23,0)</f>
        <v>0</v>
      </c>
      <c r="P13" s="509">
        <f>VLOOKUP(B13,'Plantilla publicacion'!$S$3:$Y$490,7,0)</f>
        <v>0</v>
      </c>
      <c r="Q13" s="112">
        <f>VLOOKUP(B13,'SEGUIMIENTO PAI 2025'!$F$6:$AF$486,21,0)</f>
        <v>0</v>
      </c>
    </row>
    <row r="14" spans="1:17" s="11" customFormat="1" ht="76.5" customHeight="1" x14ac:dyDescent="0.25">
      <c r="A14" s="5" t="str">
        <f>VLOOKUP(B14,'Plantilla publicacion'!$A$3:$B$490,2,0)</f>
        <v>Producto</v>
      </c>
      <c r="B14" s="99" t="s">
        <v>1019</v>
      </c>
      <c r="C14" s="247" t="str">
        <f>VLOOKUP(B14,'Plantilla publicacion'!$A$3:$R$490,17,0)</f>
        <v>PND - 5-31-5-d- Convergencia regional - Gobierno digital para la gente / PES - Transformación Institucional</v>
      </c>
      <c r="D14" s="247" t="str">
        <f>VLOOKUP(B14,'Plantilla publicacion'!$A$3:$M$497,6,0)</f>
        <v>62-Fortalecer la infraestructura, uso y aprovechamiento de las tecnologías de la información, para optimizar la capacidad institucional</v>
      </c>
      <c r="E14" s="247" t="str">
        <f>VLOOKUP(B14,'Plantilla publicacion'!$A$3:$O$490,14,0)</f>
        <v>109-Cumplimiento de productos del PAI asociados a Fortalecer la infraestructura, uso y aprovechamiento de las tecnologías de la información, para optimizar la capacidad institucional</v>
      </c>
      <c r="F14" s="247" t="str">
        <f>VLOOKUP(B14,'Plantilla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247" t="str">
        <f>VLOOKUP(B14,'Plantilla publicacion'!$A$3:$M$497,7,0)</f>
        <v>N/A</v>
      </c>
      <c r="H14" s="101" t="str">
        <f>VLOOKUP(B14,'Plantilla publicacion'!$A$3:$M$505,8,0)</f>
        <v>Protocolo para la conservación de evidencias en el entorno digital, gestión de pruebas digitales y el aseguramiento del acervo probatorio en entornos digitales, elaborado. (Protocolo elaborado)</v>
      </c>
      <c r="I14" s="101">
        <f>VLOOKUP(B14,'Plantilla publicacion'!$A$3:$M$505,9,0)</f>
        <v>1</v>
      </c>
      <c r="J14" s="101" t="str">
        <f>VLOOKUP(B14,'Plantilla publicacion'!$A$3:$M$505,10,0)</f>
        <v>Númerica</v>
      </c>
      <c r="K14" s="181" t="str">
        <f>VLOOKUP(B14,'Plantilla publicacion'!$A$3:$M$505,11,0)</f>
        <v>2025-01-20</v>
      </c>
      <c r="L14" s="181" t="str">
        <f>VLOOKUP(B14,'Plantilla publicacion'!$A$3:$M$505,12,0)</f>
        <v>2025-11-28</v>
      </c>
      <c r="M14" s="101">
        <f>IF(ISERROR(VLOOKUP(B14,'Plantilla publicacion'!$A$3:$P$490,16,0)),"NA",VLOOKUP(B14,'Plantilla publicacion'!$A$3:$P$490,16,0))</f>
        <v>0</v>
      </c>
      <c r="N14" s="101" t="str">
        <f>VLOOKUP(B14,'Plantilla publicacion'!$A$3:$M$505,13,0)</f>
        <v>10-OFICINA  ASESORA JURÍDICA;
20-OFICINA DE TECNOLOGÍA E INFORMÁTICA;
2000-DESPACHO DEL SUPERINTENDENTE DELEGADO PARA LA PROPIEDAD INDUSTRIAL;
2010-DIRECCION DE SIGNOS DISTINTIVOS;
2020-DIRECCIÓN DE NUEVAS CREACIONES</v>
      </c>
      <c r="O14" s="507">
        <f>VLOOKUP(B14,'SEGUIMIENTO PAI 2025'!$F$6:$AF$486,23,0)</f>
        <v>0</v>
      </c>
      <c r="P14" s="507">
        <f>VLOOKUP(B14,'Plantilla publicacion'!$S$3:$Y$490,7,0)</f>
        <v>0</v>
      </c>
      <c r="Q14" s="101" t="str">
        <f>VLOOKUP(B14,'SEGUIMIENTO PAI 2025'!$F$6:$AF$486,21,0)</f>
        <v>Se ha venido trabajando en el documento del protocolo para la conservación de evidencias en el entorno digital, con el fin de realizar la respectiva revisión de los aspectos técnicos y jurídicos en las mesas de trabajo propuestas. Las mesas de trabajo se pueden evidenciar en los radicados 25-298179 (mesa de trabajo con la OTI) y 25- 298178 (mesa de trabajo con la Oficina Asesora Jurídica). Estas se realizaron el 14 de agosto de 2025 y 26 de agosto de 2025, respectivamente. Se queda en programar una segunda mesa de trabajo con la OTI para el mes de septiembre.</v>
      </c>
    </row>
    <row r="15" spans="1:17" ht="76.5" x14ac:dyDescent="0.25">
      <c r="A15" s="12" t="str">
        <f>VLOOKUP(B15,'Plantilla publicacion'!$A$3:$B$490,2,0)</f>
        <v>Actividad propia</v>
      </c>
      <c r="B15" s="103" t="s">
        <v>1021</v>
      </c>
      <c r="C15" s="248"/>
      <c r="D15" s="248">
        <f>VLOOKUP(B15,'Plantilla publicacion'!$A$3:$M$490,6,0)</f>
        <v>0</v>
      </c>
      <c r="E15" s="248"/>
      <c r="F15" s="248"/>
      <c r="G15" s="248" t="str">
        <f>VLOOKUP(B15,'Plantilla publicacion'!$A$3:$M$490,7,0)</f>
        <v>N/A</v>
      </c>
      <c r="H15" s="6" t="str">
        <f>VLOOKUP(B15,'Plantilla publicacion'!$A$3:$M$505,8,0)</f>
        <v>Identificar los tipos de evidencia y fuentes que requieren de conservación en los trámites de PI  (Informe sobre tipos de evidencia y fuentes de conservación elaborado)</v>
      </c>
      <c r="I15" s="6">
        <f>VLOOKUP(B15,'Plantilla publicacion'!$A$3:$M$505,9,0)</f>
        <v>1</v>
      </c>
      <c r="J15" s="6" t="str">
        <f>VLOOKUP(B15,'Plantilla publicacion'!$A$3:$M$505,10,0)</f>
        <v>Númerica</v>
      </c>
      <c r="K15" s="7" t="str">
        <f>VLOOKUP(B15,'Plantilla publicacion'!$A$3:$M$505,11,0)</f>
        <v>2025-01-20</v>
      </c>
      <c r="L15" s="7" t="str">
        <f>VLOOKUP(B15,'Plantilla publicacion'!$A$3:$M$505,12,0)</f>
        <v>2025-02-28</v>
      </c>
      <c r="M15" s="56"/>
      <c r="N15" s="56" t="str">
        <f>VLOOKUP(B15,'Plantilla publicacion'!$A$3:$M$505,13,0)</f>
        <v>20-OFICINA DE TECNOLOGÍA E INFORMÁTICA;
2000-DESPACHO DEL SUPERINTENDENTE DELEGADO PARA LA PROPIEDAD INDUSTRIAL;
2010-DIRECCION DE SIGNOS DISTINTIVOS;
2020-DIRECCIÓN DE NUEVAS CREACIONES</v>
      </c>
      <c r="O15" s="506">
        <f>VLOOKUP(B15,'SEGUIMIENTO PAI 2025'!$F$6:$AF$486,23,0)</f>
        <v>100</v>
      </c>
      <c r="P15" s="506">
        <f>VLOOKUP(B15,'Plantilla publicacion'!$S$3:$Y$490,7,0)</f>
        <v>8</v>
      </c>
      <c r="Q15" s="56" t="str">
        <f>VLOOKUP(B15,'SEGUIMIENTO PAI 2025'!$F$6:$AF$486,21,0)</f>
        <v>Se identificaron los tipos de evidencia y fuentes que requieren conservación en los trámites de PI, actividad liderada por la Dirección de Nuevas Creaciones, en concurso con la Dirección de Signos Distintivos, la OTI y el GT de Vía Administrativa de la Delegatura de PI.</v>
      </c>
    </row>
    <row r="16" spans="1:17" ht="76.5" x14ac:dyDescent="0.25">
      <c r="A16" s="12" t="str">
        <f>VLOOKUP(B16,'Plantilla publicacion'!$A$3:$B$490,2,0)</f>
        <v>Actividad sin participación</v>
      </c>
      <c r="B16" s="103" t="s">
        <v>1024</v>
      </c>
      <c r="C16" s="248"/>
      <c r="D16" s="248">
        <f>VLOOKUP(B16,'Plantilla publicacion'!$A$3:$M$490,6,0)</f>
        <v>0</v>
      </c>
      <c r="E16" s="248"/>
      <c r="F16" s="248"/>
      <c r="G16" s="248" t="str">
        <f>VLOOKUP(B16,'Plantilla publicacion'!$A$3:$M$490,7,0)</f>
        <v>N/A</v>
      </c>
      <c r="H16" s="6" t="str">
        <f>VLOOKUP(B16,'Plantilla publicacion'!$A$3:$M$505,8,0)</f>
        <v>Realizar un análisis de las leyes y regulaciones sobre la conservación de evidencias digitales  (Documento de análisis elaborado)</v>
      </c>
      <c r="I16" s="6">
        <f>VLOOKUP(B16,'Plantilla publicacion'!$A$3:$M$505,9,0)</f>
        <v>1</v>
      </c>
      <c r="J16" s="6" t="str">
        <f>VLOOKUP(B16,'Plantilla publicacion'!$A$3:$M$505,10,0)</f>
        <v>Númerica</v>
      </c>
      <c r="K16" s="7" t="str">
        <f>VLOOKUP(B16,'Plantilla publicacion'!$A$3:$M$505,11,0)</f>
        <v>2025-01-20</v>
      </c>
      <c r="L16" s="7" t="str">
        <f>VLOOKUP(B16,'Plantilla publicacion'!$A$3:$M$505,12,0)</f>
        <v>2025-02-28</v>
      </c>
      <c r="M16" s="56"/>
      <c r="N16" s="56" t="str">
        <f>VLOOKUP(B16,'Plantilla publicacion'!$A$3:$M$505,13,0)</f>
        <v>10-OFICINA  ASESORA JURÍDICA</v>
      </c>
      <c r="O16" s="506">
        <f>VLOOKUP(B16,'SEGUIMIENTO PAI 2025'!$F$6:$AF$486,23,0)</f>
        <v>100</v>
      </c>
      <c r="P16" s="506">
        <f>VLOOKUP(B16,'Plantilla publicacion'!$S$3:$Y$490,7,0)</f>
        <v>0</v>
      </c>
      <c r="Q16" s="56" t="str">
        <f>VLOOKUP(B16,'SEGUIMIENTO PAI 2025'!$F$6:$AF$486,21,0)</f>
        <v>Se realizó el análisis de las leyes  y regulaciones sobre la conservación de evidencias digitales por parte de la OAJ (radicado 25-67392) y se realizó un documento complementario por parte de la Dirección de Nuevas Creaciones que está liderando las actividades de este producto.</v>
      </c>
    </row>
    <row r="17" spans="1:17" ht="63.75" x14ac:dyDescent="0.25">
      <c r="A17" s="12" t="str">
        <f>VLOOKUP(B17,'Plantilla publicacion'!$A$3:$B$490,2,0)</f>
        <v>Actividad propia</v>
      </c>
      <c r="B17" s="103" t="s">
        <v>1027</v>
      </c>
      <c r="C17" s="248"/>
      <c r="D17" s="248">
        <f>VLOOKUP(B17,'Plantilla publicacion'!$A$3:$M$490,6,0)</f>
        <v>0</v>
      </c>
      <c r="E17" s="248"/>
      <c r="F17" s="248"/>
      <c r="G17" s="248" t="str">
        <f>VLOOKUP(B17,'Plantilla publicacion'!$A$3:$M$490,7,0)</f>
        <v>N/A</v>
      </c>
      <c r="H17" s="6" t="str">
        <f>VLOOKUP(B17,'Plantilla publicacion'!$A$3:$M$505,8,0)</f>
        <v>Definir la estructura y contenido del Protocolo (Documento con la estructura y contenido definido)</v>
      </c>
      <c r="I17" s="6">
        <f>VLOOKUP(B17,'Plantilla publicacion'!$A$3:$M$505,9,0)</f>
        <v>1</v>
      </c>
      <c r="J17" s="6" t="str">
        <f>VLOOKUP(B17,'Plantilla publicacion'!$A$3:$M$505,10,0)</f>
        <v>Númerica</v>
      </c>
      <c r="K17" s="7" t="str">
        <f>VLOOKUP(B17,'Plantilla publicacion'!$A$3:$M$505,11,0)</f>
        <v>2025-03-03</v>
      </c>
      <c r="L17" s="7" t="str">
        <f>VLOOKUP(B17,'Plantilla publicacion'!$A$3:$M$505,12,0)</f>
        <v>2025-04-30</v>
      </c>
      <c r="M17" s="56"/>
      <c r="N17" s="56" t="str">
        <f>VLOOKUP(B17,'Plantilla publicacion'!$A$3:$M$505,13,0)</f>
        <v>20-OFICINA DE TECNOLOGÍA E INFORMÁTICA;
2000-DESPACHO DEL SUPERINTENDENTE DELEGADO PARA LA PROPIEDAD INDUSTRIAL;
2010-DIRECCION DE SIGNOS DISTINTIVOS;
2020-DIRECCIÓN DE NUEVAS CREACIONES</v>
      </c>
      <c r="O17" s="506">
        <f>VLOOKUP(B17,'SEGUIMIENTO PAI 2025'!$F$6:$AF$486,23,0)</f>
        <v>100</v>
      </c>
      <c r="P17" s="506">
        <f>VLOOKUP(B17,'Plantilla publicacion'!$S$3:$Y$490,7,0)</f>
        <v>6</v>
      </c>
      <c r="Q17" s="56" t="str">
        <f>VLOOKUP(B17,'SEGUIMIENTO PAI 2025'!$F$6:$AF$486,21,0)</f>
        <v>Se Definió la estructura y el contenido del Protocolo, actividad liderada por la Dirección de Nuevas creaciones, en conjunto con la Dirección de Signos Distintivos, la OTI y el GT de Vía administrativa de la Delegatura de PI.</v>
      </c>
    </row>
    <row r="18" spans="1:17" ht="141" thickBot="1" x14ac:dyDescent="0.3">
      <c r="A18" s="12" t="str">
        <f>VLOOKUP(B18,'Plantilla publicacion'!$A$3:$B$490,2,0)</f>
        <v>Actividad propia</v>
      </c>
      <c r="B18" s="105" t="s">
        <v>1028</v>
      </c>
      <c r="C18" s="249"/>
      <c r="D18" s="249">
        <f>VLOOKUP(B18,'Plantilla publicacion'!$A$3:$M$490,6,0)</f>
        <v>0</v>
      </c>
      <c r="E18" s="249"/>
      <c r="F18" s="249"/>
      <c r="G18" s="249" t="str">
        <f>VLOOKUP(B18,'Plantilla publicacion'!$A$3:$M$490,7,0)</f>
        <v>N/A</v>
      </c>
      <c r="H18" s="107" t="str">
        <f>VLOOKUP(B18,'Plantilla publicacion'!$A$3:$M$505,8,0)</f>
        <v>Elaborar el protocolo para la conservación de evidencias en el entorno digital (Protocolo elaborado)</v>
      </c>
      <c r="I18" s="107">
        <f>VLOOKUP(B18,'Plantilla publicacion'!$A$3:$M$505,9,0)</f>
        <v>1</v>
      </c>
      <c r="J18" s="107" t="str">
        <f>VLOOKUP(B18,'Plantilla publicacion'!$A$3:$M$505,10,0)</f>
        <v>Númerica</v>
      </c>
      <c r="K18" s="108" t="str">
        <f>VLOOKUP(B18,'Plantilla publicacion'!$A$3:$M$505,11,0)</f>
        <v>2025-05-05</v>
      </c>
      <c r="L18" s="108" t="str">
        <f>VLOOKUP(B18,'Plantilla publicacion'!$A$3:$M$505,12,0)</f>
        <v>2025-11-28</v>
      </c>
      <c r="M18" s="109"/>
      <c r="N18" s="109" t="str">
        <f>VLOOKUP(B18,'Plantilla publicacion'!$A$3:$M$505,13,0)</f>
        <v>20-OFICINA DE TECNOLOGÍA E INFORMÁTICA;
2000-DESPACHO DEL SUPERINTENDENTE DELEGADO PARA LA PROPIEDAD INDUSTRIAL;
2010-DIRECCION DE SIGNOS DISTINTIVOS;
2020-DIRECCIÓN DE NUEVAS CREACIONES</v>
      </c>
      <c r="O18" s="508">
        <f>VLOOKUP(B18,'SEGUIMIENTO PAI 2025'!$F$6:$AF$486,23,0)</f>
        <v>0</v>
      </c>
      <c r="P18" s="508">
        <f>VLOOKUP(B18,'Plantilla publicacion'!$S$3:$Y$490,7,0)</f>
        <v>0</v>
      </c>
      <c r="Q18" s="109" t="str">
        <f>VLOOKUP(B18,'SEGUIMIENTO PAI 2025'!$F$6:$AF$486,21,0)</f>
        <v>Se ha venido trabajando en el documento del protocolo para la conservación de evidencias en el entorno digital, con el fin de realizar la respectiva revisión de los aspectos técnicos y jurídicos en las mesas de trabajo propuestas. Las mesas de trabajo se pueden evidenciar en los radicados 25-298179 (mesa de trabajo con la OTI) y 25- 298178 (mesa de trabajo con la Oficina Asesora Jurídica). Estas se realizaron el 14 de agosto de 2025 y 26 de agosto de 2025, respectivamente. Se queda en programar una segunda mesa de trabajo con la OTI para el mes de septiembre.</v>
      </c>
    </row>
    <row r="19" spans="1:17" ht="50.25" customHeight="1" x14ac:dyDescent="0.25">
      <c r="A19" s="12"/>
      <c r="B19" s="182" t="s">
        <v>703</v>
      </c>
      <c r="C19" s="247" t="str">
        <f>VLOOKUP(B19,'Plantilla publicacion'!$A$3:$R$490,17,0)</f>
        <v>PND - 5-31-5-b- Convergencia regional - Entidades públicas territoriales y nacionales fortalecidas / PES - Transformación Institucional</v>
      </c>
      <c r="D19" s="247" t="str">
        <f>VLOOKUP(B19,'Plantilla publicacion'!$A$3:$M$497,6,0)</f>
        <v>60-Fortalecer el Sistema Integral de Gestión Institucional en el marco del Modelo Integrado de Planeación y gestión para mejorar la prestación del servicio.</v>
      </c>
      <c r="E19" s="247" t="str">
        <f>VLOOKUP(B19,'Plantilla publicacion'!$A$3:$O$490,14,0)</f>
        <v>106-Cumplimiento de productos del PAI asociados a Fortalecer el Sistema Integral de Gestión Institucional para mejorar la prestación del servicio.</v>
      </c>
      <c r="F19" s="247" t="str">
        <f>VLOOKUP(B19,'Plantilla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 s="247" t="str">
        <f>VLOOKUP(B19,'Plantilla publicacion'!$A$3:$M$497,7,0)</f>
        <v>N/A</v>
      </c>
      <c r="H19" s="184" t="str">
        <f>VLOOKUP(B19,'Plantilla publicacion'!$A$3:$M$505,8,0)</f>
        <v>Diagnóstico de necesidades que permita realizar el seguimiento del ciclo de contratación, elaborado  (Documento diagnostico )</v>
      </c>
      <c r="I19" s="184">
        <f>VLOOKUP(B19,'Plantilla publicacion'!$A$3:$M$505,9,0)</f>
        <v>1</v>
      </c>
      <c r="J19" s="184" t="str">
        <f>VLOOKUP(B19,'Plantilla publicacion'!$A$3:$M$505,10,0)</f>
        <v>Númerica</v>
      </c>
      <c r="K19" s="185" t="str">
        <f>VLOOKUP(B19,'Plantilla publicacion'!$A$3:$M$505,11,0)</f>
        <v>2025-07-01</v>
      </c>
      <c r="L19" s="185" t="str">
        <f>VLOOKUP(B19,'Plantilla publicacion'!$A$3:$M$505,12,0)</f>
        <v>2025-11-28</v>
      </c>
      <c r="M19" s="186"/>
      <c r="N19" s="186" t="str">
        <f>VLOOKUP(B19,'Plantilla publicacion'!$A$3:$M$505,13,0)</f>
        <v>105-GRUPO DE TRABAJO DE CONTRATACIÓN;
20-OFICINA DE TECNOLOGÍA E INFORMÁTICA</v>
      </c>
      <c r="O19" s="514">
        <f>VLOOKUP(B19,'SEGUIMIENTO PAI 2025'!$F$6:$AF$486,23,0)</f>
        <v>0</v>
      </c>
      <c r="P19" s="514">
        <f>VLOOKUP(B19,'Plantilla publicacion'!$S$3:$Y$490,7,0)</f>
        <v>0</v>
      </c>
      <c r="Q19" s="186" t="str">
        <f>VLOOKUP(B19,'SEGUIMIENTO PAI 2025'!$F$6:$AF$486,21,0)</f>
        <v>El avance al producto corresponde el requerimiento con las necesidades en la herramienta de estudios previos para el seguimiento del ciclo de contratación</v>
      </c>
    </row>
    <row r="20" spans="1:17" ht="63.75" customHeight="1" thickBot="1" x14ac:dyDescent="0.3">
      <c r="A20" s="12"/>
      <c r="B20" s="183" t="s">
        <v>707</v>
      </c>
      <c r="C20" s="249"/>
      <c r="D20" s="249"/>
      <c r="E20" s="249"/>
      <c r="F20" s="249"/>
      <c r="G20" s="249"/>
      <c r="H20" s="107" t="str">
        <f>VLOOKUP(B20,'Plantilla publicacion'!$A$3:$M$505,8,0)</f>
        <v>Identificar las necesidades de  ajuste a herramientas tecnológicas para el seguimiento del ciclo  de contratción (Documento con las necesidades identificadas)</v>
      </c>
      <c r="I20" s="107">
        <f>VLOOKUP(B20,'Plantilla publicacion'!$A$3:$M$505,9,0)</f>
        <v>1</v>
      </c>
      <c r="J20" s="107" t="str">
        <f>VLOOKUP(B20,'Plantilla publicacion'!$A$3:$M$505,10,0)</f>
        <v>Númerica</v>
      </c>
      <c r="K20" s="108" t="str">
        <f>VLOOKUP(B20,'Plantilla publicacion'!$A$3:$M$505,11,0)</f>
        <v>2025-07-01</v>
      </c>
      <c r="L20" s="108" t="str">
        <f>VLOOKUP(B20,'Plantilla publicacion'!$A$3:$M$505,12,0)</f>
        <v>2025-09-30</v>
      </c>
      <c r="M20" s="109"/>
      <c r="N20" s="109" t="str">
        <f>VLOOKUP(B20,'Plantilla publicacion'!$A$3:$M$505,13,0)</f>
        <v>105-GRUPO DE TRABAJO DE CONTRATACIÓN;
20-OFICINA DE TECNOLOGÍA E INFORMÁTICA</v>
      </c>
      <c r="O20" s="508">
        <f>VLOOKUP(B20,'SEGUIMIENTO PAI 2025'!$F$6:$AF$486,23,0)</f>
        <v>100</v>
      </c>
      <c r="P20" s="508">
        <f>VLOOKUP(B20,'Plantilla publicacion'!$S$3:$Y$490,7,0)</f>
        <v>25</v>
      </c>
      <c r="Q20" s="109" t="str">
        <f>VLOOKUP(B20,'SEGUIMIENTO PAI 2025'!$F$6:$AF$486,21,0)</f>
        <v>Se reporta como evidencia la solicitud a la Oficina de Tecnología e Informática, el requerimiento de las necesidades mediante radicado 25-374031</v>
      </c>
    </row>
    <row r="21" spans="1:17" s="11" customFormat="1" ht="51" x14ac:dyDescent="0.25">
      <c r="A21" s="5" t="str">
        <f>VLOOKUP(B21,'Plantilla publicacion'!$A$3:$B$490,2,0)</f>
        <v>Producto</v>
      </c>
      <c r="B21" s="14" t="s">
        <v>1411</v>
      </c>
      <c r="C21" s="248" t="str">
        <f>VLOOKUP(B21,'Plantilla publicacion'!$A$3:$R$490,17,0)</f>
        <v>PND - 5-31-5-d- Convergencia regional - Gobierno digital para la gente / PES - Transformación Institucional</v>
      </c>
      <c r="D21" s="248" t="str">
        <f>VLOOKUP(B21,'Plantilla publicacion'!$A$3:$M$497,6,0)</f>
        <v>62-Fortalecer la infraestructura, uso y aprovechamiento de las tecnologías de la información, para optimizar la capacidad institucional</v>
      </c>
      <c r="E21" s="248" t="str">
        <f>VLOOKUP(B21,'Plantilla publicacion'!$A$3:$O$490,14,0)</f>
        <v>109-Cumplimiento de productos del PAI asociados a Fortalecer la infraestructura, uso y aprovechamiento de las tecnologías de la información, para optimizar la capacidad institucional</v>
      </c>
      <c r="F21" s="248" t="str">
        <f>VLOOKUP(B21,'Plantilla publicacion'!$A$3:$P$490,15,0)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1" s="248" t="str">
        <f>VLOOKUP(B21,'Plantilla publicacion'!$A$3:$M$497,7,0)</f>
        <v>FUNCIONAMIENTO</v>
      </c>
      <c r="H21" s="14" t="str">
        <f>VLOOKUP(B21,'Plantilla publicacion'!$A$3:$M$505,8,0)</f>
        <v>Estrategia para una eficiente y efectiva gestión archivística que garantice la transición al expediente electrónico, implementada (documento con la estrategia definida, seguimiento al plan de trabajo y evidencias de su cumplimiento)</v>
      </c>
      <c r="I21" s="14">
        <f>VLOOKUP(B21,'Plantilla publicacion'!$A$3:$M$505,9,0)</f>
        <v>100</v>
      </c>
      <c r="J21" s="14" t="str">
        <f>VLOOKUP(B21,'Plantilla publicacion'!$A$3:$M$505,10,0)</f>
        <v>Porcentual</v>
      </c>
      <c r="K21" s="180" t="str">
        <f>VLOOKUP(B21,'Plantilla publicacion'!$A$3:$M$505,11,0)</f>
        <v>2025-02-03</v>
      </c>
      <c r="L21" s="180" t="str">
        <f>VLOOKUP(B21,'Plantilla publicacion'!$A$3:$M$505,12,0)</f>
        <v>2025-12-19</v>
      </c>
      <c r="M21" s="14">
        <f>IF(ISERROR(VLOOKUP(B21,'Plantilla publicacion'!$A$3:$P$490,16,0)),"NA",VLOOKUP(B21,'Plantilla publicacion'!$A$3:$P$490,16,0))</f>
        <v>0</v>
      </c>
      <c r="N21" s="14" t="str">
        <f>VLOOKUP(B21,'Plantilla publicacion'!$A$3:$M$505,13,0)</f>
        <v>141-GRUPO DE TRABAJO DE GESTIÓN DOCUMENTAL Y ARCHIVO</v>
      </c>
      <c r="O21" s="502">
        <f>VLOOKUP(B21,'SEGUIMIENTO PAI 2025'!$F$6:$AF$486,23,0)</f>
        <v>0</v>
      </c>
      <c r="P21" s="502">
        <f>VLOOKUP(B21,'Plantilla publicacion'!$S$3:$Y$490,7,0)</f>
        <v>0</v>
      </c>
      <c r="Q21" s="14">
        <f>VLOOKUP(B21,'SEGUIMIENTO PAI 2025'!$F$6:$AF$486,21,0)</f>
        <v>0</v>
      </c>
    </row>
    <row r="22" spans="1:17" ht="102" x14ac:dyDescent="0.25">
      <c r="A22" s="12" t="str">
        <f>VLOOKUP(B22,'Plantilla publicacion'!$A$3:$B$490,2,0)</f>
        <v>Actividad propia</v>
      </c>
      <c r="B22" s="6" t="s">
        <v>1413</v>
      </c>
      <c r="C22" s="248"/>
      <c r="D22" s="248">
        <f>VLOOKUP(B22,'Plantilla publicacion'!$A$3:$M$490,6,0)</f>
        <v>0</v>
      </c>
      <c r="E22" s="248"/>
      <c r="F22" s="248"/>
      <c r="G22" s="248" t="str">
        <f>VLOOKUP(B22,'Plantilla publicacion'!$A$3:$M$490,7,0)</f>
        <v>N/A</v>
      </c>
      <c r="H22" s="6" t="str">
        <f>VLOOKUP(B22,'Plantilla publicacion'!$A$3:$M$505,8,0)</f>
        <v>Definir la estrategia que garantizará la transición al expediente electrónico. (Incluye metas, plazos, recursos necesarios y etapas de implementación) (documento con la estrategia definida / único entregable)</v>
      </c>
      <c r="I22" s="6">
        <f>VLOOKUP(B22,'Plantilla publicacion'!$A$3:$M$505,9,0)</f>
        <v>1</v>
      </c>
      <c r="J22" s="6" t="str">
        <f>VLOOKUP(B22,'Plantilla publicacion'!$A$3:$M$505,10,0)</f>
        <v>Númerica</v>
      </c>
      <c r="K22" s="7" t="str">
        <f>VLOOKUP(B22,'Plantilla publicacion'!$A$3:$M$505,11,0)</f>
        <v>2025-02-03</v>
      </c>
      <c r="L22" s="7" t="str">
        <f>VLOOKUP(B22,'Plantilla publicacion'!$A$3:$M$505,12,0)</f>
        <v>2025-04-25</v>
      </c>
      <c r="M22" s="56"/>
      <c r="N22" s="16" t="str">
        <f>VLOOKUP(B22,'Plantilla publicacion'!$A$3:$M$505,13,0)</f>
        <v>141-GRUPO DE TRABAJO DE GESTIÓN DOCUMENTAL Y ARCHIVO</v>
      </c>
      <c r="O22" s="506">
        <f>VLOOKUP(B22,'SEGUIMIENTO PAI 2025'!$F$6:$AF$486,23,0)</f>
        <v>100</v>
      </c>
      <c r="P22" s="506">
        <f>VLOOKUP(B22,'Plantilla publicacion'!$S$3:$Y$490,7,0)</f>
        <v>5</v>
      </c>
      <c r="Q22" s="56" t="str">
        <f>VLOOKUP(B22,'SEGUIMIENTO PAI 2025'!$F$6:$AF$486,21,0)</f>
        <v xml:space="preserve">Se da cumplimiento a la actividad haciendo entrega de dos archivos que contienen la información correspondiente a la actividad propuesta. La cual contiene el documento SISTEMA DE GESTIÓN DE DOCUMENTOS ELECTRÓNICOS DE ARCHIVO SGDEA - ESTRATEGIA – EXPEDIENTE ELECTRÓNICO y un Anexo del documento con cronograma de implementación y sus avances. </v>
      </c>
    </row>
    <row r="23" spans="1:17" ht="89.25" x14ac:dyDescent="0.25">
      <c r="A23" s="12" t="str">
        <f>VLOOKUP(B23,'Plantilla publicacion'!$A$3:$B$490,2,0)</f>
        <v>Actividad propia</v>
      </c>
      <c r="B23" s="6" t="s">
        <v>1416</v>
      </c>
      <c r="C23" s="248"/>
      <c r="D23" s="248">
        <f>VLOOKUP(B23,'Plantilla publicacion'!$A$3:$M$490,6,0)</f>
        <v>0</v>
      </c>
      <c r="E23" s="248"/>
      <c r="F23" s="248"/>
      <c r="G23" s="248" t="str">
        <f>VLOOKUP(B23,'Plantilla publicacion'!$A$3:$M$490,7,0)</f>
        <v>N/A</v>
      </c>
      <c r="H23" s="6" t="str">
        <f>VLOOKUP(B23,'Plantilla publicacion'!$A$3:$M$505,8,0)</f>
        <v>Elaborar un plan de trabajo que defina las actividades,  fechas y responsbales, que permitan la implementación de la estrategia definida (plan de trabajo / único entregable)</v>
      </c>
      <c r="I23" s="6">
        <f>VLOOKUP(B23,'Plantilla publicacion'!$A$3:$M$505,9,0)</f>
        <v>1</v>
      </c>
      <c r="J23" s="6" t="str">
        <f>VLOOKUP(B23,'Plantilla publicacion'!$A$3:$M$505,10,0)</f>
        <v>Númerica</v>
      </c>
      <c r="K23" s="7" t="str">
        <f>VLOOKUP(B23,'Plantilla publicacion'!$A$3:$M$505,11,0)</f>
        <v>2025-04-28</v>
      </c>
      <c r="L23" s="7" t="str">
        <f>VLOOKUP(B23,'Plantilla publicacion'!$A$3:$M$505,12,0)</f>
        <v>2025-05-16</v>
      </c>
      <c r="M23" s="56"/>
      <c r="N23" s="16" t="str">
        <f>VLOOKUP(B23,'Plantilla publicacion'!$A$3:$M$505,13,0)</f>
        <v>141-GRUPO DE TRABAJO DE GESTIÓN DOCUMENTAL Y ARCHIVO</v>
      </c>
      <c r="O23" s="506">
        <f>VLOOKUP(B23,'SEGUIMIENTO PAI 2025'!$F$6:$AF$486,23,0)</f>
        <v>100</v>
      </c>
      <c r="P23" s="506">
        <f>VLOOKUP(B23,'Plantilla publicacion'!$S$3:$Y$490,7,0)</f>
        <v>5</v>
      </c>
      <c r="Q23" s="56" t="str">
        <f>VLOOKUP(B23,'SEGUIMIENTO PAI 2025'!$F$6:$AF$486,21,0)</f>
        <v xml:space="preserve">Se anexa el cronograma de actividades para desarrollar en el 2025 con el fin de implementar expediente electrónico en la SIC para masificación de expediente electrónico, se plantean 7 actividades. Las cuales están encaminadas a avanzar en este proyecto para el 2025.Abarcando las series transversales para todas las dependencias. </v>
      </c>
    </row>
    <row r="24" spans="1:17" ht="243" thickBot="1" x14ac:dyDescent="0.3">
      <c r="A24" s="12" t="str">
        <f>VLOOKUP(B24,'Plantilla publicacion'!$A$3:$B$490,2,0)</f>
        <v>Actividad propia</v>
      </c>
      <c r="B24" s="10" t="s">
        <v>1419</v>
      </c>
      <c r="C24" s="248"/>
      <c r="D24" s="248">
        <f>VLOOKUP(B24,'Plantilla publicacion'!$A$3:$M$490,6,0)</f>
        <v>0</v>
      </c>
      <c r="E24" s="248"/>
      <c r="F24" s="248"/>
      <c r="G24" s="248" t="str">
        <f>VLOOKUP(B24,'Plantilla publicacion'!$A$3:$M$490,7,0)</f>
        <v>N/A</v>
      </c>
      <c r="H24" s="10" t="str">
        <f>VLOOKUP(B24,'Plantilla publicacion'!$A$3:$M$505,8,0)</f>
        <v>Ejecutar las actividades del plan de trabajo planificadas para la vigencia 2025 (Seguimiento al plan de trabajo y evidencias de su cumplimiento)</v>
      </c>
      <c r="I24" s="10">
        <f>VLOOKUP(B24,'Plantilla publicacion'!$A$3:$M$505,9,0)</f>
        <v>100</v>
      </c>
      <c r="J24" s="10" t="str">
        <f>VLOOKUP(B24,'Plantilla publicacion'!$A$3:$M$505,10,0)</f>
        <v>Porcentual</v>
      </c>
      <c r="K24" s="111" t="str">
        <f>VLOOKUP(B24,'Plantilla publicacion'!$A$3:$M$505,11,0)</f>
        <v>2025-05-19</v>
      </c>
      <c r="L24" s="111" t="str">
        <f>VLOOKUP(B24,'Plantilla publicacion'!$A$3:$M$505,12,0)</f>
        <v>2025-12-19</v>
      </c>
      <c r="M24" s="56"/>
      <c r="N24" s="113" t="str">
        <f>VLOOKUP(B24,'Plantilla publicacion'!$A$3:$M$505,13,0)</f>
        <v>141-GRUPO DE TRABAJO DE GESTIÓN DOCUMENTAL Y ARCHIVO</v>
      </c>
      <c r="O24" s="506">
        <f>VLOOKUP(B24,'SEGUIMIENTO PAI 2025'!$F$6:$AF$486,23,0)</f>
        <v>45</v>
      </c>
      <c r="P24" s="506">
        <f>VLOOKUP(B24,'Plantilla publicacion'!$S$3:$Y$490,7,0)</f>
        <v>4.5</v>
      </c>
      <c r="Q24" s="56" t="str">
        <f>VLOOKUP(B24,'SEGUIMIENTO PAI 2025'!$F$6:$AF$486,21,0)</f>
        <v>Se reporta avance del plan de trabajo expediente electrónico 2025 en un 45%. Se ajusto la fecha de entrega de la actividad 5 del plan de trabajo (Masificación Expediente Electrónico - Actividad 5: Masificación Expediente Electrónico - Elaboración y aprobación de un instructivo de manejo de expediente electrónico para las series seleccionadas), dado que las actividades de solicitud de información a las áreas de la SIC respecto a los usuarios que van a tener acceso a la aplicación de expediente electrónico se han visto interrumpidas por los cambios institucionales que se han presentado a nivel de personal, adicionalmente, en los meses previos el personal que apoya la implementación de "Expediente Electrónico" desarrolló actividades para la implementación de esta aplicación para el Grupo de Trabajo de Contratación que obligó a retrasar actividades programadas. Se adjunta avance de instructivo en versión borrador.</v>
      </c>
    </row>
    <row r="25" spans="1:17" s="11" customFormat="1" ht="25.5" x14ac:dyDescent="0.25">
      <c r="A25" s="5" t="str">
        <f>VLOOKUP(B25,'Plantilla publicacion'!$A$3:$B$490,2,0)</f>
        <v>Producto</v>
      </c>
      <c r="B25" s="99" t="s">
        <v>1421</v>
      </c>
      <c r="C25" s="247" t="str">
        <f>VLOOKUP(B25,'Plantilla publicacion'!$A$3:$R$490,17,0)</f>
        <v>PND - 5-31-5-b- Convergencia regional - Entidades públicas territoriales y nacionales fortalecidas / PES - Transformación Institucional</v>
      </c>
      <c r="D25" s="247" t="str">
        <f>VLOOKUP(B25,'Plantilla publicacion'!$A$3:$M$497,6,0)</f>
        <v>60-Fortalecer el Sistema Integral de Gestión Institucional en el marco del Modelo Integrado de Planeación y gestión para mejorar la prestación del servicio.</v>
      </c>
      <c r="E25" s="247" t="str">
        <f>VLOOKUP(B25,'Plantilla publicacion'!$A$3:$O$490,14,0)</f>
        <v>106-Cumplimiento de productos del PAI asociados a Fortalecer el Sistema Integral de Gestión Institucional para mejorar la prestación del servicio.</v>
      </c>
      <c r="F25" s="247" t="str">
        <f>VLOOKUP(B25,'Plantilla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247" t="str">
        <f>VLOOKUP(B25,'Plantilla publicacion'!$A$3:$M$497,7,0)</f>
        <v>FUNCIONAMIENTO</v>
      </c>
      <c r="H25" s="101" t="str">
        <f>VLOOKUP(B25,'Plantilla publicacion'!$A$3:$M$505,8,0)</f>
        <v>Plan Institucional de Archivos publicado y ejecutado (Plan ejecutado con seguimiento / Link de publicación)</v>
      </c>
      <c r="I25" s="101">
        <f>VLOOKUP(B25,'Plantilla publicacion'!$A$3:$M$505,9,0)</f>
        <v>100</v>
      </c>
      <c r="J25" s="101" t="str">
        <f>VLOOKUP(B25,'Plantilla publicacion'!$A$3:$M$505,10,0)</f>
        <v>Porcentual</v>
      </c>
      <c r="K25" s="181" t="str">
        <f>VLOOKUP(B25,'Plantilla publicacion'!$A$3:$M$505,11,0)</f>
        <v>2025-01-14</v>
      </c>
      <c r="L25" s="181" t="str">
        <f>VLOOKUP(B25,'Plantilla publicacion'!$A$3:$M$505,12,0)</f>
        <v>2025-12-19</v>
      </c>
      <c r="M25" s="101" t="str">
        <f>IF(ISERROR(VLOOKUP(B25,'Plantilla publicacion'!$A$3:$P$490,16,0)),"NA",VLOOKUP(B25,'Plantilla publicacion'!$A$3:$P$490,16,0))</f>
        <v>PES_20230204 / PEI_26 / DECRETO 612</v>
      </c>
      <c r="N25" s="102" t="str">
        <f>VLOOKUP(B25,'Plantilla publicacion'!$A$3:$M$505,13,0)</f>
        <v>141-GRUPO DE TRABAJO DE GESTIÓN DOCUMENTAL Y ARCHIVO</v>
      </c>
      <c r="O25" s="507">
        <f>VLOOKUP(B25,'SEGUIMIENTO PAI 2025'!$F$6:$AF$486,23,0)</f>
        <v>0</v>
      </c>
      <c r="P25" s="507">
        <f>VLOOKUP(B25,'Plantilla publicacion'!$S$3:$Y$490,7,0)</f>
        <v>0</v>
      </c>
      <c r="Q25" s="101">
        <f>VLOOKUP(B25,'SEGUIMIENTO PAI 2025'!$F$6:$AF$486,21,0)</f>
        <v>0</v>
      </c>
    </row>
    <row r="26" spans="1:17" ht="63.75" x14ac:dyDescent="0.25">
      <c r="A26" s="12" t="str">
        <f>VLOOKUP(B26,'Plantilla publicacion'!$A$3:$B$490,2,0)</f>
        <v>Actividad propia</v>
      </c>
      <c r="B26" s="103" t="s">
        <v>1423</v>
      </c>
      <c r="C26" s="248"/>
      <c r="D26" s="248">
        <f>VLOOKUP(B26,'Plantilla publicacion'!$A$3:$M$490,6,0)</f>
        <v>0</v>
      </c>
      <c r="E26" s="248"/>
      <c r="F26" s="248"/>
      <c r="G26" s="248" t="str">
        <f>VLOOKUP(B26,'Plantilla publicacion'!$A$3:$M$490,7,0)</f>
        <v>N/A</v>
      </c>
      <c r="H26" s="6" t="str">
        <f>VLOOKUP(B26,'Plantilla publicacion'!$A$3:$M$505,8,0)</f>
        <v>Actualizar y publicar el Plan Institucional de Archivo 2025 (Documento del Plan Institucional de Archivos, actualizado).)</v>
      </c>
      <c r="I26" s="6">
        <f>VLOOKUP(B26,'Plantilla publicacion'!$A$3:$M$505,9,0)</f>
        <v>1</v>
      </c>
      <c r="J26" s="6" t="str">
        <f>VLOOKUP(B26,'Plantilla publicacion'!$A$3:$M$505,10,0)</f>
        <v>Númerica</v>
      </c>
      <c r="K26" s="7" t="str">
        <f>VLOOKUP(B26,'Plantilla publicacion'!$A$3:$M$505,11,0)</f>
        <v>2025-01-14</v>
      </c>
      <c r="L26" s="7" t="str">
        <f>VLOOKUP(B26,'Plantilla publicacion'!$A$3:$M$505,12,0)</f>
        <v>2025-01-31</v>
      </c>
      <c r="M26" s="56"/>
      <c r="N26" s="104" t="str">
        <f>VLOOKUP(B26,'Plantilla publicacion'!$A$3:$M$505,13,0)</f>
        <v>141-GRUPO DE TRABAJO DE GESTIÓN DOCUMENTAL Y ARCHIVO</v>
      </c>
      <c r="O26" s="506">
        <f>VLOOKUP(B26,'SEGUIMIENTO PAI 2025'!$F$6:$AF$486,23,0)</f>
        <v>100</v>
      </c>
      <c r="P26" s="506">
        <f>VLOOKUP(B26,'Plantilla publicacion'!$S$3:$Y$490,7,0)</f>
        <v>6</v>
      </c>
      <c r="Q26" s="56" t="str">
        <f>VLOOKUP(B26,'SEGUIMIENTO PAI 2025'!$F$6:$AF$486,21,0)</f>
        <v>Se da cumplimiento a la actividad, teniendo en cuenta que se realizó la publicación del documento del PINAR en la Sede Electrónica de la Entidad en el enlace de Transparencia y Acceso a la Información Pública, en cumplimiento al Decreto 612 del 2018.</v>
      </c>
    </row>
    <row r="27" spans="1:17" ht="76.5" x14ac:dyDescent="0.25">
      <c r="A27" s="12" t="str">
        <f>VLOOKUP(B27,'Plantilla publicacion'!$A$3:$B$490,2,0)</f>
        <v>Actividad propia</v>
      </c>
      <c r="B27" s="103" t="s">
        <v>1425</v>
      </c>
      <c r="C27" s="248"/>
      <c r="D27" s="248">
        <f>VLOOKUP(B27,'Plantilla publicacion'!$A$3:$M$490,6,0)</f>
        <v>0</v>
      </c>
      <c r="E27" s="248"/>
      <c r="F27" s="248"/>
      <c r="G27" s="248" t="str">
        <f>VLOOKUP(B27,'Plantilla publicacion'!$A$3:$M$490,7,0)</f>
        <v>N/A</v>
      </c>
      <c r="H27" s="6" t="str">
        <f>VLOOKUP(B27,'Plantilla publicacion'!$A$3:$M$505,8,0)</f>
        <v>Formular el plan institucional de Archivo (Documento de Plan de Trabajo para el seguimiento de la ejecución)</v>
      </c>
      <c r="I27" s="6">
        <f>VLOOKUP(B27,'Plantilla publicacion'!$A$3:$M$505,9,0)</f>
        <v>1</v>
      </c>
      <c r="J27" s="6" t="str">
        <f>VLOOKUP(B27,'Plantilla publicacion'!$A$3:$M$505,10,0)</f>
        <v>Númerica</v>
      </c>
      <c r="K27" s="7" t="str">
        <f>VLOOKUP(B27,'Plantilla publicacion'!$A$3:$M$505,11,0)</f>
        <v>2025-01-14</v>
      </c>
      <c r="L27" s="7" t="str">
        <f>VLOOKUP(B27,'Plantilla publicacion'!$A$3:$M$505,12,0)</f>
        <v>2025-01-31</v>
      </c>
      <c r="M27" s="56"/>
      <c r="N27" s="104" t="str">
        <f>VLOOKUP(B27,'Plantilla publicacion'!$A$3:$M$505,13,0)</f>
        <v>141-GRUPO DE TRABAJO DE GESTIÓN DOCUMENTAL Y ARCHIVO</v>
      </c>
      <c r="O27" s="506">
        <f>VLOOKUP(B27,'SEGUIMIENTO PAI 2025'!$F$6:$AF$486,23,0)</f>
        <v>100</v>
      </c>
      <c r="P27" s="506">
        <f>VLOOKUP(B27,'Plantilla publicacion'!$S$3:$Y$490,7,0)</f>
        <v>6</v>
      </c>
      <c r="Q27" s="56" t="str">
        <f>VLOOKUP(B27,'SEGUIMIENTO PAI 2025'!$F$6:$AF$486,21,0)</f>
        <v>Se da cumplimiento a la actividad, teniendo en cuenta que se realizó la publicación del documento de la Matriz del seguimiento del PINAR en la Sede Electrónica de la Entidad en el enlace de Transparencia y Acceso a la Información Pública, en cumplimiento al Decreto 612 del 2018.</v>
      </c>
    </row>
    <row r="28" spans="1:17" ht="192" thickBot="1" x14ac:dyDescent="0.3">
      <c r="A28" s="12" t="str">
        <f>VLOOKUP(B28,'Plantilla publicacion'!$A$3:$B$490,2,0)</f>
        <v>Actividad propia</v>
      </c>
      <c r="B28" s="105" t="s">
        <v>1427</v>
      </c>
      <c r="C28" s="249"/>
      <c r="D28" s="249">
        <f>VLOOKUP(B28,'Plantilla publicacion'!$A$3:$M$490,6,0)</f>
        <v>0</v>
      </c>
      <c r="E28" s="249"/>
      <c r="F28" s="249"/>
      <c r="G28" s="249" t="str">
        <f>VLOOKUP(B28,'Plantilla publicacion'!$A$3:$M$490,7,0)</f>
        <v>N/A</v>
      </c>
      <c r="H28" s="107" t="str">
        <f>VLOOKUP(B28,'Plantilla publicacion'!$A$3:$M$505,8,0)</f>
        <v>Ejecutar el Plan de Trabajo del Plan Institucional de Archivos 2025 (informes de avance de ejecución del plan de trabajo)</v>
      </c>
      <c r="I28" s="107">
        <f>VLOOKUP(B28,'Plantilla publicacion'!$A$3:$M$505,9,0)</f>
        <v>100</v>
      </c>
      <c r="J28" s="107" t="str">
        <f>VLOOKUP(B28,'Plantilla publicacion'!$A$3:$M$505,10,0)</f>
        <v>Porcentual</v>
      </c>
      <c r="K28" s="108" t="str">
        <f>VLOOKUP(B28,'Plantilla publicacion'!$A$3:$M$505,11,0)</f>
        <v>2025-02-03</v>
      </c>
      <c r="L28" s="108" t="str">
        <f>VLOOKUP(B28,'Plantilla publicacion'!$A$3:$M$505,12,0)</f>
        <v>2025-12-19</v>
      </c>
      <c r="M28" s="109"/>
      <c r="N28" s="110" t="str">
        <f>VLOOKUP(B28,'Plantilla publicacion'!$A$3:$M$505,13,0)</f>
        <v>141-GRUPO DE TRABAJO DE GESTIÓN DOCUMENTAL Y ARCHIVO</v>
      </c>
      <c r="O28" s="508">
        <f>VLOOKUP(B28,'SEGUIMIENTO PAI 2025'!$F$6:$AF$486,23,0)</f>
        <v>48</v>
      </c>
      <c r="P28" s="508">
        <f>VLOOKUP(B28,'Plantilla publicacion'!$S$3:$Y$490,7,0)</f>
        <v>3.84</v>
      </c>
      <c r="Q28" s="109" t="str">
        <f>VLOOKUP(B28,'SEGUIMIENTO PAI 2025'!$F$6:$AF$486,21,0)</f>
        <v>En cumplimiento de la actividad contemplada en el Plan de Trabajo del Plan Institucional de Archivos 2025, se adjunta el documento diligenciado con el avance cualitativo y cuantitativo, junto con sus respectivos soportes. El informe presenta las acciones propuestas para el fortalecimiento de la gestión documental institucional, en línea con los lineamientos del Archivo General de la Nación. Se reporta el avance de actividades a julio así: PES: 58%, PGD: 59%, Plan de Acción: 75%, Plan de Trabajo MIPG: 0% (no se ha recibido retroalimentación del FURAG, insumo necesario para su formulación) y PETI: 49%. Cada componente incluye metas y responsables, lo que permitirá hacer seguimiento al cumplimiento progresivo de los objetivos del Plan.</v>
      </c>
    </row>
    <row r="29" spans="1:17" s="11" customFormat="1" ht="38.25" x14ac:dyDescent="0.25">
      <c r="A29" s="5" t="str">
        <f>VLOOKUP(B29,'Plantilla publicacion'!$A$3:$B$490,2,0)</f>
        <v>Producto</v>
      </c>
      <c r="B29" s="99" t="s">
        <v>1429</v>
      </c>
      <c r="C29" s="247" t="str">
        <f>VLOOKUP(B29,'Plantilla publicacion'!$A$3:$R$490,17,0)</f>
        <v>PND - 5-31-5-b- Convergencia regional - Entidades públicas territoriales y nacionales fortalecidas / PES - Transformación Institucional</v>
      </c>
      <c r="D29" s="247" t="str">
        <f>VLOOKUP(B29,'Plantilla publicacion'!$A$3:$M$497,6,0)</f>
        <v>81-Mejorar la oportunidad en la atención de trámites y servicios.</v>
      </c>
      <c r="E29" s="247" t="str">
        <f>VLOOKUP(B29,'Plantilla publicacion'!$A$3:$O$490,14,0)</f>
        <v>138-Avance promedio de cumplimiento de productos asociados a mejorar la oportunidad en la atención de trámites y servicios.</v>
      </c>
      <c r="F29" s="247" t="str">
        <f>VLOOKUP(B29,'Plantilla publicacion'!$A$3:$P$490,15,0)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 s="247" t="str">
        <f>VLOOKUP(B29,'Plantilla publicacion'!$A$3:$M$497,7,0)</f>
        <v>C-3599-0200-0005-53105b</v>
      </c>
      <c r="H29" s="101" t="str">
        <f>VLOOKUP(B29,'Plantilla publicacion'!$A$3:$M$505,8,0)</f>
        <v>Servicios complementarios de gestión documental con radicados de entrada, traslados y salidas, realizados.(Informe anual de servicios complementarios de gestión documental)</v>
      </c>
      <c r="I29" s="101">
        <f>VLOOKUP(B29,'Plantilla publicacion'!$A$3:$M$505,9,0)</f>
        <v>3357800</v>
      </c>
      <c r="J29" s="101" t="str">
        <f>VLOOKUP(B29,'Plantilla publicacion'!$A$3:$M$505,10,0)</f>
        <v>Númerica</v>
      </c>
      <c r="K29" s="181" t="str">
        <f>VLOOKUP(B29,'Plantilla publicacion'!$A$3:$M$505,11,0)</f>
        <v>2025-01-02</v>
      </c>
      <c r="L29" s="181" t="str">
        <f>VLOOKUP(B29,'Plantilla publicacion'!$A$3:$M$505,12,0)</f>
        <v>2025-12-31</v>
      </c>
      <c r="M29" s="14">
        <f>IF(ISERROR(VLOOKUP(B29,'Plantilla publicacion'!$A$3:$P$490,16,0)),"NA",VLOOKUP(B29,'Plantilla publicacion'!$A$3:$P$490,16,0))</f>
        <v>0</v>
      </c>
      <c r="N29" s="102" t="str">
        <f>VLOOKUP(B29,'Plantilla publicacion'!$A$3:$M$505,13,0)</f>
        <v>141-GRUPO DE TRABAJO DE GESTIÓN DOCUMENTAL Y ARCHIVO</v>
      </c>
      <c r="O29" s="502">
        <f>VLOOKUP(B29,'SEGUIMIENTO PAI 2025'!$F$6:$AF$486,23,0)</f>
        <v>0</v>
      </c>
      <c r="P29" s="502">
        <f>VLOOKUP(B29,'Plantilla publicacion'!$S$3:$Y$490,7,0)</f>
        <v>0</v>
      </c>
      <c r="Q29" s="14">
        <f>VLOOKUP(B29,'SEGUIMIENTO PAI 2025'!$F$6:$AF$486,21,0)</f>
        <v>0</v>
      </c>
    </row>
    <row r="30" spans="1:17" ht="77.25" thickBot="1" x14ac:dyDescent="0.3">
      <c r="A30" s="12" t="str">
        <f>VLOOKUP(B30,'Plantilla publicacion'!$A$3:$B$490,2,0)</f>
        <v>Actividad propia</v>
      </c>
      <c r="B30" s="105" t="s">
        <v>1431</v>
      </c>
      <c r="C30" s="249"/>
      <c r="D30" s="249">
        <f>VLOOKUP(B30,'Plantilla publicacion'!$A$3:$M$490,6,0)</f>
        <v>0</v>
      </c>
      <c r="E30" s="249"/>
      <c r="F30" s="249"/>
      <c r="G30" s="249" t="str">
        <f>VLOOKUP(B30,'Plantilla publicacion'!$A$3:$M$490,7,0)</f>
        <v>N/A</v>
      </c>
      <c r="H30" s="107" t="str">
        <f>VLOOKUP(B30,'Plantilla publicacion'!$A$3:$M$505,8,0)</f>
        <v>Realizar los servicios complementarios de gestión a los documentos internos y externos radicados en la entidad (Informes de servicios complementarios de gestión documental)</v>
      </c>
      <c r="I30" s="107">
        <f>VLOOKUP(B30,'Plantilla publicacion'!$A$3:$M$505,9,0)</f>
        <v>3357800</v>
      </c>
      <c r="J30" s="107" t="str">
        <f>VLOOKUP(B30,'Plantilla publicacion'!$A$3:$M$505,10,0)</f>
        <v>Númerica</v>
      </c>
      <c r="K30" s="108" t="str">
        <f>VLOOKUP(B30,'Plantilla publicacion'!$A$3:$M$505,11,0)</f>
        <v>2025-01-02</v>
      </c>
      <c r="L30" s="108" t="str">
        <f>VLOOKUP(B30,'Plantilla publicacion'!$A$3:$M$505,12,0)</f>
        <v>2025-12-31</v>
      </c>
      <c r="M30" s="109"/>
      <c r="N30" s="110" t="str">
        <f>VLOOKUP(B30,'Plantilla publicacion'!$A$3:$M$505,13,0)</f>
        <v>141-GRUPO DE TRABAJO DE GESTIÓN DOCUMENTAL Y ARCHIVO</v>
      </c>
      <c r="O30" s="508">
        <f>VLOOKUP(B30,'SEGUIMIENTO PAI 2025'!$F$6:$AF$486,23,0)</f>
        <v>72</v>
      </c>
      <c r="P30" s="508">
        <f>VLOOKUP(B30,'Plantilla publicacion'!$S$3:$Y$490,7,0)</f>
        <v>14.4</v>
      </c>
      <c r="Q30" s="109" t="str">
        <f>VLOOKUP(B30,'SEGUIMIENTO PAI 2025'!$F$6:$AF$486,21,0)</f>
        <v xml:space="preserve">Se presenta informe del mes de agosto de los servicios complementarios de radicación, traslado y salida de comunicaciones de la Entidad. A agosto se han realizado 2.411.770 radicaciones equivalente a un 71,83% sobre la meta que corresponde a 3.357.800.
</v>
      </c>
    </row>
    <row r="31" spans="1:17" ht="32.25" customHeight="1" x14ac:dyDescent="0.25">
      <c r="A31" s="12" t="e">
        <f>VLOOKUP(B31,'Plantilla publicacion'!$A$3:$B$490,2,0)</f>
        <v>#N/A</v>
      </c>
      <c r="B31" s="313" t="s">
        <v>49</v>
      </c>
      <c r="C31" s="314"/>
      <c r="D31" s="314"/>
      <c r="E31" s="314"/>
      <c r="F31" s="314"/>
      <c r="G31" s="314"/>
      <c r="H31" s="314"/>
      <c r="I31" s="314"/>
      <c r="J31" s="314"/>
      <c r="K31" s="314"/>
      <c r="L31" s="314"/>
      <c r="M31" s="314"/>
      <c r="N31" s="314"/>
      <c r="O31" s="314"/>
      <c r="P31" s="314"/>
      <c r="Q31" s="314"/>
    </row>
  </sheetData>
  <autoFilter ref="A9:N31" xr:uid="{1B55F1BF-235F-4175-858E-E617209E1736}"/>
  <mergeCells count="41">
    <mergeCell ref="C14:C18"/>
    <mergeCell ref="D14:D18"/>
    <mergeCell ref="E14:E18"/>
    <mergeCell ref="F14:F18"/>
    <mergeCell ref="G14:G18"/>
    <mergeCell ref="C29:C30"/>
    <mergeCell ref="D29:D30"/>
    <mergeCell ref="E29:E30"/>
    <mergeCell ref="F29:F30"/>
    <mergeCell ref="G29:G30"/>
    <mergeCell ref="C25:C28"/>
    <mergeCell ref="D25:D28"/>
    <mergeCell ref="E25:E28"/>
    <mergeCell ref="F25:F28"/>
    <mergeCell ref="G25:G28"/>
    <mergeCell ref="C21:C24"/>
    <mergeCell ref="D21:D24"/>
    <mergeCell ref="E21:E24"/>
    <mergeCell ref="F21:F24"/>
    <mergeCell ref="G21:G24"/>
    <mergeCell ref="C10:C13"/>
    <mergeCell ref="D10:D13"/>
    <mergeCell ref="E10:E13"/>
    <mergeCell ref="F10:F13"/>
    <mergeCell ref="G10:G13"/>
    <mergeCell ref="O4:Q4"/>
    <mergeCell ref="O5:P5"/>
    <mergeCell ref="O6:P6"/>
    <mergeCell ref="B31:Q31"/>
    <mergeCell ref="O7:Q7"/>
    <mergeCell ref="C19:C20"/>
    <mergeCell ref="D19:D20"/>
    <mergeCell ref="E19:E20"/>
    <mergeCell ref="F19:F20"/>
    <mergeCell ref="G19:G20"/>
    <mergeCell ref="B4:N4"/>
    <mergeCell ref="B6:N6"/>
    <mergeCell ref="B7:N7"/>
    <mergeCell ref="B8:D8"/>
    <mergeCell ref="G8:N8"/>
    <mergeCell ref="B5:L5"/>
  </mergeCells>
  <conditionalFormatting sqref="B11:B13 A7:N8 A6 N5 A5:C5 B26:B28 B22:B24 B15:B20 A1:G1 A4:N4 R4:XFD8 B30:B31 A32:XFD1048576 I1:XFD1 A2:XFD3 H11:N13 R11:XFD13 R30:XFD31 H15:XFD20 H30:Q30 H26:XFD28 H22:XFD24">
    <cfRule type="cellIs" dxfId="149" priority="62" operator="equal">
      <formula>0</formula>
    </cfRule>
  </conditionalFormatting>
  <conditionalFormatting sqref="A11:A13 A26:A28 A30:A31 A22:A24 A15:A20 N10 N21 N29 R10:XFD10 R21:XFD21 R29:XFD29 H14:XFD14 H25:XFD25">
    <cfRule type="cellIs" dxfId="148" priority="61" operator="equal">
      <formula>0</formula>
    </cfRule>
  </conditionalFormatting>
  <conditionalFormatting sqref="B6:N6">
    <cfRule type="cellIs" dxfId="147" priority="60" operator="equal">
      <formula>0</formula>
    </cfRule>
  </conditionalFormatting>
  <conditionalFormatting sqref="A10:B10 H10:L10">
    <cfRule type="cellIs" dxfId="146" priority="59" operator="equal">
      <formula>0</formula>
    </cfRule>
  </conditionalFormatting>
  <conditionalFormatting sqref="A14:B14">
    <cfRule type="cellIs" dxfId="145" priority="58" operator="equal">
      <formula>0</formula>
    </cfRule>
  </conditionalFormatting>
  <conditionalFormatting sqref="A21:B21 H21:L21">
    <cfRule type="cellIs" dxfId="144" priority="57" operator="equal">
      <formula>0</formula>
    </cfRule>
  </conditionalFormatting>
  <conditionalFormatting sqref="A25:B25">
    <cfRule type="cellIs" dxfId="143" priority="56" operator="equal">
      <formula>0</formula>
    </cfRule>
  </conditionalFormatting>
  <conditionalFormatting sqref="A29:B29 H29:L29">
    <cfRule type="cellIs" dxfId="142" priority="55" operator="equal">
      <formula>0</formula>
    </cfRule>
  </conditionalFormatting>
  <conditionalFormatting sqref="A9:N9 R9:XFD9">
    <cfRule type="cellIs" dxfId="141" priority="43" operator="equal">
      <formula>0</formula>
    </cfRule>
  </conditionalFormatting>
  <conditionalFormatting sqref="C10:G10">
    <cfRule type="cellIs" dxfId="140" priority="42" operator="equal">
      <formula>0</formula>
    </cfRule>
  </conditionalFormatting>
  <conditionalFormatting sqref="C14:G14">
    <cfRule type="cellIs" dxfId="139" priority="41" operator="equal">
      <formula>0</formula>
    </cfRule>
  </conditionalFormatting>
  <conditionalFormatting sqref="C29:G29">
    <cfRule type="cellIs" dxfId="138" priority="38" operator="equal">
      <formula>0</formula>
    </cfRule>
  </conditionalFormatting>
  <conditionalFormatting sqref="C21">
    <cfRule type="cellIs" dxfId="137" priority="37" operator="equal">
      <formula>0</formula>
    </cfRule>
  </conditionalFormatting>
  <conditionalFormatting sqref="D21">
    <cfRule type="cellIs" dxfId="136" priority="36" operator="equal">
      <formula>0</formula>
    </cfRule>
  </conditionalFormatting>
  <conditionalFormatting sqref="E21">
    <cfRule type="cellIs" dxfId="135" priority="35" operator="equal">
      <formula>0</formula>
    </cfRule>
  </conditionalFormatting>
  <conditionalFormatting sqref="F21">
    <cfRule type="cellIs" dxfId="134" priority="34" operator="equal">
      <formula>0</formula>
    </cfRule>
  </conditionalFormatting>
  <conditionalFormatting sqref="G21">
    <cfRule type="cellIs" dxfId="133" priority="33" operator="equal">
      <formula>0</formula>
    </cfRule>
  </conditionalFormatting>
  <conditionalFormatting sqref="C25">
    <cfRule type="cellIs" dxfId="132" priority="32" operator="equal">
      <formula>0</formula>
    </cfRule>
  </conditionalFormatting>
  <conditionalFormatting sqref="D25">
    <cfRule type="cellIs" dxfId="131" priority="31" operator="equal">
      <formula>0</formula>
    </cfRule>
  </conditionalFormatting>
  <conditionalFormatting sqref="E25">
    <cfRule type="cellIs" dxfId="130" priority="30" operator="equal">
      <formula>0</formula>
    </cfRule>
  </conditionalFormatting>
  <conditionalFormatting sqref="F25">
    <cfRule type="cellIs" dxfId="129" priority="29" operator="equal">
      <formula>0</formula>
    </cfRule>
  </conditionalFormatting>
  <conditionalFormatting sqref="G25">
    <cfRule type="cellIs" dxfId="128" priority="28" operator="equal">
      <formula>0</formula>
    </cfRule>
  </conditionalFormatting>
  <conditionalFormatting sqref="M10">
    <cfRule type="cellIs" dxfId="127" priority="27" operator="equal">
      <formula>0</formula>
    </cfRule>
  </conditionalFormatting>
  <conditionalFormatting sqref="M21">
    <cfRule type="cellIs" dxfId="126" priority="25" operator="equal">
      <formula>0</formula>
    </cfRule>
  </conditionalFormatting>
  <conditionalFormatting sqref="M29">
    <cfRule type="cellIs" dxfId="125" priority="23" operator="equal">
      <formula>0</formula>
    </cfRule>
  </conditionalFormatting>
  <conditionalFormatting sqref="C19:G19">
    <cfRule type="cellIs" dxfId="124" priority="21" operator="equal">
      <formula>0</formula>
    </cfRule>
  </conditionalFormatting>
  <conditionalFormatting sqref="O9:Q9">
    <cfRule type="cellIs" dxfId="123" priority="19" operator="equal">
      <formula>0</formula>
    </cfRule>
  </conditionalFormatting>
  <conditionalFormatting sqref="O11:Q13">
    <cfRule type="cellIs" dxfId="108" priority="4" operator="equal">
      <formula>0</formula>
    </cfRule>
  </conditionalFormatting>
  <conditionalFormatting sqref="O10:Q10">
    <cfRule type="cellIs" dxfId="107" priority="3" operator="equal">
      <formula>0</formula>
    </cfRule>
  </conditionalFormatting>
  <conditionalFormatting sqref="O21:Q21">
    <cfRule type="cellIs" dxfId="106" priority="2" operator="equal">
      <formula>0</formula>
    </cfRule>
  </conditionalFormatting>
  <conditionalFormatting sqref="O29:Q29">
    <cfRule type="cellIs" dxfId="105" priority="1" operator="equal">
      <formula>0</formula>
    </cfRule>
  </conditionalFormatting>
  <dataValidations count="4">
    <dataValidation type="list" allowBlank="1" showInputMessage="1" showErrorMessage="1" sqref="G10:G30" xr:uid="{C908F44C-452E-4FFE-ABCE-022B66393A78}">
      <formula1>financiamiento</formula1>
    </dataValidation>
    <dataValidation type="list" allowBlank="1" showInputMessage="1" showErrorMessage="1" sqref="N10:N30" xr:uid="{BDF5A2C0-7AE8-4704-8D70-EDED153E7740}">
      <formula1>area</formula1>
    </dataValidation>
    <dataValidation type="list" allowBlank="1" showErrorMessage="1" sqref="J10:J30" xr:uid="{514E923C-5532-4583-8EAB-680426C7A0EC}">
      <formula1>"1-Númerica,2-Porcentual"</formula1>
    </dataValidation>
    <dataValidation type="list" allowBlank="1" showInputMessage="1" showErrorMessage="1" sqref="C10 C14 C21 C25 C29 C19" xr:uid="{B81FBDAD-71BD-488A-A76C-F39A0AF7285E}">
      <formula1>politicas</formula1>
    </dataValidation>
  </dataValidations>
  <pageMargins left="0.70866141732283472" right="0.70866141732283472" top="0.74803149606299213" bottom="0.74803149606299213" header="0.31496062992125984" footer="0.31496062992125984"/>
  <pageSetup scale="28" orientation="portrait" r:id="rId1"/>
  <colBreaks count="1" manualBreakCount="1">
    <brk id="7" max="3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Q62"/>
  <sheetViews>
    <sheetView showGridLines="0" view="pageBreakPreview" topLeftCell="L3" zoomScale="68" zoomScaleNormal="110" zoomScaleSheetLayoutView="100" workbookViewId="0">
      <selection activeCell="O10" sqref="O10:Q10"/>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5" width="29" style="1" customWidth="1"/>
    <col min="16" max="16" width="30.140625" style="1" customWidth="1"/>
    <col min="17" max="17" width="87.28515625" style="5" customWidth="1"/>
    <col min="18" max="16384" width="11.42578125" style="5"/>
  </cols>
  <sheetData>
    <row r="1" spans="1:17" ht="43.5" customHeight="1" x14ac:dyDescent="0.25">
      <c r="I1" s="122"/>
      <c r="J1" s="122"/>
      <c r="K1" s="177"/>
      <c r="L1" s="177"/>
      <c r="M1" s="122"/>
      <c r="N1" s="122"/>
      <c r="O1" s="124"/>
      <c r="P1" s="124"/>
    </row>
    <row r="2" spans="1:17" ht="25.5" customHeight="1" x14ac:dyDescent="0.25">
      <c r="E2" s="127" t="s">
        <v>14</v>
      </c>
      <c r="H2" s="123"/>
      <c r="I2" s="124"/>
      <c r="J2" s="124"/>
      <c r="K2" s="178"/>
      <c r="L2" s="178"/>
      <c r="M2" s="124"/>
      <c r="N2" s="124"/>
      <c r="O2" s="124"/>
      <c r="P2" s="124"/>
    </row>
    <row r="3" spans="1:17" ht="23.25" customHeight="1" thickBot="1" x14ac:dyDescent="0.3">
      <c r="B3" s="37"/>
      <c r="C3" s="37"/>
      <c r="D3" s="37"/>
      <c r="E3" s="37"/>
      <c r="F3" s="37"/>
      <c r="G3" s="37"/>
      <c r="H3" s="125"/>
      <c r="I3" s="126"/>
      <c r="J3" s="126"/>
      <c r="K3" s="179"/>
      <c r="L3" s="179"/>
      <c r="M3" s="126"/>
      <c r="N3" s="126"/>
      <c r="O3" s="124"/>
      <c r="P3" s="124"/>
    </row>
    <row r="4" spans="1:17" ht="26.25" customHeight="1" thickBot="1" x14ac:dyDescent="0.3">
      <c r="B4" s="288" t="s">
        <v>1492</v>
      </c>
      <c r="C4" s="288"/>
      <c r="D4" s="288"/>
      <c r="E4" s="288"/>
      <c r="F4" s="288"/>
      <c r="G4" s="288"/>
      <c r="H4" s="288"/>
      <c r="I4" s="288"/>
      <c r="J4" s="288"/>
      <c r="K4" s="288"/>
      <c r="L4" s="288"/>
      <c r="M4" s="288"/>
      <c r="N4" s="309"/>
      <c r="O4" s="219" t="str">
        <f>+CONCATENATE("Avance porcentual ponderada de la gestión  ",P7)</f>
        <v xml:space="preserve">Avance porcentual ponderada de la gestión  </v>
      </c>
      <c r="P4" s="220"/>
      <c r="Q4" s="221"/>
    </row>
    <row r="5" spans="1:17" ht="51.75" customHeight="1" thickBot="1" x14ac:dyDescent="0.3">
      <c r="B5" s="321" t="s">
        <v>1493</v>
      </c>
      <c r="C5" s="321"/>
      <c r="D5" s="321"/>
      <c r="E5" s="321"/>
      <c r="F5" s="321"/>
      <c r="G5" s="321"/>
      <c r="H5" s="321"/>
      <c r="I5" s="321"/>
      <c r="J5" s="321"/>
      <c r="K5" s="321"/>
      <c r="L5" s="321"/>
      <c r="M5" s="49"/>
      <c r="N5" s="9"/>
      <c r="O5" s="222" t="s">
        <v>482</v>
      </c>
      <c r="P5" s="223"/>
      <c r="Q5" s="196">
        <f>VLOOKUP(B4,'[45]Plantilla publicacion'!AD15:AF22,3,0)</f>
        <v>1.6842105263157896</v>
      </c>
    </row>
    <row r="6" spans="1:17" ht="27" customHeight="1" thickBot="1" x14ac:dyDescent="0.3">
      <c r="B6" s="262" t="str">
        <f>CONCATENATE(COUNTIF(A10:A62,"producto")," PRODUCTOS")</f>
        <v>11 PRODUCTOS</v>
      </c>
      <c r="C6" s="262"/>
      <c r="D6" s="262"/>
      <c r="E6" s="262"/>
      <c r="F6" s="262"/>
      <c r="G6" s="262"/>
      <c r="H6" s="262"/>
      <c r="I6" s="262"/>
      <c r="J6" s="262"/>
      <c r="K6" s="262"/>
      <c r="L6" s="262"/>
      <c r="M6" s="262"/>
      <c r="N6" s="262"/>
      <c r="O6" s="224" t="s">
        <v>2066</v>
      </c>
      <c r="P6" s="225"/>
      <c r="Q6" s="197">
        <f>VLOOKUP(B4,'[45]Plantilla publicacion'!AD15:AF22,2,0)</f>
        <v>41.821818181818188</v>
      </c>
    </row>
    <row r="7" spans="1:17" ht="32.25" customHeight="1" thickBot="1" x14ac:dyDescent="0.3">
      <c r="B7" s="318" t="s">
        <v>17</v>
      </c>
      <c r="C7" s="319"/>
      <c r="D7" s="319"/>
      <c r="E7" s="319"/>
      <c r="F7" s="319"/>
      <c r="G7" s="319"/>
      <c r="H7" s="319"/>
      <c r="I7" s="319"/>
      <c r="J7" s="319"/>
      <c r="K7" s="319"/>
      <c r="L7" s="319"/>
      <c r="M7" s="319"/>
      <c r="N7" s="320"/>
      <c r="O7" s="253" t="s">
        <v>2072</v>
      </c>
      <c r="P7" s="254"/>
      <c r="Q7" s="255"/>
    </row>
    <row r="8" spans="1:17" ht="29.25" hidden="1" customHeight="1" x14ac:dyDescent="0.3">
      <c r="B8" s="280" t="s">
        <v>8</v>
      </c>
      <c r="C8" s="281"/>
      <c r="D8" s="282"/>
      <c r="E8" s="71"/>
      <c r="F8" s="71"/>
      <c r="G8" s="283"/>
      <c r="H8" s="284"/>
      <c r="I8" s="284"/>
      <c r="J8" s="284"/>
      <c r="K8" s="284"/>
      <c r="L8" s="284"/>
      <c r="M8" s="284"/>
      <c r="N8" s="285"/>
      <c r="O8" s="188"/>
      <c r="P8" s="188"/>
    </row>
    <row r="9" spans="1:17" ht="48" customHeight="1" thickBot="1" x14ac:dyDescent="0.3">
      <c r="B9" s="21" t="s">
        <v>474</v>
      </c>
      <c r="C9" s="22" t="s">
        <v>1528</v>
      </c>
      <c r="D9" s="22" t="s">
        <v>0</v>
      </c>
      <c r="E9" s="22" t="s">
        <v>1476</v>
      </c>
      <c r="F9" s="22" t="s">
        <v>1531</v>
      </c>
      <c r="G9" s="22" t="s">
        <v>1</v>
      </c>
      <c r="H9" s="22" t="s">
        <v>2</v>
      </c>
      <c r="I9" s="22" t="s">
        <v>3</v>
      </c>
      <c r="J9" s="22" t="s">
        <v>4</v>
      </c>
      <c r="K9" s="23" t="s">
        <v>5</v>
      </c>
      <c r="L9" s="23" t="s">
        <v>6</v>
      </c>
      <c r="M9" s="55" t="s">
        <v>1529</v>
      </c>
      <c r="N9" s="24" t="s">
        <v>7</v>
      </c>
      <c r="O9" s="55" t="s">
        <v>2068</v>
      </c>
      <c r="P9" s="24" t="s">
        <v>2069</v>
      </c>
      <c r="Q9" s="55" t="s">
        <v>2070</v>
      </c>
    </row>
    <row r="10" spans="1:17" s="11" customFormat="1" ht="165.75" customHeight="1" x14ac:dyDescent="0.25">
      <c r="A10" s="5" t="str">
        <f>VLOOKUP(B10,'Plantilla publicacion'!$A$3:$B$490,2,0)</f>
        <v>Producto</v>
      </c>
      <c r="B10" s="14" t="s">
        <v>771</v>
      </c>
      <c r="C10" s="266" t="str">
        <f>VLOOKUP(B10,'Plantilla publicacion'!$A$3:$R$490,17,0)</f>
        <v>PND - 5-31-5-b- Convergencia regional - Entidades públicas territoriales y nacionales fortalecidas / PES - Transformación Institucional</v>
      </c>
      <c r="D10" s="266" t="str">
        <f>VLOOKUP(B10,'Plantilla publicacion'!$A$3:$M$497,6,0)</f>
        <v>56-Fortalecer la gestión de la información, el conocimiento y la innovación para optimizar la capacidad institucional</v>
      </c>
      <c r="E10" s="266" t="str">
        <f>VLOOKUP(B10,'Plantilla publicacion'!$A$3:$O$490,14,0)</f>
        <v>102-Cumplimiento de productos del PAI asociados a Fortalecer la gestión de la información, el conocimiento y la innovación para optimizar la capacidad institucional</v>
      </c>
      <c r="F10" s="266" t="str">
        <f>VLOOKUP(B10,'Plantilla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66" t="str">
        <f>VLOOKUP(B10,'Plantilla publicacion'!$A$3:$M$497,7,0)</f>
        <v>N/A</v>
      </c>
      <c r="H10" s="14" t="str">
        <f>VLOOKUP(B10,'Plantilla publicacion'!$A$3:$M$505,8,0)</f>
        <v>Contenidos estratégicos y accesibles para la ciudadanía sobre signos distintivos notorios y denominaciones de origen protegidas de productos colombianos, publicado (Captura de pantalla de las publicaciones)</v>
      </c>
      <c r="I10" s="14">
        <f>VLOOKUP(B10,'Plantilla publicacion'!$A$3:$M$505,9,0)</f>
        <v>2</v>
      </c>
      <c r="J10" s="14" t="str">
        <f>VLOOKUP(B10,'Plantilla publicacion'!$A$3:$M$505,10,0)</f>
        <v>Númerica</v>
      </c>
      <c r="K10" s="180" t="str">
        <f>VLOOKUP(B10,'Plantilla publicacion'!$A$3:$M$505,11,0)</f>
        <v>2025-02-03</v>
      </c>
      <c r="L10" s="180" t="str">
        <f>VLOOKUP(B10,'Plantilla publicacion'!$A$3:$M$505,12,0)</f>
        <v>2025-08-15</v>
      </c>
      <c r="M10" s="14" t="str">
        <f>IF(ISERROR(VLOOKUP(B10,'Plantilla publicacion'!$A$3:$P$490,16,0)),"NA",VLOOKUP(B10,'Plantilla publicacion'!$A$3:$P$490,16,0))</f>
        <v>PND_ 2_Fomentar estrategias de sensibilización para el reconocimiento, aprovechamiento y uso responsable de los derechos de PI</v>
      </c>
      <c r="N10" s="14" t="str">
        <f>VLOOKUP(B10,'Plantilla publicacion'!$A$3:$M$505,13,0)</f>
        <v>20-OFICINA DE TECNOLOGÍA E INFORMÁTICA;
2010-DIRECCION DE SIGNOS DISTINTIVOS;
73-GRUPO DE TRABAJO DE COMUNICACION</v>
      </c>
      <c r="O10" s="502">
        <f>VLOOKUP(B10,'SEGUIMIENTO PAI 2025'!$F$6:$AF$486,23,0)</f>
        <v>0</v>
      </c>
      <c r="P10" s="502">
        <f>VLOOKUP(B10,'Plantilla publicacion'!$S$3:$Y$490,7,0)</f>
        <v>0</v>
      </c>
      <c r="Q10" s="14" t="str">
        <f>VLOOKUP(B10,'SEGUIMIENTO PAI 2025'!$F$6:$AF$486,21,0)</f>
        <v xml:space="preserve">El avance del cumplimiento del producto se ha dado mediante las siguientes acciones realizadas:
Envío de la siguiente información desde la Dirección de Signos Distintivos a la OSCAE:  i) documento información preliminar sobre D.O. y usuarios autorizados; ii) listado de signos distintivos notorios, iii), reporte de D.O por regiones; se recibió la retroalimentación mediante observaciones e inquietudes a la información enviada..
Una vez recibidos las observaciones, la Dirección de Signos Distintivos hizo los ajustes respectivos, correspondientes a: i) archivo base revisado de denominación de origen. ii) requerimiento de información a publicar, iii) periodicidad de la publicación de la información, iv) solicitud a la Oficina de Tecnología e Informática OTI, v) creación del micrositio en la sede electrónica
</v>
      </c>
    </row>
    <row r="11" spans="1:17" ht="51" x14ac:dyDescent="0.25">
      <c r="A11" s="12" t="str">
        <f>VLOOKUP(B11,'Plantilla publicacion'!$A$3:$B$490,2,0)</f>
        <v>Actividad propia</v>
      </c>
      <c r="B11" s="6" t="s">
        <v>775</v>
      </c>
      <c r="C11" s="248"/>
      <c r="D11" s="248">
        <f>VLOOKUP(B11,'Plantilla publicacion'!$A$3:$M$490,6,0)</f>
        <v>0</v>
      </c>
      <c r="E11" s="248"/>
      <c r="F11" s="248"/>
      <c r="G11" s="248" t="str">
        <f>VLOOKUP(B11,'Plantilla publicacion'!$A$3:$M$490,7,0)</f>
        <v>N/A</v>
      </c>
      <c r="H11" s="6" t="str">
        <f>VLOOKUP(B11,'Plantilla publicacion'!$A$3:$M$505,8,0)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publicacion'!$A$3:$M$505,9,0)</f>
        <v>2</v>
      </c>
      <c r="J11" s="6" t="str">
        <f>VLOOKUP(B11,'Plantilla publicacion'!$A$3:$M$505,10,0)</f>
        <v>Númerica</v>
      </c>
      <c r="K11" s="7" t="str">
        <f>VLOOKUP(B11,'Plantilla publicacion'!$A$3:$M$505,11,0)</f>
        <v>2025-02-03</v>
      </c>
      <c r="L11" s="7" t="str">
        <f>VLOOKUP(B11,'Plantilla publicacion'!$A$3:$M$505,12,0)</f>
        <v>2025-03-28</v>
      </c>
      <c r="M11" s="56"/>
      <c r="N11" s="56" t="str">
        <f>VLOOKUP(B11,'Plantilla publicacion'!$A$3:$M$505,13,0)</f>
        <v>2010-DIRECCION DE SIGNOS DISTINTIVOS</v>
      </c>
      <c r="O11" s="506">
        <f>VLOOKUP(B11,'SEGUIMIENTO PAI 2025'!$F$6:$AF$486,23,0)</f>
        <v>100</v>
      </c>
      <c r="P11" s="506">
        <f>VLOOKUP(B11,'Plantilla publicacion'!$S$3:$Y$490,7,0)</f>
        <v>2.7272727272727271</v>
      </c>
      <c r="Q11" s="56" t="str">
        <f>VLOOKUP(B11,'SEGUIMIENTO PAI 2025'!$F$6:$AF$486,21,0)</f>
        <v>Se elaboró por parte de la Dirección de Signos Distintivos el informe de Denominaciones de Origen  protegidas y usuarios autorizados, y el Listado de Signos Distintivos Notorios y se remitieron  el 27 de marzo de 2025, mediante correo electrónico a la Oficina de Servicios al Consumidor y Apoyo Empresarial y a la Coordinación del Grupo de trabajo de comunicación.</v>
      </c>
    </row>
    <row r="12" spans="1:17" ht="63.75" x14ac:dyDescent="0.25">
      <c r="A12" s="12" t="str">
        <f>VLOOKUP(B12,'Plantilla publicacion'!$A$3:$B$490,2,0)</f>
        <v>Actividad sin participación</v>
      </c>
      <c r="B12" s="10" t="s">
        <v>777</v>
      </c>
      <c r="C12" s="248"/>
      <c r="D12" s="248">
        <f>VLOOKUP(B12,'Plantilla publicacion'!$A$3:$M$490,6,0)</f>
        <v>0</v>
      </c>
      <c r="E12" s="248"/>
      <c r="F12" s="248"/>
      <c r="G12" s="248" t="str">
        <f>VLOOKUP(B12,'Plantilla publicacion'!$A$3:$M$490,7,0)</f>
        <v>N/A</v>
      </c>
      <c r="H12" s="6" t="str">
        <f>VLOOKUP(B12,'Plantilla publicacion'!$A$3:$M$505,8,0)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publicacion'!$A$3:$M$505,9,0)</f>
        <v>2</v>
      </c>
      <c r="J12" s="6" t="str">
        <f>VLOOKUP(B12,'Plantilla publicacion'!$A$3:$M$505,10,0)</f>
        <v>Númerica</v>
      </c>
      <c r="K12" s="7" t="str">
        <f>VLOOKUP(B12,'Plantilla publicacion'!$A$3:$M$505,11,0)</f>
        <v>2025-03-31</v>
      </c>
      <c r="L12" s="7" t="str">
        <f>VLOOKUP(B12,'Plantilla publicacion'!$A$3:$M$505,12,0)</f>
        <v>2025-04-21</v>
      </c>
      <c r="M12" s="56"/>
      <c r="N12" s="56" t="str">
        <f>VLOOKUP(B12,'Plantilla publicacion'!$A$3:$M$505,13,0)</f>
        <v>73-GRUPO DE TRABAJO DE COMUNICACION</v>
      </c>
      <c r="O12" s="506">
        <f>VLOOKUP(B12,'SEGUIMIENTO PAI 2025'!$F$6:$AF$486,23,0)</f>
        <v>100</v>
      </c>
      <c r="P12" s="506">
        <f>VLOOKUP(B12,'Plantilla publicacion'!$S$3:$Y$490,7,0)</f>
        <v>0</v>
      </c>
      <c r="Q12" s="56" t="str">
        <f>VLOOKUP(B12,'SEGUIMIENTO PAI 2025'!$F$6:$AF$486,21,0)</f>
        <v>El Grupo de Comunicación de Oscae confirmó la realización de la revisión del material enviado por la Dirección de Signos Distintivos conformado por los siguientes archivos: Documento 250313 Información Preliminar DO Protegidas y Usuarios Autorizados, Documento 250313 Listado de Signos Notorios - DSD y Documento 250313 Reporte de DO Regiones, mediante correo electrónico enviado a la Dirección de Signos Distintivos con las observaciones y comentarios realizados</v>
      </c>
    </row>
    <row r="13" spans="1:17" ht="127.5" x14ac:dyDescent="0.25">
      <c r="A13" s="12" t="str">
        <f>VLOOKUP(B13,'Plantilla publicacion'!$A$3:$B$490,2,0)</f>
        <v>Actividad propia</v>
      </c>
      <c r="B13" s="10" t="s">
        <v>779</v>
      </c>
      <c r="C13" s="248"/>
      <c r="D13" s="248">
        <f>VLOOKUP(B13,'Plantilla publicacion'!$A$3:$M$490,6,0)</f>
        <v>0</v>
      </c>
      <c r="E13" s="248"/>
      <c r="F13" s="248"/>
      <c r="G13" s="248" t="str">
        <f>VLOOKUP(B13,'Plantilla publicacion'!$A$3:$M$490,7,0)</f>
        <v>N/A</v>
      </c>
      <c r="H13" s="6" t="str">
        <f>VLOOKUP(B13,'Plantilla publicacion'!$A$3:$M$505,8,0)</f>
        <v>Ajustar el contenido correspondiente  al listado de signos distintivos declarados como notorios y el de las denominaciones de origen protegidas de productos colombianos  (Correo electrónico de envió de la información)</v>
      </c>
      <c r="I13" s="6">
        <f>VLOOKUP(B13,'Plantilla publicacion'!$A$3:$M$505,9,0)</f>
        <v>2</v>
      </c>
      <c r="J13" s="6" t="str">
        <f>VLOOKUP(B13,'Plantilla publicacion'!$A$3:$M$505,10,0)</f>
        <v>Númerica</v>
      </c>
      <c r="K13" s="7" t="str">
        <f>VLOOKUP(B13,'Plantilla publicacion'!$A$3:$M$505,11,0)</f>
        <v>2025-04-22</v>
      </c>
      <c r="L13" s="7" t="str">
        <f>VLOOKUP(B13,'Plantilla publicacion'!$A$3:$M$505,12,0)</f>
        <v>2025-04-30</v>
      </c>
      <c r="M13" s="56"/>
      <c r="N13" s="56" t="str">
        <f>VLOOKUP(B13,'Plantilla publicacion'!$A$3:$M$505,13,0)</f>
        <v>2010-DIRECCION DE SIGNOS DISTINTIVOS</v>
      </c>
      <c r="O13" s="506">
        <f>VLOOKUP(B13,'SEGUIMIENTO PAI 2025'!$F$6:$AF$486,23,0)</f>
        <v>100</v>
      </c>
      <c r="P13" s="506">
        <f>VLOOKUP(B13,'Plantilla publicacion'!$S$3:$Y$490,7,0)</f>
        <v>1.8181818181818181</v>
      </c>
      <c r="Q13" s="56" t="str">
        <f>VLOOKUP(B13,'SEGUIMIENTO PAI 2025'!$F$6:$AF$486,21,0)</f>
        <v xml:space="preserve">La OSCAE envío el correo electrónico con las observaciones relacionadas con la actividad 2010.2.3, que corresponde a "Ajustar el contenido correspondiente al listado de signos distintivos declarados como notorios y el de las denominaciones de origen protegidas de productos colombianos (correo electrónico de envío de la información), que hace parte del producto 2010.2 del plan de acción, "Contenidos estratégicos y accesibles para la ciudadanía sobre signos distintivos notorios y denominaciones de origen protegida de productos colombianos, publicado".
La OSCAE hizo observaciones sobre el archivo de denominaciones de origen protegidas de productos colombianos, con el punto 1 se dio respuesta a éste; y sobre el contenido correspondiente al listado de signos distintivos declarados como notorios, se dio respuesta  mediante los numerales 2,3,4 y 5   
</v>
      </c>
    </row>
    <row r="14" spans="1:17" ht="76.5" x14ac:dyDescent="0.25">
      <c r="A14" s="12" t="str">
        <f>VLOOKUP(B14,'Plantilla publicacion'!$A$3:$B$490,2,0)</f>
        <v>Actividad propia</v>
      </c>
      <c r="B14" s="10" t="s">
        <v>781</v>
      </c>
      <c r="C14" s="248"/>
      <c r="D14" s="248">
        <f>VLOOKUP(B14,'Plantilla publicacion'!$A$3:$M$490,6,0)</f>
        <v>0</v>
      </c>
      <c r="E14" s="248"/>
      <c r="F14" s="248"/>
      <c r="G14" s="248" t="str">
        <f>VLOOKUP(B14,'Plantilla publicacion'!$A$3:$M$490,7,0)</f>
        <v>N/A</v>
      </c>
      <c r="H14" s="6" t="str">
        <f>VLOOKUP(B14,'Plantilla publicacion'!$A$3:$M$505,8,0)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publicacion'!$A$3:$M$505,9,0)</f>
        <v>2</v>
      </c>
      <c r="J14" s="6" t="str">
        <f>VLOOKUP(B14,'Plantilla publicacion'!$A$3:$M$505,10,0)</f>
        <v>Númerica</v>
      </c>
      <c r="K14" s="7" t="str">
        <f>VLOOKUP(B14,'Plantilla publicacion'!$A$3:$M$505,11,0)</f>
        <v>2025-05-05</v>
      </c>
      <c r="L14" s="7" t="str">
        <f>VLOOKUP(B14,'Plantilla publicacion'!$A$3:$M$505,12,0)</f>
        <v>2025-05-23</v>
      </c>
      <c r="M14" s="56"/>
      <c r="N14" s="56" t="str">
        <f>VLOOKUP(B14,'Plantilla publicacion'!$A$3:$M$505,13,0)</f>
        <v>2010-DIRECCION DE SIGNOS DISTINTIVOS;
73-GRUPO DE TRABAJO DE COMUNICACION</v>
      </c>
      <c r="O14" s="506">
        <f>VLOOKUP(B14,'SEGUIMIENTO PAI 2025'!$F$6:$AF$486,23,0)</f>
        <v>100</v>
      </c>
      <c r="P14" s="506">
        <f>VLOOKUP(B14,'Plantilla publicacion'!$S$3:$Y$490,7,0)</f>
        <v>1.8181818181818181</v>
      </c>
      <c r="Q14" s="56" t="str">
        <f>VLOOKUP(B14,'SEGUIMIENTO PAI 2025'!$F$6:$AF$486,21,0)</f>
        <v>La OSCAE, envió correo electrónico con las observaciones relacionadas en la actividad 2010.2.4 que corresponde  a " Ajustes al contenido realizados / ajustes al contenido por realizar"; donde la descripción de la actividad es la de 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 Que hace parte del producto 2010-2 del Plan de Acción.</v>
      </c>
    </row>
    <row r="15" spans="1:17" ht="51.75" thickBot="1" x14ac:dyDescent="0.3">
      <c r="A15" s="12" t="str">
        <f>VLOOKUP(B15,'Plantilla publicacion'!$A$3:$B$490,2,0)</f>
        <v>Actividad propia</v>
      </c>
      <c r="B15" s="10" t="s">
        <v>784</v>
      </c>
      <c r="C15" s="249"/>
      <c r="D15" s="249">
        <f>VLOOKUP(B15,'Plantilla publicacion'!$A$3:$M$490,6,0)</f>
        <v>0</v>
      </c>
      <c r="E15" s="249"/>
      <c r="F15" s="249"/>
      <c r="G15" s="249" t="str">
        <f>VLOOKUP(B15,'Plantilla publicacion'!$A$3:$M$490,7,0)</f>
        <v>N/A</v>
      </c>
      <c r="H15" s="10" t="str">
        <f>VLOOKUP(B15,'Plantilla publicacion'!$A$3:$M$505,8,0)</f>
        <v>Desarrollar los micrositios y publicar la información de signos declarados como notorios y de las denominaciones de origen protegidas de productos colombianos. (Captura de pantalla de la publicación)</v>
      </c>
      <c r="I15" s="10">
        <f>VLOOKUP(B15,'Plantilla publicacion'!$A$3:$M$505,9,0)</f>
        <v>2</v>
      </c>
      <c r="J15" s="10" t="str">
        <f>VLOOKUP(B15,'Plantilla publicacion'!$A$3:$M$505,10,0)</f>
        <v>Númerica</v>
      </c>
      <c r="K15" s="111" t="str">
        <f>VLOOKUP(B15,'Plantilla publicacion'!$A$3:$M$505,11,0)</f>
        <v>2025-05-26</v>
      </c>
      <c r="L15" s="111" t="str">
        <f>VLOOKUP(B15,'Plantilla publicacion'!$A$3:$M$505,12,0)</f>
        <v>2025-08-15</v>
      </c>
      <c r="M15" s="109"/>
      <c r="N15" s="109" t="str">
        <f>VLOOKUP(B15,'Plantilla publicacion'!$A$3:$M$505,13,0)</f>
        <v>20-OFICINA DE TECNOLOGÍA E INFORMÁTICA;
2010-DIRECCION DE SIGNOS DISTINTIVOS</v>
      </c>
      <c r="O15" s="508">
        <f>VLOOKUP(B15,'SEGUIMIENTO PAI 2025'!$F$6:$AF$486,23,0)</f>
        <v>100</v>
      </c>
      <c r="P15" s="508">
        <f>VLOOKUP(B15,'Plantilla publicacion'!$S$3:$Y$490,7,0)</f>
        <v>2.7272727272727271</v>
      </c>
      <c r="Q15" s="109">
        <f>VLOOKUP(B15,'SEGUIMIENTO PAI 2025'!$F$6:$AF$486,21,0)</f>
        <v>0</v>
      </c>
    </row>
    <row r="16" spans="1:17" s="11" customFormat="1" ht="25.5" x14ac:dyDescent="0.25">
      <c r="A16" s="5" t="str">
        <f>VLOOKUP(B16,'Plantilla publicacion'!$A$3:$B$490,2,0)</f>
        <v>Producto</v>
      </c>
      <c r="B16" s="99" t="s">
        <v>814</v>
      </c>
      <c r="C16" s="247" t="str">
        <f>VLOOKUP(B16,'Plantilla publicacion'!$A$3:$R$490,17,0)</f>
        <v>PND - 5-31-5-b- Convergencia regional - Entidades públicas territoriales y nacionales fortalecidas / PES - Transformación Institucional</v>
      </c>
      <c r="D16" s="247" t="str">
        <f>VLOOKUP(B16,'Plantilla publicacion'!$A$3:$M$497,6,0)</f>
        <v>56-Fortalecer la gestión de la información, el conocimiento y la innovación para optimizar la capacidad institucional</v>
      </c>
      <c r="E16" s="247" t="str">
        <f>VLOOKUP(B16,'Plantilla publicacion'!$A$3:$O$490,14,0)</f>
        <v>102-Cumplimiento de productos del PAI asociados a Fortalecer la gestión de la información, el conocimiento y la innovación para optimizar la capacidad institucional</v>
      </c>
      <c r="F16" s="247" t="str">
        <f>VLOOKUP(B16,'Plantilla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247" t="str">
        <f>VLOOKUP(B16,'Plantilla publicacion'!$A$3:$M$497,7,0)</f>
        <v>C-3599-0200-0008-53105b</v>
      </c>
      <c r="H16" s="101" t="str">
        <f>VLOOKUP(B16,'Plantilla publicacion'!$A$3:$M$505,8,0)</f>
        <v>Estudios Económicos Sectoriales, elaborados y entregados al área solicitante (Estudios Económicos)</v>
      </c>
      <c r="I16" s="101">
        <f>VLOOKUP(B16,'Plantilla publicacion'!$A$3:$M$505,9,0)</f>
        <v>2</v>
      </c>
      <c r="J16" s="101" t="str">
        <f>VLOOKUP(B16,'Plantilla publicacion'!$A$3:$M$505,10,0)</f>
        <v>Númerica</v>
      </c>
      <c r="K16" s="181" t="str">
        <f>VLOOKUP(B16,'Plantilla publicacion'!$A$3:$M$505,11,0)</f>
        <v>2025-01-15</v>
      </c>
      <c r="L16" s="181" t="str">
        <f>VLOOKUP(B16,'Plantilla publicacion'!$A$3:$M$505,12,0)</f>
        <v>2025-12-15</v>
      </c>
      <c r="M16" s="14">
        <f>IF(ISERROR(VLOOKUP(B16,'Plantilla publicacion'!$A$3:$P$490,16,0)),"NA",VLOOKUP(B16,'Plantilla publicacion'!$A$3:$P$490,16,0))</f>
        <v>0</v>
      </c>
      <c r="N16" s="14" t="str">
        <f>VLOOKUP(B16,'Plantilla publicacion'!$A$3:$M$505,13,0)</f>
        <v>37-GRUPO DE TRABAJO DE ESTUDIOS ECONÓMICOS</v>
      </c>
      <c r="O16" s="502">
        <f>VLOOKUP(B16,'SEGUIMIENTO PAI 2025'!$F$6:$AF$486,23,0)</f>
        <v>0</v>
      </c>
      <c r="P16" s="502">
        <f>VLOOKUP(B16,'Plantilla publicacion'!$S$3:$Y$490,7,0)</f>
        <v>0</v>
      </c>
      <c r="Q16" s="14">
        <f>VLOOKUP(B16,'SEGUIMIENTO PAI 2025'!$F$6:$AF$486,21,0)</f>
        <v>0</v>
      </c>
    </row>
    <row r="17" spans="1:17" ht="42.75" customHeight="1" x14ac:dyDescent="0.25">
      <c r="A17" s="12" t="str">
        <f>VLOOKUP(B17,'Plantilla publicacion'!$A$3:$B$490,2,0)</f>
        <v>Actividad propia</v>
      </c>
      <c r="B17" s="120" t="s">
        <v>816</v>
      </c>
      <c r="C17" s="248"/>
      <c r="D17" s="248">
        <f>VLOOKUP(B17,'Plantilla publicacion'!$A$3:$M$490,6,0)</f>
        <v>0</v>
      </c>
      <c r="E17" s="248"/>
      <c r="F17" s="248"/>
      <c r="G17" s="248" t="str">
        <f>VLOOKUP(B17,'Plantilla publicacion'!$A$3:$M$490,7,0)</f>
        <v>N/A</v>
      </c>
      <c r="H17" s="6" t="str">
        <f>VLOOKUP(B17,'Plantilla publicacion'!$A$3:$M$505,8,0)</f>
        <v>Elaborar ficha técnica (Ficha técnica)</v>
      </c>
      <c r="I17" s="6">
        <f>VLOOKUP(B17,'Plantilla publicacion'!$A$3:$M$505,9,0)</f>
        <v>1</v>
      </c>
      <c r="J17" s="6" t="str">
        <f>VLOOKUP(B17,'Plantilla publicacion'!$A$3:$M$505,10,0)</f>
        <v>Númerica</v>
      </c>
      <c r="K17" s="7" t="str">
        <f>VLOOKUP(B17,'Plantilla publicacion'!$A$3:$M$505,11,0)</f>
        <v>2025-01-15</v>
      </c>
      <c r="L17" s="7" t="str">
        <f>VLOOKUP(B17,'Plantilla publicacion'!$A$3:$M$505,12,0)</f>
        <v>2025-04-15</v>
      </c>
      <c r="M17" s="56"/>
      <c r="N17" s="56" t="str">
        <f>VLOOKUP(B17,'Plantilla publicacion'!$A$3:$M$505,13,0)</f>
        <v>37-GRUPO DE TRABAJO DE ESTUDIOS ECONÓMICOS</v>
      </c>
      <c r="O17" s="506">
        <f>VLOOKUP(B17,'SEGUIMIENTO PAI 2025'!$F$6:$AF$486,23,0)</f>
        <v>100</v>
      </c>
      <c r="P17" s="506">
        <f>VLOOKUP(B17,'Plantilla publicacion'!$S$3:$Y$490,7,0)</f>
        <v>0.90909090909090906</v>
      </c>
      <c r="Q17" s="56" t="str">
        <f>VLOOKUP(B17,'SEGUIMIENTO PAI 2025'!$F$6:$AF$486,21,0)</f>
        <v>Se realizaron las fichas técnicas que organizan los dos estudios económicos sectoriales.
En primer lugar, se encuentra la ficha técnica del estudio con la Delegatura para la Protección del Consumidor. Asimismo, se adjuntan tres fichas técnicas posibles para el estudio con la Delegatura para la Protección de la Libre Competencia; en específico, la Delegada junto con el Comité Andino para la Defensa de la Libre Competencia determinarán cuál de los tres estudios será de mayor provecho para la CAN.</v>
      </c>
    </row>
    <row r="18" spans="1:17" ht="42.75" customHeight="1" x14ac:dyDescent="0.25">
      <c r="A18" s="12" t="str">
        <f>VLOOKUP(B18,'Plantilla publicacion'!$A$3:$B$490,2,0)</f>
        <v>Actividad propia</v>
      </c>
      <c r="B18" s="120" t="s">
        <v>818</v>
      </c>
      <c r="C18" s="248"/>
      <c r="D18" s="248">
        <f>VLOOKUP(B18,'Plantilla publicacion'!$A$3:$M$490,6,0)</f>
        <v>0</v>
      </c>
      <c r="E18" s="248"/>
      <c r="F18" s="248"/>
      <c r="G18" s="248" t="str">
        <f>VLOOKUP(B18,'Plantilla publicacion'!$A$3:$M$490,7,0)</f>
        <v>N/A</v>
      </c>
      <c r="H18" s="6" t="str">
        <f>VLOOKUP(B18,'Plantilla publicacion'!$A$3:$M$505,8,0)</f>
        <v>Recopilar datos y construir base de datos (Base de datos)</v>
      </c>
      <c r="I18" s="6">
        <f>VLOOKUP(B18,'Plantilla publicacion'!$A$3:$M$505,9,0)</f>
        <v>1</v>
      </c>
      <c r="J18" s="6" t="str">
        <f>VLOOKUP(B18,'Plantilla publicacion'!$A$3:$M$505,10,0)</f>
        <v>Númerica</v>
      </c>
      <c r="K18" s="7" t="str">
        <f>VLOOKUP(B18,'Plantilla publicacion'!$A$3:$M$505,11,0)</f>
        <v>2025-02-01</v>
      </c>
      <c r="L18" s="7" t="str">
        <f>VLOOKUP(B18,'Plantilla publicacion'!$A$3:$M$505,12,0)</f>
        <v>2025-09-15</v>
      </c>
      <c r="M18" s="56"/>
      <c r="N18" s="56" t="str">
        <f>VLOOKUP(B18,'Plantilla publicacion'!$A$3:$M$505,13,0)</f>
        <v>37-GRUPO DE TRABAJO DE ESTUDIOS ECONÓMICOS</v>
      </c>
      <c r="O18" s="506">
        <f>VLOOKUP(B18,'SEGUIMIENTO PAI 2025'!$F$6:$AF$486,23,0)</f>
        <v>0</v>
      </c>
      <c r="P18" s="506">
        <f>VLOOKUP(B18,'Plantilla publicacion'!$S$3:$Y$490,7,0)</f>
        <v>0</v>
      </c>
      <c r="Q18" s="56" t="str">
        <f>VLOOKUP(B18,'SEGUIMIENTO PAI 2025'!$F$6:$AF$486,21,0)</f>
        <v>Las bases de datos están en proceso de constitución y de limpieza. En cuanto al estudio en conjunto con la Delegatura para la Protección del Consumidor nos encontramos recopilando la información haciendo un seguimiento bisemanal a plataformas de e-commerce. Por su parte, con el estudio en conjunto con la Delegatura para la Protección de la Competencia aún la Superintendencia se encuentra hablando con los representantes de los países miembros de la CAN para establecer un tema de investigación, por lo que no se ha iniciado el proceso de construcción de bases de datos</v>
      </c>
    </row>
    <row r="19" spans="1:17" ht="42.75" customHeight="1" x14ac:dyDescent="0.25">
      <c r="A19" s="12" t="str">
        <f>VLOOKUP(B19,'Plantilla publicacion'!$A$3:$B$490,2,0)</f>
        <v>Actividad propia</v>
      </c>
      <c r="B19" s="120" t="s">
        <v>820</v>
      </c>
      <c r="C19" s="248"/>
      <c r="D19" s="248">
        <f>VLOOKUP(B19,'Plantilla publicacion'!$A$3:$M$490,6,0)</f>
        <v>0</v>
      </c>
      <c r="E19" s="248"/>
      <c r="F19" s="248"/>
      <c r="G19" s="248" t="str">
        <f>VLOOKUP(B19,'Plantilla publicacion'!$A$3:$M$490,7,0)</f>
        <v>N/A</v>
      </c>
      <c r="H19" s="6" t="str">
        <f>VLOOKUP(B19,'Plantilla publicacion'!$A$3:$M$505,8,0)</f>
        <v>Construir el marco teórico  (Documento marco teórico)</v>
      </c>
      <c r="I19" s="6">
        <f>VLOOKUP(B19,'Plantilla publicacion'!$A$3:$M$505,9,0)</f>
        <v>1</v>
      </c>
      <c r="J19" s="6" t="str">
        <f>VLOOKUP(B19,'Plantilla publicacion'!$A$3:$M$505,10,0)</f>
        <v>Númerica</v>
      </c>
      <c r="K19" s="7" t="str">
        <f>VLOOKUP(B19,'Plantilla publicacion'!$A$3:$M$505,11,0)</f>
        <v>2025-02-01</v>
      </c>
      <c r="L19" s="7" t="str">
        <f>VLOOKUP(B19,'Plantilla publicacion'!$A$3:$M$505,12,0)</f>
        <v>2025-09-15</v>
      </c>
      <c r="M19" s="56"/>
      <c r="N19" s="56" t="str">
        <f>VLOOKUP(B19,'Plantilla publicacion'!$A$3:$M$505,13,0)</f>
        <v>37-GRUPO DE TRABAJO DE ESTUDIOS ECONÓMICOS</v>
      </c>
      <c r="O19" s="506">
        <f>VLOOKUP(B19,'SEGUIMIENTO PAI 2025'!$F$6:$AF$486,23,0)</f>
        <v>0</v>
      </c>
      <c r="P19" s="506">
        <f>VLOOKUP(B19,'Plantilla publicacion'!$S$3:$Y$490,7,0)</f>
        <v>0</v>
      </c>
      <c r="Q19" s="56">
        <f>VLOOKUP(B19,'SEGUIMIENTO PAI 2025'!$F$6:$AF$486,21,0)</f>
        <v>0</v>
      </c>
    </row>
    <row r="20" spans="1:17" ht="42.75" customHeight="1" x14ac:dyDescent="0.25">
      <c r="A20" s="12" t="str">
        <f>VLOOKUP(B20,'Plantilla publicacion'!$A$3:$B$490,2,0)</f>
        <v>Actividad propia</v>
      </c>
      <c r="B20" s="120" t="s">
        <v>822</v>
      </c>
      <c r="C20" s="248"/>
      <c r="D20" s="248">
        <f>VLOOKUP(B20,'Plantilla publicacion'!$A$3:$M$490,6,0)</f>
        <v>0</v>
      </c>
      <c r="E20" s="248"/>
      <c r="F20" s="248"/>
      <c r="G20" s="248" t="str">
        <f>VLOOKUP(B20,'Plantilla publicacion'!$A$3:$M$490,7,0)</f>
        <v>N/A</v>
      </c>
      <c r="H20" s="6" t="str">
        <f>VLOOKUP(B20,'Plantilla publicacion'!$A$3:$M$505,8,0)</f>
        <v>Desarrollar análisis estadístico y económico (Dcumento de análisis estadístico y económico)</v>
      </c>
      <c r="I20" s="6">
        <f>VLOOKUP(B20,'Plantilla publicacion'!$A$3:$M$505,9,0)</f>
        <v>1</v>
      </c>
      <c r="J20" s="6" t="str">
        <f>VLOOKUP(B20,'Plantilla publicacion'!$A$3:$M$505,10,0)</f>
        <v>Númerica</v>
      </c>
      <c r="K20" s="7" t="str">
        <f>VLOOKUP(B20,'Plantilla publicacion'!$A$3:$M$505,11,0)</f>
        <v>2025-03-01</v>
      </c>
      <c r="L20" s="7" t="str">
        <f>VLOOKUP(B20,'Plantilla publicacion'!$A$3:$M$505,12,0)</f>
        <v>2025-11-15</v>
      </c>
      <c r="M20" s="56"/>
      <c r="N20" s="56" t="str">
        <f>VLOOKUP(B20,'Plantilla publicacion'!$A$3:$M$505,13,0)</f>
        <v>37-GRUPO DE TRABAJO DE ESTUDIOS ECONÓMICOS</v>
      </c>
      <c r="O20" s="506">
        <f>VLOOKUP(B20,'SEGUIMIENTO PAI 2025'!$F$6:$AF$486,23,0)</f>
        <v>0</v>
      </c>
      <c r="P20" s="506">
        <f>VLOOKUP(B20,'Plantilla publicacion'!$S$3:$Y$490,7,0)</f>
        <v>0</v>
      </c>
      <c r="Q20" s="56">
        <f>VLOOKUP(B20,'SEGUIMIENTO PAI 2025'!$F$6:$AF$486,21,0)</f>
        <v>0</v>
      </c>
    </row>
    <row r="21" spans="1:17" ht="42.75" customHeight="1" thickBot="1" x14ac:dyDescent="0.3">
      <c r="A21" s="12" t="str">
        <f>VLOOKUP(B21,'Plantilla publicacion'!$A$3:$B$490,2,0)</f>
        <v>Actividad propia</v>
      </c>
      <c r="B21" s="105" t="s">
        <v>824</v>
      </c>
      <c r="C21" s="249"/>
      <c r="D21" s="249">
        <f>VLOOKUP(B21,'Plantilla publicacion'!$A$3:$M$490,6,0)</f>
        <v>0</v>
      </c>
      <c r="E21" s="249"/>
      <c r="F21" s="249"/>
      <c r="G21" s="249" t="str">
        <f>VLOOKUP(B21,'Plantilla publicacion'!$A$3:$M$490,7,0)</f>
        <v>N/A</v>
      </c>
      <c r="H21" s="107" t="str">
        <f>VLOOKUP(B21,'Plantilla publicacion'!$A$3:$M$505,8,0)</f>
        <v>Elaborar estudio y entregar al área solicitante (Memorando/correo de entrega de documento)</v>
      </c>
      <c r="I21" s="107">
        <f>VLOOKUP(B21,'Plantilla publicacion'!$A$3:$M$505,9,0)</f>
        <v>1</v>
      </c>
      <c r="J21" s="107" t="str">
        <f>VLOOKUP(B21,'Plantilla publicacion'!$A$3:$M$505,10,0)</f>
        <v>Númerica</v>
      </c>
      <c r="K21" s="108" t="str">
        <f>VLOOKUP(B21,'Plantilla publicacion'!$A$3:$M$505,11,0)</f>
        <v>2025-04-01</v>
      </c>
      <c r="L21" s="108" t="str">
        <f>VLOOKUP(B21,'Plantilla publicacion'!$A$3:$M$505,12,0)</f>
        <v>2025-12-15</v>
      </c>
      <c r="M21" s="109"/>
      <c r="N21" s="109" t="str">
        <f>VLOOKUP(B21,'Plantilla publicacion'!$A$3:$M$505,13,0)</f>
        <v>37-GRUPO DE TRABAJO DE ESTUDIOS ECONÓMICOS</v>
      </c>
      <c r="O21" s="508">
        <f>VLOOKUP(B21,'SEGUIMIENTO PAI 2025'!$F$6:$AF$486,23,0)</f>
        <v>0</v>
      </c>
      <c r="P21" s="508">
        <f>VLOOKUP(B21,'Plantilla publicacion'!$S$3:$Y$490,7,0)</f>
        <v>0</v>
      </c>
      <c r="Q21" s="109">
        <f>VLOOKUP(B21,'SEGUIMIENTO PAI 2025'!$F$6:$AF$486,21,0)</f>
        <v>0</v>
      </c>
    </row>
    <row r="22" spans="1:17" s="11" customFormat="1" ht="25.5" x14ac:dyDescent="0.25">
      <c r="A22" s="5" t="str">
        <f>VLOOKUP(B22,'Plantilla publicacion'!$A$3:$B$490,2,0)</f>
        <v>Producto</v>
      </c>
      <c r="B22" s="99" t="s">
        <v>826</v>
      </c>
      <c r="C22" s="247" t="str">
        <f>VLOOKUP(B22,'Plantilla publicacion'!$A$3:$R$490,17,0)</f>
        <v>PND - 5-31-5-b- Convergencia regional - Entidades públicas territoriales y nacionales fortalecidas / PES - Transformación Institucional</v>
      </c>
      <c r="D22" s="247" t="str">
        <f>VLOOKUP(B22,'Plantilla publicacion'!$A$3:$M$497,6,0)</f>
        <v>56-Fortalecer la gestión de la información, el conocimiento y la innovación para optimizar la capacidad institucional</v>
      </c>
      <c r="E22" s="247" t="str">
        <f>VLOOKUP(B22,'Plantilla publicacion'!$A$3:$O$490,14,0)</f>
        <v>102-Cumplimiento de productos del PAI asociados a Fortalecer la gestión de la información, el conocimiento y la innovación para optimizar la capacidad institucional</v>
      </c>
      <c r="F22" s="247" t="str">
        <f>VLOOKUP(B22,'Plantilla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247" t="str">
        <f>VLOOKUP(B22,'Plantilla publicacion'!$A$3:$M$497,7,0)</f>
        <v>C-3599-0200-0008-53105b</v>
      </c>
      <c r="H22" s="101" t="str">
        <f>VLOOKUP(B22,'Plantilla publicacion'!$A$3:$M$505,8,0)</f>
        <v>Boletines de Noticias Económicas, elaborados y divulgados (Boletines de Noticias Económicas)</v>
      </c>
      <c r="I22" s="101">
        <f>VLOOKUP(B22,'Plantilla publicacion'!$A$3:$M$505,9,0)</f>
        <v>11</v>
      </c>
      <c r="J22" s="101" t="str">
        <f>VLOOKUP(B22,'Plantilla publicacion'!$A$3:$M$505,10,0)</f>
        <v>Númerica</v>
      </c>
      <c r="K22" s="181" t="str">
        <f>VLOOKUP(B22,'Plantilla publicacion'!$A$3:$M$505,11,0)</f>
        <v>2025-01-15</v>
      </c>
      <c r="L22" s="181" t="str">
        <f>VLOOKUP(B22,'Plantilla publicacion'!$A$3:$M$505,12,0)</f>
        <v>2025-12-15</v>
      </c>
      <c r="M22" s="14">
        <f>IF(ISERROR(VLOOKUP(B22,'Plantilla publicacion'!$A$3:$P$490,16,0)),"NA",VLOOKUP(B22,'Plantilla publicacion'!$A$3:$P$490,16,0))</f>
        <v>0</v>
      </c>
      <c r="N22" s="14" t="str">
        <f>VLOOKUP(B22,'Plantilla publicacion'!$A$3:$M$505,13,0)</f>
        <v>37-GRUPO DE TRABAJO DE ESTUDIOS ECONÓMICOS</v>
      </c>
      <c r="O22" s="502">
        <f>VLOOKUP(B22,'SEGUIMIENTO PAI 2025'!$F$6:$AF$486,23,0)</f>
        <v>0</v>
      </c>
      <c r="P22" s="502">
        <f>VLOOKUP(B22,'Plantilla publicacion'!$S$3:$Y$490,7,0)</f>
        <v>0</v>
      </c>
      <c r="Q22" s="14">
        <f>VLOOKUP(B22,'SEGUIMIENTO PAI 2025'!$F$6:$AF$486,21,0)</f>
        <v>0</v>
      </c>
    </row>
    <row r="23" spans="1:17" ht="42.75" customHeight="1" x14ac:dyDescent="0.25">
      <c r="A23" s="12" t="str">
        <f>VLOOKUP(B23,'Plantilla publicacion'!$A$3:$B$490,2,0)</f>
        <v>Actividad propia</v>
      </c>
      <c r="B23" s="120" t="s">
        <v>828</v>
      </c>
      <c r="C23" s="248"/>
      <c r="D23" s="248">
        <f>VLOOKUP(B23,'Plantilla publicacion'!$A$3:$M$490,6,0)</f>
        <v>0</v>
      </c>
      <c r="E23" s="248"/>
      <c r="F23" s="248"/>
      <c r="G23" s="248" t="str">
        <f>VLOOKUP(B23,'Plantilla publicacion'!$A$3:$M$490,7,0)</f>
        <v>N/A</v>
      </c>
      <c r="H23" s="6" t="str">
        <f>VLOOKUP(B23,'Plantilla publicacion'!$A$3:$M$505,8,0)</f>
        <v>Elaborar mensualmente los boletines (Boletínes / correos electrónicos de envió)</v>
      </c>
      <c r="I23" s="6">
        <f>VLOOKUP(B23,'Plantilla publicacion'!$A$3:$M$505,9,0)</f>
        <v>11</v>
      </c>
      <c r="J23" s="6" t="str">
        <f>VLOOKUP(B23,'Plantilla publicacion'!$A$3:$M$505,10,0)</f>
        <v>Númerica</v>
      </c>
      <c r="K23" s="7" t="str">
        <f>VLOOKUP(B23,'Plantilla publicacion'!$A$3:$M$505,11,0)</f>
        <v>2025-01-15</v>
      </c>
      <c r="L23" s="7" t="str">
        <f>VLOOKUP(B23,'Plantilla publicacion'!$A$3:$M$505,12,0)</f>
        <v>2025-12-15</v>
      </c>
      <c r="M23" s="56"/>
      <c r="N23" s="56" t="str">
        <f>VLOOKUP(B23,'Plantilla publicacion'!$A$3:$M$505,13,0)</f>
        <v>37-GRUPO DE TRABAJO DE ESTUDIOS ECONÓMICOS</v>
      </c>
      <c r="O23" s="506">
        <f>VLOOKUP(B23,'SEGUIMIENTO PAI 2025'!$F$6:$AF$486,23,0)</f>
        <v>63.63</v>
      </c>
      <c r="P23" s="506">
        <f>VLOOKUP(B23,'Plantilla publicacion'!$S$3:$Y$490,7,0)</f>
        <v>4.6276363636363635</v>
      </c>
      <c r="Q23" s="56" t="str">
        <f>VLOOKUP(B23,'SEGUIMIENTO PAI 2025'!$F$6:$AF$486,21,0)</f>
        <v>Se elabora el BNE de agosto, correspondiente al número 7/11, para un avance de 63,63%</v>
      </c>
    </row>
    <row r="24" spans="1:17" ht="42.75" customHeight="1" thickBot="1" x14ac:dyDescent="0.3">
      <c r="A24" s="12" t="str">
        <f>VLOOKUP(B24,'Plantilla publicacion'!$A$3:$B$490,2,0)</f>
        <v>Actividad propia</v>
      </c>
      <c r="B24" s="105" t="s">
        <v>830</v>
      </c>
      <c r="C24" s="249"/>
      <c r="D24" s="249">
        <f>VLOOKUP(B24,'Plantilla publicacion'!$A$3:$M$490,6,0)</f>
        <v>0</v>
      </c>
      <c r="E24" s="249"/>
      <c r="F24" s="249"/>
      <c r="G24" s="249" t="str">
        <f>VLOOKUP(B24,'Plantilla publicacion'!$A$3:$M$490,7,0)</f>
        <v>N/A</v>
      </c>
      <c r="H24" s="107" t="str">
        <f>VLOOKUP(B24,'Plantilla publicacion'!$A$3:$M$505,8,0)</f>
        <v>Divulgar los boletines (boletines diseñados)</v>
      </c>
      <c r="I24" s="107">
        <f>VLOOKUP(B24,'Plantilla publicacion'!$A$3:$M$505,9,0)</f>
        <v>11</v>
      </c>
      <c r="J24" s="107" t="str">
        <f>VLOOKUP(B24,'Plantilla publicacion'!$A$3:$M$505,10,0)</f>
        <v>Númerica</v>
      </c>
      <c r="K24" s="108" t="str">
        <f>VLOOKUP(B24,'Plantilla publicacion'!$A$3:$M$505,11,0)</f>
        <v>2025-01-15</v>
      </c>
      <c r="L24" s="108" t="str">
        <f>VLOOKUP(B24,'Plantilla publicacion'!$A$3:$M$505,12,0)</f>
        <v>2025-12-15</v>
      </c>
      <c r="M24" s="109"/>
      <c r="N24" s="109" t="str">
        <f>VLOOKUP(B24,'Plantilla publicacion'!$A$3:$M$505,13,0)</f>
        <v>37-GRUPO DE TRABAJO DE ESTUDIOS ECONÓMICOS</v>
      </c>
      <c r="O24" s="508">
        <f>VLOOKUP(B24,'SEGUIMIENTO PAI 2025'!$F$6:$AF$486,23,0)</f>
        <v>63.63</v>
      </c>
      <c r="P24" s="508">
        <f>VLOOKUP(B24,'Plantilla publicacion'!$S$3:$Y$490,7,0)</f>
        <v>1.1569090909090909</v>
      </c>
      <c r="Q24" s="109" t="str">
        <f>VLOOKUP(B24,'SEGUIMIENTO PAI 2025'!$F$6:$AF$486,21,0)</f>
        <v>Se divulga el BNE de Agosto, correspondiente al número 7/11 para un avance de 63,63%</v>
      </c>
    </row>
    <row r="25" spans="1:17" s="11" customFormat="1" ht="25.5" x14ac:dyDescent="0.25">
      <c r="A25" s="5" t="str">
        <f>VLOOKUP(B25,'Plantilla publicacion'!$A$3:$B$490,2,0)</f>
        <v>Producto</v>
      </c>
      <c r="B25" s="14" t="s">
        <v>832</v>
      </c>
      <c r="C25" s="247" t="str">
        <f>VLOOKUP(B25,'Plantilla publicacion'!$A$3:$R$490,17,0)</f>
        <v>PND - 5-31-5-b- Convergencia regional - Entidades públicas territoriales y nacionales fortalecidas / PES - Transformación Institucional</v>
      </c>
      <c r="D25" s="247" t="str">
        <f>VLOOKUP(B25,'Plantilla publicacion'!$A$3:$M$497,6,0)</f>
        <v>56-Fortalecer la gestión de la información, el conocimiento y la innovación para optimizar la capacidad institucional</v>
      </c>
      <c r="E25" s="247" t="str">
        <f>VLOOKUP(B25,'Plantilla publicacion'!$A$3:$O$490,14,0)</f>
        <v>102-Cumplimiento de productos del PAI asociados a Fortalecer la gestión de la información, el conocimiento y la innovación para optimizar la capacidad institucional</v>
      </c>
      <c r="F25" s="247" t="str">
        <f>VLOOKUP(B25,'Plantilla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247" t="str">
        <f>VLOOKUP(B25,'Plantilla publicacion'!$A$3:$M$497,7,0)</f>
        <v>C-3599-0200-0008-53105b</v>
      </c>
      <c r="H25" s="14" t="str">
        <f>VLOOKUP(B25,'Plantilla publicacion'!$A$3:$M$505,8,0)</f>
        <v>Estudio Económico Académico, elaborado y entregado  (Estudio Económico )</v>
      </c>
      <c r="I25" s="14">
        <f>VLOOKUP(B25,'Plantilla publicacion'!$A$3:$M$505,9,0)</f>
        <v>1</v>
      </c>
      <c r="J25" s="14" t="str">
        <f>VLOOKUP(B25,'Plantilla publicacion'!$A$3:$M$505,10,0)</f>
        <v>Númerica</v>
      </c>
      <c r="K25" s="180" t="str">
        <f>VLOOKUP(B25,'Plantilla publicacion'!$A$3:$M$505,11,0)</f>
        <v>2025-02-17</v>
      </c>
      <c r="L25" s="180" t="str">
        <f>VLOOKUP(B25,'Plantilla publicacion'!$A$3:$M$505,12,0)</f>
        <v>2025-12-15</v>
      </c>
      <c r="M25" s="14">
        <f>IF(ISERROR(VLOOKUP(B25,'Plantilla publicacion'!$A$3:$P$490,16,0)),"NA",VLOOKUP(B25,'Plantilla publicacion'!$A$3:$P$490,16,0))</f>
        <v>0</v>
      </c>
      <c r="N25" s="14" t="str">
        <f>VLOOKUP(B25,'Plantilla publicacion'!$A$3:$M$505,13,0)</f>
        <v>37-GRUPO DE TRABAJO DE ESTUDIOS ECONÓMICOS</v>
      </c>
      <c r="O25" s="502">
        <f>VLOOKUP(B25,'SEGUIMIENTO PAI 2025'!$F$6:$AF$486,23,0)</f>
        <v>0</v>
      </c>
      <c r="P25" s="502">
        <f>VLOOKUP(B25,'Plantilla publicacion'!$S$3:$Y$490,7,0)</f>
        <v>0</v>
      </c>
      <c r="Q25" s="14">
        <f>VLOOKUP(B25,'SEGUIMIENTO PAI 2025'!$F$6:$AF$486,21,0)</f>
        <v>0</v>
      </c>
    </row>
    <row r="26" spans="1:17" x14ac:dyDescent="0.25">
      <c r="A26" s="12" t="str">
        <f>VLOOKUP(B26,'Plantilla publicacion'!$A$3:$B$490,2,0)</f>
        <v>Actividad propia</v>
      </c>
      <c r="B26" s="6" t="s">
        <v>834</v>
      </c>
      <c r="C26" s="248"/>
      <c r="D26" s="248">
        <f>VLOOKUP(B26,'Plantilla publicacion'!$A$3:$M$490,6,0)</f>
        <v>0</v>
      </c>
      <c r="E26" s="248"/>
      <c r="F26" s="248"/>
      <c r="G26" s="248" t="str">
        <f>VLOOKUP(B26,'Plantilla publicacion'!$A$3:$M$490,7,0)</f>
        <v>N/A</v>
      </c>
      <c r="H26" s="6" t="str">
        <f>VLOOKUP(B26,'Plantilla publicacion'!$A$3:$M$505,8,0)</f>
        <v>Elaborar ficha técnica  (Ficha técnica)</v>
      </c>
      <c r="I26" s="6">
        <f>VLOOKUP(B26,'Plantilla publicacion'!$A$3:$M$505,9,0)</f>
        <v>1</v>
      </c>
      <c r="J26" s="6" t="str">
        <f>VLOOKUP(B26,'Plantilla publicacion'!$A$3:$M$505,10,0)</f>
        <v>Númerica</v>
      </c>
      <c r="K26" s="7" t="str">
        <f>VLOOKUP(B26,'Plantilla publicacion'!$A$3:$M$505,11,0)</f>
        <v>2025-02-17</v>
      </c>
      <c r="L26" s="7" t="str">
        <f>VLOOKUP(B26,'Plantilla publicacion'!$A$3:$M$505,12,0)</f>
        <v>2025-12-15</v>
      </c>
      <c r="M26" s="56"/>
      <c r="N26" s="56" t="str">
        <f>VLOOKUP(B26,'Plantilla publicacion'!$A$3:$M$505,13,0)</f>
        <v>37-GRUPO DE TRABAJO DE ESTUDIOS ECONÓMICOS</v>
      </c>
      <c r="O26" s="506">
        <f>VLOOKUP(B26,'SEGUIMIENTO PAI 2025'!$F$6:$AF$486,23,0)</f>
        <v>100</v>
      </c>
      <c r="P26" s="506">
        <f>VLOOKUP(B26,'Plantilla publicacion'!$S$3:$Y$490,7,0)</f>
        <v>0.90909090909090906</v>
      </c>
      <c r="Q26" s="56" t="str">
        <f>VLOOKUP(B26,'SEGUIMIENTO PAI 2025'!$F$6:$AF$486,21,0)</f>
        <v>Se carga documento que contiene la ficha técnica del estudio del mercado de licores en Colombia 2025</v>
      </c>
    </row>
    <row r="27" spans="1:17" ht="25.5" x14ac:dyDescent="0.25">
      <c r="A27" s="12" t="str">
        <f>VLOOKUP(B27,'Plantilla publicacion'!$A$3:$B$490,2,0)</f>
        <v>Actividad propia</v>
      </c>
      <c r="B27" s="6" t="s">
        <v>835</v>
      </c>
      <c r="C27" s="248"/>
      <c r="D27" s="248">
        <f>VLOOKUP(B27,'Plantilla publicacion'!$A$3:$M$490,6,0)</f>
        <v>0</v>
      </c>
      <c r="E27" s="248"/>
      <c r="F27" s="248"/>
      <c r="G27" s="248" t="str">
        <f>VLOOKUP(B27,'Plantilla publicacion'!$A$3:$M$490,7,0)</f>
        <v>N/A</v>
      </c>
      <c r="H27" s="6" t="str">
        <f>VLOOKUP(B27,'Plantilla publicacion'!$A$3:$M$505,8,0)</f>
        <v>Recopilar datos y construir base de datos (Archivo con Base de datos)</v>
      </c>
      <c r="I27" s="6">
        <f>VLOOKUP(B27,'Plantilla publicacion'!$A$3:$M$505,9,0)</f>
        <v>1</v>
      </c>
      <c r="J27" s="6" t="str">
        <f>VLOOKUP(B27,'Plantilla publicacion'!$A$3:$M$505,10,0)</f>
        <v>Númerica</v>
      </c>
      <c r="K27" s="7" t="str">
        <f>VLOOKUP(B27,'Plantilla publicacion'!$A$3:$M$505,11,0)</f>
        <v>2025-02-24</v>
      </c>
      <c r="L27" s="7" t="str">
        <f>VLOOKUP(B27,'Plantilla publicacion'!$A$3:$M$505,12,0)</f>
        <v>2025-08-18</v>
      </c>
      <c r="M27" s="56"/>
      <c r="N27" s="56" t="str">
        <f>VLOOKUP(B27,'Plantilla publicacion'!$A$3:$M$505,13,0)</f>
        <v>37-GRUPO DE TRABAJO DE ESTUDIOS ECONÓMICOS</v>
      </c>
      <c r="O27" s="506">
        <f>VLOOKUP(B27,'SEGUIMIENTO PAI 2025'!$F$6:$AF$486,23,0)</f>
        <v>100</v>
      </c>
      <c r="P27" s="506">
        <f>VLOOKUP(B27,'Plantilla publicacion'!$S$3:$Y$490,7,0)</f>
        <v>2.7272727272727271</v>
      </c>
      <c r="Q27" s="56" t="str">
        <f>VLOOKUP(B27,'SEGUIMIENTO PAI 2025'!$F$6:$AF$486,21,0)</f>
        <v>Se anexa la base de datos unificada con información pública departamental y los requerimientos a las empresas licoreras</v>
      </c>
    </row>
    <row r="28" spans="1:17" x14ac:dyDescent="0.25">
      <c r="A28" s="12" t="str">
        <f>VLOOKUP(B28,'Plantilla publicacion'!$A$3:$B$490,2,0)</f>
        <v>Actividad propia</v>
      </c>
      <c r="B28" s="6" t="s">
        <v>836</v>
      </c>
      <c r="C28" s="248"/>
      <c r="D28" s="248">
        <f>VLOOKUP(B28,'Plantilla publicacion'!$A$3:$M$490,6,0)</f>
        <v>0</v>
      </c>
      <c r="E28" s="248"/>
      <c r="F28" s="248"/>
      <c r="G28" s="248" t="str">
        <f>VLOOKUP(B28,'Plantilla publicacion'!$A$3:$M$490,7,0)</f>
        <v>N/A</v>
      </c>
      <c r="H28" s="6" t="str">
        <f>VLOOKUP(B28,'Plantilla publicacion'!$A$3:$M$505,8,0)</f>
        <v>Construir marco teórico (Informe/documento con marco teórico)</v>
      </c>
      <c r="I28" s="6">
        <f>VLOOKUP(B28,'Plantilla publicacion'!$A$3:$M$505,9,0)</f>
        <v>1</v>
      </c>
      <c r="J28" s="6" t="str">
        <f>VLOOKUP(B28,'Plantilla publicacion'!$A$3:$M$505,10,0)</f>
        <v>Númerica</v>
      </c>
      <c r="K28" s="7" t="str">
        <f>VLOOKUP(B28,'Plantilla publicacion'!$A$3:$M$505,11,0)</f>
        <v>2025-02-24</v>
      </c>
      <c r="L28" s="7" t="str">
        <f>VLOOKUP(B28,'Plantilla publicacion'!$A$3:$M$505,12,0)</f>
        <v>2025-09-15</v>
      </c>
      <c r="M28" s="56"/>
      <c r="N28" s="56" t="str">
        <f>VLOOKUP(B28,'Plantilla publicacion'!$A$3:$M$505,13,0)</f>
        <v>37-GRUPO DE TRABAJO DE ESTUDIOS ECONÓMICOS</v>
      </c>
      <c r="O28" s="506">
        <f>VLOOKUP(B28,'SEGUIMIENTO PAI 2025'!$F$6:$AF$486,23,0)</f>
        <v>0</v>
      </c>
      <c r="P28" s="506">
        <f>VLOOKUP(B28,'Plantilla publicacion'!$S$3:$Y$490,7,0)</f>
        <v>0</v>
      </c>
      <c r="Q28" s="56">
        <f>VLOOKUP(B28,'SEGUIMIENTO PAI 2025'!$F$6:$AF$486,21,0)</f>
        <v>0</v>
      </c>
    </row>
    <row r="29" spans="1:17" ht="25.5" x14ac:dyDescent="0.25">
      <c r="A29" s="12" t="str">
        <f>VLOOKUP(B29,'Plantilla publicacion'!$A$3:$B$490,2,0)</f>
        <v>Actividad propia</v>
      </c>
      <c r="B29" s="6" t="s">
        <v>837</v>
      </c>
      <c r="C29" s="248"/>
      <c r="D29" s="248">
        <f>VLOOKUP(B29,'Plantilla publicacion'!$A$3:$M$490,6,0)</f>
        <v>0</v>
      </c>
      <c r="E29" s="248"/>
      <c r="F29" s="248"/>
      <c r="G29" s="248" t="str">
        <f>VLOOKUP(B29,'Plantilla publicacion'!$A$3:$M$490,7,0)</f>
        <v>N/A</v>
      </c>
      <c r="H29" s="6" t="str">
        <f>VLOOKUP(B29,'Plantilla publicacion'!$A$3:$M$505,8,0)</f>
        <v>Desarrollar análisis estadístico y económico (Documento de análisis estadístico y económico)</v>
      </c>
      <c r="I29" s="6">
        <f>VLOOKUP(B29,'Plantilla publicacion'!$A$3:$M$505,9,0)</f>
        <v>1</v>
      </c>
      <c r="J29" s="6" t="str">
        <f>VLOOKUP(B29,'Plantilla publicacion'!$A$3:$M$505,10,0)</f>
        <v>Númerica</v>
      </c>
      <c r="K29" s="7" t="str">
        <f>VLOOKUP(B29,'Plantilla publicacion'!$A$3:$M$505,11,0)</f>
        <v>2025-03-01</v>
      </c>
      <c r="L29" s="7" t="str">
        <f>VLOOKUP(B29,'Plantilla publicacion'!$A$3:$M$505,12,0)</f>
        <v>2025-11-14</v>
      </c>
      <c r="M29" s="56"/>
      <c r="N29" s="56" t="str">
        <f>VLOOKUP(B29,'Plantilla publicacion'!$A$3:$M$505,13,0)</f>
        <v>37-GRUPO DE TRABAJO DE ESTUDIOS ECONÓMICOS</v>
      </c>
      <c r="O29" s="506">
        <f>VLOOKUP(B29,'SEGUIMIENTO PAI 2025'!$F$6:$AF$486,23,0)</f>
        <v>0</v>
      </c>
      <c r="P29" s="506">
        <f>VLOOKUP(B29,'Plantilla publicacion'!$S$3:$Y$490,7,0)</f>
        <v>0</v>
      </c>
      <c r="Q29" s="56">
        <f>VLOOKUP(B29,'SEGUIMIENTO PAI 2025'!$F$6:$AF$486,21,0)</f>
        <v>0</v>
      </c>
    </row>
    <row r="30" spans="1:17" ht="15.75" thickBot="1" x14ac:dyDescent="0.3">
      <c r="A30" s="12" t="str">
        <f>VLOOKUP(B30,'Plantilla publicacion'!$A$3:$B$490,2,0)</f>
        <v>Actividad propia</v>
      </c>
      <c r="B30" s="10" t="s">
        <v>838</v>
      </c>
      <c r="C30" s="249"/>
      <c r="D30" s="249">
        <f>VLOOKUP(B30,'Plantilla publicacion'!$A$3:$M$490,6,0)</f>
        <v>0</v>
      </c>
      <c r="E30" s="249"/>
      <c r="F30" s="249"/>
      <c r="G30" s="249" t="str">
        <f>VLOOKUP(B30,'Plantilla publicacion'!$A$3:$M$490,7,0)</f>
        <v>N/A</v>
      </c>
      <c r="H30" s="10" t="str">
        <f>VLOOKUP(B30,'Plantilla publicacion'!$A$3:$M$505,8,0)</f>
        <v>Entregar del documento (Memorando/correo de entrega de documento)</v>
      </c>
      <c r="I30" s="10">
        <f>VLOOKUP(B30,'Plantilla publicacion'!$A$3:$M$505,9,0)</f>
        <v>1</v>
      </c>
      <c r="J30" s="10" t="str">
        <f>VLOOKUP(B30,'Plantilla publicacion'!$A$3:$M$505,10,0)</f>
        <v>Númerica</v>
      </c>
      <c r="K30" s="111" t="str">
        <f>VLOOKUP(B30,'Plantilla publicacion'!$A$3:$M$505,11,0)</f>
        <v>2025-04-01</v>
      </c>
      <c r="L30" s="111" t="str">
        <f>VLOOKUP(B30,'Plantilla publicacion'!$A$3:$M$505,12,0)</f>
        <v>2025-12-15</v>
      </c>
      <c r="M30" s="109"/>
      <c r="N30" s="109" t="str">
        <f>VLOOKUP(B30,'Plantilla publicacion'!$A$3:$M$505,13,0)</f>
        <v>37-GRUPO DE TRABAJO DE ESTUDIOS ECONÓMICOS</v>
      </c>
      <c r="O30" s="508">
        <f>VLOOKUP(B30,'SEGUIMIENTO PAI 2025'!$F$6:$AF$486,23,0)</f>
        <v>0</v>
      </c>
      <c r="P30" s="508">
        <f>VLOOKUP(B30,'Plantilla publicacion'!$S$3:$Y$490,7,0)</f>
        <v>0</v>
      </c>
      <c r="Q30" s="109">
        <f>VLOOKUP(B30,'SEGUIMIENTO PAI 2025'!$F$6:$AF$486,21,0)</f>
        <v>0</v>
      </c>
    </row>
    <row r="31" spans="1:17" s="11" customFormat="1" ht="25.5" x14ac:dyDescent="0.25">
      <c r="A31" s="5" t="str">
        <f>VLOOKUP(B31,'Plantilla publicacion'!$A$3:$B$490,2,0)</f>
        <v>Producto</v>
      </c>
      <c r="B31" s="99" t="s">
        <v>839</v>
      </c>
      <c r="C31" s="247" t="str">
        <f>VLOOKUP(B31,'Plantilla publicacion'!$A$3:$R$490,17,0)</f>
        <v>PND - 5-31-5-b- Convergencia regional - Entidades públicas territoriales y nacionales fortalecidas / PES - Transformación Institucional</v>
      </c>
      <c r="D31" s="247" t="str">
        <f>VLOOKUP(B31,'Plantilla publicacion'!$A$3:$M$497,6,0)</f>
        <v>56-Fortalecer la gestión de la información, el conocimiento y la innovación para optimizar la capacidad institucional</v>
      </c>
      <c r="E31" s="247" t="str">
        <f>VLOOKUP(B31,'Plantilla publicacion'!$A$3:$O$490,14,0)</f>
        <v>102-Cumplimiento de productos del PAI asociados a Fortalecer la gestión de la información, el conocimiento y la innovación para optimizar la capacidad institucional</v>
      </c>
      <c r="F31" s="247" t="str">
        <f>VLOOKUP(B31,'Plantilla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247" t="str">
        <f>VLOOKUP(B31,'Plantilla publicacion'!$A$3:$M$497,7,0)</f>
        <v>C-3599-0200-0008-53105b</v>
      </c>
      <c r="H31" s="101" t="str">
        <f>VLOOKUP(B31,'Plantilla publicacion'!$A$3:$M$505,8,0)</f>
        <v>Estudio Económico 2024/2025 – Licencia obligatoria, elaborado y entregado  (Estudio Económico 2024/2025 – Licencia obligatoria)</v>
      </c>
      <c r="I31" s="101">
        <f>VLOOKUP(B31,'Plantilla publicacion'!$A$3:$M$505,9,0)</f>
        <v>1</v>
      </c>
      <c r="J31" s="101" t="str">
        <f>VLOOKUP(B31,'Plantilla publicacion'!$A$3:$M$505,10,0)</f>
        <v>Númerica</v>
      </c>
      <c r="K31" s="181" t="str">
        <f>VLOOKUP(B31,'Plantilla publicacion'!$A$3:$M$505,11,0)</f>
        <v>2025-02-17</v>
      </c>
      <c r="L31" s="181" t="str">
        <f>VLOOKUP(B31,'Plantilla publicacion'!$A$3:$M$505,12,0)</f>
        <v>2025-12-15</v>
      </c>
      <c r="M31" s="14">
        <f>IF(ISERROR(VLOOKUP(B31,'Plantilla publicacion'!$A$3:$P$490,16,0)),"NA",VLOOKUP(B31,'Plantilla publicacion'!$A$3:$P$490,16,0))</f>
        <v>0</v>
      </c>
      <c r="N31" s="14" t="str">
        <f>VLOOKUP(B31,'Plantilla publicacion'!$A$3:$M$505,13,0)</f>
        <v>37-GRUPO DE TRABAJO DE ESTUDIOS ECONÓMICOS</v>
      </c>
      <c r="O31" s="502">
        <f>VLOOKUP(B31,'SEGUIMIENTO PAI 2025'!$F$6:$AF$486,23,0)</f>
        <v>0</v>
      </c>
      <c r="P31" s="502">
        <f>VLOOKUP(B31,'Plantilla publicacion'!$S$3:$Y$490,7,0)</f>
        <v>0</v>
      </c>
      <c r="Q31" s="14">
        <f>VLOOKUP(B31,'SEGUIMIENTO PAI 2025'!$F$6:$AF$486,21,0)</f>
        <v>0</v>
      </c>
    </row>
    <row r="32" spans="1:17" x14ac:dyDescent="0.25">
      <c r="A32" s="12" t="str">
        <f>VLOOKUP(B32,'Plantilla publicacion'!$A$3:$B$490,2,0)</f>
        <v>Actividad propia</v>
      </c>
      <c r="B32" s="103" t="s">
        <v>841</v>
      </c>
      <c r="C32" s="248"/>
      <c r="D32" s="248">
        <f>VLOOKUP(B32,'Plantilla publicacion'!$A$3:$M$490,6,0)</f>
        <v>0</v>
      </c>
      <c r="E32" s="248"/>
      <c r="F32" s="248"/>
      <c r="G32" s="248" t="str">
        <f>VLOOKUP(B32,'Plantilla publicacion'!$A$3:$M$490,7,0)</f>
        <v>N/A</v>
      </c>
      <c r="H32" s="6" t="str">
        <f>VLOOKUP(B32,'Plantilla publicacion'!$A$3:$M$505,8,0)</f>
        <v>Elaborar ficha técnica (Ficha técnica)</v>
      </c>
      <c r="I32" s="6">
        <f>VLOOKUP(B32,'Plantilla publicacion'!$A$3:$M$505,9,0)</f>
        <v>1</v>
      </c>
      <c r="J32" s="6" t="str">
        <f>VLOOKUP(B32,'Plantilla publicacion'!$A$3:$M$505,10,0)</f>
        <v>Númerica</v>
      </c>
      <c r="K32" s="7" t="str">
        <f>VLOOKUP(B32,'Plantilla publicacion'!$A$3:$M$505,11,0)</f>
        <v>2025-02-17</v>
      </c>
      <c r="L32" s="7" t="str">
        <f>VLOOKUP(B32,'Plantilla publicacion'!$A$3:$M$505,12,0)</f>
        <v>2025-12-15</v>
      </c>
      <c r="M32" s="56"/>
      <c r="N32" s="56" t="str">
        <f>VLOOKUP(B32,'Plantilla publicacion'!$A$3:$M$505,13,0)</f>
        <v>37-GRUPO DE TRABAJO DE ESTUDIOS ECONÓMICOS</v>
      </c>
      <c r="O32" s="506">
        <f>VLOOKUP(B32,'SEGUIMIENTO PAI 2025'!$F$6:$AF$486,23,0)</f>
        <v>100</v>
      </c>
      <c r="P32" s="506">
        <f>VLOOKUP(B32,'Plantilla publicacion'!$S$3:$Y$490,7,0)</f>
        <v>0.90909090909090906</v>
      </c>
      <c r="Q32" s="56" t="str">
        <f>VLOOKUP(B32,'SEGUIMIENTO PAI 2025'!$F$6:$AF$486,21,0)</f>
        <v>Se realiza la ficha técnica del Estudio Económico 2024/2025-Licencia obligatoria.</v>
      </c>
    </row>
    <row r="33" spans="1:17" ht="25.5" x14ac:dyDescent="0.25">
      <c r="A33" s="12" t="str">
        <f>VLOOKUP(B33,'Plantilla publicacion'!$A$3:$B$490,2,0)</f>
        <v>Actividad propia</v>
      </c>
      <c r="B33" s="103" t="s">
        <v>842</v>
      </c>
      <c r="C33" s="248"/>
      <c r="D33" s="248">
        <f>VLOOKUP(B33,'Plantilla publicacion'!$A$3:$M$490,6,0)</f>
        <v>0</v>
      </c>
      <c r="E33" s="248"/>
      <c r="F33" s="248"/>
      <c r="G33" s="248" t="str">
        <f>VLOOKUP(B33,'Plantilla publicacion'!$A$3:$M$490,7,0)</f>
        <v>N/A</v>
      </c>
      <c r="H33" s="6" t="str">
        <f>VLOOKUP(B33,'Plantilla publicacion'!$A$3:$M$505,8,0)</f>
        <v>Construir marco teórico (Documento Marco teórico)</v>
      </c>
      <c r="I33" s="6">
        <f>VLOOKUP(B33,'Plantilla publicacion'!$A$3:$M$505,9,0)</f>
        <v>1</v>
      </c>
      <c r="J33" s="6" t="str">
        <f>VLOOKUP(B33,'Plantilla publicacion'!$A$3:$M$505,10,0)</f>
        <v>Númerica</v>
      </c>
      <c r="K33" s="7" t="str">
        <f>VLOOKUP(B33,'Plantilla publicacion'!$A$3:$M$505,11,0)</f>
        <v>2025-02-24</v>
      </c>
      <c r="L33" s="7" t="str">
        <f>VLOOKUP(B33,'Plantilla publicacion'!$A$3:$M$505,12,0)</f>
        <v>2025-06-15</v>
      </c>
      <c r="M33" s="56"/>
      <c r="N33" s="56" t="str">
        <f>VLOOKUP(B33,'Plantilla publicacion'!$A$3:$M$505,13,0)</f>
        <v>37-GRUPO DE TRABAJO DE ESTUDIOS ECONÓMICOS</v>
      </c>
      <c r="O33" s="506">
        <f>VLOOKUP(B33,'SEGUIMIENTO PAI 2025'!$F$6:$AF$486,23,0)</f>
        <v>100</v>
      </c>
      <c r="P33" s="506">
        <f>VLOOKUP(B33,'Plantilla publicacion'!$S$3:$Y$490,7,0)</f>
        <v>2.2727272727272729</v>
      </c>
      <c r="Q33" s="56" t="str">
        <f>VLOOKUP(B33,'SEGUIMIENTO PAI 2025'!$F$6:$AF$486,21,0)</f>
        <v>Se realiza el documento de marco teórico, incorporando todas las demás partes del documento realizadas hasta la fecha.</v>
      </c>
    </row>
    <row r="34" spans="1:17" ht="25.5" x14ac:dyDescent="0.25">
      <c r="A34" s="12" t="str">
        <f>VLOOKUP(B34,'Plantilla publicacion'!$A$3:$B$490,2,0)</f>
        <v>Actividad propia</v>
      </c>
      <c r="B34" s="103" t="s">
        <v>843</v>
      </c>
      <c r="C34" s="248"/>
      <c r="D34" s="248">
        <f>VLOOKUP(B34,'Plantilla publicacion'!$A$3:$M$490,6,0)</f>
        <v>0</v>
      </c>
      <c r="E34" s="248"/>
      <c r="F34" s="248"/>
      <c r="G34" s="248" t="str">
        <f>VLOOKUP(B34,'Plantilla publicacion'!$A$3:$M$490,7,0)</f>
        <v>N/A</v>
      </c>
      <c r="H34" s="6" t="str">
        <f>VLOOKUP(B34,'Plantilla publicacion'!$A$3:$M$505,8,0)</f>
        <v>Desarrollar análisis económico parcial (Documento de análisis económico parcia)</v>
      </c>
      <c r="I34" s="6">
        <f>VLOOKUP(B34,'Plantilla publicacion'!$A$3:$M$505,9,0)</f>
        <v>1</v>
      </c>
      <c r="J34" s="6" t="str">
        <f>VLOOKUP(B34,'Plantilla publicacion'!$A$3:$M$505,10,0)</f>
        <v>Númerica</v>
      </c>
      <c r="K34" s="7" t="str">
        <f>VLOOKUP(B34,'Plantilla publicacion'!$A$3:$M$505,11,0)</f>
        <v>2025-02-24</v>
      </c>
      <c r="L34" s="7" t="str">
        <f>VLOOKUP(B34,'Plantilla publicacion'!$A$3:$M$505,12,0)</f>
        <v>2025-08-15</v>
      </c>
      <c r="M34" s="56"/>
      <c r="N34" s="56" t="str">
        <f>VLOOKUP(B34,'Plantilla publicacion'!$A$3:$M$505,13,0)</f>
        <v>37-GRUPO DE TRABAJO DE ESTUDIOS ECONÓMICOS</v>
      </c>
      <c r="O34" s="506">
        <f>VLOOKUP(B34,'SEGUIMIENTO PAI 2025'!$F$6:$AF$486,23,0)</f>
        <v>100</v>
      </c>
      <c r="P34" s="506">
        <f>VLOOKUP(B34,'Plantilla publicacion'!$S$3:$Y$490,7,0)</f>
        <v>1.8181818181818181</v>
      </c>
      <c r="Q34" s="56" t="str">
        <f>VLOOKUP(B34,'SEGUIMIENTO PAI 2025'!$F$6:$AF$486,21,0)</f>
        <v>Se realiza el documento completo de análisis económico preliminar.</v>
      </c>
    </row>
    <row r="35" spans="1:17" x14ac:dyDescent="0.25">
      <c r="A35" s="12" t="str">
        <f>VLOOKUP(B35,'Plantilla publicacion'!$A$3:$B$490,2,0)</f>
        <v>Actividad propia</v>
      </c>
      <c r="B35" s="103" t="s">
        <v>845</v>
      </c>
      <c r="C35" s="248"/>
      <c r="D35" s="248">
        <f>VLOOKUP(B35,'Plantilla publicacion'!$A$3:$M$490,6,0)</f>
        <v>0</v>
      </c>
      <c r="E35" s="248"/>
      <c r="F35" s="248"/>
      <c r="G35" s="248" t="str">
        <f>VLOOKUP(B35,'Plantilla publicacion'!$A$3:$M$490,7,0)</f>
        <v>N/A</v>
      </c>
      <c r="H35" s="6" t="str">
        <f>VLOOKUP(B35,'Plantilla publicacion'!$A$3:$M$505,8,0)</f>
        <v>Recopilar datos y construir base de datos  (Base de datos)</v>
      </c>
      <c r="I35" s="6">
        <f>VLOOKUP(B35,'Plantilla publicacion'!$A$3:$M$505,9,0)</f>
        <v>1</v>
      </c>
      <c r="J35" s="6" t="str">
        <f>VLOOKUP(B35,'Plantilla publicacion'!$A$3:$M$505,10,0)</f>
        <v>Númerica</v>
      </c>
      <c r="K35" s="7" t="str">
        <f>VLOOKUP(B35,'Plantilla publicacion'!$A$3:$M$505,11,0)</f>
        <v>2025-03-01</v>
      </c>
      <c r="L35" s="7" t="str">
        <f>VLOOKUP(B35,'Plantilla publicacion'!$A$3:$M$505,12,0)</f>
        <v>2025-10-15</v>
      </c>
      <c r="M35" s="56"/>
      <c r="N35" s="56" t="str">
        <f>VLOOKUP(B35,'Plantilla publicacion'!$A$3:$M$505,13,0)</f>
        <v>37-GRUPO DE TRABAJO DE ESTUDIOS ECONÓMICOS</v>
      </c>
      <c r="O35" s="506">
        <f>VLOOKUP(B35,'SEGUIMIENTO PAI 2025'!$F$6:$AF$486,23,0)</f>
        <v>0</v>
      </c>
      <c r="P35" s="506">
        <f>VLOOKUP(B35,'Plantilla publicacion'!$S$3:$Y$490,7,0)</f>
        <v>0</v>
      </c>
      <c r="Q35" s="56">
        <f>VLOOKUP(B35,'SEGUIMIENTO PAI 2025'!$F$6:$AF$486,21,0)</f>
        <v>0</v>
      </c>
    </row>
    <row r="36" spans="1:17" ht="25.5" x14ac:dyDescent="0.25">
      <c r="A36" s="12" t="str">
        <f>VLOOKUP(B36,'Plantilla publicacion'!$A$3:$B$490,2,0)</f>
        <v>Actividad propia</v>
      </c>
      <c r="B36" s="103" t="s">
        <v>846</v>
      </c>
      <c r="C36" s="248"/>
      <c r="D36" s="248">
        <f>VLOOKUP(B36,'Plantilla publicacion'!$A$3:$M$490,6,0)</f>
        <v>0</v>
      </c>
      <c r="E36" s="248"/>
      <c r="F36" s="248"/>
      <c r="G36" s="248" t="str">
        <f>VLOOKUP(B36,'Plantilla publicacion'!$A$3:$M$490,7,0)</f>
        <v>N/A</v>
      </c>
      <c r="H36" s="6" t="str">
        <f>VLOOKUP(B36,'Plantilla publicacion'!$A$3:$M$505,8,0)</f>
        <v>Desarrollar análisis económico final (Documento de análisis económico final)</v>
      </c>
      <c r="I36" s="6">
        <f>VLOOKUP(B36,'Plantilla publicacion'!$A$3:$M$505,9,0)</f>
        <v>1</v>
      </c>
      <c r="J36" s="6" t="str">
        <f>VLOOKUP(B36,'Plantilla publicacion'!$A$3:$M$505,10,0)</f>
        <v>Númerica</v>
      </c>
      <c r="K36" s="7" t="str">
        <f>VLOOKUP(B36,'Plantilla publicacion'!$A$3:$M$505,11,0)</f>
        <v>2025-04-01</v>
      </c>
      <c r="L36" s="7" t="str">
        <f>VLOOKUP(B36,'Plantilla publicacion'!$A$3:$M$505,12,0)</f>
        <v>2025-11-15</v>
      </c>
      <c r="M36" s="56"/>
      <c r="N36" s="56" t="str">
        <f>VLOOKUP(B36,'Plantilla publicacion'!$A$3:$M$505,13,0)</f>
        <v>37-GRUPO DE TRABAJO DE ESTUDIOS ECONÓMICOS</v>
      </c>
      <c r="O36" s="506">
        <f>VLOOKUP(B36,'SEGUIMIENTO PAI 2025'!$F$6:$AF$486,23,0)</f>
        <v>0</v>
      </c>
      <c r="P36" s="506">
        <f>VLOOKUP(B36,'Plantilla publicacion'!$S$3:$Y$490,7,0)</f>
        <v>0</v>
      </c>
      <c r="Q36" s="56">
        <f>VLOOKUP(B36,'SEGUIMIENTO PAI 2025'!$F$6:$AF$486,21,0)</f>
        <v>0</v>
      </c>
    </row>
    <row r="37" spans="1:17" ht="15.75" thickBot="1" x14ac:dyDescent="0.3">
      <c r="A37" s="12" t="str">
        <f>VLOOKUP(B37,'Plantilla publicacion'!$A$3:$B$490,2,0)</f>
        <v>Actividad propia</v>
      </c>
      <c r="B37" s="105" t="s">
        <v>848</v>
      </c>
      <c r="C37" s="249"/>
      <c r="D37" s="249">
        <f>VLOOKUP(B37,'Plantilla publicacion'!$A$3:$M$490,6,0)</f>
        <v>0</v>
      </c>
      <c r="E37" s="249"/>
      <c r="F37" s="249"/>
      <c r="G37" s="249" t="str">
        <f>VLOOKUP(B37,'Plantilla publicacion'!$A$3:$M$490,7,0)</f>
        <v>N/A</v>
      </c>
      <c r="H37" s="107" t="str">
        <f>VLOOKUP(B37,'Plantilla publicacion'!$A$3:$M$505,8,0)</f>
        <v>Entregar producto (Memorando/correo)</v>
      </c>
      <c r="I37" s="107">
        <f>VLOOKUP(B37,'Plantilla publicacion'!$A$3:$M$505,9,0)</f>
        <v>1</v>
      </c>
      <c r="J37" s="107" t="str">
        <f>VLOOKUP(B37,'Plantilla publicacion'!$A$3:$M$505,10,0)</f>
        <v>Númerica</v>
      </c>
      <c r="K37" s="108" t="str">
        <f>VLOOKUP(B37,'Plantilla publicacion'!$A$3:$M$505,11,0)</f>
        <v>2025-05-01</v>
      </c>
      <c r="L37" s="108" t="str">
        <f>VLOOKUP(B37,'Plantilla publicacion'!$A$3:$M$505,12,0)</f>
        <v>2025-12-15</v>
      </c>
      <c r="M37" s="109"/>
      <c r="N37" s="109" t="str">
        <f>VLOOKUP(B37,'Plantilla publicacion'!$A$3:$M$505,13,0)</f>
        <v>37-GRUPO DE TRABAJO DE ESTUDIOS ECONÓMICOS</v>
      </c>
      <c r="O37" s="508">
        <f>VLOOKUP(B37,'SEGUIMIENTO PAI 2025'!$F$6:$AF$486,23,0)</f>
        <v>0</v>
      </c>
      <c r="P37" s="508">
        <f>VLOOKUP(B37,'Plantilla publicacion'!$S$3:$Y$490,7,0)</f>
        <v>0</v>
      </c>
      <c r="Q37" s="109">
        <f>VLOOKUP(B37,'SEGUIMIENTO PAI 2025'!$F$6:$AF$486,21,0)</f>
        <v>0</v>
      </c>
    </row>
    <row r="38" spans="1:17" s="11" customFormat="1" ht="25.5" x14ac:dyDescent="0.25">
      <c r="A38" s="5" t="str">
        <f>VLOOKUP(B38,'Plantilla publicacion'!$A$3:$B$490,2,0)</f>
        <v>Producto</v>
      </c>
      <c r="B38" s="14" t="s">
        <v>849</v>
      </c>
      <c r="C38" s="247" t="str">
        <f>VLOOKUP(B38,'Plantilla publicacion'!$A$3:$R$490,17,0)</f>
        <v>PND - 5-31-5-b- Convergencia regional - Entidades públicas territoriales y nacionales fortalecidas / PES - Transformación Institucional</v>
      </c>
      <c r="D38" s="247" t="str">
        <f>VLOOKUP(B38,'Plantilla publicacion'!$A$3:$M$497,6,0)</f>
        <v>56-Fortalecer la gestión de la información, el conocimiento y la innovación para optimizar la capacidad institucional</v>
      </c>
      <c r="E38" s="247" t="str">
        <f>VLOOKUP(B38,'Plantilla publicacion'!$A$3:$O$490,14,0)</f>
        <v>102-Cumplimiento de productos del PAI asociados a Fortalecer la gestión de la información, el conocimiento y la innovación para optimizar la capacidad institucional</v>
      </c>
      <c r="F38" s="247" t="str">
        <f>VLOOKUP(B38,'Plantilla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247" t="str">
        <f>VLOOKUP(B38,'Plantilla publicacion'!$A$3:$M$497,7,0)</f>
        <v>C-3599-0200-0008-53105b</v>
      </c>
      <c r="H38" s="14" t="str">
        <f>VLOOKUP(B38,'Plantilla publicacion'!$A$3:$M$505,8,0)</f>
        <v>Estudios Económicos Coyunturales, elaborados y entregados (Estudios Económicos Coyunturales)</v>
      </c>
      <c r="I38" s="14">
        <f>VLOOKUP(B38,'Plantilla publicacion'!$A$3:$M$505,9,0)</f>
        <v>50</v>
      </c>
      <c r="J38" s="14" t="str">
        <f>VLOOKUP(B38,'Plantilla publicacion'!$A$3:$M$505,10,0)</f>
        <v>Númerica</v>
      </c>
      <c r="K38" s="180" t="str">
        <f>VLOOKUP(B38,'Plantilla publicacion'!$A$3:$M$505,11,0)</f>
        <v>2025-01-02</v>
      </c>
      <c r="L38" s="180" t="str">
        <f>VLOOKUP(B38,'Plantilla publicacion'!$A$3:$M$505,12,0)</f>
        <v>2025-12-19</v>
      </c>
      <c r="M38" s="14">
        <f>IF(ISERROR(VLOOKUP(B38,'Plantilla publicacion'!$A$3:$P$490,16,0)),"NA",VLOOKUP(B38,'Plantilla publicacion'!$A$3:$P$490,16,0))</f>
        <v>0</v>
      </c>
      <c r="N38" s="14" t="str">
        <f>VLOOKUP(B38,'Plantilla publicacion'!$A$3:$M$505,13,0)</f>
        <v>37-GRUPO DE TRABAJO DE ESTUDIOS ECONÓMICOS</v>
      </c>
      <c r="O38" s="502">
        <f>VLOOKUP(B38,'SEGUIMIENTO PAI 2025'!$F$6:$AF$486,23,0)</f>
        <v>16</v>
      </c>
      <c r="P38" s="502">
        <f>VLOOKUP(B38,'Plantilla publicacion'!$S$3:$Y$490,7,0)</f>
        <v>1.6842105263157896</v>
      </c>
      <c r="Q38" s="14" t="str">
        <f>VLOOKUP(B38,'SEGUIMIENTO PAI 2025'!$F$6:$AF$486,21,0)</f>
        <v xml:space="preserve">Para Julio del 2025 se ha avanzado con el 16% de la meta. </v>
      </c>
    </row>
    <row r="39" spans="1:17" ht="114.75" x14ac:dyDescent="0.25">
      <c r="A39" s="12" t="str">
        <f>VLOOKUP(B39,'Plantilla publicacion'!$A$3:$B$490,2,0)</f>
        <v>Actividad propia</v>
      </c>
      <c r="B39" s="6" t="s">
        <v>851</v>
      </c>
      <c r="C39" s="248"/>
      <c r="D39" s="248">
        <f>VLOOKUP(B39,'Plantilla publicacion'!$A$3:$M$490,6,0)</f>
        <v>0</v>
      </c>
      <c r="E39" s="248"/>
      <c r="F39" s="248"/>
      <c r="G39" s="248" t="str">
        <f>VLOOKUP(B39,'Plantilla publicacion'!$A$3:$M$490,7,0)</f>
        <v>N/A</v>
      </c>
      <c r="H39" s="6" t="str">
        <f>VLOOKUP(B39,'Plantilla publicacion'!$A$3:$M$505,8,0)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publicacion'!$A$3:$M$505,9,0)</f>
        <v>1</v>
      </c>
      <c r="J39" s="6" t="str">
        <f>VLOOKUP(B39,'Plantilla publicacion'!$A$3:$M$505,10,0)</f>
        <v>Númerica</v>
      </c>
      <c r="K39" s="7" t="str">
        <f>VLOOKUP(B39,'Plantilla publicacion'!$A$3:$M$505,11,0)</f>
        <v>2025-01-02</v>
      </c>
      <c r="L39" s="7" t="str">
        <f>VLOOKUP(B39,'Plantilla publicacion'!$A$3:$M$505,12,0)</f>
        <v>2025-02-28</v>
      </c>
      <c r="M39" s="56"/>
      <c r="N39" s="56" t="str">
        <f>VLOOKUP(B39,'Plantilla publicacion'!$A$3:$M$505,13,0)</f>
        <v>37-GRUPO DE TRABAJO DE ESTUDIOS ECONÓMICOS</v>
      </c>
      <c r="O39" s="506">
        <f>VLOOKUP(B39,'SEGUIMIENTO PAI 2025'!$F$6:$AF$486,23,0)</f>
        <v>100</v>
      </c>
      <c r="P39" s="506">
        <f>VLOOKUP(B39,'Plantilla publicacion'!$S$3:$Y$490,7,0)</f>
        <v>0.45454545454545453</v>
      </c>
      <c r="Q39" s="56" t="str">
        <f>VLOOKUP(B39,'SEGUIMIENTO PAI 2025'!$F$6:$AF$486,21,0)</f>
        <v>El Grupo de Estudios Económicos desde el 22/01/25 creó el documento para realizar un inventario y seguimiento de los diferentes Estudios Económicos Coyunturales. Para realizar una labor de planeación, el 28/02/25 se solicitó por correo electrónico a las Delegaturas, Oficinas y Direcciones de la entidad las actividades coyunturales que fuesen a requerir durante el 2025. Este inventario de actividades desde entonces se ha venido actualizando; no obstante, no todos los correos fueron respondidos sino se han solicitado por correos independientes y por mesas de trabajo.
Aquí está link del inventario que se actualiza: https://its2sicgov-my.sharepoint.com/:x:/g/personal/estudioseconomicos_sic_gov_co/EZQQeyyA-IJCnoKJu3ijGBQBjjb0pSBvy5jsP6fXkwK15Q?e=EAOg3Y</v>
      </c>
    </row>
    <row r="40" spans="1:17" ht="114.75" x14ac:dyDescent="0.25">
      <c r="A40" s="12" t="str">
        <f>VLOOKUP(B40,'Plantilla publicacion'!$A$3:$B$490,2,0)</f>
        <v>Actividad propia</v>
      </c>
      <c r="B40" s="6" t="s">
        <v>853</v>
      </c>
      <c r="C40" s="248"/>
      <c r="D40" s="248">
        <f>VLOOKUP(B40,'Plantilla publicacion'!$A$3:$M$490,6,0)</f>
        <v>0</v>
      </c>
      <c r="E40" s="248"/>
      <c r="F40" s="248"/>
      <c r="G40" s="248" t="str">
        <f>VLOOKUP(B40,'Plantilla publicacion'!$A$3:$M$490,7,0)</f>
        <v>N/A</v>
      </c>
      <c r="H40" s="6" t="str">
        <f>VLOOKUP(B40,'Plantilla publicacion'!$A$3:$M$505,8,0)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publicacion'!$A$3:$M$505,9,0)</f>
        <v>1</v>
      </c>
      <c r="J40" s="6" t="str">
        <f>VLOOKUP(B40,'Plantilla publicacion'!$A$3:$M$505,10,0)</f>
        <v>Númerica</v>
      </c>
      <c r="K40" s="7" t="str">
        <f>VLOOKUP(B40,'Plantilla publicacion'!$A$3:$M$505,11,0)</f>
        <v>2025-03-01</v>
      </c>
      <c r="L40" s="7" t="str">
        <f>VLOOKUP(B40,'Plantilla publicacion'!$A$3:$M$505,12,0)</f>
        <v>2025-03-15</v>
      </c>
      <c r="M40" s="56"/>
      <c r="N40" s="56" t="str">
        <f>VLOOKUP(B40,'Plantilla publicacion'!$A$3:$M$505,13,0)</f>
        <v>37-GRUPO DE TRABAJO DE ESTUDIOS ECONÓMICOS</v>
      </c>
      <c r="O40" s="506">
        <f>VLOOKUP(B40,'SEGUIMIENTO PAI 2025'!$F$6:$AF$486,23,0)</f>
        <v>100</v>
      </c>
      <c r="P40" s="506">
        <f>VLOOKUP(B40,'Plantilla publicacion'!$S$3:$Y$490,7,0)</f>
        <v>0.90909090909090906</v>
      </c>
      <c r="Q40" s="56" t="str">
        <f>VLOOKUP(B40,'SEGUIMIENTO PAI 2025'!$F$6:$AF$486,21,0)</f>
        <v>Con las diferentes respuestas recibidas de las delegaturas y áreas, se formuló una lista de "Estudios Económicos Coyunturales" a desarrollar. Esto permitió conformar los equipos de trabajo y las fechas a desarrollar. No obstante, es importante mencionar que no todos los correos fueron respondidos o, más aún, se respondieron aludiendo que "están en proceso de desarrollo inicial y que nos contactarán cuando se necesite". De esta forma, se priorizaron los estudios según su relevancia y fecha esperada de desarrollo. Asimismo, no hubo necesidad de rechazar solicitudes, toda vez que no han copado la capacidad del grupo. Somos conscientes de que vendrán más solicitudes coyunturales las cuales no fueron respondidas en estos correos, toda vez que no pueden ser previstas en totalidad. Este ejercicio nos permite organizarnos con los eventos coyunturales que ya han sido identificados.</v>
      </c>
    </row>
    <row r="41" spans="1:17" ht="38.25" x14ac:dyDescent="0.25">
      <c r="A41" s="12" t="str">
        <f>VLOOKUP(B41,'Plantilla publicacion'!$A$3:$B$490,2,0)</f>
        <v>Actividad propia</v>
      </c>
      <c r="B41" s="6" t="s">
        <v>855</v>
      </c>
      <c r="C41" s="248"/>
      <c r="D41" s="248">
        <f>VLOOKUP(B41,'Plantilla publicacion'!$A$3:$M$490,6,0)</f>
        <v>0</v>
      </c>
      <c r="E41" s="248"/>
      <c r="F41" s="248"/>
      <c r="G41" s="248" t="str">
        <f>VLOOKUP(B41,'Plantilla publicacion'!$A$3:$M$490,7,0)</f>
        <v>N/A</v>
      </c>
      <c r="H41" s="6" t="str">
        <f>VLOOKUP(B41,'Plantilla publicacion'!$A$3:$M$505,8,0)</f>
        <v>Definir un plan de trabajo para la elaboración y entrega de los estudios seleccionados (plan de trabajo)</v>
      </c>
      <c r="I41" s="6">
        <f>VLOOKUP(B41,'Plantilla publicacion'!$A$3:$M$505,9,0)</f>
        <v>1</v>
      </c>
      <c r="J41" s="6" t="str">
        <f>VLOOKUP(B41,'Plantilla publicacion'!$A$3:$M$505,10,0)</f>
        <v>Númerica</v>
      </c>
      <c r="K41" s="7" t="str">
        <f>VLOOKUP(B41,'Plantilla publicacion'!$A$3:$M$505,11,0)</f>
        <v>2025-03-17</v>
      </c>
      <c r="L41" s="7" t="str">
        <f>VLOOKUP(B41,'Plantilla publicacion'!$A$3:$M$505,12,0)</f>
        <v>2025-04-05</v>
      </c>
      <c r="M41" s="56"/>
      <c r="N41" s="56" t="str">
        <f>VLOOKUP(B41,'Plantilla publicacion'!$A$3:$M$505,13,0)</f>
        <v>37-GRUPO DE TRABAJO DE ESTUDIOS ECONÓMICOS</v>
      </c>
      <c r="O41" s="506">
        <f>VLOOKUP(B41,'SEGUIMIENTO PAI 2025'!$F$6:$AF$486,23,0)</f>
        <v>100</v>
      </c>
      <c r="P41" s="506">
        <f>VLOOKUP(B41,'Plantilla publicacion'!$S$3:$Y$490,7,0)</f>
        <v>0.90909090909090906</v>
      </c>
      <c r="Q41" s="56" t="str">
        <f>VLOOKUP(B41,'SEGUIMIENTO PAI 2025'!$F$6:$AF$486,21,0)</f>
        <v xml:space="preserve">A la fecha se logro concretar 11 estudios con las diferentes áreas y/o delegaturas, sin embargo, es viable que las diferentes áreas en el transcurso del año soliciten más estudios, por lo que de ser así será informado a través del seguimiento de esta herramienta. </v>
      </c>
    </row>
    <row r="42" spans="1:17" ht="51.75" thickBot="1" x14ac:dyDescent="0.3">
      <c r="A42" s="12" t="str">
        <f>VLOOKUP(B42,'Plantilla publicacion'!$A$3:$B$490,2,0)</f>
        <v>Actividad propia</v>
      </c>
      <c r="B42" s="10" t="s">
        <v>857</v>
      </c>
      <c r="C42" s="249"/>
      <c r="D42" s="249">
        <f>VLOOKUP(B42,'Plantilla publicacion'!$A$3:$M$490,6,0)</f>
        <v>0</v>
      </c>
      <c r="E42" s="249"/>
      <c r="F42" s="249"/>
      <c r="G42" s="249" t="str">
        <f>VLOOKUP(B42,'Plantilla publicacion'!$A$3:$M$490,7,0)</f>
        <v>N/A</v>
      </c>
      <c r="H42" s="10" t="str">
        <f>VLOOKUP(B42,'Plantilla publicacion'!$A$3:$M$505,8,0)</f>
        <v>Ejecutar el plan de trabajo (Informe de seguimiento y/o ejecución del programa)</v>
      </c>
      <c r="I42" s="10">
        <f>VLOOKUP(B42,'Plantilla publicacion'!$A$3:$M$505,9,0)</f>
        <v>100</v>
      </c>
      <c r="J42" s="10" t="str">
        <f>VLOOKUP(B42,'Plantilla publicacion'!$A$3:$M$505,10,0)</f>
        <v>Porcentual</v>
      </c>
      <c r="K42" s="111" t="str">
        <f>VLOOKUP(B42,'Plantilla publicacion'!$A$3:$M$505,11,0)</f>
        <v>2025-04-07</v>
      </c>
      <c r="L42" s="111" t="str">
        <f>VLOOKUP(B42,'Plantilla publicacion'!$A$3:$M$505,12,0)</f>
        <v>2025-12-19</v>
      </c>
      <c r="M42" s="109"/>
      <c r="N42" s="109" t="str">
        <f>VLOOKUP(B42,'Plantilla publicacion'!$A$3:$M$505,13,0)</f>
        <v>37-GRUPO DE TRABAJO DE ESTUDIOS ECONÓMICOS</v>
      </c>
      <c r="O42" s="508">
        <f>VLOOKUP(B42,'SEGUIMIENTO PAI 2025'!$F$6:$AF$486,23,0)</f>
        <v>34</v>
      </c>
      <c r="P42" s="508">
        <f>VLOOKUP(B42,'Plantilla publicacion'!$S$3:$Y$490,7,0)</f>
        <v>2.3181818181818183</v>
      </c>
      <c r="Q42" s="109" t="str">
        <f>VLOOKUP(B42,'SEGUIMIENTO PAI 2025'!$F$6:$AF$486,21,0)</f>
        <v xml:space="preserve">Para el año 2025 se han programado a la fecha la elaboración de 11 estudios de los cuales se han realizado en su totalidad 5 estudios (Actualizar tasas PI-SUIT, Análisis financiero OAVM, Tarifa sobre cursos virtuales, Demanda de nulidad, Cuestionario Prop 17/25 Crisis arrocera)  dado su nivel de importancia y de porcentaje de importancia al interior del plan de trabajo se tiene un avance del 34 %. </v>
      </c>
    </row>
    <row r="43" spans="1:17" s="11" customFormat="1" ht="51" x14ac:dyDescent="0.25">
      <c r="A43" s="5" t="str">
        <f>VLOOKUP(B43,'Plantilla publicacion'!$A$3:$B$490,2,0)</f>
        <v>Producto</v>
      </c>
      <c r="B43" s="99" t="s">
        <v>867</v>
      </c>
      <c r="C43" s="247" t="str">
        <f>VLOOKUP(B43,'Plantilla publicacion'!$A$3:$R$490,17,0)</f>
        <v>PND - 2-01-4-c- Seguridad humana y justicia social - Portabilidad de datos para el empoderamiento ciudadano / PES - Reindustrialización</v>
      </c>
      <c r="D43" s="247" t="str">
        <f>VLOOKUP(B43,'Plantilla publicacion'!$A$3:$M$497,6,0)</f>
        <v>58-Promover el enfoque preventivo, diferencial y territorial en el que hacer misional de la entidad</v>
      </c>
      <c r="E43" s="247" t="str">
        <f>VLOOKUP(B43,'Plantilla publicacion'!$A$3:$O$490,14,0)</f>
        <v>103-Cumplimiento de productos del PAI asociados a Promover el enfoque preventivo, diferencial y territorial en el que hacer misional de la entidad</v>
      </c>
      <c r="F43" s="247" t="str">
        <f>VLOOKUP(B43,'Plantilla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247" t="str">
        <f>VLOOKUP(B43,'Plantilla publicacion'!$A$3:$M$497,7,0)</f>
        <v>C-3503-0200-0012-20104c</v>
      </c>
      <c r="H43" s="101" t="str">
        <f>VLOOKUP(B43,'Plantilla publicacion'!$A$3:$M$505,8,0)</f>
        <v>Lineamientos para generar conciencia sobre el debido tratamiento de datos personales en los procesos de transferencia de tecnología para salvaguardar el derecho en dichos procesos,  divulgado.  (informe de conclusiones/único entregable)</v>
      </c>
      <c r="I43" s="101">
        <f>VLOOKUP(B43,'Plantilla publicacion'!$A$3:$M$505,9,0)</f>
        <v>1</v>
      </c>
      <c r="J43" s="101" t="str">
        <f>VLOOKUP(B43,'Plantilla publicacion'!$A$3:$M$505,10,0)</f>
        <v>Númerica</v>
      </c>
      <c r="K43" s="181" t="str">
        <f>VLOOKUP(B43,'Plantilla publicacion'!$A$3:$M$505,11,0)</f>
        <v>2025-03-04</v>
      </c>
      <c r="L43" s="181" t="str">
        <f>VLOOKUP(B43,'Plantilla publicacion'!$A$3:$M$505,12,0)</f>
        <v>2025-11-28</v>
      </c>
      <c r="M43" s="14" t="str">
        <f>IF(ISERROR(VLOOKUP(B43,'Plantilla publicacion'!$A$3:$P$490,16,0)),"NA",VLOOKUP(B43,'Plantilla publicacion'!$A$3:$P$490,16,0))</f>
        <v>PES_20230193 / PEI_23</v>
      </c>
      <c r="N43" s="14" t="str">
        <f>VLOOKUP(B43,'Plantilla publicacion'!$A$3:$M$505,13,0)</f>
        <v>7000-DESPACHO DEL SUPERINTENDENTE DELEGADO PARA LA PROTECCIÓN DE DATOS PERSONALES</v>
      </c>
      <c r="O43" s="502">
        <f>VLOOKUP(B43,'SEGUIMIENTO PAI 2025'!$F$6:$AF$486,23,0)</f>
        <v>0</v>
      </c>
      <c r="P43" s="502">
        <f>VLOOKUP(B43,'Plantilla publicacion'!$S$3:$Y$490,7,0)</f>
        <v>0</v>
      </c>
      <c r="Q43" s="14">
        <f>VLOOKUP(B43,'SEGUIMIENTO PAI 2025'!$F$6:$AF$486,21,0)</f>
        <v>0</v>
      </c>
    </row>
    <row r="44" spans="1:17" ht="89.25" x14ac:dyDescent="0.25">
      <c r="A44" s="12" t="str">
        <f>VLOOKUP(B44,'Plantilla publicacion'!$A$3:$B$490,2,0)</f>
        <v>Actividad propia</v>
      </c>
      <c r="B44" s="103" t="s">
        <v>869</v>
      </c>
      <c r="C44" s="248"/>
      <c r="D44" s="248">
        <f>VLOOKUP(B44,'Plantilla publicacion'!$A$3:$M$490,6,0)</f>
        <v>0</v>
      </c>
      <c r="E44" s="248"/>
      <c r="F44" s="248"/>
      <c r="G44" s="248" t="str">
        <f>VLOOKUP(B44,'Plantilla publicacion'!$A$3:$M$490,7,0)</f>
        <v>N/A</v>
      </c>
      <c r="H44" s="6" t="str">
        <f>VLOOKUP(B44,'Plantilla publicacion'!$A$3:$M$505,8,0)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publicacion'!$A$3:$M$505,9,0)</f>
        <v>1</v>
      </c>
      <c r="J44" s="6" t="str">
        <f>VLOOKUP(B44,'Plantilla publicacion'!$A$3:$M$505,10,0)</f>
        <v>Númerica</v>
      </c>
      <c r="K44" s="7" t="str">
        <f>VLOOKUP(B44,'Plantilla publicacion'!$A$3:$M$505,11,0)</f>
        <v>2025-03-04</v>
      </c>
      <c r="L44" s="7" t="str">
        <f>VLOOKUP(B44,'Plantilla publicacion'!$A$3:$M$505,12,0)</f>
        <v>2025-10-31</v>
      </c>
      <c r="M44" s="56"/>
      <c r="N44" s="56" t="str">
        <f>VLOOKUP(B44,'Plantilla publicacion'!$A$3:$M$505,13,0)</f>
        <v>7000-DESPACHO DEL SUPERINTENDENTE DELEGADO PARA LA PROTECCIÓN DE DATOS PERSONALES</v>
      </c>
      <c r="O44" s="506">
        <f>VLOOKUP(B44,'SEGUIMIENTO PAI 2025'!$F$6:$AF$486,23,0)</f>
        <v>0</v>
      </c>
      <c r="P44" s="506">
        <f>VLOOKUP(B44,'Plantilla publicacion'!$S$3:$Y$490,7,0)</f>
        <v>0</v>
      </c>
      <c r="Q44" s="56" t="str">
        <f>VLOOKUP(B44,'SEGUIMIENTO PAI 2025'!$F$6:$AF$486,21,0)</f>
        <v>Durante el mes de agosto la Delegatura para la Protección de Datos Personales publicó para comentarios una primera versión del proyecto de circular sobre transferencia de tecnología. Entre el 6 y el 21 de agosto, el proyecto estuvo disponible para consulta ciudadana con el fin de que todas las personas interesadas envíen sus comentarios y sugerencias. Se recibieron múltiples comentarios, los cuales están siendo analizados. Luego de esta revisión, se procederá a realizar los ajustes a los que haya lugar con el fin de expedir los lineamientos. Una vez se expidan los lineamientos será posible realizar la sensibilización.</v>
      </c>
    </row>
    <row r="45" spans="1:17" ht="39" thickBot="1" x14ac:dyDescent="0.3">
      <c r="A45" s="12" t="str">
        <f>VLOOKUP(B45,'Plantilla publicacion'!$A$3:$B$490,2,0)</f>
        <v>Actividad propia</v>
      </c>
      <c r="B45" s="105" t="s">
        <v>870</v>
      </c>
      <c r="C45" s="249"/>
      <c r="D45" s="249">
        <f>VLOOKUP(B45,'Plantilla publicacion'!$A$3:$M$490,6,0)</f>
        <v>0</v>
      </c>
      <c r="E45" s="249"/>
      <c r="F45" s="249"/>
      <c r="G45" s="249" t="str">
        <f>VLOOKUP(B45,'Plantilla publicacion'!$A$3:$M$490,7,0)</f>
        <v>N/A</v>
      </c>
      <c r="H45" s="107" t="str">
        <f>VLOOKUP(B45,'Plantilla publicacion'!$A$3:$M$505,8,0)</f>
        <v>Realizar un informe con las conclusiones y reflexiones sobre la sinergias entre las propiedad industrial y el debido de tratamiento datos personales. (Informe elaborado)</v>
      </c>
      <c r="I45" s="107">
        <f>VLOOKUP(B45,'Plantilla publicacion'!$A$3:$M$505,9,0)</f>
        <v>1</v>
      </c>
      <c r="J45" s="107" t="str">
        <f>VLOOKUP(B45,'Plantilla publicacion'!$A$3:$M$505,10,0)</f>
        <v>Númerica</v>
      </c>
      <c r="K45" s="108" t="str">
        <f>VLOOKUP(B45,'Plantilla publicacion'!$A$3:$M$505,11,0)</f>
        <v>2025-07-01</v>
      </c>
      <c r="L45" s="108" t="str">
        <f>VLOOKUP(B45,'Plantilla publicacion'!$A$3:$M$505,12,0)</f>
        <v>2025-11-28</v>
      </c>
      <c r="M45" s="109"/>
      <c r="N45" s="109" t="str">
        <f>VLOOKUP(B45,'Plantilla publicacion'!$A$3:$M$505,13,0)</f>
        <v>7000-DESPACHO DEL SUPERINTENDENTE DELEGADO PARA LA PROTECCIÓN DE DATOS PERSONALES</v>
      </c>
      <c r="O45" s="508">
        <f>VLOOKUP(B45,'SEGUIMIENTO PAI 2025'!$F$6:$AF$486,23,0)</f>
        <v>0</v>
      </c>
      <c r="P45" s="508">
        <f>VLOOKUP(B45,'Plantilla publicacion'!$S$3:$Y$490,7,0)</f>
        <v>0</v>
      </c>
      <c r="Q45" s="109">
        <f>VLOOKUP(B45,'SEGUIMIENTO PAI 2025'!$F$6:$AF$486,21,0)</f>
        <v>0</v>
      </c>
    </row>
    <row r="46" spans="1:17" s="11" customFormat="1" ht="89.25" x14ac:dyDescent="0.25">
      <c r="A46" s="5" t="str">
        <f>VLOOKUP(B46,'Plantilla publicacion'!$A$3:$B$490,2,0)</f>
        <v>Producto</v>
      </c>
      <c r="B46" s="99" t="s">
        <v>1143</v>
      </c>
      <c r="C46" s="247" t="str">
        <f>VLOOKUP(B46,'Plantilla publicacion'!$A$3:$R$490,17,0)</f>
        <v>PND - 5-31-5-b- Convergencia regional - Entidades públicas territoriales y nacionales fortalecidas / PES - Transformación Institucional</v>
      </c>
      <c r="D46" s="247" t="str">
        <f>VLOOKUP(B46,'Plantilla publicacion'!$A$3:$M$497,6,0)</f>
        <v>56-Fortalecer la gestión de la información, el conocimiento y la innovación para optimizar la capacidad institucional</v>
      </c>
      <c r="E46" s="247" t="str">
        <f>VLOOKUP(B46,'Plantilla publicacion'!$A$3:$O$490,14,0)</f>
        <v>102-Cumplimiento de productos del PAI asociados a Fortalecer la gestión de la información, el conocimiento y la innovación para optimizar la capacidad institucional</v>
      </c>
      <c r="F46" s="247" t="str">
        <f>VLOOKUP(B46,'Plantilla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247" t="str">
        <f>VLOOKUP(B46,'Plantilla publicacion'!$A$3:$M$497,7,0)</f>
        <v>N/A</v>
      </c>
      <c r="H46" s="101" t="str">
        <f>VLOOKUP(B46,'Plantilla publicacion'!$A$3:$M$505,8,0)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1">
        <f>VLOOKUP(B46,'Plantilla publicacion'!$A$3:$M$505,9,0)</f>
        <v>4</v>
      </c>
      <c r="J46" s="101" t="str">
        <f>VLOOKUP(B46,'Plantilla publicacion'!$A$3:$M$505,10,0)</f>
        <v>Númerica</v>
      </c>
      <c r="K46" s="181" t="str">
        <f>VLOOKUP(B46,'Plantilla publicacion'!$A$3:$M$505,11,0)</f>
        <v>2025-02-03</v>
      </c>
      <c r="L46" s="181" t="str">
        <f>VLOOKUP(B46,'Plantilla publicacion'!$A$3:$M$505,12,0)</f>
        <v>2025-11-28</v>
      </c>
      <c r="M46" s="14" t="str">
        <f>IF(ISERROR(VLOOKUP(B46,'Plantilla publicacion'!$A$3:$P$490,16,0)),"NA",VLOOKUP(B46,'Plantilla publicacion'!$A$3:$P$490,16,0))</f>
        <v>PND_7_Fortalecer las capacidades y conocimiento sobre derechos y deberes de las relaciones de consumo (programas de cumplimiento en competencia) / PND 9_Ampliar los instrumentos de prevención</v>
      </c>
      <c r="N46" s="14" t="str">
        <f>VLOOKUP(B46,'Plantilla publicacion'!$A$3:$M$505,13,0)</f>
        <v>10-OFICINA  ASESORA JURÍDICA;
1000-DESPACHO DEL SUPERINTENDENTE DELEGADO PARA LA PROTECCIÓN DE LA COMPETENCIA;
73-GRUPO DE TRABAJO DE COMUNICACION</v>
      </c>
      <c r="O46" s="502">
        <f>VLOOKUP(B46,'SEGUIMIENTO PAI 2025'!$F$6:$AF$486,23,0)</f>
        <v>0</v>
      </c>
      <c r="P46" s="502">
        <f>VLOOKUP(B46,'Plantilla publicacion'!$S$3:$Y$490,7,0)</f>
        <v>0</v>
      </c>
      <c r="Q46" s="14" t="str">
        <f>VLOOKUP(B46,'SEGUIMIENTO PAI 2025'!$F$6:$AF$486,21,0)</f>
        <v>El 26 de junio de 2025, se remitió a la Oficina Asesora Jurídica la Guía denominada "Guía de terceros interesados"
El 4 de julio de 2025 se remitió a la Oficina Asesora Jurídica la "Guías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v>
      </c>
    </row>
    <row r="47" spans="1:17" ht="89.25" x14ac:dyDescent="0.25">
      <c r="A47" s="12" t="str">
        <f>VLOOKUP(B47,'Plantilla publicacion'!$A$3:$B$490,2,0)</f>
        <v>Actividad propia</v>
      </c>
      <c r="B47" s="103" t="s">
        <v>1146</v>
      </c>
      <c r="C47" s="248"/>
      <c r="D47" s="248">
        <f>VLOOKUP(B47,'Plantilla publicacion'!$A$3:$M$490,6,0)</f>
        <v>0</v>
      </c>
      <c r="E47" s="248"/>
      <c r="F47" s="248"/>
      <c r="G47" s="248" t="str">
        <f>VLOOKUP(B47,'Plantilla publicacion'!$A$3:$M$490,7,0)</f>
        <v>N/A</v>
      </c>
      <c r="H47" s="6" t="str">
        <f>VLOOKUP(B47,'Plantilla publicacion'!$A$3:$M$505,8,0)</f>
        <v>Elaborar y enviar los documentos a la Oficina Asesora Jurídica  (Documento en Word de la guía o manual remitido a la Oficina Asesora Jurídica)</v>
      </c>
      <c r="I47" s="6">
        <f>VLOOKUP(B47,'Plantilla publicacion'!$A$3:$M$505,9,0)</f>
        <v>4</v>
      </c>
      <c r="J47" s="6" t="str">
        <f>VLOOKUP(B47,'Plantilla publicacion'!$A$3:$M$505,10,0)</f>
        <v>Númerica</v>
      </c>
      <c r="K47" s="7" t="str">
        <f>VLOOKUP(B47,'Plantilla publicacion'!$A$3:$M$505,11,0)</f>
        <v>2025-02-03</v>
      </c>
      <c r="L47" s="7" t="str">
        <f>VLOOKUP(B47,'Plantilla publicacion'!$A$3:$M$505,12,0)</f>
        <v>2025-07-31</v>
      </c>
      <c r="M47" s="56"/>
      <c r="N47" s="56" t="str">
        <f>VLOOKUP(B47,'Plantilla publicacion'!$A$3:$M$505,13,0)</f>
        <v>1000-DESPACHO DEL SUPERINTENDENTE DELEGADO PARA LA PROTECCIÓN DE LA COMPETENCIA</v>
      </c>
      <c r="O47" s="506">
        <f>VLOOKUP(B47,'SEGUIMIENTO PAI 2025'!$F$6:$AF$486,23,0)</f>
        <v>100</v>
      </c>
      <c r="P47" s="506">
        <f>VLOOKUP(B47,'Plantilla publicacion'!$S$3:$Y$490,7,0)</f>
        <v>4.5454545454545459</v>
      </c>
      <c r="Q47" s="56" t="str">
        <f>VLOOKUP(B47,'SEGUIMIENTO PAI 2025'!$F$6:$AF$486,21,0)</f>
        <v>El 26 de junio de 2025, se remitió a la Oficina Asesora Jurídica la Guía denominada "Guía de terceros interesados"
El 4 de julio de 2025 se remitió a la Oficina Asesora Jurídica la "Guías o directrices para incentivar de manera eficaz la aplicación de normas de protección y libre competencia económica y proporcionar claridad a empresas, autoridades públicas y de competencia homóloga, elaboradas y publicadas.”, en el marco del producto establecido en el Plan de Acción. Presenta un avance del 100%, debido a que se remitieron 4 guías de las 4 establecidas.</v>
      </c>
    </row>
    <row r="48" spans="1:17" ht="102" x14ac:dyDescent="0.25">
      <c r="A48" s="12" t="str">
        <f>VLOOKUP(B48,'Plantilla publicacion'!$A$3:$B$490,2,0)</f>
        <v>Actividad sin participación</v>
      </c>
      <c r="B48" s="103" t="s">
        <v>1148</v>
      </c>
      <c r="C48" s="248"/>
      <c r="D48" s="248">
        <f>VLOOKUP(B48,'Plantilla publicacion'!$A$3:$M$490,6,0)</f>
        <v>0</v>
      </c>
      <c r="E48" s="248"/>
      <c r="F48" s="248"/>
      <c r="G48" s="248" t="str">
        <f>VLOOKUP(B48,'Plantilla publicacion'!$A$3:$M$490,7,0)</f>
        <v>N/A</v>
      </c>
      <c r="H48" s="6" t="str">
        <f>VLOOKUP(B48,'Plantilla publicacion'!$A$3:$M$505,8,0)</f>
        <v>Revisar y/o aprobar los documentos y enviarlos al área solicitante mediante correo electrónico. (Correo electrónico con revisión y/o aprobación de los documentos)</v>
      </c>
      <c r="I48" s="6">
        <f>VLOOKUP(B48,'Plantilla publicacion'!$A$3:$M$505,9,0)</f>
        <v>4</v>
      </c>
      <c r="J48" s="6" t="str">
        <f>VLOOKUP(B48,'Plantilla publicacion'!$A$3:$M$505,10,0)</f>
        <v>Númerica</v>
      </c>
      <c r="K48" s="7" t="str">
        <f>VLOOKUP(B48,'Plantilla publicacion'!$A$3:$M$505,11,0)</f>
        <v>2025-03-20</v>
      </c>
      <c r="L48" s="7" t="str">
        <f>VLOOKUP(B48,'Plantilla publicacion'!$A$3:$M$505,12,0)</f>
        <v>2025-07-31</v>
      </c>
      <c r="M48" s="56"/>
      <c r="N48" s="56" t="str">
        <f>VLOOKUP(B48,'Plantilla publicacion'!$A$3:$M$505,13,0)</f>
        <v>10-OFICINA  ASESORA JURÍDICA</v>
      </c>
      <c r="O48" s="506">
        <f>VLOOKUP(B48,'SEGUIMIENTO PAI 2025'!$F$6:$AF$486,23,0)</f>
        <v>100</v>
      </c>
      <c r="P48" s="506">
        <f>VLOOKUP(B48,'Plantilla publicacion'!$S$3:$Y$490,7,0)</f>
        <v>0</v>
      </c>
      <c r="Q48" s="56" t="str">
        <f>VLOOKUP(B48,'SEGUIMIENTO PAI 2025'!$F$6:$AF$486,21,0)</f>
        <v xml:space="preserve">Desde la Oficina Asesora Jurídica se remiten las diferentes Guías aprobadas, a continuación se listan cada una de ellas, con las respectivas fechas: 
(1) Guías de Integraciones Empresariales, fecha de aprobación: 5 de junio de 2025.
(2) Guía sobre la prohibición general en compras públicas, fecha de aprobación:  5 de junio de 2025.
(3) Guías o directrices para incentivar de manera eficaz la aplicación de normas de protección y libre competencia económica y proporcionar claridad a empresas, autoridades públicas y de competencia homóloga, elaboradas y publicadas, fecha de aprobación: 7 de julio de 2025.
(4) Guía de terceros interesados, fecha de aprobación: 7 de julio de 2025. </v>
      </c>
    </row>
    <row r="49" spans="1:17" ht="63.75" x14ac:dyDescent="0.25">
      <c r="A49" s="12" t="str">
        <f>VLOOKUP(B49,'Plantilla publicacion'!$A$3:$B$490,2,0)</f>
        <v>Actividad propia</v>
      </c>
      <c r="B49" s="103" t="s">
        <v>1151</v>
      </c>
      <c r="C49" s="248"/>
      <c r="D49" s="248">
        <f>VLOOKUP(B49,'Plantilla publicacion'!$A$3:$M$490,6,0)</f>
        <v>0</v>
      </c>
      <c r="E49" s="248"/>
      <c r="F49" s="248"/>
      <c r="G49" s="248" t="str">
        <f>VLOOKUP(B49,'Plantilla publicacion'!$A$3:$M$490,7,0)</f>
        <v>N/A</v>
      </c>
      <c r="H49" s="6" t="str">
        <f>VLOOKUP(B49,'Plantilla publicacion'!$A$3:$M$505,8,0)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publicacion'!$A$3:$M$505,9,0)</f>
        <v>4</v>
      </c>
      <c r="J49" s="6" t="str">
        <f>VLOOKUP(B49,'Plantilla publicacion'!$A$3:$M$505,10,0)</f>
        <v>Númerica</v>
      </c>
      <c r="K49" s="7" t="str">
        <f>VLOOKUP(B49,'Plantilla publicacion'!$A$3:$M$505,11,0)</f>
        <v>2025-08-01</v>
      </c>
      <c r="L49" s="7" t="str">
        <f>VLOOKUP(B49,'Plantilla publicacion'!$A$3:$M$505,12,0)</f>
        <v>2025-08-29</v>
      </c>
      <c r="M49" s="56"/>
      <c r="N49" s="56" t="str">
        <f>VLOOKUP(B49,'Plantilla publicacion'!$A$3:$M$505,13,0)</f>
        <v>1000-DESPACHO DEL SUPERINTENDENTE DELEGADO PARA LA PROTECCIÓN DE LA COMPETENCIA</v>
      </c>
      <c r="O49" s="506">
        <f>VLOOKUP(B49,'SEGUIMIENTO PAI 2025'!$F$6:$AF$486,23,0)</f>
        <v>75</v>
      </c>
      <c r="P49" s="506">
        <f>VLOOKUP(B49,'Plantilla publicacion'!$S$3:$Y$490,7,0)</f>
        <v>2.0454545454545454</v>
      </c>
      <c r="Q49" s="56" t="str">
        <f>VLOOKUP(B49,'SEGUIMIENTO PAI 2025'!$F$6:$AF$486,21,0)</f>
        <v xml:space="preserve">El 29 de agosto de 2025 se remitieron tres (3) guías para la diagramación de la OSCAE, previa aprobación de la Superintendente, cumpliendo así con el 75% de la meta establecida. Una guía no fue enviada debido a los ajustes requeridos, por lo cual será reportada en el siguiente corte. </v>
      </c>
    </row>
    <row r="50" spans="1:17" ht="25.5" x14ac:dyDescent="0.25">
      <c r="A50" s="12" t="str">
        <f>VLOOKUP(B50,'Plantilla publicacion'!$A$3:$B$490,2,0)</f>
        <v>Actividad sin participación</v>
      </c>
      <c r="B50" s="103" t="s">
        <v>1153</v>
      </c>
      <c r="C50" s="248"/>
      <c r="D50" s="248">
        <f>VLOOKUP(B50,'Plantilla publicacion'!$A$3:$M$490,6,0)</f>
        <v>0</v>
      </c>
      <c r="E50" s="248"/>
      <c r="F50" s="248"/>
      <c r="G50" s="248" t="str">
        <f>VLOOKUP(B50,'Plantilla publicacion'!$A$3:$M$490,7,0)</f>
        <v>N/A</v>
      </c>
      <c r="H50" s="6" t="str">
        <f>VLOOKUP(B50,'Plantilla publicacion'!$A$3:$M$505,8,0)</f>
        <v>Elaborar y enviar al área solicitante, los  documentos con ajustes de corrección de estilo y diagramado.  (Documento Final)</v>
      </c>
      <c r="I50" s="6">
        <f>VLOOKUP(B50,'Plantilla publicacion'!$A$3:$M$505,9,0)</f>
        <v>4</v>
      </c>
      <c r="J50" s="6" t="str">
        <f>VLOOKUP(B50,'Plantilla publicacion'!$A$3:$M$505,10,0)</f>
        <v>Númerica</v>
      </c>
      <c r="K50" s="7" t="str">
        <f>VLOOKUP(B50,'Plantilla publicacion'!$A$3:$M$505,11,0)</f>
        <v>2025-09-01</v>
      </c>
      <c r="L50" s="7" t="str">
        <f>VLOOKUP(B50,'Plantilla publicacion'!$A$3:$M$505,12,0)</f>
        <v>2025-10-31</v>
      </c>
      <c r="M50" s="56"/>
      <c r="N50" s="56" t="str">
        <f>VLOOKUP(B50,'Plantilla publicacion'!$A$3:$M$505,13,0)</f>
        <v>73-GRUPO DE TRABAJO DE COMUNICACION</v>
      </c>
      <c r="O50" s="506">
        <f>VLOOKUP(B50,'SEGUIMIENTO PAI 2025'!$F$6:$AF$486,23,0)</f>
        <v>0</v>
      </c>
      <c r="P50" s="506">
        <f>VLOOKUP(B50,'Plantilla publicacion'!$S$3:$Y$490,7,0)</f>
        <v>0</v>
      </c>
      <c r="Q50" s="56">
        <f>VLOOKUP(B50,'SEGUIMIENTO PAI 2025'!$F$6:$AF$486,21,0)</f>
        <v>0</v>
      </c>
    </row>
    <row r="51" spans="1:17" ht="26.25" thickBot="1" x14ac:dyDescent="0.3">
      <c r="A51" s="12" t="str">
        <f>VLOOKUP(B51,'Plantilla publicacion'!$A$3:$B$490,2,0)</f>
        <v>Actividad propia</v>
      </c>
      <c r="B51" s="105" t="s">
        <v>1155</v>
      </c>
      <c r="C51" s="249"/>
      <c r="D51" s="249">
        <f>VLOOKUP(B51,'Plantilla publicacion'!$A$3:$M$490,6,0)</f>
        <v>0</v>
      </c>
      <c r="E51" s="249"/>
      <c r="F51" s="249"/>
      <c r="G51" s="249" t="str">
        <f>VLOOKUP(B51,'Plantilla publicacion'!$A$3:$M$490,7,0)</f>
        <v>N/A</v>
      </c>
      <c r="H51" s="107" t="str">
        <f>VLOOKUP(B51,'Plantilla publicacion'!$A$3:$M$505,8,0)</f>
        <v>Solicitar la Publicación de los documentos en la página web. (Correo electrónico y Documento de la guía o manual a publicar)</v>
      </c>
      <c r="I51" s="107">
        <f>VLOOKUP(B51,'Plantilla publicacion'!$A$3:$M$505,9,0)</f>
        <v>4</v>
      </c>
      <c r="J51" s="107" t="str">
        <f>VLOOKUP(B51,'Plantilla publicacion'!$A$3:$M$505,10,0)</f>
        <v>Númerica</v>
      </c>
      <c r="K51" s="108" t="str">
        <f>VLOOKUP(B51,'Plantilla publicacion'!$A$3:$M$505,11,0)</f>
        <v>2025-11-04</v>
      </c>
      <c r="L51" s="108" t="str">
        <f>VLOOKUP(B51,'Plantilla publicacion'!$A$3:$M$505,12,0)</f>
        <v>2025-11-28</v>
      </c>
      <c r="M51" s="109"/>
      <c r="N51" s="109" t="str">
        <f>VLOOKUP(B51,'Plantilla publicacion'!$A$3:$M$505,13,0)</f>
        <v>1000-DESPACHO DEL SUPERINTENDENTE DELEGADO PARA LA PROTECCIÓN DE LA COMPETENCIA</v>
      </c>
      <c r="O51" s="508">
        <f>VLOOKUP(B51,'SEGUIMIENTO PAI 2025'!$F$6:$AF$486,23,0)</f>
        <v>0</v>
      </c>
      <c r="P51" s="508">
        <f>VLOOKUP(B51,'Plantilla publicacion'!$S$3:$Y$490,7,0)</f>
        <v>0</v>
      </c>
      <c r="Q51" s="109">
        <f>VLOOKUP(B51,'SEGUIMIENTO PAI 2025'!$F$6:$AF$486,21,0)</f>
        <v>0</v>
      </c>
    </row>
    <row r="52" spans="1:17" s="11" customFormat="1" ht="89.25" x14ac:dyDescent="0.25">
      <c r="A52" s="5" t="str">
        <f>VLOOKUP(B52,'Plantilla publicacion'!$A$3:$B$490,2,0)</f>
        <v>Producto</v>
      </c>
      <c r="B52" s="14" t="s">
        <v>1157</v>
      </c>
      <c r="C52" s="248" t="str">
        <f>VLOOKUP(B52,'Plantilla publicacion'!$A$3:$R$490,17,0)</f>
        <v>PND - 5-31-5-b- Convergencia regional - Entidades públicas territoriales y nacionales fortalecidas / PES - Transformación Institucional</v>
      </c>
      <c r="D52" s="248" t="str">
        <f>VLOOKUP(B52,'Plantilla publicacion'!$A$3:$M$497,6,0)</f>
        <v>56-Fortalecer la gestión de la información, el conocimiento y la innovación para optimizar la capacidad institucional</v>
      </c>
      <c r="E52" s="248" t="str">
        <f>VLOOKUP(B52,'Plantilla publicacion'!$A$3:$O$490,14,0)</f>
        <v>102-Cumplimiento de productos del PAI asociados a Fortalecer la gestión de la información, el conocimiento y la innovación para optimizar la capacidad institucional</v>
      </c>
      <c r="F52" s="248" t="str">
        <f>VLOOKUP(B52,'Plantilla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248" t="str">
        <f>VLOOKUP(B52,'Plantilla publicacion'!$A$3:$M$497,7,0)</f>
        <v>N/A</v>
      </c>
      <c r="H52" s="14" t="str">
        <f>VLOOKUP(B52,'Plantilla publicacion'!$A$3:$M$505,8,0)</f>
        <v>Estudios Económicos o informes que permitan Identificar factores que generen distorsiones en la competencia de los mercados y acciones prioritarias en materia de defensa de la competencia, realizados  (Estudios Económicos o informes elaborados)</v>
      </c>
      <c r="I52" s="14">
        <f>VLOOKUP(B52,'Plantilla publicacion'!$A$3:$M$505,9,0)</f>
        <v>5</v>
      </c>
      <c r="J52" s="14" t="str">
        <f>VLOOKUP(B52,'Plantilla publicacion'!$A$3:$M$505,10,0)</f>
        <v>Númerica</v>
      </c>
      <c r="K52" s="180" t="str">
        <f>VLOOKUP(B52,'Plantilla publicacion'!$A$3:$M$505,11,0)</f>
        <v>2025-02-03</v>
      </c>
      <c r="L52" s="180" t="str">
        <f>VLOOKUP(B52,'Plantilla publicacion'!$A$3:$M$505,12,0)</f>
        <v>2025-12-12</v>
      </c>
      <c r="M52" s="14" t="str">
        <f>IF(ISERROR(VLOOKUP(B52,'Plantilla publicacion'!$A$3:$P$490,16,0)),"NA",VLOOKUP(B52,'Plantilla publicacion'!$A$3:$P$490,16,0))</f>
        <v>PND 9_Ampliar los instrumentos de prevención / PND 10_Fortalecer las actividades de inspección, vigilancia y control / PES_20230189 / PES_20230192 / PEI_4 / PEI_5</v>
      </c>
      <c r="N52" s="14" t="str">
        <f>VLOOKUP(B52,'Plantilla publicacion'!$A$3:$M$505,13,0)</f>
        <v>1000-DESPACHO DEL SUPERINTENDENTE DELEGADO PARA LA PROTECCIÓN DE LA COMPETENCIA</v>
      </c>
      <c r="O52" s="502">
        <f>VLOOKUP(B52,'SEGUIMIENTO PAI 2025'!$F$6:$AF$486,23,0)</f>
        <v>0</v>
      </c>
      <c r="P52" s="502">
        <f>VLOOKUP(B52,'Plantilla publicacion'!$S$3:$Y$490,7,0)</f>
        <v>0</v>
      </c>
      <c r="Q52" s="14" t="str">
        <f>VLOOKUP(B52,'SEGUIMIENTO PAI 2025'!$F$6:$AF$486,21,0)</f>
        <v>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
Los estudios definidos en el Plan Estratégico Sectorial son:
1.	Estudio sobre el mercado de medicamentos oftalmológicos
2.	Estudio sobre el mercado de vehículos eléctricos en Colombia (2022–2024)</v>
      </c>
    </row>
    <row r="53" spans="1:17" ht="25.5" x14ac:dyDescent="0.25">
      <c r="A53" s="12" t="str">
        <f>VLOOKUP(B53,'Plantilla publicacion'!$A$3:$B$490,2,0)</f>
        <v>Actividad propia</v>
      </c>
      <c r="B53" s="6" t="s">
        <v>1159</v>
      </c>
      <c r="C53" s="248"/>
      <c r="D53" s="248">
        <f>VLOOKUP(B53,'Plantilla publicacion'!$A$3:$M$490,6,0)</f>
        <v>0</v>
      </c>
      <c r="E53" s="248"/>
      <c r="F53" s="248"/>
      <c r="G53" s="248" t="str">
        <f>VLOOKUP(B53,'Plantilla publicacion'!$A$3:$M$490,7,0)</f>
        <v>N/A</v>
      </c>
      <c r="H53" s="6" t="str">
        <f>VLOOKUP(B53,'Plantilla publicacion'!$A$3:$M$505,8,0)</f>
        <v>Definir el alcance requerido, para los estudios o informes.  (Acta con el alcance definido)</v>
      </c>
      <c r="I53" s="6">
        <f>VLOOKUP(B53,'Plantilla publicacion'!$A$3:$M$505,9,0)</f>
        <v>5</v>
      </c>
      <c r="J53" s="6" t="str">
        <f>VLOOKUP(B53,'Plantilla publicacion'!$A$3:$M$505,10,0)</f>
        <v>Númerica</v>
      </c>
      <c r="K53" s="7" t="str">
        <f>VLOOKUP(B53,'Plantilla publicacion'!$A$3:$M$505,11,0)</f>
        <v>2025-02-03</v>
      </c>
      <c r="L53" s="7" t="str">
        <f>VLOOKUP(B53,'Plantilla publicacion'!$A$3:$M$505,12,0)</f>
        <v>2025-02-28</v>
      </c>
      <c r="M53" s="56"/>
      <c r="N53" s="56" t="str">
        <f>VLOOKUP(B53,'Plantilla publicacion'!$A$3:$M$505,13,0)</f>
        <v>1000-DESPACHO DEL SUPERINTENDENTE DELEGADO PARA LA PROTECCIÓN DE LA COMPETENCIA</v>
      </c>
      <c r="O53" s="506">
        <f>VLOOKUP(B53,'SEGUIMIENTO PAI 2025'!$F$6:$AF$486,23,0)</f>
        <v>100</v>
      </c>
      <c r="P53" s="506">
        <f>VLOOKUP(B53,'Plantilla publicacion'!$S$3:$Y$490,7,0)</f>
        <v>1.8181818181818181</v>
      </c>
      <c r="Q53" s="56" t="str">
        <f>VLOOKUP(B53,'SEGUIMIENTO PAI 2025'!$F$6:$AF$486,21,0)</f>
        <v xml:space="preserve">Se definió el alcance requerido, para cada uno de los cinco (5) estudios que se desarrollarán en la Delegatura para la Protección de la Competencia durante la vigencia 2025, mediante acta. </v>
      </c>
    </row>
    <row r="54" spans="1:17" ht="90" thickBot="1" x14ac:dyDescent="0.3">
      <c r="A54" s="12" t="str">
        <f>VLOOKUP(B54,'Plantilla publicacion'!$A$3:$B$490,2,0)</f>
        <v>Actividad propia</v>
      </c>
      <c r="B54" s="10" t="s">
        <v>1161</v>
      </c>
      <c r="C54" s="248"/>
      <c r="D54" s="248">
        <f>VLOOKUP(B54,'Plantilla publicacion'!$A$3:$M$490,6,0)</f>
        <v>0</v>
      </c>
      <c r="E54" s="248"/>
      <c r="F54" s="248"/>
      <c r="G54" s="248" t="str">
        <f>VLOOKUP(B54,'Plantilla publicacion'!$A$3:$M$490,7,0)</f>
        <v>N/A</v>
      </c>
      <c r="H54" s="10" t="str">
        <f>VLOOKUP(B54,'Plantilla publicacion'!$A$3:$M$505,8,0)</f>
        <v>Realizar y entregar los estudios o informes   (Estudio presentado a la Delegada para la Protección de la Competencia)</v>
      </c>
      <c r="I54" s="10">
        <f>VLOOKUP(B54,'Plantilla publicacion'!$A$3:$M$505,9,0)</f>
        <v>5</v>
      </c>
      <c r="J54" s="10" t="str">
        <f>VLOOKUP(B54,'Plantilla publicacion'!$A$3:$M$505,10,0)</f>
        <v>Númerica</v>
      </c>
      <c r="K54" s="111" t="str">
        <f>VLOOKUP(B54,'Plantilla publicacion'!$A$3:$M$505,11,0)</f>
        <v>2025-03-03</v>
      </c>
      <c r="L54" s="111" t="str">
        <f>VLOOKUP(B54,'Plantilla publicacion'!$A$3:$M$505,12,0)</f>
        <v>2025-12-12</v>
      </c>
      <c r="M54" s="109"/>
      <c r="N54" s="109" t="str">
        <f>VLOOKUP(B54,'Plantilla publicacion'!$A$3:$M$505,13,0)</f>
        <v>1000-DESPACHO DEL SUPERINTENDENTE DELEGADO PARA LA PROTECCIÓN DE LA COMPETENCIA</v>
      </c>
      <c r="O54" s="508">
        <f>VLOOKUP(B54,'SEGUIMIENTO PAI 2025'!$F$6:$AF$486,23,0)</f>
        <v>0</v>
      </c>
      <c r="P54" s="508">
        <f>VLOOKUP(B54,'Plantilla publicacion'!$S$3:$Y$490,7,0)</f>
        <v>0</v>
      </c>
      <c r="Q54" s="109" t="str">
        <f>VLOOKUP(B54,'SEGUIMIENTO PAI 2025'!$F$6:$AF$486,21,0)</f>
        <v>De acuerdo con los cinco (5) estudios establecidos en el Plan de Acción para la vigencia 2025, dos (2) de ellos están incluidos en el Plan Estratégico Sectorial. A la fecha, ambos se han desarrollado conforme a lo programado; se han realizado los requerimientos respectivos y se entregó un primer avance consolidado con información de los estudios en agosto de 2025.
Los estudios definidos en el Plan Estratégico Sectorial son:
1.	Estudio sobre el mercado de medicamentos oftalmológicos
2.	Estudio sobre el mercado de vehículos eléctricos en Colombia (2022–2024)</v>
      </c>
    </row>
    <row r="55" spans="1:17" s="11" customFormat="1" ht="127.5" x14ac:dyDescent="0.25">
      <c r="A55" s="5" t="str">
        <f>VLOOKUP(B55,'Plantilla publicacion'!$A$3:$B$490,2,0)</f>
        <v>Producto</v>
      </c>
      <c r="B55" s="99" t="s">
        <v>1307</v>
      </c>
      <c r="C55" s="247" t="str">
        <f>VLOOKUP(B55,'Plantilla publicacion'!$A$3:$R$490,17,0)</f>
        <v>PND - 5-31-5-b- Convergencia regional - Entidades públicas territoriales y nacionales fortalecidas / PES - Cierre de brechas territoriales</v>
      </c>
      <c r="D55" s="247" t="str">
        <f>VLOOKUP(B55,'Plantilla publicacion'!$A$3:$M$497,6,0)</f>
        <v>58-Promover el enfoque preventivo, diferencial y territorial en el que hacer misional de la entidad</v>
      </c>
      <c r="E55" s="247" t="str">
        <f>VLOOKUP(B55,'Plantilla publicacion'!$A$3:$O$490,14,0)</f>
        <v>103-Cumplimiento de productos del PAI asociados a Promover el enfoque preventivo, diferencial y territorial en el que hacer misional de la entidad</v>
      </c>
      <c r="F55" s="247" t="str">
        <f>VLOOKUP(B55,'Plantilla publicacion'!$A$3:$P$490,15,0)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247" t="str">
        <f>VLOOKUP(B55,'Plantilla publicacion'!$A$3:$M$497,7,0)</f>
        <v>C-3503-0200-0009-40401c</v>
      </c>
      <c r="H55" s="101" t="str">
        <f>VLOOKUP(B55,'Plantilla publicacion'!$A$3:$M$505,8,0)</f>
        <v>Guía de Aprendizaje en Derecho de Consumo traducida a lenguaje de minorías étnicas, elaborada y socializada  (Guía en formato digital)</v>
      </c>
      <c r="I55" s="101">
        <f>VLOOKUP(B55,'Plantilla publicacion'!$A$3:$M$505,9,0)</f>
        <v>1</v>
      </c>
      <c r="J55" s="101" t="str">
        <f>VLOOKUP(B55,'Plantilla publicacion'!$A$3:$M$505,10,0)</f>
        <v>Númerica</v>
      </c>
      <c r="K55" s="181" t="str">
        <f>VLOOKUP(B55,'Plantilla publicacion'!$A$3:$M$505,11,0)</f>
        <v>2025-02-03</v>
      </c>
      <c r="L55" s="181" t="str">
        <f>VLOOKUP(B55,'Plantilla publicacion'!$A$3:$M$505,12,0)</f>
        <v>2025-12-15</v>
      </c>
      <c r="M55" s="14" t="str">
        <f>IF(ISERROR(VLOOKUP(B55,'Plantilla publicacion'!$A$3:$P$490,16,0)),"NA",VLOOKUP(B55,'Plantilla publicacion'!$A$3:$P$490,16,0))</f>
        <v>PND_8_Fortalecer las capacidades y conocimiento sobre derechos y deberes de las relaciones de consumo / PES_20230197 / PEI_17</v>
      </c>
      <c r="N55" s="14" t="str">
        <f>VLOOKUP(B55,'Plantilla publicacion'!$A$3:$M$505,13,0)</f>
        <v>3003-GRUPO DE TRABAJO DE APOYO A LA RED NACIONAL DE PROTECCIÓN  AL CONSUMIDOR;
71-GRUPO DE TRABAJO DE FORMACION</v>
      </c>
      <c r="O55" s="502">
        <f>VLOOKUP(B55,'SEGUIMIENTO PAI 2025'!$F$6:$AF$486,23,0)</f>
        <v>0</v>
      </c>
      <c r="P55" s="502">
        <f>VLOOKUP(B55,'Plantilla publicacion'!$S$3:$Y$490,7,0)</f>
        <v>0</v>
      </c>
      <c r="Q55" s="14" t="str">
        <f>VLOOKUP(B55,'SEGUIMIENTO PAI 2025'!$F$6:$AF$486,21,0)</f>
        <v>se avanzó en la definición de la comunidad étnica a impactar, trabajo que se realizó en articulación con el equipo de formación de OSCAE. Se gestionaron las cotizaciones para la traducción de la guía, proceso que se llevará a cabo a través del operador logístico de la SIC, con quien también se coordinará el evento de divulgación. Se definió un Cronograma de entregas de los avances de la traducción, el cual se encuentra alineado con el cronograma de diagramación de la guía. Este proceso se ha trabajado de manera conjunta entre la RNPC y OSCAE.  Asimismo, se realizaron acercamientos desde el equipo de Gestión de Conocimiento de la RNPC, con líderes de la comunidad étnica seleccionada, con el fin de garantizar los requisitos logísticos y operativos necesarios para el adecuado desarrollo de la actividad. Todo ello con el objetivo de asegurar que la comunidad pueda recibir la guía, comprenderla y aplicarla de manera efectiva.</v>
      </c>
    </row>
    <row r="56" spans="1:17" ht="102" x14ac:dyDescent="0.25">
      <c r="A56" s="12" t="str">
        <f>VLOOKUP(B56,'Plantilla publicacion'!$A$3:$B$490,2,0)</f>
        <v>Actividad propia</v>
      </c>
      <c r="B56" s="103" t="s">
        <v>1309</v>
      </c>
      <c r="C56" s="248"/>
      <c r="D56" s="248">
        <f>VLOOKUP(B56,'Plantilla publicacion'!$A$3:$M$490,6,0)</f>
        <v>0</v>
      </c>
      <c r="E56" s="248"/>
      <c r="F56" s="248"/>
      <c r="G56" s="248" t="str">
        <f>VLOOKUP(B56,'Plantilla publicacion'!$A$3:$M$490,7,0)</f>
        <v>N/A</v>
      </c>
      <c r="H56" s="6" t="str">
        <f>VLOOKUP(B56,'Plantilla publicacion'!$A$3:$M$505,8,0)</f>
        <v>Definir el grupo étnico para la traducción de la Guía de Aprendizaje en Derecho de Consumo  (Acta de acuerdo de grupo étnico definido)</v>
      </c>
      <c r="I56" s="6">
        <f>VLOOKUP(B56,'Plantilla publicacion'!$A$3:$M$505,9,0)</f>
        <v>1</v>
      </c>
      <c r="J56" s="6" t="str">
        <f>VLOOKUP(B56,'Plantilla publicacion'!$A$3:$M$505,10,0)</f>
        <v>Númerica</v>
      </c>
      <c r="K56" s="7" t="str">
        <f>VLOOKUP(B56,'Plantilla publicacion'!$A$3:$M$505,11,0)</f>
        <v>2025-02-03</v>
      </c>
      <c r="L56" s="7" t="str">
        <f>VLOOKUP(B56,'Plantilla publicacion'!$A$3:$M$505,12,0)</f>
        <v>2025-03-31</v>
      </c>
      <c r="M56" s="56"/>
      <c r="N56" s="56" t="str">
        <f>VLOOKUP(B56,'Plantilla publicacion'!$A$3:$M$505,13,0)</f>
        <v>3003-GRUPO DE TRABAJO DE APOYO A LA RED NACIONAL DE PROTECCIÓN  AL CONSUMIDOR;
71-GRUPO DE TRABAJO DE FORMACION</v>
      </c>
      <c r="O56" s="506">
        <f>VLOOKUP(B56,'SEGUIMIENTO PAI 2025'!$F$6:$AF$486,23,0)</f>
        <v>100</v>
      </c>
      <c r="P56" s="506">
        <f>VLOOKUP(B56,'Plantilla publicacion'!$S$3:$Y$490,7,0)</f>
        <v>0.90909090909090906</v>
      </c>
      <c r="Q56" s="56" t="str">
        <f>VLOOKUP(B56,'SEGUIMIENTO PAI 2025'!$F$6:$AF$486,21,0)</f>
        <v>Se realiza reunión el 27 de marzo, en donde se realizó la presentación de la propuesta para la definición del Grupo étnico para la traducción de la guía NNA de la RNPC en donde se sugiere y define el grupo étnico WAYUUNAIKI
Para soporte de esta actividad se adjuntan: 
a. Acta firma  de la sesión.</v>
      </c>
    </row>
    <row r="57" spans="1:17" ht="38.25" x14ac:dyDescent="0.25">
      <c r="A57" s="12" t="str">
        <f>VLOOKUP(B57,'Plantilla publicacion'!$A$3:$B$490,2,0)</f>
        <v>Actividad propia</v>
      </c>
      <c r="B57" s="103" t="s">
        <v>1312</v>
      </c>
      <c r="C57" s="248"/>
      <c r="D57" s="248">
        <f>VLOOKUP(B57,'Plantilla publicacion'!$A$3:$M$490,6,0)</f>
        <v>0</v>
      </c>
      <c r="E57" s="248"/>
      <c r="F57" s="248"/>
      <c r="G57" s="248" t="str">
        <f>VLOOKUP(B57,'Plantilla publicacion'!$A$3:$M$490,7,0)</f>
        <v>N/A</v>
      </c>
      <c r="H57" s="6" t="str">
        <f>VLOOKUP(B57,'Plantilla publicacion'!$A$3:$M$505,8,0)</f>
        <v>Consolidar y traducir la Guía de Aprendizaje en Derecho de Consumo en lenguaje étnico aprobada (Guía de Aprendizaje en Derecho de Consumo en lenguaje étnico aprobada y traducida)</v>
      </c>
      <c r="I57" s="6">
        <f>VLOOKUP(B57,'Plantilla publicacion'!$A$3:$M$505,9,0)</f>
        <v>1</v>
      </c>
      <c r="J57" s="6" t="str">
        <f>VLOOKUP(B57,'Plantilla publicacion'!$A$3:$M$505,10,0)</f>
        <v>Númerica</v>
      </c>
      <c r="K57" s="7" t="str">
        <f>VLOOKUP(B57,'Plantilla publicacion'!$A$3:$M$505,11,0)</f>
        <v>2025-04-01</v>
      </c>
      <c r="L57" s="7" t="str">
        <f>VLOOKUP(B57,'Plantilla publicacion'!$A$3:$M$505,12,0)</f>
        <v>2025-08-29</v>
      </c>
      <c r="M57" s="56"/>
      <c r="N57" s="56" t="str">
        <f>VLOOKUP(B57,'Plantilla publicacion'!$A$3:$M$505,13,0)</f>
        <v>3003-GRUPO DE TRABAJO DE APOYO A LA RED NACIONAL DE PROTECCIÓN  AL CONSUMIDOR</v>
      </c>
      <c r="O57" s="506">
        <f>VLOOKUP(B57,'SEGUIMIENTO PAI 2025'!$F$6:$AF$486,23,0)</f>
        <v>100</v>
      </c>
      <c r="P57" s="506">
        <f>VLOOKUP(B57,'Plantilla publicacion'!$S$3:$Y$490,7,0)</f>
        <v>4.5454545454545459</v>
      </c>
      <c r="Q57" s="56" t="str">
        <f>VLOOKUP(B57,'SEGUIMIENTO PAI 2025'!$F$6:$AF$486,21,0)</f>
        <v>Se realiza la traducción y diagramación de la Guía de Derechos de Niños, Niñas y Adolescentes a lenguaje Wayuunaiki</v>
      </c>
    </row>
    <row r="58" spans="1:17" ht="38.25" x14ac:dyDescent="0.25">
      <c r="A58" s="12" t="str">
        <f>VLOOKUP(B58,'Plantilla publicacion'!$A$3:$B$490,2,0)</f>
        <v>Actividad propia</v>
      </c>
      <c r="B58" s="103" t="s">
        <v>1314</v>
      </c>
      <c r="C58" s="248"/>
      <c r="D58" s="248">
        <f>VLOOKUP(B58,'Plantilla publicacion'!$A$3:$M$490,6,0)</f>
        <v>0</v>
      </c>
      <c r="E58" s="248"/>
      <c r="F58" s="248"/>
      <c r="G58" s="248" t="str">
        <f>VLOOKUP(B58,'Plantilla publicacion'!$A$3:$M$490,7,0)</f>
        <v>N/A</v>
      </c>
      <c r="H58" s="6" t="str">
        <f>VLOOKUP(B58,'Plantilla publicacion'!$A$3:$M$505,8,0)</f>
        <v>Definir la Estrategia de socialización de la Guía de Aprendizaje en Derecho de Consumo (Documento Estrategia de socialización de la Guía de Aprendizaje en Derecho de Consumo)</v>
      </c>
      <c r="I58" s="6">
        <f>VLOOKUP(B58,'Plantilla publicacion'!$A$3:$M$505,9,0)</f>
        <v>1</v>
      </c>
      <c r="J58" s="6" t="str">
        <f>VLOOKUP(B58,'Plantilla publicacion'!$A$3:$M$505,10,0)</f>
        <v>Númerica</v>
      </c>
      <c r="K58" s="7" t="str">
        <f>VLOOKUP(B58,'Plantilla publicacion'!$A$3:$M$505,11,0)</f>
        <v>2025-06-03</v>
      </c>
      <c r="L58" s="7" t="str">
        <f>VLOOKUP(B58,'Plantilla publicacion'!$A$3:$M$505,12,0)</f>
        <v>2025-08-29</v>
      </c>
      <c r="M58" s="56"/>
      <c r="N58" s="56" t="str">
        <f>VLOOKUP(B58,'Plantilla publicacion'!$A$3:$M$505,13,0)</f>
        <v>3003-GRUPO DE TRABAJO DE APOYO A LA RED NACIONAL DE PROTECCIÓN  AL CONSUMIDOR</v>
      </c>
      <c r="O58" s="506">
        <f>VLOOKUP(B58,'SEGUIMIENTO PAI 2025'!$F$6:$AF$486,23,0)</f>
        <v>100</v>
      </c>
      <c r="P58" s="506">
        <f>VLOOKUP(B58,'Plantilla publicacion'!$S$3:$Y$490,7,0)</f>
        <v>1.8181818181818181</v>
      </c>
      <c r="Q58" s="56" t="str">
        <f>VLOOKUP(B58,'SEGUIMIENTO PAI 2025'!$F$6:$AF$486,21,0)</f>
        <v xml:space="preserve">Se aprueba por parte de la Coordinación de la RNPC la estrategia de socialización de la Guía NNA. 
</v>
      </c>
    </row>
    <row r="59" spans="1:17" ht="26.25" thickBot="1" x14ac:dyDescent="0.3">
      <c r="A59" s="12" t="str">
        <f>VLOOKUP(B59,'Plantilla publicacion'!$A$3:$B$490,2,0)</f>
        <v>Actividad propia</v>
      </c>
      <c r="B59" s="105" t="s">
        <v>1316</v>
      </c>
      <c r="C59" s="249"/>
      <c r="D59" s="249">
        <f>VLOOKUP(B59,'Plantilla publicacion'!$A$3:$M$490,6,0)</f>
        <v>0</v>
      </c>
      <c r="E59" s="249"/>
      <c r="F59" s="249"/>
      <c r="G59" s="249" t="str">
        <f>VLOOKUP(B59,'Plantilla publicacion'!$A$3:$M$490,7,0)</f>
        <v>N/A</v>
      </c>
      <c r="H59" s="107" t="str">
        <f>VLOOKUP(B59,'Plantilla publicacion'!$A$3:$M$505,8,0)</f>
        <v>Aplicar la estrategia de socialización definida (Informe de aplicación de la estrategia)</v>
      </c>
      <c r="I59" s="107">
        <f>VLOOKUP(B59,'Plantilla publicacion'!$A$3:$M$505,9,0)</f>
        <v>1</v>
      </c>
      <c r="J59" s="107" t="str">
        <f>VLOOKUP(B59,'Plantilla publicacion'!$A$3:$M$505,10,0)</f>
        <v>Númerica</v>
      </c>
      <c r="K59" s="108" t="str">
        <f>VLOOKUP(B59,'Plantilla publicacion'!$A$3:$M$505,11,0)</f>
        <v>2025-09-01</v>
      </c>
      <c r="L59" s="108" t="str">
        <f>VLOOKUP(B59,'Plantilla publicacion'!$A$3:$M$505,12,0)</f>
        <v>2025-12-15</v>
      </c>
      <c r="M59" s="109"/>
      <c r="N59" s="109" t="str">
        <f>VLOOKUP(B59,'Plantilla publicacion'!$A$3:$M$505,13,0)</f>
        <v>3003-GRUPO DE TRABAJO DE APOYO A LA RED NACIONAL DE PROTECCIÓN  AL CONSUMIDOR</v>
      </c>
      <c r="O59" s="508">
        <f>VLOOKUP(B59,'SEGUIMIENTO PAI 2025'!$F$6:$AF$486,23,0)</f>
        <v>0</v>
      </c>
      <c r="P59" s="508">
        <f>VLOOKUP(B59,'Plantilla publicacion'!$S$3:$Y$490,7,0)</f>
        <v>0</v>
      </c>
      <c r="Q59" s="109">
        <f>VLOOKUP(B59,'SEGUIMIENTO PAI 2025'!$F$6:$AF$486,21,0)</f>
        <v>0</v>
      </c>
    </row>
    <row r="60" spans="1:17" s="11" customFormat="1" ht="63.75" x14ac:dyDescent="0.25">
      <c r="A60" s="5" t="str">
        <f>VLOOKUP(B60,'Plantilla publicacion'!$A$3:$B$490,2,0)</f>
        <v>Producto</v>
      </c>
      <c r="B60" s="14" t="s">
        <v>1370</v>
      </c>
      <c r="C60" s="248" t="str">
        <f>VLOOKUP(B60,'Plantilla publicacion'!$A$3:$R$490,17,0)</f>
        <v>PND - 5-31-5-b- Convergencia regional - Entidades públicas territoriales y nacionales fortalecidas / PES - Transformación Institucional</v>
      </c>
      <c r="D60" s="248" t="str">
        <f>VLOOKUP(B60,'Plantilla publicacion'!$A$3:$M$497,6,0)</f>
        <v>56-Fortalecer la gestión de la información, el conocimiento y la innovación para optimizar la capacidad institucional</v>
      </c>
      <c r="E60" s="248" t="str">
        <f>VLOOKUP(B60,'Plantilla publicacion'!$A$3:$O$490,14,0)</f>
        <v>102-Cumplimiento de productos del PAI asociados a Fortalecer la gestión de la información, el conocimiento y la innovación para optimizar la capacidad institucional</v>
      </c>
      <c r="F60" s="248" t="str">
        <f>VLOOKUP(B60,'Plantilla publicacion'!$A$3:$P$490,15,0)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248" t="str">
        <f>VLOOKUP(B60,'Plantilla publicacion'!$A$3:$M$497,7,0)</f>
        <v>N/A</v>
      </c>
      <c r="H60" s="14" t="str">
        <f>VLOOKUP(B60,'Plantilla publicacion'!$A$3:$M$505,8,0)</f>
        <v>Capacitaciones internas al personal que atiende y oriente a los usuarios en las Casas del Consumidor, realizadas - Imágenes (fotografía o captura de pantalla) de la difusión realizada</v>
      </c>
      <c r="I60" s="14">
        <f>VLOOKUP(B60,'Plantilla publicacion'!$A$3:$M$505,9,0)</f>
        <v>8</v>
      </c>
      <c r="J60" s="14" t="str">
        <f>VLOOKUP(B60,'Plantilla publicacion'!$A$3:$M$505,10,0)</f>
        <v>Númerica</v>
      </c>
      <c r="K60" s="180" t="str">
        <f>VLOOKUP(B60,'Plantilla publicacion'!$A$3:$M$505,11,0)</f>
        <v>2025-01-15</v>
      </c>
      <c r="L60" s="180" t="str">
        <f>VLOOKUP(B60,'Plantilla publicacion'!$A$3:$M$505,12,0)</f>
        <v>2025-12-30</v>
      </c>
      <c r="M60" s="14">
        <f>IF(ISERROR(VLOOKUP(B60,'Plantilla publicacion'!$A$3:$P$490,16,0)),"NA",VLOOKUP(B60,'Plantilla publicacion'!$A$3:$P$490,16,0))</f>
        <v>0</v>
      </c>
      <c r="N60" s="14" t="str">
        <f>VLOOKUP(B60,'Plantilla publicacion'!$A$3:$M$505,13,0)</f>
        <v>3000-DESPACHO DEL SUPERINTENDENTE DELEGADO PARA LA PROTECCIÓN DEL CONSUMIDOR;
3100-DIRECCION DE INVESTIGACIONES DE PROTECCION AL CONSUMIDOR;
3200-DIRECCIÓN DE INVESTIGACIONES DE PROTECCIÓN DE USUARIOS DE SERVICIOS DE COMUNICACIONES</v>
      </c>
      <c r="O60" s="502">
        <f>VLOOKUP(B60,'SEGUIMIENTO PAI 2025'!$F$6:$AF$486,23,0)</f>
        <v>0</v>
      </c>
      <c r="P60" s="502">
        <f>VLOOKUP(B60,'Plantilla publicacion'!$S$3:$Y$490,7,0)</f>
        <v>0</v>
      </c>
      <c r="Q60" s="14">
        <f>VLOOKUP(B60,'SEGUIMIENTO PAI 2025'!$F$6:$AF$486,21,0)</f>
        <v>0</v>
      </c>
    </row>
    <row r="61" spans="1:17" ht="63.75" x14ac:dyDescent="0.25">
      <c r="A61" s="12" t="str">
        <f>VLOOKUP(B61,'Plantilla publicacion'!$A$3:$B$490,2,0)</f>
        <v>Actividad propia</v>
      </c>
      <c r="B61" s="6" t="s">
        <v>1371</v>
      </c>
      <c r="C61" s="248"/>
      <c r="D61" s="248">
        <f>VLOOKUP(B61,'Plantilla publicacion'!$A$3:$M$490,6,0)</f>
        <v>0</v>
      </c>
      <c r="E61" s="248"/>
      <c r="F61" s="248"/>
      <c r="G61" s="248" t="str">
        <f>VLOOKUP(B61,'Plantilla publicacion'!$A$3:$M$490,7,0)</f>
        <v>N/A</v>
      </c>
      <c r="H61" s="6" t="str">
        <f>VLOOKUP(B61,'Plantilla publicacion'!$A$3:$M$505,8,0)</f>
        <v>Definir el plan de trabajo de las jornadas a realizar ( Listado de asistencia a reunión)</v>
      </c>
      <c r="I61" s="6">
        <f>VLOOKUP(B61,'Plantilla publicacion'!$A$3:$M$505,9,0)</f>
        <v>1</v>
      </c>
      <c r="J61" s="6" t="str">
        <f>VLOOKUP(B61,'Plantilla publicacion'!$A$3:$M$505,10,0)</f>
        <v>Númerica</v>
      </c>
      <c r="K61" s="7" t="str">
        <f>VLOOKUP(B61,'Plantilla publicacion'!$A$3:$M$505,11,0)</f>
        <v>2025-01-15</v>
      </c>
      <c r="L61" s="7" t="str">
        <f>VLOOKUP(B61,'Plantilla publicacion'!$A$3:$M$505,12,0)</f>
        <v>2025-02-28</v>
      </c>
      <c r="M61" s="56"/>
      <c r="N61" s="56" t="str">
        <f>VLOOKUP(B61,'Plantilla publicacion'!$A$3:$M$505,13,0)</f>
        <v>3000-DESPACHO DEL SUPERINTENDENTE DELEGADO PARA LA PROTECCIÓN DEL CONSUMIDOR;
3100-DIRECCION DE INVESTIGACIONES DE PROTECCION AL CONSUMIDOR;
3200-DIRECCIÓN DE INVESTIGACIONES DE PROTECCIÓN DE USUARIOS DE SERVICIOS DE COMUNICACIONES</v>
      </c>
      <c r="O61" s="506">
        <f>VLOOKUP(B61,'SEGUIMIENTO PAI 2025'!$F$6:$AF$486,23,0)</f>
        <v>100</v>
      </c>
      <c r="P61" s="506">
        <f>VLOOKUP(B61,'Plantilla publicacion'!$S$3:$Y$490,7,0)</f>
        <v>1.8181818181818181</v>
      </c>
      <c r="Q61" s="56" t="str">
        <f>VLOOKUP(B61,'SEGUIMIENTO PAI 2025'!$F$6:$AF$486,21,0)</f>
        <v>Se remite las evidencias donde se definió el plan de trabajo para realizar las capacitaciones internas correspondientes a la actividad 3000.5.1</v>
      </c>
    </row>
    <row r="62" spans="1:17" ht="63.75" x14ac:dyDescent="0.25">
      <c r="A62" s="12" t="str">
        <f>VLOOKUP(B62,'Plantilla publicacion'!$A$3:$B$490,2,0)</f>
        <v>Actividad propia</v>
      </c>
      <c r="B62" s="6" t="s">
        <v>1372</v>
      </c>
      <c r="C62" s="267"/>
      <c r="D62" s="267">
        <f>VLOOKUP(B62,'Plantilla publicacion'!$A$3:$M$490,6,0)</f>
        <v>0</v>
      </c>
      <c r="E62" s="267"/>
      <c r="F62" s="267"/>
      <c r="G62" s="267" t="str">
        <f>VLOOKUP(B62,'Plantilla publicacion'!$A$3:$M$490,7,0)</f>
        <v>N/A</v>
      </c>
      <c r="H62" s="6" t="str">
        <f>VLOOKUP(B62,'Plantilla publicacion'!$A$3:$M$505,8,0)</f>
        <v>Desarrollar las jornadas de capacitación - Imágenes (fotografía o captura de pantalla) de la difusión realizada.</v>
      </c>
      <c r="I62" s="6">
        <f>VLOOKUP(B62,'Plantilla publicacion'!$A$3:$M$505,9,0)</f>
        <v>8</v>
      </c>
      <c r="J62" s="6" t="str">
        <f>VLOOKUP(B62,'Plantilla publicacion'!$A$3:$M$505,10,0)</f>
        <v>Númerica</v>
      </c>
      <c r="K62" s="7" t="str">
        <f>VLOOKUP(B62,'Plantilla publicacion'!$A$3:$M$505,11,0)</f>
        <v>2025-03-03</v>
      </c>
      <c r="L62" s="7" t="str">
        <f>VLOOKUP(B62,'Plantilla publicacion'!$A$3:$M$505,12,0)</f>
        <v>2025-12-30</v>
      </c>
      <c r="M62" s="56"/>
      <c r="N62" s="56" t="str">
        <f>VLOOKUP(B62,'Plantilla publicacion'!$A$3:$M$505,13,0)</f>
        <v>3000-DESPACHO DEL SUPERINTENDENTE DELEGADO PARA LA PROTECCIÓN DEL CONSUMIDOR;
3100-DIRECCION DE INVESTIGACIONES DE PROTECCION AL CONSUMIDOR;
3200-DIRECCIÓN DE INVESTIGACIONES DE PROTECCIÓN DE USUARIOS DE SERVICIOS DE COMUNICACIONES</v>
      </c>
      <c r="O62" s="506">
        <f>VLOOKUP(B62,'SEGUIMIENTO PAI 2025'!$F$6:$AF$486,23,0)</f>
        <v>100</v>
      </c>
      <c r="P62" s="506">
        <f>VLOOKUP(B62,'Plantilla publicacion'!$S$3:$Y$490,7,0)</f>
        <v>7.2727272727272725</v>
      </c>
      <c r="Q62" s="56" t="str">
        <f>VLOOKUP(B62,'SEGUIMIENTO PAI 2025'!$F$6:$AF$486,21,0)</f>
        <v>Se remite informe de capacitación realizada en la ciudad de Barranquilla.
Con este informe, se completa las ocho capacitaciones requeridas para dar cumplimiento a este producto del plan de acción.</v>
      </c>
    </row>
  </sheetData>
  <autoFilter ref="A9:N62" xr:uid="{B0919974-6D97-4421-A06A-70059AE1A889}"/>
  <mergeCells count="65">
    <mergeCell ref="C25:C30"/>
    <mergeCell ref="D25:D30"/>
    <mergeCell ref="E25:E30"/>
    <mergeCell ref="F25:F30"/>
    <mergeCell ref="G25:G30"/>
    <mergeCell ref="C31:C37"/>
    <mergeCell ref="D31:D37"/>
    <mergeCell ref="E31:E37"/>
    <mergeCell ref="F31:F37"/>
    <mergeCell ref="G31:G37"/>
    <mergeCell ref="C38:C42"/>
    <mergeCell ref="D38:D42"/>
    <mergeCell ref="E38:E42"/>
    <mergeCell ref="F38:F42"/>
    <mergeCell ref="G38:G42"/>
    <mergeCell ref="C43:C45"/>
    <mergeCell ref="D43:D45"/>
    <mergeCell ref="F43:F45"/>
    <mergeCell ref="G43:G45"/>
    <mergeCell ref="E43:E45"/>
    <mergeCell ref="C46:C51"/>
    <mergeCell ref="G46:G51"/>
    <mergeCell ref="F46:F51"/>
    <mergeCell ref="E46:E51"/>
    <mergeCell ref="D46:D51"/>
    <mergeCell ref="C10:C15"/>
    <mergeCell ref="D10:D15"/>
    <mergeCell ref="E10:E15"/>
    <mergeCell ref="F10:F15"/>
    <mergeCell ref="G10:G15"/>
    <mergeCell ref="C16:C21"/>
    <mergeCell ref="D16:D21"/>
    <mergeCell ref="E16:E21"/>
    <mergeCell ref="F16:F21"/>
    <mergeCell ref="G16:G21"/>
    <mergeCell ref="C55:C59"/>
    <mergeCell ref="D55:D59"/>
    <mergeCell ref="E55:E59"/>
    <mergeCell ref="F55:F59"/>
    <mergeCell ref="G55:G59"/>
    <mergeCell ref="G60:G62"/>
    <mergeCell ref="F60:F62"/>
    <mergeCell ref="E60:E62"/>
    <mergeCell ref="D60:D62"/>
    <mergeCell ref="C60:C62"/>
    <mergeCell ref="C52:C54"/>
    <mergeCell ref="G52:G54"/>
    <mergeCell ref="F52:F54"/>
    <mergeCell ref="E52:E54"/>
    <mergeCell ref="D52:D54"/>
    <mergeCell ref="C22:C24"/>
    <mergeCell ref="G22:G24"/>
    <mergeCell ref="F22:F24"/>
    <mergeCell ref="E22:E24"/>
    <mergeCell ref="D22:D24"/>
    <mergeCell ref="O4:Q4"/>
    <mergeCell ref="O5:P5"/>
    <mergeCell ref="O6:P6"/>
    <mergeCell ref="O7:Q7"/>
    <mergeCell ref="B8:D8"/>
    <mergeCell ref="G8:N8"/>
    <mergeCell ref="B4:N4"/>
    <mergeCell ref="B6:N6"/>
    <mergeCell ref="B7:N7"/>
    <mergeCell ref="B5:L5"/>
  </mergeCells>
  <conditionalFormatting sqref="A5:A6 N5 B44:B45 B47:B51 B53:B54 B56:B59 B61:B62 B11:B15 B17:B21 B23:B24 B26:B30 B32:B37 B39:B42 A1:G1 A4:N4 A7:N7 A8:Q8 I1:Q1 A2:Q3 A63:XFD1048576 A9:N9 R1:XFD62 H61:Q62 H56:Q59 H47:Q51 H44:Q45 H53:Q54 H39:Q42 H17:Q21 H23:Q24 H32:Q37 H26:Q30 H11:Q15">
    <cfRule type="cellIs" dxfId="104" priority="117" operator="equal">
      <formula>0</formula>
    </cfRule>
  </conditionalFormatting>
  <conditionalFormatting sqref="A44:A45 A47:A51 A53:A54 A56:A59 A61:A62 A11:A15 A17:A21 A23:A24 A26:A30 A32:A37 A39:A42">
    <cfRule type="cellIs" dxfId="103" priority="116" operator="equal">
      <formula>0</formula>
    </cfRule>
  </conditionalFormatting>
  <conditionalFormatting sqref="B6:N6">
    <cfRule type="cellIs" dxfId="102" priority="115" operator="equal">
      <formula>0</formula>
    </cfRule>
  </conditionalFormatting>
  <conditionalFormatting sqref="A10:B10 H10:L10">
    <cfRule type="cellIs" dxfId="101" priority="114" operator="equal">
      <formula>0</formula>
    </cfRule>
  </conditionalFormatting>
  <conditionalFormatting sqref="A16:B16 H16:L16">
    <cfRule type="cellIs" dxfId="100" priority="113" operator="equal">
      <formula>0</formula>
    </cfRule>
  </conditionalFormatting>
  <conditionalFormatting sqref="A22:B22 H22:L22">
    <cfRule type="cellIs" dxfId="99" priority="112" operator="equal">
      <formula>0</formula>
    </cfRule>
  </conditionalFormatting>
  <conditionalFormatting sqref="A25:B25 H25:L25">
    <cfRule type="cellIs" dxfId="98" priority="111" operator="equal">
      <formula>0</formula>
    </cfRule>
  </conditionalFormatting>
  <conditionalFormatting sqref="A31:B31 H31:L31">
    <cfRule type="cellIs" dxfId="97" priority="110" operator="equal">
      <formula>0</formula>
    </cfRule>
  </conditionalFormatting>
  <conditionalFormatting sqref="A38:B38 H38:L38">
    <cfRule type="cellIs" dxfId="96" priority="109" operator="equal">
      <formula>0</formula>
    </cfRule>
  </conditionalFormatting>
  <conditionalFormatting sqref="A43:B43 H43:L43">
    <cfRule type="cellIs" dxfId="95" priority="108" operator="equal">
      <formula>0</formula>
    </cfRule>
  </conditionalFormatting>
  <conditionalFormatting sqref="A46:B46 H46:L46">
    <cfRule type="cellIs" dxfId="94" priority="107" operator="equal">
      <formula>0</formula>
    </cfRule>
  </conditionalFormatting>
  <conditionalFormatting sqref="A52:B52 H52:L52">
    <cfRule type="cellIs" dxfId="93" priority="106" operator="equal">
      <formula>0</formula>
    </cfRule>
  </conditionalFormatting>
  <conditionalFormatting sqref="A55:B55 H55:L55">
    <cfRule type="cellIs" dxfId="92" priority="105" operator="equal">
      <formula>0</formula>
    </cfRule>
  </conditionalFormatting>
  <conditionalFormatting sqref="A60:B60 H60:L60">
    <cfRule type="cellIs" dxfId="91" priority="104" operator="equal">
      <formula>0</formula>
    </cfRule>
  </conditionalFormatting>
  <conditionalFormatting sqref="C55:G55">
    <cfRule type="cellIs" dxfId="90" priority="78" operator="equal">
      <formula>0</formula>
    </cfRule>
  </conditionalFormatting>
  <conditionalFormatting sqref="C46:D46">
    <cfRule type="cellIs" dxfId="89" priority="76" operator="equal">
      <formula>0</formula>
    </cfRule>
  </conditionalFormatting>
  <conditionalFormatting sqref="C43:E43">
    <cfRule type="cellIs" dxfId="88" priority="75" operator="equal">
      <formula>0</formula>
    </cfRule>
  </conditionalFormatting>
  <conditionalFormatting sqref="C38:G38">
    <cfRule type="cellIs" dxfId="87" priority="74" operator="equal">
      <formula>0</formula>
    </cfRule>
  </conditionalFormatting>
  <conditionalFormatting sqref="C31:G31">
    <cfRule type="cellIs" dxfId="86" priority="73" operator="equal">
      <formula>0</formula>
    </cfRule>
  </conditionalFormatting>
  <conditionalFormatting sqref="C25:G25">
    <cfRule type="cellIs" dxfId="85" priority="72" operator="equal">
      <formula>0</formula>
    </cfRule>
  </conditionalFormatting>
  <conditionalFormatting sqref="C16:G16">
    <cfRule type="cellIs" dxfId="84" priority="70" operator="equal">
      <formula>0</formula>
    </cfRule>
  </conditionalFormatting>
  <conditionalFormatting sqref="C10:G10">
    <cfRule type="cellIs" dxfId="83" priority="69" operator="equal">
      <formula>0</formula>
    </cfRule>
  </conditionalFormatting>
  <conditionalFormatting sqref="C22">
    <cfRule type="cellIs" dxfId="82" priority="68" operator="equal">
      <formula>0</formula>
    </cfRule>
  </conditionalFormatting>
  <conditionalFormatting sqref="G22">
    <cfRule type="cellIs" dxfId="81" priority="67" operator="equal">
      <formula>0</formula>
    </cfRule>
  </conditionalFormatting>
  <conditionalFormatting sqref="F22">
    <cfRule type="cellIs" dxfId="80" priority="66" operator="equal">
      <formula>0</formula>
    </cfRule>
  </conditionalFormatting>
  <conditionalFormatting sqref="E22">
    <cfRule type="cellIs" dxfId="79" priority="65" operator="equal">
      <formula>0</formula>
    </cfRule>
  </conditionalFormatting>
  <conditionalFormatting sqref="D22">
    <cfRule type="cellIs" dxfId="78" priority="64" operator="equal">
      <formula>0</formula>
    </cfRule>
  </conditionalFormatting>
  <conditionalFormatting sqref="C52">
    <cfRule type="cellIs" dxfId="77" priority="63" operator="equal">
      <formula>0</formula>
    </cfRule>
  </conditionalFormatting>
  <conditionalFormatting sqref="G52">
    <cfRule type="cellIs" dxfId="76" priority="62" operator="equal">
      <formula>0</formula>
    </cfRule>
  </conditionalFormatting>
  <conditionalFormatting sqref="F52">
    <cfRule type="cellIs" dxfId="75" priority="61" operator="equal">
      <formula>0</formula>
    </cfRule>
  </conditionalFormatting>
  <conditionalFormatting sqref="E52">
    <cfRule type="cellIs" dxfId="74" priority="60" operator="equal">
      <formula>0</formula>
    </cfRule>
  </conditionalFormatting>
  <conditionalFormatting sqref="D52">
    <cfRule type="cellIs" dxfId="73" priority="59" operator="equal">
      <formula>0</formula>
    </cfRule>
  </conditionalFormatting>
  <conditionalFormatting sqref="G60">
    <cfRule type="cellIs" dxfId="72" priority="58" operator="equal">
      <formula>0</formula>
    </cfRule>
  </conditionalFormatting>
  <conditionalFormatting sqref="F60">
    <cfRule type="cellIs" dxfId="71" priority="57" operator="equal">
      <formula>0</formula>
    </cfRule>
  </conditionalFormatting>
  <conditionalFormatting sqref="E60">
    <cfRule type="cellIs" dxfId="70" priority="56" operator="equal">
      <formula>0</formula>
    </cfRule>
  </conditionalFormatting>
  <conditionalFormatting sqref="D60">
    <cfRule type="cellIs" dxfId="69" priority="55" operator="equal">
      <formula>0</formula>
    </cfRule>
  </conditionalFormatting>
  <conditionalFormatting sqref="C60">
    <cfRule type="cellIs" dxfId="68" priority="54" operator="equal">
      <formula>0</formula>
    </cfRule>
  </conditionalFormatting>
  <conditionalFormatting sqref="G46">
    <cfRule type="cellIs" dxfId="67" priority="53" operator="equal">
      <formula>0</formula>
    </cfRule>
  </conditionalFormatting>
  <conditionalFormatting sqref="F46">
    <cfRule type="cellIs" dxfId="66" priority="52" operator="equal">
      <formula>0</formula>
    </cfRule>
  </conditionalFormatting>
  <conditionalFormatting sqref="E46">
    <cfRule type="cellIs" dxfId="65" priority="51" operator="equal">
      <formula>0</formula>
    </cfRule>
  </conditionalFormatting>
  <conditionalFormatting sqref="F43">
    <cfRule type="cellIs" dxfId="64" priority="50" operator="equal">
      <formula>0</formula>
    </cfRule>
  </conditionalFormatting>
  <conditionalFormatting sqref="G43">
    <cfRule type="cellIs" dxfId="63" priority="49" operator="equal">
      <formula>0</formula>
    </cfRule>
  </conditionalFormatting>
  <conditionalFormatting sqref="M10:Q10">
    <cfRule type="cellIs" dxfId="62" priority="48" operator="equal">
      <formula>0</formula>
    </cfRule>
  </conditionalFormatting>
  <conditionalFormatting sqref="M46:Q46">
    <cfRule type="cellIs" dxfId="61" priority="41" operator="equal">
      <formula>0</formula>
    </cfRule>
  </conditionalFormatting>
  <conditionalFormatting sqref="M52:Q52">
    <cfRule type="cellIs" dxfId="60" priority="40" operator="equal">
      <formula>0</formula>
    </cfRule>
  </conditionalFormatting>
  <conditionalFormatting sqref="M60:Q60">
    <cfRule type="cellIs" dxfId="59" priority="38" operator="equal">
      <formula>0</formula>
    </cfRule>
  </conditionalFormatting>
  <conditionalFormatting sqref="M55:Q55">
    <cfRule type="cellIs" dxfId="58" priority="36" operator="equal">
      <formula>0</formula>
    </cfRule>
  </conditionalFormatting>
  <conditionalFormatting sqref="M43:Q43">
    <cfRule type="cellIs" dxfId="57" priority="35" operator="equal">
      <formula>0</formula>
    </cfRule>
  </conditionalFormatting>
  <conditionalFormatting sqref="M25:Q25">
    <cfRule type="cellIs" dxfId="56" priority="31" operator="equal">
      <formula>0</formula>
    </cfRule>
  </conditionalFormatting>
  <conditionalFormatting sqref="M38:Q38">
    <cfRule type="cellIs" dxfId="55" priority="29" operator="equal">
      <formula>0</formula>
    </cfRule>
  </conditionalFormatting>
  <conditionalFormatting sqref="M31:Q31">
    <cfRule type="cellIs" dxfId="54" priority="28" operator="equal">
      <formula>0</formula>
    </cfRule>
  </conditionalFormatting>
  <conditionalFormatting sqref="M16:Q16">
    <cfRule type="cellIs" dxfId="53" priority="27" operator="equal">
      <formula>0</formula>
    </cfRule>
  </conditionalFormatting>
  <conditionalFormatting sqref="M22:Q22">
    <cfRule type="cellIs" dxfId="52" priority="26" operator="equal">
      <formula>0</formula>
    </cfRule>
  </conditionalFormatting>
  <conditionalFormatting sqref="O9:Q9">
    <cfRule type="cellIs" dxfId="51" priority="24"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25" orientation="portrait" r:id="rId1"/>
  <colBreaks count="1" manualBreakCount="1">
    <brk id="7" max="6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Q18"/>
  <sheetViews>
    <sheetView showGridLines="0" view="pageBreakPreview" topLeftCell="J3" zoomScale="71" zoomScaleNormal="110" zoomScaleSheetLayoutView="100" workbookViewId="0">
      <selection activeCell="Q6" sqref="Q6"/>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6" width="29.42578125" style="1" customWidth="1"/>
    <col min="17" max="17" width="77.28515625" style="1" customWidth="1"/>
    <col min="18" max="16384" width="11.42578125" style="5"/>
  </cols>
  <sheetData>
    <row r="1" spans="1:17" ht="43.5" customHeight="1" x14ac:dyDescent="0.25">
      <c r="B1" s="212"/>
      <c r="C1" s="212"/>
      <c r="D1" s="212"/>
      <c r="E1" s="212"/>
      <c r="F1" s="212"/>
      <c r="G1" s="212"/>
      <c r="H1" s="335" t="s">
        <v>14</v>
      </c>
      <c r="I1" s="336"/>
      <c r="J1" s="336"/>
      <c r="K1" s="336"/>
      <c r="L1" s="336"/>
      <c r="M1" s="336"/>
      <c r="N1" s="336"/>
      <c r="O1" s="189"/>
      <c r="P1" s="189"/>
      <c r="Q1" s="189"/>
    </row>
    <row r="2" spans="1:17" ht="25.5" customHeight="1" x14ac:dyDescent="0.25">
      <c r="B2" s="212"/>
      <c r="C2" s="212"/>
      <c r="D2" s="212"/>
      <c r="E2" s="212"/>
      <c r="F2" s="212"/>
      <c r="G2" s="212"/>
      <c r="H2" s="337"/>
      <c r="I2" s="338"/>
      <c r="J2" s="338"/>
      <c r="K2" s="338"/>
      <c r="L2" s="338"/>
      <c r="M2" s="338"/>
      <c r="N2" s="338"/>
      <c r="O2" s="189"/>
      <c r="P2" s="189"/>
      <c r="Q2" s="189"/>
    </row>
    <row r="3" spans="1:17" ht="32.25" customHeight="1" thickBot="1" x14ac:dyDescent="0.3">
      <c r="B3" s="287"/>
      <c r="C3" s="287"/>
      <c r="D3" s="287"/>
      <c r="E3" s="287"/>
      <c r="F3" s="287"/>
      <c r="G3" s="287"/>
      <c r="H3" s="339"/>
      <c r="I3" s="340"/>
      <c r="J3" s="340"/>
      <c r="K3" s="340"/>
      <c r="L3" s="340"/>
      <c r="M3" s="340"/>
      <c r="N3" s="340"/>
      <c r="O3" s="189"/>
      <c r="P3" s="189"/>
      <c r="Q3" s="189"/>
    </row>
    <row r="4" spans="1:17" ht="30.75" customHeight="1" thickBot="1" x14ac:dyDescent="0.3">
      <c r="B4" s="288" t="s">
        <v>1494</v>
      </c>
      <c r="C4" s="288"/>
      <c r="D4" s="288"/>
      <c r="E4" s="288"/>
      <c r="F4" s="288"/>
      <c r="G4" s="288"/>
      <c r="H4" s="288"/>
      <c r="I4" s="288"/>
      <c r="J4" s="288"/>
      <c r="K4" s="288"/>
      <c r="L4" s="288"/>
      <c r="M4" s="288"/>
      <c r="N4" s="309"/>
      <c r="O4" s="322" t="str">
        <f>+CONCATENATE("Avance porcentual ponderada de la gestión  ",P7)</f>
        <v xml:space="preserve">Avance porcentual ponderada de la gestión  </v>
      </c>
      <c r="P4" s="323"/>
      <c r="Q4" s="324"/>
    </row>
    <row r="5" spans="1:17" ht="57.75" customHeight="1" x14ac:dyDescent="0.25">
      <c r="B5" s="344" t="s">
        <v>1495</v>
      </c>
      <c r="C5" s="344"/>
      <c r="D5" s="344"/>
      <c r="E5" s="344"/>
      <c r="F5" s="344"/>
      <c r="G5" s="344"/>
      <c r="H5" s="344"/>
      <c r="I5" s="344"/>
      <c r="J5" s="344"/>
      <c r="K5" s="344"/>
      <c r="L5" s="344"/>
      <c r="M5" s="50"/>
      <c r="N5" s="9"/>
      <c r="O5" s="325" t="s">
        <v>482</v>
      </c>
      <c r="P5" s="326"/>
      <c r="Q5" s="203">
        <f>VLOOKUP(B4,'Plantilla publicacion'!AE13:AF19,2,0)</f>
        <v>50</v>
      </c>
    </row>
    <row r="6" spans="1:17" ht="28.5" customHeight="1" thickBot="1" x14ac:dyDescent="0.3">
      <c r="B6" s="262" t="str">
        <f>CONCATENATE(COUNTIF(A10:A36,"producto")," PRODUCTOS")</f>
        <v>3 PRODUCTOS</v>
      </c>
      <c r="C6" s="262"/>
      <c r="D6" s="262"/>
      <c r="E6" s="262"/>
      <c r="F6" s="262"/>
      <c r="G6" s="262"/>
      <c r="H6" s="262"/>
      <c r="I6" s="262"/>
      <c r="J6" s="262"/>
      <c r="K6" s="262"/>
      <c r="L6" s="262"/>
      <c r="M6" s="262"/>
      <c r="N6" s="262"/>
      <c r="O6" s="327" t="s">
        <v>2066</v>
      </c>
      <c r="P6" s="328"/>
      <c r="Q6" s="204">
        <f>VLOOKUP(B4,'Plantilla publicacion'!AH13:AI19,2,0)</f>
        <v>78.133333333333354</v>
      </c>
    </row>
    <row r="7" spans="1:17" ht="32.25" customHeight="1" thickBot="1" x14ac:dyDescent="0.3">
      <c r="B7" s="341" t="s">
        <v>15</v>
      </c>
      <c r="C7" s="342"/>
      <c r="D7" s="342"/>
      <c r="E7" s="342"/>
      <c r="F7" s="342"/>
      <c r="G7" s="342"/>
      <c r="H7" s="342"/>
      <c r="I7" s="342"/>
      <c r="J7" s="342"/>
      <c r="K7" s="342"/>
      <c r="L7" s="342"/>
      <c r="M7" s="342"/>
      <c r="N7" s="343"/>
      <c r="O7" s="253" t="s">
        <v>2073</v>
      </c>
      <c r="P7" s="254"/>
      <c r="Q7" s="255"/>
    </row>
    <row r="8" spans="1:17" ht="16.5" hidden="1" customHeight="1" thickBot="1" x14ac:dyDescent="0.3">
      <c r="B8" s="329" t="s">
        <v>8</v>
      </c>
      <c r="C8" s="330"/>
      <c r="D8" s="331"/>
      <c r="E8" s="70"/>
      <c r="F8" s="70"/>
      <c r="G8" s="332"/>
      <c r="H8" s="333"/>
      <c r="I8" s="333"/>
      <c r="J8" s="333"/>
      <c r="K8" s="333"/>
      <c r="L8" s="333"/>
      <c r="M8" s="333"/>
      <c r="N8" s="334"/>
      <c r="O8" s="79" t="s">
        <v>2068</v>
      </c>
      <c r="P8" s="205" t="s">
        <v>2069</v>
      </c>
      <c r="Q8" s="79" t="s">
        <v>2070</v>
      </c>
    </row>
    <row r="9" spans="1:17" ht="48" customHeight="1" thickBot="1" x14ac:dyDescent="0.3">
      <c r="B9" s="75" t="s">
        <v>474</v>
      </c>
      <c r="C9" s="77" t="s">
        <v>1528</v>
      </c>
      <c r="D9" s="77" t="s">
        <v>0</v>
      </c>
      <c r="E9" s="77" t="s">
        <v>1476</v>
      </c>
      <c r="F9" s="77" t="s">
        <v>1531</v>
      </c>
      <c r="G9" s="77" t="s">
        <v>1</v>
      </c>
      <c r="H9" s="77" t="s">
        <v>2</v>
      </c>
      <c r="I9" s="77" t="s">
        <v>3</v>
      </c>
      <c r="J9" s="77" t="s">
        <v>4</v>
      </c>
      <c r="K9" s="78" t="s">
        <v>5</v>
      </c>
      <c r="L9" s="78" t="s">
        <v>6</v>
      </c>
      <c r="M9" s="80" t="s">
        <v>1529</v>
      </c>
      <c r="N9" s="79" t="s">
        <v>7</v>
      </c>
      <c r="O9" s="206" t="s">
        <v>2068</v>
      </c>
      <c r="P9" s="207" t="s">
        <v>2069</v>
      </c>
      <c r="Q9" s="208" t="s">
        <v>2070</v>
      </c>
    </row>
    <row r="10" spans="1:17" s="11" customFormat="1" ht="25.5" x14ac:dyDescent="0.25">
      <c r="A10" s="5" t="str">
        <f>VLOOKUP(B10,'Plantilla publicacion'!$A$3:$B$490,2,0)</f>
        <v>Producto</v>
      </c>
      <c r="B10" s="99" t="s">
        <v>513</v>
      </c>
      <c r="C10" s="247" t="str">
        <f>VLOOKUP(B10,'Plantilla publicacion'!$A$3:$R$490,17,0)</f>
        <v>PND - 5-31-5-b- Convergencia regional - Entidades públicas territoriales y nacionales fortalecidas / PES - Transformación Institucional</v>
      </c>
      <c r="D10" s="247" t="str">
        <f>VLOOKUP(B10,'Plantilla publicacion'!$A$3:$M$505,6,0)</f>
        <v>60-Fortalecer el Sistema Integral de Gestión Institucional en el marco del Modelo Integrado de Planeación y gestión para mejorar la prestación del servicio.</v>
      </c>
      <c r="E10" s="247" t="str">
        <f>VLOOKUP(B10,'Plantilla publicacion'!$A$3:$O$490,14,0)</f>
        <v>106-Cumplimiento de productos del PAI asociados a Fortalecer el Sistema Integral de Gestión Institucional para mejorar la prestación del servicio.</v>
      </c>
      <c r="F10" s="247" t="str">
        <f>VLOOKUP(B10,'Plantilla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247" t="str">
        <f>VLOOKUP(B10,'Plantilla publicacion'!$A$3:$M$505,7,0)</f>
        <v>N/A</v>
      </c>
      <c r="H10" s="101" t="str">
        <f>VLOOKUP(B10,'Plantilla publicacion'!$A$3:$M$505,8,0)</f>
        <v>Plan Anual de Auditorías ejecutado y presentado al CICCI (actas del CICCI firmadas semestralmente por Superintendente y jefe OCI)</v>
      </c>
      <c r="I10" s="101">
        <f>VLOOKUP(B10,'Plantilla publicacion'!$A$3:$M$505,9,0)</f>
        <v>100</v>
      </c>
      <c r="J10" s="101" t="str">
        <f>VLOOKUP(B10,'Plantilla publicacion'!$A$3:$M$505,10,0)</f>
        <v>Porcentual</v>
      </c>
      <c r="K10" s="181" t="str">
        <f>VLOOKUP(B10,'Plantilla publicacion'!$A$3:$M$505,11,0)</f>
        <v>2025-01-02</v>
      </c>
      <c r="L10" s="181" t="str">
        <f>VLOOKUP(B10,'Plantilla publicacion'!$A$3:$M$505,12,0)</f>
        <v>2025-12-31</v>
      </c>
      <c r="M10" s="101">
        <f>IF(ISERROR(VLOOKUP(B10,'Plantilla publicacion'!$A$3:$P$490,16,0)),"NA",VLOOKUP(B10,'Plantilla publicacion'!$A$3:$P$490,16,0))</f>
        <v>0</v>
      </c>
      <c r="N10" s="101" t="str">
        <f>VLOOKUP(B10,'Plantilla publicacion'!$A$3:$M$505,13,0)</f>
        <v>50-OFICINA DE CONTROL INTERNO</v>
      </c>
      <c r="O10" s="507">
        <f>VLOOKUP(B10,'SEGUIMIENTO PAI 2025'!$F$6:$AF$486,23,0)</f>
        <v>0</v>
      </c>
      <c r="P10" s="507">
        <f>VLOOKUP(B10,'Plantilla publicacion'!$S$3:$Y$490,7,0)</f>
        <v>0</v>
      </c>
      <c r="Q10" s="101">
        <f>VLOOKUP(B10,'SEGUIMIENTO PAI 2025'!$F$6:$AF$486,21,0)</f>
        <v>0</v>
      </c>
    </row>
    <row r="11" spans="1:17" ht="121.5" customHeight="1" x14ac:dyDescent="0.25">
      <c r="A11" s="12" t="str">
        <f>VLOOKUP(B11,'Plantilla publicacion'!$A$3:$B$490,2,0)</f>
        <v>Actividad propia</v>
      </c>
      <c r="B11" s="103" t="s">
        <v>517</v>
      </c>
      <c r="C11" s="248"/>
      <c r="D11" s="248">
        <f>VLOOKUP(B11,'Plantilla publicacion'!$A$3:$M$490,6,0)</f>
        <v>0</v>
      </c>
      <c r="E11" s="248"/>
      <c r="F11" s="248"/>
      <c r="G11" s="248" t="str">
        <f>VLOOKUP(B11,'Plantilla publicacion'!$A$3:$M$490,7,0)</f>
        <v>N/A</v>
      </c>
      <c r="H11" s="6" t="str">
        <f>VLOOKUP(B11,'Plantilla publicacion'!$A$3:$M$505,8,0)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publicacion'!$A$3:$M$505,9,0)</f>
        <v>100</v>
      </c>
      <c r="J11" s="6" t="str">
        <f>VLOOKUP(B11,'Plantilla publicacion'!$A$3:$M$505,10,0)</f>
        <v>Porcentual</v>
      </c>
      <c r="K11" s="7" t="str">
        <f>VLOOKUP(B11,'Plantilla publicacion'!$A$3:$M$505,11,0)</f>
        <v>2025-01-02</v>
      </c>
      <c r="L11" s="7" t="str">
        <f>VLOOKUP(B11,'Plantilla publicacion'!$A$3:$M$505,12,0)</f>
        <v>2025-12-31</v>
      </c>
      <c r="M11" s="56"/>
      <c r="N11" s="56" t="str">
        <f>VLOOKUP(B11,'Plantilla publicacion'!$A$3:$M$505,13,0)</f>
        <v>50-OFICINA DE CONTROL INTERNO</v>
      </c>
      <c r="O11" s="506">
        <f>VLOOKUP(B11,'SEGUIMIENTO PAI 2025'!$F$6:$AF$486,23,0)</f>
        <v>43</v>
      </c>
      <c r="P11" s="506">
        <f>VLOOKUP(B11,'Plantilla publicacion'!$S$3:$Y$490,7,0)</f>
        <v>11.466666666666667</v>
      </c>
      <c r="Q11" s="56" t="str">
        <f>VLOOKUP(B11,'SEGUIMIENTO PAI 2025'!$F$6:$AF$486,21,0)</f>
        <v xml:space="preserve">De acuerdo con el plan anual de auditoría 2025 aprobado por el Comité de Coordinación de Control Interno, en el cual se encuentran registradas 77  actividades a realizar por la Oficina de Control Interno, como son, los Informes de auditorías internas basadas en riesgos, informes de auditorías SIGI e informes de ley y seguimiento u otros. Para el segundo reporte de 2025 esta Oficina realizó 3 Informes de Auditorías de Gestión y 14 Informes de Ley y seguimiento, para un total de 17 informes.  
Teniendo en cuenta los 16 informes del reporte anterior más los 17 informes de este segundo reporte, se obtiene un total de 33 informes (auditorias, informes de ley – seguimiento), para un porcentaje de avance del 43%.
</v>
      </c>
    </row>
    <row r="12" spans="1:17" ht="51.75" thickBot="1" x14ac:dyDescent="0.3">
      <c r="A12" s="12" t="str">
        <f>VLOOKUP(B12,'Plantilla publicacion'!$A$3:$B$490,2,0)</f>
        <v>Actividad propia</v>
      </c>
      <c r="B12" s="105" t="s">
        <v>518</v>
      </c>
      <c r="C12" s="249"/>
      <c r="D12" s="249">
        <f>VLOOKUP(B12,'Plantilla publicacion'!$A$3:$M$490,6,0)</f>
        <v>0</v>
      </c>
      <c r="E12" s="249"/>
      <c r="F12" s="249"/>
      <c r="G12" s="249" t="str">
        <f>VLOOKUP(B12,'Plantilla publicacion'!$A$3:$M$490,7,0)</f>
        <v>N/A</v>
      </c>
      <c r="H12" s="107" t="str">
        <f>VLOOKUP(B12,'Plantilla publicacion'!$A$3:$M$505,8,0)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07">
        <f>VLOOKUP(B12,'Plantilla publicacion'!$A$3:$M$505,9,0)</f>
        <v>2</v>
      </c>
      <c r="J12" s="107" t="str">
        <f>VLOOKUP(B12,'Plantilla publicacion'!$A$3:$M$505,10,0)</f>
        <v>Númerica</v>
      </c>
      <c r="K12" s="108" t="str">
        <f>VLOOKUP(B12,'Plantilla publicacion'!$A$3:$M$505,11,0)</f>
        <v>2025-06-03</v>
      </c>
      <c r="L12" s="108" t="str">
        <f>VLOOKUP(B12,'Plantilla publicacion'!$A$3:$M$505,12,0)</f>
        <v>2025-12-31</v>
      </c>
      <c r="M12" s="109"/>
      <c r="N12" s="109" t="str">
        <f>VLOOKUP(B12,'Plantilla publicacion'!$A$3:$M$505,13,0)</f>
        <v>50-OFICINA DE CONTROL INTERNO</v>
      </c>
      <c r="O12" s="508">
        <f>VLOOKUP(B12,'SEGUIMIENTO PAI 2025'!$F$6:$AF$486,23,0)</f>
        <v>0</v>
      </c>
      <c r="P12" s="508">
        <f>VLOOKUP(B12,'Plantilla publicacion'!$S$3:$Y$490,7,0)</f>
        <v>0</v>
      </c>
      <c r="Q12" s="109">
        <f>VLOOKUP(B12,'SEGUIMIENTO PAI 2025'!$F$6:$AF$486,21,0)</f>
        <v>0</v>
      </c>
    </row>
    <row r="13" spans="1:17" s="11" customFormat="1" ht="102" x14ac:dyDescent="0.25">
      <c r="A13" s="5" t="str">
        <f>VLOOKUP(B13,'Plantilla publicacion'!$A$3:$B$490,2,0)</f>
        <v>Producto</v>
      </c>
      <c r="B13" s="14" t="s">
        <v>520</v>
      </c>
      <c r="C13" s="248" t="str">
        <f>VLOOKUP(B13,'Plantilla publicacion'!$A$3:$R$490,17,0)</f>
        <v>PND - 5-31-5-b- Convergencia regional - Entidades públicas territoriales y nacionales fortalecidas / PES - Transformación Institucional</v>
      </c>
      <c r="D13" s="248" t="str">
        <f>VLOOKUP(B13,'Plantilla publicacion'!$A$3:$M$505,6,0)</f>
        <v>60-Fortalecer el Sistema Integral de Gestión Institucional en el marco del Modelo Integrado de Planeación y gestión para mejorar la prestación del servicio.</v>
      </c>
      <c r="E13" s="248" t="str">
        <f>VLOOKUP(B13,'Plantilla publicacion'!$A$3:$O$490,14,0)</f>
        <v>106-Cumplimiento de productos del PAI asociados a Fortalecer el Sistema Integral de Gestión Institucional para mejorar la prestación del servicio.</v>
      </c>
      <c r="F13" s="248" t="str">
        <f>VLOOKUP(B13,'Plantilla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248" t="str">
        <f>VLOOKUP(B13,'Plantilla publicacion'!$A$3:$M$505,7,0)</f>
        <v>N/A</v>
      </c>
      <c r="H13" s="14" t="str">
        <f>VLOOKUP(B13,'Plantilla publicacion'!$A$3:$M$505,8,0)</f>
        <v>Seguimiento Planes de trabajo MIPG en el marco de la Política Control Interno, con seguimiento realizado y radicado ante la OAP  (Informe)Entregable: (Informes de seguimiento  a la implementación y actas del comité)</v>
      </c>
      <c r="I13" s="14">
        <f>VLOOKUP(B13,'Plantilla publicacion'!$A$3:$M$505,9,0)</f>
        <v>1</v>
      </c>
      <c r="J13" s="14" t="str">
        <f>VLOOKUP(B13,'Plantilla publicacion'!$A$3:$M$505,10,0)</f>
        <v>Númerica</v>
      </c>
      <c r="K13" s="180" t="str">
        <f>VLOOKUP(B13,'Plantilla publicacion'!$A$3:$M$505,11,0)</f>
        <v>2025-04-01</v>
      </c>
      <c r="L13" s="180" t="str">
        <f>VLOOKUP(B13,'Plantilla publicacion'!$A$3:$M$505,12,0)</f>
        <v>2025-07-31</v>
      </c>
      <c r="M13" s="138">
        <f>IF(ISERROR(VLOOKUP(B13,'Plantilla publicacion'!$A$3:$P$490,16,0)),"NA",VLOOKUP(B13,'Plantilla publicacion'!$A$3:$P$490,16,0))</f>
        <v>0</v>
      </c>
      <c r="N13" s="138" t="str">
        <f>VLOOKUP(B13,'Plantilla publicacion'!$A$3:$M$505,13,0)</f>
        <v>50-OFICINA DE CONTROL INTERNO</v>
      </c>
      <c r="O13" s="515">
        <f>VLOOKUP(B13,'SEGUIMIENTO PAI 2025'!$F$6:$AF$486,23,0)</f>
        <v>100</v>
      </c>
      <c r="P13" s="515">
        <f>VLOOKUP(B13,'Plantilla publicacion'!$S$3:$Y$490,7,0)</f>
        <v>25</v>
      </c>
      <c r="Q13" s="138" t="str">
        <f>VLOOKUP(B13,'SEGUIMIENTO PAI 2025'!$F$6:$AF$486,21,0)</f>
        <v xml:space="preserve">Se efectuó seguimiento al cumplimento de las acciones propuestas para las diecinueve (19) políticas de gestión y desempeño institucional,  así como a las actividades propuestas en la medición de la gestión y desempeño institucional “Formulario Único de Reporte y Avance de Gestión (FURAG)”; en pro de articular el Modelo Integrado de Planeación y Gestión. Como resultado del trabajo realizado, la OCI efectuó las recomendaciones correspondientes con el fin de cerrar brechas y generar alertas.
</v>
      </c>
    </row>
    <row r="14" spans="1:17" ht="51" x14ac:dyDescent="0.25">
      <c r="A14" s="12" t="str">
        <f>VLOOKUP(B14,'Plantilla publicacion'!$A$3:$B$490,2,0)</f>
        <v>Actividad propia</v>
      </c>
      <c r="B14" s="6" t="s">
        <v>522</v>
      </c>
      <c r="C14" s="248"/>
      <c r="D14" s="248">
        <f>VLOOKUP(B14,'Plantilla publicacion'!$A$3:$M$490,6,0)</f>
        <v>0</v>
      </c>
      <c r="E14" s="248"/>
      <c r="F14" s="248"/>
      <c r="G14" s="248" t="str">
        <f>VLOOKUP(B14,'Plantilla publicacion'!$A$3:$M$490,7,0)</f>
        <v>N/A</v>
      </c>
      <c r="H14" s="6" t="str">
        <f>VLOOKUP(B14,'Plantilla publicacion'!$A$3:$M$505,8,0)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publicacion'!$A$3:$M$505,9,0)</f>
        <v>1</v>
      </c>
      <c r="J14" s="6" t="str">
        <f>VLOOKUP(B14,'Plantilla publicacion'!$A$3:$M$505,10,0)</f>
        <v>Númerica</v>
      </c>
      <c r="K14" s="7" t="str">
        <f>VLOOKUP(B14,'Plantilla publicacion'!$A$3:$M$505,11,0)</f>
        <v>2025-04-01</v>
      </c>
      <c r="L14" s="7" t="str">
        <f>VLOOKUP(B14,'Plantilla publicacion'!$A$3:$M$505,12,0)</f>
        <v>2025-07-31</v>
      </c>
      <c r="M14" s="56"/>
      <c r="N14" s="56" t="str">
        <f>VLOOKUP(B14,'Plantilla publicacion'!$A$3:$M$505,13,0)</f>
        <v>50-OFICINA DE CONTROL INTERNO</v>
      </c>
      <c r="O14" s="506">
        <f>VLOOKUP(B14,'SEGUIMIENTO PAI 2025'!$F$6:$AF$486,23,0)</f>
        <v>100</v>
      </c>
      <c r="P14" s="506">
        <f>VLOOKUP(B14,'Plantilla publicacion'!$S$3:$Y$490,7,0)</f>
        <v>26.666666666666671</v>
      </c>
      <c r="Q14" s="56" t="str">
        <f>VLOOKUP(B14,'SEGUIMIENTO PAI 2025'!$F$6:$AF$486,21,0)</f>
        <v>Se reporta Memorando  con radicado  25-120785 del 13 de marzo 2025, en el cual se solicita seguimiento al cumplimiento de los planes de trabajo formulados para la mejora e implementación del Modelo Integrado de Planeación y Gestión – MIPG y se adjunta 1 Informe del seguimiento al MIPG. Esta actividad queda terminada.</v>
      </c>
    </row>
    <row r="15" spans="1:17" ht="39" thickBot="1" x14ac:dyDescent="0.3">
      <c r="A15" s="12" t="str">
        <f>VLOOKUP(B15,'Plantilla publicacion'!$A$3:$B$490,2,0)</f>
        <v>Actividad propia</v>
      </c>
      <c r="B15" s="10" t="s">
        <v>523</v>
      </c>
      <c r="C15" s="248"/>
      <c r="D15" s="248">
        <f>VLOOKUP(B15,'Plantilla publicacion'!$A$3:$M$490,6,0)</f>
        <v>0</v>
      </c>
      <c r="E15" s="248"/>
      <c r="F15" s="248"/>
      <c r="G15" s="248" t="str">
        <f>VLOOKUP(B15,'Plantilla publicacion'!$A$3:$M$490,7,0)</f>
        <v>N/A</v>
      </c>
      <c r="H15" s="10" t="str">
        <f>VLOOKUP(B15,'Plantilla publicacion'!$A$3:$M$505,8,0)</f>
        <v>Elaborar y presentar al Comité Institucional de Gestión y Desempeño el informe de seguimiento a la implementación del MIPG (Actas de CIGD)</v>
      </c>
      <c r="I15" s="10">
        <f>VLOOKUP(B15,'Plantilla publicacion'!$A$3:$M$505,9,0)</f>
        <v>1</v>
      </c>
      <c r="J15" s="10" t="str">
        <f>VLOOKUP(B15,'Plantilla publicacion'!$A$3:$M$505,10,0)</f>
        <v>Númerica</v>
      </c>
      <c r="K15" s="111" t="str">
        <f>VLOOKUP(B15,'Plantilla publicacion'!$A$3:$M$505,11,0)</f>
        <v>2025-04-01</v>
      </c>
      <c r="L15" s="111" t="str">
        <f>VLOOKUP(B15,'Plantilla publicacion'!$A$3:$M$505,12,0)</f>
        <v>2025-07-31</v>
      </c>
      <c r="M15" s="112"/>
      <c r="N15" s="112" t="str">
        <f>VLOOKUP(B15,'Plantilla publicacion'!$A$3:$M$505,13,0)</f>
        <v>50-OFICINA DE CONTROL INTERNO</v>
      </c>
      <c r="O15" s="509">
        <f>VLOOKUP(B15,'SEGUIMIENTO PAI 2025'!$F$6:$AF$486,23,0)</f>
        <v>100</v>
      </c>
      <c r="P15" s="509">
        <f>VLOOKUP(B15,'Plantilla publicacion'!$S$3:$Y$490,7,0)</f>
        <v>6.6666666666666679</v>
      </c>
      <c r="Q15" s="112" t="str">
        <f>VLOOKUP(B15,'SEGUIMIENTO PAI 2025'!$F$6:$AF$486,21,0)</f>
        <v>Se aporta Acta de Comité de  Gestión y Desempeño No. 6 del día 27 de mayo de 2025, donde la OCI socializo el Informe de MIPG punto número cinco (5) del contenido del documento. Por lo anterior la actividad queda terminada.</v>
      </c>
    </row>
    <row r="16" spans="1:17" s="11" customFormat="1" ht="63.75" x14ac:dyDescent="0.25">
      <c r="A16" s="5" t="str">
        <f>VLOOKUP(B16,'Plantilla publicacion'!$A$3:$B$490,2,0)</f>
        <v>Producto</v>
      </c>
      <c r="B16" s="99" t="s">
        <v>524</v>
      </c>
      <c r="C16" s="247" t="str">
        <f>VLOOKUP(B16,'Plantilla publicacion'!$A$3:$R$490,17,0)</f>
        <v>PND - 5-31-5-b- Convergencia regional - Entidades públicas territoriales y nacionales fortalecidas / PES - Transformación Institucional</v>
      </c>
      <c r="D16" s="247" t="str">
        <f>VLOOKUP(B16,'Plantilla publicacion'!$A$3:$M$505,6,0)</f>
        <v>60-Fortalecer el Sistema Integral de Gestión Institucional en el marco del Modelo Integrado de Planeación y gestión para mejorar la prestación del servicio.</v>
      </c>
      <c r="E16" s="247" t="str">
        <f>VLOOKUP(B16,'Plantilla publicacion'!$A$3:$O$490,14,0)</f>
        <v>106-Cumplimiento de productos del PAI asociados a Fortalecer el Sistema Integral de Gestión Institucional para mejorar la prestación del servicio.</v>
      </c>
      <c r="F16" s="247" t="str">
        <f>VLOOKUP(B16,'Plantilla publicacion'!$A$3:$P$490,15,0)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247" t="str">
        <f>VLOOKUP(B16,'Plantilla publicacion'!$A$3:$M$505,7,0)</f>
        <v>N/A</v>
      </c>
      <c r="H16" s="101" t="str">
        <f>VLOOKUP(B16,'Plantilla publicacion'!$A$3:$M$505,8,0)</f>
        <v>Objetivos estratégicos y orientaciones PND, evaluados frente a la planeación 2025 y el PES (Informe elaborado y enviado a Despacho y OAP/memorando o correo)</v>
      </c>
      <c r="I16" s="101">
        <f>VLOOKUP(B16,'Plantilla publicacion'!$A$3:$M$505,9,0)</f>
        <v>1</v>
      </c>
      <c r="J16" s="101" t="str">
        <f>VLOOKUP(B16,'Plantilla publicacion'!$A$3:$M$505,10,0)</f>
        <v>Númerica</v>
      </c>
      <c r="K16" s="181" t="str">
        <f>VLOOKUP(B16,'Plantilla publicacion'!$A$3:$M$505,11,0)</f>
        <v>2025-02-19</v>
      </c>
      <c r="L16" s="181" t="str">
        <f>VLOOKUP(B16,'Plantilla publicacion'!$A$3:$M$505,12,0)</f>
        <v>2025-08-04</v>
      </c>
      <c r="M16" s="101">
        <f>IF(ISERROR(VLOOKUP(B16,'Plantilla publicacion'!$A$3:$P$490,16,0)),"NA",VLOOKUP(B16,'Plantilla publicacion'!$A$3:$P$490,16,0))</f>
        <v>0</v>
      </c>
      <c r="N16" s="101" t="str">
        <f>VLOOKUP(B16,'Plantilla publicacion'!$A$3:$M$505,13,0)</f>
        <v>50-OFICINA DE CONTROL INTERNO</v>
      </c>
      <c r="O16" s="507">
        <f>VLOOKUP(B16,'SEGUIMIENTO PAI 2025'!$F$6:$AF$486,23,0)</f>
        <v>100</v>
      </c>
      <c r="P16" s="507">
        <f>VLOOKUP(B16,'Plantilla publicacion'!$S$3:$Y$490,7,0)</f>
        <v>25</v>
      </c>
      <c r="Q16" s="101" t="str">
        <f>VLOOKUP(B16,'SEGUIMIENTO PAI 2025'!$F$6:$AF$486,21,0)</f>
        <v xml:space="preserve">Se reporta Memorando con radicado 25-165192 dirigido a la OAP e Informe Seguimiento: “VERIFICACIÓN DEL CUMPLIMIENTO DE LOS COMPROMISOS ASIGNADOS A LA SIC DE ACUERDO CON EL PLAN NACIONAL DE DESARROLLO”. Por lo anterior esta actividad queda terminada.
</v>
      </c>
    </row>
    <row r="17" spans="1:17" ht="38.25" x14ac:dyDescent="0.25">
      <c r="A17" s="12" t="str">
        <f>VLOOKUP(B17,'Plantilla publicacion'!$A$3:$B$490,2,0)</f>
        <v>Actividad propia</v>
      </c>
      <c r="B17" s="103" t="s">
        <v>526</v>
      </c>
      <c r="C17" s="248"/>
      <c r="D17" s="248">
        <f>VLOOKUP(B17,'Plantilla publicacion'!$A$3:$M$490,6,0)</f>
        <v>0</v>
      </c>
      <c r="E17" s="248"/>
      <c r="F17" s="248"/>
      <c r="G17" s="248"/>
      <c r="H17" s="6" t="str">
        <f>VLOOKUP(B17,'Plantilla publicacion'!$A$3:$M$505,8,0)</f>
        <v>Evaluar el cumplimiento de compromisos que la Superintendencia  tiene en el Plan Estratégico Sectorial frente a los objetivos estratégicos del ministerio (informe con los resultados de la evaluación elaborado)</v>
      </c>
      <c r="I17" s="6">
        <f>VLOOKUP(B17,'Plantilla publicacion'!$A$3:$M$505,9,0)</f>
        <v>1</v>
      </c>
      <c r="J17" s="6" t="str">
        <f>VLOOKUP(B17,'Plantilla publicacion'!$A$3:$M$505,10,0)</f>
        <v>Númerica</v>
      </c>
      <c r="K17" s="7" t="str">
        <f>VLOOKUP(B17,'Plantilla publicacion'!$A$3:$M$505,11,0)</f>
        <v>2025-02-19</v>
      </c>
      <c r="L17" s="7" t="str">
        <f>VLOOKUP(B17,'Plantilla publicacion'!$A$3:$M$505,12,0)</f>
        <v>2025-08-04</v>
      </c>
      <c r="M17" s="56"/>
      <c r="N17" s="56" t="str">
        <f>VLOOKUP(B17,'Plantilla publicacion'!$A$3:$M$505,13,0)</f>
        <v>50-OFICINA DE CONTROL INTERNO</v>
      </c>
      <c r="O17" s="506">
        <f>VLOOKUP(B17,'SEGUIMIENTO PAI 2025'!$F$6:$AF$486,23,0)</f>
        <v>100</v>
      </c>
      <c r="P17" s="506">
        <f>VLOOKUP(B17,'Plantilla publicacion'!$S$3:$Y$490,7,0)</f>
        <v>26.666666666666671</v>
      </c>
      <c r="Q17" s="56" t="str">
        <f>VLOOKUP(B17,'SEGUIMIENTO PAI 2025'!$F$6:$AF$486,21,0)</f>
        <v>Se presenta Informe de Seguimiento “VERIFICACIÓN DEL CUMPLIMIENTO DE LOS COMPROMISOS ASIGNADOS A LA SIC DE ACUERDO CON EL PLAN NACIONAL DE DESARROLLO”, de fecha 22 de abril de 2025. Por lo anterior la actividad se da por terminada.</v>
      </c>
    </row>
    <row r="18" spans="1:17" ht="51.75" thickBot="1" x14ac:dyDescent="0.3">
      <c r="A18" s="12" t="str">
        <f>VLOOKUP(B18,'Plantilla publicacion'!$A$3:$B$490,2,0)</f>
        <v>Actividad propia</v>
      </c>
      <c r="B18" s="105" t="s">
        <v>529</v>
      </c>
      <c r="C18" s="249"/>
      <c r="D18" s="249">
        <f>VLOOKUP(B18,'Plantilla publicacion'!$A$3:$M$490,6,0)</f>
        <v>0</v>
      </c>
      <c r="E18" s="249"/>
      <c r="F18" s="249"/>
      <c r="G18" s="249"/>
      <c r="H18" s="107" t="str">
        <f>VLOOKUP(B18,'Plantilla publicacion'!$A$3:$M$505,8,0)</f>
        <v>Elaborar y radicar ante los responsables, el informe. (informe con los resultados de la evaluación elaborado y radicado al Superintendente y OAP / Correo-Memorando)</v>
      </c>
      <c r="I18" s="107">
        <f>VLOOKUP(B18,'Plantilla publicacion'!$A$3:$M$505,9,0)</f>
        <v>1</v>
      </c>
      <c r="J18" s="107" t="str">
        <f>VLOOKUP(B18,'Plantilla publicacion'!$A$3:$M$505,10,0)</f>
        <v>Númerica</v>
      </c>
      <c r="K18" s="108" t="str">
        <f>VLOOKUP(B18,'Plantilla publicacion'!$A$3:$M$505,11,0)</f>
        <v>2025-02-19</v>
      </c>
      <c r="L18" s="108" t="str">
        <f>VLOOKUP(B18,'Plantilla publicacion'!$A$3:$M$505,12,0)</f>
        <v>2025-08-04</v>
      </c>
      <c r="M18" s="109"/>
      <c r="N18" s="109" t="str">
        <f>VLOOKUP(B18,'Plantilla publicacion'!$A$3:$M$505,13,0)</f>
        <v>50-OFICINA DE CONTROL INTERNO</v>
      </c>
      <c r="O18" s="508">
        <f>VLOOKUP(B18,'SEGUIMIENTO PAI 2025'!$F$6:$AF$486,23,0)</f>
        <v>100</v>
      </c>
      <c r="P18" s="508">
        <f>VLOOKUP(B18,'Plantilla publicacion'!$S$3:$Y$490,7,0)</f>
        <v>6.6666666666666679</v>
      </c>
      <c r="Q18" s="109" t="str">
        <f>VLOOKUP(B18,'SEGUIMIENTO PAI 2025'!$F$6:$AF$486,21,0)</f>
        <v>Se presenta Informe de Seguimiento “VERIFICACIÓN DEL CUMPLIMIENTO DE LOS COMPROMISOS ASIGNADOS A LA SIC DE ACUERDO CON EL PLAN NACIONAL DE DESARROLLO”, de fecha 22 de abril de 2025 y Memorando de envío con Rad. 25-165192.  Por lo anterior la actividad se da por terminada.</v>
      </c>
    </row>
  </sheetData>
  <autoFilter ref="A9:N18" xr:uid="{5AD4A8B9-DA5F-4133-BA0D-1F60F10F51BC}"/>
  <mergeCells count="27">
    <mergeCell ref="G16:G18"/>
    <mergeCell ref="F16:F18"/>
    <mergeCell ref="E16:E18"/>
    <mergeCell ref="D16:D18"/>
    <mergeCell ref="C16:C18"/>
    <mergeCell ref="C13:C15"/>
    <mergeCell ref="D13:D15"/>
    <mergeCell ref="E13:E15"/>
    <mergeCell ref="F13:F15"/>
    <mergeCell ref="G13:G15"/>
    <mergeCell ref="C10:C12"/>
    <mergeCell ref="G10:G12"/>
    <mergeCell ref="F10:F12"/>
    <mergeCell ref="E10:E12"/>
    <mergeCell ref="D10:D12"/>
    <mergeCell ref="B1:G3"/>
    <mergeCell ref="H1:N3"/>
    <mergeCell ref="B4:N4"/>
    <mergeCell ref="B6:N6"/>
    <mergeCell ref="B7:N7"/>
    <mergeCell ref="B5:L5"/>
    <mergeCell ref="O4:Q4"/>
    <mergeCell ref="O5:P5"/>
    <mergeCell ref="O6:P6"/>
    <mergeCell ref="O7:Q7"/>
    <mergeCell ref="B8:D8"/>
    <mergeCell ref="G8:N8"/>
  </mergeCells>
  <conditionalFormatting sqref="H14:Q15 H11:Q12 H17:Q18">
    <cfRule type="cellIs" dxfId="27" priority="41" operator="equal">
      <formula>0</formula>
    </cfRule>
  </conditionalFormatting>
  <conditionalFormatting sqref="A11:A12 A14:A15 A17:A18 R10:XFD10 R13:XFD13 A16:XFD16">
    <cfRule type="cellIs" dxfId="26" priority="40" operator="equal">
      <formula>0</formula>
    </cfRule>
  </conditionalFormatting>
  <conditionalFormatting sqref="B6:N6">
    <cfRule type="cellIs" dxfId="25" priority="39" operator="equal">
      <formula>0</formula>
    </cfRule>
  </conditionalFormatting>
  <conditionalFormatting sqref="A10:B10 H10:L10">
    <cfRule type="cellIs" dxfId="24" priority="38" operator="equal">
      <formula>0</formula>
    </cfRule>
  </conditionalFormatting>
  <conditionalFormatting sqref="A13:B13 H13:L13">
    <cfRule type="cellIs" dxfId="23" priority="37" operator="equal">
      <formula>0</formula>
    </cfRule>
  </conditionalFormatting>
  <conditionalFormatting sqref="A9:N9 R9:XFD9">
    <cfRule type="cellIs" dxfId="22" priority="28" operator="equal">
      <formula>0</formula>
    </cfRule>
  </conditionalFormatting>
  <conditionalFormatting sqref="C10">
    <cfRule type="cellIs" dxfId="21" priority="24" operator="equal">
      <formula>0</formula>
    </cfRule>
  </conditionalFormatting>
  <conditionalFormatting sqref="G10">
    <cfRule type="cellIs" dxfId="20" priority="23" operator="equal">
      <formula>0</formula>
    </cfRule>
  </conditionalFormatting>
  <conditionalFormatting sqref="F10">
    <cfRule type="cellIs" dxfId="19" priority="22" operator="equal">
      <formula>0</formula>
    </cfRule>
  </conditionalFormatting>
  <conditionalFormatting sqref="E10">
    <cfRule type="cellIs" dxfId="18" priority="21" operator="equal">
      <formula>0</formula>
    </cfRule>
  </conditionalFormatting>
  <conditionalFormatting sqref="D10">
    <cfRule type="cellIs" dxfId="17" priority="20" operator="equal">
      <formula>0</formula>
    </cfRule>
  </conditionalFormatting>
  <conditionalFormatting sqref="C13">
    <cfRule type="cellIs" dxfId="16" priority="19" operator="equal">
      <formula>0</formula>
    </cfRule>
  </conditionalFormatting>
  <conditionalFormatting sqref="D13">
    <cfRule type="cellIs" dxfId="15" priority="18" operator="equal">
      <formula>0</formula>
    </cfRule>
  </conditionalFormatting>
  <conditionalFormatting sqref="E13">
    <cfRule type="cellIs" dxfId="14" priority="17" operator="equal">
      <formula>0</formula>
    </cfRule>
  </conditionalFormatting>
  <conditionalFormatting sqref="F13">
    <cfRule type="cellIs" dxfId="13" priority="16" operator="equal">
      <formula>0</formula>
    </cfRule>
  </conditionalFormatting>
  <conditionalFormatting sqref="G13">
    <cfRule type="cellIs" dxfId="12" priority="15" operator="equal">
      <formula>0</formula>
    </cfRule>
  </conditionalFormatting>
  <conditionalFormatting sqref="M13:Q13">
    <cfRule type="cellIs" dxfId="11" priority="13" operator="equal">
      <formula>0</formula>
    </cfRule>
  </conditionalFormatting>
  <conditionalFormatting sqref="M10:Q10">
    <cfRule type="cellIs" dxfId="10" priority="11"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C10 C13 C16" xr:uid="{2A684977-8470-4A36-93A4-3B25231484CE}">
      <formula1>politicas</formula1>
    </dataValidation>
    <dataValidation type="list" allowBlank="1" showInputMessage="1" showErrorMessage="1" sqref="N10:N18" xr:uid="{0205168F-4B56-4A77-8409-9E48DD98B670}">
      <formula1>area</formula1>
    </dataValidation>
    <dataValidation type="list" allowBlank="1" showErrorMessage="1" sqref="J10:J18" xr:uid="{AA4247F2-E880-4E05-9771-0907D98FFE79}">
      <formula1>"1-Númerica,2-Porcentual"</formula1>
    </dataValidation>
  </dataValidations>
  <pageMargins left="0.70866141732283472" right="0.70866141732283472" top="0.74803149606299213" bottom="0.74803149606299213" header="0.31496062992125984" footer="0.31496062992125984"/>
  <pageSetup scale="31" orientation="portrait" r:id="rId1"/>
  <colBreaks count="1" manualBreakCount="1">
    <brk id="7" max="1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XFC491"/>
  <sheetViews>
    <sheetView topLeftCell="C1" zoomScale="80" zoomScaleNormal="160" workbookViewId="0">
      <selection activeCell="C8" sqref="C8"/>
    </sheetView>
  </sheetViews>
  <sheetFormatPr baseColWidth="10" defaultColWidth="9.140625" defaultRowHeight="26.25" customHeight="1" x14ac:dyDescent="0.25"/>
  <cols>
    <col min="1" max="1" width="13.7109375" style="35" hidden="1" customWidth="1"/>
    <col min="2" max="2" width="17" style="35" hidden="1" customWidth="1"/>
    <col min="3" max="3" width="44.85546875" style="35" customWidth="1"/>
    <col min="4" max="4" width="13.140625" style="35" customWidth="1"/>
    <col min="5" max="5" width="17.85546875" style="35" customWidth="1"/>
    <col min="6" max="6" width="9.85546875" style="35" customWidth="1"/>
    <col min="7" max="7" width="13.85546875" style="35" customWidth="1"/>
    <col min="8" max="8" width="24.85546875" style="35" customWidth="1"/>
    <col min="9" max="9" width="50" style="35" customWidth="1"/>
    <col min="10" max="11" width="47.5703125" style="35" customWidth="1"/>
    <col min="12" max="12" width="14.5703125" style="35" customWidth="1"/>
    <col min="13" max="13" width="24.42578125" style="35" customWidth="1"/>
    <col min="14" max="14" width="52.28515625" style="35" customWidth="1"/>
    <col min="15" max="15" width="26.85546875" style="35" customWidth="1"/>
    <col min="16" max="16" width="61.140625" style="35" customWidth="1"/>
    <col min="17" max="17" width="14.28515625" style="35" customWidth="1"/>
    <col min="18" max="18" width="12.28515625" style="169" customWidth="1"/>
    <col min="19" max="19" width="12.140625" style="35" customWidth="1"/>
    <col min="20" max="20" width="50.5703125" style="35" customWidth="1"/>
    <col min="21" max="22" width="14.140625" style="163" customWidth="1"/>
    <col min="23" max="23" width="56.42578125" style="35" customWidth="1"/>
    <col min="24" max="24" width="14.85546875" style="35" customWidth="1"/>
    <col min="25" max="25" width="19.140625" style="35" customWidth="1"/>
    <col min="26" max="26" width="66.140625" style="35" customWidth="1"/>
    <col min="27" max="27" width="30.140625" style="163" customWidth="1"/>
    <col min="28" max="28" width="25.42578125" style="35" customWidth="1"/>
    <col min="29" max="29" width="45.5703125" style="35" customWidth="1"/>
    <col min="30" max="30" width="24.7109375" style="163" customWidth="1"/>
    <col min="31" max="31" width="10.5703125" style="369" bestFit="1" customWidth="1"/>
    <col min="32" max="32" width="19.5703125" style="35" customWidth="1"/>
    <col min="33" max="34" width="11.42578125" style="475" bestFit="1" customWidth="1"/>
    <col min="35" max="16384" width="9.140625" style="475"/>
  </cols>
  <sheetData>
    <row r="1" spans="1:33" s="472" customFormat="1" ht="26.25" customHeight="1" x14ac:dyDescent="0.25">
      <c r="A1" s="60"/>
      <c r="B1" s="60"/>
      <c r="C1" s="60"/>
      <c r="D1" s="60"/>
      <c r="E1" s="60"/>
      <c r="F1" s="60"/>
      <c r="G1" s="60"/>
      <c r="H1" s="60"/>
      <c r="I1" s="60"/>
      <c r="J1" s="60"/>
      <c r="K1" s="60"/>
      <c r="L1" s="60"/>
      <c r="M1" s="60"/>
      <c r="N1" s="60"/>
      <c r="O1" s="60"/>
      <c r="P1" s="60"/>
      <c r="Q1" s="60"/>
      <c r="R1" s="166"/>
      <c r="S1" s="60"/>
      <c r="T1" s="60"/>
      <c r="U1" s="160"/>
      <c r="V1" s="160"/>
      <c r="W1" s="60"/>
      <c r="X1" s="60"/>
      <c r="Y1" s="60"/>
      <c r="Z1" s="60"/>
      <c r="AA1" s="160"/>
      <c r="AB1" s="60"/>
      <c r="AC1" s="60"/>
      <c r="AD1" s="160"/>
      <c r="AE1" s="364"/>
      <c r="AF1" s="60"/>
      <c r="AG1" s="472" t="s">
        <v>2669</v>
      </c>
    </row>
    <row r="2" spans="1:33" s="473" customFormat="1" ht="26.25" customHeight="1" x14ac:dyDescent="0.25">
      <c r="A2" s="61"/>
      <c r="B2" s="60"/>
      <c r="C2" s="61"/>
      <c r="D2" s="61"/>
      <c r="E2" s="68" t="str">
        <f>+'PAI 2025 GPS rempl2)'!B2</f>
        <v>PLAN DE ACCION CONSOLIDADO 2025 VERSION 20  2025-08-18 09:01:00</v>
      </c>
      <c r="F2" s="62"/>
      <c r="G2" s="61"/>
      <c r="H2" s="61"/>
      <c r="I2" s="61"/>
      <c r="J2" s="61"/>
      <c r="K2" s="61"/>
      <c r="L2" s="63"/>
      <c r="M2" s="63"/>
      <c r="N2" s="63"/>
      <c r="O2" s="63"/>
      <c r="P2" s="63"/>
      <c r="Q2" s="63"/>
      <c r="R2" s="167"/>
      <c r="S2" s="63"/>
      <c r="T2" s="63"/>
      <c r="U2" s="161"/>
      <c r="V2" s="161"/>
      <c r="W2" s="63"/>
      <c r="X2" s="63"/>
      <c r="Y2" s="63"/>
      <c r="Z2" s="63"/>
      <c r="AA2" s="161"/>
      <c r="AB2" s="61"/>
      <c r="AC2" s="61"/>
      <c r="AD2" s="351"/>
      <c r="AE2" s="365"/>
      <c r="AF2" s="61"/>
    </row>
    <row r="3" spans="1:33" s="472" customFormat="1" ht="26.25" customHeight="1" thickBot="1" x14ac:dyDescent="0.3">
      <c r="A3" s="60"/>
      <c r="B3" s="60"/>
      <c r="C3" s="60"/>
      <c r="D3" s="60"/>
      <c r="E3" s="68"/>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1:33" s="472" customFormat="1" ht="26.25" customHeight="1" thickBot="1" x14ac:dyDescent="0.3">
      <c r="A4" s="60"/>
      <c r="B4" s="60"/>
      <c r="C4" s="60"/>
      <c r="D4" s="60"/>
      <c r="E4" s="60"/>
      <c r="F4" s="60"/>
      <c r="G4" s="60"/>
      <c r="H4" s="60"/>
      <c r="I4" s="60"/>
      <c r="J4" s="60"/>
      <c r="K4" s="60"/>
      <c r="L4" s="60"/>
      <c r="M4" s="60"/>
      <c r="N4" s="60"/>
      <c r="O4" s="60"/>
      <c r="P4" s="60"/>
      <c r="Q4" s="60"/>
      <c r="R4" s="166"/>
      <c r="S4" s="60"/>
      <c r="T4" s="60"/>
      <c r="U4" s="160"/>
      <c r="V4" s="160"/>
      <c r="W4" s="60"/>
      <c r="X4" s="60"/>
      <c r="Y4" s="478" t="s">
        <v>2726</v>
      </c>
      <c r="Z4" s="352"/>
      <c r="AA4" s="362"/>
      <c r="AB4" s="353" t="s">
        <v>2665</v>
      </c>
      <c r="AC4" s="352"/>
      <c r="AD4" s="362"/>
      <c r="AE4" s="366"/>
      <c r="AF4" s="354"/>
    </row>
    <row r="5" spans="1:33" s="474" customFormat="1" ht="26.25" customHeight="1" x14ac:dyDescent="0.25">
      <c r="A5" s="67"/>
      <c r="B5" s="60" t="s">
        <v>1861</v>
      </c>
      <c r="C5" s="64" t="s">
        <v>1545</v>
      </c>
      <c r="D5" s="65" t="s">
        <v>1546</v>
      </c>
      <c r="E5" s="65" t="s">
        <v>475</v>
      </c>
      <c r="F5" s="65" t="s">
        <v>476</v>
      </c>
      <c r="G5" s="65" t="s">
        <v>1547</v>
      </c>
      <c r="H5" s="65" t="s">
        <v>0</v>
      </c>
      <c r="I5" s="65" t="s">
        <v>1548</v>
      </c>
      <c r="J5" s="65" t="s">
        <v>477</v>
      </c>
      <c r="K5" s="65" t="s">
        <v>1549</v>
      </c>
      <c r="L5" s="65" t="s">
        <v>1550</v>
      </c>
      <c r="M5" s="65" t="s">
        <v>1</v>
      </c>
      <c r="N5" s="65" t="s">
        <v>478</v>
      </c>
      <c r="O5" s="65" t="s">
        <v>1551</v>
      </c>
      <c r="P5" s="65" t="s">
        <v>479</v>
      </c>
      <c r="Q5" s="65" t="s">
        <v>1552</v>
      </c>
      <c r="R5" s="168" t="s">
        <v>3</v>
      </c>
      <c r="S5" s="65" t="s">
        <v>4</v>
      </c>
      <c r="T5" s="65" t="s">
        <v>480</v>
      </c>
      <c r="U5" s="162" t="s">
        <v>5</v>
      </c>
      <c r="V5" s="162" t="s">
        <v>6</v>
      </c>
      <c r="W5" s="66" t="s">
        <v>7</v>
      </c>
      <c r="X5" s="372" t="s">
        <v>2670</v>
      </c>
      <c r="Y5" s="355" t="s">
        <v>2074</v>
      </c>
      <c r="Z5" s="356" t="s">
        <v>2744</v>
      </c>
      <c r="AA5" s="363" t="s">
        <v>2666</v>
      </c>
      <c r="AB5" s="356" t="s">
        <v>2075</v>
      </c>
      <c r="AC5" s="356" t="s">
        <v>2667</v>
      </c>
      <c r="AD5" s="363" t="s">
        <v>2668</v>
      </c>
      <c r="AE5" s="367" t="s">
        <v>2076</v>
      </c>
      <c r="AF5" s="471" t="s">
        <v>2077</v>
      </c>
    </row>
    <row r="6" spans="1:33" ht="88.5" customHeight="1" x14ac:dyDescent="0.25">
      <c r="A6" s="357" t="str">
        <f>+'PAI 2025 GPS rempl2)'!A4</f>
        <v>20.1</v>
      </c>
      <c r="B6" s="358" t="str">
        <f>VLOOKUP(A6,'Dimensión 3-Gestión con Valor'!$B$10:$B$379,1,0)</f>
        <v>20.1</v>
      </c>
      <c r="C6" s="359" t="s">
        <v>530</v>
      </c>
      <c r="D6" s="359">
        <v>0</v>
      </c>
      <c r="E6" s="359" t="s">
        <v>482</v>
      </c>
      <c r="F6" s="359" t="s">
        <v>531</v>
      </c>
      <c r="G6" s="359" t="s">
        <v>501</v>
      </c>
      <c r="H6" s="359" t="s">
        <v>12</v>
      </c>
      <c r="I6" s="359" t="s">
        <v>1434</v>
      </c>
      <c r="J6" s="359" t="s">
        <v>1435</v>
      </c>
      <c r="K6" s="359" t="s">
        <v>1865</v>
      </c>
      <c r="L6" s="359" t="s">
        <v>1817</v>
      </c>
      <c r="M6" s="359" t="s">
        <v>52</v>
      </c>
      <c r="N6" s="359" t="s">
        <v>532</v>
      </c>
      <c r="O6" s="359" t="s">
        <v>1582</v>
      </c>
      <c r="P6" s="359" t="s">
        <v>388</v>
      </c>
      <c r="Q6" s="359">
        <v>20</v>
      </c>
      <c r="R6" s="359">
        <v>100</v>
      </c>
      <c r="S6" s="359" t="s">
        <v>515</v>
      </c>
      <c r="T6" s="359" t="s">
        <v>516</v>
      </c>
      <c r="U6" s="360">
        <v>45691</v>
      </c>
      <c r="V6" s="360">
        <v>46003</v>
      </c>
      <c r="W6" s="359" t="s">
        <v>530</v>
      </c>
      <c r="X6" s="359">
        <v>20</v>
      </c>
      <c r="Y6" s="359">
        <v>68</v>
      </c>
      <c r="Z6" s="359" t="s">
        <v>2078</v>
      </c>
      <c r="AA6" s="360"/>
      <c r="AB6" s="359">
        <v>68</v>
      </c>
      <c r="AC6" s="359" t="s">
        <v>2079</v>
      </c>
      <c r="AD6" s="360"/>
      <c r="AE6" s="368"/>
      <c r="AF6" s="359">
        <v>13.6</v>
      </c>
    </row>
    <row r="7" spans="1:33" ht="45" x14ac:dyDescent="0.25">
      <c r="A7" s="35" t="str">
        <f>+'PAI 2025 GPS rempl2)'!A5</f>
        <v>20.1.1</v>
      </c>
      <c r="B7" s="60" t="str">
        <f>VLOOKUP(A7,'Dimensión 3-Gestión con Valor'!$B$10:$B$379,1,0)</f>
        <v>20.1.1</v>
      </c>
      <c r="C7" s="158" t="s">
        <v>530</v>
      </c>
      <c r="D7" s="158">
        <v>0</v>
      </c>
      <c r="E7" s="158" t="s">
        <v>489</v>
      </c>
      <c r="F7" s="158" t="s">
        <v>533</v>
      </c>
      <c r="G7" s="158" t="s">
        <v>19</v>
      </c>
      <c r="H7" s="158" t="s">
        <v>1795</v>
      </c>
      <c r="I7" s="158" t="s">
        <v>1795</v>
      </c>
      <c r="J7" s="158" t="s">
        <v>1795</v>
      </c>
      <c r="K7" s="158" t="s">
        <v>19</v>
      </c>
      <c r="L7" s="158" t="s">
        <v>19</v>
      </c>
      <c r="M7" s="158" t="s">
        <v>19</v>
      </c>
      <c r="N7" s="158" t="s">
        <v>532</v>
      </c>
      <c r="O7" s="158" t="s">
        <v>19</v>
      </c>
      <c r="P7" s="158" t="s">
        <v>389</v>
      </c>
      <c r="Q7" s="158">
        <v>20</v>
      </c>
      <c r="R7" s="158">
        <v>1</v>
      </c>
      <c r="S7" s="158" t="s">
        <v>487</v>
      </c>
      <c r="T7" s="158" t="s">
        <v>534</v>
      </c>
      <c r="U7" s="165">
        <v>45691</v>
      </c>
      <c r="V7" s="165">
        <v>45716</v>
      </c>
      <c r="W7" s="158" t="s">
        <v>530</v>
      </c>
      <c r="X7" s="359">
        <v>4</v>
      </c>
      <c r="Y7" s="158">
        <v>100</v>
      </c>
      <c r="Z7" s="158" t="s">
        <v>2080</v>
      </c>
      <c r="AA7" s="165">
        <v>45716</v>
      </c>
      <c r="AB7" s="158">
        <v>100</v>
      </c>
      <c r="AC7" s="158" t="s">
        <v>2081</v>
      </c>
      <c r="AD7" s="165">
        <v>45716</v>
      </c>
      <c r="AE7" s="158">
        <v>100</v>
      </c>
      <c r="AF7" s="158">
        <v>4</v>
      </c>
    </row>
    <row r="8" spans="1:33" ht="150" x14ac:dyDescent="0.25">
      <c r="A8" s="35" t="str">
        <f>+'PAI 2025 GPS rempl2)'!A6</f>
        <v>20.1.2</v>
      </c>
      <c r="B8" s="60" t="str">
        <f>VLOOKUP(A8,'Dimensión 3-Gestión con Valor'!$B$10:$B$379,1,0)</f>
        <v>20.1.2</v>
      </c>
      <c r="C8" s="158" t="s">
        <v>530</v>
      </c>
      <c r="D8" s="158">
        <v>0</v>
      </c>
      <c r="E8" s="158" t="s">
        <v>489</v>
      </c>
      <c r="F8" s="158" t="s">
        <v>535</v>
      </c>
      <c r="G8" s="158" t="s">
        <v>19</v>
      </c>
      <c r="H8" s="158" t="s">
        <v>1795</v>
      </c>
      <c r="I8" s="158" t="s">
        <v>1795</v>
      </c>
      <c r="J8" s="158" t="s">
        <v>1795</v>
      </c>
      <c r="K8" s="158" t="s">
        <v>19</v>
      </c>
      <c r="L8" s="158" t="s">
        <v>19</v>
      </c>
      <c r="M8" s="158" t="s">
        <v>19</v>
      </c>
      <c r="N8" s="158" t="s">
        <v>532</v>
      </c>
      <c r="O8" s="158" t="s">
        <v>19</v>
      </c>
      <c r="P8" s="158" t="s">
        <v>390</v>
      </c>
      <c r="Q8" s="158">
        <v>80</v>
      </c>
      <c r="R8" s="158">
        <v>100</v>
      </c>
      <c r="S8" s="158" t="s">
        <v>515</v>
      </c>
      <c r="T8" s="158" t="s">
        <v>516</v>
      </c>
      <c r="U8" s="165">
        <v>45719</v>
      </c>
      <c r="V8" s="165">
        <v>46003</v>
      </c>
      <c r="W8" s="158" t="s">
        <v>530</v>
      </c>
      <c r="X8" s="359">
        <v>16</v>
      </c>
      <c r="Y8" s="158">
        <v>68</v>
      </c>
      <c r="Z8" s="158" t="s">
        <v>2078</v>
      </c>
      <c r="AA8" s="165"/>
      <c r="AB8" s="158">
        <v>68</v>
      </c>
      <c r="AC8" s="158" t="s">
        <v>2082</v>
      </c>
      <c r="AD8" s="165"/>
      <c r="AE8" s="158"/>
      <c r="AF8" s="158">
        <v>10.88</v>
      </c>
    </row>
    <row r="9" spans="1:33" ht="34.5" customHeight="1" x14ac:dyDescent="0.25">
      <c r="A9" s="359" t="str">
        <f>+'PAI 2025 GPS rempl2)'!A7</f>
        <v>20.2</v>
      </c>
      <c r="B9" s="359" t="str">
        <f>VLOOKUP(A9,'Dimensión 3-Gestión con Valor'!$B$10:$B$379,1,0)</f>
        <v>20.2</v>
      </c>
      <c r="C9" s="359" t="s">
        <v>530</v>
      </c>
      <c r="D9" s="359">
        <v>0</v>
      </c>
      <c r="E9" s="359" t="s">
        <v>482</v>
      </c>
      <c r="F9" s="359" t="s">
        <v>536</v>
      </c>
      <c r="G9" s="359" t="s">
        <v>501</v>
      </c>
      <c r="H9" s="359" t="s">
        <v>12</v>
      </c>
      <c r="I9" s="359" t="s">
        <v>1434</v>
      </c>
      <c r="J9" s="359" t="s">
        <v>1435</v>
      </c>
      <c r="K9" s="359" t="s">
        <v>1865</v>
      </c>
      <c r="L9" s="359" t="s">
        <v>485</v>
      </c>
      <c r="M9" s="360" t="s">
        <v>52</v>
      </c>
      <c r="N9" s="360" t="s">
        <v>532</v>
      </c>
      <c r="O9" s="359">
        <v>0</v>
      </c>
      <c r="P9" s="359" t="s">
        <v>391</v>
      </c>
      <c r="Q9" s="359">
        <v>20</v>
      </c>
      <c r="R9" s="360">
        <v>100</v>
      </c>
      <c r="S9" s="359" t="s">
        <v>515</v>
      </c>
      <c r="T9" s="359" t="s">
        <v>516</v>
      </c>
      <c r="U9" s="360">
        <v>45691</v>
      </c>
      <c r="V9" s="360">
        <v>46003</v>
      </c>
      <c r="W9" s="359" t="s">
        <v>530</v>
      </c>
      <c r="X9" s="359">
        <v>20</v>
      </c>
      <c r="Y9" s="359">
        <v>50</v>
      </c>
      <c r="Z9" s="359" t="s">
        <v>2083</v>
      </c>
      <c r="AA9" s="360"/>
      <c r="AB9" s="359">
        <v>50</v>
      </c>
      <c r="AC9" s="359" t="s">
        <v>2084</v>
      </c>
      <c r="AD9" s="360"/>
      <c r="AE9" s="368"/>
      <c r="AF9" s="359">
        <v>10</v>
      </c>
    </row>
    <row r="10" spans="1:33" ht="60" x14ac:dyDescent="0.25">
      <c r="A10" s="35" t="str">
        <f>+'PAI 2025 GPS rempl2)'!A8</f>
        <v>20.2.1</v>
      </c>
      <c r="B10" s="60" t="str">
        <f>VLOOKUP(A10,'Dimensión 3-Gestión con Valor'!$B$10:$B$379,1,0)</f>
        <v>20.2.1</v>
      </c>
      <c r="C10" s="158" t="s">
        <v>530</v>
      </c>
      <c r="D10" s="158">
        <v>0</v>
      </c>
      <c r="E10" s="158" t="s">
        <v>489</v>
      </c>
      <c r="F10" s="158" t="s">
        <v>537</v>
      </c>
      <c r="G10" s="158" t="s">
        <v>19</v>
      </c>
      <c r="H10" s="158" t="s">
        <v>1795</v>
      </c>
      <c r="I10" s="158" t="s">
        <v>1795</v>
      </c>
      <c r="J10" s="158" t="s">
        <v>1795</v>
      </c>
      <c r="K10" s="158" t="s">
        <v>19</v>
      </c>
      <c r="L10" s="158" t="s">
        <v>19</v>
      </c>
      <c r="M10" s="158" t="s">
        <v>19</v>
      </c>
      <c r="N10" s="158" t="s">
        <v>532</v>
      </c>
      <c r="O10" s="158" t="s">
        <v>19</v>
      </c>
      <c r="P10" s="158" t="s">
        <v>392</v>
      </c>
      <c r="Q10" s="158">
        <v>20</v>
      </c>
      <c r="R10" s="158">
        <v>1</v>
      </c>
      <c r="S10" s="158" t="s">
        <v>487</v>
      </c>
      <c r="T10" s="158" t="s">
        <v>534</v>
      </c>
      <c r="U10" s="165">
        <v>45691</v>
      </c>
      <c r="V10" s="165">
        <v>45745</v>
      </c>
      <c r="W10" s="158" t="s">
        <v>530</v>
      </c>
      <c r="X10" s="359">
        <v>4</v>
      </c>
      <c r="Y10" s="158">
        <v>100</v>
      </c>
      <c r="Z10" s="158" t="s">
        <v>2085</v>
      </c>
      <c r="AA10" s="165">
        <v>45745</v>
      </c>
      <c r="AB10" s="158">
        <v>100</v>
      </c>
      <c r="AC10" s="158" t="s">
        <v>2086</v>
      </c>
      <c r="AD10" s="165">
        <v>45745</v>
      </c>
      <c r="AE10" s="158">
        <v>100</v>
      </c>
      <c r="AF10" s="158">
        <v>4</v>
      </c>
    </row>
    <row r="11" spans="1:33" ht="60" x14ac:dyDescent="0.25">
      <c r="A11" s="35" t="str">
        <f>+'PAI 2025 GPS rempl2)'!A9</f>
        <v>20.2.2</v>
      </c>
      <c r="B11" s="60" t="str">
        <f>VLOOKUP(A11,'Dimensión 3-Gestión con Valor'!$B$10:$B$379,1,0)</f>
        <v>20.2.2</v>
      </c>
      <c r="C11" s="158" t="s">
        <v>530</v>
      </c>
      <c r="D11" s="158">
        <v>0</v>
      </c>
      <c r="E11" s="158" t="s">
        <v>489</v>
      </c>
      <c r="F11" s="158" t="s">
        <v>538</v>
      </c>
      <c r="G11" s="158" t="s">
        <v>19</v>
      </c>
      <c r="H11" s="158" t="s">
        <v>1795</v>
      </c>
      <c r="I11" s="158" t="s">
        <v>1795</v>
      </c>
      <c r="J11" s="158" t="s">
        <v>1795</v>
      </c>
      <c r="K11" s="158" t="s">
        <v>19</v>
      </c>
      <c r="L11" s="158" t="s">
        <v>19</v>
      </c>
      <c r="M11" s="158" t="s">
        <v>19</v>
      </c>
      <c r="N11" s="158" t="s">
        <v>532</v>
      </c>
      <c r="O11" s="158" t="s">
        <v>19</v>
      </c>
      <c r="P11" s="158" t="s">
        <v>393</v>
      </c>
      <c r="Q11" s="158">
        <v>80</v>
      </c>
      <c r="R11" s="158">
        <v>100</v>
      </c>
      <c r="S11" s="158" t="s">
        <v>515</v>
      </c>
      <c r="T11" s="158" t="s">
        <v>516</v>
      </c>
      <c r="U11" s="165">
        <v>45719</v>
      </c>
      <c r="V11" s="165">
        <v>46003</v>
      </c>
      <c r="W11" s="158" t="s">
        <v>530</v>
      </c>
      <c r="X11" s="359">
        <v>16</v>
      </c>
      <c r="Y11" s="158">
        <v>50</v>
      </c>
      <c r="Z11" s="158" t="s">
        <v>2083</v>
      </c>
      <c r="AA11" s="165"/>
      <c r="AB11" s="158">
        <v>50</v>
      </c>
      <c r="AC11" s="158" t="s">
        <v>2087</v>
      </c>
      <c r="AD11" s="165"/>
      <c r="AE11" s="158"/>
      <c r="AF11" s="158">
        <v>8</v>
      </c>
    </row>
    <row r="12" spans="1:33" ht="34.5" customHeight="1" x14ac:dyDescent="0.25">
      <c r="A12" s="359" t="str">
        <f>+'PAI 2025 GPS rempl2)'!A10</f>
        <v>20.3</v>
      </c>
      <c r="B12" s="359" t="str">
        <f>VLOOKUP(A12,'Dimensión 3-Gestión con Valor'!$B$10:$B$379,1,0)</f>
        <v>20.3</v>
      </c>
      <c r="C12" s="359" t="s">
        <v>530</v>
      </c>
      <c r="D12" s="359">
        <v>0</v>
      </c>
      <c r="E12" s="359" t="s">
        <v>482</v>
      </c>
      <c r="F12" s="360" t="s">
        <v>539</v>
      </c>
      <c r="G12" s="359" t="s">
        <v>484</v>
      </c>
      <c r="H12" s="359" t="s">
        <v>61</v>
      </c>
      <c r="I12" s="359" t="s">
        <v>1776</v>
      </c>
      <c r="J12" s="360" t="s">
        <v>1433</v>
      </c>
      <c r="K12" s="359" t="s">
        <v>1865</v>
      </c>
      <c r="L12" s="359" t="s">
        <v>485</v>
      </c>
      <c r="M12" s="360" t="s">
        <v>52</v>
      </c>
      <c r="N12" s="359" t="s">
        <v>1477</v>
      </c>
      <c r="O12" s="359" t="s">
        <v>1583</v>
      </c>
      <c r="P12" s="361" t="s">
        <v>421</v>
      </c>
      <c r="Q12" s="361">
        <v>20</v>
      </c>
      <c r="R12" s="361">
        <v>100</v>
      </c>
      <c r="S12" s="361" t="s">
        <v>515</v>
      </c>
      <c r="T12" s="361" t="s">
        <v>516</v>
      </c>
      <c r="U12" s="470">
        <v>45670</v>
      </c>
      <c r="V12" s="470">
        <v>46003</v>
      </c>
      <c r="W12" s="361" t="s">
        <v>530</v>
      </c>
      <c r="X12" s="359">
        <v>20</v>
      </c>
      <c r="Y12" s="359">
        <v>50</v>
      </c>
      <c r="Z12" s="359" t="s">
        <v>2088</v>
      </c>
      <c r="AA12" s="360"/>
      <c r="AB12" s="359">
        <v>50</v>
      </c>
      <c r="AC12" s="359" t="s">
        <v>2089</v>
      </c>
      <c r="AD12" s="360"/>
      <c r="AE12" s="368"/>
      <c r="AF12" s="359">
        <v>10</v>
      </c>
    </row>
    <row r="13" spans="1:33" ht="75" x14ac:dyDescent="0.25">
      <c r="A13" s="35" t="str">
        <f>+'PAI 2025 GPS rempl2)'!A11</f>
        <v>20.3.1</v>
      </c>
      <c r="B13" s="60" t="str">
        <f>VLOOKUP(A13,'Dimensión 3-Gestión con Valor'!$B$10:$B$379,1,0)</f>
        <v>20.3.1</v>
      </c>
      <c r="C13" s="158" t="s">
        <v>530</v>
      </c>
      <c r="D13" s="158">
        <v>0</v>
      </c>
      <c r="E13" s="158" t="s">
        <v>489</v>
      </c>
      <c r="F13" s="158" t="s">
        <v>540</v>
      </c>
      <c r="G13" s="158" t="s">
        <v>19</v>
      </c>
      <c r="H13" s="158" t="s">
        <v>1795</v>
      </c>
      <c r="I13" s="158" t="s">
        <v>1795</v>
      </c>
      <c r="J13" s="158" t="s">
        <v>1795</v>
      </c>
      <c r="K13" s="158" t="s">
        <v>19</v>
      </c>
      <c r="L13" s="158" t="s">
        <v>19</v>
      </c>
      <c r="M13" s="158" t="s">
        <v>19</v>
      </c>
      <c r="N13" s="158" t="s">
        <v>1477</v>
      </c>
      <c r="O13" s="158" t="s">
        <v>19</v>
      </c>
      <c r="P13" s="158" t="s">
        <v>422</v>
      </c>
      <c r="Q13" s="158">
        <v>20</v>
      </c>
      <c r="R13" s="158">
        <v>1</v>
      </c>
      <c r="S13" s="158" t="s">
        <v>487</v>
      </c>
      <c r="T13" s="158" t="s">
        <v>534</v>
      </c>
      <c r="U13" s="165">
        <v>45670</v>
      </c>
      <c r="V13" s="165">
        <v>45688</v>
      </c>
      <c r="W13" s="158" t="s">
        <v>530</v>
      </c>
      <c r="X13" s="359">
        <v>4</v>
      </c>
      <c r="Y13" s="158">
        <v>100</v>
      </c>
      <c r="Z13" s="158" t="s">
        <v>2090</v>
      </c>
      <c r="AA13" s="165">
        <v>45688</v>
      </c>
      <c r="AB13" s="158">
        <v>100</v>
      </c>
      <c r="AC13" s="158" t="s">
        <v>2091</v>
      </c>
      <c r="AD13" s="165">
        <v>45688</v>
      </c>
      <c r="AE13" s="158">
        <v>100</v>
      </c>
      <c r="AF13" s="158">
        <v>4</v>
      </c>
    </row>
    <row r="14" spans="1:33" ht="225" x14ac:dyDescent="0.25">
      <c r="A14" s="35" t="str">
        <f>+'PAI 2025 GPS rempl2)'!A12</f>
        <v>20.3.2</v>
      </c>
      <c r="B14" s="60" t="str">
        <f>VLOOKUP(A14,'Dimensión 3-Gestión con Valor'!$B$10:$B$379,1,0)</f>
        <v>20.3.2</v>
      </c>
      <c r="C14" s="158" t="s">
        <v>530</v>
      </c>
      <c r="D14" s="158">
        <v>0</v>
      </c>
      <c r="E14" s="158" t="s">
        <v>489</v>
      </c>
      <c r="F14" s="158" t="s">
        <v>541</v>
      </c>
      <c r="G14" s="158" t="s">
        <v>19</v>
      </c>
      <c r="H14" s="158" t="s">
        <v>1795</v>
      </c>
      <c r="I14" s="158" t="s">
        <v>1795</v>
      </c>
      <c r="J14" s="158" t="s">
        <v>1795</v>
      </c>
      <c r="K14" s="158" t="s">
        <v>19</v>
      </c>
      <c r="L14" s="158" t="s">
        <v>19</v>
      </c>
      <c r="M14" s="158" t="s">
        <v>19</v>
      </c>
      <c r="N14" s="158" t="s">
        <v>1477</v>
      </c>
      <c r="O14" s="158" t="s">
        <v>19</v>
      </c>
      <c r="P14" s="158" t="s">
        <v>423</v>
      </c>
      <c r="Q14" s="158">
        <v>80</v>
      </c>
      <c r="R14" s="158">
        <v>100</v>
      </c>
      <c r="S14" s="158" t="s">
        <v>515</v>
      </c>
      <c r="T14" s="158" t="s">
        <v>516</v>
      </c>
      <c r="U14" s="165">
        <v>45691</v>
      </c>
      <c r="V14" s="165">
        <v>46003</v>
      </c>
      <c r="W14" s="158" t="s">
        <v>530</v>
      </c>
      <c r="X14" s="359">
        <v>16</v>
      </c>
      <c r="Y14" s="158">
        <v>64</v>
      </c>
      <c r="Z14" s="158" t="s">
        <v>2092</v>
      </c>
      <c r="AA14" s="165"/>
      <c r="AB14" s="158">
        <v>64</v>
      </c>
      <c r="AC14" s="158" t="s">
        <v>2093</v>
      </c>
      <c r="AD14" s="165"/>
      <c r="AE14" s="158"/>
      <c r="AF14" s="158">
        <v>10.24</v>
      </c>
    </row>
    <row r="15" spans="1:33" ht="34.5" customHeight="1" x14ac:dyDescent="0.25">
      <c r="A15" s="359" t="str">
        <f>+'PAI 2025 GPS rempl2)'!A13</f>
        <v>20.4</v>
      </c>
      <c r="B15" s="359" t="str">
        <f>VLOOKUP(A15,'Dimensión 3-Gestión con Valor'!$B$10:$B$379,1,0)</f>
        <v>20.4</v>
      </c>
      <c r="C15" s="359" t="s">
        <v>530</v>
      </c>
      <c r="D15" s="359">
        <v>0</v>
      </c>
      <c r="E15" s="359" t="s">
        <v>482</v>
      </c>
      <c r="F15" s="360" t="s">
        <v>542</v>
      </c>
      <c r="G15" s="359" t="s">
        <v>484</v>
      </c>
      <c r="H15" s="359" t="s">
        <v>61</v>
      </c>
      <c r="I15" s="359" t="s">
        <v>1776</v>
      </c>
      <c r="J15" s="360" t="s">
        <v>1433</v>
      </c>
      <c r="K15" s="359" t="s">
        <v>1865</v>
      </c>
      <c r="L15" s="359" t="s">
        <v>485</v>
      </c>
      <c r="M15" s="360" t="s">
        <v>52</v>
      </c>
      <c r="N15" s="359" t="s">
        <v>1477</v>
      </c>
      <c r="O15" s="359" t="s">
        <v>1581</v>
      </c>
      <c r="P15" s="361" t="s">
        <v>424</v>
      </c>
      <c r="Q15" s="361">
        <v>20</v>
      </c>
      <c r="R15" s="361">
        <v>100</v>
      </c>
      <c r="S15" s="361" t="s">
        <v>515</v>
      </c>
      <c r="T15" s="361" t="s">
        <v>543</v>
      </c>
      <c r="U15" s="470">
        <v>45684</v>
      </c>
      <c r="V15" s="470">
        <v>46003</v>
      </c>
      <c r="W15" s="361" t="s">
        <v>530</v>
      </c>
      <c r="X15" s="359">
        <v>20</v>
      </c>
      <c r="Y15" s="359">
        <v>33</v>
      </c>
      <c r="Z15" s="359" t="s">
        <v>2094</v>
      </c>
      <c r="AA15" s="360"/>
      <c r="AB15" s="359">
        <v>33</v>
      </c>
      <c r="AC15" s="359" t="s">
        <v>2095</v>
      </c>
      <c r="AD15" s="360"/>
      <c r="AE15" s="368"/>
      <c r="AF15" s="359">
        <v>6.6</v>
      </c>
    </row>
    <row r="16" spans="1:33" ht="60" x14ac:dyDescent="0.25">
      <c r="A16" s="35" t="str">
        <f>+'PAI 2025 GPS rempl2)'!A14</f>
        <v>20.4.1</v>
      </c>
      <c r="B16" s="60" t="str">
        <f>VLOOKUP(A16,'Dimensión 3-Gestión con Valor'!$B$10:$B$379,1,0)</f>
        <v>20.4.1</v>
      </c>
      <c r="C16" s="158" t="s">
        <v>530</v>
      </c>
      <c r="D16" s="158">
        <v>0</v>
      </c>
      <c r="E16" s="158" t="s">
        <v>489</v>
      </c>
      <c r="F16" s="158" t="s">
        <v>544</v>
      </c>
      <c r="G16" s="158" t="s">
        <v>19</v>
      </c>
      <c r="H16" s="158" t="s">
        <v>1795</v>
      </c>
      <c r="I16" s="158" t="s">
        <v>1795</v>
      </c>
      <c r="J16" s="158" t="s">
        <v>1795</v>
      </c>
      <c r="K16" s="158" t="s">
        <v>19</v>
      </c>
      <c r="L16" s="158" t="s">
        <v>19</v>
      </c>
      <c r="M16" s="158" t="s">
        <v>19</v>
      </c>
      <c r="N16" s="158" t="s">
        <v>1477</v>
      </c>
      <c r="O16" s="158" t="s">
        <v>19</v>
      </c>
      <c r="P16" s="158" t="s">
        <v>425</v>
      </c>
      <c r="Q16" s="158">
        <v>40</v>
      </c>
      <c r="R16" s="158">
        <v>1</v>
      </c>
      <c r="S16" s="158" t="s">
        <v>487</v>
      </c>
      <c r="T16" s="158" t="s">
        <v>545</v>
      </c>
      <c r="U16" s="165">
        <v>45684</v>
      </c>
      <c r="V16" s="165">
        <v>45777</v>
      </c>
      <c r="W16" s="158" t="s">
        <v>530</v>
      </c>
      <c r="X16" s="359">
        <v>8</v>
      </c>
      <c r="Y16" s="158">
        <v>100</v>
      </c>
      <c r="Z16" s="158" t="s">
        <v>2096</v>
      </c>
      <c r="AA16" s="165">
        <v>45777</v>
      </c>
      <c r="AB16" s="158">
        <v>100</v>
      </c>
      <c r="AC16" s="158" t="s">
        <v>2097</v>
      </c>
      <c r="AD16" s="165">
        <v>45777</v>
      </c>
      <c r="AE16" s="158">
        <v>100</v>
      </c>
      <c r="AF16" s="158">
        <v>8</v>
      </c>
    </row>
    <row r="17" spans="1:32" ht="210" x14ac:dyDescent="0.25">
      <c r="A17" s="35" t="str">
        <f>+'PAI 2025 GPS rempl2)'!A15</f>
        <v>20.4.2</v>
      </c>
      <c r="B17" s="60" t="str">
        <f>VLOOKUP(A17,'Dimensión 3-Gestión con Valor'!$B$10:$B$379,1,0)</f>
        <v>20.4.2</v>
      </c>
      <c r="C17" s="158" t="s">
        <v>530</v>
      </c>
      <c r="D17" s="158">
        <v>0</v>
      </c>
      <c r="E17" s="158" t="s">
        <v>489</v>
      </c>
      <c r="F17" s="158" t="s">
        <v>546</v>
      </c>
      <c r="G17" s="158" t="s">
        <v>19</v>
      </c>
      <c r="H17" s="158" t="s">
        <v>1795</v>
      </c>
      <c r="I17" s="158" t="s">
        <v>1795</v>
      </c>
      <c r="J17" s="158" t="s">
        <v>1795</v>
      </c>
      <c r="K17" s="158" t="s">
        <v>19</v>
      </c>
      <c r="L17" s="158" t="s">
        <v>19</v>
      </c>
      <c r="M17" s="158" t="s">
        <v>19</v>
      </c>
      <c r="N17" s="158" t="s">
        <v>1477</v>
      </c>
      <c r="O17" s="158" t="s">
        <v>19</v>
      </c>
      <c r="P17" s="158" t="s">
        <v>426</v>
      </c>
      <c r="Q17" s="158">
        <v>60</v>
      </c>
      <c r="R17" s="158">
        <v>100</v>
      </c>
      <c r="S17" s="158" t="s">
        <v>515</v>
      </c>
      <c r="T17" s="158" t="s">
        <v>543</v>
      </c>
      <c r="U17" s="165">
        <v>45748</v>
      </c>
      <c r="V17" s="165">
        <v>46003</v>
      </c>
      <c r="W17" s="158" t="s">
        <v>530</v>
      </c>
      <c r="X17" s="359">
        <v>12</v>
      </c>
      <c r="Y17" s="158">
        <v>16.5</v>
      </c>
      <c r="Z17" s="158" t="s">
        <v>2098</v>
      </c>
      <c r="AA17" s="165"/>
      <c r="AB17" s="158">
        <v>16.5</v>
      </c>
      <c r="AC17" s="158" t="s">
        <v>2099</v>
      </c>
      <c r="AD17" s="165"/>
      <c r="AE17" s="158"/>
      <c r="AF17" s="158">
        <v>1.98</v>
      </c>
    </row>
    <row r="18" spans="1:32" ht="34.5" customHeight="1" x14ac:dyDescent="0.25">
      <c r="A18" s="359" t="str">
        <f>+'PAI 2025 GPS rempl2)'!A16</f>
        <v>20.5</v>
      </c>
      <c r="B18" s="359" t="str">
        <f>VLOOKUP(A18,'Dimensión 3-Gestión con Valor'!$B$10:$B$379,1,0)</f>
        <v>20.5</v>
      </c>
      <c r="C18" s="359" t="s">
        <v>530</v>
      </c>
      <c r="D18" s="359">
        <v>0</v>
      </c>
      <c r="E18" s="359" t="s">
        <v>482</v>
      </c>
      <c r="F18" s="360" t="s">
        <v>547</v>
      </c>
      <c r="G18" s="359" t="s">
        <v>501</v>
      </c>
      <c r="H18" s="359" t="s">
        <v>11</v>
      </c>
      <c r="I18" s="359" t="s">
        <v>1436</v>
      </c>
      <c r="J18" s="360" t="s">
        <v>1437</v>
      </c>
      <c r="K18" s="359" t="s">
        <v>1905</v>
      </c>
      <c r="L18" s="359" t="s">
        <v>485</v>
      </c>
      <c r="M18" s="360" t="s">
        <v>52</v>
      </c>
      <c r="N18" s="359" t="s">
        <v>532</v>
      </c>
      <c r="O18" s="359" t="s">
        <v>1581</v>
      </c>
      <c r="P18" s="361" t="s">
        <v>394</v>
      </c>
      <c r="Q18" s="361">
        <v>20</v>
      </c>
      <c r="R18" s="361">
        <v>100</v>
      </c>
      <c r="S18" s="361" t="s">
        <v>515</v>
      </c>
      <c r="T18" s="361" t="s">
        <v>516</v>
      </c>
      <c r="U18" s="470">
        <v>45670</v>
      </c>
      <c r="V18" s="470">
        <v>46003</v>
      </c>
      <c r="W18" s="361" t="s">
        <v>530</v>
      </c>
      <c r="X18" s="359">
        <v>20</v>
      </c>
      <c r="Y18" s="359">
        <v>0</v>
      </c>
      <c r="Z18" s="359">
        <v>0</v>
      </c>
      <c r="AA18" s="360"/>
      <c r="AB18" s="359">
        <v>0</v>
      </c>
      <c r="AC18" s="359">
        <v>0</v>
      </c>
      <c r="AD18" s="360"/>
      <c r="AE18" s="368"/>
      <c r="AF18" s="359">
        <v>0</v>
      </c>
    </row>
    <row r="19" spans="1:32" ht="45" x14ac:dyDescent="0.25">
      <c r="A19" s="35" t="str">
        <f>+'PAI 2025 GPS rempl2)'!A17</f>
        <v>20.5.1</v>
      </c>
      <c r="B19" s="60" t="str">
        <f>VLOOKUP(A19,'Dimensión 3-Gestión con Valor'!$B$10:$B$379,1,0)</f>
        <v>20.5.1</v>
      </c>
      <c r="C19" s="158" t="s">
        <v>530</v>
      </c>
      <c r="D19" s="158">
        <v>0</v>
      </c>
      <c r="E19" s="158" t="s">
        <v>489</v>
      </c>
      <c r="F19" s="158" t="s">
        <v>549</v>
      </c>
      <c r="G19" s="158" t="s">
        <v>19</v>
      </c>
      <c r="H19" s="158" t="s">
        <v>1795</v>
      </c>
      <c r="I19" s="158" t="s">
        <v>1795</v>
      </c>
      <c r="J19" s="158" t="s">
        <v>1795</v>
      </c>
      <c r="K19" s="158" t="s">
        <v>19</v>
      </c>
      <c r="L19" s="158" t="s">
        <v>19</v>
      </c>
      <c r="M19" s="158" t="s">
        <v>19</v>
      </c>
      <c r="N19" s="158" t="s">
        <v>532</v>
      </c>
      <c r="O19" s="158" t="s">
        <v>19</v>
      </c>
      <c r="P19" s="158" t="s">
        <v>395</v>
      </c>
      <c r="Q19" s="158">
        <v>20</v>
      </c>
      <c r="R19" s="158">
        <v>1</v>
      </c>
      <c r="S19" s="158" t="s">
        <v>487</v>
      </c>
      <c r="T19" s="158" t="s">
        <v>534</v>
      </c>
      <c r="U19" s="165">
        <v>45670</v>
      </c>
      <c r="V19" s="165">
        <v>45688</v>
      </c>
      <c r="W19" s="158" t="s">
        <v>530</v>
      </c>
      <c r="X19" s="359">
        <v>4</v>
      </c>
      <c r="Y19" s="158">
        <v>100</v>
      </c>
      <c r="Z19" s="158" t="s">
        <v>2100</v>
      </c>
      <c r="AA19" s="165">
        <v>45688</v>
      </c>
      <c r="AB19" s="158">
        <v>100</v>
      </c>
      <c r="AC19" s="158" t="s">
        <v>2101</v>
      </c>
      <c r="AD19" s="165">
        <v>45688</v>
      </c>
      <c r="AE19" s="158">
        <v>100</v>
      </c>
      <c r="AF19" s="158">
        <v>4</v>
      </c>
    </row>
    <row r="20" spans="1:32" ht="90" x14ac:dyDescent="0.25">
      <c r="A20" s="35" t="str">
        <f>+'PAI 2025 GPS rempl2)'!A18</f>
        <v>20.5.2</v>
      </c>
      <c r="B20" s="60" t="str">
        <f>VLOOKUP(A20,'Dimensión 3-Gestión con Valor'!$B$10:$B$379,1,0)</f>
        <v>20.5.2</v>
      </c>
      <c r="C20" s="158" t="s">
        <v>530</v>
      </c>
      <c r="D20" s="158">
        <v>0</v>
      </c>
      <c r="E20" s="158" t="s">
        <v>489</v>
      </c>
      <c r="F20" s="158" t="s">
        <v>550</v>
      </c>
      <c r="G20" s="158" t="s">
        <v>19</v>
      </c>
      <c r="H20" s="158" t="s">
        <v>1795</v>
      </c>
      <c r="I20" s="158" t="s">
        <v>1795</v>
      </c>
      <c r="J20" s="158" t="s">
        <v>1795</v>
      </c>
      <c r="K20" s="158" t="s">
        <v>19</v>
      </c>
      <c r="L20" s="158" t="s">
        <v>19</v>
      </c>
      <c r="M20" s="158" t="s">
        <v>19</v>
      </c>
      <c r="N20" s="158" t="s">
        <v>532</v>
      </c>
      <c r="O20" s="158" t="s">
        <v>19</v>
      </c>
      <c r="P20" s="158" t="s">
        <v>396</v>
      </c>
      <c r="Q20" s="158">
        <v>80</v>
      </c>
      <c r="R20" s="158">
        <v>100</v>
      </c>
      <c r="S20" s="158" t="s">
        <v>515</v>
      </c>
      <c r="T20" s="158" t="s">
        <v>516</v>
      </c>
      <c r="U20" s="165">
        <v>45691</v>
      </c>
      <c r="V20" s="165">
        <v>46003</v>
      </c>
      <c r="W20" s="158" t="s">
        <v>530</v>
      </c>
      <c r="X20" s="359">
        <v>16</v>
      </c>
      <c r="Y20" s="158">
        <v>52</v>
      </c>
      <c r="Z20" s="158" t="s">
        <v>2102</v>
      </c>
      <c r="AA20" s="165"/>
      <c r="AB20" s="158">
        <v>52</v>
      </c>
      <c r="AC20" s="158" t="s">
        <v>2103</v>
      </c>
      <c r="AD20" s="165"/>
      <c r="AE20" s="158"/>
      <c r="AF20" s="158">
        <v>8.32</v>
      </c>
    </row>
    <row r="21" spans="1:32" ht="34.5" customHeight="1" x14ac:dyDescent="0.25">
      <c r="A21" s="359" t="str">
        <f>+'PAI 2025 GPS rempl2)'!A19</f>
        <v>117.1</v>
      </c>
      <c r="B21" s="359" t="str">
        <f>VLOOKUP(A21,'Dimensión 1 - Talento Humano '!$B$10:$B$41,1,0)</f>
        <v>117.1</v>
      </c>
      <c r="C21" s="359" t="s">
        <v>551</v>
      </c>
      <c r="D21" s="359">
        <v>0</v>
      </c>
      <c r="E21" s="359" t="s">
        <v>482</v>
      </c>
      <c r="F21" s="360" t="s">
        <v>552</v>
      </c>
      <c r="G21" s="359" t="s">
        <v>501</v>
      </c>
      <c r="H21" s="359" t="s">
        <v>12</v>
      </c>
      <c r="I21" s="359" t="s">
        <v>1434</v>
      </c>
      <c r="J21" s="360" t="s">
        <v>1435</v>
      </c>
      <c r="K21" s="359" t="s">
        <v>1865</v>
      </c>
      <c r="L21" s="359" t="s">
        <v>485</v>
      </c>
      <c r="M21" s="360" t="s">
        <v>19</v>
      </c>
      <c r="N21" s="359" t="s">
        <v>486</v>
      </c>
      <c r="O21" s="359">
        <v>0</v>
      </c>
      <c r="P21" s="361" t="s">
        <v>71</v>
      </c>
      <c r="Q21" s="361">
        <v>15</v>
      </c>
      <c r="R21" s="361">
        <v>100</v>
      </c>
      <c r="S21" s="361" t="s">
        <v>515</v>
      </c>
      <c r="T21" s="361" t="s">
        <v>553</v>
      </c>
      <c r="U21" s="470">
        <v>45691</v>
      </c>
      <c r="V21" s="470">
        <v>45989</v>
      </c>
      <c r="W21" s="361" t="s">
        <v>551</v>
      </c>
      <c r="X21" s="359">
        <v>15</v>
      </c>
      <c r="Y21" s="359">
        <v>0</v>
      </c>
      <c r="Z21" s="359">
        <v>0</v>
      </c>
      <c r="AA21" s="360"/>
      <c r="AB21" s="359">
        <v>0</v>
      </c>
      <c r="AC21" s="359">
        <v>0</v>
      </c>
      <c r="AD21" s="360"/>
      <c r="AE21" s="368"/>
      <c r="AF21" s="359">
        <v>0</v>
      </c>
    </row>
    <row r="22" spans="1:32" ht="180" x14ac:dyDescent="0.25">
      <c r="A22" s="35" t="str">
        <f>+'PAI 2025 GPS rempl2)'!A20</f>
        <v>117.1.1</v>
      </c>
      <c r="B22" s="60" t="str">
        <f>VLOOKUP(A22,'Dimensión 1 - Talento Humano '!$B$10:$B$41,1,0)</f>
        <v>117.1.1</v>
      </c>
      <c r="C22" s="158" t="s">
        <v>551</v>
      </c>
      <c r="D22" s="158">
        <v>0</v>
      </c>
      <c r="E22" s="158" t="s">
        <v>489</v>
      </c>
      <c r="F22" s="158" t="s">
        <v>554</v>
      </c>
      <c r="G22" s="158" t="s">
        <v>19</v>
      </c>
      <c r="H22" s="158" t="s">
        <v>1795</v>
      </c>
      <c r="I22" s="158" t="s">
        <v>1795</v>
      </c>
      <c r="J22" s="158" t="s">
        <v>1795</v>
      </c>
      <c r="K22" s="158" t="s">
        <v>19</v>
      </c>
      <c r="L22" s="158" t="s">
        <v>19</v>
      </c>
      <c r="M22" s="158" t="s">
        <v>19</v>
      </c>
      <c r="N22" s="158" t="s">
        <v>486</v>
      </c>
      <c r="O22" s="158" t="s">
        <v>19</v>
      </c>
      <c r="P22" s="158" t="s">
        <v>72</v>
      </c>
      <c r="Q22" s="158">
        <v>25</v>
      </c>
      <c r="R22" s="158">
        <v>100</v>
      </c>
      <c r="S22" s="158" t="s">
        <v>515</v>
      </c>
      <c r="T22" s="158" t="s">
        <v>555</v>
      </c>
      <c r="U22" s="165">
        <v>45691</v>
      </c>
      <c r="V22" s="165">
        <v>45989</v>
      </c>
      <c r="W22" s="158" t="s">
        <v>551</v>
      </c>
      <c r="X22" s="359">
        <v>3.75</v>
      </c>
      <c r="Y22" s="158">
        <v>79.95</v>
      </c>
      <c r="Z22" s="158" t="s">
        <v>2104</v>
      </c>
      <c r="AA22" s="165"/>
      <c r="AB22" s="158">
        <v>79.95</v>
      </c>
      <c r="AC22" s="158" t="s">
        <v>2105</v>
      </c>
      <c r="AD22" s="165"/>
      <c r="AE22" s="158"/>
      <c r="AF22" s="158">
        <v>2.9981249999999999</v>
      </c>
    </row>
    <row r="23" spans="1:32" ht="45" x14ac:dyDescent="0.25">
      <c r="A23" s="35" t="str">
        <f>+'PAI 2025 GPS rempl2)'!A21</f>
        <v>117.1.2</v>
      </c>
      <c r="B23" s="60" t="str">
        <f>VLOOKUP(A23,'Dimensión 1 - Talento Humano '!$B$10:$B$41,1,0)</f>
        <v>117.1.2</v>
      </c>
      <c r="C23" s="158" t="s">
        <v>551</v>
      </c>
      <c r="D23" s="158">
        <v>0</v>
      </c>
      <c r="E23" s="158" t="s">
        <v>489</v>
      </c>
      <c r="F23" s="158" t="s">
        <v>556</v>
      </c>
      <c r="G23" s="158" t="s">
        <v>19</v>
      </c>
      <c r="H23" s="158" t="s">
        <v>1795</v>
      </c>
      <c r="I23" s="158" t="s">
        <v>1795</v>
      </c>
      <c r="J23" s="158" t="s">
        <v>1795</v>
      </c>
      <c r="K23" s="158" t="s">
        <v>19</v>
      </c>
      <c r="L23" s="158" t="s">
        <v>19</v>
      </c>
      <c r="M23" s="158" t="s">
        <v>19</v>
      </c>
      <c r="N23" s="158" t="s">
        <v>486</v>
      </c>
      <c r="O23" s="158" t="s">
        <v>19</v>
      </c>
      <c r="P23" s="158" t="s">
        <v>73</v>
      </c>
      <c r="Q23" s="158">
        <v>25</v>
      </c>
      <c r="R23" s="158">
        <v>1</v>
      </c>
      <c r="S23" s="158" t="s">
        <v>487</v>
      </c>
      <c r="T23" s="158" t="s">
        <v>557</v>
      </c>
      <c r="U23" s="165">
        <v>45748</v>
      </c>
      <c r="V23" s="165">
        <v>45777</v>
      </c>
      <c r="W23" s="158" t="s">
        <v>551</v>
      </c>
      <c r="X23" s="359">
        <v>3.75</v>
      </c>
      <c r="Y23" s="158">
        <v>100</v>
      </c>
      <c r="Z23" s="158" t="s">
        <v>2106</v>
      </c>
      <c r="AA23" s="165">
        <v>45777</v>
      </c>
      <c r="AB23" s="158">
        <v>100</v>
      </c>
      <c r="AC23" s="158" t="s">
        <v>2107</v>
      </c>
      <c r="AD23" s="165">
        <v>45777</v>
      </c>
      <c r="AE23" s="158">
        <v>100</v>
      </c>
      <c r="AF23" s="158">
        <v>3.75</v>
      </c>
    </row>
    <row r="24" spans="1:32" ht="75" x14ac:dyDescent="0.25">
      <c r="A24" s="35" t="str">
        <f>+'PAI 2025 GPS rempl2)'!A22</f>
        <v>117.1.3</v>
      </c>
      <c r="B24" s="60" t="str">
        <f>VLOOKUP(A24,'Dimensión 1 - Talento Humano '!$B$10:$B$41,1,0)</f>
        <v>117.1.3</v>
      </c>
      <c r="C24" s="158" t="s">
        <v>551</v>
      </c>
      <c r="D24" s="158">
        <v>0</v>
      </c>
      <c r="E24" s="158" t="s">
        <v>489</v>
      </c>
      <c r="F24" s="158" t="s">
        <v>558</v>
      </c>
      <c r="G24" s="158" t="s">
        <v>19</v>
      </c>
      <c r="H24" s="158" t="s">
        <v>1795</v>
      </c>
      <c r="I24" s="158" t="s">
        <v>1795</v>
      </c>
      <c r="J24" s="158" t="s">
        <v>1795</v>
      </c>
      <c r="K24" s="158" t="s">
        <v>19</v>
      </c>
      <c r="L24" s="158" t="s">
        <v>19</v>
      </c>
      <c r="M24" s="158" t="s">
        <v>19</v>
      </c>
      <c r="N24" s="158" t="s">
        <v>486</v>
      </c>
      <c r="O24" s="158" t="s">
        <v>19</v>
      </c>
      <c r="P24" s="158" t="s">
        <v>74</v>
      </c>
      <c r="Q24" s="158">
        <v>25</v>
      </c>
      <c r="R24" s="158">
        <v>1</v>
      </c>
      <c r="S24" s="158" t="s">
        <v>487</v>
      </c>
      <c r="T24" s="158" t="s">
        <v>559</v>
      </c>
      <c r="U24" s="165">
        <v>45811</v>
      </c>
      <c r="V24" s="165">
        <v>45839</v>
      </c>
      <c r="W24" s="158" t="s">
        <v>551</v>
      </c>
      <c r="X24" s="359">
        <v>3.75</v>
      </c>
      <c r="Y24" s="158">
        <v>100</v>
      </c>
      <c r="Z24" s="158" t="s">
        <v>2108</v>
      </c>
      <c r="AA24" s="165">
        <v>45835</v>
      </c>
      <c r="AB24" s="158">
        <v>100</v>
      </c>
      <c r="AC24" s="158" t="s">
        <v>2109</v>
      </c>
      <c r="AD24" s="165">
        <v>45835</v>
      </c>
      <c r="AE24" s="158">
        <v>100</v>
      </c>
      <c r="AF24" s="158">
        <v>3.75</v>
      </c>
    </row>
    <row r="25" spans="1:32" ht="75" x14ac:dyDescent="0.25">
      <c r="A25" s="35" t="str">
        <f>+'PAI 2025 GPS rempl2)'!A23</f>
        <v>117.1.4</v>
      </c>
      <c r="B25" s="60" t="str">
        <f>VLOOKUP(A25,'Dimensión 1 - Talento Humano '!$B$10:$B$41,1,0)</f>
        <v>117.1.4</v>
      </c>
      <c r="C25" s="158" t="s">
        <v>551</v>
      </c>
      <c r="D25" s="158">
        <v>0</v>
      </c>
      <c r="E25" s="158" t="s">
        <v>489</v>
      </c>
      <c r="F25" s="158" t="s">
        <v>560</v>
      </c>
      <c r="G25" s="158" t="s">
        <v>19</v>
      </c>
      <c r="H25" s="158" t="s">
        <v>1795</v>
      </c>
      <c r="I25" s="158" t="s">
        <v>1795</v>
      </c>
      <c r="J25" s="158" t="s">
        <v>1795</v>
      </c>
      <c r="K25" s="158" t="s">
        <v>19</v>
      </c>
      <c r="L25" s="158" t="s">
        <v>19</v>
      </c>
      <c r="M25" s="158" t="s">
        <v>19</v>
      </c>
      <c r="N25" s="158" t="s">
        <v>486</v>
      </c>
      <c r="O25" s="158" t="s">
        <v>19</v>
      </c>
      <c r="P25" s="158" t="s">
        <v>75</v>
      </c>
      <c r="Q25" s="158">
        <v>25</v>
      </c>
      <c r="R25" s="158">
        <v>6</v>
      </c>
      <c r="S25" s="158" t="s">
        <v>487</v>
      </c>
      <c r="T25" s="158" t="s">
        <v>561</v>
      </c>
      <c r="U25" s="165">
        <v>45811</v>
      </c>
      <c r="V25" s="165">
        <v>45989</v>
      </c>
      <c r="W25" s="158" t="s">
        <v>551</v>
      </c>
      <c r="X25" s="359">
        <v>3.75</v>
      </c>
      <c r="Y25" s="158">
        <v>51</v>
      </c>
      <c r="Z25" s="158" t="s">
        <v>2110</v>
      </c>
      <c r="AA25" s="165"/>
      <c r="AB25" s="158">
        <v>49.98</v>
      </c>
      <c r="AC25" s="158" t="s">
        <v>2111</v>
      </c>
      <c r="AD25" s="165"/>
      <c r="AE25" s="158"/>
      <c r="AF25" s="158">
        <v>1.8742499999999997</v>
      </c>
    </row>
    <row r="26" spans="1:32" ht="34.5" customHeight="1" x14ac:dyDescent="0.25">
      <c r="A26" s="359" t="str">
        <f>+'PAI 2025 GPS rempl2)'!A24</f>
        <v>117.2</v>
      </c>
      <c r="B26" s="359" t="str">
        <f>VLOOKUP(A26,'Dimensión 1 - Talento Humano '!$B$10:$B$41,1,0)</f>
        <v>117.2</v>
      </c>
      <c r="C26" s="359" t="s">
        <v>551</v>
      </c>
      <c r="D26" s="359">
        <v>0</v>
      </c>
      <c r="E26" s="359" t="s">
        <v>482</v>
      </c>
      <c r="F26" s="360" t="s">
        <v>562</v>
      </c>
      <c r="G26" s="359" t="s">
        <v>484</v>
      </c>
      <c r="H26" s="359" t="s">
        <v>61</v>
      </c>
      <c r="I26" s="359" t="s">
        <v>1776</v>
      </c>
      <c r="J26" s="360" t="s">
        <v>1433</v>
      </c>
      <c r="K26" s="359" t="s">
        <v>1865</v>
      </c>
      <c r="L26" s="359" t="s">
        <v>485</v>
      </c>
      <c r="M26" s="360" t="s">
        <v>19</v>
      </c>
      <c r="N26" s="359" t="s">
        <v>486</v>
      </c>
      <c r="O26" s="359" t="s">
        <v>1584</v>
      </c>
      <c r="P26" s="361" t="s">
        <v>76</v>
      </c>
      <c r="Q26" s="361">
        <v>17</v>
      </c>
      <c r="R26" s="361">
        <v>1</v>
      </c>
      <c r="S26" s="361" t="s">
        <v>487</v>
      </c>
      <c r="T26" s="361" t="s">
        <v>563</v>
      </c>
      <c r="U26" s="470">
        <v>45677</v>
      </c>
      <c r="V26" s="470">
        <v>45716</v>
      </c>
      <c r="W26" s="361" t="s">
        <v>551</v>
      </c>
      <c r="X26" s="359">
        <v>17</v>
      </c>
      <c r="Y26" s="359">
        <v>100</v>
      </c>
      <c r="Z26" s="359" t="s">
        <v>2112</v>
      </c>
      <c r="AA26" s="360">
        <v>45716</v>
      </c>
      <c r="AB26" s="359">
        <v>100</v>
      </c>
      <c r="AC26" s="359" t="s">
        <v>2113</v>
      </c>
      <c r="AD26" s="360">
        <v>45716</v>
      </c>
      <c r="AE26" s="371">
        <v>100</v>
      </c>
      <c r="AF26" s="359">
        <v>17</v>
      </c>
    </row>
    <row r="27" spans="1:32" ht="45" x14ac:dyDescent="0.25">
      <c r="A27" s="35" t="str">
        <f>+'PAI 2025 GPS rempl2)'!A25</f>
        <v>117.2.1</v>
      </c>
      <c r="B27" s="60" t="str">
        <f>VLOOKUP(A27,'Dimensión 1 - Talento Humano '!$B$10:$B$41,1,0)</f>
        <v>117.2.1</v>
      </c>
      <c r="C27" s="158" t="s">
        <v>551</v>
      </c>
      <c r="D27" s="158">
        <v>0</v>
      </c>
      <c r="E27" s="158" t="s">
        <v>489</v>
      </c>
      <c r="F27" s="158" t="s">
        <v>564</v>
      </c>
      <c r="G27" s="158" t="s">
        <v>19</v>
      </c>
      <c r="H27" s="158" t="s">
        <v>1795</v>
      </c>
      <c r="I27" s="158" t="s">
        <v>1795</v>
      </c>
      <c r="J27" s="158" t="s">
        <v>1795</v>
      </c>
      <c r="K27" s="158" t="s">
        <v>19</v>
      </c>
      <c r="L27" s="158" t="s">
        <v>19</v>
      </c>
      <c r="M27" s="158" t="s">
        <v>19</v>
      </c>
      <c r="N27" s="158" t="s">
        <v>486</v>
      </c>
      <c r="O27" s="158" t="s">
        <v>19</v>
      </c>
      <c r="P27" s="158" t="s">
        <v>77</v>
      </c>
      <c r="Q27" s="158">
        <v>60</v>
      </c>
      <c r="R27" s="158">
        <v>1</v>
      </c>
      <c r="S27" s="158" t="s">
        <v>487</v>
      </c>
      <c r="T27" s="158" t="s">
        <v>565</v>
      </c>
      <c r="U27" s="165">
        <v>45677</v>
      </c>
      <c r="V27" s="165">
        <v>45688</v>
      </c>
      <c r="W27" s="158" t="s">
        <v>551</v>
      </c>
      <c r="X27" s="359">
        <v>10.199999999999999</v>
      </c>
      <c r="Y27" s="158">
        <v>100</v>
      </c>
      <c r="Z27" s="158" t="s">
        <v>2114</v>
      </c>
      <c r="AA27" s="165">
        <v>45688</v>
      </c>
      <c r="AB27" s="158">
        <v>100</v>
      </c>
      <c r="AC27" s="158" t="s">
        <v>2115</v>
      </c>
      <c r="AD27" s="165">
        <v>45688</v>
      </c>
      <c r="AE27" s="158">
        <v>100</v>
      </c>
      <c r="AF27" s="158">
        <v>10.199999999999999</v>
      </c>
    </row>
    <row r="28" spans="1:32" ht="45" x14ac:dyDescent="0.25">
      <c r="A28" s="35" t="str">
        <f>+'PAI 2025 GPS rempl2)'!A26</f>
        <v>117.2.2</v>
      </c>
      <c r="B28" s="60" t="str">
        <f>VLOOKUP(A28,'Dimensión 1 - Talento Humano '!$B$10:$B$41,1,0)</f>
        <v>117.2.2</v>
      </c>
      <c r="C28" s="158" t="s">
        <v>551</v>
      </c>
      <c r="D28" s="158">
        <v>0</v>
      </c>
      <c r="E28" s="158" t="s">
        <v>489</v>
      </c>
      <c r="F28" s="158" t="s">
        <v>566</v>
      </c>
      <c r="G28" s="158" t="s">
        <v>19</v>
      </c>
      <c r="H28" s="158" t="s">
        <v>1795</v>
      </c>
      <c r="I28" s="158" t="s">
        <v>1795</v>
      </c>
      <c r="J28" s="158" t="s">
        <v>1795</v>
      </c>
      <c r="K28" s="158" t="s">
        <v>19</v>
      </c>
      <c r="L28" s="158" t="s">
        <v>19</v>
      </c>
      <c r="M28" s="158" t="s">
        <v>19</v>
      </c>
      <c r="N28" s="158" t="s">
        <v>486</v>
      </c>
      <c r="O28" s="158" t="s">
        <v>19</v>
      </c>
      <c r="P28" s="158" t="s">
        <v>78</v>
      </c>
      <c r="Q28" s="158">
        <v>40</v>
      </c>
      <c r="R28" s="158">
        <v>1</v>
      </c>
      <c r="S28" s="158" t="s">
        <v>487</v>
      </c>
      <c r="T28" s="158" t="s">
        <v>567</v>
      </c>
      <c r="U28" s="165">
        <v>45691</v>
      </c>
      <c r="V28" s="165">
        <v>45716</v>
      </c>
      <c r="W28" s="158" t="s">
        <v>551</v>
      </c>
      <c r="X28" s="359">
        <v>6.8</v>
      </c>
      <c r="Y28" s="158">
        <v>100</v>
      </c>
      <c r="Z28" s="158" t="s">
        <v>2116</v>
      </c>
      <c r="AA28" s="165">
        <v>45716</v>
      </c>
      <c r="AB28" s="158">
        <v>100</v>
      </c>
      <c r="AC28" s="158" t="s">
        <v>2117</v>
      </c>
      <c r="AD28" s="165">
        <v>45716</v>
      </c>
      <c r="AE28" s="158">
        <v>100</v>
      </c>
      <c r="AF28" s="158">
        <v>6.8</v>
      </c>
    </row>
    <row r="29" spans="1:32" ht="34.5" customHeight="1" x14ac:dyDescent="0.25">
      <c r="A29" s="170" t="str">
        <f>+'PAI 2025 GPS rempl2)'!A27</f>
        <v>117.3</v>
      </c>
      <c r="B29" s="60" t="str">
        <f>VLOOKUP(A29,'Dimensión 1 - Talento Humano '!$B$10:$B$41,1,0)</f>
        <v>117.3</v>
      </c>
      <c r="C29" s="171" t="s">
        <v>551</v>
      </c>
      <c r="D29" s="171">
        <v>0</v>
      </c>
      <c r="E29" s="171" t="s">
        <v>482</v>
      </c>
      <c r="F29" s="171" t="s">
        <v>568</v>
      </c>
      <c r="G29" s="171" t="s">
        <v>484</v>
      </c>
      <c r="H29" s="171" t="s">
        <v>61</v>
      </c>
      <c r="I29" s="171" t="s">
        <v>1776</v>
      </c>
      <c r="J29" s="171" t="s">
        <v>1433</v>
      </c>
      <c r="K29" s="171" t="s">
        <v>1865</v>
      </c>
      <c r="L29" s="171" t="s">
        <v>485</v>
      </c>
      <c r="M29" s="171" t="s">
        <v>19</v>
      </c>
      <c r="N29" s="171" t="s">
        <v>486</v>
      </c>
      <c r="O29" s="171">
        <v>0</v>
      </c>
      <c r="P29" s="171" t="s">
        <v>79</v>
      </c>
      <c r="Q29" s="171">
        <v>17</v>
      </c>
      <c r="R29" s="171">
        <v>1</v>
      </c>
      <c r="S29" s="172" t="s">
        <v>487</v>
      </c>
      <c r="T29" s="172" t="s">
        <v>569</v>
      </c>
      <c r="U29" s="172">
        <v>45677</v>
      </c>
      <c r="V29" s="165">
        <v>46013</v>
      </c>
      <c r="W29" s="158" t="s">
        <v>551</v>
      </c>
      <c r="X29" s="359">
        <v>17</v>
      </c>
      <c r="Y29" s="359">
        <v>0</v>
      </c>
      <c r="Z29" s="359">
        <v>0</v>
      </c>
      <c r="AA29" s="360"/>
      <c r="AB29" s="359">
        <v>0</v>
      </c>
      <c r="AC29" s="359">
        <v>0</v>
      </c>
      <c r="AD29" s="360"/>
      <c r="AE29" s="368"/>
      <c r="AF29" s="359">
        <v>0</v>
      </c>
    </row>
    <row r="30" spans="1:32" ht="45" x14ac:dyDescent="0.25">
      <c r="A30" s="35" t="str">
        <f>+'PAI 2025 GPS rempl2)'!A28</f>
        <v>117.3.1</v>
      </c>
      <c r="B30" s="60" t="str">
        <f>VLOOKUP(A30,'Dimensión 1 - Talento Humano '!$B$10:$B$41,1,0)</f>
        <v>117.3.1</v>
      </c>
      <c r="C30" s="158" t="s">
        <v>551</v>
      </c>
      <c r="D30" s="158">
        <v>0</v>
      </c>
      <c r="E30" s="158" t="s">
        <v>489</v>
      </c>
      <c r="F30" s="158" t="s">
        <v>570</v>
      </c>
      <c r="G30" s="158" t="s">
        <v>19</v>
      </c>
      <c r="H30" s="158" t="s">
        <v>1795</v>
      </c>
      <c r="I30" s="158" t="s">
        <v>1795</v>
      </c>
      <c r="J30" s="158" t="s">
        <v>1795</v>
      </c>
      <c r="K30" s="158" t="s">
        <v>19</v>
      </c>
      <c r="L30" s="158" t="s">
        <v>19</v>
      </c>
      <c r="M30" s="158" t="s">
        <v>19</v>
      </c>
      <c r="N30" s="158" t="s">
        <v>486</v>
      </c>
      <c r="O30" s="158" t="s">
        <v>19</v>
      </c>
      <c r="P30" s="158" t="s">
        <v>80</v>
      </c>
      <c r="Q30" s="158">
        <v>80</v>
      </c>
      <c r="R30" s="158">
        <v>1</v>
      </c>
      <c r="S30" s="158" t="s">
        <v>487</v>
      </c>
      <c r="T30" s="158" t="s">
        <v>569</v>
      </c>
      <c r="U30" s="165">
        <v>45677</v>
      </c>
      <c r="V30" s="165">
        <v>45688</v>
      </c>
      <c r="W30" s="158" t="s">
        <v>551</v>
      </c>
      <c r="X30" s="359">
        <v>13.6</v>
      </c>
      <c r="Y30" s="158">
        <v>100</v>
      </c>
      <c r="Z30" s="158" t="s">
        <v>2118</v>
      </c>
      <c r="AA30" s="165">
        <v>45687</v>
      </c>
      <c r="AB30" s="158">
        <v>100</v>
      </c>
      <c r="AC30" s="158" t="s">
        <v>2119</v>
      </c>
      <c r="AD30" s="165">
        <v>45687</v>
      </c>
      <c r="AE30" s="158">
        <v>100</v>
      </c>
      <c r="AF30" s="158">
        <v>13.6</v>
      </c>
    </row>
    <row r="31" spans="1:32" ht="60" x14ac:dyDescent="0.25">
      <c r="A31" s="35" t="str">
        <f>+'PAI 2025 GPS rempl2)'!A29</f>
        <v>117.3.2</v>
      </c>
      <c r="B31" s="60" t="str">
        <f>VLOOKUP(A31,'Dimensión 1 - Talento Humano '!$B$10:$B$41,1,0)</f>
        <v>117.3.2</v>
      </c>
      <c r="C31" s="158" t="s">
        <v>551</v>
      </c>
      <c r="D31" s="158">
        <v>0</v>
      </c>
      <c r="E31" s="158" t="s">
        <v>489</v>
      </c>
      <c r="F31" s="158" t="s">
        <v>571</v>
      </c>
      <c r="G31" s="158" t="s">
        <v>19</v>
      </c>
      <c r="H31" s="158" t="s">
        <v>1795</v>
      </c>
      <c r="I31" s="158" t="s">
        <v>1795</v>
      </c>
      <c r="J31" s="158" t="s">
        <v>1795</v>
      </c>
      <c r="K31" s="158" t="s">
        <v>19</v>
      </c>
      <c r="L31" s="158" t="s">
        <v>19</v>
      </c>
      <c r="M31" s="158" t="s">
        <v>19</v>
      </c>
      <c r="N31" s="158" t="s">
        <v>486</v>
      </c>
      <c r="O31" s="158" t="s">
        <v>19</v>
      </c>
      <c r="P31" s="158" t="s">
        <v>81</v>
      </c>
      <c r="Q31" s="158">
        <v>20</v>
      </c>
      <c r="R31" s="158">
        <v>100</v>
      </c>
      <c r="S31" s="158" t="s">
        <v>515</v>
      </c>
      <c r="T31" s="158" t="s">
        <v>572</v>
      </c>
      <c r="U31" s="165">
        <v>45691</v>
      </c>
      <c r="V31" s="165">
        <v>46013</v>
      </c>
      <c r="W31" s="158" t="s">
        <v>551</v>
      </c>
      <c r="X31" s="359">
        <v>3.4</v>
      </c>
      <c r="Y31" s="158">
        <v>54</v>
      </c>
      <c r="Z31" s="158" t="s">
        <v>2120</v>
      </c>
      <c r="AA31" s="165"/>
      <c r="AB31" s="158">
        <v>54</v>
      </c>
      <c r="AC31" s="158" t="s">
        <v>2121</v>
      </c>
      <c r="AD31" s="165"/>
      <c r="AE31" s="158"/>
      <c r="AF31" s="158">
        <v>1.8359999999999999</v>
      </c>
    </row>
    <row r="32" spans="1:32" ht="34.5" customHeight="1" x14ac:dyDescent="0.25">
      <c r="A32" s="170" t="str">
        <f>+'PAI 2025 GPS rempl2)'!A30</f>
        <v>117.4</v>
      </c>
      <c r="B32" s="60" t="str">
        <f>VLOOKUP(A32,'Dimensión 1 - Talento Humano '!$B$10:$B$41,1,0)</f>
        <v>117.4</v>
      </c>
      <c r="C32" s="171" t="s">
        <v>551</v>
      </c>
      <c r="D32" s="171">
        <v>0</v>
      </c>
      <c r="E32" s="171" t="s">
        <v>482</v>
      </c>
      <c r="F32" s="171" t="s">
        <v>573</v>
      </c>
      <c r="G32" s="171" t="s">
        <v>484</v>
      </c>
      <c r="H32" s="171" t="s">
        <v>61</v>
      </c>
      <c r="I32" s="171" t="s">
        <v>1776</v>
      </c>
      <c r="J32" s="171" t="s">
        <v>1433</v>
      </c>
      <c r="K32" s="171" t="s">
        <v>1865</v>
      </c>
      <c r="L32" s="171" t="s">
        <v>485</v>
      </c>
      <c r="M32" s="171" t="s">
        <v>20</v>
      </c>
      <c r="N32" s="171" t="s">
        <v>486</v>
      </c>
      <c r="O32" s="171" t="s">
        <v>1581</v>
      </c>
      <c r="P32" s="171" t="s">
        <v>82</v>
      </c>
      <c r="Q32" s="171">
        <v>17</v>
      </c>
      <c r="R32" s="171">
        <v>100</v>
      </c>
      <c r="S32" s="172" t="s">
        <v>515</v>
      </c>
      <c r="T32" s="172" t="s">
        <v>574</v>
      </c>
      <c r="U32" s="172">
        <v>45670</v>
      </c>
      <c r="V32" s="165">
        <v>46013</v>
      </c>
      <c r="W32" s="158" t="s">
        <v>551</v>
      </c>
      <c r="X32" s="359">
        <v>17</v>
      </c>
      <c r="Y32" s="359">
        <v>41.1</v>
      </c>
      <c r="Z32" s="359" t="s">
        <v>2122</v>
      </c>
      <c r="AA32" s="360"/>
      <c r="AB32" s="359">
        <v>41.1</v>
      </c>
      <c r="AC32" s="359" t="s">
        <v>2123</v>
      </c>
      <c r="AD32" s="360"/>
      <c r="AE32" s="368"/>
      <c r="AF32" s="359">
        <v>6.9870000000000001</v>
      </c>
    </row>
    <row r="33" spans="1:32" ht="75" x14ac:dyDescent="0.25">
      <c r="A33" s="35" t="str">
        <f>+'PAI 2025 GPS rempl2)'!A31</f>
        <v>117.4.1</v>
      </c>
      <c r="B33" s="60" t="str">
        <f>VLOOKUP(A33,'Dimensión 1 - Talento Humano '!$B$10:$B$41,1,0)</f>
        <v>117.4.1</v>
      </c>
      <c r="C33" s="158" t="s">
        <v>551</v>
      </c>
      <c r="D33" s="158">
        <v>0</v>
      </c>
      <c r="E33" s="158" t="s">
        <v>489</v>
      </c>
      <c r="F33" s="158" t="s">
        <v>575</v>
      </c>
      <c r="G33" s="158" t="s">
        <v>19</v>
      </c>
      <c r="H33" s="158" t="s">
        <v>1795</v>
      </c>
      <c r="I33" s="158" t="s">
        <v>1795</v>
      </c>
      <c r="J33" s="158" t="s">
        <v>1795</v>
      </c>
      <c r="K33" s="158" t="s">
        <v>19</v>
      </c>
      <c r="L33" s="158" t="s">
        <v>19</v>
      </c>
      <c r="M33" s="158" t="s">
        <v>19</v>
      </c>
      <c r="N33" s="158" t="s">
        <v>486</v>
      </c>
      <c r="O33" s="158" t="s">
        <v>19</v>
      </c>
      <c r="P33" s="158" t="s">
        <v>83</v>
      </c>
      <c r="Q33" s="158">
        <v>15</v>
      </c>
      <c r="R33" s="158">
        <v>1</v>
      </c>
      <c r="S33" s="158" t="s">
        <v>487</v>
      </c>
      <c r="T33" s="158" t="s">
        <v>576</v>
      </c>
      <c r="U33" s="165">
        <v>45670</v>
      </c>
      <c r="V33" s="165">
        <v>45688</v>
      </c>
      <c r="W33" s="158" t="s">
        <v>551</v>
      </c>
      <c r="X33" s="359">
        <v>2.5499999999999998</v>
      </c>
      <c r="Y33" s="158">
        <v>100</v>
      </c>
      <c r="Z33" s="158" t="s">
        <v>2124</v>
      </c>
      <c r="AA33" s="165">
        <v>45688</v>
      </c>
      <c r="AB33" s="158">
        <v>100</v>
      </c>
      <c r="AC33" s="158" t="s">
        <v>2125</v>
      </c>
      <c r="AD33" s="165">
        <v>45688</v>
      </c>
      <c r="AE33" s="158">
        <v>100</v>
      </c>
      <c r="AF33" s="158">
        <v>2.5499999999999998</v>
      </c>
    </row>
    <row r="34" spans="1:32" ht="60" x14ac:dyDescent="0.25">
      <c r="A34" s="35" t="str">
        <f>+'PAI 2025 GPS rempl2)'!A32</f>
        <v>117.4.2</v>
      </c>
      <c r="B34" s="60" t="str">
        <f>VLOOKUP(A34,'Dimensión 1 - Talento Humano '!$B$10:$B$41,1,0)</f>
        <v>117.4.2</v>
      </c>
      <c r="C34" s="158" t="s">
        <v>551</v>
      </c>
      <c r="D34" s="158">
        <v>0</v>
      </c>
      <c r="E34" s="158" t="s">
        <v>489</v>
      </c>
      <c r="F34" s="158" t="s">
        <v>577</v>
      </c>
      <c r="G34" s="158" t="s">
        <v>19</v>
      </c>
      <c r="H34" s="158" t="s">
        <v>1795</v>
      </c>
      <c r="I34" s="158" t="s">
        <v>1795</v>
      </c>
      <c r="J34" s="158" t="s">
        <v>1795</v>
      </c>
      <c r="K34" s="158" t="s">
        <v>19</v>
      </c>
      <c r="L34" s="158" t="s">
        <v>19</v>
      </c>
      <c r="M34" s="158" t="s">
        <v>19</v>
      </c>
      <c r="N34" s="158" t="s">
        <v>486</v>
      </c>
      <c r="O34" s="158" t="s">
        <v>19</v>
      </c>
      <c r="P34" s="158" t="s">
        <v>84</v>
      </c>
      <c r="Q34" s="158">
        <v>15</v>
      </c>
      <c r="R34" s="158">
        <v>1</v>
      </c>
      <c r="S34" s="158" t="s">
        <v>487</v>
      </c>
      <c r="T34" s="158" t="s">
        <v>578</v>
      </c>
      <c r="U34" s="165">
        <v>45670</v>
      </c>
      <c r="V34" s="165">
        <v>45688</v>
      </c>
      <c r="W34" s="158" t="s">
        <v>551</v>
      </c>
      <c r="X34" s="359">
        <v>2.5499999999999998</v>
      </c>
      <c r="Y34" s="158">
        <v>100</v>
      </c>
      <c r="Z34" s="158" t="s">
        <v>2126</v>
      </c>
      <c r="AA34" s="165">
        <v>45688</v>
      </c>
      <c r="AB34" s="158">
        <v>100</v>
      </c>
      <c r="AC34" s="158" t="s">
        <v>2127</v>
      </c>
      <c r="AD34" s="165">
        <v>45688</v>
      </c>
      <c r="AE34" s="158">
        <v>100</v>
      </c>
      <c r="AF34" s="158">
        <v>2.5499999999999998</v>
      </c>
    </row>
    <row r="35" spans="1:32" ht="180" x14ac:dyDescent="0.25">
      <c r="A35" s="35" t="str">
        <f>+'PAI 2025 GPS rempl2)'!A33</f>
        <v>117.4.3</v>
      </c>
      <c r="B35" s="60" t="str">
        <f>VLOOKUP(A35,'Dimensión 1 - Talento Humano '!$B$10:$B$41,1,0)</f>
        <v>117.4.3</v>
      </c>
      <c r="C35" s="158" t="s">
        <v>551</v>
      </c>
      <c r="D35" s="158">
        <v>0</v>
      </c>
      <c r="E35" s="158" t="s">
        <v>489</v>
      </c>
      <c r="F35" s="158" t="s">
        <v>579</v>
      </c>
      <c r="G35" s="158" t="s">
        <v>19</v>
      </c>
      <c r="H35" s="158" t="s">
        <v>1795</v>
      </c>
      <c r="I35" s="158" t="s">
        <v>1795</v>
      </c>
      <c r="J35" s="158" t="s">
        <v>1795</v>
      </c>
      <c r="K35" s="158" t="s">
        <v>19</v>
      </c>
      <c r="L35" s="158" t="s">
        <v>19</v>
      </c>
      <c r="M35" s="158" t="s">
        <v>19</v>
      </c>
      <c r="N35" s="158" t="s">
        <v>486</v>
      </c>
      <c r="O35" s="158" t="s">
        <v>19</v>
      </c>
      <c r="P35" s="158" t="s">
        <v>85</v>
      </c>
      <c r="Q35" s="158">
        <v>70</v>
      </c>
      <c r="R35" s="158">
        <v>100</v>
      </c>
      <c r="S35" s="158" t="s">
        <v>515</v>
      </c>
      <c r="T35" s="158" t="s">
        <v>572</v>
      </c>
      <c r="U35" s="165">
        <v>45691</v>
      </c>
      <c r="V35" s="165">
        <v>46013</v>
      </c>
      <c r="W35" s="158" t="s">
        <v>551</v>
      </c>
      <c r="X35" s="359">
        <v>11.9</v>
      </c>
      <c r="Y35" s="158">
        <v>56.1</v>
      </c>
      <c r="Z35" s="158" t="s">
        <v>2128</v>
      </c>
      <c r="AA35" s="165"/>
      <c r="AB35" s="158">
        <v>56.1</v>
      </c>
      <c r="AC35" s="158" t="s">
        <v>2129</v>
      </c>
      <c r="AD35" s="165"/>
      <c r="AE35" s="158"/>
      <c r="AF35" s="158">
        <v>6.6759000000000004</v>
      </c>
    </row>
    <row r="36" spans="1:32" ht="34.5" customHeight="1" x14ac:dyDescent="0.25">
      <c r="A36" s="170" t="str">
        <f>+'PAI 2025 GPS rempl2)'!A34</f>
        <v>117.5</v>
      </c>
      <c r="B36" s="60" t="str">
        <f>VLOOKUP(A36,'Dimensión 1 - Talento Humano '!$B$10:$B$41,1,0)</f>
        <v>117.5</v>
      </c>
      <c r="C36" s="171" t="s">
        <v>551</v>
      </c>
      <c r="D36" s="171">
        <v>0</v>
      </c>
      <c r="E36" s="171" t="s">
        <v>482</v>
      </c>
      <c r="F36" s="171" t="s">
        <v>580</v>
      </c>
      <c r="G36" s="171" t="s">
        <v>484</v>
      </c>
      <c r="H36" s="171" t="s">
        <v>61</v>
      </c>
      <c r="I36" s="171" t="s">
        <v>1776</v>
      </c>
      <c r="J36" s="171" t="s">
        <v>1433</v>
      </c>
      <c r="K36" s="171" t="s">
        <v>1865</v>
      </c>
      <c r="L36" s="171" t="s">
        <v>485</v>
      </c>
      <c r="M36" s="171" t="s">
        <v>20</v>
      </c>
      <c r="N36" s="171" t="s">
        <v>486</v>
      </c>
      <c r="O36" s="171" t="s">
        <v>1581</v>
      </c>
      <c r="P36" s="171" t="s">
        <v>86</v>
      </c>
      <c r="Q36" s="171">
        <v>17</v>
      </c>
      <c r="R36" s="171">
        <v>100</v>
      </c>
      <c r="S36" s="172" t="s">
        <v>515</v>
      </c>
      <c r="T36" s="172" t="s">
        <v>581</v>
      </c>
      <c r="U36" s="172">
        <v>45670</v>
      </c>
      <c r="V36" s="165">
        <v>46013</v>
      </c>
      <c r="W36" s="158" t="s">
        <v>551</v>
      </c>
      <c r="X36" s="359">
        <v>17</v>
      </c>
      <c r="Y36" s="359">
        <v>10.5</v>
      </c>
      <c r="Z36" s="359" t="s">
        <v>2130</v>
      </c>
      <c r="AA36" s="360"/>
      <c r="AB36" s="359">
        <v>10.5</v>
      </c>
      <c r="AC36" s="359" t="s">
        <v>2131</v>
      </c>
      <c r="AD36" s="360"/>
      <c r="AE36" s="368"/>
      <c r="AF36" s="359">
        <v>1.7849999999999999</v>
      </c>
    </row>
    <row r="37" spans="1:32" ht="60" x14ac:dyDescent="0.25">
      <c r="A37" s="35" t="str">
        <f>+'PAI 2025 GPS rempl2)'!A35</f>
        <v>117.5.1</v>
      </c>
      <c r="B37" s="60" t="str">
        <f>VLOOKUP(A37,'Dimensión 1 - Talento Humano '!$B$10:$B$41,1,0)</f>
        <v>117.5.1</v>
      </c>
      <c r="C37" s="158" t="s">
        <v>551</v>
      </c>
      <c r="D37" s="158">
        <v>0</v>
      </c>
      <c r="E37" s="158" t="s">
        <v>489</v>
      </c>
      <c r="F37" s="158" t="s">
        <v>582</v>
      </c>
      <c r="G37" s="158" t="s">
        <v>19</v>
      </c>
      <c r="H37" s="158" t="s">
        <v>1795</v>
      </c>
      <c r="I37" s="158" t="s">
        <v>1795</v>
      </c>
      <c r="J37" s="158" t="s">
        <v>1795</v>
      </c>
      <c r="K37" s="158" t="s">
        <v>19</v>
      </c>
      <c r="L37" s="158" t="s">
        <v>19</v>
      </c>
      <c r="M37" s="158" t="s">
        <v>19</v>
      </c>
      <c r="N37" s="158" t="s">
        <v>486</v>
      </c>
      <c r="O37" s="158" t="s">
        <v>19</v>
      </c>
      <c r="P37" s="158" t="s">
        <v>87</v>
      </c>
      <c r="Q37" s="158">
        <v>15</v>
      </c>
      <c r="R37" s="158">
        <v>1</v>
      </c>
      <c r="S37" s="158" t="s">
        <v>487</v>
      </c>
      <c r="T37" s="158" t="s">
        <v>583</v>
      </c>
      <c r="U37" s="165">
        <v>45670</v>
      </c>
      <c r="V37" s="165">
        <v>45688</v>
      </c>
      <c r="W37" s="158" t="s">
        <v>551</v>
      </c>
      <c r="X37" s="359">
        <v>2.5499999999999998</v>
      </c>
      <c r="Y37" s="158">
        <v>100</v>
      </c>
      <c r="Z37" s="158" t="s">
        <v>2132</v>
      </c>
      <c r="AA37" s="165">
        <v>45688</v>
      </c>
      <c r="AB37" s="158">
        <v>100</v>
      </c>
      <c r="AC37" s="158" t="s">
        <v>2133</v>
      </c>
      <c r="AD37" s="165">
        <v>45688</v>
      </c>
      <c r="AE37" s="158">
        <v>100</v>
      </c>
      <c r="AF37" s="158">
        <v>2.5499999999999998</v>
      </c>
    </row>
    <row r="38" spans="1:32" ht="45" x14ac:dyDescent="0.25">
      <c r="A38" s="35" t="str">
        <f>+'PAI 2025 GPS rempl2)'!A36</f>
        <v>117.5.2</v>
      </c>
      <c r="B38" s="60" t="str">
        <f>VLOOKUP(A38,'Dimensión 1 - Talento Humano '!$B$10:$B$41,1,0)</f>
        <v>117.5.2</v>
      </c>
      <c r="C38" s="158" t="s">
        <v>551</v>
      </c>
      <c r="D38" s="158">
        <v>0</v>
      </c>
      <c r="E38" s="158" t="s">
        <v>489</v>
      </c>
      <c r="F38" s="158" t="s">
        <v>584</v>
      </c>
      <c r="G38" s="158" t="s">
        <v>19</v>
      </c>
      <c r="H38" s="158" t="s">
        <v>1795</v>
      </c>
      <c r="I38" s="158" t="s">
        <v>1795</v>
      </c>
      <c r="J38" s="158" t="s">
        <v>1795</v>
      </c>
      <c r="K38" s="158" t="s">
        <v>19</v>
      </c>
      <c r="L38" s="158" t="s">
        <v>19</v>
      </c>
      <c r="M38" s="158" t="s">
        <v>19</v>
      </c>
      <c r="N38" s="158" t="s">
        <v>486</v>
      </c>
      <c r="O38" s="158" t="s">
        <v>19</v>
      </c>
      <c r="P38" s="158" t="s">
        <v>88</v>
      </c>
      <c r="Q38" s="158">
        <v>15</v>
      </c>
      <c r="R38" s="158">
        <v>1</v>
      </c>
      <c r="S38" s="158" t="s">
        <v>487</v>
      </c>
      <c r="T38" s="158" t="s">
        <v>585</v>
      </c>
      <c r="U38" s="165">
        <v>45670</v>
      </c>
      <c r="V38" s="165">
        <v>45688</v>
      </c>
      <c r="W38" s="158" t="s">
        <v>551</v>
      </c>
      <c r="X38" s="359">
        <v>2.5499999999999998</v>
      </c>
      <c r="Y38" s="158">
        <v>100</v>
      </c>
      <c r="Z38" s="158" t="s">
        <v>2134</v>
      </c>
      <c r="AA38" s="165">
        <v>45688</v>
      </c>
      <c r="AB38" s="158">
        <v>100</v>
      </c>
      <c r="AC38" s="158" t="s">
        <v>2135</v>
      </c>
      <c r="AD38" s="165">
        <v>45688</v>
      </c>
      <c r="AE38" s="158">
        <v>100</v>
      </c>
      <c r="AF38" s="158">
        <v>2.5499999999999998</v>
      </c>
    </row>
    <row r="39" spans="1:32" ht="90" x14ac:dyDescent="0.25">
      <c r="A39" s="35" t="str">
        <f>+'PAI 2025 GPS rempl2)'!A37</f>
        <v>117.5.3</v>
      </c>
      <c r="B39" s="60" t="str">
        <f>VLOOKUP(A39,'Dimensión 1 - Talento Humano '!$B$10:$B$41,1,0)</f>
        <v>117.5.3</v>
      </c>
      <c r="C39" s="158" t="s">
        <v>551</v>
      </c>
      <c r="D39" s="158">
        <v>0</v>
      </c>
      <c r="E39" s="158" t="s">
        <v>489</v>
      </c>
      <c r="F39" s="158" t="s">
        <v>586</v>
      </c>
      <c r="G39" s="158" t="s">
        <v>19</v>
      </c>
      <c r="H39" s="158" t="s">
        <v>1795</v>
      </c>
      <c r="I39" s="158" t="s">
        <v>1795</v>
      </c>
      <c r="J39" s="158" t="s">
        <v>1795</v>
      </c>
      <c r="K39" s="158" t="s">
        <v>19</v>
      </c>
      <c r="L39" s="158" t="s">
        <v>19</v>
      </c>
      <c r="M39" s="158" t="s">
        <v>19</v>
      </c>
      <c r="N39" s="158" t="s">
        <v>486</v>
      </c>
      <c r="O39" s="158" t="s">
        <v>19</v>
      </c>
      <c r="P39" s="158" t="s">
        <v>89</v>
      </c>
      <c r="Q39" s="158">
        <v>70</v>
      </c>
      <c r="R39" s="158">
        <v>100</v>
      </c>
      <c r="S39" s="158" t="s">
        <v>515</v>
      </c>
      <c r="T39" s="158" t="s">
        <v>572</v>
      </c>
      <c r="U39" s="165">
        <v>45691</v>
      </c>
      <c r="V39" s="165">
        <v>46013</v>
      </c>
      <c r="W39" s="158" t="s">
        <v>551</v>
      </c>
      <c r="X39" s="359">
        <v>11.9</v>
      </c>
      <c r="Y39" s="158">
        <v>24.2</v>
      </c>
      <c r="Z39" s="158" t="s">
        <v>2136</v>
      </c>
      <c r="AA39" s="165"/>
      <c r="AB39" s="158">
        <v>24.2</v>
      </c>
      <c r="AC39" s="158" t="s">
        <v>2137</v>
      </c>
      <c r="AD39" s="165"/>
      <c r="AE39" s="158"/>
      <c r="AF39" s="158">
        <v>2.8798000000000004</v>
      </c>
    </row>
    <row r="40" spans="1:32" ht="34.5" customHeight="1" x14ac:dyDescent="0.25">
      <c r="A40" s="170" t="str">
        <f>+'PAI 2025 GPS rempl2)'!A38</f>
        <v>117.6</v>
      </c>
      <c r="B40" s="60" t="str">
        <f>VLOOKUP(A40,'Dimensión 1 - Talento Humano '!$B$10:$B$41,1,0)</f>
        <v>117.6</v>
      </c>
      <c r="C40" s="171" t="s">
        <v>551</v>
      </c>
      <c r="D40" s="171">
        <v>0</v>
      </c>
      <c r="E40" s="171" t="s">
        <v>482</v>
      </c>
      <c r="F40" s="171" t="s">
        <v>587</v>
      </c>
      <c r="G40" s="171" t="s">
        <v>484</v>
      </c>
      <c r="H40" s="171" t="s">
        <v>61</v>
      </c>
      <c r="I40" s="171" t="s">
        <v>1776</v>
      </c>
      <c r="J40" s="171" t="s">
        <v>1433</v>
      </c>
      <c r="K40" s="171" t="s">
        <v>1865</v>
      </c>
      <c r="L40" s="171" t="s">
        <v>485</v>
      </c>
      <c r="M40" s="171" t="s">
        <v>20</v>
      </c>
      <c r="N40" s="171" t="s">
        <v>486</v>
      </c>
      <c r="O40" s="171" t="s">
        <v>1581</v>
      </c>
      <c r="P40" s="171" t="s">
        <v>90</v>
      </c>
      <c r="Q40" s="171">
        <v>17</v>
      </c>
      <c r="R40" s="171">
        <v>100</v>
      </c>
      <c r="S40" s="172" t="s">
        <v>515</v>
      </c>
      <c r="T40" s="172" t="s">
        <v>588</v>
      </c>
      <c r="U40" s="172">
        <v>45670</v>
      </c>
      <c r="V40" s="165">
        <v>46013</v>
      </c>
      <c r="W40" s="158" t="s">
        <v>551</v>
      </c>
      <c r="X40" s="359">
        <v>17</v>
      </c>
      <c r="Y40" s="359">
        <v>43</v>
      </c>
      <c r="Z40" s="359" t="s">
        <v>2138</v>
      </c>
      <c r="AA40" s="360"/>
      <c r="AB40" s="359">
        <v>43</v>
      </c>
      <c r="AC40" s="359" t="s">
        <v>2139</v>
      </c>
      <c r="AD40" s="360"/>
      <c r="AE40" s="368"/>
      <c r="AF40" s="359">
        <v>7.31</v>
      </c>
    </row>
    <row r="41" spans="1:32" ht="60" x14ac:dyDescent="0.25">
      <c r="A41" s="35" t="str">
        <f>+'PAI 2025 GPS rempl2)'!A39</f>
        <v>117.6.1</v>
      </c>
      <c r="B41" s="60" t="str">
        <f>VLOOKUP(A41,'Dimensión 1 - Talento Humano '!$B$10:$B$41,1,0)</f>
        <v>117.6.1</v>
      </c>
      <c r="C41" s="158" t="s">
        <v>551</v>
      </c>
      <c r="D41" s="158">
        <v>0</v>
      </c>
      <c r="E41" s="158" t="s">
        <v>489</v>
      </c>
      <c r="F41" s="158" t="s">
        <v>589</v>
      </c>
      <c r="G41" s="158" t="s">
        <v>19</v>
      </c>
      <c r="H41" s="158" t="s">
        <v>1795</v>
      </c>
      <c r="I41" s="158" t="s">
        <v>1795</v>
      </c>
      <c r="J41" s="158" t="s">
        <v>1795</v>
      </c>
      <c r="K41" s="158" t="s">
        <v>19</v>
      </c>
      <c r="L41" s="158" t="s">
        <v>19</v>
      </c>
      <c r="M41" s="158" t="s">
        <v>19</v>
      </c>
      <c r="N41" s="158" t="s">
        <v>486</v>
      </c>
      <c r="O41" s="158" t="s">
        <v>19</v>
      </c>
      <c r="P41" s="158" t="s">
        <v>91</v>
      </c>
      <c r="Q41" s="158">
        <v>30</v>
      </c>
      <c r="R41" s="158">
        <v>1</v>
      </c>
      <c r="S41" s="158" t="s">
        <v>515</v>
      </c>
      <c r="T41" s="158" t="s">
        <v>590</v>
      </c>
      <c r="U41" s="165">
        <v>45670</v>
      </c>
      <c r="V41" s="165">
        <v>45688</v>
      </c>
      <c r="W41" s="158" t="s">
        <v>551</v>
      </c>
      <c r="X41" s="359">
        <v>5.0999999999999996</v>
      </c>
      <c r="Y41" s="158">
        <v>100</v>
      </c>
      <c r="Z41" s="158" t="s">
        <v>2140</v>
      </c>
      <c r="AA41" s="165">
        <v>45688</v>
      </c>
      <c r="AB41" s="158">
        <v>100</v>
      </c>
      <c r="AC41" s="158" t="s">
        <v>2141</v>
      </c>
      <c r="AD41" s="165">
        <v>45688</v>
      </c>
      <c r="AE41" s="158">
        <v>100</v>
      </c>
      <c r="AF41" s="158">
        <v>5.0999999999999996</v>
      </c>
    </row>
    <row r="42" spans="1:32" ht="75" x14ac:dyDescent="0.25">
      <c r="A42" s="35" t="str">
        <f>+'PAI 2025 GPS rempl2)'!A40</f>
        <v>117.6.2</v>
      </c>
      <c r="B42" s="60" t="str">
        <f>VLOOKUP(A42,'Dimensión 1 - Talento Humano '!$B$10:$B$41,1,0)</f>
        <v>117.6.2</v>
      </c>
      <c r="C42" s="158" t="s">
        <v>551</v>
      </c>
      <c r="D42" s="158">
        <v>0</v>
      </c>
      <c r="E42" s="158" t="s">
        <v>489</v>
      </c>
      <c r="F42" s="158" t="s">
        <v>591</v>
      </c>
      <c r="G42" s="158" t="s">
        <v>19</v>
      </c>
      <c r="H42" s="158" t="s">
        <v>1795</v>
      </c>
      <c r="I42" s="158" t="s">
        <v>1795</v>
      </c>
      <c r="J42" s="158" t="s">
        <v>1795</v>
      </c>
      <c r="K42" s="158" t="s">
        <v>19</v>
      </c>
      <c r="L42" s="158" t="s">
        <v>19</v>
      </c>
      <c r="M42" s="158" t="s">
        <v>19</v>
      </c>
      <c r="N42" s="158" t="s">
        <v>486</v>
      </c>
      <c r="O42" s="158" t="s">
        <v>19</v>
      </c>
      <c r="P42" s="158" t="s">
        <v>92</v>
      </c>
      <c r="Q42" s="158">
        <v>70</v>
      </c>
      <c r="R42" s="158">
        <v>100</v>
      </c>
      <c r="S42" s="158" t="s">
        <v>515</v>
      </c>
      <c r="T42" s="158" t="s">
        <v>592</v>
      </c>
      <c r="U42" s="165">
        <v>45691</v>
      </c>
      <c r="V42" s="165">
        <v>46013</v>
      </c>
      <c r="W42" s="158" t="s">
        <v>551</v>
      </c>
      <c r="X42" s="359">
        <v>11.9</v>
      </c>
      <c r="Y42" s="158">
        <v>55</v>
      </c>
      <c r="Z42" s="158" t="s">
        <v>2142</v>
      </c>
      <c r="AA42" s="165"/>
      <c r="AB42" s="158">
        <v>55</v>
      </c>
      <c r="AC42" s="158" t="s">
        <v>2143</v>
      </c>
      <c r="AD42" s="165"/>
      <c r="AE42" s="158"/>
      <c r="AF42" s="158">
        <v>6.5449999999999999</v>
      </c>
    </row>
    <row r="43" spans="1:32" ht="34.5" customHeight="1" x14ac:dyDescent="0.25">
      <c r="A43" s="170" t="str">
        <f>+'PAI 2025 GPS rempl2)'!A41</f>
        <v>142.1</v>
      </c>
      <c r="B43" s="60" t="str">
        <f>VLOOKUP(A43,'Dimensión 3-Gestión con Valor'!$B$10:$B$379,1,0)</f>
        <v>142.1</v>
      </c>
      <c r="C43" s="171" t="s">
        <v>593</v>
      </c>
      <c r="D43" s="171">
        <v>0</v>
      </c>
      <c r="E43" s="171" t="s">
        <v>482</v>
      </c>
      <c r="F43" s="171" t="s">
        <v>594</v>
      </c>
      <c r="G43" s="171" t="s">
        <v>501</v>
      </c>
      <c r="H43" s="171" t="s">
        <v>61</v>
      </c>
      <c r="I43" s="171" t="s">
        <v>1776</v>
      </c>
      <c r="J43" s="171" t="s">
        <v>1433</v>
      </c>
      <c r="K43" s="171" t="s">
        <v>1865</v>
      </c>
      <c r="L43" s="171" t="s">
        <v>485</v>
      </c>
      <c r="M43" s="171" t="s">
        <v>20</v>
      </c>
      <c r="N43" s="171" t="s">
        <v>596</v>
      </c>
      <c r="O43" s="171">
        <v>0</v>
      </c>
      <c r="P43" s="171" t="s">
        <v>169</v>
      </c>
      <c r="Q43" s="171">
        <v>100</v>
      </c>
      <c r="R43" s="171">
        <v>100</v>
      </c>
      <c r="S43" s="172" t="s">
        <v>515</v>
      </c>
      <c r="T43" s="172" t="s">
        <v>597</v>
      </c>
      <c r="U43" s="172">
        <v>45659</v>
      </c>
      <c r="V43" s="165">
        <v>46013</v>
      </c>
      <c r="W43" s="158" t="s">
        <v>593</v>
      </c>
      <c r="X43" s="359">
        <v>100</v>
      </c>
      <c r="Y43" s="359">
        <v>68</v>
      </c>
      <c r="Z43" s="359" t="s">
        <v>2144</v>
      </c>
      <c r="AA43" s="360"/>
      <c r="AB43" s="359">
        <v>68</v>
      </c>
      <c r="AC43" s="359" t="s">
        <v>2145</v>
      </c>
      <c r="AD43" s="360"/>
      <c r="AE43" s="368"/>
      <c r="AF43" s="359">
        <v>68</v>
      </c>
    </row>
    <row r="44" spans="1:32" ht="120" x14ac:dyDescent="0.25">
      <c r="A44" s="35" t="str">
        <f>+'PAI 2025 GPS rempl2)'!A42</f>
        <v>142.1.1</v>
      </c>
      <c r="B44" s="60" t="str">
        <f>VLOOKUP(A44,'Dimensión 3-Gestión con Valor'!$B$10:$B$379,1,0)</f>
        <v>142.1.1</v>
      </c>
      <c r="C44" s="158" t="s">
        <v>593</v>
      </c>
      <c r="D44" s="158">
        <v>0</v>
      </c>
      <c r="E44" s="158" t="s">
        <v>489</v>
      </c>
      <c r="F44" s="158" t="s">
        <v>598</v>
      </c>
      <c r="G44" s="158" t="s">
        <v>19</v>
      </c>
      <c r="H44" s="158" t="s">
        <v>1795</v>
      </c>
      <c r="I44" s="158" t="s">
        <v>1795</v>
      </c>
      <c r="J44" s="158" t="s">
        <v>1795</v>
      </c>
      <c r="K44" s="158" t="s">
        <v>19</v>
      </c>
      <c r="L44" s="158" t="s">
        <v>19</v>
      </c>
      <c r="M44" s="158" t="s">
        <v>19</v>
      </c>
      <c r="N44" s="158" t="s">
        <v>596</v>
      </c>
      <c r="O44" s="158" t="s">
        <v>19</v>
      </c>
      <c r="P44" s="158" t="s">
        <v>170</v>
      </c>
      <c r="Q44" s="158">
        <v>25</v>
      </c>
      <c r="R44" s="158">
        <v>100</v>
      </c>
      <c r="S44" s="158" t="s">
        <v>515</v>
      </c>
      <c r="T44" s="158" t="s">
        <v>599</v>
      </c>
      <c r="U44" s="165">
        <v>45659</v>
      </c>
      <c r="V44" s="165">
        <v>46013</v>
      </c>
      <c r="W44" s="158" t="s">
        <v>593</v>
      </c>
      <c r="X44" s="359">
        <v>25</v>
      </c>
      <c r="Y44" s="158">
        <v>63</v>
      </c>
      <c r="Z44" s="158" t="s">
        <v>2146</v>
      </c>
      <c r="AA44" s="165"/>
      <c r="AB44" s="158">
        <v>63</v>
      </c>
      <c r="AC44" s="158" t="s">
        <v>2745</v>
      </c>
      <c r="AD44" s="165"/>
      <c r="AE44" s="158"/>
      <c r="AF44" s="158">
        <v>15.75</v>
      </c>
    </row>
    <row r="45" spans="1:32" ht="135" x14ac:dyDescent="0.25">
      <c r="A45" s="35" t="str">
        <f>+'PAI 2025 GPS rempl2)'!A43</f>
        <v>142.1.2</v>
      </c>
      <c r="B45" s="60" t="str">
        <f>VLOOKUP(A45,'Dimensión 3-Gestión con Valor'!$B$10:$B$379,1,0)</f>
        <v>142.1.2</v>
      </c>
      <c r="C45" s="158" t="s">
        <v>593</v>
      </c>
      <c r="D45" s="158">
        <v>0</v>
      </c>
      <c r="E45" s="158" t="s">
        <v>489</v>
      </c>
      <c r="F45" s="158" t="s">
        <v>600</v>
      </c>
      <c r="G45" s="158" t="s">
        <v>19</v>
      </c>
      <c r="H45" s="158" t="s">
        <v>1795</v>
      </c>
      <c r="I45" s="158" t="s">
        <v>1795</v>
      </c>
      <c r="J45" s="158" t="s">
        <v>1795</v>
      </c>
      <c r="K45" s="158" t="s">
        <v>19</v>
      </c>
      <c r="L45" s="158" t="s">
        <v>19</v>
      </c>
      <c r="M45" s="158" t="s">
        <v>19</v>
      </c>
      <c r="N45" s="158" t="s">
        <v>596</v>
      </c>
      <c r="O45" s="158" t="s">
        <v>19</v>
      </c>
      <c r="P45" s="158" t="s">
        <v>171</v>
      </c>
      <c r="Q45" s="158">
        <v>25</v>
      </c>
      <c r="R45" s="158">
        <v>100</v>
      </c>
      <c r="S45" s="158" t="s">
        <v>515</v>
      </c>
      <c r="T45" s="158" t="s">
        <v>601</v>
      </c>
      <c r="U45" s="165">
        <v>45659</v>
      </c>
      <c r="V45" s="165">
        <v>46013</v>
      </c>
      <c r="W45" s="158" t="s">
        <v>593</v>
      </c>
      <c r="X45" s="359">
        <v>25</v>
      </c>
      <c r="Y45" s="158">
        <v>67</v>
      </c>
      <c r="Z45" s="158" t="s">
        <v>2147</v>
      </c>
      <c r="AA45" s="165"/>
      <c r="AB45" s="158">
        <v>67</v>
      </c>
      <c r="AC45" s="158" t="s">
        <v>2746</v>
      </c>
      <c r="AD45" s="165"/>
      <c r="AE45" s="158"/>
      <c r="AF45" s="158">
        <v>16.75</v>
      </c>
    </row>
    <row r="46" spans="1:32" ht="180" x14ac:dyDescent="0.25">
      <c r="A46" s="35" t="str">
        <f>+'PAI 2025 GPS rempl2)'!A44</f>
        <v>142.1.3</v>
      </c>
      <c r="B46" s="60" t="str">
        <f>VLOOKUP(A46,'Dimensión 3-Gestión con Valor'!$B$10:$B$379,1,0)</f>
        <v>142.1.3</v>
      </c>
      <c r="C46" s="158" t="s">
        <v>593</v>
      </c>
      <c r="D46" s="158">
        <v>0</v>
      </c>
      <c r="E46" s="158" t="s">
        <v>489</v>
      </c>
      <c r="F46" s="158" t="s">
        <v>602</v>
      </c>
      <c r="G46" s="158" t="s">
        <v>19</v>
      </c>
      <c r="H46" s="158" t="s">
        <v>1795</v>
      </c>
      <c r="I46" s="158" t="s">
        <v>1795</v>
      </c>
      <c r="J46" s="158" t="s">
        <v>1795</v>
      </c>
      <c r="K46" s="158" t="s">
        <v>19</v>
      </c>
      <c r="L46" s="158" t="s">
        <v>19</v>
      </c>
      <c r="M46" s="158" t="s">
        <v>19</v>
      </c>
      <c r="N46" s="158" t="s">
        <v>596</v>
      </c>
      <c r="O46" s="158" t="s">
        <v>19</v>
      </c>
      <c r="P46" s="158" t="s">
        <v>172</v>
      </c>
      <c r="Q46" s="158">
        <v>10</v>
      </c>
      <c r="R46" s="158">
        <v>1</v>
      </c>
      <c r="S46" s="158" t="s">
        <v>487</v>
      </c>
      <c r="T46" s="158" t="s">
        <v>603</v>
      </c>
      <c r="U46" s="165">
        <v>45717</v>
      </c>
      <c r="V46" s="165">
        <v>45839</v>
      </c>
      <c r="W46" s="158" t="s">
        <v>593</v>
      </c>
      <c r="X46" s="359">
        <v>10</v>
      </c>
      <c r="Y46" s="158">
        <v>100</v>
      </c>
      <c r="Z46" s="158" t="s">
        <v>2148</v>
      </c>
      <c r="AA46" s="165">
        <v>45813</v>
      </c>
      <c r="AB46" s="158">
        <v>100</v>
      </c>
      <c r="AC46" s="158" t="s">
        <v>2747</v>
      </c>
      <c r="AD46" s="165">
        <v>45813</v>
      </c>
      <c r="AE46" s="158">
        <v>100</v>
      </c>
      <c r="AF46" s="158">
        <v>10</v>
      </c>
    </row>
    <row r="47" spans="1:32" ht="120" x14ac:dyDescent="0.25">
      <c r="A47" s="35" t="str">
        <f>+'PAI 2025 GPS rempl2)'!A45</f>
        <v>142.1.4</v>
      </c>
      <c r="B47" s="60" t="str">
        <f>VLOOKUP(A47,'Dimensión 3-Gestión con Valor'!$B$10:$B$379,1,0)</f>
        <v>142.1.4</v>
      </c>
      <c r="C47" s="158" t="s">
        <v>593</v>
      </c>
      <c r="D47" s="158">
        <v>0</v>
      </c>
      <c r="E47" s="158" t="s">
        <v>489</v>
      </c>
      <c r="F47" s="158" t="s">
        <v>604</v>
      </c>
      <c r="G47" s="158" t="s">
        <v>19</v>
      </c>
      <c r="H47" s="158" t="s">
        <v>1795</v>
      </c>
      <c r="I47" s="158" t="s">
        <v>1795</v>
      </c>
      <c r="J47" s="158" t="s">
        <v>1795</v>
      </c>
      <c r="K47" s="158" t="s">
        <v>19</v>
      </c>
      <c r="L47" s="158" t="s">
        <v>19</v>
      </c>
      <c r="M47" s="158" t="s">
        <v>19</v>
      </c>
      <c r="N47" s="158" t="s">
        <v>596</v>
      </c>
      <c r="O47" s="158" t="s">
        <v>19</v>
      </c>
      <c r="P47" s="158" t="s">
        <v>173</v>
      </c>
      <c r="Q47" s="158">
        <v>20</v>
      </c>
      <c r="R47" s="158">
        <v>1</v>
      </c>
      <c r="S47" s="158" t="s">
        <v>487</v>
      </c>
      <c r="T47" s="158" t="s">
        <v>605</v>
      </c>
      <c r="U47" s="165">
        <v>45779</v>
      </c>
      <c r="V47" s="165">
        <v>45835</v>
      </c>
      <c r="W47" s="158" t="s">
        <v>593</v>
      </c>
      <c r="X47" s="359">
        <v>20</v>
      </c>
      <c r="Y47" s="158">
        <v>100</v>
      </c>
      <c r="Z47" s="158" t="s">
        <v>2149</v>
      </c>
      <c r="AA47" s="165">
        <v>45796</v>
      </c>
      <c r="AB47" s="158">
        <v>100</v>
      </c>
      <c r="AC47" s="158" t="s">
        <v>2150</v>
      </c>
      <c r="AD47" s="165">
        <v>45796</v>
      </c>
      <c r="AE47" s="158">
        <v>100</v>
      </c>
      <c r="AF47" s="158">
        <v>20</v>
      </c>
    </row>
    <row r="48" spans="1:32" ht="45" x14ac:dyDescent="0.25">
      <c r="A48" s="35" t="str">
        <f>+'PAI 2025 GPS rempl2)'!A46</f>
        <v>142.1.5</v>
      </c>
      <c r="B48" s="60" t="str">
        <f>VLOOKUP(A48,'Dimensión 3-Gestión con Valor'!$B$10:$B$379,1,0)</f>
        <v>142.1.5</v>
      </c>
      <c r="C48" s="158" t="s">
        <v>593</v>
      </c>
      <c r="D48" s="158">
        <v>0</v>
      </c>
      <c r="E48" s="158" t="s">
        <v>489</v>
      </c>
      <c r="F48" s="158" t="s">
        <v>606</v>
      </c>
      <c r="G48" s="158" t="s">
        <v>19</v>
      </c>
      <c r="H48" s="158" t="s">
        <v>1795</v>
      </c>
      <c r="I48" s="158" t="s">
        <v>1795</v>
      </c>
      <c r="J48" s="158" t="s">
        <v>1795</v>
      </c>
      <c r="K48" s="158" t="s">
        <v>19</v>
      </c>
      <c r="L48" s="158" t="s">
        <v>19</v>
      </c>
      <c r="M48" s="158" t="s">
        <v>19</v>
      </c>
      <c r="N48" s="158" t="s">
        <v>596</v>
      </c>
      <c r="O48" s="158" t="s">
        <v>19</v>
      </c>
      <c r="P48" s="158" t="s">
        <v>174</v>
      </c>
      <c r="Q48" s="158">
        <v>20</v>
      </c>
      <c r="R48" s="158">
        <v>1</v>
      </c>
      <c r="S48" s="158" t="s">
        <v>487</v>
      </c>
      <c r="T48" s="158" t="s">
        <v>607</v>
      </c>
      <c r="U48" s="165">
        <v>45931</v>
      </c>
      <c r="V48" s="165">
        <v>46013</v>
      </c>
      <c r="W48" s="158" t="s">
        <v>593</v>
      </c>
      <c r="X48" s="359">
        <v>20</v>
      </c>
      <c r="Y48" s="158">
        <v>0</v>
      </c>
      <c r="Z48" s="158">
        <v>0</v>
      </c>
      <c r="AA48" s="165"/>
      <c r="AB48" s="158">
        <v>0</v>
      </c>
      <c r="AC48" s="158">
        <v>0</v>
      </c>
      <c r="AD48" s="165"/>
      <c r="AE48" s="158"/>
      <c r="AF48" s="158">
        <v>0</v>
      </c>
    </row>
    <row r="49" spans="1:32" ht="34.5" customHeight="1" x14ac:dyDescent="0.25">
      <c r="A49" s="170" t="str">
        <f>+'PAI 2025 GPS rempl2)'!A47</f>
        <v>73.1</v>
      </c>
      <c r="B49" s="60" t="str">
        <f>VLOOKUP(A49,'Dimensión 3-Gestión con Valor'!$B$10:$B$379,1,0)</f>
        <v>73.1</v>
      </c>
      <c r="C49" s="171" t="s">
        <v>608</v>
      </c>
      <c r="D49" s="171">
        <v>0</v>
      </c>
      <c r="E49" s="171" t="s">
        <v>482</v>
      </c>
      <c r="F49" s="171" t="s">
        <v>609</v>
      </c>
      <c r="G49" s="171" t="s">
        <v>484</v>
      </c>
      <c r="H49" s="171" t="s">
        <v>12</v>
      </c>
      <c r="I49" s="171" t="s">
        <v>1434</v>
      </c>
      <c r="J49" s="171" t="s">
        <v>1435</v>
      </c>
      <c r="K49" s="171" t="s">
        <v>1865</v>
      </c>
      <c r="L49" s="171" t="s">
        <v>485</v>
      </c>
      <c r="M49" s="171" t="s">
        <v>22</v>
      </c>
      <c r="N49" s="171" t="s">
        <v>610</v>
      </c>
      <c r="O49" s="171" t="s">
        <v>1585</v>
      </c>
      <c r="P49" s="171" t="s">
        <v>404</v>
      </c>
      <c r="Q49" s="171">
        <v>30</v>
      </c>
      <c r="R49" s="171">
        <v>100</v>
      </c>
      <c r="S49" s="172" t="s">
        <v>515</v>
      </c>
      <c r="T49" s="172" t="s">
        <v>611</v>
      </c>
      <c r="U49" s="172">
        <v>45691</v>
      </c>
      <c r="V49" s="165">
        <v>46022</v>
      </c>
      <c r="W49" s="158" t="s">
        <v>608</v>
      </c>
      <c r="X49" s="359">
        <v>30</v>
      </c>
      <c r="Y49" s="359">
        <v>100</v>
      </c>
      <c r="Z49" s="359" t="s">
        <v>2151</v>
      </c>
      <c r="AA49" s="360"/>
      <c r="AB49" s="359">
        <v>100</v>
      </c>
      <c r="AC49" s="359" t="s">
        <v>2152</v>
      </c>
      <c r="AD49" s="360"/>
      <c r="AE49" s="368">
        <v>0</v>
      </c>
      <c r="AF49" s="359">
        <v>30</v>
      </c>
    </row>
    <row r="50" spans="1:32" ht="75" x14ac:dyDescent="0.25">
      <c r="A50" s="35" t="str">
        <f>+'PAI 2025 GPS rempl2)'!A48</f>
        <v>73.1.1</v>
      </c>
      <c r="B50" s="60" t="str">
        <f>VLOOKUP(A50,'Dimensión 3-Gestión con Valor'!$B$10:$B$379,1,0)</f>
        <v>73.1.1</v>
      </c>
      <c r="C50" s="158" t="s">
        <v>608</v>
      </c>
      <c r="D50" s="158">
        <v>0</v>
      </c>
      <c r="E50" s="158" t="s">
        <v>489</v>
      </c>
      <c r="F50" s="158" t="s">
        <v>612</v>
      </c>
      <c r="G50" s="158" t="s">
        <v>19</v>
      </c>
      <c r="H50" s="158" t="s">
        <v>1795</v>
      </c>
      <c r="I50" s="158" t="s">
        <v>1795</v>
      </c>
      <c r="J50" s="158" t="s">
        <v>1795</v>
      </c>
      <c r="K50" s="158" t="s">
        <v>19</v>
      </c>
      <c r="L50" s="158" t="s">
        <v>19</v>
      </c>
      <c r="M50" s="158" t="s">
        <v>19</v>
      </c>
      <c r="N50" s="158" t="s">
        <v>610</v>
      </c>
      <c r="O50" s="158" t="s">
        <v>19</v>
      </c>
      <c r="P50" s="158" t="s">
        <v>405</v>
      </c>
      <c r="Q50" s="158">
        <v>80</v>
      </c>
      <c r="R50" s="158">
        <v>100</v>
      </c>
      <c r="S50" s="158" t="s">
        <v>515</v>
      </c>
      <c r="T50" s="158" t="s">
        <v>613</v>
      </c>
      <c r="U50" s="165">
        <v>45691</v>
      </c>
      <c r="V50" s="165">
        <v>46022</v>
      </c>
      <c r="W50" s="158" t="s">
        <v>608</v>
      </c>
      <c r="X50" s="359">
        <v>24</v>
      </c>
      <c r="Y50" s="158">
        <v>100</v>
      </c>
      <c r="Z50" s="158" t="s">
        <v>2153</v>
      </c>
      <c r="AA50" s="165"/>
      <c r="AB50" s="158">
        <v>100</v>
      </c>
      <c r="AC50" s="158" t="s">
        <v>2154</v>
      </c>
      <c r="AD50" s="165"/>
      <c r="AE50" s="158"/>
      <c r="AF50" s="158">
        <v>24</v>
      </c>
    </row>
    <row r="51" spans="1:32" ht="45" x14ac:dyDescent="0.25">
      <c r="A51" s="35" t="str">
        <f>+'PAI 2025 GPS rempl2)'!A49</f>
        <v>73.1.2</v>
      </c>
      <c r="B51" s="60" t="str">
        <f>VLOOKUP(A51,'Dimensión 3-Gestión con Valor'!$B$10:$B$379,1,0)</f>
        <v>73.1.2</v>
      </c>
      <c r="C51" s="158" t="s">
        <v>608</v>
      </c>
      <c r="D51" s="158">
        <v>0</v>
      </c>
      <c r="E51" s="158" t="s">
        <v>489</v>
      </c>
      <c r="F51" s="158" t="s">
        <v>614</v>
      </c>
      <c r="G51" s="158" t="s">
        <v>19</v>
      </c>
      <c r="H51" s="158" t="s">
        <v>1795</v>
      </c>
      <c r="I51" s="158" t="s">
        <v>1795</v>
      </c>
      <c r="J51" s="158" t="s">
        <v>1795</v>
      </c>
      <c r="K51" s="158" t="s">
        <v>19</v>
      </c>
      <c r="L51" s="158" t="s">
        <v>19</v>
      </c>
      <c r="M51" s="158" t="s">
        <v>19</v>
      </c>
      <c r="N51" s="158" t="s">
        <v>610</v>
      </c>
      <c r="O51" s="158" t="s">
        <v>19</v>
      </c>
      <c r="P51" s="158" t="s">
        <v>406</v>
      </c>
      <c r="Q51" s="158">
        <v>20</v>
      </c>
      <c r="R51" s="158">
        <v>100</v>
      </c>
      <c r="S51" s="158" t="s">
        <v>515</v>
      </c>
      <c r="T51" s="158" t="s">
        <v>615</v>
      </c>
      <c r="U51" s="165">
        <v>45993</v>
      </c>
      <c r="V51" s="165">
        <v>46022</v>
      </c>
      <c r="W51" s="158" t="s">
        <v>608</v>
      </c>
      <c r="X51" s="359">
        <v>6</v>
      </c>
      <c r="Y51" s="158">
        <v>0</v>
      </c>
      <c r="Z51" s="158">
        <v>0</v>
      </c>
      <c r="AA51" s="165"/>
      <c r="AB51" s="158">
        <v>0</v>
      </c>
      <c r="AC51" s="158">
        <v>0</v>
      </c>
      <c r="AD51" s="165"/>
      <c r="AE51" s="158"/>
      <c r="AF51" s="158">
        <v>0</v>
      </c>
    </row>
    <row r="52" spans="1:32" ht="34.5" customHeight="1" x14ac:dyDescent="0.25">
      <c r="A52" s="170" t="str">
        <f>+'PAI 2025 GPS rempl2)'!A50</f>
        <v>73.2</v>
      </c>
      <c r="B52" s="60" t="str">
        <f>VLOOKUP(A52,'Dimensión 3-Gestión con Valor'!$B$10:$B$379,1,0)</f>
        <v>73.2</v>
      </c>
      <c r="C52" s="171" t="s">
        <v>608</v>
      </c>
      <c r="D52" s="171">
        <v>0</v>
      </c>
      <c r="E52" s="171" t="s">
        <v>482</v>
      </c>
      <c r="F52" s="171" t="s">
        <v>616</v>
      </c>
      <c r="G52" s="171" t="s">
        <v>484</v>
      </c>
      <c r="H52" s="171" t="s">
        <v>12</v>
      </c>
      <c r="I52" s="171" t="s">
        <v>1434</v>
      </c>
      <c r="J52" s="171" t="s">
        <v>1435</v>
      </c>
      <c r="K52" s="171" t="s">
        <v>1865</v>
      </c>
      <c r="L52" s="171" t="s">
        <v>485</v>
      </c>
      <c r="M52" s="171" t="s">
        <v>22</v>
      </c>
      <c r="N52" s="171" t="s">
        <v>610</v>
      </c>
      <c r="O52" s="171">
        <v>0</v>
      </c>
      <c r="P52" s="171" t="s">
        <v>407</v>
      </c>
      <c r="Q52" s="171">
        <v>20</v>
      </c>
      <c r="R52" s="171">
        <v>100</v>
      </c>
      <c r="S52" s="172" t="s">
        <v>515</v>
      </c>
      <c r="T52" s="172" t="s">
        <v>617</v>
      </c>
      <c r="U52" s="172">
        <v>45691</v>
      </c>
      <c r="V52" s="165">
        <v>46003</v>
      </c>
      <c r="W52" s="158" t="s">
        <v>608</v>
      </c>
      <c r="X52" s="359">
        <v>20</v>
      </c>
      <c r="Y52" s="359">
        <v>0</v>
      </c>
      <c r="Z52" s="359">
        <v>0</v>
      </c>
      <c r="AA52" s="360"/>
      <c r="AB52" s="359">
        <v>0</v>
      </c>
      <c r="AC52" s="359">
        <v>0</v>
      </c>
      <c r="AD52" s="360"/>
      <c r="AE52" s="368"/>
      <c r="AF52" s="359">
        <v>0</v>
      </c>
    </row>
    <row r="53" spans="1:32" ht="45" x14ac:dyDescent="0.25">
      <c r="A53" s="35" t="str">
        <f>+'PAI 2025 GPS rempl2)'!A51</f>
        <v>73.2.1</v>
      </c>
      <c r="B53" s="60" t="str">
        <f>VLOOKUP(A53,'Dimensión 3-Gestión con Valor'!$B$10:$B$379,1,0)</f>
        <v>73.2.1</v>
      </c>
      <c r="C53" s="158" t="s">
        <v>608</v>
      </c>
      <c r="D53" s="158">
        <v>0</v>
      </c>
      <c r="E53" s="158" t="s">
        <v>489</v>
      </c>
      <c r="F53" s="158" t="s">
        <v>618</v>
      </c>
      <c r="G53" s="158" t="s">
        <v>19</v>
      </c>
      <c r="H53" s="158" t="s">
        <v>1795</v>
      </c>
      <c r="I53" s="158" t="s">
        <v>1795</v>
      </c>
      <c r="J53" s="158" t="s">
        <v>1795</v>
      </c>
      <c r="K53" s="158" t="s">
        <v>19</v>
      </c>
      <c r="L53" s="158" t="s">
        <v>19</v>
      </c>
      <c r="M53" s="158" t="s">
        <v>19</v>
      </c>
      <c r="N53" s="158" t="s">
        <v>610</v>
      </c>
      <c r="O53" s="158" t="s">
        <v>19</v>
      </c>
      <c r="P53" s="158" t="s">
        <v>408</v>
      </c>
      <c r="Q53" s="158">
        <v>20</v>
      </c>
      <c r="R53" s="158">
        <v>1</v>
      </c>
      <c r="S53" s="158" t="s">
        <v>487</v>
      </c>
      <c r="T53" s="158" t="s">
        <v>619</v>
      </c>
      <c r="U53" s="165">
        <v>45691</v>
      </c>
      <c r="V53" s="165">
        <v>45744</v>
      </c>
      <c r="W53" s="158" t="s">
        <v>608</v>
      </c>
      <c r="X53" s="359">
        <v>4</v>
      </c>
      <c r="Y53" s="158">
        <v>100</v>
      </c>
      <c r="Z53" s="158" t="s">
        <v>2155</v>
      </c>
      <c r="AA53" s="165">
        <v>45744</v>
      </c>
      <c r="AB53" s="158">
        <v>100</v>
      </c>
      <c r="AC53" s="158" t="s">
        <v>2156</v>
      </c>
      <c r="AD53" s="165">
        <v>45744</v>
      </c>
      <c r="AE53" s="158">
        <v>90</v>
      </c>
      <c r="AF53" s="158">
        <v>4</v>
      </c>
    </row>
    <row r="54" spans="1:32" ht="45" x14ac:dyDescent="0.25">
      <c r="A54" s="35" t="str">
        <f>+'PAI 2025 GPS rempl2)'!A52</f>
        <v>73.2.2</v>
      </c>
      <c r="B54" s="60" t="str">
        <f>VLOOKUP(A54,'Dimensión 3-Gestión con Valor'!$B$10:$B$379,1,0)</f>
        <v>73.2.2</v>
      </c>
      <c r="C54" s="158" t="s">
        <v>608</v>
      </c>
      <c r="D54" s="158">
        <v>0</v>
      </c>
      <c r="E54" s="158" t="s">
        <v>489</v>
      </c>
      <c r="F54" s="158" t="s">
        <v>620</v>
      </c>
      <c r="G54" s="158" t="s">
        <v>19</v>
      </c>
      <c r="H54" s="158" t="s">
        <v>1795</v>
      </c>
      <c r="I54" s="158" t="s">
        <v>1795</v>
      </c>
      <c r="J54" s="158" t="s">
        <v>1795</v>
      </c>
      <c r="K54" s="158" t="s">
        <v>19</v>
      </c>
      <c r="L54" s="158" t="s">
        <v>19</v>
      </c>
      <c r="M54" s="158" t="s">
        <v>19</v>
      </c>
      <c r="N54" s="158" t="s">
        <v>610</v>
      </c>
      <c r="O54" s="158" t="s">
        <v>19</v>
      </c>
      <c r="P54" s="158" t="s">
        <v>409</v>
      </c>
      <c r="Q54" s="158">
        <v>30</v>
      </c>
      <c r="R54" s="158">
        <v>100</v>
      </c>
      <c r="S54" s="158" t="s">
        <v>515</v>
      </c>
      <c r="T54" s="158" t="s">
        <v>621</v>
      </c>
      <c r="U54" s="165">
        <v>45748</v>
      </c>
      <c r="V54" s="165">
        <v>45777</v>
      </c>
      <c r="W54" s="158" t="s">
        <v>608</v>
      </c>
      <c r="X54" s="359">
        <v>6</v>
      </c>
      <c r="Y54" s="158">
        <v>100</v>
      </c>
      <c r="Z54" s="158" t="s">
        <v>2157</v>
      </c>
      <c r="AA54" s="165">
        <v>45777</v>
      </c>
      <c r="AB54" s="158">
        <v>100</v>
      </c>
      <c r="AC54" s="158" t="s">
        <v>2158</v>
      </c>
      <c r="AD54" s="165">
        <v>45777</v>
      </c>
      <c r="AE54" s="158">
        <v>100</v>
      </c>
      <c r="AF54" s="158">
        <v>6</v>
      </c>
    </row>
    <row r="55" spans="1:32" ht="75" x14ac:dyDescent="0.25">
      <c r="A55" s="35" t="str">
        <f>+'PAI 2025 GPS rempl2)'!A53</f>
        <v>73.2.3</v>
      </c>
      <c r="B55" s="60" t="str">
        <f>VLOOKUP(A55,'Dimensión 3-Gestión con Valor'!$B$10:$B$379,1,0)</f>
        <v>73.2.3</v>
      </c>
      <c r="C55" s="158" t="s">
        <v>608</v>
      </c>
      <c r="D55" s="158">
        <v>0</v>
      </c>
      <c r="E55" s="158" t="s">
        <v>489</v>
      </c>
      <c r="F55" s="158" t="s">
        <v>622</v>
      </c>
      <c r="G55" s="158" t="s">
        <v>19</v>
      </c>
      <c r="H55" s="158" t="s">
        <v>1795</v>
      </c>
      <c r="I55" s="158" t="s">
        <v>1795</v>
      </c>
      <c r="J55" s="158" t="s">
        <v>1795</v>
      </c>
      <c r="K55" s="158" t="s">
        <v>19</v>
      </c>
      <c r="L55" s="158" t="s">
        <v>19</v>
      </c>
      <c r="M55" s="158" t="s">
        <v>19</v>
      </c>
      <c r="N55" s="158" t="s">
        <v>610</v>
      </c>
      <c r="O55" s="158" t="s">
        <v>19</v>
      </c>
      <c r="P55" s="158" t="s">
        <v>410</v>
      </c>
      <c r="Q55" s="158">
        <v>40</v>
      </c>
      <c r="R55" s="158">
        <v>3</v>
      </c>
      <c r="S55" s="158" t="s">
        <v>487</v>
      </c>
      <c r="T55" s="158" t="s">
        <v>623</v>
      </c>
      <c r="U55" s="165">
        <v>45748</v>
      </c>
      <c r="V55" s="165">
        <v>45982</v>
      </c>
      <c r="W55" s="158" t="s">
        <v>608</v>
      </c>
      <c r="X55" s="359">
        <v>8</v>
      </c>
      <c r="Y55" s="158">
        <v>0</v>
      </c>
      <c r="Z55" s="158" t="s">
        <v>2159</v>
      </c>
      <c r="AA55" s="165"/>
      <c r="AB55" s="158">
        <v>0</v>
      </c>
      <c r="AC55" s="158" t="s">
        <v>2160</v>
      </c>
      <c r="AD55" s="165"/>
      <c r="AE55" s="158"/>
      <c r="AF55" s="158">
        <v>0</v>
      </c>
    </row>
    <row r="56" spans="1:32" ht="60" x14ac:dyDescent="0.25">
      <c r="A56" s="35" t="str">
        <f>+'PAI 2025 GPS rempl2)'!A54</f>
        <v>73.2.4</v>
      </c>
      <c r="B56" s="60" t="str">
        <f>VLOOKUP(A56,'Dimensión 3-Gestión con Valor'!$B$10:$B$379,1,0)</f>
        <v>73.2.4</v>
      </c>
      <c r="C56" s="158" t="s">
        <v>608</v>
      </c>
      <c r="D56" s="158">
        <v>0</v>
      </c>
      <c r="E56" s="158" t="s">
        <v>489</v>
      </c>
      <c r="F56" s="158" t="s">
        <v>624</v>
      </c>
      <c r="G56" s="158" t="s">
        <v>19</v>
      </c>
      <c r="H56" s="158" t="s">
        <v>1795</v>
      </c>
      <c r="I56" s="158" t="s">
        <v>1795</v>
      </c>
      <c r="J56" s="158" t="s">
        <v>1795</v>
      </c>
      <c r="K56" s="158" t="s">
        <v>19</v>
      </c>
      <c r="L56" s="158" t="s">
        <v>19</v>
      </c>
      <c r="M56" s="158" t="s">
        <v>19</v>
      </c>
      <c r="N56" s="158" t="s">
        <v>610</v>
      </c>
      <c r="O56" s="158" t="s">
        <v>19</v>
      </c>
      <c r="P56" s="158" t="s">
        <v>411</v>
      </c>
      <c r="Q56" s="158">
        <v>10</v>
      </c>
      <c r="R56" s="158">
        <v>1</v>
      </c>
      <c r="S56" s="158" t="s">
        <v>487</v>
      </c>
      <c r="T56" s="158" t="s">
        <v>625</v>
      </c>
      <c r="U56" s="165">
        <v>45985</v>
      </c>
      <c r="V56" s="165">
        <v>46003</v>
      </c>
      <c r="W56" s="158" t="s">
        <v>608</v>
      </c>
      <c r="X56" s="359">
        <v>2</v>
      </c>
      <c r="Y56" s="158">
        <v>0</v>
      </c>
      <c r="Z56" s="158">
        <v>0</v>
      </c>
      <c r="AA56" s="165"/>
      <c r="AB56" s="158">
        <v>0</v>
      </c>
      <c r="AC56" s="158">
        <v>0</v>
      </c>
      <c r="AD56" s="165"/>
      <c r="AE56" s="158"/>
      <c r="AF56" s="158">
        <v>0</v>
      </c>
    </row>
    <row r="57" spans="1:32" ht="34.5" customHeight="1" x14ac:dyDescent="0.25">
      <c r="A57" s="170" t="str">
        <f>+'PAI 2025 GPS rempl2)'!A55</f>
        <v>73.3</v>
      </c>
      <c r="B57" s="60" t="str">
        <f>VLOOKUP(A57,'Dimensión 3-Gestión con Valor'!$B$10:$B$379,1,0)</f>
        <v>73.3</v>
      </c>
      <c r="C57" s="171" t="s">
        <v>608</v>
      </c>
      <c r="D57" s="171">
        <v>0</v>
      </c>
      <c r="E57" s="171" t="s">
        <v>482</v>
      </c>
      <c r="F57" s="171" t="s">
        <v>626</v>
      </c>
      <c r="G57" s="171" t="s">
        <v>484</v>
      </c>
      <c r="H57" s="171" t="s">
        <v>10</v>
      </c>
      <c r="I57" s="171" t="s">
        <v>1438</v>
      </c>
      <c r="J57" s="171" t="s">
        <v>1439</v>
      </c>
      <c r="K57" s="171" t="s">
        <v>1865</v>
      </c>
      <c r="L57" s="171" t="s">
        <v>485</v>
      </c>
      <c r="M57" s="171" t="s">
        <v>22</v>
      </c>
      <c r="N57" s="171" t="s">
        <v>610</v>
      </c>
      <c r="O57" s="171">
        <v>0</v>
      </c>
      <c r="P57" s="171" t="s">
        <v>412</v>
      </c>
      <c r="Q57" s="171">
        <v>30</v>
      </c>
      <c r="R57" s="171">
        <v>100</v>
      </c>
      <c r="S57" s="172" t="s">
        <v>515</v>
      </c>
      <c r="T57" s="172" t="s">
        <v>617</v>
      </c>
      <c r="U57" s="172">
        <v>45672</v>
      </c>
      <c r="V57" s="165">
        <v>46022</v>
      </c>
      <c r="W57" s="158" t="s">
        <v>608</v>
      </c>
      <c r="X57" s="359">
        <v>30</v>
      </c>
      <c r="Y57" s="359">
        <v>0</v>
      </c>
      <c r="Z57" s="359">
        <v>0</v>
      </c>
      <c r="AA57" s="360"/>
      <c r="AB57" s="359">
        <v>0</v>
      </c>
      <c r="AC57" s="359">
        <v>0</v>
      </c>
      <c r="AD57" s="360"/>
      <c r="AE57" s="368"/>
      <c r="AF57" s="359">
        <v>0</v>
      </c>
    </row>
    <row r="58" spans="1:32" ht="75" x14ac:dyDescent="0.25">
      <c r="A58" s="35" t="str">
        <f>+'PAI 2025 GPS rempl2)'!A56</f>
        <v>73.3.1</v>
      </c>
      <c r="B58" s="60" t="str">
        <f>VLOOKUP(A58,'Dimensión 3-Gestión con Valor'!$B$10:$B$379,1,0)</f>
        <v>73.3.1</v>
      </c>
      <c r="C58" s="158" t="s">
        <v>608</v>
      </c>
      <c r="D58" s="158">
        <v>0</v>
      </c>
      <c r="E58" s="158" t="s">
        <v>489</v>
      </c>
      <c r="F58" s="158" t="s">
        <v>627</v>
      </c>
      <c r="G58" s="158" t="s">
        <v>19</v>
      </c>
      <c r="H58" s="158" t="s">
        <v>1795</v>
      </c>
      <c r="I58" s="158" t="s">
        <v>1795</v>
      </c>
      <c r="J58" s="158" t="s">
        <v>1795</v>
      </c>
      <c r="K58" s="158" t="s">
        <v>19</v>
      </c>
      <c r="L58" s="158" t="s">
        <v>19</v>
      </c>
      <c r="M58" s="158" t="s">
        <v>19</v>
      </c>
      <c r="N58" s="158" t="s">
        <v>610</v>
      </c>
      <c r="O58" s="158" t="s">
        <v>19</v>
      </c>
      <c r="P58" s="158" t="s">
        <v>413</v>
      </c>
      <c r="Q58" s="158">
        <v>30</v>
      </c>
      <c r="R58" s="158">
        <v>1</v>
      </c>
      <c r="S58" s="158" t="s">
        <v>487</v>
      </c>
      <c r="T58" s="158" t="s">
        <v>628</v>
      </c>
      <c r="U58" s="165">
        <v>45672</v>
      </c>
      <c r="V58" s="165">
        <v>45716</v>
      </c>
      <c r="W58" s="158" t="s">
        <v>608</v>
      </c>
      <c r="X58" s="359">
        <v>9</v>
      </c>
      <c r="Y58" s="158">
        <v>100</v>
      </c>
      <c r="Z58" s="158" t="s">
        <v>2161</v>
      </c>
      <c r="AA58" s="165">
        <v>45716</v>
      </c>
      <c r="AB58" s="158">
        <v>100</v>
      </c>
      <c r="AC58" s="158" t="s">
        <v>2162</v>
      </c>
      <c r="AD58" s="165">
        <v>45716</v>
      </c>
      <c r="AE58" s="158">
        <v>100</v>
      </c>
      <c r="AF58" s="158">
        <v>9</v>
      </c>
    </row>
    <row r="59" spans="1:32" ht="60" x14ac:dyDescent="0.25">
      <c r="A59" s="35" t="str">
        <f>+'PAI 2025 GPS rempl2)'!A57</f>
        <v>73.3.2</v>
      </c>
      <c r="B59" s="60" t="str">
        <f>VLOOKUP(A59,'Dimensión 3-Gestión con Valor'!$B$10:$B$379,1,0)</f>
        <v>73.3.2</v>
      </c>
      <c r="C59" s="158" t="s">
        <v>608</v>
      </c>
      <c r="D59" s="158">
        <v>0</v>
      </c>
      <c r="E59" s="158" t="s">
        <v>489</v>
      </c>
      <c r="F59" s="158" t="s">
        <v>629</v>
      </c>
      <c r="G59" s="158" t="s">
        <v>19</v>
      </c>
      <c r="H59" s="158" t="s">
        <v>1795</v>
      </c>
      <c r="I59" s="158" t="s">
        <v>1795</v>
      </c>
      <c r="J59" s="158" t="s">
        <v>1795</v>
      </c>
      <c r="K59" s="158" t="s">
        <v>19</v>
      </c>
      <c r="L59" s="158" t="s">
        <v>19</v>
      </c>
      <c r="M59" s="158" t="s">
        <v>19</v>
      </c>
      <c r="N59" s="158" t="s">
        <v>610</v>
      </c>
      <c r="O59" s="158" t="s">
        <v>19</v>
      </c>
      <c r="P59" s="158" t="s">
        <v>414</v>
      </c>
      <c r="Q59" s="158">
        <v>40</v>
      </c>
      <c r="R59" s="158">
        <v>3</v>
      </c>
      <c r="S59" s="158" t="s">
        <v>487</v>
      </c>
      <c r="T59" s="158" t="s">
        <v>630</v>
      </c>
      <c r="U59" s="165">
        <v>45720</v>
      </c>
      <c r="V59" s="165">
        <v>45989</v>
      </c>
      <c r="W59" s="158" t="s">
        <v>608</v>
      </c>
      <c r="X59" s="359">
        <v>12</v>
      </c>
      <c r="Y59" s="158">
        <v>33.33</v>
      </c>
      <c r="Z59" s="158" t="s">
        <v>2163</v>
      </c>
      <c r="AA59" s="165"/>
      <c r="AB59" s="158">
        <v>33.33</v>
      </c>
      <c r="AC59" s="158" t="s">
        <v>2164</v>
      </c>
      <c r="AD59" s="165"/>
      <c r="AE59" s="158"/>
      <c r="AF59" s="158">
        <v>3.9995999999999996</v>
      </c>
    </row>
    <row r="60" spans="1:32" ht="90" x14ac:dyDescent="0.25">
      <c r="A60" s="35" t="str">
        <f>+'PAI 2025 GPS rempl2)'!A58</f>
        <v>73.3.3</v>
      </c>
      <c r="B60" s="60" t="str">
        <f>VLOOKUP(A60,'Dimensión 3-Gestión con Valor'!$B$10:$B$379,1,0)</f>
        <v>73.3.3</v>
      </c>
      <c r="C60" s="158" t="s">
        <v>608</v>
      </c>
      <c r="D60" s="158">
        <v>0</v>
      </c>
      <c r="E60" s="158" t="s">
        <v>489</v>
      </c>
      <c r="F60" s="158" t="s">
        <v>631</v>
      </c>
      <c r="G60" s="158" t="s">
        <v>19</v>
      </c>
      <c r="H60" s="158" t="s">
        <v>1795</v>
      </c>
      <c r="I60" s="158" t="s">
        <v>1795</v>
      </c>
      <c r="J60" s="158" t="s">
        <v>1795</v>
      </c>
      <c r="K60" s="158" t="s">
        <v>19</v>
      </c>
      <c r="L60" s="158" t="s">
        <v>19</v>
      </c>
      <c r="M60" s="158" t="s">
        <v>19</v>
      </c>
      <c r="N60" s="158" t="s">
        <v>610</v>
      </c>
      <c r="O60" s="158" t="s">
        <v>19</v>
      </c>
      <c r="P60" s="158" t="s">
        <v>415</v>
      </c>
      <c r="Q60" s="158">
        <v>20</v>
      </c>
      <c r="R60" s="158">
        <v>4</v>
      </c>
      <c r="S60" s="158" t="s">
        <v>487</v>
      </c>
      <c r="T60" s="158" t="s">
        <v>632</v>
      </c>
      <c r="U60" s="165">
        <v>45730</v>
      </c>
      <c r="V60" s="165">
        <v>46022</v>
      </c>
      <c r="W60" s="158" t="s">
        <v>608</v>
      </c>
      <c r="X60" s="359">
        <v>6</v>
      </c>
      <c r="Y60" s="158">
        <v>25</v>
      </c>
      <c r="Z60" s="158" t="s">
        <v>2165</v>
      </c>
      <c r="AA60" s="165"/>
      <c r="AB60" s="158">
        <v>25</v>
      </c>
      <c r="AC60" s="158" t="s">
        <v>2166</v>
      </c>
      <c r="AD60" s="165"/>
      <c r="AE60" s="158"/>
      <c r="AF60" s="158">
        <v>1.5</v>
      </c>
    </row>
    <row r="61" spans="1:32" ht="105" x14ac:dyDescent="0.25">
      <c r="A61" s="35" t="str">
        <f>+'PAI 2025 GPS rempl2)'!A59</f>
        <v>73.3.4</v>
      </c>
      <c r="B61" s="60" t="str">
        <f>VLOOKUP(A61,'Dimensión 3-Gestión con Valor'!$B$10:$B$379,1,0)</f>
        <v>73.3.4</v>
      </c>
      <c r="C61" s="158" t="s">
        <v>608</v>
      </c>
      <c r="D61" s="158">
        <v>0</v>
      </c>
      <c r="E61" s="158" t="s">
        <v>489</v>
      </c>
      <c r="F61" s="158" t="s">
        <v>633</v>
      </c>
      <c r="G61" s="158" t="s">
        <v>19</v>
      </c>
      <c r="H61" s="158" t="s">
        <v>1795</v>
      </c>
      <c r="I61" s="158" t="s">
        <v>1795</v>
      </c>
      <c r="J61" s="158" t="s">
        <v>1795</v>
      </c>
      <c r="K61" s="158" t="s">
        <v>19</v>
      </c>
      <c r="L61" s="158" t="s">
        <v>19</v>
      </c>
      <c r="M61" s="158" t="s">
        <v>19</v>
      </c>
      <c r="N61" s="158" t="s">
        <v>610</v>
      </c>
      <c r="O61" s="158" t="s">
        <v>19</v>
      </c>
      <c r="P61" s="158" t="s">
        <v>416</v>
      </c>
      <c r="Q61" s="158">
        <v>10</v>
      </c>
      <c r="R61" s="158">
        <v>2</v>
      </c>
      <c r="S61" s="158" t="s">
        <v>487</v>
      </c>
      <c r="T61" s="158" t="s">
        <v>634</v>
      </c>
      <c r="U61" s="165">
        <v>45839</v>
      </c>
      <c r="V61" s="165">
        <v>46022</v>
      </c>
      <c r="W61" s="158" t="s">
        <v>608</v>
      </c>
      <c r="X61" s="359">
        <v>3</v>
      </c>
      <c r="Y61" s="158">
        <v>50</v>
      </c>
      <c r="Z61" s="158" t="s">
        <v>2167</v>
      </c>
      <c r="AA61" s="165"/>
      <c r="AB61" s="158">
        <v>0</v>
      </c>
      <c r="AC61" s="158" t="s">
        <v>2168</v>
      </c>
      <c r="AD61" s="165"/>
      <c r="AE61" s="158"/>
      <c r="AF61" s="158">
        <v>0</v>
      </c>
    </row>
    <row r="62" spans="1:32" ht="34.5" customHeight="1" x14ac:dyDescent="0.25">
      <c r="A62" s="170" t="str">
        <f>+'PAI 2025 GPS rempl2)'!A60</f>
        <v>73.4</v>
      </c>
      <c r="B62" s="60" t="str">
        <f>VLOOKUP(A62,'Dimensión 3-Gestión con Valor'!$B$10:$B$379,1,0)</f>
        <v>73.4</v>
      </c>
      <c r="C62" s="171" t="s">
        <v>608</v>
      </c>
      <c r="D62" s="171">
        <v>0</v>
      </c>
      <c r="E62" s="171" t="s">
        <v>482</v>
      </c>
      <c r="F62" s="171" t="s">
        <v>635</v>
      </c>
      <c r="G62" s="171" t="s">
        <v>501</v>
      </c>
      <c r="H62" s="171" t="s">
        <v>12</v>
      </c>
      <c r="I62" s="171" t="s">
        <v>1434</v>
      </c>
      <c r="J62" s="171" t="s">
        <v>1435</v>
      </c>
      <c r="K62" s="171" t="s">
        <v>1865</v>
      </c>
      <c r="L62" s="171" t="s">
        <v>485</v>
      </c>
      <c r="M62" s="171" t="s">
        <v>22</v>
      </c>
      <c r="N62" s="171" t="s">
        <v>636</v>
      </c>
      <c r="O62" s="171">
        <v>0</v>
      </c>
      <c r="P62" s="171" t="s">
        <v>202</v>
      </c>
      <c r="Q62" s="171">
        <v>20</v>
      </c>
      <c r="R62" s="171">
        <v>100</v>
      </c>
      <c r="S62" s="172" t="s">
        <v>515</v>
      </c>
      <c r="T62" s="172" t="s">
        <v>637</v>
      </c>
      <c r="U62" s="172">
        <v>45695</v>
      </c>
      <c r="V62" s="165">
        <v>46010</v>
      </c>
      <c r="W62" s="158" t="s">
        <v>608</v>
      </c>
      <c r="X62" s="359">
        <v>20</v>
      </c>
      <c r="Y62" s="359">
        <v>0</v>
      </c>
      <c r="Z62" s="359">
        <v>0</v>
      </c>
      <c r="AA62" s="360"/>
      <c r="AB62" s="359">
        <v>0</v>
      </c>
      <c r="AC62" s="359">
        <v>0</v>
      </c>
      <c r="AD62" s="360"/>
      <c r="AE62" s="368"/>
      <c r="AF62" s="359">
        <v>0</v>
      </c>
    </row>
    <row r="63" spans="1:32" ht="60" x14ac:dyDescent="0.25">
      <c r="A63" s="35" t="str">
        <f>+'PAI 2025 GPS rempl2)'!A61</f>
        <v>73.4.1</v>
      </c>
      <c r="B63" s="60" t="str">
        <f>VLOOKUP(A63,'Dimensión 3-Gestión con Valor'!$B$10:$B$379,1,0)</f>
        <v>73.4.1</v>
      </c>
      <c r="C63" s="158" t="s">
        <v>608</v>
      </c>
      <c r="D63" s="158">
        <v>0</v>
      </c>
      <c r="E63" s="158" t="s">
        <v>489</v>
      </c>
      <c r="F63" s="158" t="s">
        <v>638</v>
      </c>
      <c r="G63" s="158" t="s">
        <v>19</v>
      </c>
      <c r="H63" s="158" t="s">
        <v>1795</v>
      </c>
      <c r="I63" s="158" t="s">
        <v>1795</v>
      </c>
      <c r="J63" s="158" t="s">
        <v>1795</v>
      </c>
      <c r="K63" s="158" t="s">
        <v>19</v>
      </c>
      <c r="L63" s="158" t="s">
        <v>19</v>
      </c>
      <c r="M63" s="158" t="s">
        <v>19</v>
      </c>
      <c r="N63" s="158" t="s">
        <v>636</v>
      </c>
      <c r="O63" s="158" t="s">
        <v>19</v>
      </c>
      <c r="P63" s="158" t="s">
        <v>203</v>
      </c>
      <c r="Q63" s="158">
        <v>10</v>
      </c>
      <c r="R63" s="158">
        <v>1</v>
      </c>
      <c r="S63" s="158" t="s">
        <v>487</v>
      </c>
      <c r="T63" s="158" t="s">
        <v>639</v>
      </c>
      <c r="U63" s="165">
        <v>45695</v>
      </c>
      <c r="V63" s="165">
        <v>45758</v>
      </c>
      <c r="W63" s="158" t="s">
        <v>608</v>
      </c>
      <c r="X63" s="359">
        <v>2</v>
      </c>
      <c r="Y63" s="158">
        <v>100</v>
      </c>
      <c r="Z63" s="158" t="s">
        <v>2169</v>
      </c>
      <c r="AA63" s="165">
        <v>45758</v>
      </c>
      <c r="AB63" s="158">
        <v>100</v>
      </c>
      <c r="AC63" s="158" t="s">
        <v>2170</v>
      </c>
      <c r="AD63" s="165">
        <v>45758</v>
      </c>
      <c r="AE63" s="158">
        <v>100</v>
      </c>
      <c r="AF63" s="158">
        <v>2</v>
      </c>
    </row>
    <row r="64" spans="1:32" ht="75" x14ac:dyDescent="0.25">
      <c r="A64" s="35" t="str">
        <f>+'PAI 2025 GPS rempl2)'!A62</f>
        <v>73.4.2</v>
      </c>
      <c r="B64" s="60" t="str">
        <f>VLOOKUP(A64,'Dimensión 3-Gestión con Valor'!$B$10:$B$379,1,0)</f>
        <v>73.4.2</v>
      </c>
      <c r="C64" s="158" t="s">
        <v>608</v>
      </c>
      <c r="D64" s="158">
        <v>0</v>
      </c>
      <c r="E64" s="158" t="s">
        <v>489</v>
      </c>
      <c r="F64" s="158" t="s">
        <v>640</v>
      </c>
      <c r="G64" s="158" t="s">
        <v>19</v>
      </c>
      <c r="H64" s="158" t="s">
        <v>1795</v>
      </c>
      <c r="I64" s="158" t="s">
        <v>1795</v>
      </c>
      <c r="J64" s="158" t="s">
        <v>1795</v>
      </c>
      <c r="K64" s="158" t="s">
        <v>19</v>
      </c>
      <c r="L64" s="158" t="s">
        <v>19</v>
      </c>
      <c r="M64" s="158" t="s">
        <v>19</v>
      </c>
      <c r="N64" s="158" t="s">
        <v>636</v>
      </c>
      <c r="O64" s="158" t="s">
        <v>19</v>
      </c>
      <c r="P64" s="158" t="s">
        <v>204</v>
      </c>
      <c r="Q64" s="158">
        <v>10</v>
      </c>
      <c r="R64" s="158">
        <v>1</v>
      </c>
      <c r="S64" s="158" t="s">
        <v>487</v>
      </c>
      <c r="T64" s="158" t="s">
        <v>641</v>
      </c>
      <c r="U64" s="165">
        <v>45695</v>
      </c>
      <c r="V64" s="165">
        <v>45747</v>
      </c>
      <c r="W64" s="158" t="s">
        <v>608</v>
      </c>
      <c r="X64" s="359">
        <v>2</v>
      </c>
      <c r="Y64" s="158">
        <v>100</v>
      </c>
      <c r="Z64" s="158" t="s">
        <v>2171</v>
      </c>
      <c r="AA64" s="165">
        <v>45806</v>
      </c>
      <c r="AB64" s="158">
        <v>100</v>
      </c>
      <c r="AC64" s="158" t="s">
        <v>2172</v>
      </c>
      <c r="AD64" s="165">
        <v>45806</v>
      </c>
      <c r="AE64" s="158">
        <v>90</v>
      </c>
      <c r="AF64" s="158">
        <v>2</v>
      </c>
    </row>
    <row r="65" spans="1:32" ht="90" x14ac:dyDescent="0.25">
      <c r="A65" s="35" t="str">
        <f>+'PAI 2025 GPS rempl2)'!A63</f>
        <v>73.4.3</v>
      </c>
      <c r="B65" s="60" t="str">
        <f>VLOOKUP(A65,'Dimensión 3-Gestión con Valor'!$B$10:$B$379,1,0)</f>
        <v>73.4.3</v>
      </c>
      <c r="C65" s="158" t="s">
        <v>608</v>
      </c>
      <c r="D65" s="158">
        <v>0</v>
      </c>
      <c r="E65" s="158" t="s">
        <v>489</v>
      </c>
      <c r="F65" s="158" t="s">
        <v>642</v>
      </c>
      <c r="G65" s="158" t="s">
        <v>19</v>
      </c>
      <c r="H65" s="158" t="s">
        <v>1795</v>
      </c>
      <c r="I65" s="158" t="s">
        <v>1795</v>
      </c>
      <c r="J65" s="158" t="s">
        <v>1795</v>
      </c>
      <c r="K65" s="158" t="s">
        <v>19</v>
      </c>
      <c r="L65" s="158" t="s">
        <v>19</v>
      </c>
      <c r="M65" s="158" t="s">
        <v>19</v>
      </c>
      <c r="N65" s="158" t="s">
        <v>636</v>
      </c>
      <c r="O65" s="158" t="s">
        <v>19</v>
      </c>
      <c r="P65" s="158" t="s">
        <v>205</v>
      </c>
      <c r="Q65" s="158">
        <v>30</v>
      </c>
      <c r="R65" s="158">
        <v>100</v>
      </c>
      <c r="S65" s="158" t="s">
        <v>515</v>
      </c>
      <c r="T65" s="158" t="s">
        <v>643</v>
      </c>
      <c r="U65" s="165">
        <v>45748</v>
      </c>
      <c r="V65" s="165">
        <v>45961</v>
      </c>
      <c r="W65" s="158" t="s">
        <v>608</v>
      </c>
      <c r="X65" s="359">
        <v>6</v>
      </c>
      <c r="Y65" s="158">
        <v>82</v>
      </c>
      <c r="Z65" s="158" t="s">
        <v>2173</v>
      </c>
      <c r="AA65" s="165"/>
      <c r="AB65" s="158">
        <v>80</v>
      </c>
      <c r="AC65" s="158" t="s">
        <v>2748</v>
      </c>
      <c r="AD65" s="165"/>
      <c r="AE65" s="158"/>
      <c r="AF65" s="158">
        <v>4.8</v>
      </c>
    </row>
    <row r="66" spans="1:32" ht="75" x14ac:dyDescent="0.25">
      <c r="A66" s="35" t="str">
        <f>+'PAI 2025 GPS rempl2)'!A64</f>
        <v>73.4.4</v>
      </c>
      <c r="B66" s="60" t="str">
        <f>VLOOKUP(A66,'Dimensión 3-Gestión con Valor'!$B$10:$B$379,1,0)</f>
        <v>73.4.4</v>
      </c>
      <c r="C66" s="158" t="s">
        <v>608</v>
      </c>
      <c r="D66" s="158">
        <v>0</v>
      </c>
      <c r="E66" s="158" t="s">
        <v>489</v>
      </c>
      <c r="F66" s="158" t="s">
        <v>644</v>
      </c>
      <c r="G66" s="158" t="s">
        <v>19</v>
      </c>
      <c r="H66" s="158" t="s">
        <v>1795</v>
      </c>
      <c r="I66" s="158" t="s">
        <v>1795</v>
      </c>
      <c r="J66" s="158" t="s">
        <v>1795</v>
      </c>
      <c r="K66" s="158" t="s">
        <v>19</v>
      </c>
      <c r="L66" s="158" t="s">
        <v>19</v>
      </c>
      <c r="M66" s="158" t="s">
        <v>19</v>
      </c>
      <c r="N66" s="158" t="s">
        <v>636</v>
      </c>
      <c r="O66" s="158" t="s">
        <v>19</v>
      </c>
      <c r="P66" s="158" t="s">
        <v>206</v>
      </c>
      <c r="Q66" s="158">
        <v>30</v>
      </c>
      <c r="R66" s="158">
        <v>100</v>
      </c>
      <c r="S66" s="158" t="s">
        <v>515</v>
      </c>
      <c r="T66" s="158" t="s">
        <v>645</v>
      </c>
      <c r="U66" s="165">
        <v>45769</v>
      </c>
      <c r="V66" s="165">
        <v>45982</v>
      </c>
      <c r="W66" s="158" t="s">
        <v>608</v>
      </c>
      <c r="X66" s="359">
        <v>6</v>
      </c>
      <c r="Y66" s="158">
        <v>82</v>
      </c>
      <c r="Z66" s="158" t="s">
        <v>2174</v>
      </c>
      <c r="AA66" s="165"/>
      <c r="AB66" s="158">
        <v>80</v>
      </c>
      <c r="AC66" s="158" t="s">
        <v>2175</v>
      </c>
      <c r="AD66" s="165"/>
      <c r="AE66" s="158"/>
      <c r="AF66" s="158">
        <v>4.8</v>
      </c>
    </row>
    <row r="67" spans="1:32" ht="75" x14ac:dyDescent="0.25">
      <c r="A67" s="35" t="str">
        <f>+'PAI 2025 GPS rempl2)'!A65</f>
        <v>73.4.5</v>
      </c>
      <c r="B67" s="60" t="str">
        <f>VLOOKUP(A67,'Dimensión 3-Gestión con Valor'!$B$10:$B$379,1,0)</f>
        <v>73.4.5</v>
      </c>
      <c r="C67" s="158" t="s">
        <v>608</v>
      </c>
      <c r="D67" s="158">
        <v>0</v>
      </c>
      <c r="E67" s="158" t="s">
        <v>489</v>
      </c>
      <c r="F67" s="158" t="s">
        <v>646</v>
      </c>
      <c r="G67" s="158" t="s">
        <v>19</v>
      </c>
      <c r="H67" s="158" t="s">
        <v>1795</v>
      </c>
      <c r="I67" s="158" t="s">
        <v>1795</v>
      </c>
      <c r="J67" s="158" t="s">
        <v>1795</v>
      </c>
      <c r="K67" s="158" t="s">
        <v>19</v>
      </c>
      <c r="L67" s="158" t="s">
        <v>19</v>
      </c>
      <c r="M67" s="158" t="s">
        <v>19</v>
      </c>
      <c r="N67" s="158" t="s">
        <v>636</v>
      </c>
      <c r="O67" s="158" t="s">
        <v>19</v>
      </c>
      <c r="P67" s="158" t="s">
        <v>207</v>
      </c>
      <c r="Q67" s="158">
        <v>10</v>
      </c>
      <c r="R67" s="158">
        <v>3</v>
      </c>
      <c r="S67" s="158" t="s">
        <v>487</v>
      </c>
      <c r="T67" s="158" t="s">
        <v>647</v>
      </c>
      <c r="U67" s="165">
        <v>45965</v>
      </c>
      <c r="V67" s="165">
        <v>45979</v>
      </c>
      <c r="W67" s="158" t="s">
        <v>608</v>
      </c>
      <c r="X67" s="359">
        <v>2</v>
      </c>
      <c r="Y67" s="158">
        <v>0</v>
      </c>
      <c r="Z67" s="158">
        <v>0</v>
      </c>
      <c r="AA67" s="165"/>
      <c r="AB67" s="158">
        <v>0</v>
      </c>
      <c r="AC67" s="158">
        <v>0</v>
      </c>
      <c r="AD67" s="165"/>
      <c r="AE67" s="158"/>
      <c r="AF67" s="158">
        <v>0</v>
      </c>
    </row>
    <row r="68" spans="1:32" ht="60" x14ac:dyDescent="0.25">
      <c r="A68" s="35" t="str">
        <f>+'PAI 2025 GPS rempl2)'!A66</f>
        <v>73.4.6</v>
      </c>
      <c r="B68" s="60" t="str">
        <f>VLOOKUP(A68,'Dimensión 3-Gestión con Valor'!$B$10:$B$379,1,0)</f>
        <v>73.4.6</v>
      </c>
      <c r="C68" s="158" t="s">
        <v>608</v>
      </c>
      <c r="D68" s="158">
        <v>0</v>
      </c>
      <c r="E68" s="158" t="s">
        <v>489</v>
      </c>
      <c r="F68" s="158" t="s">
        <v>648</v>
      </c>
      <c r="G68" s="158" t="s">
        <v>19</v>
      </c>
      <c r="H68" s="158" t="s">
        <v>1795</v>
      </c>
      <c r="I68" s="158" t="s">
        <v>1795</v>
      </c>
      <c r="J68" s="158" t="s">
        <v>1795</v>
      </c>
      <c r="K68" s="158" t="s">
        <v>19</v>
      </c>
      <c r="L68" s="158" t="s">
        <v>19</v>
      </c>
      <c r="M68" s="158" t="s">
        <v>19</v>
      </c>
      <c r="N68" s="158" t="s">
        <v>636</v>
      </c>
      <c r="O68" s="158" t="s">
        <v>19</v>
      </c>
      <c r="P68" s="158" t="s">
        <v>208</v>
      </c>
      <c r="Q68" s="158">
        <v>10</v>
      </c>
      <c r="R68" s="158">
        <v>3</v>
      </c>
      <c r="S68" s="158" t="s">
        <v>487</v>
      </c>
      <c r="T68" s="158" t="s">
        <v>649</v>
      </c>
      <c r="U68" s="165">
        <v>45992</v>
      </c>
      <c r="V68" s="165">
        <v>46010</v>
      </c>
      <c r="W68" s="158" t="s">
        <v>608</v>
      </c>
      <c r="X68" s="359">
        <v>2</v>
      </c>
      <c r="Y68" s="158">
        <v>0</v>
      </c>
      <c r="Z68" s="158">
        <v>0</v>
      </c>
      <c r="AA68" s="165"/>
      <c r="AB68" s="158">
        <v>0</v>
      </c>
      <c r="AC68" s="158">
        <v>0</v>
      </c>
      <c r="AD68" s="165"/>
      <c r="AE68" s="158"/>
      <c r="AF68" s="158">
        <v>0</v>
      </c>
    </row>
    <row r="69" spans="1:32" ht="34.5" customHeight="1" x14ac:dyDescent="0.25">
      <c r="A69" s="170" t="str">
        <f>+'PAI 2025 GPS rempl2)'!A67</f>
        <v>3100.1</v>
      </c>
      <c r="B69" s="60" t="str">
        <f>VLOOKUP(A69,'Dimensión 3-Gestión con Valor'!$B$10:$B$379,1,0)</f>
        <v>3100.1</v>
      </c>
      <c r="C69" s="171" t="s">
        <v>650</v>
      </c>
      <c r="D69" s="171">
        <v>0</v>
      </c>
      <c r="E69" s="171" t="s">
        <v>482</v>
      </c>
      <c r="F69" s="171" t="s">
        <v>651</v>
      </c>
      <c r="G69" s="171" t="s">
        <v>484</v>
      </c>
      <c r="H69" s="171" t="s">
        <v>10</v>
      </c>
      <c r="I69" s="171" t="s">
        <v>1438</v>
      </c>
      <c r="J69" s="171" t="s">
        <v>1439</v>
      </c>
      <c r="K69" s="171" t="s">
        <v>1928</v>
      </c>
      <c r="L69" s="171" t="s">
        <v>485</v>
      </c>
      <c r="M69" s="171" t="s">
        <v>20</v>
      </c>
      <c r="N69" s="171" t="s">
        <v>636</v>
      </c>
      <c r="O69" s="171" t="s">
        <v>1586</v>
      </c>
      <c r="P69" s="171" t="s">
        <v>266</v>
      </c>
      <c r="Q69" s="171">
        <v>40</v>
      </c>
      <c r="R69" s="171">
        <v>80</v>
      </c>
      <c r="S69" s="172" t="s">
        <v>487</v>
      </c>
      <c r="T69" s="172" t="s">
        <v>652</v>
      </c>
      <c r="U69" s="172">
        <v>45706</v>
      </c>
      <c r="V69" s="165">
        <v>45989</v>
      </c>
      <c r="W69" s="158" t="s">
        <v>650</v>
      </c>
      <c r="X69" s="359">
        <v>40</v>
      </c>
      <c r="Y69" s="359">
        <v>25</v>
      </c>
      <c r="Z69" s="359" t="s">
        <v>2176</v>
      </c>
      <c r="AA69" s="360"/>
      <c r="AB69" s="359">
        <v>25</v>
      </c>
      <c r="AC69" s="359" t="s">
        <v>2177</v>
      </c>
      <c r="AD69" s="360"/>
      <c r="AE69" s="368"/>
      <c r="AF69" s="359">
        <v>10</v>
      </c>
    </row>
    <row r="70" spans="1:32" ht="45" x14ac:dyDescent="0.25">
      <c r="A70" s="35" t="str">
        <f>+'PAI 2025 GPS rempl2)'!A68</f>
        <v>3100.1.1</v>
      </c>
      <c r="B70" s="60" t="str">
        <f>VLOOKUP(A70,'Dimensión 3-Gestión con Valor'!$B$10:$B$379,1,0)</f>
        <v>3100.1.1</v>
      </c>
      <c r="C70" s="158" t="s">
        <v>650</v>
      </c>
      <c r="D70" s="158">
        <v>0</v>
      </c>
      <c r="E70" s="158" t="s">
        <v>489</v>
      </c>
      <c r="F70" s="158" t="s">
        <v>653</v>
      </c>
      <c r="G70" s="158" t="s">
        <v>19</v>
      </c>
      <c r="H70" s="158" t="s">
        <v>1795</v>
      </c>
      <c r="I70" s="158" t="s">
        <v>1795</v>
      </c>
      <c r="J70" s="158" t="s">
        <v>1795</v>
      </c>
      <c r="K70" s="158" t="s">
        <v>19</v>
      </c>
      <c r="L70" s="158" t="s">
        <v>19</v>
      </c>
      <c r="M70" s="158" t="s">
        <v>19</v>
      </c>
      <c r="N70" s="158" t="s">
        <v>636</v>
      </c>
      <c r="O70" s="158" t="s">
        <v>19</v>
      </c>
      <c r="P70" s="158" t="s">
        <v>27</v>
      </c>
      <c r="Q70" s="158">
        <v>15</v>
      </c>
      <c r="R70" s="158">
        <v>1</v>
      </c>
      <c r="S70" s="158" t="s">
        <v>487</v>
      </c>
      <c r="T70" s="158" t="s">
        <v>654</v>
      </c>
      <c r="U70" s="165">
        <v>45706</v>
      </c>
      <c r="V70" s="165">
        <v>45747</v>
      </c>
      <c r="W70" s="158" t="s">
        <v>650</v>
      </c>
      <c r="X70" s="359">
        <v>6</v>
      </c>
      <c r="Y70" s="158">
        <v>100</v>
      </c>
      <c r="Z70" s="158" t="s">
        <v>2178</v>
      </c>
      <c r="AA70" s="165">
        <v>45743</v>
      </c>
      <c r="AB70" s="158">
        <v>100</v>
      </c>
      <c r="AC70" s="158" t="s">
        <v>2179</v>
      </c>
      <c r="AD70" s="165">
        <v>45743</v>
      </c>
      <c r="AE70" s="158">
        <v>100</v>
      </c>
      <c r="AF70" s="158">
        <v>6</v>
      </c>
    </row>
    <row r="71" spans="1:32" ht="60" x14ac:dyDescent="0.25">
      <c r="A71" s="35" t="str">
        <f>+'PAI 2025 GPS rempl2)'!A69</f>
        <v>3100.1.2</v>
      </c>
      <c r="B71" s="60" t="str">
        <f>VLOOKUP(A71,'Dimensión 3-Gestión con Valor'!$B$10:$B$379,1,0)</f>
        <v>3100.1.2</v>
      </c>
      <c r="C71" s="158" t="s">
        <v>650</v>
      </c>
      <c r="D71" s="158">
        <v>0</v>
      </c>
      <c r="E71" s="158" t="s">
        <v>489</v>
      </c>
      <c r="F71" s="158" t="s">
        <v>655</v>
      </c>
      <c r="G71" s="158" t="s">
        <v>19</v>
      </c>
      <c r="H71" s="158" t="s">
        <v>1795</v>
      </c>
      <c r="I71" s="158" t="s">
        <v>1795</v>
      </c>
      <c r="J71" s="158" t="s">
        <v>1795</v>
      </c>
      <c r="K71" s="158" t="s">
        <v>19</v>
      </c>
      <c r="L71" s="158" t="s">
        <v>19</v>
      </c>
      <c r="M71" s="158" t="s">
        <v>19</v>
      </c>
      <c r="N71" s="158" t="s">
        <v>636</v>
      </c>
      <c r="O71" s="158" t="s">
        <v>19</v>
      </c>
      <c r="P71" s="158" t="s">
        <v>267</v>
      </c>
      <c r="Q71" s="158">
        <v>25</v>
      </c>
      <c r="R71" s="158">
        <v>1</v>
      </c>
      <c r="S71" s="158" t="s">
        <v>487</v>
      </c>
      <c r="T71" s="158" t="s">
        <v>656</v>
      </c>
      <c r="U71" s="165">
        <v>45748</v>
      </c>
      <c r="V71" s="165">
        <v>45777</v>
      </c>
      <c r="W71" s="158" t="s">
        <v>650</v>
      </c>
      <c r="X71" s="359">
        <v>10</v>
      </c>
      <c r="Y71" s="158">
        <v>100</v>
      </c>
      <c r="Z71" s="158" t="s">
        <v>2180</v>
      </c>
      <c r="AA71" s="165">
        <v>45777</v>
      </c>
      <c r="AB71" s="158">
        <v>100</v>
      </c>
      <c r="AC71" s="158" t="s">
        <v>2181</v>
      </c>
      <c r="AD71" s="165">
        <v>45777</v>
      </c>
      <c r="AE71" s="158">
        <v>100</v>
      </c>
      <c r="AF71" s="158">
        <v>10</v>
      </c>
    </row>
    <row r="72" spans="1:32" ht="330" x14ac:dyDescent="0.25">
      <c r="A72" s="35" t="str">
        <f>+'PAI 2025 GPS rempl2)'!A70</f>
        <v>3100.1.3</v>
      </c>
      <c r="B72" s="60" t="str">
        <f>VLOOKUP(A72,'Dimensión 3-Gestión con Valor'!$B$10:$B$379,1,0)</f>
        <v>3100.1.3</v>
      </c>
      <c r="C72" s="158" t="s">
        <v>650</v>
      </c>
      <c r="D72" s="158">
        <v>0</v>
      </c>
      <c r="E72" s="158" t="s">
        <v>489</v>
      </c>
      <c r="F72" s="158" t="s">
        <v>657</v>
      </c>
      <c r="G72" s="158" t="s">
        <v>19</v>
      </c>
      <c r="H72" s="158" t="s">
        <v>1795</v>
      </c>
      <c r="I72" s="158" t="s">
        <v>1795</v>
      </c>
      <c r="J72" s="158" t="s">
        <v>1795</v>
      </c>
      <c r="K72" s="158" t="s">
        <v>19</v>
      </c>
      <c r="L72" s="158" t="s">
        <v>19</v>
      </c>
      <c r="M72" s="158" t="s">
        <v>19</v>
      </c>
      <c r="N72" s="158" t="s">
        <v>636</v>
      </c>
      <c r="O72" s="158" t="s">
        <v>19</v>
      </c>
      <c r="P72" s="158" t="s">
        <v>28</v>
      </c>
      <c r="Q72" s="158">
        <v>60</v>
      </c>
      <c r="R72" s="158">
        <v>80</v>
      </c>
      <c r="S72" s="158" t="s">
        <v>487</v>
      </c>
      <c r="T72" s="158" t="s">
        <v>652</v>
      </c>
      <c r="U72" s="165">
        <v>45755</v>
      </c>
      <c r="V72" s="165">
        <v>45989</v>
      </c>
      <c r="W72" s="158" t="s">
        <v>650</v>
      </c>
      <c r="X72" s="359">
        <v>24</v>
      </c>
      <c r="Y72" s="158">
        <v>25</v>
      </c>
      <c r="Z72" s="158" t="s">
        <v>2182</v>
      </c>
      <c r="AA72" s="165"/>
      <c r="AB72" s="158">
        <v>25</v>
      </c>
      <c r="AC72" s="158" t="s">
        <v>2183</v>
      </c>
      <c r="AD72" s="165"/>
      <c r="AE72" s="158"/>
      <c r="AF72" s="158">
        <v>6</v>
      </c>
    </row>
    <row r="73" spans="1:32" ht="34.5" customHeight="1" x14ac:dyDescent="0.25">
      <c r="A73" s="170" t="str">
        <f>+'PAI 2025 GPS rempl2)'!A71</f>
        <v>3100.2</v>
      </c>
      <c r="B73" s="60" t="str">
        <f>VLOOKUP(A73,'Dimensión 3-Gestión con Valor'!$B$10:$B$379,1,0)</f>
        <v>3100.2</v>
      </c>
      <c r="C73" s="171" t="s">
        <v>650</v>
      </c>
      <c r="D73" s="171">
        <v>0</v>
      </c>
      <c r="E73" s="171" t="s">
        <v>482</v>
      </c>
      <c r="F73" s="171" t="s">
        <v>658</v>
      </c>
      <c r="G73" s="171" t="s">
        <v>484</v>
      </c>
      <c r="H73" s="171" t="s">
        <v>10</v>
      </c>
      <c r="I73" s="171" t="s">
        <v>1438</v>
      </c>
      <c r="J73" s="171" t="s">
        <v>1439</v>
      </c>
      <c r="K73" s="171" t="s">
        <v>1865</v>
      </c>
      <c r="L73" s="171" t="s">
        <v>485</v>
      </c>
      <c r="M73" s="171" t="s">
        <v>29</v>
      </c>
      <c r="N73" s="171" t="s">
        <v>636</v>
      </c>
      <c r="O73" s="171" t="s">
        <v>1587</v>
      </c>
      <c r="P73" s="171" t="s">
        <v>268</v>
      </c>
      <c r="Q73" s="171">
        <v>40</v>
      </c>
      <c r="R73" s="171">
        <v>40</v>
      </c>
      <c r="S73" s="172" t="s">
        <v>487</v>
      </c>
      <c r="T73" s="172" t="s">
        <v>660</v>
      </c>
      <c r="U73" s="172">
        <v>45671</v>
      </c>
      <c r="V73" s="165">
        <v>45989</v>
      </c>
      <c r="W73" s="158" t="s">
        <v>650</v>
      </c>
      <c r="X73" s="359">
        <v>40</v>
      </c>
      <c r="Y73" s="359">
        <v>77.5</v>
      </c>
      <c r="Z73" s="359" t="s">
        <v>2184</v>
      </c>
      <c r="AA73" s="360"/>
      <c r="AB73" s="359">
        <v>77.5</v>
      </c>
      <c r="AC73" s="359" t="s">
        <v>2185</v>
      </c>
      <c r="AD73" s="360"/>
      <c r="AE73" s="368"/>
      <c r="AF73" s="359">
        <v>31</v>
      </c>
    </row>
    <row r="74" spans="1:32" ht="60" x14ac:dyDescent="0.25">
      <c r="A74" s="35" t="str">
        <f>+'PAI 2025 GPS rempl2)'!A72</f>
        <v>3100.2.1</v>
      </c>
      <c r="B74" s="60" t="str">
        <f>VLOOKUP(A74,'Dimensión 3-Gestión con Valor'!$B$10:$B$379,1,0)</f>
        <v>3100.2.1</v>
      </c>
      <c r="C74" s="158" t="s">
        <v>650</v>
      </c>
      <c r="D74" s="158">
        <v>0</v>
      </c>
      <c r="E74" s="158" t="s">
        <v>489</v>
      </c>
      <c r="F74" s="158" t="s">
        <v>661</v>
      </c>
      <c r="G74" s="158" t="s">
        <v>19</v>
      </c>
      <c r="H74" s="158" t="s">
        <v>1795</v>
      </c>
      <c r="I74" s="158" t="s">
        <v>1795</v>
      </c>
      <c r="J74" s="158" t="s">
        <v>1795</v>
      </c>
      <c r="K74" s="158" t="s">
        <v>19</v>
      </c>
      <c r="L74" s="158" t="s">
        <v>19</v>
      </c>
      <c r="M74" s="158" t="s">
        <v>19</v>
      </c>
      <c r="N74" s="158" t="s">
        <v>636</v>
      </c>
      <c r="O74" s="158" t="s">
        <v>19</v>
      </c>
      <c r="P74" s="158" t="s">
        <v>269</v>
      </c>
      <c r="Q74" s="158">
        <v>15</v>
      </c>
      <c r="R74" s="158">
        <v>1</v>
      </c>
      <c r="S74" s="158" t="s">
        <v>487</v>
      </c>
      <c r="T74" s="158" t="s">
        <v>662</v>
      </c>
      <c r="U74" s="165">
        <v>45671</v>
      </c>
      <c r="V74" s="165">
        <v>45695</v>
      </c>
      <c r="W74" s="158" t="s">
        <v>650</v>
      </c>
      <c r="X74" s="359">
        <v>6</v>
      </c>
      <c r="Y74" s="158">
        <v>100</v>
      </c>
      <c r="Z74" s="158" t="s">
        <v>2186</v>
      </c>
      <c r="AA74" s="165">
        <v>45673</v>
      </c>
      <c r="AB74" s="158">
        <v>100</v>
      </c>
      <c r="AC74" s="158" t="s">
        <v>2187</v>
      </c>
      <c r="AD74" s="165">
        <v>45673</v>
      </c>
      <c r="AE74" s="158">
        <v>100</v>
      </c>
      <c r="AF74" s="158">
        <v>6</v>
      </c>
    </row>
    <row r="75" spans="1:32" ht="165" x14ac:dyDescent="0.25">
      <c r="A75" s="35" t="str">
        <f>+'PAI 2025 GPS rempl2)'!A73</f>
        <v>3100.2.2</v>
      </c>
      <c r="B75" s="60" t="str">
        <f>VLOOKUP(A75,'Dimensión 3-Gestión con Valor'!$B$10:$B$379,1,0)</f>
        <v>3100.2.2</v>
      </c>
      <c r="C75" s="158" t="s">
        <v>650</v>
      </c>
      <c r="D75" s="158">
        <v>0</v>
      </c>
      <c r="E75" s="158" t="s">
        <v>489</v>
      </c>
      <c r="F75" s="158" t="s">
        <v>663</v>
      </c>
      <c r="G75" s="158" t="s">
        <v>19</v>
      </c>
      <c r="H75" s="158" t="s">
        <v>1795</v>
      </c>
      <c r="I75" s="158" t="s">
        <v>1795</v>
      </c>
      <c r="J75" s="158" t="s">
        <v>1795</v>
      </c>
      <c r="K75" s="158" t="s">
        <v>19</v>
      </c>
      <c r="L75" s="158" t="s">
        <v>19</v>
      </c>
      <c r="M75" s="158" t="s">
        <v>19</v>
      </c>
      <c r="N75" s="158" t="s">
        <v>636</v>
      </c>
      <c r="O75" s="158" t="s">
        <v>19</v>
      </c>
      <c r="P75" s="158" t="s">
        <v>30</v>
      </c>
      <c r="Q75" s="158">
        <v>15</v>
      </c>
      <c r="R75" s="158">
        <v>4</v>
      </c>
      <c r="S75" s="158" t="s">
        <v>487</v>
      </c>
      <c r="T75" s="158" t="s">
        <v>664</v>
      </c>
      <c r="U75" s="165">
        <v>45671</v>
      </c>
      <c r="V75" s="165">
        <v>45961</v>
      </c>
      <c r="W75" s="158" t="s">
        <v>650</v>
      </c>
      <c r="X75" s="359">
        <v>6</v>
      </c>
      <c r="Y75" s="158">
        <v>75</v>
      </c>
      <c r="Z75" s="158" t="s">
        <v>2188</v>
      </c>
      <c r="AA75" s="165"/>
      <c r="AB75" s="158">
        <v>75</v>
      </c>
      <c r="AC75" s="158" t="s">
        <v>2189</v>
      </c>
      <c r="AD75" s="165"/>
      <c r="AE75" s="158"/>
      <c r="AF75" s="158">
        <v>4.5</v>
      </c>
    </row>
    <row r="76" spans="1:32" ht="180" x14ac:dyDescent="0.25">
      <c r="A76" s="35" t="str">
        <f>+'PAI 2025 GPS rempl2)'!A74</f>
        <v>3100.2.3</v>
      </c>
      <c r="B76" s="60" t="str">
        <f>VLOOKUP(A76,'Dimensión 3-Gestión con Valor'!$B$10:$B$379,1,0)</f>
        <v>3100.2.3</v>
      </c>
      <c r="C76" s="158" t="s">
        <v>650</v>
      </c>
      <c r="D76" s="158">
        <v>0</v>
      </c>
      <c r="E76" s="158" t="s">
        <v>489</v>
      </c>
      <c r="F76" s="158" t="s">
        <v>665</v>
      </c>
      <c r="G76" s="158" t="s">
        <v>19</v>
      </c>
      <c r="H76" s="158" t="s">
        <v>1795</v>
      </c>
      <c r="I76" s="158" t="s">
        <v>1795</v>
      </c>
      <c r="J76" s="158" t="s">
        <v>1795</v>
      </c>
      <c r="K76" s="158" t="s">
        <v>19</v>
      </c>
      <c r="L76" s="158" t="s">
        <v>19</v>
      </c>
      <c r="M76" s="158" t="s">
        <v>19</v>
      </c>
      <c r="N76" s="158" t="s">
        <v>636</v>
      </c>
      <c r="O76" s="158" t="s">
        <v>19</v>
      </c>
      <c r="P76" s="158" t="s">
        <v>270</v>
      </c>
      <c r="Q76" s="158">
        <v>70</v>
      </c>
      <c r="R76" s="158">
        <v>40</v>
      </c>
      <c r="S76" s="158" t="s">
        <v>487</v>
      </c>
      <c r="T76" s="158" t="s">
        <v>660</v>
      </c>
      <c r="U76" s="165">
        <v>45695</v>
      </c>
      <c r="V76" s="165">
        <v>45989</v>
      </c>
      <c r="W76" s="158" t="s">
        <v>650</v>
      </c>
      <c r="X76" s="359">
        <v>28</v>
      </c>
      <c r="Y76" s="158">
        <v>77.5</v>
      </c>
      <c r="Z76" s="158" t="s">
        <v>2184</v>
      </c>
      <c r="AA76" s="165"/>
      <c r="AB76" s="158">
        <v>77.5</v>
      </c>
      <c r="AC76" s="158" t="s">
        <v>2185</v>
      </c>
      <c r="AD76" s="165"/>
      <c r="AE76" s="158"/>
      <c r="AF76" s="158">
        <v>21.7</v>
      </c>
    </row>
    <row r="77" spans="1:32" ht="34.5" customHeight="1" x14ac:dyDescent="0.25">
      <c r="A77" s="170" t="str">
        <f>+'PAI 2025 GPS rempl2)'!A75</f>
        <v>3100.3</v>
      </c>
      <c r="B77" s="60" t="str">
        <f>VLOOKUP(A77,'Dimensión 3-Gestión con Valor'!$B$10:$B$379,1,0)</f>
        <v>3100.3</v>
      </c>
      <c r="C77" s="171" t="s">
        <v>650</v>
      </c>
      <c r="D77" s="171">
        <v>0</v>
      </c>
      <c r="E77" s="171" t="s">
        <v>482</v>
      </c>
      <c r="F77" s="171" t="s">
        <v>666</v>
      </c>
      <c r="G77" s="171" t="s">
        <v>484</v>
      </c>
      <c r="H77" s="171" t="s">
        <v>9</v>
      </c>
      <c r="I77" s="171" t="s">
        <v>1440</v>
      </c>
      <c r="J77" s="171" t="s">
        <v>1478</v>
      </c>
      <c r="K77" s="171" t="s">
        <v>1865</v>
      </c>
      <c r="L77" s="171" t="s">
        <v>485</v>
      </c>
      <c r="M77" s="171" t="s">
        <v>20</v>
      </c>
      <c r="N77" s="171" t="s">
        <v>636</v>
      </c>
      <c r="O77" s="171">
        <v>0</v>
      </c>
      <c r="P77" s="171" t="s">
        <v>271</v>
      </c>
      <c r="Q77" s="171">
        <v>20</v>
      </c>
      <c r="R77" s="171">
        <v>80</v>
      </c>
      <c r="S77" s="172" t="s">
        <v>515</v>
      </c>
      <c r="T77" s="172" t="s">
        <v>668</v>
      </c>
      <c r="U77" s="172">
        <v>45659</v>
      </c>
      <c r="V77" s="165">
        <v>46022</v>
      </c>
      <c r="W77" s="158" t="s">
        <v>650</v>
      </c>
      <c r="X77" s="359">
        <v>20</v>
      </c>
      <c r="Y77" s="359">
        <v>37.299999999999997</v>
      </c>
      <c r="Z77" s="359" t="s">
        <v>2190</v>
      </c>
      <c r="AA77" s="360"/>
      <c r="AB77" s="359">
        <v>37.299999999999997</v>
      </c>
      <c r="AC77" s="359" t="s">
        <v>2185</v>
      </c>
      <c r="AD77" s="360"/>
      <c r="AE77" s="368"/>
      <c r="AF77" s="359">
        <v>7.46</v>
      </c>
    </row>
    <row r="78" spans="1:32" ht="60" x14ac:dyDescent="0.25">
      <c r="A78" s="35" t="str">
        <f>+'PAI 2025 GPS rempl2)'!A76</f>
        <v>3100.3.1</v>
      </c>
      <c r="B78" s="60" t="str">
        <f>VLOOKUP(A78,'Dimensión 3-Gestión con Valor'!$B$10:$B$379,1,0)</f>
        <v>3100.3.1</v>
      </c>
      <c r="C78" s="158" t="s">
        <v>650</v>
      </c>
      <c r="D78" s="158">
        <v>0</v>
      </c>
      <c r="E78" s="158" t="s">
        <v>489</v>
      </c>
      <c r="F78" s="158" t="s">
        <v>669</v>
      </c>
      <c r="G78" s="158" t="s">
        <v>19</v>
      </c>
      <c r="H78" s="158" t="s">
        <v>1795</v>
      </c>
      <c r="I78" s="158" t="s">
        <v>1795</v>
      </c>
      <c r="J78" s="158" t="s">
        <v>1795</v>
      </c>
      <c r="K78" s="158" t="s">
        <v>19</v>
      </c>
      <c r="L78" s="158" t="s">
        <v>19</v>
      </c>
      <c r="M78" s="158" t="s">
        <v>19</v>
      </c>
      <c r="N78" s="158" t="s">
        <v>636</v>
      </c>
      <c r="O78" s="158" t="s">
        <v>19</v>
      </c>
      <c r="P78" s="158" t="s">
        <v>272</v>
      </c>
      <c r="Q78" s="158">
        <v>30</v>
      </c>
      <c r="R78" s="158">
        <v>1</v>
      </c>
      <c r="S78" s="158" t="s">
        <v>487</v>
      </c>
      <c r="T78" s="158" t="s">
        <v>670</v>
      </c>
      <c r="U78" s="165">
        <v>45659</v>
      </c>
      <c r="V78" s="165">
        <v>46022</v>
      </c>
      <c r="W78" s="158" t="s">
        <v>650</v>
      </c>
      <c r="X78" s="359">
        <v>6</v>
      </c>
      <c r="Y78" s="158">
        <v>50</v>
      </c>
      <c r="Z78" s="158" t="s">
        <v>2191</v>
      </c>
      <c r="AA78" s="165"/>
      <c r="AB78" s="158">
        <v>50</v>
      </c>
      <c r="AC78" s="158" t="s">
        <v>2192</v>
      </c>
      <c r="AD78" s="165"/>
      <c r="AE78" s="158"/>
      <c r="AF78" s="158">
        <v>3</v>
      </c>
    </row>
    <row r="79" spans="1:32" ht="73.5" customHeight="1" x14ac:dyDescent="0.25">
      <c r="A79" s="35" t="str">
        <f>+'PAI 2025 GPS rempl2)'!A77</f>
        <v>3100.3.2</v>
      </c>
      <c r="B79" s="60" t="str">
        <f>VLOOKUP(A79,'Dimensión 3-Gestión con Valor'!$B$10:$B$379,1,0)</f>
        <v>3100.3.2</v>
      </c>
      <c r="C79" s="158" t="s">
        <v>650</v>
      </c>
      <c r="D79" s="158">
        <v>0</v>
      </c>
      <c r="E79" s="158" t="s">
        <v>489</v>
      </c>
      <c r="F79" s="158" t="s">
        <v>671</v>
      </c>
      <c r="G79" s="158" t="s">
        <v>19</v>
      </c>
      <c r="H79" s="158" t="s">
        <v>1795</v>
      </c>
      <c r="I79" s="158" t="s">
        <v>1795</v>
      </c>
      <c r="J79" s="158" t="s">
        <v>1795</v>
      </c>
      <c r="K79" s="158" t="s">
        <v>19</v>
      </c>
      <c r="L79" s="158" t="s">
        <v>19</v>
      </c>
      <c r="M79" s="158" t="s">
        <v>19</v>
      </c>
      <c r="N79" s="158" t="s">
        <v>636</v>
      </c>
      <c r="O79" s="158" t="s">
        <v>19</v>
      </c>
      <c r="P79" s="158" t="s">
        <v>273</v>
      </c>
      <c r="Q79" s="158">
        <v>70</v>
      </c>
      <c r="R79" s="158">
        <v>80</v>
      </c>
      <c r="S79" s="158" t="s">
        <v>515</v>
      </c>
      <c r="T79" s="158" t="s">
        <v>668</v>
      </c>
      <c r="U79" s="165">
        <v>45659</v>
      </c>
      <c r="V79" s="165">
        <v>46022</v>
      </c>
      <c r="W79" s="158" t="s">
        <v>650</v>
      </c>
      <c r="X79" s="359">
        <v>14</v>
      </c>
      <c r="Y79" s="158">
        <v>37.299999999999997</v>
      </c>
      <c r="Z79" s="158" t="s">
        <v>2193</v>
      </c>
      <c r="AA79" s="165"/>
      <c r="AB79" s="158">
        <v>37.299999999999997</v>
      </c>
      <c r="AC79" s="158" t="s">
        <v>2185</v>
      </c>
      <c r="AD79" s="165"/>
      <c r="AE79" s="158"/>
      <c r="AF79" s="158">
        <v>5.2219999999999995</v>
      </c>
    </row>
    <row r="80" spans="1:32" ht="34.5" customHeight="1" x14ac:dyDescent="0.25">
      <c r="A80" s="170" t="str">
        <f>+'PAI 2025 GPS rempl2)'!A78</f>
        <v>60.1</v>
      </c>
      <c r="B80" s="60" t="str">
        <f>VLOOKUP(A80,'Dimensión 3-Gestión con Valor'!$B$10:$B$379,1,0)</f>
        <v>60.1</v>
      </c>
      <c r="C80" s="171" t="s">
        <v>672</v>
      </c>
      <c r="D80" s="171">
        <v>0</v>
      </c>
      <c r="E80" s="171" t="s">
        <v>482</v>
      </c>
      <c r="F80" s="171" t="s">
        <v>673</v>
      </c>
      <c r="G80" s="171" t="s">
        <v>484</v>
      </c>
      <c r="H80" s="171" t="s">
        <v>61</v>
      </c>
      <c r="I80" s="171" t="s">
        <v>1776</v>
      </c>
      <c r="J80" s="171" t="s">
        <v>1433</v>
      </c>
      <c r="K80" s="171" t="s">
        <v>1865</v>
      </c>
      <c r="L80" s="171" t="s">
        <v>485</v>
      </c>
      <c r="M80" s="171" t="s">
        <v>19</v>
      </c>
      <c r="N80" s="171" t="s">
        <v>1479</v>
      </c>
      <c r="O80" s="171">
        <v>0</v>
      </c>
      <c r="P80" s="171" t="s">
        <v>432</v>
      </c>
      <c r="Q80" s="171">
        <v>35</v>
      </c>
      <c r="R80" s="171">
        <v>1</v>
      </c>
      <c r="S80" s="172" t="s">
        <v>487</v>
      </c>
      <c r="T80" s="172" t="s">
        <v>674</v>
      </c>
      <c r="U80" s="172">
        <v>45691</v>
      </c>
      <c r="V80" s="165">
        <v>46010</v>
      </c>
      <c r="W80" s="158" t="s">
        <v>672</v>
      </c>
      <c r="X80" s="359">
        <v>35</v>
      </c>
      <c r="Y80" s="359">
        <v>0</v>
      </c>
      <c r="Z80" s="359" t="s">
        <v>2194</v>
      </c>
      <c r="AA80" s="360"/>
      <c r="AB80" s="359">
        <v>0</v>
      </c>
      <c r="AC80" s="359" t="s">
        <v>2195</v>
      </c>
      <c r="AD80" s="360"/>
      <c r="AE80" s="368"/>
      <c r="AF80" s="359">
        <v>0</v>
      </c>
    </row>
    <row r="81" spans="1:37" ht="60" x14ac:dyDescent="0.25">
      <c r="A81" s="35" t="str">
        <f>+'PAI 2025 GPS rempl2)'!A79</f>
        <v>60.1.1</v>
      </c>
      <c r="B81" s="60" t="str">
        <f>VLOOKUP(A81,'Dimensión 3-Gestión con Valor'!$B$10:$B$379,1,0)</f>
        <v>60.1.1</v>
      </c>
      <c r="C81" s="158" t="s">
        <v>672</v>
      </c>
      <c r="D81" s="158">
        <v>0</v>
      </c>
      <c r="E81" s="158" t="s">
        <v>489</v>
      </c>
      <c r="F81" s="158" t="s">
        <v>675</v>
      </c>
      <c r="G81" s="158" t="s">
        <v>19</v>
      </c>
      <c r="H81" s="158" t="s">
        <v>1795</v>
      </c>
      <c r="I81" s="158" t="s">
        <v>1795</v>
      </c>
      <c r="J81" s="158" t="s">
        <v>1795</v>
      </c>
      <c r="K81" s="158" t="s">
        <v>19</v>
      </c>
      <c r="L81" s="158" t="s">
        <v>19</v>
      </c>
      <c r="M81" s="158" t="s">
        <v>19</v>
      </c>
      <c r="N81" s="158" t="s">
        <v>1479</v>
      </c>
      <c r="O81" s="158" t="s">
        <v>19</v>
      </c>
      <c r="P81" s="158" t="s">
        <v>433</v>
      </c>
      <c r="Q81" s="158">
        <v>20</v>
      </c>
      <c r="R81" s="158">
        <v>1</v>
      </c>
      <c r="S81" s="158" t="s">
        <v>487</v>
      </c>
      <c r="T81" s="158" t="s">
        <v>676</v>
      </c>
      <c r="U81" s="165">
        <v>45691</v>
      </c>
      <c r="V81" s="165">
        <v>45747</v>
      </c>
      <c r="W81" s="158" t="s">
        <v>672</v>
      </c>
      <c r="X81" s="359">
        <v>7</v>
      </c>
      <c r="Y81" s="158">
        <v>100</v>
      </c>
      <c r="Z81" s="158" t="s">
        <v>2196</v>
      </c>
      <c r="AA81" s="165">
        <v>45747</v>
      </c>
      <c r="AB81" s="158">
        <v>100</v>
      </c>
      <c r="AC81" s="158" t="s">
        <v>2197</v>
      </c>
      <c r="AD81" s="165">
        <v>45716</v>
      </c>
      <c r="AE81" s="158">
        <v>100</v>
      </c>
      <c r="AF81" s="158">
        <v>7</v>
      </c>
    </row>
    <row r="82" spans="1:37" ht="105" x14ac:dyDescent="0.25">
      <c r="A82" s="35" t="str">
        <f>+'PAI 2025 GPS rempl2)'!A80</f>
        <v>60.1.2</v>
      </c>
      <c r="B82" s="60" t="str">
        <f>VLOOKUP(A82,'Dimensión 3-Gestión con Valor'!$B$10:$B$379,1,0)</f>
        <v>60.1.2</v>
      </c>
      <c r="C82" s="158" t="s">
        <v>672</v>
      </c>
      <c r="D82" s="158">
        <v>0</v>
      </c>
      <c r="E82" s="158" t="s">
        <v>489</v>
      </c>
      <c r="F82" s="158" t="s">
        <v>677</v>
      </c>
      <c r="G82" s="158" t="s">
        <v>19</v>
      </c>
      <c r="H82" s="158" t="s">
        <v>1795</v>
      </c>
      <c r="I82" s="158" t="s">
        <v>1795</v>
      </c>
      <c r="J82" s="158" t="s">
        <v>1795</v>
      </c>
      <c r="K82" s="158" t="s">
        <v>19</v>
      </c>
      <c r="L82" s="158" t="s">
        <v>19</v>
      </c>
      <c r="M82" s="158" t="s">
        <v>19</v>
      </c>
      <c r="N82" s="158" t="s">
        <v>1479</v>
      </c>
      <c r="O82" s="158" t="s">
        <v>19</v>
      </c>
      <c r="P82" s="158" t="s">
        <v>434</v>
      </c>
      <c r="Q82" s="158">
        <v>20</v>
      </c>
      <c r="R82" s="158">
        <v>1</v>
      </c>
      <c r="S82" s="158" t="s">
        <v>487</v>
      </c>
      <c r="T82" s="158" t="s">
        <v>678</v>
      </c>
      <c r="U82" s="165">
        <v>45839</v>
      </c>
      <c r="V82" s="165">
        <v>45869</v>
      </c>
      <c r="W82" s="158" t="s">
        <v>672</v>
      </c>
      <c r="X82" s="359">
        <v>7</v>
      </c>
      <c r="Y82" s="158">
        <v>100</v>
      </c>
      <c r="Z82" s="158" t="s">
        <v>2194</v>
      </c>
      <c r="AA82" s="165">
        <v>45861</v>
      </c>
      <c r="AB82" s="158">
        <v>100</v>
      </c>
      <c r="AC82" s="158" t="s">
        <v>2198</v>
      </c>
      <c r="AD82" s="165">
        <v>45861</v>
      </c>
      <c r="AE82" s="158">
        <v>95</v>
      </c>
      <c r="AF82" s="158">
        <v>7</v>
      </c>
    </row>
    <row r="83" spans="1:37" ht="75" x14ac:dyDescent="0.25">
      <c r="A83" s="35" t="str">
        <f>+'PAI 2025 GPS rempl2)'!A81</f>
        <v>60.1.3</v>
      </c>
      <c r="B83" s="60" t="str">
        <f>VLOOKUP(A83,'Dimensión 3-Gestión con Valor'!$B$10:$B$379,1,0)</f>
        <v>60.1.3</v>
      </c>
      <c r="C83" s="158" t="s">
        <v>672</v>
      </c>
      <c r="D83" s="158">
        <v>0</v>
      </c>
      <c r="E83" s="158" t="s">
        <v>489</v>
      </c>
      <c r="F83" s="158" t="s">
        <v>679</v>
      </c>
      <c r="G83" s="158" t="s">
        <v>19</v>
      </c>
      <c r="H83" s="158" t="s">
        <v>1795</v>
      </c>
      <c r="I83" s="158" t="s">
        <v>1795</v>
      </c>
      <c r="J83" s="158" t="s">
        <v>1795</v>
      </c>
      <c r="K83" s="158" t="s">
        <v>19</v>
      </c>
      <c r="L83" s="158" t="s">
        <v>19</v>
      </c>
      <c r="M83" s="158" t="s">
        <v>19</v>
      </c>
      <c r="N83" s="158" t="s">
        <v>1479</v>
      </c>
      <c r="O83" s="158" t="s">
        <v>19</v>
      </c>
      <c r="P83" s="158" t="s">
        <v>435</v>
      </c>
      <c r="Q83" s="158">
        <v>30</v>
      </c>
      <c r="R83" s="158">
        <v>1</v>
      </c>
      <c r="S83" s="158" t="s">
        <v>487</v>
      </c>
      <c r="T83" s="158" t="s">
        <v>680</v>
      </c>
      <c r="U83" s="165">
        <v>45931</v>
      </c>
      <c r="V83" s="165">
        <v>45989</v>
      </c>
      <c r="W83" s="158" t="s">
        <v>672</v>
      </c>
      <c r="X83" s="359">
        <v>10.5</v>
      </c>
      <c r="Y83" s="158">
        <v>0</v>
      </c>
      <c r="Z83" s="158">
        <v>0</v>
      </c>
      <c r="AA83" s="165"/>
      <c r="AB83" s="158">
        <v>0</v>
      </c>
      <c r="AC83" s="158">
        <v>0</v>
      </c>
      <c r="AD83" s="165"/>
      <c r="AE83" s="158"/>
      <c r="AF83" s="158">
        <v>0</v>
      </c>
    </row>
    <row r="84" spans="1:37" ht="75" x14ac:dyDescent="0.25">
      <c r="A84" s="35" t="str">
        <f>+'PAI 2025 GPS rempl2)'!A82</f>
        <v>60.1.4</v>
      </c>
      <c r="B84" s="60" t="str">
        <f>VLOOKUP(A84,'Dimensión 3-Gestión con Valor'!$B$10:$B$379,1,0)</f>
        <v>60.1.4</v>
      </c>
      <c r="C84" s="158" t="s">
        <v>672</v>
      </c>
      <c r="D84" s="158">
        <v>0</v>
      </c>
      <c r="E84" s="158" t="s">
        <v>489</v>
      </c>
      <c r="F84" s="158" t="s">
        <v>681</v>
      </c>
      <c r="G84" s="158" t="s">
        <v>19</v>
      </c>
      <c r="H84" s="158" t="s">
        <v>1795</v>
      </c>
      <c r="I84" s="158" t="s">
        <v>1795</v>
      </c>
      <c r="J84" s="158" t="s">
        <v>1795</v>
      </c>
      <c r="K84" s="158" t="s">
        <v>19</v>
      </c>
      <c r="L84" s="158" t="s">
        <v>19</v>
      </c>
      <c r="M84" s="158" t="s">
        <v>19</v>
      </c>
      <c r="N84" s="158" t="s">
        <v>1479</v>
      </c>
      <c r="O84" s="158" t="s">
        <v>19</v>
      </c>
      <c r="P84" s="158" t="s">
        <v>436</v>
      </c>
      <c r="Q84" s="158">
        <v>30</v>
      </c>
      <c r="R84" s="158">
        <v>1</v>
      </c>
      <c r="S84" s="158" t="s">
        <v>487</v>
      </c>
      <c r="T84" s="158" t="s">
        <v>682</v>
      </c>
      <c r="U84" s="165">
        <v>45992</v>
      </c>
      <c r="V84" s="165">
        <v>46010</v>
      </c>
      <c r="W84" s="158" t="s">
        <v>672</v>
      </c>
      <c r="X84" s="359">
        <v>10.5</v>
      </c>
      <c r="Y84" s="158">
        <v>0</v>
      </c>
      <c r="Z84" s="158">
        <v>0</v>
      </c>
      <c r="AA84" s="165"/>
      <c r="AB84" s="158">
        <v>0</v>
      </c>
      <c r="AC84" s="158">
        <v>0</v>
      </c>
      <c r="AD84" s="165"/>
      <c r="AE84" s="158"/>
      <c r="AF84" s="158">
        <v>0</v>
      </c>
    </row>
    <row r="85" spans="1:37" ht="34.5" customHeight="1" x14ac:dyDescent="0.25">
      <c r="A85" s="170" t="str">
        <f>+'PAI 2025 GPS rempl2)'!A83</f>
        <v>60.2</v>
      </c>
      <c r="B85" s="60" t="str">
        <f>VLOOKUP(A85,'Dimensión 3-Gestión con Valor'!$B$10:$B$379,1,0)</f>
        <v>60.2</v>
      </c>
      <c r="C85" s="171" t="s">
        <v>672</v>
      </c>
      <c r="D85" s="171">
        <v>0</v>
      </c>
      <c r="E85" s="171" t="s">
        <v>482</v>
      </c>
      <c r="F85" s="171" t="s">
        <v>683</v>
      </c>
      <c r="G85" s="171" t="s">
        <v>484</v>
      </c>
      <c r="H85" s="171" t="s">
        <v>61</v>
      </c>
      <c r="I85" s="171" t="s">
        <v>1776</v>
      </c>
      <c r="J85" s="171" t="s">
        <v>1433</v>
      </c>
      <c r="K85" s="171" t="s">
        <v>1865</v>
      </c>
      <c r="L85" s="171" t="s">
        <v>485</v>
      </c>
      <c r="M85" s="171" t="s">
        <v>19</v>
      </c>
      <c r="N85" s="171" t="s">
        <v>1479</v>
      </c>
      <c r="O85" s="171" t="s">
        <v>1588</v>
      </c>
      <c r="P85" s="171" t="s">
        <v>437</v>
      </c>
      <c r="Q85" s="171">
        <v>35</v>
      </c>
      <c r="R85" s="171">
        <v>1</v>
      </c>
      <c r="S85" s="172" t="s">
        <v>487</v>
      </c>
      <c r="T85" s="172" t="s">
        <v>684</v>
      </c>
      <c r="U85" s="172">
        <v>45811</v>
      </c>
      <c r="V85" s="165">
        <v>46022</v>
      </c>
      <c r="W85" s="158" t="s">
        <v>672</v>
      </c>
      <c r="X85" s="359">
        <v>35</v>
      </c>
      <c r="Y85" s="359">
        <v>0</v>
      </c>
      <c r="Z85" s="359" t="s">
        <v>2199</v>
      </c>
      <c r="AA85" s="360"/>
      <c r="AB85" s="359">
        <v>0</v>
      </c>
      <c r="AC85" s="359" t="s">
        <v>2200</v>
      </c>
      <c r="AD85" s="360"/>
      <c r="AE85" s="368"/>
      <c r="AF85" s="359">
        <v>0</v>
      </c>
    </row>
    <row r="86" spans="1:37" ht="90" x14ac:dyDescent="0.25">
      <c r="A86" s="35" t="str">
        <f>+'PAI 2025 GPS rempl2)'!A84</f>
        <v>60.2.1</v>
      </c>
      <c r="B86" s="60" t="str">
        <f>VLOOKUP(A86,'Dimensión 3-Gestión con Valor'!$B$10:$B$379,1,0)</f>
        <v>60.2.1</v>
      </c>
      <c r="C86" s="158" t="s">
        <v>672</v>
      </c>
      <c r="D86" s="158">
        <v>0</v>
      </c>
      <c r="E86" s="158" t="s">
        <v>489</v>
      </c>
      <c r="F86" s="158" t="s">
        <v>685</v>
      </c>
      <c r="G86" s="158" t="s">
        <v>19</v>
      </c>
      <c r="H86" s="158" t="s">
        <v>1795</v>
      </c>
      <c r="I86" s="158" t="s">
        <v>1795</v>
      </c>
      <c r="J86" s="158" t="s">
        <v>1795</v>
      </c>
      <c r="K86" s="158" t="s">
        <v>19</v>
      </c>
      <c r="L86" s="158" t="s">
        <v>19</v>
      </c>
      <c r="M86" s="158" t="s">
        <v>19</v>
      </c>
      <c r="N86" s="158" t="s">
        <v>1479</v>
      </c>
      <c r="O86" s="158" t="s">
        <v>19</v>
      </c>
      <c r="P86" s="158" t="s">
        <v>438</v>
      </c>
      <c r="Q86" s="158">
        <v>15</v>
      </c>
      <c r="R86" s="158">
        <v>1</v>
      </c>
      <c r="S86" s="158" t="s">
        <v>487</v>
      </c>
      <c r="T86" s="158" t="s">
        <v>686</v>
      </c>
      <c r="U86" s="165">
        <v>45811</v>
      </c>
      <c r="V86" s="165">
        <v>45930</v>
      </c>
      <c r="W86" s="158" t="s">
        <v>672</v>
      </c>
      <c r="X86" s="359">
        <v>5.25</v>
      </c>
      <c r="Y86" s="158">
        <v>100</v>
      </c>
      <c r="Z86" s="158" t="s">
        <v>2199</v>
      </c>
      <c r="AA86" s="165"/>
      <c r="AB86" s="158">
        <v>100</v>
      </c>
      <c r="AC86" s="158" t="s">
        <v>2201</v>
      </c>
      <c r="AD86" s="165"/>
      <c r="AE86" s="158"/>
      <c r="AF86" s="158">
        <v>5.25</v>
      </c>
    </row>
    <row r="87" spans="1:37" ht="60" x14ac:dyDescent="0.25">
      <c r="A87" s="35" t="str">
        <f>+'PAI 2025 GPS rempl2)'!A85</f>
        <v>60.2.2</v>
      </c>
      <c r="B87" s="60" t="str">
        <f>VLOOKUP(A87,'Dimensión 3-Gestión con Valor'!$B$10:$B$379,1,0)</f>
        <v>60.2.2</v>
      </c>
      <c r="C87" s="158" t="s">
        <v>672</v>
      </c>
      <c r="D87" s="158">
        <v>0</v>
      </c>
      <c r="E87" s="158" t="s">
        <v>489</v>
      </c>
      <c r="F87" s="158" t="s">
        <v>687</v>
      </c>
      <c r="G87" s="158" t="s">
        <v>19</v>
      </c>
      <c r="H87" s="158" t="s">
        <v>1795</v>
      </c>
      <c r="I87" s="158" t="s">
        <v>1795</v>
      </c>
      <c r="J87" s="158" t="s">
        <v>1795</v>
      </c>
      <c r="K87" s="158" t="s">
        <v>19</v>
      </c>
      <c r="L87" s="158" t="s">
        <v>19</v>
      </c>
      <c r="M87" s="158" t="s">
        <v>19</v>
      </c>
      <c r="N87" s="158" t="s">
        <v>1479</v>
      </c>
      <c r="O87" s="158" t="s">
        <v>19</v>
      </c>
      <c r="P87" s="158" t="s">
        <v>439</v>
      </c>
      <c r="Q87" s="158">
        <v>20</v>
      </c>
      <c r="R87" s="158">
        <v>1</v>
      </c>
      <c r="S87" s="158" t="s">
        <v>487</v>
      </c>
      <c r="T87" s="158" t="s">
        <v>688</v>
      </c>
      <c r="U87" s="165">
        <v>45931</v>
      </c>
      <c r="V87" s="165">
        <v>45961</v>
      </c>
      <c r="W87" s="158" t="s">
        <v>672</v>
      </c>
      <c r="X87" s="359">
        <v>7</v>
      </c>
      <c r="Y87" s="158">
        <v>0</v>
      </c>
      <c r="Z87" s="158">
        <v>0</v>
      </c>
      <c r="AA87" s="165"/>
      <c r="AB87" s="158">
        <v>0</v>
      </c>
      <c r="AC87" s="158">
        <v>0</v>
      </c>
      <c r="AD87" s="165"/>
      <c r="AE87" s="158"/>
      <c r="AF87" s="158">
        <v>0</v>
      </c>
    </row>
    <row r="88" spans="1:37" ht="45" x14ac:dyDescent="0.25">
      <c r="A88" s="35" t="str">
        <f>+'PAI 2025 GPS rempl2)'!A86</f>
        <v>60.2.3</v>
      </c>
      <c r="B88" s="60" t="str">
        <f>VLOOKUP(A88,'Dimensión 3-Gestión con Valor'!$B$10:$B$379,1,0)</f>
        <v>60.2.3</v>
      </c>
      <c r="C88" s="158" t="s">
        <v>672</v>
      </c>
      <c r="D88" s="158">
        <v>0</v>
      </c>
      <c r="E88" s="158" t="s">
        <v>489</v>
      </c>
      <c r="F88" s="158" t="s">
        <v>689</v>
      </c>
      <c r="G88" s="158" t="s">
        <v>19</v>
      </c>
      <c r="H88" s="158" t="s">
        <v>1795</v>
      </c>
      <c r="I88" s="158" t="s">
        <v>1795</v>
      </c>
      <c r="J88" s="158" t="s">
        <v>1795</v>
      </c>
      <c r="K88" s="158" t="s">
        <v>19</v>
      </c>
      <c r="L88" s="158" t="s">
        <v>19</v>
      </c>
      <c r="M88" s="158" t="s">
        <v>19</v>
      </c>
      <c r="N88" s="158" t="s">
        <v>1479</v>
      </c>
      <c r="O88" s="158" t="s">
        <v>19</v>
      </c>
      <c r="P88" s="158" t="s">
        <v>440</v>
      </c>
      <c r="Q88" s="158">
        <v>25</v>
      </c>
      <c r="R88" s="158">
        <v>1</v>
      </c>
      <c r="S88" s="158" t="s">
        <v>487</v>
      </c>
      <c r="T88" s="158" t="s">
        <v>690</v>
      </c>
      <c r="U88" s="165">
        <v>45965</v>
      </c>
      <c r="V88" s="165">
        <v>45989</v>
      </c>
      <c r="W88" s="158" t="s">
        <v>672</v>
      </c>
      <c r="X88" s="359">
        <v>8.75</v>
      </c>
      <c r="Y88" s="158">
        <v>0</v>
      </c>
      <c r="Z88" s="158">
        <v>0</v>
      </c>
      <c r="AA88" s="165"/>
      <c r="AB88" s="158">
        <v>0</v>
      </c>
      <c r="AC88" s="158">
        <v>0</v>
      </c>
      <c r="AD88" s="165"/>
      <c r="AE88" s="158"/>
      <c r="AF88" s="158">
        <v>0</v>
      </c>
    </row>
    <row r="89" spans="1:37" ht="45" x14ac:dyDescent="0.25">
      <c r="A89" s="35" t="str">
        <f>+'PAI 2025 GPS rempl2)'!A87</f>
        <v>60.2.4</v>
      </c>
      <c r="B89" s="60" t="str">
        <f>VLOOKUP(A89,'Dimensión 3-Gestión con Valor'!$B$10:$B$379,1,0)</f>
        <v>60.2.4</v>
      </c>
      <c r="C89" s="158" t="s">
        <v>672</v>
      </c>
      <c r="D89" s="158">
        <v>0</v>
      </c>
      <c r="E89" s="158" t="s">
        <v>489</v>
      </c>
      <c r="F89" s="158" t="s">
        <v>691</v>
      </c>
      <c r="G89" s="158" t="s">
        <v>19</v>
      </c>
      <c r="H89" s="158" t="s">
        <v>1795</v>
      </c>
      <c r="I89" s="158" t="s">
        <v>1795</v>
      </c>
      <c r="J89" s="158" t="s">
        <v>1795</v>
      </c>
      <c r="K89" s="158" t="s">
        <v>19</v>
      </c>
      <c r="L89" s="158" t="s">
        <v>19</v>
      </c>
      <c r="M89" s="158" t="s">
        <v>19</v>
      </c>
      <c r="N89" s="158" t="s">
        <v>1479</v>
      </c>
      <c r="O89" s="158" t="s">
        <v>19</v>
      </c>
      <c r="P89" s="158" t="s">
        <v>441</v>
      </c>
      <c r="Q89" s="158">
        <v>20</v>
      </c>
      <c r="R89" s="158">
        <v>1</v>
      </c>
      <c r="S89" s="158" t="s">
        <v>487</v>
      </c>
      <c r="T89" s="158" t="s">
        <v>692</v>
      </c>
      <c r="U89" s="165">
        <v>45992</v>
      </c>
      <c r="V89" s="165">
        <v>46006</v>
      </c>
      <c r="W89" s="158" t="s">
        <v>672</v>
      </c>
      <c r="X89" s="359">
        <v>7</v>
      </c>
      <c r="Y89" s="158">
        <v>0</v>
      </c>
      <c r="Z89" s="158">
        <v>0</v>
      </c>
      <c r="AA89" s="165"/>
      <c r="AB89" s="158">
        <v>0</v>
      </c>
      <c r="AC89" s="158">
        <v>0</v>
      </c>
      <c r="AD89" s="165"/>
      <c r="AE89" s="158"/>
      <c r="AF89" s="158">
        <v>0</v>
      </c>
    </row>
    <row r="90" spans="1:37" ht="45" x14ac:dyDescent="0.25">
      <c r="A90" s="35" t="str">
        <f>+'PAI 2025 GPS rempl2)'!A88</f>
        <v>60.2.5</v>
      </c>
      <c r="B90" s="60" t="str">
        <f>VLOOKUP(A90,'Dimensión 3-Gestión con Valor'!$B$10:$B$379,1,0)</f>
        <v>60.2.5</v>
      </c>
      <c r="C90" s="158" t="s">
        <v>672</v>
      </c>
      <c r="D90" s="158">
        <v>0</v>
      </c>
      <c r="E90" s="158" t="s">
        <v>489</v>
      </c>
      <c r="F90" s="158" t="s">
        <v>693</v>
      </c>
      <c r="G90" s="158" t="s">
        <v>19</v>
      </c>
      <c r="H90" s="158" t="s">
        <v>1795</v>
      </c>
      <c r="I90" s="158" t="s">
        <v>1795</v>
      </c>
      <c r="J90" s="158" t="s">
        <v>1795</v>
      </c>
      <c r="K90" s="158" t="s">
        <v>19</v>
      </c>
      <c r="L90" s="158" t="s">
        <v>19</v>
      </c>
      <c r="M90" s="158" t="s">
        <v>19</v>
      </c>
      <c r="N90" s="158" t="s">
        <v>1479</v>
      </c>
      <c r="O90" s="158" t="s">
        <v>19</v>
      </c>
      <c r="P90" s="158" t="s">
        <v>442</v>
      </c>
      <c r="Q90" s="158">
        <v>20</v>
      </c>
      <c r="R90" s="158">
        <v>1</v>
      </c>
      <c r="S90" s="158" t="s">
        <v>487</v>
      </c>
      <c r="T90" s="158" t="s">
        <v>694</v>
      </c>
      <c r="U90" s="165">
        <v>46007</v>
      </c>
      <c r="V90" s="165">
        <v>46022</v>
      </c>
      <c r="W90" s="158" t="s">
        <v>672</v>
      </c>
      <c r="X90" s="359">
        <v>7</v>
      </c>
      <c r="Y90" s="158">
        <v>0</v>
      </c>
      <c r="Z90" s="158">
        <v>0</v>
      </c>
      <c r="AA90" s="165"/>
      <c r="AB90" s="158">
        <v>0</v>
      </c>
      <c r="AC90" s="158">
        <v>0</v>
      </c>
      <c r="AD90" s="165"/>
      <c r="AE90" s="158"/>
      <c r="AF90" s="158">
        <v>0</v>
      </c>
    </row>
    <row r="91" spans="1:37" ht="34.5" customHeight="1" x14ac:dyDescent="0.25">
      <c r="A91" s="170" t="str">
        <f>+'PAI 2025 GPS rempl2)'!A89</f>
        <v>60.3</v>
      </c>
      <c r="B91" s="60" t="str">
        <f>VLOOKUP(A91,'Dimensión 3-Gestión con Valor'!$B$10:$B$379,1,0)</f>
        <v>60.3</v>
      </c>
      <c r="C91" s="171" t="s">
        <v>672</v>
      </c>
      <c r="D91" s="171">
        <v>0</v>
      </c>
      <c r="E91" s="171" t="s">
        <v>482</v>
      </c>
      <c r="F91" s="171" t="s">
        <v>695</v>
      </c>
      <c r="G91" s="171" t="s">
        <v>484</v>
      </c>
      <c r="H91" s="171" t="s">
        <v>12</v>
      </c>
      <c r="I91" s="171" t="s">
        <v>1434</v>
      </c>
      <c r="J91" s="171" t="s">
        <v>1435</v>
      </c>
      <c r="K91" s="171" t="s">
        <v>1865</v>
      </c>
      <c r="L91" s="171" t="s">
        <v>485</v>
      </c>
      <c r="M91" s="171" t="s">
        <v>19</v>
      </c>
      <c r="N91" s="171" t="s">
        <v>1479</v>
      </c>
      <c r="O91" s="171" t="s">
        <v>1589</v>
      </c>
      <c r="P91" s="171" t="s">
        <v>443</v>
      </c>
      <c r="Q91" s="171">
        <v>30</v>
      </c>
      <c r="R91" s="171">
        <v>2</v>
      </c>
      <c r="S91" s="172" t="s">
        <v>487</v>
      </c>
      <c r="T91" s="172" t="s">
        <v>696</v>
      </c>
      <c r="U91" s="172">
        <v>45684</v>
      </c>
      <c r="V91" s="165">
        <v>45989</v>
      </c>
      <c r="W91" s="158" t="s">
        <v>672</v>
      </c>
      <c r="X91" s="359">
        <v>30</v>
      </c>
      <c r="Y91" s="359">
        <v>50</v>
      </c>
      <c r="Z91" s="359" t="s">
        <v>2202</v>
      </c>
      <c r="AA91" s="360"/>
      <c r="AB91" s="359">
        <v>50</v>
      </c>
      <c r="AC91" s="359" t="s">
        <v>2203</v>
      </c>
      <c r="AD91" s="360"/>
      <c r="AE91" s="368"/>
      <c r="AF91" s="359">
        <v>15</v>
      </c>
    </row>
    <row r="92" spans="1:37" ht="60" x14ac:dyDescent="0.25">
      <c r="A92" s="35" t="str">
        <f>+'PAI 2025 GPS rempl2)'!A90</f>
        <v>60.3.1</v>
      </c>
      <c r="B92" s="60" t="str">
        <f>VLOOKUP(A92,'Dimensión 3-Gestión con Valor'!$B$10:$B$379,1,0)</f>
        <v>60.3.1</v>
      </c>
      <c r="C92" s="158" t="s">
        <v>672</v>
      </c>
      <c r="D92" s="158">
        <v>0</v>
      </c>
      <c r="E92" s="158" t="s">
        <v>489</v>
      </c>
      <c r="F92" s="158" t="s">
        <v>697</v>
      </c>
      <c r="G92" s="158" t="s">
        <v>19</v>
      </c>
      <c r="H92" s="158" t="s">
        <v>1795</v>
      </c>
      <c r="I92" s="158" t="s">
        <v>1795</v>
      </c>
      <c r="J92" s="158" t="s">
        <v>1795</v>
      </c>
      <c r="K92" s="158" t="s">
        <v>19</v>
      </c>
      <c r="L92" s="158" t="s">
        <v>19</v>
      </c>
      <c r="M92" s="158" t="s">
        <v>19</v>
      </c>
      <c r="N92" s="158" t="s">
        <v>1479</v>
      </c>
      <c r="O92" s="158" t="s">
        <v>19</v>
      </c>
      <c r="P92" s="158" t="s">
        <v>444</v>
      </c>
      <c r="Q92" s="158">
        <v>30</v>
      </c>
      <c r="R92" s="158">
        <v>1</v>
      </c>
      <c r="S92" s="158" t="s">
        <v>487</v>
      </c>
      <c r="T92" s="158" t="s">
        <v>698</v>
      </c>
      <c r="U92" s="165">
        <v>45684</v>
      </c>
      <c r="V92" s="165">
        <v>45716</v>
      </c>
      <c r="W92" s="158" t="s">
        <v>672</v>
      </c>
      <c r="X92" s="359">
        <v>9</v>
      </c>
      <c r="Y92" s="158">
        <v>100</v>
      </c>
      <c r="Z92" s="158" t="s">
        <v>2204</v>
      </c>
      <c r="AA92" s="165">
        <v>45716</v>
      </c>
      <c r="AB92" s="158">
        <v>100</v>
      </c>
      <c r="AC92" s="158" t="s">
        <v>2205</v>
      </c>
      <c r="AD92" s="165">
        <v>45693</v>
      </c>
      <c r="AE92" s="158">
        <v>100</v>
      </c>
      <c r="AF92" s="158">
        <v>9</v>
      </c>
    </row>
    <row r="93" spans="1:37" ht="105" x14ac:dyDescent="0.25">
      <c r="A93" s="35" t="str">
        <f>+'PAI 2025 GPS rempl2)'!A91</f>
        <v>60.3.2</v>
      </c>
      <c r="B93" s="60" t="str">
        <f>VLOOKUP(A93,'Dimensión 3-Gestión con Valor'!$B$10:$B$379,1,0)</f>
        <v>60.3.2</v>
      </c>
      <c r="C93" s="158" t="s">
        <v>672</v>
      </c>
      <c r="D93" s="158">
        <v>0</v>
      </c>
      <c r="E93" s="158" t="s">
        <v>489</v>
      </c>
      <c r="F93" s="158" t="s">
        <v>699</v>
      </c>
      <c r="G93" s="158" t="s">
        <v>19</v>
      </c>
      <c r="H93" s="158" t="s">
        <v>1795</v>
      </c>
      <c r="I93" s="158" t="s">
        <v>1795</v>
      </c>
      <c r="J93" s="158" t="s">
        <v>1795</v>
      </c>
      <c r="K93" s="158" t="s">
        <v>19</v>
      </c>
      <c r="L93" s="158" t="s">
        <v>19</v>
      </c>
      <c r="M93" s="158" t="s">
        <v>19</v>
      </c>
      <c r="N93" s="158" t="s">
        <v>1479</v>
      </c>
      <c r="O93" s="158" t="s">
        <v>19</v>
      </c>
      <c r="P93" s="158" t="s">
        <v>445</v>
      </c>
      <c r="Q93" s="158">
        <v>40</v>
      </c>
      <c r="R93" s="158">
        <v>2</v>
      </c>
      <c r="S93" s="158" t="s">
        <v>487</v>
      </c>
      <c r="T93" s="158" t="s">
        <v>696</v>
      </c>
      <c r="U93" s="165">
        <v>45719</v>
      </c>
      <c r="V93" s="165">
        <v>45930</v>
      </c>
      <c r="W93" s="158" t="s">
        <v>672</v>
      </c>
      <c r="X93" s="359">
        <v>12</v>
      </c>
      <c r="Y93" s="158">
        <v>50</v>
      </c>
      <c r="Z93" s="158" t="s">
        <v>2206</v>
      </c>
      <c r="AA93" s="165"/>
      <c r="AB93" s="158">
        <v>50</v>
      </c>
      <c r="AC93" s="158" t="s">
        <v>2207</v>
      </c>
      <c r="AD93" s="165"/>
      <c r="AE93" s="158"/>
      <c r="AF93" s="158">
        <v>6</v>
      </c>
    </row>
    <row r="94" spans="1:37" ht="90" x14ac:dyDescent="0.25">
      <c r="A94" s="35" t="str">
        <f>+'PAI 2025 GPS rempl2)'!A92</f>
        <v>60.3.3</v>
      </c>
      <c r="B94" s="60" t="str">
        <f>VLOOKUP(A94,'Dimensión 3-Gestión con Valor'!$B$10:$B$379,1,0)</f>
        <v>60.3.3</v>
      </c>
      <c r="C94" s="158" t="s">
        <v>672</v>
      </c>
      <c r="D94" s="158">
        <v>0</v>
      </c>
      <c r="E94" s="158" t="s">
        <v>489</v>
      </c>
      <c r="F94" s="158" t="s">
        <v>700</v>
      </c>
      <c r="G94" s="158" t="s">
        <v>19</v>
      </c>
      <c r="H94" s="158" t="s">
        <v>1795</v>
      </c>
      <c r="I94" s="158" t="s">
        <v>1795</v>
      </c>
      <c r="J94" s="158" t="s">
        <v>1795</v>
      </c>
      <c r="K94" s="158" t="s">
        <v>19</v>
      </c>
      <c r="L94" s="158" t="s">
        <v>19</v>
      </c>
      <c r="M94" s="158" t="s">
        <v>19</v>
      </c>
      <c r="N94" s="158" t="s">
        <v>1479</v>
      </c>
      <c r="O94" s="158" t="s">
        <v>19</v>
      </c>
      <c r="P94" s="158" t="s">
        <v>446</v>
      </c>
      <c r="Q94" s="158">
        <v>30</v>
      </c>
      <c r="R94" s="158">
        <v>2</v>
      </c>
      <c r="S94" s="158" t="s">
        <v>487</v>
      </c>
      <c r="T94" s="158" t="s">
        <v>701</v>
      </c>
      <c r="U94" s="165">
        <v>45748</v>
      </c>
      <c r="V94" s="165">
        <v>45989</v>
      </c>
      <c r="W94" s="158" t="s">
        <v>672</v>
      </c>
      <c r="X94" s="359">
        <v>9</v>
      </c>
      <c r="Y94" s="158">
        <v>50</v>
      </c>
      <c r="Z94" s="158" t="s">
        <v>2208</v>
      </c>
      <c r="AA94" s="165"/>
      <c r="AB94" s="158">
        <v>50</v>
      </c>
      <c r="AC94" s="158" t="s">
        <v>2203</v>
      </c>
      <c r="AD94" s="165"/>
      <c r="AE94" s="158"/>
      <c r="AF94" s="158">
        <v>4.5</v>
      </c>
    </row>
    <row r="95" spans="1:37" ht="34.5" customHeight="1" x14ac:dyDescent="0.25">
      <c r="A95" s="170" t="str">
        <f>+'PAI 2025 GPS rempl2)'!A93</f>
        <v>2023.1</v>
      </c>
      <c r="B95" s="60" t="str">
        <f>VLOOKUP(A95,'Dimensión 3-Gestión con Valor'!$B$10:$B$379,1,0)</f>
        <v>2023.1</v>
      </c>
      <c r="C95" s="171" t="s">
        <v>711</v>
      </c>
      <c r="D95" s="171">
        <v>0</v>
      </c>
      <c r="E95" s="171" t="s">
        <v>482</v>
      </c>
      <c r="F95" s="171" t="s">
        <v>712</v>
      </c>
      <c r="G95" s="171" t="s">
        <v>484</v>
      </c>
      <c r="H95" s="171" t="s">
        <v>10</v>
      </c>
      <c r="I95" s="171" t="s">
        <v>1438</v>
      </c>
      <c r="J95" s="171" t="s">
        <v>1439</v>
      </c>
      <c r="K95" s="171" t="s">
        <v>1878</v>
      </c>
      <c r="L95" s="171" t="s">
        <v>485</v>
      </c>
      <c r="M95" s="171" t="s">
        <v>32</v>
      </c>
      <c r="N95" s="171" t="s">
        <v>636</v>
      </c>
      <c r="O95" s="171" t="s">
        <v>1590</v>
      </c>
      <c r="P95" s="171" t="s">
        <v>222</v>
      </c>
      <c r="Q95" s="171">
        <v>30</v>
      </c>
      <c r="R95" s="171">
        <v>100</v>
      </c>
      <c r="S95" s="172" t="s">
        <v>515</v>
      </c>
      <c r="T95" s="172" t="s">
        <v>713</v>
      </c>
      <c r="U95" s="172">
        <v>45670</v>
      </c>
      <c r="V95" s="165">
        <v>45989</v>
      </c>
      <c r="W95" s="158" t="s">
        <v>711</v>
      </c>
      <c r="X95" s="359">
        <v>30</v>
      </c>
      <c r="Y95" s="359">
        <v>70</v>
      </c>
      <c r="Z95" s="359" t="s">
        <v>2209</v>
      </c>
      <c r="AA95" s="360"/>
      <c r="AB95" s="359">
        <v>70</v>
      </c>
      <c r="AC95" s="359" t="s">
        <v>2210</v>
      </c>
      <c r="AD95" s="360"/>
      <c r="AE95" s="368"/>
      <c r="AF95" s="359">
        <v>21</v>
      </c>
    </row>
    <row r="96" spans="1:37" ht="29.25" customHeight="1" x14ac:dyDescent="0.25">
      <c r="A96" s="35" t="str">
        <f>+'PAI 2025 GPS rempl2)'!A94</f>
        <v>2023.1.1</v>
      </c>
      <c r="B96" s="60" t="str">
        <f>VLOOKUP(A96,'Dimensión 3-Gestión con Valor'!$B$10:$B$379,1,0)</f>
        <v>2023.1.1</v>
      </c>
      <c r="C96" s="158" t="s">
        <v>711</v>
      </c>
      <c r="D96" s="158">
        <v>0</v>
      </c>
      <c r="E96" s="158" t="s">
        <v>489</v>
      </c>
      <c r="F96" s="158" t="s">
        <v>714</v>
      </c>
      <c r="G96" s="158" t="s">
        <v>19</v>
      </c>
      <c r="H96" s="158" t="s">
        <v>1795</v>
      </c>
      <c r="I96" s="158" t="s">
        <v>1795</v>
      </c>
      <c r="J96" s="158" t="s">
        <v>1795</v>
      </c>
      <c r="K96" s="158" t="s">
        <v>19</v>
      </c>
      <c r="L96" s="158" t="s">
        <v>19</v>
      </c>
      <c r="M96" s="158" t="s">
        <v>19</v>
      </c>
      <c r="N96" s="158" t="s">
        <v>636</v>
      </c>
      <c r="O96" s="158" t="s">
        <v>19</v>
      </c>
      <c r="P96" s="158" t="s">
        <v>223</v>
      </c>
      <c r="Q96" s="158">
        <v>10</v>
      </c>
      <c r="R96" s="158">
        <v>1</v>
      </c>
      <c r="S96" s="158" t="s">
        <v>487</v>
      </c>
      <c r="T96" s="158" t="s">
        <v>715</v>
      </c>
      <c r="U96" s="165">
        <v>45670</v>
      </c>
      <c r="V96" s="165">
        <v>45716</v>
      </c>
      <c r="W96" s="158" t="s">
        <v>711</v>
      </c>
      <c r="X96" s="449">
        <v>3</v>
      </c>
      <c r="Y96" s="158">
        <v>100</v>
      </c>
      <c r="Z96" s="158" t="s">
        <v>2211</v>
      </c>
      <c r="AA96" s="165">
        <v>45716</v>
      </c>
      <c r="AB96" s="158">
        <v>100</v>
      </c>
      <c r="AC96" s="158" t="s">
        <v>2212</v>
      </c>
      <c r="AD96" s="165">
        <v>45716</v>
      </c>
      <c r="AE96" s="158">
        <v>100</v>
      </c>
      <c r="AF96" s="158">
        <v>3</v>
      </c>
      <c r="AG96" s="476">
        <f>(AB96*X96)/100</f>
        <v>3</v>
      </c>
      <c r="AI96" s="475">
        <v>65.3</v>
      </c>
      <c r="AJ96" s="475">
        <v>59</v>
      </c>
      <c r="AK96" s="475">
        <f>+AI96-AJ96</f>
        <v>6.2999999999999972</v>
      </c>
    </row>
    <row r="97" spans="1:33" ht="29.25" customHeight="1" x14ac:dyDescent="0.25">
      <c r="A97" s="35" t="str">
        <f>+'PAI 2025 GPS rempl2)'!A95</f>
        <v>2023.1.2</v>
      </c>
      <c r="B97" s="60" t="str">
        <f>VLOOKUP(A97,'Dimensión 3-Gestión con Valor'!$B$10:$B$379,1,0)</f>
        <v>2023.1.2</v>
      </c>
      <c r="C97" s="158" t="s">
        <v>711</v>
      </c>
      <c r="D97" s="158">
        <v>0</v>
      </c>
      <c r="E97" s="158" t="s">
        <v>489</v>
      </c>
      <c r="F97" s="158" t="s">
        <v>716</v>
      </c>
      <c r="G97" s="158" t="s">
        <v>19</v>
      </c>
      <c r="H97" s="158" t="s">
        <v>1795</v>
      </c>
      <c r="I97" s="158" t="s">
        <v>1795</v>
      </c>
      <c r="J97" s="158" t="s">
        <v>1795</v>
      </c>
      <c r="K97" s="158" t="s">
        <v>19</v>
      </c>
      <c r="L97" s="158" t="s">
        <v>19</v>
      </c>
      <c r="M97" s="158" t="s">
        <v>19</v>
      </c>
      <c r="N97" s="158" t="s">
        <v>636</v>
      </c>
      <c r="O97" s="158" t="s">
        <v>19</v>
      </c>
      <c r="P97" s="158" t="s">
        <v>224</v>
      </c>
      <c r="Q97" s="158">
        <v>60</v>
      </c>
      <c r="R97" s="158">
        <v>100</v>
      </c>
      <c r="S97" s="158" t="s">
        <v>515</v>
      </c>
      <c r="T97" s="158" t="s">
        <v>713</v>
      </c>
      <c r="U97" s="165">
        <v>45691</v>
      </c>
      <c r="V97" s="165">
        <v>45989</v>
      </c>
      <c r="W97" s="158" t="s">
        <v>711</v>
      </c>
      <c r="X97" s="449">
        <v>18</v>
      </c>
      <c r="Y97" s="158">
        <v>70</v>
      </c>
      <c r="Z97" s="158" t="s">
        <v>2213</v>
      </c>
      <c r="AA97" s="165"/>
      <c r="AB97" s="158">
        <v>70</v>
      </c>
      <c r="AC97" s="158" t="s">
        <v>2214</v>
      </c>
      <c r="AD97" s="165"/>
      <c r="AE97" s="158"/>
      <c r="AF97" s="158">
        <v>12.6</v>
      </c>
      <c r="AG97" s="476">
        <f t="shared" ref="AG97:AG99" si="0">(AB97*X97)/100</f>
        <v>12.6</v>
      </c>
    </row>
    <row r="98" spans="1:33" ht="29.25" customHeight="1" x14ac:dyDescent="0.25">
      <c r="A98" s="35" t="str">
        <f>+'PAI 2025 GPS rempl2)'!A96</f>
        <v>2023.1.3</v>
      </c>
      <c r="B98" s="60" t="str">
        <f>VLOOKUP(A98,'Dimensión 3-Gestión con Valor'!$B$10:$B$379,1,0)</f>
        <v>2023.1.3</v>
      </c>
      <c r="C98" s="158" t="s">
        <v>711</v>
      </c>
      <c r="D98" s="158">
        <v>0</v>
      </c>
      <c r="E98" s="158" t="s">
        <v>489</v>
      </c>
      <c r="F98" s="158" t="s">
        <v>717</v>
      </c>
      <c r="G98" s="158" t="s">
        <v>19</v>
      </c>
      <c r="H98" s="158" t="s">
        <v>1795</v>
      </c>
      <c r="I98" s="158" t="s">
        <v>1795</v>
      </c>
      <c r="J98" s="158" t="s">
        <v>1795</v>
      </c>
      <c r="K98" s="158" t="s">
        <v>19</v>
      </c>
      <c r="L98" s="158" t="s">
        <v>19</v>
      </c>
      <c r="M98" s="158" t="s">
        <v>19</v>
      </c>
      <c r="N98" s="158" t="s">
        <v>636</v>
      </c>
      <c r="O98" s="158" t="s">
        <v>19</v>
      </c>
      <c r="P98" s="158" t="s">
        <v>225</v>
      </c>
      <c r="Q98" s="158">
        <v>10</v>
      </c>
      <c r="R98" s="158">
        <v>1</v>
      </c>
      <c r="S98" s="158" t="s">
        <v>487</v>
      </c>
      <c r="T98" s="158" t="s">
        <v>715</v>
      </c>
      <c r="U98" s="165">
        <v>45691</v>
      </c>
      <c r="V98" s="165">
        <v>45716</v>
      </c>
      <c r="W98" s="158" t="s">
        <v>711</v>
      </c>
      <c r="X98" s="449">
        <v>3</v>
      </c>
      <c r="Y98" s="158">
        <v>100</v>
      </c>
      <c r="Z98" s="158" t="s">
        <v>2215</v>
      </c>
      <c r="AA98" s="165">
        <v>45716</v>
      </c>
      <c r="AB98" s="158">
        <v>100</v>
      </c>
      <c r="AC98" s="158" t="s">
        <v>2216</v>
      </c>
      <c r="AD98" s="165">
        <v>45716</v>
      </c>
      <c r="AE98" s="158">
        <v>100</v>
      </c>
      <c r="AF98" s="158">
        <v>3</v>
      </c>
      <c r="AG98" s="476">
        <f t="shared" si="0"/>
        <v>3</v>
      </c>
    </row>
    <row r="99" spans="1:33" ht="29.25" customHeight="1" x14ac:dyDescent="0.25">
      <c r="A99" s="35" t="str">
        <f>+'PAI 2025 GPS rempl2)'!A97</f>
        <v>2023.1.4</v>
      </c>
      <c r="B99" s="60" t="str">
        <f>VLOOKUP(A99,'Dimensión 3-Gestión con Valor'!$B$10:$B$379,1,0)</f>
        <v>2023.1.4</v>
      </c>
      <c r="C99" s="158" t="s">
        <v>711</v>
      </c>
      <c r="D99" s="158">
        <v>0</v>
      </c>
      <c r="E99" s="158" t="s">
        <v>489</v>
      </c>
      <c r="F99" s="158" t="s">
        <v>718</v>
      </c>
      <c r="G99" s="158" t="s">
        <v>19</v>
      </c>
      <c r="H99" s="158" t="s">
        <v>1795</v>
      </c>
      <c r="I99" s="158" t="s">
        <v>1795</v>
      </c>
      <c r="J99" s="158" t="s">
        <v>1795</v>
      </c>
      <c r="K99" s="158" t="s">
        <v>19</v>
      </c>
      <c r="L99" s="158" t="s">
        <v>19</v>
      </c>
      <c r="M99" s="158" t="s">
        <v>19</v>
      </c>
      <c r="N99" s="158" t="s">
        <v>636</v>
      </c>
      <c r="O99" s="158" t="s">
        <v>19</v>
      </c>
      <c r="P99" s="158" t="s">
        <v>226</v>
      </c>
      <c r="Q99" s="158">
        <v>20</v>
      </c>
      <c r="R99" s="158">
        <v>100</v>
      </c>
      <c r="S99" s="158" t="s">
        <v>515</v>
      </c>
      <c r="T99" s="158" t="s">
        <v>713</v>
      </c>
      <c r="U99" s="165">
        <v>45719</v>
      </c>
      <c r="V99" s="165">
        <v>45989</v>
      </c>
      <c r="W99" s="158" t="s">
        <v>711</v>
      </c>
      <c r="X99" s="449">
        <v>6</v>
      </c>
      <c r="Y99" s="158">
        <v>0</v>
      </c>
      <c r="Z99" s="158" t="s">
        <v>2217</v>
      </c>
      <c r="AA99" s="165"/>
      <c r="AB99" s="158">
        <v>0</v>
      </c>
      <c r="AC99" s="158" t="s">
        <v>2214</v>
      </c>
      <c r="AD99" s="165"/>
      <c r="AE99" s="158"/>
      <c r="AF99" s="158">
        <v>0</v>
      </c>
      <c r="AG99" s="476">
        <f t="shared" si="0"/>
        <v>0</v>
      </c>
    </row>
    <row r="100" spans="1:33" ht="34.5" customHeight="1" x14ac:dyDescent="0.25">
      <c r="A100" s="170" t="str">
        <f>+'PAI 2025 GPS rempl2)'!A98</f>
        <v>2023.2</v>
      </c>
      <c r="B100" s="60" t="str">
        <f>VLOOKUP(A100,'Dimensión 3-Gestión con Valor'!$B$10:$B$379,1,0)</f>
        <v>2023.2</v>
      </c>
      <c r="C100" s="171" t="s">
        <v>711</v>
      </c>
      <c r="D100" s="171">
        <v>0</v>
      </c>
      <c r="E100" s="171" t="s">
        <v>482</v>
      </c>
      <c r="F100" s="171" t="s">
        <v>719</v>
      </c>
      <c r="G100" s="171" t="s">
        <v>484</v>
      </c>
      <c r="H100" s="171" t="s">
        <v>13</v>
      </c>
      <c r="I100" s="171" t="s">
        <v>1441</v>
      </c>
      <c r="J100" s="171" t="s">
        <v>1480</v>
      </c>
      <c r="K100" s="171" t="s">
        <v>1881</v>
      </c>
      <c r="L100" s="171" t="s">
        <v>485</v>
      </c>
      <c r="M100" s="171" t="s">
        <v>19</v>
      </c>
      <c r="N100" s="171" t="s">
        <v>720</v>
      </c>
      <c r="O100" s="171" t="s">
        <v>1591</v>
      </c>
      <c r="P100" s="171" t="s">
        <v>366</v>
      </c>
      <c r="Q100" s="171">
        <v>10</v>
      </c>
      <c r="R100" s="171">
        <v>2</v>
      </c>
      <c r="S100" s="172" t="s">
        <v>487</v>
      </c>
      <c r="T100" s="172" t="s">
        <v>721</v>
      </c>
      <c r="U100" s="172">
        <v>45670</v>
      </c>
      <c r="V100" s="165">
        <v>45989</v>
      </c>
      <c r="W100" s="158" t="s">
        <v>711</v>
      </c>
      <c r="X100" s="359">
        <v>10</v>
      </c>
      <c r="Y100" s="359">
        <v>0</v>
      </c>
      <c r="Z100" s="359" t="s">
        <v>2218</v>
      </c>
      <c r="AA100" s="360"/>
      <c r="AB100" s="359">
        <v>0</v>
      </c>
      <c r="AC100" s="359" t="s">
        <v>2214</v>
      </c>
      <c r="AD100" s="360"/>
      <c r="AE100" s="368"/>
      <c r="AF100" s="359">
        <v>0</v>
      </c>
    </row>
    <row r="101" spans="1:33" ht="29.25" customHeight="1" x14ac:dyDescent="0.25">
      <c r="A101" s="35" t="str">
        <f>+'PAI 2025 GPS rempl2)'!A99</f>
        <v>2023.2.1</v>
      </c>
      <c r="B101" s="60" t="str">
        <f>VLOOKUP(A101,'Dimensión 3-Gestión con Valor'!$B$10:$B$379,1,0)</f>
        <v>2023.2.1</v>
      </c>
      <c r="C101" s="158" t="s">
        <v>711</v>
      </c>
      <c r="D101" s="158">
        <v>0</v>
      </c>
      <c r="E101" s="158" t="s">
        <v>489</v>
      </c>
      <c r="F101" s="158" t="s">
        <v>722</v>
      </c>
      <c r="G101" s="158" t="s">
        <v>19</v>
      </c>
      <c r="H101" s="158" t="s">
        <v>1795</v>
      </c>
      <c r="I101" s="158" t="s">
        <v>1795</v>
      </c>
      <c r="J101" s="158" t="s">
        <v>1795</v>
      </c>
      <c r="K101" s="158" t="s">
        <v>19</v>
      </c>
      <c r="L101" s="158" t="s">
        <v>19</v>
      </c>
      <c r="M101" s="158" t="s">
        <v>19</v>
      </c>
      <c r="N101" s="158" t="s">
        <v>720</v>
      </c>
      <c r="O101" s="158" t="s">
        <v>19</v>
      </c>
      <c r="P101" s="158" t="s">
        <v>367</v>
      </c>
      <c r="Q101" s="158">
        <v>60</v>
      </c>
      <c r="R101" s="158">
        <v>1</v>
      </c>
      <c r="S101" s="158" t="s">
        <v>487</v>
      </c>
      <c r="T101" s="158" t="s">
        <v>723</v>
      </c>
      <c r="U101" s="165">
        <v>45670</v>
      </c>
      <c r="V101" s="165">
        <v>45747</v>
      </c>
      <c r="W101" s="158" t="s">
        <v>711</v>
      </c>
      <c r="X101" s="449">
        <v>6</v>
      </c>
      <c r="Y101" s="158">
        <v>100</v>
      </c>
      <c r="Z101" s="158" t="s">
        <v>2219</v>
      </c>
      <c r="AA101" s="165">
        <v>45744</v>
      </c>
      <c r="AB101" s="158">
        <v>100</v>
      </c>
      <c r="AC101" s="158" t="s">
        <v>2220</v>
      </c>
      <c r="AD101" s="165">
        <v>45744</v>
      </c>
      <c r="AE101" s="158">
        <v>100</v>
      </c>
      <c r="AF101" s="158">
        <v>6</v>
      </c>
      <c r="AG101" s="476">
        <f t="shared" ref="AG101:AG102" si="1">(AB101*X101)/100</f>
        <v>6</v>
      </c>
    </row>
    <row r="102" spans="1:33" ht="29.25" customHeight="1" x14ac:dyDescent="0.25">
      <c r="A102" s="35" t="str">
        <f>+'PAI 2025 GPS rempl2)'!A100</f>
        <v>2023.2.2</v>
      </c>
      <c r="B102" s="60" t="str">
        <f>VLOOKUP(A102,'Dimensión 3-Gestión con Valor'!$B$10:$B$379,1,0)</f>
        <v>2023.2.2</v>
      </c>
      <c r="C102" s="158" t="s">
        <v>711</v>
      </c>
      <c r="D102" s="158">
        <v>0</v>
      </c>
      <c r="E102" s="158" t="s">
        <v>489</v>
      </c>
      <c r="F102" s="158" t="s">
        <v>724</v>
      </c>
      <c r="G102" s="158" t="s">
        <v>19</v>
      </c>
      <c r="H102" s="158" t="s">
        <v>1795</v>
      </c>
      <c r="I102" s="158" t="s">
        <v>1795</v>
      </c>
      <c r="J102" s="158" t="s">
        <v>1795</v>
      </c>
      <c r="K102" s="158" t="s">
        <v>19</v>
      </c>
      <c r="L102" s="158" t="s">
        <v>19</v>
      </c>
      <c r="M102" s="158" t="s">
        <v>19</v>
      </c>
      <c r="N102" s="158" t="s">
        <v>720</v>
      </c>
      <c r="O102" s="158" t="s">
        <v>19</v>
      </c>
      <c r="P102" s="158" t="s">
        <v>368</v>
      </c>
      <c r="Q102" s="158">
        <v>40</v>
      </c>
      <c r="R102" s="158">
        <v>2</v>
      </c>
      <c r="S102" s="158" t="s">
        <v>487</v>
      </c>
      <c r="T102" s="158" t="s">
        <v>721</v>
      </c>
      <c r="U102" s="165">
        <v>45748</v>
      </c>
      <c r="V102" s="165">
        <v>45989</v>
      </c>
      <c r="W102" s="158" t="s">
        <v>711</v>
      </c>
      <c r="X102" s="449">
        <v>4</v>
      </c>
      <c r="Y102" s="158">
        <v>0</v>
      </c>
      <c r="Z102" s="158" t="s">
        <v>2221</v>
      </c>
      <c r="AA102" s="165"/>
      <c r="AB102" s="158">
        <v>0</v>
      </c>
      <c r="AC102" s="158" t="s">
        <v>2214</v>
      </c>
      <c r="AD102" s="165"/>
      <c r="AE102" s="158"/>
      <c r="AF102" s="158">
        <v>0</v>
      </c>
      <c r="AG102" s="476">
        <f t="shared" si="1"/>
        <v>0</v>
      </c>
    </row>
    <row r="103" spans="1:33" ht="34.5" customHeight="1" x14ac:dyDescent="0.25">
      <c r="A103" s="170" t="str">
        <f>+'PAI 2025 GPS rempl2)'!A101</f>
        <v>2023.3</v>
      </c>
      <c r="B103" s="60" t="str">
        <f>VLOOKUP(A103,'Dimensión 3-Gestión con Valor'!$B$10:$B$379,1,0)</f>
        <v>2023.3</v>
      </c>
      <c r="C103" s="171" t="s">
        <v>711</v>
      </c>
      <c r="D103" s="171">
        <v>0</v>
      </c>
      <c r="E103" s="171" t="s">
        <v>482</v>
      </c>
      <c r="F103" s="171" t="s">
        <v>725</v>
      </c>
      <c r="G103" s="171" t="s">
        <v>484</v>
      </c>
      <c r="H103" s="171" t="s">
        <v>10</v>
      </c>
      <c r="I103" s="171" t="s">
        <v>1438</v>
      </c>
      <c r="J103" s="171" t="s">
        <v>1439</v>
      </c>
      <c r="K103" s="171" t="s">
        <v>1878</v>
      </c>
      <c r="L103" s="171" t="s">
        <v>485</v>
      </c>
      <c r="M103" s="171" t="s">
        <v>32</v>
      </c>
      <c r="N103" s="171" t="s">
        <v>636</v>
      </c>
      <c r="O103" s="171" t="s">
        <v>1592</v>
      </c>
      <c r="P103" s="171" t="s">
        <v>227</v>
      </c>
      <c r="Q103" s="171">
        <v>30</v>
      </c>
      <c r="R103" s="171">
        <v>100</v>
      </c>
      <c r="S103" s="172" t="s">
        <v>515</v>
      </c>
      <c r="T103" s="172" t="s">
        <v>713</v>
      </c>
      <c r="U103" s="172">
        <v>45691</v>
      </c>
      <c r="V103" s="165">
        <v>45989</v>
      </c>
      <c r="W103" s="158" t="s">
        <v>711</v>
      </c>
      <c r="X103" s="359">
        <v>30</v>
      </c>
      <c r="Y103" s="359">
        <v>70</v>
      </c>
      <c r="Z103" s="359" t="s">
        <v>2222</v>
      </c>
      <c r="AA103" s="360"/>
      <c r="AB103" s="359">
        <v>70</v>
      </c>
      <c r="AC103" s="359" t="s">
        <v>2223</v>
      </c>
      <c r="AD103" s="360"/>
      <c r="AE103" s="368"/>
      <c r="AF103" s="359">
        <v>21</v>
      </c>
    </row>
    <row r="104" spans="1:33" ht="29.25" customHeight="1" x14ac:dyDescent="0.25">
      <c r="A104" s="35" t="str">
        <f>+'PAI 2025 GPS rempl2)'!A102</f>
        <v>2023.3.1</v>
      </c>
      <c r="B104" s="60" t="str">
        <f>VLOOKUP(A104,'Dimensión 3-Gestión con Valor'!$B$10:$B$379,1,0)</f>
        <v>2023.3.1</v>
      </c>
      <c r="C104" s="158" t="s">
        <v>711</v>
      </c>
      <c r="D104" s="158">
        <v>0</v>
      </c>
      <c r="E104" s="158" t="s">
        <v>489</v>
      </c>
      <c r="F104" s="158" t="s">
        <v>726</v>
      </c>
      <c r="G104" s="158" t="s">
        <v>19</v>
      </c>
      <c r="H104" s="158" t="s">
        <v>1795</v>
      </c>
      <c r="I104" s="158" t="s">
        <v>1795</v>
      </c>
      <c r="J104" s="158" t="s">
        <v>1795</v>
      </c>
      <c r="K104" s="158" t="s">
        <v>19</v>
      </c>
      <c r="L104" s="158" t="s">
        <v>19</v>
      </c>
      <c r="M104" s="158" t="s">
        <v>19</v>
      </c>
      <c r="N104" s="158" t="s">
        <v>636</v>
      </c>
      <c r="O104" s="158" t="s">
        <v>19</v>
      </c>
      <c r="P104" s="158" t="s">
        <v>228</v>
      </c>
      <c r="Q104" s="158">
        <v>60</v>
      </c>
      <c r="R104" s="158">
        <v>1</v>
      </c>
      <c r="S104" s="158" t="s">
        <v>487</v>
      </c>
      <c r="T104" s="158" t="s">
        <v>715</v>
      </c>
      <c r="U104" s="165">
        <v>45691</v>
      </c>
      <c r="V104" s="165">
        <v>45716</v>
      </c>
      <c r="W104" s="158" t="s">
        <v>711</v>
      </c>
      <c r="X104" s="449">
        <v>18</v>
      </c>
      <c r="Y104" s="158">
        <v>100</v>
      </c>
      <c r="Z104" s="158" t="s">
        <v>2224</v>
      </c>
      <c r="AA104" s="165">
        <v>45716</v>
      </c>
      <c r="AB104" s="158">
        <v>100</v>
      </c>
      <c r="AC104" s="158" t="s">
        <v>2225</v>
      </c>
      <c r="AD104" s="165">
        <v>45716</v>
      </c>
      <c r="AE104" s="158">
        <v>100</v>
      </c>
      <c r="AF104" s="158">
        <v>18</v>
      </c>
      <c r="AG104" s="476">
        <f t="shared" ref="AG104:AG107" si="2">(AB104*X104)/100</f>
        <v>18</v>
      </c>
    </row>
    <row r="105" spans="1:33" ht="29.25" customHeight="1" x14ac:dyDescent="0.25">
      <c r="A105" s="35" t="str">
        <f>+'PAI 2025 GPS rempl2)'!A103</f>
        <v>2023.3.2</v>
      </c>
      <c r="B105" s="60" t="str">
        <f>VLOOKUP(A105,'Dimensión 3-Gestión con Valor'!$B$10:$B$379,1,0)</f>
        <v>2023.3.2</v>
      </c>
      <c r="C105" s="158" t="s">
        <v>711</v>
      </c>
      <c r="D105" s="158">
        <v>0</v>
      </c>
      <c r="E105" s="158" t="s">
        <v>489</v>
      </c>
      <c r="F105" s="158" t="s">
        <v>727</v>
      </c>
      <c r="G105" s="158" t="s">
        <v>19</v>
      </c>
      <c r="H105" s="158" t="s">
        <v>1795</v>
      </c>
      <c r="I105" s="158" t="s">
        <v>1795</v>
      </c>
      <c r="J105" s="158" t="s">
        <v>1795</v>
      </c>
      <c r="K105" s="158" t="s">
        <v>19</v>
      </c>
      <c r="L105" s="158" t="s">
        <v>19</v>
      </c>
      <c r="M105" s="158" t="s">
        <v>19</v>
      </c>
      <c r="N105" s="158" t="s">
        <v>636</v>
      </c>
      <c r="O105" s="158" t="s">
        <v>19</v>
      </c>
      <c r="P105" s="158" t="s">
        <v>229</v>
      </c>
      <c r="Q105" s="158">
        <v>10</v>
      </c>
      <c r="R105" s="158">
        <v>100</v>
      </c>
      <c r="S105" s="158" t="s">
        <v>515</v>
      </c>
      <c r="T105" s="158" t="s">
        <v>713</v>
      </c>
      <c r="U105" s="165">
        <v>45691</v>
      </c>
      <c r="V105" s="165">
        <v>45989</v>
      </c>
      <c r="W105" s="158" t="s">
        <v>711</v>
      </c>
      <c r="X105" s="449">
        <v>3</v>
      </c>
      <c r="Y105" s="158">
        <v>70</v>
      </c>
      <c r="Z105" s="158" t="s">
        <v>2226</v>
      </c>
      <c r="AA105" s="165"/>
      <c r="AB105" s="158">
        <v>0</v>
      </c>
      <c r="AC105" s="158" t="s">
        <v>2214</v>
      </c>
      <c r="AD105" s="165"/>
      <c r="AE105" s="158"/>
      <c r="AF105" s="158">
        <v>0</v>
      </c>
      <c r="AG105" s="476">
        <f t="shared" si="2"/>
        <v>0</v>
      </c>
    </row>
    <row r="106" spans="1:33" ht="29.25" customHeight="1" x14ac:dyDescent="0.25">
      <c r="A106" s="35" t="str">
        <f>+'PAI 2025 GPS rempl2)'!A104</f>
        <v>2023.3.3</v>
      </c>
      <c r="B106" s="60" t="str">
        <f>VLOOKUP(A106,'Dimensión 3-Gestión con Valor'!$B$10:$B$379,1,0)</f>
        <v>2023.3.3</v>
      </c>
      <c r="C106" s="158" t="s">
        <v>711</v>
      </c>
      <c r="D106" s="158">
        <v>0</v>
      </c>
      <c r="E106" s="158" t="s">
        <v>489</v>
      </c>
      <c r="F106" s="158" t="s">
        <v>728</v>
      </c>
      <c r="G106" s="158" t="s">
        <v>19</v>
      </c>
      <c r="H106" s="158" t="s">
        <v>1795</v>
      </c>
      <c r="I106" s="158" t="s">
        <v>1795</v>
      </c>
      <c r="J106" s="158" t="s">
        <v>1795</v>
      </c>
      <c r="K106" s="158" t="s">
        <v>19</v>
      </c>
      <c r="L106" s="158" t="s">
        <v>19</v>
      </c>
      <c r="M106" s="158" t="s">
        <v>19</v>
      </c>
      <c r="N106" s="158" t="s">
        <v>636</v>
      </c>
      <c r="O106" s="158" t="s">
        <v>19</v>
      </c>
      <c r="P106" s="158" t="s">
        <v>230</v>
      </c>
      <c r="Q106" s="158">
        <v>10</v>
      </c>
      <c r="R106" s="158">
        <v>1</v>
      </c>
      <c r="S106" s="158" t="s">
        <v>487</v>
      </c>
      <c r="T106" s="158" t="s">
        <v>715</v>
      </c>
      <c r="U106" s="165">
        <v>45691</v>
      </c>
      <c r="V106" s="165">
        <v>45716</v>
      </c>
      <c r="W106" s="158" t="s">
        <v>711</v>
      </c>
      <c r="X106" s="449">
        <v>3</v>
      </c>
      <c r="Y106" s="158">
        <v>100</v>
      </c>
      <c r="Z106" s="158" t="s">
        <v>2227</v>
      </c>
      <c r="AA106" s="165">
        <v>45716</v>
      </c>
      <c r="AB106" s="158">
        <v>100</v>
      </c>
      <c r="AC106" s="158" t="s">
        <v>2228</v>
      </c>
      <c r="AD106" s="165">
        <v>45716</v>
      </c>
      <c r="AE106" s="158">
        <v>100</v>
      </c>
      <c r="AF106" s="158">
        <v>3</v>
      </c>
      <c r="AG106" s="476">
        <f t="shared" si="2"/>
        <v>3</v>
      </c>
    </row>
    <row r="107" spans="1:33" ht="29.25" customHeight="1" x14ac:dyDescent="0.25">
      <c r="A107" s="35" t="str">
        <f>+'PAI 2025 GPS rempl2)'!A105</f>
        <v>2023.3.4</v>
      </c>
      <c r="B107" s="60" t="str">
        <f>VLOOKUP(A107,'Dimensión 3-Gestión con Valor'!$B$10:$B$379,1,0)</f>
        <v>2023.3.4</v>
      </c>
      <c r="C107" s="158" t="s">
        <v>711</v>
      </c>
      <c r="D107" s="158">
        <v>0</v>
      </c>
      <c r="E107" s="158" t="s">
        <v>489</v>
      </c>
      <c r="F107" s="158" t="s">
        <v>729</v>
      </c>
      <c r="G107" s="158" t="s">
        <v>19</v>
      </c>
      <c r="H107" s="158" t="s">
        <v>1795</v>
      </c>
      <c r="I107" s="158" t="s">
        <v>1795</v>
      </c>
      <c r="J107" s="158" t="s">
        <v>1795</v>
      </c>
      <c r="K107" s="158" t="s">
        <v>19</v>
      </c>
      <c r="L107" s="158" t="s">
        <v>19</v>
      </c>
      <c r="M107" s="158" t="s">
        <v>19</v>
      </c>
      <c r="N107" s="158" t="s">
        <v>636</v>
      </c>
      <c r="O107" s="158" t="s">
        <v>19</v>
      </c>
      <c r="P107" s="158" t="s">
        <v>231</v>
      </c>
      <c r="Q107" s="158">
        <v>20</v>
      </c>
      <c r="R107" s="158">
        <v>100</v>
      </c>
      <c r="S107" s="158" t="s">
        <v>515</v>
      </c>
      <c r="T107" s="158" t="s">
        <v>713</v>
      </c>
      <c r="U107" s="165">
        <v>45691</v>
      </c>
      <c r="V107" s="165">
        <v>45989</v>
      </c>
      <c r="W107" s="158" t="s">
        <v>711</v>
      </c>
      <c r="X107" s="449">
        <v>6</v>
      </c>
      <c r="Y107" s="158">
        <v>70</v>
      </c>
      <c r="Z107" s="158" t="s">
        <v>2229</v>
      </c>
      <c r="AA107" s="165"/>
      <c r="AB107" s="158">
        <v>70</v>
      </c>
      <c r="AC107" s="158" t="s">
        <v>2214</v>
      </c>
      <c r="AD107" s="165"/>
      <c r="AE107" s="158"/>
      <c r="AF107" s="158">
        <v>4.2</v>
      </c>
      <c r="AG107" s="476">
        <f t="shared" si="2"/>
        <v>4.2</v>
      </c>
    </row>
    <row r="108" spans="1:33" ht="34.5" customHeight="1" x14ac:dyDescent="0.25">
      <c r="A108" s="170" t="str">
        <f>+'PAI 2025 GPS rempl2)'!A106</f>
        <v>2023.4</v>
      </c>
      <c r="B108" s="60" t="str">
        <f>VLOOKUP(A108,'Dimensión 3-Gestión con Valor'!$B$10:$B$379,1,0)</f>
        <v>2023.4</v>
      </c>
      <c r="C108" s="171" t="s">
        <v>711</v>
      </c>
      <c r="D108" s="171">
        <v>0</v>
      </c>
      <c r="E108" s="171" t="s">
        <v>482</v>
      </c>
      <c r="F108" s="171" t="s">
        <v>730</v>
      </c>
      <c r="G108" s="171" t="s">
        <v>484</v>
      </c>
      <c r="H108" s="171" t="s">
        <v>10</v>
      </c>
      <c r="I108" s="171" t="s">
        <v>1438</v>
      </c>
      <c r="J108" s="171" t="s">
        <v>1439</v>
      </c>
      <c r="K108" s="171" t="s">
        <v>1878</v>
      </c>
      <c r="L108" s="171" t="s">
        <v>485</v>
      </c>
      <c r="M108" s="171" t="s">
        <v>32</v>
      </c>
      <c r="N108" s="171" t="s">
        <v>636</v>
      </c>
      <c r="O108" s="171" t="s">
        <v>1593</v>
      </c>
      <c r="P108" s="171" t="s">
        <v>232</v>
      </c>
      <c r="Q108" s="171">
        <v>10</v>
      </c>
      <c r="R108" s="171">
        <v>2</v>
      </c>
      <c r="S108" s="172" t="s">
        <v>487</v>
      </c>
      <c r="T108" s="172" t="s">
        <v>731</v>
      </c>
      <c r="U108" s="172">
        <v>45691</v>
      </c>
      <c r="V108" s="165">
        <v>46003</v>
      </c>
      <c r="W108" s="158" t="s">
        <v>711</v>
      </c>
      <c r="X108" s="359">
        <v>10</v>
      </c>
      <c r="Y108" s="359">
        <v>50</v>
      </c>
      <c r="Z108" s="359" t="s">
        <v>2230</v>
      </c>
      <c r="AA108" s="360"/>
      <c r="AB108" s="359">
        <v>50</v>
      </c>
      <c r="AC108" s="359" t="s">
        <v>2231</v>
      </c>
      <c r="AD108" s="360"/>
      <c r="AE108" s="368"/>
      <c r="AF108" s="359">
        <v>5</v>
      </c>
    </row>
    <row r="109" spans="1:33" ht="29.25" customHeight="1" x14ac:dyDescent="0.25">
      <c r="A109" s="35" t="str">
        <f>+'PAI 2025 GPS rempl2)'!A107</f>
        <v>2023.4.1</v>
      </c>
      <c r="B109" s="60" t="str">
        <f>VLOOKUP(A109,'Dimensión 3-Gestión con Valor'!$B$10:$B$379,1,0)</f>
        <v>2023.4.1</v>
      </c>
      <c r="C109" s="158" t="s">
        <v>711</v>
      </c>
      <c r="D109" s="158">
        <v>0</v>
      </c>
      <c r="E109" s="158" t="s">
        <v>489</v>
      </c>
      <c r="F109" s="158" t="s">
        <v>732</v>
      </c>
      <c r="G109" s="158" t="s">
        <v>19</v>
      </c>
      <c r="H109" s="158" t="s">
        <v>1795</v>
      </c>
      <c r="I109" s="158" t="s">
        <v>1795</v>
      </c>
      <c r="J109" s="158" t="s">
        <v>1795</v>
      </c>
      <c r="K109" s="158" t="s">
        <v>19</v>
      </c>
      <c r="L109" s="158" t="s">
        <v>19</v>
      </c>
      <c r="M109" s="158" t="s">
        <v>19</v>
      </c>
      <c r="N109" s="158" t="s">
        <v>636</v>
      </c>
      <c r="O109" s="158" t="s">
        <v>19</v>
      </c>
      <c r="P109" s="158" t="s">
        <v>233</v>
      </c>
      <c r="Q109" s="158">
        <v>10</v>
      </c>
      <c r="R109" s="158">
        <v>1</v>
      </c>
      <c r="S109" s="158" t="s">
        <v>487</v>
      </c>
      <c r="T109" s="158" t="s">
        <v>733</v>
      </c>
      <c r="U109" s="165">
        <v>45691</v>
      </c>
      <c r="V109" s="165">
        <v>45716</v>
      </c>
      <c r="W109" s="158" t="s">
        <v>711</v>
      </c>
      <c r="X109" s="449">
        <v>1</v>
      </c>
      <c r="Y109" s="158">
        <v>100</v>
      </c>
      <c r="Z109" s="158" t="s">
        <v>2232</v>
      </c>
      <c r="AA109" s="165">
        <v>45716</v>
      </c>
      <c r="AB109" s="158">
        <v>100</v>
      </c>
      <c r="AC109" s="158" t="s">
        <v>2233</v>
      </c>
      <c r="AD109" s="165">
        <v>45716</v>
      </c>
      <c r="AE109" s="158">
        <v>100</v>
      </c>
      <c r="AF109" s="158">
        <v>1</v>
      </c>
      <c r="AG109" s="476">
        <f t="shared" ref="AG109:AG111" si="3">(AB109*X109)/100</f>
        <v>1</v>
      </c>
    </row>
    <row r="110" spans="1:33" ht="29.25" customHeight="1" x14ac:dyDescent="0.25">
      <c r="A110" s="35" t="str">
        <f>+'PAI 2025 GPS rempl2)'!A108</f>
        <v>2023.4.2</v>
      </c>
      <c r="B110" s="60" t="str">
        <f>VLOOKUP(A110,'Dimensión 3-Gestión con Valor'!$B$10:$B$379,1,0)</f>
        <v>2023.4.2</v>
      </c>
      <c r="C110" s="158" t="s">
        <v>711</v>
      </c>
      <c r="D110" s="158">
        <v>0</v>
      </c>
      <c r="E110" s="158" t="s">
        <v>489</v>
      </c>
      <c r="F110" s="158" t="s">
        <v>734</v>
      </c>
      <c r="G110" s="158" t="s">
        <v>19</v>
      </c>
      <c r="H110" s="158" t="s">
        <v>1795</v>
      </c>
      <c r="I110" s="158" t="s">
        <v>1795</v>
      </c>
      <c r="J110" s="158" t="s">
        <v>1795</v>
      </c>
      <c r="K110" s="158" t="s">
        <v>19</v>
      </c>
      <c r="L110" s="158" t="s">
        <v>19</v>
      </c>
      <c r="M110" s="158" t="s">
        <v>19</v>
      </c>
      <c r="N110" s="158" t="s">
        <v>636</v>
      </c>
      <c r="O110" s="158" t="s">
        <v>19</v>
      </c>
      <c r="P110" s="158" t="s">
        <v>234</v>
      </c>
      <c r="Q110" s="158">
        <v>70</v>
      </c>
      <c r="R110" s="158">
        <v>2</v>
      </c>
      <c r="S110" s="158" t="s">
        <v>487</v>
      </c>
      <c r="T110" s="158" t="s">
        <v>735</v>
      </c>
      <c r="U110" s="165">
        <v>45719</v>
      </c>
      <c r="V110" s="165">
        <v>45989</v>
      </c>
      <c r="W110" s="158" t="s">
        <v>711</v>
      </c>
      <c r="X110" s="449">
        <v>7</v>
      </c>
      <c r="Y110" s="158">
        <v>50</v>
      </c>
      <c r="Z110" s="158" t="s">
        <v>2234</v>
      </c>
      <c r="AA110" s="165"/>
      <c r="AB110" s="158">
        <v>50</v>
      </c>
      <c r="AC110" s="158" t="s">
        <v>2235</v>
      </c>
      <c r="AD110" s="165"/>
      <c r="AE110" s="158"/>
      <c r="AF110" s="158">
        <v>3.5</v>
      </c>
      <c r="AG110" s="476">
        <f t="shared" si="3"/>
        <v>3.5</v>
      </c>
    </row>
    <row r="111" spans="1:33" ht="29.25" customHeight="1" x14ac:dyDescent="0.25">
      <c r="A111" s="35" t="str">
        <f>+'PAI 2025 GPS rempl2)'!A109</f>
        <v>2023.4.3</v>
      </c>
      <c r="B111" s="60" t="str">
        <f>VLOOKUP(A111,'Dimensión 3-Gestión con Valor'!$B$10:$B$379,1,0)</f>
        <v>2023.4.3</v>
      </c>
      <c r="C111" s="158" t="s">
        <v>711</v>
      </c>
      <c r="D111" s="158">
        <v>0</v>
      </c>
      <c r="E111" s="158" t="s">
        <v>489</v>
      </c>
      <c r="F111" s="158" t="s">
        <v>736</v>
      </c>
      <c r="G111" s="158" t="s">
        <v>19</v>
      </c>
      <c r="H111" s="158" t="s">
        <v>1795</v>
      </c>
      <c r="I111" s="158" t="s">
        <v>1795</v>
      </c>
      <c r="J111" s="158" t="s">
        <v>1795</v>
      </c>
      <c r="K111" s="158" t="s">
        <v>19</v>
      </c>
      <c r="L111" s="158" t="s">
        <v>19</v>
      </c>
      <c r="M111" s="158" t="s">
        <v>19</v>
      </c>
      <c r="N111" s="158" t="s">
        <v>636</v>
      </c>
      <c r="O111" s="158" t="s">
        <v>19</v>
      </c>
      <c r="P111" s="158" t="s">
        <v>235</v>
      </c>
      <c r="Q111" s="158">
        <v>20</v>
      </c>
      <c r="R111" s="158">
        <v>2</v>
      </c>
      <c r="S111" s="158" t="s">
        <v>487</v>
      </c>
      <c r="T111" s="158" t="s">
        <v>731</v>
      </c>
      <c r="U111" s="165">
        <v>45719</v>
      </c>
      <c r="V111" s="165">
        <v>46003</v>
      </c>
      <c r="W111" s="158" t="s">
        <v>711</v>
      </c>
      <c r="X111" s="449">
        <v>2</v>
      </c>
      <c r="Y111" s="158">
        <v>50</v>
      </c>
      <c r="Z111" s="158" t="s">
        <v>2236</v>
      </c>
      <c r="AA111" s="165"/>
      <c r="AB111" s="158">
        <v>50</v>
      </c>
      <c r="AC111" s="158" t="s">
        <v>2237</v>
      </c>
      <c r="AD111" s="165"/>
      <c r="AE111" s="158"/>
      <c r="AF111" s="158">
        <v>1</v>
      </c>
      <c r="AG111" s="476">
        <f t="shared" si="3"/>
        <v>1</v>
      </c>
    </row>
    <row r="112" spans="1:33" ht="34.5" customHeight="1" x14ac:dyDescent="0.25">
      <c r="A112" s="170" t="str">
        <f>+'PAI 2025 GPS rempl2)'!A110</f>
        <v>2023.5</v>
      </c>
      <c r="B112" s="60" t="str">
        <f>VLOOKUP(A112,'Dimensión 3-Gestión con Valor'!$B$10:$B$379,1,0)</f>
        <v>2023.5</v>
      </c>
      <c r="C112" s="171" t="s">
        <v>711</v>
      </c>
      <c r="D112" s="171">
        <v>0</v>
      </c>
      <c r="E112" s="171" t="s">
        <v>482</v>
      </c>
      <c r="F112" s="171" t="s">
        <v>737</v>
      </c>
      <c r="G112" s="171" t="s">
        <v>484</v>
      </c>
      <c r="H112" s="171" t="s">
        <v>10</v>
      </c>
      <c r="I112" s="171" t="s">
        <v>1438</v>
      </c>
      <c r="J112" s="171" t="s">
        <v>1439</v>
      </c>
      <c r="K112" s="171" t="s">
        <v>1878</v>
      </c>
      <c r="L112" s="171" t="s">
        <v>485</v>
      </c>
      <c r="M112" s="171" t="s">
        <v>19</v>
      </c>
      <c r="N112" s="171" t="s">
        <v>636</v>
      </c>
      <c r="O112" s="171" t="s">
        <v>1594</v>
      </c>
      <c r="P112" s="171" t="s">
        <v>236</v>
      </c>
      <c r="Q112" s="171">
        <v>10</v>
      </c>
      <c r="R112" s="171">
        <v>1</v>
      </c>
      <c r="S112" s="172" t="s">
        <v>487</v>
      </c>
      <c r="T112" s="172" t="s">
        <v>738</v>
      </c>
      <c r="U112" s="172">
        <v>45691</v>
      </c>
      <c r="V112" s="165">
        <v>45989</v>
      </c>
      <c r="W112" s="158" t="s">
        <v>711</v>
      </c>
      <c r="X112" s="359">
        <v>10</v>
      </c>
      <c r="Y112" s="359">
        <v>0</v>
      </c>
      <c r="Z112" s="359" t="s">
        <v>2238</v>
      </c>
      <c r="AA112" s="360"/>
      <c r="AB112" s="359">
        <v>0</v>
      </c>
      <c r="AC112" s="359" t="s">
        <v>2214</v>
      </c>
      <c r="AD112" s="360"/>
      <c r="AE112" s="368"/>
      <c r="AF112" s="359">
        <v>0</v>
      </c>
    </row>
    <row r="113" spans="1:33" ht="29.25" customHeight="1" x14ac:dyDescent="0.25">
      <c r="A113" s="35" t="str">
        <f>+'PAI 2025 GPS rempl2)'!A111</f>
        <v>2023.5.1</v>
      </c>
      <c r="B113" s="60" t="str">
        <f>VLOOKUP(A113,'Dimensión 3-Gestión con Valor'!$B$10:$B$379,1,0)</f>
        <v>2023.5.1</v>
      </c>
      <c r="C113" s="158" t="s">
        <v>711</v>
      </c>
      <c r="D113" s="158">
        <v>0</v>
      </c>
      <c r="E113" s="158" t="s">
        <v>489</v>
      </c>
      <c r="F113" s="158" t="s">
        <v>739</v>
      </c>
      <c r="G113" s="158" t="s">
        <v>19</v>
      </c>
      <c r="H113" s="158" t="s">
        <v>1795</v>
      </c>
      <c r="I113" s="158" t="s">
        <v>1795</v>
      </c>
      <c r="J113" s="158" t="s">
        <v>1795</v>
      </c>
      <c r="K113" s="158" t="s">
        <v>19</v>
      </c>
      <c r="L113" s="158" t="s">
        <v>19</v>
      </c>
      <c r="M113" s="158" t="s">
        <v>19</v>
      </c>
      <c r="N113" s="158" t="s">
        <v>636</v>
      </c>
      <c r="O113" s="158" t="s">
        <v>19</v>
      </c>
      <c r="P113" s="158" t="s">
        <v>237</v>
      </c>
      <c r="Q113" s="158">
        <v>70</v>
      </c>
      <c r="R113" s="158">
        <v>1</v>
      </c>
      <c r="S113" s="158" t="s">
        <v>487</v>
      </c>
      <c r="T113" s="158" t="s">
        <v>740</v>
      </c>
      <c r="U113" s="165">
        <v>45691</v>
      </c>
      <c r="V113" s="165">
        <v>45930</v>
      </c>
      <c r="W113" s="158" t="s">
        <v>711</v>
      </c>
      <c r="X113" s="449">
        <v>7</v>
      </c>
      <c r="Y113" s="158">
        <v>0</v>
      </c>
      <c r="Z113" s="158" t="s">
        <v>2239</v>
      </c>
      <c r="AA113" s="165"/>
      <c r="AB113" s="158">
        <v>0</v>
      </c>
      <c r="AC113" s="158" t="s">
        <v>2240</v>
      </c>
      <c r="AD113" s="165"/>
      <c r="AE113" s="158"/>
      <c r="AF113" s="158">
        <v>0</v>
      </c>
      <c r="AG113" s="476">
        <f t="shared" ref="AG113:AG114" si="4">(AB113*X113)/100</f>
        <v>0</v>
      </c>
    </row>
    <row r="114" spans="1:33" ht="29.25" customHeight="1" x14ac:dyDescent="0.25">
      <c r="A114" s="35" t="str">
        <f>+'PAI 2025 GPS rempl2)'!A112</f>
        <v>2023.5.2</v>
      </c>
      <c r="B114" s="60" t="str">
        <f>VLOOKUP(A114,'Dimensión 3-Gestión con Valor'!$B$10:$B$379,1,0)</f>
        <v>2023.5.2</v>
      </c>
      <c r="C114" s="158" t="s">
        <v>711</v>
      </c>
      <c r="D114" s="158">
        <v>0</v>
      </c>
      <c r="E114" s="158" t="s">
        <v>489</v>
      </c>
      <c r="F114" s="158" t="s">
        <v>741</v>
      </c>
      <c r="G114" s="158" t="s">
        <v>19</v>
      </c>
      <c r="H114" s="158" t="s">
        <v>1795</v>
      </c>
      <c r="I114" s="158" t="s">
        <v>1795</v>
      </c>
      <c r="J114" s="158" t="s">
        <v>1795</v>
      </c>
      <c r="K114" s="158" t="s">
        <v>19</v>
      </c>
      <c r="L114" s="158" t="s">
        <v>19</v>
      </c>
      <c r="M114" s="158" t="s">
        <v>19</v>
      </c>
      <c r="N114" s="158" t="s">
        <v>636</v>
      </c>
      <c r="O114" s="158" t="s">
        <v>19</v>
      </c>
      <c r="P114" s="158" t="s">
        <v>238</v>
      </c>
      <c r="Q114" s="158">
        <v>30</v>
      </c>
      <c r="R114" s="158">
        <v>1</v>
      </c>
      <c r="S114" s="158" t="s">
        <v>487</v>
      </c>
      <c r="T114" s="158" t="s">
        <v>742</v>
      </c>
      <c r="U114" s="165">
        <v>45931</v>
      </c>
      <c r="V114" s="165">
        <v>45989</v>
      </c>
      <c r="W114" s="158" t="s">
        <v>711</v>
      </c>
      <c r="X114" s="449">
        <v>3</v>
      </c>
      <c r="Y114" s="158">
        <v>0</v>
      </c>
      <c r="Z114" s="158">
        <v>0</v>
      </c>
      <c r="AA114" s="165"/>
      <c r="AB114" s="158">
        <v>0</v>
      </c>
      <c r="AC114" s="158">
        <v>0</v>
      </c>
      <c r="AD114" s="165"/>
      <c r="AE114" s="158"/>
      <c r="AF114" s="158">
        <v>0</v>
      </c>
      <c r="AG114" s="476">
        <f t="shared" si="4"/>
        <v>0</v>
      </c>
    </row>
    <row r="115" spans="1:33" ht="34.5" customHeight="1" x14ac:dyDescent="0.25">
      <c r="A115" s="170" t="str">
        <f>+'PAI 2025 GPS rempl2)'!A113</f>
        <v>2023.6</v>
      </c>
      <c r="B115" s="60" t="str">
        <f>VLOOKUP(A115,'Dimensión 3-Gestión con Valor'!$B$10:$B$379,1,0)</f>
        <v>2023.6</v>
      </c>
      <c r="C115" s="171" t="s">
        <v>711</v>
      </c>
      <c r="D115" s="171">
        <v>0</v>
      </c>
      <c r="E115" s="171" t="s">
        <v>482</v>
      </c>
      <c r="F115" s="171" t="s">
        <v>743</v>
      </c>
      <c r="G115" s="171" t="s">
        <v>501</v>
      </c>
      <c r="H115" s="171" t="s">
        <v>10</v>
      </c>
      <c r="I115" s="171" t="s">
        <v>1438</v>
      </c>
      <c r="J115" s="171" t="s">
        <v>1439</v>
      </c>
      <c r="K115" s="171" t="s">
        <v>1878</v>
      </c>
      <c r="L115" s="171" t="s">
        <v>485</v>
      </c>
      <c r="M115" s="171" t="s">
        <v>32</v>
      </c>
      <c r="N115" s="171" t="s">
        <v>720</v>
      </c>
      <c r="O115" s="171" t="s">
        <v>1595</v>
      </c>
      <c r="P115" s="171" t="s">
        <v>239</v>
      </c>
      <c r="Q115" s="171">
        <v>10</v>
      </c>
      <c r="R115" s="171">
        <v>1</v>
      </c>
      <c r="S115" s="172" t="s">
        <v>487</v>
      </c>
      <c r="T115" s="172" t="s">
        <v>744</v>
      </c>
      <c r="U115" s="172">
        <v>45691</v>
      </c>
      <c r="V115" s="165">
        <v>45898</v>
      </c>
      <c r="W115" s="158" t="s">
        <v>711</v>
      </c>
      <c r="X115" s="359">
        <v>10</v>
      </c>
      <c r="Y115" s="359">
        <v>37</v>
      </c>
      <c r="Z115" s="359" t="s">
        <v>2241</v>
      </c>
      <c r="AA115" s="360"/>
      <c r="AB115" s="359">
        <v>0</v>
      </c>
      <c r="AC115" s="359" t="s">
        <v>2242</v>
      </c>
      <c r="AD115" s="360"/>
      <c r="AE115" s="368"/>
      <c r="AF115" s="359">
        <v>0</v>
      </c>
    </row>
    <row r="116" spans="1:33" ht="29.25" customHeight="1" x14ac:dyDescent="0.25">
      <c r="A116" s="35" t="str">
        <f>+'PAI 2025 GPS rempl2)'!A114</f>
        <v>2023.6.1</v>
      </c>
      <c r="B116" s="60" t="str">
        <f>VLOOKUP(A116,'Dimensión 3-Gestión con Valor'!$B$10:$B$379,1,0)</f>
        <v>2023.6.1</v>
      </c>
      <c r="C116" s="158" t="s">
        <v>711</v>
      </c>
      <c r="D116" s="158">
        <v>0</v>
      </c>
      <c r="E116" s="158" t="s">
        <v>489</v>
      </c>
      <c r="F116" s="158" t="s">
        <v>745</v>
      </c>
      <c r="G116" s="158" t="s">
        <v>19</v>
      </c>
      <c r="H116" s="158" t="s">
        <v>1795</v>
      </c>
      <c r="I116" s="158" t="s">
        <v>1795</v>
      </c>
      <c r="J116" s="158" t="s">
        <v>1795</v>
      </c>
      <c r="K116" s="158" t="s">
        <v>19</v>
      </c>
      <c r="L116" s="158" t="s">
        <v>19</v>
      </c>
      <c r="M116" s="158" t="s">
        <v>19</v>
      </c>
      <c r="N116" s="158" t="s">
        <v>720</v>
      </c>
      <c r="O116" s="158" t="s">
        <v>19</v>
      </c>
      <c r="P116" s="158" t="s">
        <v>240</v>
      </c>
      <c r="Q116" s="158">
        <v>20</v>
      </c>
      <c r="R116" s="158">
        <v>1</v>
      </c>
      <c r="S116" s="158" t="s">
        <v>487</v>
      </c>
      <c r="T116" s="158" t="s">
        <v>746</v>
      </c>
      <c r="U116" s="165">
        <v>45691</v>
      </c>
      <c r="V116" s="165">
        <v>45716</v>
      </c>
      <c r="W116" s="158" t="s">
        <v>711</v>
      </c>
      <c r="X116" s="449">
        <v>2</v>
      </c>
      <c r="Y116" s="158">
        <v>100</v>
      </c>
      <c r="Z116" s="158" t="s">
        <v>2243</v>
      </c>
      <c r="AA116" s="165">
        <v>45716</v>
      </c>
      <c r="AB116" s="158">
        <v>100</v>
      </c>
      <c r="AC116" s="158" t="s">
        <v>2244</v>
      </c>
      <c r="AD116" s="165">
        <v>45716</v>
      </c>
      <c r="AE116" s="158">
        <v>100</v>
      </c>
      <c r="AF116" s="158">
        <v>2</v>
      </c>
      <c r="AG116" s="476">
        <f t="shared" ref="AG116:AG118" si="5">(AB116*X116)/100</f>
        <v>2</v>
      </c>
    </row>
    <row r="117" spans="1:33" ht="29.25" customHeight="1" x14ac:dyDescent="0.25">
      <c r="A117" s="35" t="str">
        <f>+'PAI 2025 GPS rempl2)'!A115</f>
        <v>2023.6.2</v>
      </c>
      <c r="B117" s="60" t="str">
        <f>VLOOKUP(A117,'Dimensión 3-Gestión con Valor'!$B$10:$B$379,1,0)</f>
        <v>2023.6.2</v>
      </c>
      <c r="C117" s="158" t="s">
        <v>711</v>
      </c>
      <c r="D117" s="158">
        <v>0</v>
      </c>
      <c r="E117" s="158" t="s">
        <v>489</v>
      </c>
      <c r="F117" s="158" t="s">
        <v>747</v>
      </c>
      <c r="G117" s="158" t="s">
        <v>19</v>
      </c>
      <c r="H117" s="158" t="s">
        <v>1795</v>
      </c>
      <c r="I117" s="158" t="s">
        <v>1795</v>
      </c>
      <c r="J117" s="158" t="s">
        <v>1795</v>
      </c>
      <c r="K117" s="158" t="s">
        <v>19</v>
      </c>
      <c r="L117" s="158" t="s">
        <v>19</v>
      </c>
      <c r="M117" s="158" t="s">
        <v>19</v>
      </c>
      <c r="N117" s="158" t="s">
        <v>720</v>
      </c>
      <c r="O117" s="158" t="s">
        <v>19</v>
      </c>
      <c r="P117" s="158" t="s">
        <v>241</v>
      </c>
      <c r="Q117" s="158">
        <v>10</v>
      </c>
      <c r="R117" s="158">
        <v>2</v>
      </c>
      <c r="S117" s="158" t="s">
        <v>487</v>
      </c>
      <c r="T117" s="158" t="s">
        <v>748</v>
      </c>
      <c r="U117" s="165">
        <v>45719</v>
      </c>
      <c r="V117" s="165">
        <v>45747</v>
      </c>
      <c r="W117" s="158" t="s">
        <v>711</v>
      </c>
      <c r="X117" s="449">
        <v>1</v>
      </c>
      <c r="Y117" s="158">
        <v>100</v>
      </c>
      <c r="Z117" s="158" t="s">
        <v>2245</v>
      </c>
      <c r="AA117" s="165">
        <v>45747</v>
      </c>
      <c r="AB117" s="158">
        <v>100</v>
      </c>
      <c r="AC117" s="158" t="s">
        <v>2246</v>
      </c>
      <c r="AD117" s="165">
        <v>45747</v>
      </c>
      <c r="AE117" s="158">
        <v>100</v>
      </c>
      <c r="AF117" s="158">
        <v>1</v>
      </c>
      <c r="AG117" s="476">
        <f t="shared" si="5"/>
        <v>1</v>
      </c>
    </row>
    <row r="118" spans="1:33" ht="29.25" customHeight="1" x14ac:dyDescent="0.25">
      <c r="A118" s="35" t="str">
        <f>+'PAI 2025 GPS rempl2)'!A116</f>
        <v>2023.6.3</v>
      </c>
      <c r="B118" s="60" t="str">
        <f>VLOOKUP(A118,'Dimensión 3-Gestión con Valor'!$B$10:$B$379,1,0)</f>
        <v>2023.6.3</v>
      </c>
      <c r="C118" s="158" t="s">
        <v>711</v>
      </c>
      <c r="D118" s="158">
        <v>0</v>
      </c>
      <c r="E118" s="158" t="s">
        <v>489</v>
      </c>
      <c r="F118" s="158" t="s">
        <v>749</v>
      </c>
      <c r="G118" s="158" t="s">
        <v>19</v>
      </c>
      <c r="H118" s="158" t="s">
        <v>1795</v>
      </c>
      <c r="I118" s="158" t="s">
        <v>1795</v>
      </c>
      <c r="J118" s="158" t="s">
        <v>1795</v>
      </c>
      <c r="K118" s="158" t="s">
        <v>19</v>
      </c>
      <c r="L118" s="158" t="s">
        <v>19</v>
      </c>
      <c r="M118" s="158" t="s">
        <v>19</v>
      </c>
      <c r="N118" s="158" t="s">
        <v>720</v>
      </c>
      <c r="O118" s="158" t="s">
        <v>19</v>
      </c>
      <c r="P118" s="158" t="s">
        <v>242</v>
      </c>
      <c r="Q118" s="158">
        <v>70</v>
      </c>
      <c r="R118" s="158">
        <v>1</v>
      </c>
      <c r="S118" s="158" t="s">
        <v>487</v>
      </c>
      <c r="T118" s="158" t="s">
        <v>744</v>
      </c>
      <c r="U118" s="165">
        <v>45748</v>
      </c>
      <c r="V118" s="165">
        <v>45898</v>
      </c>
      <c r="W118" s="158" t="s">
        <v>711</v>
      </c>
      <c r="X118" s="449">
        <v>7</v>
      </c>
      <c r="Y118" s="158">
        <v>10</v>
      </c>
      <c r="Z118" s="158" t="s">
        <v>2241</v>
      </c>
      <c r="AA118" s="165"/>
      <c r="AB118" s="158">
        <v>10</v>
      </c>
      <c r="AC118" s="158" t="s">
        <v>2247</v>
      </c>
      <c r="AD118" s="165"/>
      <c r="AE118" s="158"/>
      <c r="AF118" s="158">
        <v>0.7</v>
      </c>
      <c r="AG118" s="476">
        <f t="shared" si="5"/>
        <v>0.7</v>
      </c>
    </row>
    <row r="119" spans="1:33" ht="34.5" customHeight="1" x14ac:dyDescent="0.25">
      <c r="A119" s="170" t="str">
        <f>+'PAI 2025 GPS rempl2)'!A117</f>
        <v>2020.1</v>
      </c>
      <c r="B119" s="60" t="str">
        <f>VLOOKUP(A119,'Dimensión 3-Gestión con Valor'!$B$10:$B$379,1,0)</f>
        <v>2020.1</v>
      </c>
      <c r="C119" s="171" t="s">
        <v>750</v>
      </c>
      <c r="D119" s="171">
        <v>0</v>
      </c>
      <c r="E119" s="171" t="s">
        <v>482</v>
      </c>
      <c r="F119" s="171" t="s">
        <v>751</v>
      </c>
      <c r="G119" s="171" t="s">
        <v>484</v>
      </c>
      <c r="H119" s="171" t="s">
        <v>9</v>
      </c>
      <c r="I119" s="171" t="s">
        <v>1440</v>
      </c>
      <c r="J119" s="171" t="s">
        <v>1478</v>
      </c>
      <c r="K119" s="171" t="s">
        <v>1865</v>
      </c>
      <c r="L119" s="171" t="s">
        <v>485</v>
      </c>
      <c r="M119" s="171" t="s">
        <v>32</v>
      </c>
      <c r="N119" s="171" t="s">
        <v>636</v>
      </c>
      <c r="O119" s="171">
        <v>0</v>
      </c>
      <c r="P119" s="171" t="s">
        <v>219</v>
      </c>
      <c r="Q119" s="171">
        <v>50</v>
      </c>
      <c r="R119" s="171">
        <v>95</v>
      </c>
      <c r="S119" s="172" t="s">
        <v>515</v>
      </c>
      <c r="T119" s="172" t="s">
        <v>752</v>
      </c>
      <c r="U119" s="172">
        <v>45659</v>
      </c>
      <c r="V119" s="165">
        <v>46022</v>
      </c>
      <c r="W119" s="158" t="s">
        <v>750</v>
      </c>
      <c r="X119" s="359">
        <v>50</v>
      </c>
      <c r="Y119" s="359">
        <v>54.2</v>
      </c>
      <c r="Z119" s="359" t="s">
        <v>2248</v>
      </c>
      <c r="AA119" s="360"/>
      <c r="AB119" s="359">
        <v>54</v>
      </c>
      <c r="AC119" s="359" t="s">
        <v>2249</v>
      </c>
      <c r="AD119" s="360"/>
      <c r="AE119" s="368"/>
      <c r="AF119" s="359">
        <v>27</v>
      </c>
    </row>
    <row r="120" spans="1:33" ht="75" x14ac:dyDescent="0.25">
      <c r="A120" s="35" t="str">
        <f>+'PAI 2025 GPS rempl2)'!A118</f>
        <v>2020.1.1</v>
      </c>
      <c r="B120" s="60" t="str">
        <f>VLOOKUP(A120,'Dimensión 3-Gestión con Valor'!$B$10:$B$379,1,0)</f>
        <v>2020.1.1</v>
      </c>
      <c r="C120" s="158" t="s">
        <v>750</v>
      </c>
      <c r="D120" s="158">
        <v>0</v>
      </c>
      <c r="E120" s="158" t="s">
        <v>489</v>
      </c>
      <c r="F120" s="158" t="s">
        <v>753</v>
      </c>
      <c r="G120" s="158" t="s">
        <v>19</v>
      </c>
      <c r="H120" s="158" t="s">
        <v>1795</v>
      </c>
      <c r="I120" s="158" t="s">
        <v>1795</v>
      </c>
      <c r="J120" s="158" t="s">
        <v>1795</v>
      </c>
      <c r="K120" s="158" t="s">
        <v>19</v>
      </c>
      <c r="L120" s="158" t="s">
        <v>19</v>
      </c>
      <c r="M120" s="158" t="s">
        <v>19</v>
      </c>
      <c r="N120" s="158" t="s">
        <v>636</v>
      </c>
      <c r="O120" s="158" t="s">
        <v>19</v>
      </c>
      <c r="P120" s="158" t="s">
        <v>220</v>
      </c>
      <c r="Q120" s="158">
        <v>50</v>
      </c>
      <c r="R120" s="158">
        <v>95</v>
      </c>
      <c r="S120" s="158" t="s">
        <v>515</v>
      </c>
      <c r="T120" s="158" t="s">
        <v>752</v>
      </c>
      <c r="U120" s="165">
        <v>45659</v>
      </c>
      <c r="V120" s="165">
        <v>46022</v>
      </c>
      <c r="W120" s="158" t="s">
        <v>750</v>
      </c>
      <c r="X120" s="359">
        <v>25</v>
      </c>
      <c r="Y120" s="158">
        <v>54.2</v>
      </c>
      <c r="Z120" s="158" t="s">
        <v>2248</v>
      </c>
      <c r="AA120" s="165"/>
      <c r="AB120" s="158">
        <v>54.2</v>
      </c>
      <c r="AC120" s="158" t="s">
        <v>2250</v>
      </c>
      <c r="AD120" s="165"/>
      <c r="AE120" s="158"/>
      <c r="AF120" s="158">
        <v>13.55</v>
      </c>
    </row>
    <row r="121" spans="1:33" ht="105" x14ac:dyDescent="0.25">
      <c r="A121" s="35" t="str">
        <f>+'PAI 2025 GPS rempl2)'!A119</f>
        <v>2020.1.2</v>
      </c>
      <c r="B121" s="60" t="str">
        <f>VLOOKUP(A121,'Dimensión 3-Gestión con Valor'!$B$10:$B$379,1,0)</f>
        <v>2020.1.2</v>
      </c>
      <c r="C121" s="158" t="s">
        <v>750</v>
      </c>
      <c r="D121" s="158">
        <v>0</v>
      </c>
      <c r="E121" s="158" t="s">
        <v>489</v>
      </c>
      <c r="F121" s="158" t="s">
        <v>754</v>
      </c>
      <c r="G121" s="158" t="s">
        <v>19</v>
      </c>
      <c r="H121" s="158" t="s">
        <v>1795</v>
      </c>
      <c r="I121" s="158" t="s">
        <v>1795</v>
      </c>
      <c r="J121" s="158" t="s">
        <v>1795</v>
      </c>
      <c r="K121" s="158" t="s">
        <v>19</v>
      </c>
      <c r="L121" s="158" t="s">
        <v>19</v>
      </c>
      <c r="M121" s="158" t="s">
        <v>19</v>
      </c>
      <c r="N121" s="158" t="s">
        <v>636</v>
      </c>
      <c r="O121" s="158" t="s">
        <v>19</v>
      </c>
      <c r="P121" s="158" t="s">
        <v>221</v>
      </c>
      <c r="Q121" s="158">
        <v>50</v>
      </c>
      <c r="R121" s="158">
        <v>95</v>
      </c>
      <c r="S121" s="158" t="s">
        <v>515</v>
      </c>
      <c r="T121" s="158" t="s">
        <v>755</v>
      </c>
      <c r="U121" s="165">
        <v>45659</v>
      </c>
      <c r="V121" s="165">
        <v>46022</v>
      </c>
      <c r="W121" s="158" t="s">
        <v>750</v>
      </c>
      <c r="X121" s="359">
        <v>25</v>
      </c>
      <c r="Y121" s="158">
        <v>76</v>
      </c>
      <c r="Z121" s="158" t="s">
        <v>2251</v>
      </c>
      <c r="AA121" s="165"/>
      <c r="AB121" s="158">
        <v>76</v>
      </c>
      <c r="AC121" s="158" t="s">
        <v>2252</v>
      </c>
      <c r="AD121" s="165"/>
      <c r="AE121" s="158"/>
      <c r="AF121" s="158">
        <v>19</v>
      </c>
    </row>
    <row r="122" spans="1:33" ht="34.5" customHeight="1" x14ac:dyDescent="0.25">
      <c r="A122" s="170" t="str">
        <f>+'PAI 2025 GPS rempl2)'!A120</f>
        <v>2020.2</v>
      </c>
      <c r="B122" s="60" t="str">
        <f>VLOOKUP(A122,'Dimensión 3-Gestión con Valor'!$B$10:$B$379,1,0)</f>
        <v>2020.2</v>
      </c>
      <c r="C122" s="171" t="s">
        <v>750</v>
      </c>
      <c r="D122" s="171">
        <v>0</v>
      </c>
      <c r="E122" s="171" t="s">
        <v>482</v>
      </c>
      <c r="F122" s="171" t="s">
        <v>756</v>
      </c>
      <c r="G122" s="171" t="s">
        <v>484</v>
      </c>
      <c r="H122" s="171" t="s">
        <v>61</v>
      </c>
      <c r="I122" s="171" t="s">
        <v>1776</v>
      </c>
      <c r="J122" s="171" t="s">
        <v>1433</v>
      </c>
      <c r="K122" s="171" t="s">
        <v>1865</v>
      </c>
      <c r="L122" s="171" t="s">
        <v>485</v>
      </c>
      <c r="M122" s="171" t="s">
        <v>20</v>
      </c>
      <c r="N122" s="171" t="s">
        <v>596</v>
      </c>
      <c r="O122" s="171">
        <v>0</v>
      </c>
      <c r="P122" s="171" t="s">
        <v>182</v>
      </c>
      <c r="Q122" s="171">
        <v>50</v>
      </c>
      <c r="R122" s="171">
        <v>100</v>
      </c>
      <c r="S122" s="172" t="s">
        <v>515</v>
      </c>
      <c r="T122" s="172" t="s">
        <v>757</v>
      </c>
      <c r="U122" s="172">
        <v>45677</v>
      </c>
      <c r="V122" s="165">
        <v>46022</v>
      </c>
      <c r="W122" s="158" t="s">
        <v>750</v>
      </c>
      <c r="X122" s="359">
        <v>50</v>
      </c>
      <c r="Y122" s="359">
        <v>0</v>
      </c>
      <c r="Z122" s="359" t="s">
        <v>2253</v>
      </c>
      <c r="AA122" s="360"/>
      <c r="AB122" s="359">
        <v>0</v>
      </c>
      <c r="AC122" s="359" t="s">
        <v>2214</v>
      </c>
      <c r="AD122" s="360"/>
      <c r="AE122" s="368"/>
      <c r="AF122" s="359">
        <v>0</v>
      </c>
    </row>
    <row r="123" spans="1:33" ht="90" x14ac:dyDescent="0.25">
      <c r="A123" s="35" t="str">
        <f>+'PAI 2025 GPS rempl2)'!A121</f>
        <v>2020.2.1</v>
      </c>
      <c r="B123" s="60" t="str">
        <f>VLOOKUP(A123,'Dimensión 3-Gestión con Valor'!$B$10:$B$379,1,0)</f>
        <v>2020.2.1</v>
      </c>
      <c r="C123" s="158" t="s">
        <v>750</v>
      </c>
      <c r="D123" s="158">
        <v>0</v>
      </c>
      <c r="E123" s="158" t="s">
        <v>489</v>
      </c>
      <c r="F123" s="158" t="s">
        <v>758</v>
      </c>
      <c r="G123" s="158" t="s">
        <v>19</v>
      </c>
      <c r="H123" s="158" t="s">
        <v>1795</v>
      </c>
      <c r="I123" s="158" t="s">
        <v>1795</v>
      </c>
      <c r="J123" s="158" t="s">
        <v>1795</v>
      </c>
      <c r="K123" s="158" t="s">
        <v>19</v>
      </c>
      <c r="L123" s="158" t="s">
        <v>19</v>
      </c>
      <c r="M123" s="158" t="s">
        <v>19</v>
      </c>
      <c r="N123" s="158" t="s">
        <v>596</v>
      </c>
      <c r="O123" s="158" t="s">
        <v>19</v>
      </c>
      <c r="P123" s="158" t="s">
        <v>183</v>
      </c>
      <c r="Q123" s="158">
        <v>50</v>
      </c>
      <c r="R123" s="158">
        <v>100</v>
      </c>
      <c r="S123" s="158" t="s">
        <v>515</v>
      </c>
      <c r="T123" s="158" t="s">
        <v>759</v>
      </c>
      <c r="U123" s="165">
        <v>45677</v>
      </c>
      <c r="V123" s="165">
        <v>46022</v>
      </c>
      <c r="W123" s="158" t="s">
        <v>750</v>
      </c>
      <c r="X123" s="359">
        <v>25</v>
      </c>
      <c r="Y123" s="158">
        <v>99</v>
      </c>
      <c r="Z123" s="158" t="s">
        <v>2254</v>
      </c>
      <c r="AA123" s="165"/>
      <c r="AB123" s="158">
        <v>99</v>
      </c>
      <c r="AC123" s="158" t="s">
        <v>2255</v>
      </c>
      <c r="AD123" s="165"/>
      <c r="AE123" s="158"/>
      <c r="AF123" s="158">
        <v>24.75</v>
      </c>
    </row>
    <row r="124" spans="1:33" ht="75" x14ac:dyDescent="0.25">
      <c r="A124" s="35" t="str">
        <f>+'PAI 2025 GPS rempl2)'!A122</f>
        <v>2020.2.2</v>
      </c>
      <c r="B124" s="60" t="str">
        <f>VLOOKUP(A124,'Dimensión 3-Gestión con Valor'!$B$10:$B$379,1,0)</f>
        <v>2020.2.2</v>
      </c>
      <c r="C124" s="158" t="s">
        <v>750</v>
      </c>
      <c r="D124" s="158">
        <v>0</v>
      </c>
      <c r="E124" s="158" t="s">
        <v>489</v>
      </c>
      <c r="F124" s="158" t="s">
        <v>760</v>
      </c>
      <c r="G124" s="158" t="s">
        <v>19</v>
      </c>
      <c r="H124" s="158" t="s">
        <v>1795</v>
      </c>
      <c r="I124" s="158" t="s">
        <v>1795</v>
      </c>
      <c r="J124" s="158" t="s">
        <v>1795</v>
      </c>
      <c r="K124" s="158" t="s">
        <v>19</v>
      </c>
      <c r="L124" s="158" t="s">
        <v>19</v>
      </c>
      <c r="M124" s="158" t="s">
        <v>19</v>
      </c>
      <c r="N124" s="158" t="s">
        <v>596</v>
      </c>
      <c r="O124" s="158" t="s">
        <v>19</v>
      </c>
      <c r="P124" s="158" t="s">
        <v>184</v>
      </c>
      <c r="Q124" s="158">
        <v>50</v>
      </c>
      <c r="R124" s="158">
        <v>100</v>
      </c>
      <c r="S124" s="158" t="s">
        <v>515</v>
      </c>
      <c r="T124" s="158" t="s">
        <v>757</v>
      </c>
      <c r="U124" s="165">
        <v>45677</v>
      </c>
      <c r="V124" s="165">
        <v>46022</v>
      </c>
      <c r="W124" s="158" t="s">
        <v>750</v>
      </c>
      <c r="X124" s="359">
        <v>25</v>
      </c>
      <c r="Y124" s="158">
        <v>0</v>
      </c>
      <c r="Z124" s="158" t="s">
        <v>2253</v>
      </c>
      <c r="AA124" s="165"/>
      <c r="AB124" s="158">
        <v>0</v>
      </c>
      <c r="AC124" s="158" t="s">
        <v>2256</v>
      </c>
      <c r="AD124" s="165"/>
      <c r="AE124" s="158"/>
      <c r="AF124" s="158">
        <v>0</v>
      </c>
    </row>
    <row r="125" spans="1:33" ht="34.5" customHeight="1" x14ac:dyDescent="0.25">
      <c r="A125" s="170" t="str">
        <f>+'PAI 2025 GPS rempl2)'!A123</f>
        <v>2010.1</v>
      </c>
      <c r="B125" s="60" t="str">
        <f>VLOOKUP(A125,'Dimensión 3-Gestión con Valor'!$B$10:$B$379,1,0)</f>
        <v>2010.1</v>
      </c>
      <c r="C125" s="171" t="s">
        <v>761</v>
      </c>
      <c r="D125" s="171">
        <v>0</v>
      </c>
      <c r="E125" s="171" t="s">
        <v>482</v>
      </c>
      <c r="F125" s="171" t="s">
        <v>762</v>
      </c>
      <c r="G125" s="171" t="s">
        <v>484</v>
      </c>
      <c r="H125" s="171" t="s">
        <v>9</v>
      </c>
      <c r="I125" s="171" t="s">
        <v>1440</v>
      </c>
      <c r="J125" s="171" t="s">
        <v>1478</v>
      </c>
      <c r="K125" s="171" t="s">
        <v>1865</v>
      </c>
      <c r="L125" s="171" t="s">
        <v>485</v>
      </c>
      <c r="M125" s="171" t="s">
        <v>32</v>
      </c>
      <c r="N125" s="171" t="s">
        <v>636</v>
      </c>
      <c r="O125" s="171">
        <v>0</v>
      </c>
      <c r="P125" s="171" t="s">
        <v>214</v>
      </c>
      <c r="Q125" s="171">
        <v>95</v>
      </c>
      <c r="R125" s="171">
        <v>80</v>
      </c>
      <c r="S125" s="172" t="s">
        <v>515</v>
      </c>
      <c r="T125" s="172" t="s">
        <v>763</v>
      </c>
      <c r="U125" s="172">
        <v>45672</v>
      </c>
      <c r="V125" s="165">
        <v>46022</v>
      </c>
      <c r="W125" s="158" t="s">
        <v>761</v>
      </c>
      <c r="X125" s="359">
        <v>95</v>
      </c>
      <c r="Y125" s="359">
        <v>40.950000000000003</v>
      </c>
      <c r="Z125" s="359" t="s">
        <v>2257</v>
      </c>
      <c r="AA125" s="360"/>
      <c r="AB125" s="359">
        <v>41</v>
      </c>
      <c r="AC125" s="359" t="s">
        <v>2258</v>
      </c>
      <c r="AD125" s="360"/>
      <c r="AE125" s="368"/>
      <c r="AF125" s="359">
        <v>38.950000000000003</v>
      </c>
    </row>
    <row r="126" spans="1:33" ht="90" x14ac:dyDescent="0.25">
      <c r="A126" s="35" t="str">
        <f>+'PAI 2025 GPS rempl2)'!A124</f>
        <v>2010.1.1</v>
      </c>
      <c r="B126" s="60" t="str">
        <f>VLOOKUP(A126,'Dimensión 3-Gestión con Valor'!$B$10:$B$379,1,0)</f>
        <v>2010.1.1</v>
      </c>
      <c r="C126" s="158" t="s">
        <v>761</v>
      </c>
      <c r="D126" s="158">
        <v>0</v>
      </c>
      <c r="E126" s="158" t="s">
        <v>489</v>
      </c>
      <c r="F126" s="158" t="s">
        <v>764</v>
      </c>
      <c r="G126" s="158" t="s">
        <v>19</v>
      </c>
      <c r="H126" s="158" t="s">
        <v>1795</v>
      </c>
      <c r="I126" s="158" t="s">
        <v>1795</v>
      </c>
      <c r="J126" s="158" t="s">
        <v>1795</v>
      </c>
      <c r="K126" s="158" t="s">
        <v>19</v>
      </c>
      <c r="L126" s="158" t="s">
        <v>19</v>
      </c>
      <c r="M126" s="158" t="s">
        <v>19</v>
      </c>
      <c r="N126" s="158" t="s">
        <v>636</v>
      </c>
      <c r="O126" s="158" t="s">
        <v>19</v>
      </c>
      <c r="P126" s="158" t="s">
        <v>215</v>
      </c>
      <c r="Q126" s="158">
        <v>30</v>
      </c>
      <c r="R126" s="158">
        <v>80</v>
      </c>
      <c r="S126" s="158" t="s">
        <v>515</v>
      </c>
      <c r="T126" s="158" t="s">
        <v>765</v>
      </c>
      <c r="U126" s="165">
        <v>45672</v>
      </c>
      <c r="V126" s="165">
        <v>45961</v>
      </c>
      <c r="W126" s="158" t="s">
        <v>761</v>
      </c>
      <c r="X126" s="359">
        <v>28.5</v>
      </c>
      <c r="Y126" s="158">
        <v>68.099999999999994</v>
      </c>
      <c r="Z126" s="158" t="s">
        <v>2259</v>
      </c>
      <c r="AA126" s="165"/>
      <c r="AB126" s="158">
        <v>68</v>
      </c>
      <c r="AC126" s="158" t="s">
        <v>2260</v>
      </c>
      <c r="AD126" s="165"/>
      <c r="AE126" s="158"/>
      <c r="AF126" s="448">
        <v>19.38</v>
      </c>
    </row>
    <row r="127" spans="1:33" ht="75" x14ac:dyDescent="0.25">
      <c r="A127" s="35" t="str">
        <f>+'PAI 2025 GPS rempl2)'!A125</f>
        <v>2010.1.2</v>
      </c>
      <c r="B127" s="60" t="str">
        <f>VLOOKUP(A127,'Dimensión 3-Gestión con Valor'!$B$10:$B$379,1,0)</f>
        <v>2010.1.2</v>
      </c>
      <c r="C127" s="158" t="s">
        <v>761</v>
      </c>
      <c r="D127" s="158">
        <v>0</v>
      </c>
      <c r="E127" s="158" t="s">
        <v>489</v>
      </c>
      <c r="F127" s="158" t="s">
        <v>766</v>
      </c>
      <c r="G127" s="158" t="s">
        <v>19</v>
      </c>
      <c r="H127" s="158" t="s">
        <v>1795</v>
      </c>
      <c r="I127" s="158" t="s">
        <v>1795</v>
      </c>
      <c r="J127" s="158" t="s">
        <v>1795</v>
      </c>
      <c r="K127" s="158" t="s">
        <v>19</v>
      </c>
      <c r="L127" s="158" t="s">
        <v>19</v>
      </c>
      <c r="M127" s="158" t="s">
        <v>19</v>
      </c>
      <c r="N127" s="158" t="s">
        <v>636</v>
      </c>
      <c r="O127" s="158" t="s">
        <v>19</v>
      </c>
      <c r="P127" s="158" t="s">
        <v>216</v>
      </c>
      <c r="Q127" s="158">
        <v>30</v>
      </c>
      <c r="R127" s="158">
        <v>70</v>
      </c>
      <c r="S127" s="158" t="s">
        <v>515</v>
      </c>
      <c r="T127" s="158" t="s">
        <v>767</v>
      </c>
      <c r="U127" s="165">
        <v>45672</v>
      </c>
      <c r="V127" s="165">
        <v>45961</v>
      </c>
      <c r="W127" s="158" t="s">
        <v>761</v>
      </c>
      <c r="X127" s="359">
        <v>28.5</v>
      </c>
      <c r="Y127" s="158">
        <v>54.1</v>
      </c>
      <c r="Z127" s="158" t="s">
        <v>2261</v>
      </c>
      <c r="AA127" s="165"/>
      <c r="AB127" s="158">
        <v>54</v>
      </c>
      <c r="AC127" s="158" t="s">
        <v>2262</v>
      </c>
      <c r="AD127" s="165"/>
      <c r="AE127" s="158"/>
      <c r="AF127" s="448">
        <v>15.39</v>
      </c>
    </row>
    <row r="128" spans="1:33" ht="90" x14ac:dyDescent="0.25">
      <c r="A128" s="35" t="str">
        <f>+'PAI 2025 GPS rempl2)'!A126</f>
        <v>2010.1.3</v>
      </c>
      <c r="B128" s="60" t="str">
        <f>VLOOKUP(A128,'Dimensión 3-Gestión con Valor'!$B$10:$B$379,1,0)</f>
        <v>2010.1.3</v>
      </c>
      <c r="C128" s="158" t="s">
        <v>761</v>
      </c>
      <c r="D128" s="158">
        <v>0</v>
      </c>
      <c r="E128" s="158" t="s">
        <v>489</v>
      </c>
      <c r="F128" s="158" t="s">
        <v>768</v>
      </c>
      <c r="G128" s="158" t="s">
        <v>19</v>
      </c>
      <c r="H128" s="158" t="s">
        <v>1795</v>
      </c>
      <c r="I128" s="158" t="s">
        <v>1795</v>
      </c>
      <c r="J128" s="158" t="s">
        <v>1795</v>
      </c>
      <c r="K128" s="158" t="s">
        <v>19</v>
      </c>
      <c r="L128" s="158" t="s">
        <v>19</v>
      </c>
      <c r="M128" s="158" t="s">
        <v>19</v>
      </c>
      <c r="N128" s="158" t="s">
        <v>636</v>
      </c>
      <c r="O128" s="158" t="s">
        <v>19</v>
      </c>
      <c r="P128" s="158" t="s">
        <v>217</v>
      </c>
      <c r="Q128" s="158">
        <v>20</v>
      </c>
      <c r="R128" s="158">
        <v>70</v>
      </c>
      <c r="S128" s="158" t="s">
        <v>515</v>
      </c>
      <c r="T128" s="158" t="s">
        <v>769</v>
      </c>
      <c r="U128" s="165">
        <v>45672</v>
      </c>
      <c r="V128" s="165">
        <v>46022</v>
      </c>
      <c r="W128" s="158" t="s">
        <v>761</v>
      </c>
      <c r="X128" s="359">
        <v>19</v>
      </c>
      <c r="Y128" s="158">
        <v>85.2</v>
      </c>
      <c r="Z128" s="158" t="s">
        <v>2263</v>
      </c>
      <c r="AA128" s="165"/>
      <c r="AB128" s="158">
        <v>85</v>
      </c>
      <c r="AC128" s="158" t="s">
        <v>2264</v>
      </c>
      <c r="AD128" s="165"/>
      <c r="AE128" s="158"/>
      <c r="AF128" s="448">
        <v>16.149999999999999</v>
      </c>
    </row>
    <row r="129" spans="1:32" ht="60" x14ac:dyDescent="0.25">
      <c r="A129" s="35" t="str">
        <f>+'PAI 2025 GPS rempl2)'!A127</f>
        <v>2010.1.4</v>
      </c>
      <c r="B129" s="60" t="str">
        <f>VLOOKUP(A129,'Dimensión 3-Gestión con Valor'!$B$10:$B$379,1,0)</f>
        <v>2010.1.4</v>
      </c>
      <c r="C129" s="158" t="s">
        <v>761</v>
      </c>
      <c r="D129" s="158">
        <v>0</v>
      </c>
      <c r="E129" s="158" t="s">
        <v>489</v>
      </c>
      <c r="F129" s="158" t="s">
        <v>770</v>
      </c>
      <c r="G129" s="158" t="s">
        <v>19</v>
      </c>
      <c r="H129" s="158" t="s">
        <v>1795</v>
      </c>
      <c r="I129" s="158" t="s">
        <v>1795</v>
      </c>
      <c r="J129" s="158" t="s">
        <v>1795</v>
      </c>
      <c r="K129" s="158" t="s">
        <v>19</v>
      </c>
      <c r="L129" s="158" t="s">
        <v>19</v>
      </c>
      <c r="M129" s="158" t="s">
        <v>19</v>
      </c>
      <c r="N129" s="158" t="s">
        <v>636</v>
      </c>
      <c r="O129" s="158" t="s">
        <v>19</v>
      </c>
      <c r="P129" s="158" t="s">
        <v>218</v>
      </c>
      <c r="Q129" s="158">
        <v>20</v>
      </c>
      <c r="R129" s="158">
        <v>70</v>
      </c>
      <c r="S129" s="158" t="s">
        <v>515</v>
      </c>
      <c r="T129" s="158" t="s">
        <v>767</v>
      </c>
      <c r="U129" s="165">
        <v>45870</v>
      </c>
      <c r="V129" s="165">
        <v>46022</v>
      </c>
      <c r="W129" s="158" t="s">
        <v>761</v>
      </c>
      <c r="X129" s="359">
        <v>19</v>
      </c>
      <c r="Y129" s="158">
        <v>0</v>
      </c>
      <c r="Z129" s="158">
        <v>0</v>
      </c>
      <c r="AA129" s="165"/>
      <c r="AB129" s="158">
        <v>0</v>
      </c>
      <c r="AC129" s="158">
        <v>0</v>
      </c>
      <c r="AD129" s="165"/>
      <c r="AE129" s="158"/>
      <c r="AF129" s="448">
        <v>0</v>
      </c>
    </row>
    <row r="130" spans="1:32" ht="34.5" customHeight="1" x14ac:dyDescent="0.25">
      <c r="A130" s="170" t="str">
        <f>+'PAI 2025 GPS rempl2)'!A128</f>
        <v>2010.2</v>
      </c>
      <c r="B130" s="60" t="str">
        <f>VLOOKUP(A130,'Dimensión 6 - GESCO+I'!$B$10:$B$62,1,0)</f>
        <v>2010.2</v>
      </c>
      <c r="C130" s="171" t="s">
        <v>761</v>
      </c>
      <c r="D130" s="171">
        <v>0</v>
      </c>
      <c r="E130" s="171" t="s">
        <v>482</v>
      </c>
      <c r="F130" s="171" t="s">
        <v>771</v>
      </c>
      <c r="G130" s="171" t="s">
        <v>501</v>
      </c>
      <c r="H130" s="171" t="s">
        <v>12</v>
      </c>
      <c r="I130" s="171" t="s">
        <v>1434</v>
      </c>
      <c r="J130" s="171" t="s">
        <v>1435</v>
      </c>
      <c r="K130" s="171" t="s">
        <v>1865</v>
      </c>
      <c r="L130" s="171" t="s">
        <v>502</v>
      </c>
      <c r="M130" s="171" t="s">
        <v>19</v>
      </c>
      <c r="N130" s="171" t="s">
        <v>772</v>
      </c>
      <c r="O130" s="171" t="s">
        <v>1596</v>
      </c>
      <c r="P130" s="171" t="s">
        <v>136</v>
      </c>
      <c r="Q130" s="171">
        <v>5</v>
      </c>
      <c r="R130" s="171">
        <v>2</v>
      </c>
      <c r="S130" s="172" t="s">
        <v>487</v>
      </c>
      <c r="T130" s="172" t="s">
        <v>773</v>
      </c>
      <c r="U130" s="172">
        <v>45691</v>
      </c>
      <c r="V130" s="165">
        <v>45884</v>
      </c>
      <c r="W130" s="158" t="s">
        <v>774</v>
      </c>
      <c r="X130" s="359">
        <v>5</v>
      </c>
      <c r="Y130" s="359">
        <v>0</v>
      </c>
      <c r="Z130" s="359" t="s">
        <v>2265</v>
      </c>
      <c r="AA130" s="360"/>
      <c r="AB130" s="359">
        <v>0</v>
      </c>
      <c r="AC130" s="359" t="s">
        <v>2266</v>
      </c>
      <c r="AD130" s="360"/>
      <c r="AE130" s="368"/>
      <c r="AF130" s="359">
        <v>0</v>
      </c>
    </row>
    <row r="131" spans="1:32" ht="90" x14ac:dyDescent="0.25">
      <c r="A131" s="35" t="str">
        <f>+'PAI 2025 GPS rempl2)'!A129</f>
        <v>2010.2.1</v>
      </c>
      <c r="B131" s="60" t="str">
        <f>VLOOKUP(A131,'Dimensión 6 - GESCO+I'!$B$10:$B$62,1,0)</f>
        <v>2010.2.1</v>
      </c>
      <c r="C131" s="158" t="s">
        <v>761</v>
      </c>
      <c r="D131" s="158">
        <v>0</v>
      </c>
      <c r="E131" s="158" t="s">
        <v>489</v>
      </c>
      <c r="F131" s="158" t="s">
        <v>775</v>
      </c>
      <c r="G131" s="158" t="s">
        <v>19</v>
      </c>
      <c r="H131" s="158" t="s">
        <v>1795</v>
      </c>
      <c r="I131" s="158" t="s">
        <v>1795</v>
      </c>
      <c r="J131" s="158" t="s">
        <v>1795</v>
      </c>
      <c r="K131" s="158" t="s">
        <v>19</v>
      </c>
      <c r="L131" s="158" t="s">
        <v>19</v>
      </c>
      <c r="M131" s="158" t="s">
        <v>19</v>
      </c>
      <c r="N131" s="158" t="s">
        <v>772</v>
      </c>
      <c r="O131" s="158" t="s">
        <v>19</v>
      </c>
      <c r="P131" s="158" t="s">
        <v>137</v>
      </c>
      <c r="Q131" s="158">
        <v>30</v>
      </c>
      <c r="R131" s="158">
        <v>2</v>
      </c>
      <c r="S131" s="158" t="s">
        <v>487</v>
      </c>
      <c r="T131" s="158" t="s">
        <v>776</v>
      </c>
      <c r="U131" s="165">
        <v>45691</v>
      </c>
      <c r="V131" s="165">
        <v>45744</v>
      </c>
      <c r="W131" s="158" t="s">
        <v>761</v>
      </c>
      <c r="X131" s="359">
        <v>1.5</v>
      </c>
      <c r="Y131" s="158">
        <v>100</v>
      </c>
      <c r="Z131" s="158" t="s">
        <v>2267</v>
      </c>
      <c r="AA131" s="165">
        <v>45743</v>
      </c>
      <c r="AB131" s="158">
        <v>100</v>
      </c>
      <c r="AC131" s="158" t="s">
        <v>2268</v>
      </c>
      <c r="AD131" s="165">
        <v>45743</v>
      </c>
      <c r="AE131" s="158">
        <v>100</v>
      </c>
      <c r="AF131" s="448">
        <v>1.5</v>
      </c>
    </row>
    <row r="132" spans="1:32" ht="105" x14ac:dyDescent="0.25">
      <c r="A132" s="35" t="str">
        <f>+'PAI 2025 GPS rempl2)'!A130</f>
        <v>2010.2.2</v>
      </c>
      <c r="B132" s="60" t="str">
        <f>VLOOKUP(A132,'Dimensión 6 - GESCO+I'!$B$10:$B$62,1,0)</f>
        <v>2010.2.2</v>
      </c>
      <c r="C132" s="158" t="s">
        <v>761</v>
      </c>
      <c r="D132" s="158">
        <v>0</v>
      </c>
      <c r="E132" s="158" t="s">
        <v>2044</v>
      </c>
      <c r="F132" s="158" t="s">
        <v>777</v>
      </c>
      <c r="G132" s="158" t="s">
        <v>1795</v>
      </c>
      <c r="H132" s="158" t="s">
        <v>1795</v>
      </c>
      <c r="I132" s="158" t="s">
        <v>1795</v>
      </c>
      <c r="J132" s="158" t="s">
        <v>1795</v>
      </c>
      <c r="K132" s="158" t="s">
        <v>19</v>
      </c>
      <c r="L132" s="158" t="s">
        <v>19</v>
      </c>
      <c r="M132" s="158" t="s">
        <v>19</v>
      </c>
      <c r="N132" s="158" t="s">
        <v>772</v>
      </c>
      <c r="O132" s="158" t="s">
        <v>19</v>
      </c>
      <c r="P132" s="158" t="s">
        <v>138</v>
      </c>
      <c r="Q132" s="158">
        <v>0</v>
      </c>
      <c r="R132" s="158">
        <v>2</v>
      </c>
      <c r="S132" s="158" t="s">
        <v>487</v>
      </c>
      <c r="T132" s="158" t="s">
        <v>778</v>
      </c>
      <c r="U132" s="165">
        <v>45747</v>
      </c>
      <c r="V132" s="165">
        <v>45768</v>
      </c>
      <c r="W132" s="158" t="s">
        <v>608</v>
      </c>
      <c r="X132" s="359">
        <v>0</v>
      </c>
      <c r="Y132" s="158">
        <v>100</v>
      </c>
      <c r="Z132" s="158" t="s">
        <v>2269</v>
      </c>
      <c r="AA132" s="165">
        <v>45768</v>
      </c>
      <c r="AB132" s="158">
        <v>100</v>
      </c>
      <c r="AC132" s="158" t="s">
        <v>2270</v>
      </c>
      <c r="AD132" s="165">
        <v>45768</v>
      </c>
      <c r="AE132" s="158">
        <v>100</v>
      </c>
      <c r="AF132" s="448">
        <v>0</v>
      </c>
    </row>
    <row r="133" spans="1:32" ht="225" x14ac:dyDescent="0.25">
      <c r="A133" s="35" t="str">
        <f>+'PAI 2025 GPS rempl2)'!A131</f>
        <v>2010.2.3</v>
      </c>
      <c r="B133" s="60" t="str">
        <f>VLOOKUP(A133,'Dimensión 6 - GESCO+I'!$B$10:$B$62,1,0)</f>
        <v>2010.2.3</v>
      </c>
      <c r="C133" s="158" t="s">
        <v>761</v>
      </c>
      <c r="D133" s="158">
        <v>0</v>
      </c>
      <c r="E133" s="158" t="s">
        <v>489</v>
      </c>
      <c r="F133" s="158" t="s">
        <v>779</v>
      </c>
      <c r="G133" s="158" t="s">
        <v>19</v>
      </c>
      <c r="H133" s="158" t="s">
        <v>1795</v>
      </c>
      <c r="I133" s="158" t="s">
        <v>1795</v>
      </c>
      <c r="J133" s="158" t="s">
        <v>1795</v>
      </c>
      <c r="K133" s="158" t="s">
        <v>19</v>
      </c>
      <c r="L133" s="158" t="s">
        <v>19</v>
      </c>
      <c r="M133" s="158" t="s">
        <v>19</v>
      </c>
      <c r="N133" s="158" t="s">
        <v>772</v>
      </c>
      <c r="O133" s="158" t="s">
        <v>19</v>
      </c>
      <c r="P133" s="158" t="s">
        <v>139</v>
      </c>
      <c r="Q133" s="158">
        <v>20</v>
      </c>
      <c r="R133" s="158">
        <v>2</v>
      </c>
      <c r="S133" s="158" t="s">
        <v>487</v>
      </c>
      <c r="T133" s="158" t="s">
        <v>780</v>
      </c>
      <c r="U133" s="165">
        <v>45769</v>
      </c>
      <c r="V133" s="165">
        <v>45777</v>
      </c>
      <c r="W133" s="158" t="s">
        <v>761</v>
      </c>
      <c r="X133" s="359">
        <v>1</v>
      </c>
      <c r="Y133" s="158">
        <v>100</v>
      </c>
      <c r="Z133" s="158" t="s">
        <v>2271</v>
      </c>
      <c r="AA133" s="165">
        <v>45777</v>
      </c>
      <c r="AB133" s="158">
        <v>100</v>
      </c>
      <c r="AC133" s="158" t="s">
        <v>2272</v>
      </c>
      <c r="AD133" s="165">
        <v>45777</v>
      </c>
      <c r="AE133" s="158">
        <v>100</v>
      </c>
      <c r="AF133" s="448">
        <v>1</v>
      </c>
    </row>
    <row r="134" spans="1:32" ht="135" x14ac:dyDescent="0.25">
      <c r="A134" s="35" t="str">
        <f>+'PAI 2025 GPS rempl2)'!A132</f>
        <v>2010.2.4</v>
      </c>
      <c r="B134" s="60" t="str">
        <f>VLOOKUP(A134,'Dimensión 6 - GESCO+I'!$B$10:$B$62,1,0)</f>
        <v>2010.2.4</v>
      </c>
      <c r="C134" s="158" t="s">
        <v>761</v>
      </c>
      <c r="D134" s="158">
        <v>0</v>
      </c>
      <c r="E134" s="158" t="s">
        <v>489</v>
      </c>
      <c r="F134" s="158" t="s">
        <v>781</v>
      </c>
      <c r="G134" s="158" t="s">
        <v>19</v>
      </c>
      <c r="H134" s="158" t="s">
        <v>1795</v>
      </c>
      <c r="I134" s="158" t="s">
        <v>1795</v>
      </c>
      <c r="J134" s="158" t="s">
        <v>1795</v>
      </c>
      <c r="K134" s="158" t="s">
        <v>19</v>
      </c>
      <c r="L134" s="158" t="s">
        <v>19</v>
      </c>
      <c r="M134" s="158" t="s">
        <v>19</v>
      </c>
      <c r="N134" s="158" t="s">
        <v>772</v>
      </c>
      <c r="O134" s="158" t="s">
        <v>19</v>
      </c>
      <c r="P134" s="158" t="s">
        <v>140</v>
      </c>
      <c r="Q134" s="158">
        <v>20</v>
      </c>
      <c r="R134" s="158">
        <v>2</v>
      </c>
      <c r="S134" s="158" t="s">
        <v>487</v>
      </c>
      <c r="T134" s="158" t="s">
        <v>782</v>
      </c>
      <c r="U134" s="165">
        <v>45782</v>
      </c>
      <c r="V134" s="165">
        <v>45800</v>
      </c>
      <c r="W134" s="158" t="s">
        <v>783</v>
      </c>
      <c r="X134" s="359">
        <v>1</v>
      </c>
      <c r="Y134" s="158">
        <v>100</v>
      </c>
      <c r="Z134" s="158" t="s">
        <v>2273</v>
      </c>
      <c r="AA134" s="165">
        <v>45800</v>
      </c>
      <c r="AB134" s="158">
        <v>100</v>
      </c>
      <c r="AC134" s="158" t="s">
        <v>2274</v>
      </c>
      <c r="AD134" s="165">
        <v>45800</v>
      </c>
      <c r="AE134" s="158">
        <v>100</v>
      </c>
      <c r="AF134" s="448">
        <v>1</v>
      </c>
    </row>
    <row r="135" spans="1:32" ht="60" x14ac:dyDescent="0.25">
      <c r="A135" s="35" t="str">
        <f>+'PAI 2025 GPS rempl2)'!A133</f>
        <v>2010.2.5</v>
      </c>
      <c r="B135" s="60" t="str">
        <f>VLOOKUP(A135,'Dimensión 6 - GESCO+I'!$B$10:$B$62,1,0)</f>
        <v>2010.2.5</v>
      </c>
      <c r="C135" s="158" t="s">
        <v>761</v>
      </c>
      <c r="D135" s="158">
        <v>0</v>
      </c>
      <c r="E135" s="158" t="s">
        <v>489</v>
      </c>
      <c r="F135" s="158" t="s">
        <v>784</v>
      </c>
      <c r="G135" s="158" t="s">
        <v>19</v>
      </c>
      <c r="H135" s="158" t="s">
        <v>1795</v>
      </c>
      <c r="I135" s="158" t="s">
        <v>1795</v>
      </c>
      <c r="J135" s="158" t="s">
        <v>1795</v>
      </c>
      <c r="K135" s="158" t="s">
        <v>19</v>
      </c>
      <c r="L135" s="158" t="s">
        <v>19</v>
      </c>
      <c r="M135" s="158" t="s">
        <v>19</v>
      </c>
      <c r="N135" s="158" t="s">
        <v>772</v>
      </c>
      <c r="O135" s="158" t="s">
        <v>19</v>
      </c>
      <c r="P135" s="158" t="s">
        <v>141</v>
      </c>
      <c r="Q135" s="158">
        <v>30</v>
      </c>
      <c r="R135" s="158">
        <v>2</v>
      </c>
      <c r="S135" s="158" t="s">
        <v>487</v>
      </c>
      <c r="T135" s="158" t="s">
        <v>785</v>
      </c>
      <c r="U135" s="165">
        <v>45803</v>
      </c>
      <c r="V135" s="165">
        <v>45884</v>
      </c>
      <c r="W135" s="158" t="s">
        <v>786</v>
      </c>
      <c r="X135" s="359">
        <v>1.5</v>
      </c>
      <c r="Y135" s="158">
        <v>100</v>
      </c>
      <c r="Z135" s="158">
        <v>0</v>
      </c>
      <c r="AA135" s="165"/>
      <c r="AB135" s="158">
        <v>100</v>
      </c>
      <c r="AC135" s="158">
        <v>0</v>
      </c>
      <c r="AD135" s="165"/>
      <c r="AE135" s="158">
        <v>100</v>
      </c>
      <c r="AF135" s="359">
        <v>1.5</v>
      </c>
    </row>
    <row r="136" spans="1:32" ht="34.5" customHeight="1" x14ac:dyDescent="0.25">
      <c r="A136" s="170" t="str">
        <f>+'PAI 2025 GPS rempl2)'!A134</f>
        <v>7200.1</v>
      </c>
      <c r="B136" s="60" t="str">
        <f>VLOOKUP(A136,'Dimensión 3-Gestión con Valor'!$B$10:$B$379,1,0)</f>
        <v>7200.1</v>
      </c>
      <c r="C136" s="171" t="s">
        <v>917</v>
      </c>
      <c r="D136" s="171">
        <v>0</v>
      </c>
      <c r="E136" s="171" t="s">
        <v>482</v>
      </c>
      <c r="F136" s="171" t="s">
        <v>918</v>
      </c>
      <c r="G136" s="171" t="s">
        <v>501</v>
      </c>
      <c r="H136" s="171" t="s">
        <v>11</v>
      </c>
      <c r="I136" s="171" t="s">
        <v>1436</v>
      </c>
      <c r="J136" s="171" t="s">
        <v>1437</v>
      </c>
      <c r="K136" s="171" t="s">
        <v>1905</v>
      </c>
      <c r="L136" s="171" t="s">
        <v>502</v>
      </c>
      <c r="M136" s="171" t="s">
        <v>23</v>
      </c>
      <c r="N136" s="171" t="s">
        <v>596</v>
      </c>
      <c r="O136" s="171">
        <v>0</v>
      </c>
      <c r="P136" s="171" t="s">
        <v>191</v>
      </c>
      <c r="Q136" s="171">
        <v>50</v>
      </c>
      <c r="R136" s="171">
        <v>1</v>
      </c>
      <c r="S136" s="172" t="s">
        <v>487</v>
      </c>
      <c r="T136" s="172" t="s">
        <v>919</v>
      </c>
      <c r="U136" s="172">
        <v>45691</v>
      </c>
      <c r="V136" s="165">
        <v>45960</v>
      </c>
      <c r="W136" s="158" t="s">
        <v>920</v>
      </c>
      <c r="X136" s="359">
        <v>50</v>
      </c>
      <c r="Y136" s="359">
        <v>0</v>
      </c>
      <c r="Z136" s="359">
        <v>0</v>
      </c>
      <c r="AA136" s="360"/>
      <c r="AB136" s="359">
        <v>0</v>
      </c>
      <c r="AC136" s="359">
        <v>0</v>
      </c>
      <c r="AD136" s="360"/>
      <c r="AE136" s="368"/>
      <c r="AF136" s="359">
        <v>0</v>
      </c>
    </row>
    <row r="137" spans="1:32" ht="60" x14ac:dyDescent="0.25">
      <c r="A137" s="35" t="str">
        <f>+'PAI 2025 GPS rempl2)'!A135</f>
        <v>7200.1.1</v>
      </c>
      <c r="B137" s="60" t="str">
        <f>VLOOKUP(A137,'Dimensión 3-Gestión con Valor'!$B$10:$B$379,1,0)</f>
        <v>7200.1.1</v>
      </c>
      <c r="C137" s="158" t="s">
        <v>917</v>
      </c>
      <c r="D137" s="158">
        <v>0</v>
      </c>
      <c r="E137" s="158" t="s">
        <v>489</v>
      </c>
      <c r="F137" s="158" t="s">
        <v>921</v>
      </c>
      <c r="G137" s="158" t="s">
        <v>19</v>
      </c>
      <c r="H137" s="158" t="s">
        <v>1795</v>
      </c>
      <c r="I137" s="158" t="s">
        <v>1795</v>
      </c>
      <c r="J137" s="158" t="s">
        <v>1795</v>
      </c>
      <c r="K137" s="158" t="s">
        <v>19</v>
      </c>
      <c r="L137" s="158" t="s">
        <v>19</v>
      </c>
      <c r="M137" s="158" t="s">
        <v>19</v>
      </c>
      <c r="N137" s="158" t="s">
        <v>596</v>
      </c>
      <c r="O137" s="158" t="s">
        <v>19</v>
      </c>
      <c r="P137" s="158" t="s">
        <v>24</v>
      </c>
      <c r="Q137" s="158">
        <v>100</v>
      </c>
      <c r="R137" s="158">
        <v>1</v>
      </c>
      <c r="S137" s="158" t="s">
        <v>487</v>
      </c>
      <c r="T137" s="158" t="s">
        <v>922</v>
      </c>
      <c r="U137" s="165">
        <v>45691</v>
      </c>
      <c r="V137" s="165">
        <v>45777</v>
      </c>
      <c r="W137" s="158" t="s">
        <v>920</v>
      </c>
      <c r="X137" s="359">
        <v>50</v>
      </c>
      <c r="Y137" s="158">
        <v>100</v>
      </c>
      <c r="Z137" s="158" t="s">
        <v>2275</v>
      </c>
      <c r="AA137" s="165">
        <v>45777</v>
      </c>
      <c r="AB137" s="158">
        <v>100</v>
      </c>
      <c r="AC137" s="158" t="s">
        <v>2276</v>
      </c>
      <c r="AD137" s="165">
        <v>45777</v>
      </c>
      <c r="AE137" s="158">
        <v>100</v>
      </c>
      <c r="AF137" s="158">
        <v>50</v>
      </c>
    </row>
    <row r="138" spans="1:32" ht="180" x14ac:dyDescent="0.25">
      <c r="A138" s="35" t="str">
        <f>+'PAI 2025 GPS rempl2)'!A136</f>
        <v>7200.1.2</v>
      </c>
      <c r="B138" s="60" t="str">
        <f>VLOOKUP(A138,'Dimensión 3-Gestión con Valor'!$B$10:$B$379,1,0)</f>
        <v>7200.1.2</v>
      </c>
      <c r="C138" s="158" t="s">
        <v>917</v>
      </c>
      <c r="D138" s="158">
        <v>0</v>
      </c>
      <c r="E138" s="158" t="s">
        <v>2044</v>
      </c>
      <c r="F138" s="158" t="s">
        <v>923</v>
      </c>
      <c r="G138" s="158" t="s">
        <v>1795</v>
      </c>
      <c r="H138" s="158" t="s">
        <v>1795</v>
      </c>
      <c r="I138" s="158" t="s">
        <v>1795</v>
      </c>
      <c r="J138" s="158" t="s">
        <v>1795</v>
      </c>
      <c r="K138" s="158" t="s">
        <v>19</v>
      </c>
      <c r="L138" s="158" t="s">
        <v>19</v>
      </c>
      <c r="M138" s="158" t="s">
        <v>19</v>
      </c>
      <c r="N138" s="158" t="s">
        <v>596</v>
      </c>
      <c r="O138" s="158" t="s">
        <v>19</v>
      </c>
      <c r="P138" s="158" t="s">
        <v>25</v>
      </c>
      <c r="Q138" s="158">
        <v>0</v>
      </c>
      <c r="R138" s="158">
        <v>1</v>
      </c>
      <c r="S138" s="158" t="s">
        <v>487</v>
      </c>
      <c r="T138" s="158" t="s">
        <v>922</v>
      </c>
      <c r="U138" s="165">
        <v>45779</v>
      </c>
      <c r="V138" s="165">
        <v>45839</v>
      </c>
      <c r="W138" s="158" t="s">
        <v>530</v>
      </c>
      <c r="X138" s="359">
        <v>0</v>
      </c>
      <c r="Y138" s="158">
        <v>100</v>
      </c>
      <c r="Z138" s="158" t="s">
        <v>2277</v>
      </c>
      <c r="AA138" s="165">
        <v>45839</v>
      </c>
      <c r="AB138" s="158">
        <v>100</v>
      </c>
      <c r="AC138" s="158" t="s">
        <v>2278</v>
      </c>
      <c r="AD138" s="165">
        <v>45839</v>
      </c>
      <c r="AE138" s="158">
        <v>100</v>
      </c>
      <c r="AF138" s="158">
        <v>0</v>
      </c>
    </row>
    <row r="139" spans="1:32" ht="135" x14ac:dyDescent="0.25">
      <c r="A139" s="35" t="str">
        <f>+'PAI 2025 GPS rempl2)'!A137</f>
        <v>7200.1.3</v>
      </c>
      <c r="B139" s="60" t="str">
        <f>VLOOKUP(A139,'Dimensión 3-Gestión con Valor'!$B$10:$B$379,1,0)</f>
        <v>7200.1.3</v>
      </c>
      <c r="C139" s="158" t="s">
        <v>917</v>
      </c>
      <c r="D139" s="158">
        <v>0</v>
      </c>
      <c r="E139" s="158" t="s">
        <v>2044</v>
      </c>
      <c r="F139" s="158" t="s">
        <v>924</v>
      </c>
      <c r="G139" s="158" t="s">
        <v>1795</v>
      </c>
      <c r="H139" s="158" t="s">
        <v>1795</v>
      </c>
      <c r="I139" s="158" t="s">
        <v>1795</v>
      </c>
      <c r="J139" s="158" t="s">
        <v>1795</v>
      </c>
      <c r="K139" s="158" t="s">
        <v>19</v>
      </c>
      <c r="L139" s="158" t="s">
        <v>19</v>
      </c>
      <c r="M139" s="158" t="s">
        <v>19</v>
      </c>
      <c r="N139" s="158" t="s">
        <v>596</v>
      </c>
      <c r="O139" s="158" t="s">
        <v>19</v>
      </c>
      <c r="P139" s="158" t="s">
        <v>192</v>
      </c>
      <c r="Q139" s="158">
        <v>0</v>
      </c>
      <c r="R139" s="158">
        <v>1</v>
      </c>
      <c r="S139" s="158" t="s">
        <v>487</v>
      </c>
      <c r="T139" s="158" t="s">
        <v>922</v>
      </c>
      <c r="U139" s="165">
        <v>45839</v>
      </c>
      <c r="V139" s="165">
        <v>45869</v>
      </c>
      <c r="W139" s="158" t="s">
        <v>530</v>
      </c>
      <c r="X139" s="359">
        <v>0</v>
      </c>
      <c r="Y139" s="158">
        <v>100</v>
      </c>
      <c r="Z139" s="158" t="s">
        <v>2279</v>
      </c>
      <c r="AA139" s="165">
        <v>45869</v>
      </c>
      <c r="AB139" s="158">
        <v>100</v>
      </c>
      <c r="AC139" s="158" t="s">
        <v>2280</v>
      </c>
      <c r="AD139" s="165">
        <v>45869</v>
      </c>
      <c r="AE139" s="158">
        <v>100</v>
      </c>
      <c r="AF139" s="158">
        <v>0</v>
      </c>
    </row>
    <row r="140" spans="1:32" ht="34.5" customHeight="1" x14ac:dyDescent="0.25">
      <c r="A140" s="158" t="str">
        <f>+'PAI 2025 GPS rempl2)'!A138</f>
        <v>7200.1.4</v>
      </c>
      <c r="B140" s="60" t="str">
        <f>VLOOKUP(A140,'Dimensión 3-Gestión con Valor'!$B$10:$B$379,1,0)</f>
        <v>7200.1.4</v>
      </c>
      <c r="C140" s="158" t="s">
        <v>917</v>
      </c>
      <c r="D140" s="158">
        <v>0</v>
      </c>
      <c r="E140" s="158" t="s">
        <v>2044</v>
      </c>
      <c r="F140" s="158" t="s">
        <v>925</v>
      </c>
      <c r="G140" s="158" t="s">
        <v>1795</v>
      </c>
      <c r="H140" s="158" t="s">
        <v>1795</v>
      </c>
      <c r="I140" s="158" t="s">
        <v>1795</v>
      </c>
      <c r="J140" s="158" t="s">
        <v>1795</v>
      </c>
      <c r="K140" s="158" t="s">
        <v>19</v>
      </c>
      <c r="L140" s="158" t="s">
        <v>19</v>
      </c>
      <c r="M140" s="158" t="s">
        <v>19</v>
      </c>
      <c r="N140" s="158" t="s">
        <v>596</v>
      </c>
      <c r="O140" s="158" t="s">
        <v>19</v>
      </c>
      <c r="P140" s="158" t="s">
        <v>193</v>
      </c>
      <c r="Q140" s="158">
        <v>0</v>
      </c>
      <c r="R140" s="158">
        <v>1</v>
      </c>
      <c r="S140" s="158" t="s">
        <v>487</v>
      </c>
      <c r="T140" s="158" t="s">
        <v>922</v>
      </c>
      <c r="U140" s="165">
        <v>45870</v>
      </c>
      <c r="V140" s="165">
        <v>45960</v>
      </c>
      <c r="W140" s="158" t="s">
        <v>530</v>
      </c>
      <c r="X140" s="359">
        <v>0</v>
      </c>
      <c r="Y140" s="158">
        <v>0</v>
      </c>
      <c r="Z140" s="158">
        <v>0</v>
      </c>
      <c r="AA140" s="165"/>
      <c r="AB140" s="158">
        <v>0</v>
      </c>
      <c r="AC140" s="158">
        <v>0</v>
      </c>
      <c r="AD140" s="165"/>
      <c r="AE140" s="158"/>
      <c r="AF140" s="158">
        <v>0</v>
      </c>
    </row>
    <row r="141" spans="1:32" ht="225" x14ac:dyDescent="0.25">
      <c r="A141" s="170" t="str">
        <f>+'PAI 2025 GPS rempl2)'!A139</f>
        <v>7200.2</v>
      </c>
      <c r="B141" s="60" t="str">
        <f>VLOOKUP(A141,'Dimensión 3-Gestión con Valor'!$B$10:$B$379,1,0)</f>
        <v>7200.2</v>
      </c>
      <c r="C141" s="171" t="s">
        <v>917</v>
      </c>
      <c r="D141" s="171">
        <v>0</v>
      </c>
      <c r="E141" s="171" t="s">
        <v>482</v>
      </c>
      <c r="F141" s="171" t="s">
        <v>926</v>
      </c>
      <c r="G141" s="171" t="s">
        <v>484</v>
      </c>
      <c r="H141" s="171" t="s">
        <v>12</v>
      </c>
      <c r="I141" s="171" t="s">
        <v>1434</v>
      </c>
      <c r="J141" s="171" t="s">
        <v>1435</v>
      </c>
      <c r="K141" s="171" t="s">
        <v>1865</v>
      </c>
      <c r="L141" s="171" t="s">
        <v>485</v>
      </c>
      <c r="M141" s="171" t="s">
        <v>23</v>
      </c>
      <c r="N141" s="171" t="s">
        <v>636</v>
      </c>
      <c r="O141" s="171">
        <v>0</v>
      </c>
      <c r="P141" s="171" t="s">
        <v>286</v>
      </c>
      <c r="Q141" s="171">
        <v>50</v>
      </c>
      <c r="R141" s="171">
        <v>2</v>
      </c>
      <c r="S141" s="172" t="s">
        <v>487</v>
      </c>
      <c r="T141" s="172" t="s">
        <v>927</v>
      </c>
      <c r="U141" s="172">
        <v>45691</v>
      </c>
      <c r="V141" s="165">
        <v>45989</v>
      </c>
      <c r="W141" s="158" t="s">
        <v>917</v>
      </c>
      <c r="X141" s="359">
        <v>50</v>
      </c>
      <c r="Y141" s="359">
        <v>0</v>
      </c>
      <c r="Z141" s="359">
        <v>0</v>
      </c>
      <c r="AA141" s="360"/>
      <c r="AB141" s="359">
        <v>0</v>
      </c>
      <c r="AC141" s="359">
        <v>0</v>
      </c>
      <c r="AD141" s="360"/>
      <c r="AE141" s="368"/>
      <c r="AF141" s="359">
        <v>0</v>
      </c>
    </row>
    <row r="142" spans="1:32" ht="165" x14ac:dyDescent="0.25">
      <c r="A142" s="35" t="str">
        <f>+'PAI 2025 GPS rempl2)'!A140</f>
        <v>7200.2.1</v>
      </c>
      <c r="B142" s="60" t="str">
        <f>VLOOKUP(A142,'Dimensión 3-Gestión con Valor'!$B$10:$B$379,1,0)</f>
        <v>7200.2.1</v>
      </c>
      <c r="C142" s="158" t="s">
        <v>917</v>
      </c>
      <c r="D142" s="158">
        <v>0</v>
      </c>
      <c r="E142" s="158" t="s">
        <v>489</v>
      </c>
      <c r="F142" s="158" t="s">
        <v>928</v>
      </c>
      <c r="G142" s="158" t="s">
        <v>19</v>
      </c>
      <c r="H142" s="158" t="s">
        <v>1795</v>
      </c>
      <c r="I142" s="158" t="s">
        <v>1795</v>
      </c>
      <c r="J142" s="158" t="s">
        <v>1795</v>
      </c>
      <c r="K142" s="158" t="s">
        <v>19</v>
      </c>
      <c r="L142" s="158" t="s">
        <v>19</v>
      </c>
      <c r="M142" s="158" t="s">
        <v>19</v>
      </c>
      <c r="N142" s="158" t="s">
        <v>636</v>
      </c>
      <c r="O142" s="158" t="s">
        <v>19</v>
      </c>
      <c r="P142" s="158" t="s">
        <v>287</v>
      </c>
      <c r="Q142" s="158">
        <v>20</v>
      </c>
      <c r="R142" s="158">
        <v>2</v>
      </c>
      <c r="S142" s="158" t="s">
        <v>487</v>
      </c>
      <c r="T142" s="158" t="s">
        <v>929</v>
      </c>
      <c r="U142" s="165">
        <v>45691</v>
      </c>
      <c r="V142" s="165">
        <v>45842</v>
      </c>
      <c r="W142" s="158" t="s">
        <v>917</v>
      </c>
      <c r="X142" s="359">
        <v>10</v>
      </c>
      <c r="Y142" s="158">
        <v>100</v>
      </c>
      <c r="Z142" s="158" t="s">
        <v>2281</v>
      </c>
      <c r="AA142" s="165"/>
      <c r="AB142" s="158">
        <v>100</v>
      </c>
      <c r="AC142" s="158" t="s">
        <v>2282</v>
      </c>
      <c r="AD142" s="165">
        <v>45811</v>
      </c>
      <c r="AE142" s="158">
        <v>100</v>
      </c>
      <c r="AF142" s="158">
        <v>10</v>
      </c>
    </row>
    <row r="143" spans="1:32" ht="180" x14ac:dyDescent="0.25">
      <c r="A143" s="35" t="str">
        <f>+'PAI 2025 GPS rempl2)'!A141</f>
        <v>7200.2.2</v>
      </c>
      <c r="B143" s="60" t="str">
        <f>VLOOKUP(A143,'Dimensión 3-Gestión con Valor'!$B$10:$B$379,1,0)</f>
        <v>7200.2.2</v>
      </c>
      <c r="C143" s="158" t="s">
        <v>917</v>
      </c>
      <c r="D143" s="158">
        <v>0</v>
      </c>
      <c r="E143" s="158" t="s">
        <v>489</v>
      </c>
      <c r="F143" s="158" t="s">
        <v>930</v>
      </c>
      <c r="G143" s="158" t="s">
        <v>19</v>
      </c>
      <c r="H143" s="158" t="s">
        <v>1795</v>
      </c>
      <c r="I143" s="158" t="s">
        <v>1795</v>
      </c>
      <c r="J143" s="158" t="s">
        <v>1795</v>
      </c>
      <c r="K143" s="158" t="s">
        <v>19</v>
      </c>
      <c r="L143" s="158" t="s">
        <v>19</v>
      </c>
      <c r="M143" s="158" t="s">
        <v>19</v>
      </c>
      <c r="N143" s="158" t="s">
        <v>636</v>
      </c>
      <c r="O143" s="158" t="s">
        <v>19</v>
      </c>
      <c r="P143" s="158" t="s">
        <v>288</v>
      </c>
      <c r="Q143" s="158">
        <v>40</v>
      </c>
      <c r="R143" s="158">
        <v>1</v>
      </c>
      <c r="S143" s="158" t="s">
        <v>487</v>
      </c>
      <c r="T143" s="158" t="s">
        <v>931</v>
      </c>
      <c r="U143" s="165">
        <v>45720</v>
      </c>
      <c r="V143" s="165">
        <v>45835</v>
      </c>
      <c r="W143" s="158" t="s">
        <v>917</v>
      </c>
      <c r="X143" s="359">
        <v>20</v>
      </c>
      <c r="Y143" s="158">
        <v>100</v>
      </c>
      <c r="Z143" s="158" t="s">
        <v>2283</v>
      </c>
      <c r="AA143" s="165">
        <v>45835</v>
      </c>
      <c r="AB143" s="158">
        <v>100</v>
      </c>
      <c r="AC143" s="158" t="s">
        <v>2284</v>
      </c>
      <c r="AD143" s="165">
        <v>45835</v>
      </c>
      <c r="AE143" s="158">
        <v>100</v>
      </c>
      <c r="AF143" s="158">
        <v>20</v>
      </c>
    </row>
    <row r="144" spans="1:32" ht="45" x14ac:dyDescent="0.25">
      <c r="A144" s="35" t="str">
        <f>+'PAI 2025 GPS rempl2)'!A142</f>
        <v>7200.2.3</v>
      </c>
      <c r="B144" s="60" t="str">
        <f>VLOOKUP(A144,'Dimensión 3-Gestión con Valor'!$B$10:$B$379,1,0)</f>
        <v>7200.2.3</v>
      </c>
      <c r="C144" s="158" t="s">
        <v>917</v>
      </c>
      <c r="D144" s="158">
        <v>0</v>
      </c>
      <c r="E144" s="158" t="s">
        <v>489</v>
      </c>
      <c r="F144" s="158" t="s">
        <v>932</v>
      </c>
      <c r="G144" s="158" t="s">
        <v>19</v>
      </c>
      <c r="H144" s="158" t="s">
        <v>1795</v>
      </c>
      <c r="I144" s="158" t="s">
        <v>1795</v>
      </c>
      <c r="J144" s="158" t="s">
        <v>1795</v>
      </c>
      <c r="K144" s="158" t="s">
        <v>19</v>
      </c>
      <c r="L144" s="158" t="s">
        <v>19</v>
      </c>
      <c r="M144" s="158" t="s">
        <v>19</v>
      </c>
      <c r="N144" s="158" t="s">
        <v>636</v>
      </c>
      <c r="O144" s="158" t="s">
        <v>19</v>
      </c>
      <c r="P144" s="158" t="s">
        <v>289</v>
      </c>
      <c r="Q144" s="158">
        <v>40</v>
      </c>
      <c r="R144" s="158">
        <v>1</v>
      </c>
      <c r="S144" s="158" t="s">
        <v>487</v>
      </c>
      <c r="T144" s="158" t="s">
        <v>931</v>
      </c>
      <c r="U144" s="165">
        <v>45839</v>
      </c>
      <c r="V144" s="165">
        <v>45989</v>
      </c>
      <c r="W144" s="158" t="s">
        <v>917</v>
      </c>
      <c r="X144" s="359">
        <v>20</v>
      </c>
      <c r="Y144" s="158">
        <v>0</v>
      </c>
      <c r="Z144" s="158">
        <v>0</v>
      </c>
      <c r="AA144" s="165"/>
      <c r="AB144" s="158">
        <v>0</v>
      </c>
      <c r="AC144" s="158">
        <v>0</v>
      </c>
      <c r="AD144" s="165"/>
      <c r="AE144" s="158"/>
      <c r="AF144" s="158">
        <v>0</v>
      </c>
    </row>
    <row r="145" spans="1:32" ht="225" x14ac:dyDescent="0.25">
      <c r="A145" s="170" t="str">
        <f>+'PAI 2025 GPS rempl2)'!A143</f>
        <v>3200.1</v>
      </c>
      <c r="B145" s="60" t="str">
        <f>VLOOKUP(A145,'Dimensión 3-Gestión con Valor'!$B$10:$B$379,1,0)</f>
        <v>3200.1</v>
      </c>
      <c r="C145" s="171" t="s">
        <v>981</v>
      </c>
      <c r="D145" s="171">
        <v>0</v>
      </c>
      <c r="E145" s="171" t="s">
        <v>482</v>
      </c>
      <c r="F145" s="171" t="s">
        <v>982</v>
      </c>
      <c r="G145" s="171" t="s">
        <v>501</v>
      </c>
      <c r="H145" s="171" t="s">
        <v>12</v>
      </c>
      <c r="I145" s="171" t="s">
        <v>1434</v>
      </c>
      <c r="J145" s="171" t="s">
        <v>1435</v>
      </c>
      <c r="K145" s="171" t="s">
        <v>1865</v>
      </c>
      <c r="L145" s="171" t="s">
        <v>485</v>
      </c>
      <c r="M145" s="171" t="s">
        <v>20</v>
      </c>
      <c r="N145" s="171" t="s">
        <v>636</v>
      </c>
      <c r="O145" s="171" t="s">
        <v>1601</v>
      </c>
      <c r="P145" s="171" t="s">
        <v>145</v>
      </c>
      <c r="Q145" s="171">
        <v>50</v>
      </c>
      <c r="R145" s="171">
        <v>10</v>
      </c>
      <c r="S145" s="172" t="s">
        <v>487</v>
      </c>
      <c r="T145" s="172" t="s">
        <v>984</v>
      </c>
      <c r="U145" s="172">
        <v>45672</v>
      </c>
      <c r="V145" s="165">
        <v>46006</v>
      </c>
      <c r="W145" s="158" t="s">
        <v>981</v>
      </c>
      <c r="X145" s="359">
        <v>50</v>
      </c>
      <c r="Y145" s="359">
        <v>50</v>
      </c>
      <c r="Z145" s="359" t="s">
        <v>2285</v>
      </c>
      <c r="AA145" s="360"/>
      <c r="AB145" s="359">
        <v>50</v>
      </c>
      <c r="AC145" s="359" t="s">
        <v>2203</v>
      </c>
      <c r="AD145" s="360"/>
      <c r="AE145" s="368"/>
      <c r="AF145" s="359">
        <v>25</v>
      </c>
    </row>
    <row r="146" spans="1:32" ht="26.25" customHeight="1" x14ac:dyDescent="0.25">
      <c r="A146" s="158" t="str">
        <f>+'PAI 2025 GPS rempl2)'!A144</f>
        <v>3200.1.1</v>
      </c>
      <c r="B146" s="60" t="str">
        <f>VLOOKUP(A146,'Dimensión 3-Gestión con Valor'!$B$10:$B$379,1,0)</f>
        <v>3200.1.1</v>
      </c>
      <c r="C146" s="158" t="s">
        <v>981</v>
      </c>
      <c r="D146" s="158">
        <v>0</v>
      </c>
      <c r="E146" s="158" t="s">
        <v>489</v>
      </c>
      <c r="F146" s="158" t="s">
        <v>985</v>
      </c>
      <c r="G146" s="158" t="s">
        <v>19</v>
      </c>
      <c r="H146" s="158">
        <v>0</v>
      </c>
      <c r="I146" s="158">
        <v>0</v>
      </c>
      <c r="J146" s="158">
        <v>0</v>
      </c>
      <c r="K146" s="158" t="s">
        <v>19</v>
      </c>
      <c r="L146" s="158" t="s">
        <v>19</v>
      </c>
      <c r="M146" s="158" t="s">
        <v>19</v>
      </c>
      <c r="N146" s="158" t="s">
        <v>636</v>
      </c>
      <c r="O146" s="158" t="s">
        <v>19</v>
      </c>
      <c r="P146" s="158" t="s">
        <v>146</v>
      </c>
      <c r="Q146" s="158">
        <v>50</v>
      </c>
      <c r="R146" s="158">
        <v>1</v>
      </c>
      <c r="S146" s="158" t="s">
        <v>487</v>
      </c>
      <c r="T146" s="158" t="s">
        <v>986</v>
      </c>
      <c r="U146" s="165">
        <v>45672</v>
      </c>
      <c r="V146" s="165">
        <v>45702</v>
      </c>
      <c r="W146" s="158" t="s">
        <v>981</v>
      </c>
      <c r="X146" s="359">
        <v>25</v>
      </c>
      <c r="Y146" s="158">
        <v>100</v>
      </c>
      <c r="Z146" s="158" t="s">
        <v>2286</v>
      </c>
      <c r="AA146" s="165">
        <v>45681</v>
      </c>
      <c r="AB146" s="158">
        <v>100</v>
      </c>
      <c r="AC146" s="158" t="s">
        <v>2287</v>
      </c>
      <c r="AD146" s="165">
        <v>45700</v>
      </c>
      <c r="AE146" s="158">
        <v>100</v>
      </c>
      <c r="AF146" s="158">
        <v>25</v>
      </c>
    </row>
    <row r="147" spans="1:32" ht="26.25" customHeight="1" x14ac:dyDescent="0.25">
      <c r="A147" s="35" t="str">
        <f>+'PAI 2025 GPS rempl2)'!A145</f>
        <v>3200.1.2</v>
      </c>
      <c r="B147" s="60" t="str">
        <f>VLOOKUP(A147,'Dimensión 3-Gestión con Valor'!$B$10:$B$379,1,0)</f>
        <v>3200.1.2</v>
      </c>
      <c r="C147" s="158" t="s">
        <v>981</v>
      </c>
      <c r="D147" s="158">
        <v>0</v>
      </c>
      <c r="E147" s="158" t="s">
        <v>489</v>
      </c>
      <c r="F147" s="158" t="s">
        <v>987</v>
      </c>
      <c r="G147" s="158" t="s">
        <v>19</v>
      </c>
      <c r="H147" s="158" t="s">
        <v>1795</v>
      </c>
      <c r="I147" s="158" t="s">
        <v>1795</v>
      </c>
      <c r="J147" s="158" t="s">
        <v>1795</v>
      </c>
      <c r="K147" s="158" t="s">
        <v>19</v>
      </c>
      <c r="L147" s="158" t="s">
        <v>19</v>
      </c>
      <c r="M147" s="158" t="s">
        <v>19</v>
      </c>
      <c r="N147" s="158" t="s">
        <v>636</v>
      </c>
      <c r="O147" s="158" t="s">
        <v>19</v>
      </c>
      <c r="P147" s="158" t="s">
        <v>147</v>
      </c>
      <c r="Q147" s="158">
        <v>50</v>
      </c>
      <c r="R147" s="158">
        <v>10</v>
      </c>
      <c r="S147" s="158" t="s">
        <v>487</v>
      </c>
      <c r="T147" s="158" t="s">
        <v>984</v>
      </c>
      <c r="U147" s="165">
        <v>45705</v>
      </c>
      <c r="V147" s="165">
        <v>46006</v>
      </c>
      <c r="W147" s="158" t="s">
        <v>981</v>
      </c>
      <c r="X147" s="359">
        <v>25</v>
      </c>
      <c r="Y147" s="158">
        <v>50</v>
      </c>
      <c r="Z147" s="158" t="s">
        <v>2288</v>
      </c>
      <c r="AA147" s="165"/>
      <c r="AB147" s="158">
        <v>50</v>
      </c>
      <c r="AC147" s="158" t="s">
        <v>2289</v>
      </c>
      <c r="AD147" s="165"/>
      <c r="AE147" s="158"/>
      <c r="AF147" s="158">
        <v>12.5</v>
      </c>
    </row>
    <row r="148" spans="1:32" ht="225" x14ac:dyDescent="0.25">
      <c r="A148" s="170" t="str">
        <f>+'PAI 2025 GPS rempl2)'!A146</f>
        <v>3200.2</v>
      </c>
      <c r="B148" s="60" t="str">
        <f>VLOOKUP(A148,'Dimensión 3-Gestión con Valor'!$B$10:$B$379,1,0)</f>
        <v>3200.2</v>
      </c>
      <c r="C148" s="171" t="s">
        <v>981</v>
      </c>
      <c r="D148" s="171">
        <v>0</v>
      </c>
      <c r="E148" s="171" t="s">
        <v>482</v>
      </c>
      <c r="F148" s="171" t="s">
        <v>988</v>
      </c>
      <c r="G148" s="171" t="s">
        <v>484</v>
      </c>
      <c r="H148" s="171" t="s">
        <v>9</v>
      </c>
      <c r="I148" s="171" t="s">
        <v>1440</v>
      </c>
      <c r="J148" s="171" t="s">
        <v>1478</v>
      </c>
      <c r="K148" s="171" t="s">
        <v>1865</v>
      </c>
      <c r="L148" s="171" t="s">
        <v>485</v>
      </c>
      <c r="M148" s="171" t="s">
        <v>20</v>
      </c>
      <c r="N148" s="171" t="s">
        <v>636</v>
      </c>
      <c r="O148" s="171">
        <v>0</v>
      </c>
      <c r="P148" s="171" t="s">
        <v>251</v>
      </c>
      <c r="Q148" s="171">
        <v>50</v>
      </c>
      <c r="R148" s="171">
        <v>80</v>
      </c>
      <c r="S148" s="172" t="s">
        <v>515</v>
      </c>
      <c r="T148" s="172" t="s">
        <v>989</v>
      </c>
      <c r="U148" s="172">
        <v>45659</v>
      </c>
      <c r="V148" s="165">
        <v>46021</v>
      </c>
      <c r="W148" s="158" t="s">
        <v>981</v>
      </c>
      <c r="X148" s="359">
        <v>50</v>
      </c>
      <c r="Y148" s="359">
        <v>0</v>
      </c>
      <c r="Z148" s="359">
        <v>0</v>
      </c>
      <c r="AA148" s="360"/>
      <c r="AB148" s="359">
        <v>0</v>
      </c>
      <c r="AC148" s="359">
        <v>0</v>
      </c>
      <c r="AD148" s="360"/>
      <c r="AE148" s="368"/>
      <c r="AF148" s="359">
        <v>0</v>
      </c>
    </row>
    <row r="149" spans="1:32" ht="26.25" customHeight="1" x14ac:dyDescent="0.25">
      <c r="A149" s="35" t="str">
        <f>+'PAI 2025 GPS rempl2)'!A147</f>
        <v>3200.2.1</v>
      </c>
      <c r="B149" s="60" t="str">
        <f>VLOOKUP(A149,'Dimensión 3-Gestión con Valor'!$B$10:$B$379,1,0)</f>
        <v>3200.2.1</v>
      </c>
      <c r="C149" s="158" t="s">
        <v>981</v>
      </c>
      <c r="D149" s="158">
        <v>0</v>
      </c>
      <c r="E149" s="158" t="s">
        <v>489</v>
      </c>
      <c r="F149" s="158" t="s">
        <v>990</v>
      </c>
      <c r="G149" s="158" t="s">
        <v>19</v>
      </c>
      <c r="H149" s="158" t="s">
        <v>1795</v>
      </c>
      <c r="I149" s="158" t="s">
        <v>1795</v>
      </c>
      <c r="J149" s="158" t="s">
        <v>1795</v>
      </c>
      <c r="K149" s="158" t="s">
        <v>19</v>
      </c>
      <c r="L149" s="158" t="s">
        <v>19</v>
      </c>
      <c r="M149" s="158" t="s">
        <v>19</v>
      </c>
      <c r="N149" s="158" t="s">
        <v>636</v>
      </c>
      <c r="O149" s="158" t="s">
        <v>19</v>
      </c>
      <c r="P149" s="158" t="s">
        <v>252</v>
      </c>
      <c r="Q149" s="158">
        <v>25</v>
      </c>
      <c r="R149" s="158">
        <v>1</v>
      </c>
      <c r="S149" s="158" t="s">
        <v>487</v>
      </c>
      <c r="T149" s="158" t="s">
        <v>991</v>
      </c>
      <c r="U149" s="165">
        <v>45659</v>
      </c>
      <c r="V149" s="165">
        <v>45730</v>
      </c>
      <c r="W149" s="158" t="s">
        <v>981</v>
      </c>
      <c r="X149" s="359">
        <v>12.5</v>
      </c>
      <c r="Y149" s="158">
        <v>100</v>
      </c>
      <c r="Z149" s="158" t="s">
        <v>2290</v>
      </c>
      <c r="AA149" s="165">
        <v>45693</v>
      </c>
      <c r="AB149" s="158">
        <v>100</v>
      </c>
      <c r="AC149" s="158" t="s">
        <v>2291</v>
      </c>
      <c r="AD149" s="165">
        <v>45693</v>
      </c>
      <c r="AE149" s="158">
        <v>100</v>
      </c>
      <c r="AF149" s="158">
        <v>12.5</v>
      </c>
    </row>
    <row r="150" spans="1:32" ht="26.25" customHeight="1" x14ac:dyDescent="0.25">
      <c r="A150" s="35" t="str">
        <f>+'PAI 2025 GPS rempl2)'!A148</f>
        <v>3200.2.2</v>
      </c>
      <c r="B150" s="60" t="str">
        <f>VLOOKUP(A150,'Dimensión 3-Gestión con Valor'!$B$10:$B$379,1,0)</f>
        <v>3200.2.2</v>
      </c>
      <c r="C150" s="158" t="s">
        <v>981</v>
      </c>
      <c r="D150" s="158">
        <v>0</v>
      </c>
      <c r="E150" s="158" t="s">
        <v>489</v>
      </c>
      <c r="F150" s="158" t="s">
        <v>992</v>
      </c>
      <c r="G150" s="158" t="s">
        <v>19</v>
      </c>
      <c r="H150" s="158" t="s">
        <v>1795</v>
      </c>
      <c r="I150" s="158" t="s">
        <v>1795</v>
      </c>
      <c r="J150" s="158" t="s">
        <v>1795</v>
      </c>
      <c r="K150" s="158" t="s">
        <v>19</v>
      </c>
      <c r="L150" s="158" t="s">
        <v>19</v>
      </c>
      <c r="M150" s="158" t="s">
        <v>19</v>
      </c>
      <c r="N150" s="158" t="s">
        <v>636</v>
      </c>
      <c r="O150" s="158" t="s">
        <v>19</v>
      </c>
      <c r="P150" s="158" t="s">
        <v>253</v>
      </c>
      <c r="Q150" s="158">
        <v>25</v>
      </c>
      <c r="R150" s="158">
        <v>1</v>
      </c>
      <c r="S150" s="158" t="s">
        <v>487</v>
      </c>
      <c r="T150" s="158" t="s">
        <v>991</v>
      </c>
      <c r="U150" s="165">
        <v>45659</v>
      </c>
      <c r="V150" s="165">
        <v>45853</v>
      </c>
      <c r="W150" s="158" t="s">
        <v>981</v>
      </c>
      <c r="X150" s="359">
        <v>12.5</v>
      </c>
      <c r="Y150" s="158">
        <v>100</v>
      </c>
      <c r="Z150" s="158" t="s">
        <v>2292</v>
      </c>
      <c r="AA150" s="165"/>
      <c r="AB150" s="158">
        <v>100</v>
      </c>
      <c r="AC150" s="158" t="s">
        <v>2293</v>
      </c>
      <c r="AD150" s="165"/>
      <c r="AE150" s="158">
        <v>100</v>
      </c>
      <c r="AF150" s="158">
        <v>12.5</v>
      </c>
    </row>
    <row r="151" spans="1:32" ht="26.25" customHeight="1" x14ac:dyDescent="0.25">
      <c r="A151" s="158" t="str">
        <f>+'PAI 2025 GPS rempl2)'!A149</f>
        <v>3200.2.3</v>
      </c>
      <c r="B151" s="60" t="str">
        <f>VLOOKUP(A151,'Dimensión 3-Gestión con Valor'!$B$10:$B$379,1,0)</f>
        <v>3200.2.3</v>
      </c>
      <c r="C151" s="158" t="s">
        <v>981</v>
      </c>
      <c r="D151" s="158">
        <v>0</v>
      </c>
      <c r="E151" s="158" t="s">
        <v>489</v>
      </c>
      <c r="F151" s="158" t="s">
        <v>993</v>
      </c>
      <c r="G151" s="158" t="s">
        <v>19</v>
      </c>
      <c r="H151" s="158">
        <v>0</v>
      </c>
      <c r="I151" s="158">
        <v>0</v>
      </c>
      <c r="J151" s="158">
        <v>0</v>
      </c>
      <c r="K151" s="158" t="s">
        <v>19</v>
      </c>
      <c r="L151" s="158" t="s">
        <v>19</v>
      </c>
      <c r="M151" s="158" t="s">
        <v>19</v>
      </c>
      <c r="N151" s="158" t="s">
        <v>636</v>
      </c>
      <c r="O151" s="158" t="s">
        <v>19</v>
      </c>
      <c r="P151" s="158" t="s">
        <v>254</v>
      </c>
      <c r="Q151" s="158">
        <v>50</v>
      </c>
      <c r="R151" s="158">
        <v>80</v>
      </c>
      <c r="S151" s="158" t="s">
        <v>515</v>
      </c>
      <c r="T151" s="158" t="s">
        <v>994</v>
      </c>
      <c r="U151" s="165">
        <v>45659</v>
      </c>
      <c r="V151" s="165">
        <v>46021</v>
      </c>
      <c r="W151" s="158" t="s">
        <v>981</v>
      </c>
      <c r="X151" s="359">
        <v>25</v>
      </c>
      <c r="Y151" s="158">
        <v>0</v>
      </c>
      <c r="Z151" s="158">
        <v>0</v>
      </c>
      <c r="AA151" s="165"/>
      <c r="AB151" s="158">
        <v>0</v>
      </c>
      <c r="AC151" s="158">
        <v>0</v>
      </c>
      <c r="AD151" s="165"/>
      <c r="AE151" s="158"/>
      <c r="AF151" s="158">
        <v>0</v>
      </c>
    </row>
    <row r="152" spans="1:32" ht="255" x14ac:dyDescent="0.25">
      <c r="A152" s="170" t="str">
        <f>+'PAI 2025 GPS rempl2)'!A150</f>
        <v>6000.1</v>
      </c>
      <c r="B152" s="60" t="str">
        <f>VLOOKUP(A152,'Dimensión 3-Gestión con Valor'!$B$10:$B$379,1,0)</f>
        <v>6000.1</v>
      </c>
      <c r="C152" s="171" t="s">
        <v>1221</v>
      </c>
      <c r="D152" s="171">
        <v>1</v>
      </c>
      <c r="E152" s="171" t="s">
        <v>482</v>
      </c>
      <c r="F152" s="171" t="s">
        <v>1222</v>
      </c>
      <c r="G152" s="171" t="s">
        <v>501</v>
      </c>
      <c r="H152" s="171" t="s">
        <v>10</v>
      </c>
      <c r="I152" s="171" t="s">
        <v>1438</v>
      </c>
      <c r="J152" s="171" t="s">
        <v>1439</v>
      </c>
      <c r="K152" s="171" t="s">
        <v>19</v>
      </c>
      <c r="L152" s="171" t="s">
        <v>485</v>
      </c>
      <c r="M152" s="171" t="s">
        <v>39</v>
      </c>
      <c r="N152" s="171" t="s">
        <v>1527</v>
      </c>
      <c r="O152" s="171" t="s">
        <v>1606</v>
      </c>
      <c r="P152" s="171" t="s">
        <v>2046</v>
      </c>
      <c r="Q152" s="171">
        <v>14</v>
      </c>
      <c r="R152" s="171">
        <v>4</v>
      </c>
      <c r="S152" s="172" t="s">
        <v>487</v>
      </c>
      <c r="T152" s="172" t="s">
        <v>2047</v>
      </c>
      <c r="U152" s="172">
        <v>45670</v>
      </c>
      <c r="V152" s="165">
        <v>46022</v>
      </c>
      <c r="W152" s="158" t="s">
        <v>1221</v>
      </c>
      <c r="X152" s="359">
        <v>14</v>
      </c>
      <c r="Y152" s="359">
        <v>0</v>
      </c>
      <c r="Z152" s="359">
        <v>0</v>
      </c>
      <c r="AA152" s="360"/>
      <c r="AB152" s="359">
        <v>0</v>
      </c>
      <c r="AC152" s="359">
        <v>0</v>
      </c>
      <c r="AD152" s="360"/>
      <c r="AE152" s="368"/>
      <c r="AF152" s="359">
        <v>0</v>
      </c>
    </row>
    <row r="153" spans="1:32" ht="22.5" customHeight="1" x14ac:dyDescent="0.25">
      <c r="A153" s="35" t="str">
        <f>+'PAI 2025 GPS rempl2)'!A151</f>
        <v>6000.1.1</v>
      </c>
      <c r="B153" s="60" t="str">
        <f>VLOOKUP(A153,'Dimensión 3-Gestión con Valor'!$B$10:$B$379,1,0)</f>
        <v>6000.1.1</v>
      </c>
      <c r="C153" s="158" t="s">
        <v>1221</v>
      </c>
      <c r="D153" s="158">
        <v>1</v>
      </c>
      <c r="E153" s="158" t="s">
        <v>489</v>
      </c>
      <c r="F153" s="158" t="s">
        <v>1223</v>
      </c>
      <c r="G153" s="158" t="s">
        <v>19</v>
      </c>
      <c r="H153" s="158" t="s">
        <v>1795</v>
      </c>
      <c r="I153" s="158" t="s">
        <v>1795</v>
      </c>
      <c r="J153" s="158" t="s">
        <v>1795</v>
      </c>
      <c r="K153" s="158" t="s">
        <v>19</v>
      </c>
      <c r="L153" s="158" t="s">
        <v>19</v>
      </c>
      <c r="M153" s="158" t="s">
        <v>19</v>
      </c>
      <c r="N153" s="158" t="s">
        <v>1527</v>
      </c>
      <c r="O153" s="158" t="s">
        <v>19</v>
      </c>
      <c r="P153" s="158" t="s">
        <v>2048</v>
      </c>
      <c r="Q153" s="158">
        <v>20</v>
      </c>
      <c r="R153" s="158">
        <v>4</v>
      </c>
      <c r="S153" s="158" t="s">
        <v>487</v>
      </c>
      <c r="T153" s="158" t="s">
        <v>2049</v>
      </c>
      <c r="U153" s="165">
        <v>45670</v>
      </c>
      <c r="V153" s="165">
        <v>45897</v>
      </c>
      <c r="W153" s="158" t="s">
        <v>1221</v>
      </c>
      <c r="X153" s="359">
        <v>2.8</v>
      </c>
      <c r="Y153" s="158">
        <v>100</v>
      </c>
      <c r="Z153" s="158" t="s">
        <v>2294</v>
      </c>
      <c r="AA153" s="165">
        <v>45895</v>
      </c>
      <c r="AB153" s="158">
        <v>100</v>
      </c>
      <c r="AC153" s="158" t="s">
        <v>2295</v>
      </c>
      <c r="AD153" s="165">
        <v>45895</v>
      </c>
      <c r="AE153" s="158">
        <v>100</v>
      </c>
      <c r="AF153" s="158">
        <v>2.8</v>
      </c>
    </row>
    <row r="154" spans="1:32" ht="60" x14ac:dyDescent="0.25">
      <c r="A154" s="35" t="str">
        <f>+'PAI 2025 GPS rempl2)'!A152</f>
        <v>6000.1.2</v>
      </c>
      <c r="B154" s="60" t="str">
        <f>VLOOKUP(A154,'Dimensión 3-Gestión con Valor'!$B$10:$B$379,1,0)</f>
        <v>6000.1.2</v>
      </c>
      <c r="C154" s="158" t="s">
        <v>1221</v>
      </c>
      <c r="D154" s="158">
        <v>1</v>
      </c>
      <c r="E154" s="158" t="s">
        <v>489</v>
      </c>
      <c r="F154" s="158" t="s">
        <v>1224</v>
      </c>
      <c r="G154" s="158" t="s">
        <v>19</v>
      </c>
      <c r="H154" s="158" t="s">
        <v>1795</v>
      </c>
      <c r="I154" s="158" t="s">
        <v>1795</v>
      </c>
      <c r="J154" s="158" t="s">
        <v>1795</v>
      </c>
      <c r="K154" s="158" t="s">
        <v>19</v>
      </c>
      <c r="L154" s="158" t="s">
        <v>19</v>
      </c>
      <c r="M154" s="158" t="s">
        <v>19</v>
      </c>
      <c r="N154" s="158" t="s">
        <v>1527</v>
      </c>
      <c r="O154" s="158" t="s">
        <v>19</v>
      </c>
      <c r="P154" s="158" t="s">
        <v>194</v>
      </c>
      <c r="Q154" s="158">
        <v>20</v>
      </c>
      <c r="R154" s="158">
        <v>4</v>
      </c>
      <c r="S154" s="158" t="s">
        <v>487</v>
      </c>
      <c r="T154" s="158" t="s">
        <v>2050</v>
      </c>
      <c r="U154" s="165">
        <v>45670</v>
      </c>
      <c r="V154" s="165">
        <v>46022</v>
      </c>
      <c r="W154" s="158" t="s">
        <v>1221</v>
      </c>
      <c r="X154" s="359">
        <v>2.8</v>
      </c>
      <c r="Y154" s="158">
        <v>0</v>
      </c>
      <c r="Z154" s="158">
        <v>0</v>
      </c>
      <c r="AA154" s="165"/>
      <c r="AB154" s="158">
        <v>0</v>
      </c>
      <c r="AC154" s="158">
        <v>0</v>
      </c>
      <c r="AD154" s="165"/>
      <c r="AE154" s="158"/>
      <c r="AF154" s="158">
        <v>0</v>
      </c>
    </row>
    <row r="155" spans="1:32" ht="34.5" customHeight="1" x14ac:dyDescent="0.25">
      <c r="A155" s="158" t="str">
        <f>+'PAI 2025 GPS rempl2)'!A153</f>
        <v>6000.1.3</v>
      </c>
      <c r="B155" s="60" t="str">
        <f>VLOOKUP(A155,'Dimensión 3-Gestión con Valor'!$B$10:$B$379,1,0)</f>
        <v>6000.1.3</v>
      </c>
      <c r="C155" s="158" t="s">
        <v>1221</v>
      </c>
      <c r="D155" s="158">
        <v>1</v>
      </c>
      <c r="E155" s="158" t="s">
        <v>489</v>
      </c>
      <c r="F155" s="158" t="s">
        <v>1225</v>
      </c>
      <c r="G155" s="158" t="s">
        <v>19</v>
      </c>
      <c r="H155" s="158">
        <v>0</v>
      </c>
      <c r="I155" s="158">
        <v>0</v>
      </c>
      <c r="J155" s="158">
        <v>0</v>
      </c>
      <c r="K155" s="158" t="s">
        <v>19</v>
      </c>
      <c r="L155" s="158" t="s">
        <v>19</v>
      </c>
      <c r="M155" s="158" t="s">
        <v>19</v>
      </c>
      <c r="N155" s="158" t="s">
        <v>636</v>
      </c>
      <c r="O155" s="158" t="s">
        <v>19</v>
      </c>
      <c r="P155" s="158" t="s">
        <v>2051</v>
      </c>
      <c r="Q155" s="158">
        <v>30</v>
      </c>
      <c r="R155" s="158">
        <v>100</v>
      </c>
      <c r="S155" s="158" t="s">
        <v>515</v>
      </c>
      <c r="T155" s="158" t="s">
        <v>1226</v>
      </c>
      <c r="U155" s="165">
        <v>45670</v>
      </c>
      <c r="V155" s="165">
        <v>46022</v>
      </c>
      <c r="W155" s="158" t="s">
        <v>1221</v>
      </c>
      <c r="X155" s="359">
        <v>4.2</v>
      </c>
      <c r="Y155" s="158">
        <v>0</v>
      </c>
      <c r="Z155" s="158">
        <v>0</v>
      </c>
      <c r="AA155" s="165"/>
      <c r="AB155" s="158">
        <v>0</v>
      </c>
      <c r="AC155" s="158">
        <v>0</v>
      </c>
      <c r="AD155" s="165"/>
      <c r="AE155" s="158"/>
      <c r="AF155" s="158">
        <v>0</v>
      </c>
    </row>
    <row r="156" spans="1:32" ht="60" x14ac:dyDescent="0.25">
      <c r="A156" s="35" t="str">
        <f>+'PAI 2025 GPS rempl2)'!A154</f>
        <v>6000.1.4</v>
      </c>
      <c r="B156" s="60" t="str">
        <f>VLOOKUP(A156,'Dimensión 3-Gestión con Valor'!$B$10:$B$379,1,0)</f>
        <v>6000.1.4</v>
      </c>
      <c r="C156" s="158" t="s">
        <v>1221</v>
      </c>
      <c r="D156" s="158">
        <v>1</v>
      </c>
      <c r="E156" s="158" t="s">
        <v>489</v>
      </c>
      <c r="F156" s="158" t="s">
        <v>1227</v>
      </c>
      <c r="G156" s="158" t="s">
        <v>19</v>
      </c>
      <c r="H156" s="158" t="s">
        <v>1795</v>
      </c>
      <c r="I156" s="158" t="s">
        <v>1795</v>
      </c>
      <c r="J156" s="158" t="s">
        <v>1795</v>
      </c>
      <c r="K156" s="158" t="s">
        <v>19</v>
      </c>
      <c r="L156" s="158" t="s">
        <v>19</v>
      </c>
      <c r="M156" s="158" t="s">
        <v>19</v>
      </c>
      <c r="N156" s="158" t="s">
        <v>636</v>
      </c>
      <c r="O156" s="158" t="s">
        <v>19</v>
      </c>
      <c r="P156" s="158" t="s">
        <v>2052</v>
      </c>
      <c r="Q156" s="158">
        <v>30</v>
      </c>
      <c r="R156" s="158">
        <v>4</v>
      </c>
      <c r="S156" s="158" t="s">
        <v>487</v>
      </c>
      <c r="T156" s="158" t="s">
        <v>2047</v>
      </c>
      <c r="U156" s="165">
        <v>45670</v>
      </c>
      <c r="V156" s="165">
        <v>46022</v>
      </c>
      <c r="W156" s="158" t="s">
        <v>1221</v>
      </c>
      <c r="X156" s="359">
        <v>4.2</v>
      </c>
      <c r="Y156" s="158">
        <v>0</v>
      </c>
      <c r="Z156" s="158">
        <v>0</v>
      </c>
      <c r="AA156" s="165"/>
      <c r="AB156" s="158">
        <v>0</v>
      </c>
      <c r="AC156" s="158">
        <v>0</v>
      </c>
      <c r="AD156" s="165"/>
      <c r="AE156" s="158"/>
      <c r="AF156" s="158">
        <v>0</v>
      </c>
    </row>
    <row r="157" spans="1:32" ht="60" x14ac:dyDescent="0.25">
      <c r="A157" s="170" t="str">
        <f>+'PAI 2025 GPS rempl2)'!A155</f>
        <v>6000.2</v>
      </c>
      <c r="B157" s="60" t="str">
        <f>VLOOKUP(A157,'Dimensión 3-Gestión con Valor'!$B$10:$B$379,1,0)</f>
        <v>6000.2</v>
      </c>
      <c r="C157" s="171" t="s">
        <v>1221</v>
      </c>
      <c r="D157" s="171">
        <v>1</v>
      </c>
      <c r="E157" s="171" t="s">
        <v>482</v>
      </c>
      <c r="F157" s="171" t="s">
        <v>1228</v>
      </c>
      <c r="G157" s="171" t="s">
        <v>1795</v>
      </c>
      <c r="H157" s="171" t="s">
        <v>1795</v>
      </c>
      <c r="I157" s="171" t="s">
        <v>1795</v>
      </c>
      <c r="J157" s="171" t="s">
        <v>1795</v>
      </c>
      <c r="K157" s="171" t="s">
        <v>19</v>
      </c>
      <c r="L157" s="171" t="s">
        <v>485</v>
      </c>
      <c r="M157" s="171" t="s">
        <v>39</v>
      </c>
      <c r="N157" s="171" t="s">
        <v>1010</v>
      </c>
      <c r="O157" s="171" t="s">
        <v>1606</v>
      </c>
      <c r="P157" s="171" t="s">
        <v>2053</v>
      </c>
      <c r="Q157" s="171">
        <v>14</v>
      </c>
      <c r="R157" s="171">
        <v>6</v>
      </c>
      <c r="S157" s="172" t="s">
        <v>487</v>
      </c>
      <c r="T157" s="172" t="s">
        <v>2054</v>
      </c>
      <c r="U157" s="172">
        <v>45670</v>
      </c>
      <c r="V157" s="165">
        <v>46022</v>
      </c>
      <c r="W157" s="158" t="s">
        <v>1221</v>
      </c>
      <c r="X157" s="359">
        <v>14</v>
      </c>
      <c r="Y157" s="359">
        <v>0</v>
      </c>
      <c r="Z157" s="359">
        <v>0</v>
      </c>
      <c r="AA157" s="360"/>
      <c r="AB157" s="359">
        <v>0</v>
      </c>
      <c r="AC157" s="359">
        <v>0</v>
      </c>
      <c r="AD157" s="360"/>
      <c r="AE157" s="368"/>
      <c r="AF157" s="359">
        <v>0</v>
      </c>
    </row>
    <row r="158" spans="1:32" ht="51" customHeight="1" x14ac:dyDescent="0.25">
      <c r="A158" s="158" t="str">
        <f>+'PAI 2025 GPS rempl2)'!A156</f>
        <v>6000.2.1</v>
      </c>
      <c r="B158" s="60" t="str">
        <f>VLOOKUP(A158,'Dimensión 3-Gestión con Valor'!$B$10:$B$379,1,0)</f>
        <v>6000.2.1</v>
      </c>
      <c r="C158" s="158" t="s">
        <v>1221</v>
      </c>
      <c r="D158" s="158">
        <v>1</v>
      </c>
      <c r="E158" s="158" t="s">
        <v>489</v>
      </c>
      <c r="F158" s="158" t="s">
        <v>1229</v>
      </c>
      <c r="G158" s="158" t="s">
        <v>19</v>
      </c>
      <c r="H158" s="158">
        <v>0</v>
      </c>
      <c r="I158" s="158">
        <v>0</v>
      </c>
      <c r="J158" s="158">
        <v>0</v>
      </c>
      <c r="K158" s="158" t="s">
        <v>19</v>
      </c>
      <c r="L158" s="158" t="s">
        <v>19</v>
      </c>
      <c r="M158" s="158" t="s">
        <v>19</v>
      </c>
      <c r="N158" s="158" t="s">
        <v>636</v>
      </c>
      <c r="O158" s="158" t="s">
        <v>19</v>
      </c>
      <c r="P158" s="158" t="s">
        <v>2048</v>
      </c>
      <c r="Q158" s="158">
        <v>20</v>
      </c>
      <c r="R158" s="158">
        <v>6</v>
      </c>
      <c r="S158" s="158" t="s">
        <v>487</v>
      </c>
      <c r="T158" s="158" t="s">
        <v>2055</v>
      </c>
      <c r="U158" s="165">
        <v>45670</v>
      </c>
      <c r="V158" s="165">
        <v>45897</v>
      </c>
      <c r="W158" s="158" t="s">
        <v>1221</v>
      </c>
      <c r="X158" s="359">
        <v>2.8</v>
      </c>
      <c r="Y158" s="158">
        <v>100</v>
      </c>
      <c r="Z158" s="158" t="s">
        <v>2296</v>
      </c>
      <c r="AA158" s="165">
        <v>45895</v>
      </c>
      <c r="AB158" s="158">
        <v>100</v>
      </c>
      <c r="AC158" s="158" t="s">
        <v>2297</v>
      </c>
      <c r="AD158" s="165"/>
      <c r="AE158" s="158">
        <v>100</v>
      </c>
      <c r="AF158" s="158">
        <v>2.8</v>
      </c>
    </row>
    <row r="159" spans="1:32" ht="60" x14ac:dyDescent="0.25">
      <c r="A159" s="35" t="str">
        <f>+'PAI 2025 GPS rempl2)'!A157</f>
        <v>6000.2.2</v>
      </c>
      <c r="B159" s="60" t="str">
        <f>VLOOKUP(A159,'Dimensión 3-Gestión con Valor'!$B$10:$B$379,1,0)</f>
        <v>6000.2.2</v>
      </c>
      <c r="C159" s="158" t="s">
        <v>1221</v>
      </c>
      <c r="D159" s="158">
        <v>1</v>
      </c>
      <c r="E159" s="158" t="s">
        <v>489</v>
      </c>
      <c r="F159" s="158" t="s">
        <v>1230</v>
      </c>
      <c r="G159" s="158" t="s">
        <v>1795</v>
      </c>
      <c r="H159" s="158" t="s">
        <v>1795</v>
      </c>
      <c r="I159" s="158" t="s">
        <v>1795</v>
      </c>
      <c r="J159" s="158" t="s">
        <v>1795</v>
      </c>
      <c r="K159" s="158" t="s">
        <v>19</v>
      </c>
      <c r="L159" s="158" t="s">
        <v>19</v>
      </c>
      <c r="M159" s="158" t="s">
        <v>19</v>
      </c>
      <c r="N159" s="158" t="s">
        <v>636</v>
      </c>
      <c r="O159" s="158" t="s">
        <v>19</v>
      </c>
      <c r="P159" s="158" t="s">
        <v>194</v>
      </c>
      <c r="Q159" s="158">
        <v>20</v>
      </c>
      <c r="R159" s="158">
        <v>6</v>
      </c>
      <c r="S159" s="158" t="s">
        <v>487</v>
      </c>
      <c r="T159" s="158" t="s">
        <v>2056</v>
      </c>
      <c r="U159" s="165">
        <v>45670</v>
      </c>
      <c r="V159" s="165">
        <v>46022</v>
      </c>
      <c r="W159" s="158" t="s">
        <v>1221</v>
      </c>
      <c r="X159" s="359">
        <v>2.8</v>
      </c>
      <c r="Y159" s="158">
        <v>0</v>
      </c>
      <c r="Z159" s="158">
        <v>0</v>
      </c>
      <c r="AA159" s="165"/>
      <c r="AB159" s="158">
        <v>0</v>
      </c>
      <c r="AC159" s="158">
        <v>0</v>
      </c>
      <c r="AD159" s="165"/>
      <c r="AE159" s="158"/>
      <c r="AF159" s="158">
        <v>0</v>
      </c>
    </row>
    <row r="160" spans="1:32" ht="60" x14ac:dyDescent="0.25">
      <c r="A160" s="35" t="str">
        <f>+'PAI 2025 GPS rempl2)'!A158</f>
        <v>6000.2.3</v>
      </c>
      <c r="B160" s="60" t="str">
        <f>VLOOKUP(A160,'Dimensión 3-Gestión con Valor'!$B$10:$B$379,1,0)</f>
        <v>6000.2.3</v>
      </c>
      <c r="C160" s="158" t="s">
        <v>1221</v>
      </c>
      <c r="D160" s="158">
        <v>1</v>
      </c>
      <c r="E160" s="158" t="s">
        <v>489</v>
      </c>
      <c r="F160" s="158" t="s">
        <v>1231</v>
      </c>
      <c r="G160" s="158" t="s">
        <v>19</v>
      </c>
      <c r="H160" s="158" t="s">
        <v>1795</v>
      </c>
      <c r="I160" s="158" t="s">
        <v>1795</v>
      </c>
      <c r="J160" s="158" t="s">
        <v>1795</v>
      </c>
      <c r="K160" s="158" t="s">
        <v>19</v>
      </c>
      <c r="L160" s="158" t="s">
        <v>19</v>
      </c>
      <c r="M160" s="158" t="s">
        <v>19</v>
      </c>
      <c r="N160" s="158" t="s">
        <v>636</v>
      </c>
      <c r="O160" s="158" t="s">
        <v>19</v>
      </c>
      <c r="P160" s="158" t="s">
        <v>2051</v>
      </c>
      <c r="Q160" s="158">
        <v>30</v>
      </c>
      <c r="R160" s="158">
        <v>100</v>
      </c>
      <c r="S160" s="158" t="s">
        <v>515</v>
      </c>
      <c r="T160" s="158" t="s">
        <v>1226</v>
      </c>
      <c r="U160" s="165">
        <v>45670</v>
      </c>
      <c r="V160" s="165">
        <v>46022</v>
      </c>
      <c r="W160" s="158" t="s">
        <v>1221</v>
      </c>
      <c r="X160" s="359">
        <v>4.2</v>
      </c>
      <c r="Y160" s="158">
        <v>0</v>
      </c>
      <c r="Z160" s="158">
        <v>0</v>
      </c>
      <c r="AA160" s="165"/>
      <c r="AB160" s="158">
        <v>0</v>
      </c>
      <c r="AC160" s="158">
        <v>0</v>
      </c>
      <c r="AD160" s="165"/>
      <c r="AE160" s="158"/>
      <c r="AF160" s="158">
        <v>0</v>
      </c>
    </row>
    <row r="161" spans="1:32" ht="60" x14ac:dyDescent="0.25">
      <c r="A161" s="35" t="str">
        <f>+'PAI 2025 GPS rempl2)'!A159</f>
        <v>6000.2.4</v>
      </c>
      <c r="B161" s="60" t="str">
        <f>VLOOKUP(A161,'Dimensión 3-Gestión con Valor'!$B$10:$B$379,1,0)</f>
        <v>6000.2.4</v>
      </c>
      <c r="C161" s="158" t="s">
        <v>1221</v>
      </c>
      <c r="D161" s="158">
        <v>1</v>
      </c>
      <c r="E161" s="158" t="s">
        <v>489</v>
      </c>
      <c r="F161" s="158" t="s">
        <v>1232</v>
      </c>
      <c r="G161" s="158" t="s">
        <v>19</v>
      </c>
      <c r="H161" s="158">
        <v>0</v>
      </c>
      <c r="I161" s="158">
        <v>0</v>
      </c>
      <c r="J161" s="158">
        <v>0</v>
      </c>
      <c r="K161" s="158" t="s">
        <v>19</v>
      </c>
      <c r="L161" s="158" t="s">
        <v>19</v>
      </c>
      <c r="M161" s="158" t="s">
        <v>19</v>
      </c>
      <c r="N161" s="158" t="s">
        <v>636</v>
      </c>
      <c r="O161" s="158" t="s">
        <v>19</v>
      </c>
      <c r="P161" s="158" t="s">
        <v>2052</v>
      </c>
      <c r="Q161" s="158">
        <v>30</v>
      </c>
      <c r="R161" s="158">
        <v>6</v>
      </c>
      <c r="S161" s="158" t="s">
        <v>487</v>
      </c>
      <c r="T161" s="158" t="s">
        <v>2054</v>
      </c>
      <c r="U161" s="165">
        <v>45670</v>
      </c>
      <c r="V161" s="165">
        <v>46022</v>
      </c>
      <c r="W161" s="158" t="s">
        <v>1221</v>
      </c>
      <c r="X161" s="359">
        <v>4.2</v>
      </c>
      <c r="Y161" s="158">
        <v>0</v>
      </c>
      <c r="Z161" s="158">
        <v>0</v>
      </c>
      <c r="AA161" s="165"/>
      <c r="AB161" s="158">
        <v>0</v>
      </c>
      <c r="AC161" s="158">
        <v>0</v>
      </c>
      <c r="AD161" s="165"/>
      <c r="AE161" s="158"/>
      <c r="AF161" s="158">
        <v>0</v>
      </c>
    </row>
    <row r="162" spans="1:32" ht="34.5" customHeight="1" x14ac:dyDescent="0.25">
      <c r="A162" s="170" t="str">
        <f>+'PAI 2025 GPS rempl2)'!A160</f>
        <v>6000.3</v>
      </c>
      <c r="B162" s="60" t="str">
        <f>VLOOKUP(A162,'Dimensión 3-Gestión con Valor'!$B$10:$B$379,1,0)</f>
        <v>6000.3</v>
      </c>
      <c r="C162" s="171" t="s">
        <v>1221</v>
      </c>
      <c r="D162" s="171">
        <v>1</v>
      </c>
      <c r="E162" s="171" t="s">
        <v>482</v>
      </c>
      <c r="F162" s="171" t="s">
        <v>1233</v>
      </c>
      <c r="G162" s="171" t="s">
        <v>501</v>
      </c>
      <c r="H162" s="171" t="s">
        <v>10</v>
      </c>
      <c r="I162" s="171" t="s">
        <v>1438</v>
      </c>
      <c r="J162" s="171" t="s">
        <v>1439</v>
      </c>
      <c r="K162" s="171" t="s">
        <v>19</v>
      </c>
      <c r="L162" s="171" t="s">
        <v>485</v>
      </c>
      <c r="M162" s="171" t="s">
        <v>39</v>
      </c>
      <c r="N162" s="171" t="s">
        <v>636</v>
      </c>
      <c r="O162" s="171" t="s">
        <v>1606</v>
      </c>
      <c r="P162" s="171" t="s">
        <v>2057</v>
      </c>
      <c r="Q162" s="171">
        <v>14</v>
      </c>
      <c r="R162" s="171">
        <v>2</v>
      </c>
      <c r="S162" s="172" t="s">
        <v>487</v>
      </c>
      <c r="T162" s="172" t="s">
        <v>2058</v>
      </c>
      <c r="U162" s="172">
        <v>45670</v>
      </c>
      <c r="V162" s="165">
        <v>46022</v>
      </c>
      <c r="W162" s="158" t="s">
        <v>1221</v>
      </c>
      <c r="X162" s="359">
        <v>14</v>
      </c>
      <c r="Y162" s="359">
        <v>0</v>
      </c>
      <c r="Z162" s="359">
        <v>0</v>
      </c>
      <c r="AA162" s="360"/>
      <c r="AB162" s="359">
        <v>0</v>
      </c>
      <c r="AC162" s="359">
        <v>0</v>
      </c>
      <c r="AD162" s="360"/>
      <c r="AE162" s="368"/>
      <c r="AF162" s="359">
        <v>0</v>
      </c>
    </row>
    <row r="163" spans="1:32" ht="22.5" customHeight="1" x14ac:dyDescent="0.25">
      <c r="A163" s="35" t="str">
        <f>+'PAI 2025 GPS rempl2)'!A161</f>
        <v>6000.3.1</v>
      </c>
      <c r="B163" s="60" t="str">
        <f>VLOOKUP(A163,'Dimensión 3-Gestión con Valor'!$B$10:$B$379,1,0)</f>
        <v>6000.3.1</v>
      </c>
      <c r="C163" s="158" t="s">
        <v>1221</v>
      </c>
      <c r="D163" s="158">
        <v>1</v>
      </c>
      <c r="E163" s="158" t="s">
        <v>489</v>
      </c>
      <c r="F163" s="158" t="s">
        <v>1234</v>
      </c>
      <c r="G163" s="158" t="s">
        <v>19</v>
      </c>
      <c r="H163" s="158" t="s">
        <v>1795</v>
      </c>
      <c r="I163" s="158" t="s">
        <v>1795</v>
      </c>
      <c r="J163" s="158" t="s">
        <v>1795</v>
      </c>
      <c r="K163" s="158" t="s">
        <v>19</v>
      </c>
      <c r="L163" s="158" t="s">
        <v>19</v>
      </c>
      <c r="M163" s="158" t="s">
        <v>19</v>
      </c>
      <c r="N163" s="158" t="s">
        <v>636</v>
      </c>
      <c r="O163" s="158" t="s">
        <v>19</v>
      </c>
      <c r="P163" s="158" t="s">
        <v>2048</v>
      </c>
      <c r="Q163" s="158">
        <v>20</v>
      </c>
      <c r="R163" s="158">
        <v>2</v>
      </c>
      <c r="S163" s="158" t="s">
        <v>487</v>
      </c>
      <c r="T163" s="158" t="s">
        <v>2059</v>
      </c>
      <c r="U163" s="165">
        <v>45670</v>
      </c>
      <c r="V163" s="165">
        <v>45897</v>
      </c>
      <c r="W163" s="158" t="s">
        <v>1221</v>
      </c>
      <c r="X163" s="359">
        <v>2.8</v>
      </c>
      <c r="Y163" s="158">
        <v>100</v>
      </c>
      <c r="Z163" s="158" t="s">
        <v>2298</v>
      </c>
      <c r="AA163" s="165">
        <v>45896</v>
      </c>
      <c r="AB163" s="158">
        <v>100</v>
      </c>
      <c r="AC163" s="158" t="s">
        <v>2299</v>
      </c>
      <c r="AD163" s="165">
        <v>45896</v>
      </c>
      <c r="AE163" s="158">
        <v>100</v>
      </c>
      <c r="AF163" s="158">
        <v>2.8</v>
      </c>
    </row>
    <row r="164" spans="1:32" ht="34.5" customHeight="1" x14ac:dyDescent="0.25">
      <c r="A164" s="158" t="str">
        <f>+'PAI 2025 GPS rempl2)'!A162</f>
        <v>6000.3.2</v>
      </c>
      <c r="B164" s="60" t="str">
        <f>VLOOKUP(A164,'Dimensión 3-Gestión con Valor'!$B$10:$B$379,1,0)</f>
        <v>6000.3.2</v>
      </c>
      <c r="C164" s="158" t="s">
        <v>1221</v>
      </c>
      <c r="D164" s="158">
        <v>1</v>
      </c>
      <c r="E164" s="158" t="s">
        <v>489</v>
      </c>
      <c r="F164" s="158" t="s">
        <v>1235</v>
      </c>
      <c r="G164" s="158" t="s">
        <v>19</v>
      </c>
      <c r="H164" s="158">
        <v>0</v>
      </c>
      <c r="I164" s="158">
        <v>0</v>
      </c>
      <c r="J164" s="158">
        <v>0</v>
      </c>
      <c r="K164" s="158" t="s">
        <v>19</v>
      </c>
      <c r="L164" s="158" t="s">
        <v>19</v>
      </c>
      <c r="M164" s="158" t="s">
        <v>19</v>
      </c>
      <c r="N164" s="158" t="s">
        <v>636</v>
      </c>
      <c r="O164" s="158" t="s">
        <v>19</v>
      </c>
      <c r="P164" s="158" t="s">
        <v>194</v>
      </c>
      <c r="Q164" s="158">
        <v>20</v>
      </c>
      <c r="R164" s="158">
        <v>2</v>
      </c>
      <c r="S164" s="158" t="s">
        <v>487</v>
      </c>
      <c r="T164" s="158" t="s">
        <v>2060</v>
      </c>
      <c r="U164" s="165">
        <v>45670</v>
      </c>
      <c r="V164" s="165">
        <v>46022</v>
      </c>
      <c r="W164" s="158" t="s">
        <v>1221</v>
      </c>
      <c r="X164" s="359">
        <v>2.8</v>
      </c>
      <c r="Y164" s="158">
        <v>0</v>
      </c>
      <c r="Z164" s="158">
        <v>0</v>
      </c>
      <c r="AA164" s="165"/>
      <c r="AB164" s="158">
        <v>0</v>
      </c>
      <c r="AC164" s="158">
        <v>0</v>
      </c>
      <c r="AD164" s="165"/>
      <c r="AE164" s="158"/>
      <c r="AF164" s="158">
        <v>0</v>
      </c>
    </row>
    <row r="165" spans="1:32" ht="60" x14ac:dyDescent="0.25">
      <c r="A165" s="35" t="str">
        <f>+'PAI 2025 GPS rempl2)'!A163</f>
        <v>6000.3.3</v>
      </c>
      <c r="B165" s="60" t="str">
        <f>VLOOKUP(A165,'Dimensión 3-Gestión con Valor'!$B$10:$B$379,1,0)</f>
        <v>6000.3.3</v>
      </c>
      <c r="C165" s="158" t="s">
        <v>1221</v>
      </c>
      <c r="D165" s="158">
        <v>1</v>
      </c>
      <c r="E165" s="158" t="s">
        <v>489</v>
      </c>
      <c r="F165" s="158" t="s">
        <v>1236</v>
      </c>
      <c r="G165" s="158" t="s">
        <v>19</v>
      </c>
      <c r="H165" s="158" t="s">
        <v>1795</v>
      </c>
      <c r="I165" s="158" t="s">
        <v>1795</v>
      </c>
      <c r="J165" s="158" t="s">
        <v>1795</v>
      </c>
      <c r="K165" s="158" t="s">
        <v>19</v>
      </c>
      <c r="L165" s="158" t="s">
        <v>19</v>
      </c>
      <c r="M165" s="158" t="s">
        <v>19</v>
      </c>
      <c r="N165" s="158" t="s">
        <v>636</v>
      </c>
      <c r="O165" s="158" t="s">
        <v>19</v>
      </c>
      <c r="P165" s="158" t="s">
        <v>2051</v>
      </c>
      <c r="Q165" s="158">
        <v>30</v>
      </c>
      <c r="R165" s="158">
        <v>100</v>
      </c>
      <c r="S165" s="158" t="s">
        <v>515</v>
      </c>
      <c r="T165" s="158" t="s">
        <v>1226</v>
      </c>
      <c r="U165" s="165">
        <v>45670</v>
      </c>
      <c r="V165" s="165">
        <v>46022</v>
      </c>
      <c r="W165" s="158" t="s">
        <v>1221</v>
      </c>
      <c r="X165" s="359">
        <v>4.2</v>
      </c>
      <c r="Y165" s="158">
        <v>0</v>
      </c>
      <c r="Z165" s="158">
        <v>0</v>
      </c>
      <c r="AA165" s="165"/>
      <c r="AB165" s="158">
        <v>0</v>
      </c>
      <c r="AC165" s="158">
        <v>0</v>
      </c>
      <c r="AD165" s="165"/>
      <c r="AE165" s="158"/>
      <c r="AF165" s="158">
        <v>0</v>
      </c>
    </row>
    <row r="166" spans="1:32" ht="60" x14ac:dyDescent="0.25">
      <c r="A166" s="35" t="str">
        <f>+'PAI 2025 GPS rempl2)'!A164</f>
        <v>6000.3.4</v>
      </c>
      <c r="B166" s="60" t="str">
        <f>VLOOKUP(A166,'Dimensión 3-Gestión con Valor'!$B$10:$B$379,1,0)</f>
        <v>6000.3.4</v>
      </c>
      <c r="C166" s="158" t="s">
        <v>1221</v>
      </c>
      <c r="D166" s="158">
        <v>1</v>
      </c>
      <c r="E166" s="158" t="s">
        <v>489</v>
      </c>
      <c r="F166" s="158" t="s">
        <v>1237</v>
      </c>
      <c r="G166" s="158" t="s">
        <v>19</v>
      </c>
      <c r="H166" s="158" t="s">
        <v>1795</v>
      </c>
      <c r="I166" s="158" t="s">
        <v>1795</v>
      </c>
      <c r="J166" s="158" t="s">
        <v>1795</v>
      </c>
      <c r="K166" s="158" t="s">
        <v>19</v>
      </c>
      <c r="L166" s="158" t="s">
        <v>19</v>
      </c>
      <c r="M166" s="158" t="s">
        <v>19</v>
      </c>
      <c r="N166" s="158" t="s">
        <v>636</v>
      </c>
      <c r="O166" s="158" t="s">
        <v>19</v>
      </c>
      <c r="P166" s="158" t="s">
        <v>2052</v>
      </c>
      <c r="Q166" s="158">
        <v>30</v>
      </c>
      <c r="R166" s="158">
        <v>2</v>
      </c>
      <c r="S166" s="158" t="s">
        <v>487</v>
      </c>
      <c r="T166" s="158" t="s">
        <v>2058</v>
      </c>
      <c r="U166" s="165">
        <v>45670</v>
      </c>
      <c r="V166" s="165">
        <v>46022</v>
      </c>
      <c r="W166" s="158" t="s">
        <v>1221</v>
      </c>
      <c r="X166" s="359">
        <v>4.2</v>
      </c>
      <c r="Y166" s="158">
        <v>0</v>
      </c>
      <c r="Z166" s="158">
        <v>0</v>
      </c>
      <c r="AA166" s="165"/>
      <c r="AB166" s="158">
        <v>0</v>
      </c>
      <c r="AC166" s="158">
        <v>0</v>
      </c>
      <c r="AD166" s="165"/>
      <c r="AE166" s="158"/>
      <c r="AF166" s="158">
        <v>0</v>
      </c>
    </row>
    <row r="167" spans="1:32" ht="255" x14ac:dyDescent="0.25">
      <c r="A167" s="170" t="str">
        <f>+'PAI 2025 GPS rempl2)'!A165</f>
        <v>6000.4</v>
      </c>
      <c r="B167" s="60" t="str">
        <f>VLOOKUP(A167,'Dimensión 3-Gestión con Valor'!$B$10:$B$379,1,0)</f>
        <v>6000.4</v>
      </c>
      <c r="C167" s="171" t="s">
        <v>1221</v>
      </c>
      <c r="D167" s="171">
        <v>1</v>
      </c>
      <c r="E167" s="171" t="s">
        <v>482</v>
      </c>
      <c r="F167" s="171" t="s">
        <v>1238</v>
      </c>
      <c r="G167" s="171" t="s">
        <v>484</v>
      </c>
      <c r="H167" s="171" t="s">
        <v>10</v>
      </c>
      <c r="I167" s="171" t="s">
        <v>1438</v>
      </c>
      <c r="J167" s="171" t="s">
        <v>1439</v>
      </c>
      <c r="K167" s="171" t="s">
        <v>19</v>
      </c>
      <c r="L167" s="171" t="s">
        <v>485</v>
      </c>
      <c r="M167" s="171" t="s">
        <v>39</v>
      </c>
      <c r="N167" s="171" t="s">
        <v>1010</v>
      </c>
      <c r="O167" s="171" t="s">
        <v>1607</v>
      </c>
      <c r="P167" s="171" t="s">
        <v>2061</v>
      </c>
      <c r="Q167" s="171">
        <v>14</v>
      </c>
      <c r="R167" s="171">
        <v>1</v>
      </c>
      <c r="S167" s="172" t="s">
        <v>487</v>
      </c>
      <c r="T167" s="172" t="s">
        <v>1246</v>
      </c>
      <c r="U167" s="172">
        <v>45691</v>
      </c>
      <c r="V167" s="165">
        <v>45947</v>
      </c>
      <c r="W167" s="158" t="s">
        <v>1221</v>
      </c>
      <c r="X167" s="359">
        <v>14</v>
      </c>
      <c r="Y167" s="359">
        <v>0</v>
      </c>
      <c r="Z167" s="359">
        <v>0</v>
      </c>
      <c r="AA167" s="360"/>
      <c r="AB167" s="359">
        <v>0</v>
      </c>
      <c r="AC167" s="359">
        <v>0</v>
      </c>
      <c r="AD167" s="360"/>
      <c r="AE167" s="368"/>
      <c r="AF167" s="359">
        <v>0</v>
      </c>
    </row>
    <row r="168" spans="1:32" ht="22.5" customHeight="1" x14ac:dyDescent="0.25">
      <c r="A168" s="35" t="str">
        <f>+'PAI 2025 GPS rempl2)'!A166</f>
        <v>6000.4.1</v>
      </c>
      <c r="B168" s="60" t="str">
        <f>VLOOKUP(A168,'Dimensión 3-Gestión con Valor'!$B$10:$B$379,1,0)</f>
        <v>6000.4.1</v>
      </c>
      <c r="C168" s="158" t="s">
        <v>1221</v>
      </c>
      <c r="D168" s="158">
        <v>1</v>
      </c>
      <c r="E168" s="158" t="s">
        <v>489</v>
      </c>
      <c r="F168" s="158" t="s">
        <v>1239</v>
      </c>
      <c r="G168" s="158" t="s">
        <v>19</v>
      </c>
      <c r="H168" s="158" t="s">
        <v>1795</v>
      </c>
      <c r="I168" s="158" t="s">
        <v>1795</v>
      </c>
      <c r="J168" s="158" t="s">
        <v>1795</v>
      </c>
      <c r="K168" s="158" t="s">
        <v>19</v>
      </c>
      <c r="L168" s="158" t="s">
        <v>19</v>
      </c>
      <c r="M168" s="158" t="s">
        <v>19</v>
      </c>
      <c r="N168" s="158" t="s">
        <v>1010</v>
      </c>
      <c r="O168" s="158" t="s">
        <v>19</v>
      </c>
      <c r="P168" s="158" t="s">
        <v>461</v>
      </c>
      <c r="Q168" s="158">
        <v>20</v>
      </c>
      <c r="R168" s="158">
        <v>1</v>
      </c>
      <c r="S168" s="158" t="s">
        <v>487</v>
      </c>
      <c r="T168" s="158" t="s">
        <v>1240</v>
      </c>
      <c r="U168" s="165">
        <v>45691</v>
      </c>
      <c r="V168" s="165">
        <v>45730</v>
      </c>
      <c r="W168" s="158" t="s">
        <v>1221</v>
      </c>
      <c r="X168" s="359">
        <v>2.8</v>
      </c>
      <c r="Y168" s="158">
        <v>100</v>
      </c>
      <c r="Z168" s="158" t="s">
        <v>2300</v>
      </c>
      <c r="AA168" s="165">
        <v>45694</v>
      </c>
      <c r="AB168" s="158">
        <v>100</v>
      </c>
      <c r="AC168" s="158" t="s">
        <v>2301</v>
      </c>
      <c r="AD168" s="165">
        <v>45694</v>
      </c>
      <c r="AE168" s="158">
        <v>100</v>
      </c>
      <c r="AF168" s="158">
        <v>2.8</v>
      </c>
    </row>
    <row r="169" spans="1:32" ht="22.5" customHeight="1" x14ac:dyDescent="0.25">
      <c r="A169" s="158" t="str">
        <f>+'PAI 2025 GPS rempl2)'!A167</f>
        <v>6000.4.2</v>
      </c>
      <c r="B169" s="60" t="str">
        <f>VLOOKUP(A169,'Dimensión 3-Gestión con Valor'!$B$10:$B$379,1,0)</f>
        <v>6000.4.2</v>
      </c>
      <c r="C169" s="158" t="s">
        <v>1221</v>
      </c>
      <c r="D169" s="158">
        <v>1</v>
      </c>
      <c r="E169" s="158" t="s">
        <v>489</v>
      </c>
      <c r="F169" s="158" t="s">
        <v>1241</v>
      </c>
      <c r="G169" s="158" t="s">
        <v>19</v>
      </c>
      <c r="H169" s="158">
        <v>0</v>
      </c>
      <c r="I169" s="158">
        <v>0</v>
      </c>
      <c r="J169" s="158">
        <v>0</v>
      </c>
      <c r="K169" s="158" t="s">
        <v>19</v>
      </c>
      <c r="L169" s="158" t="s">
        <v>19</v>
      </c>
      <c r="M169" s="158" t="s">
        <v>19</v>
      </c>
      <c r="N169" s="158" t="s">
        <v>1010</v>
      </c>
      <c r="O169" s="158" t="s">
        <v>19</v>
      </c>
      <c r="P169" s="158" t="s">
        <v>462</v>
      </c>
      <c r="Q169" s="158">
        <v>20</v>
      </c>
      <c r="R169" s="158">
        <v>1</v>
      </c>
      <c r="S169" s="158" t="s">
        <v>487</v>
      </c>
      <c r="T169" s="158" t="s">
        <v>1242</v>
      </c>
      <c r="U169" s="165">
        <v>45733</v>
      </c>
      <c r="V169" s="165">
        <v>45751</v>
      </c>
      <c r="W169" s="158" t="s">
        <v>1221</v>
      </c>
      <c r="X169" s="359">
        <v>2.8</v>
      </c>
      <c r="Y169" s="158">
        <v>100</v>
      </c>
      <c r="Z169" s="158" t="s">
        <v>2302</v>
      </c>
      <c r="AA169" s="165">
        <v>45733</v>
      </c>
      <c r="AB169" s="158">
        <v>100</v>
      </c>
      <c r="AC169" s="158" t="s">
        <v>2303</v>
      </c>
      <c r="AD169" s="165">
        <v>45733</v>
      </c>
      <c r="AE169" s="158">
        <v>100</v>
      </c>
      <c r="AF169" s="158">
        <v>2.8</v>
      </c>
    </row>
    <row r="170" spans="1:32" ht="22.5" customHeight="1" x14ac:dyDescent="0.25">
      <c r="A170" s="35" t="str">
        <f>+'PAI 2025 GPS rempl2)'!A168</f>
        <v>6000.4.3</v>
      </c>
      <c r="B170" s="60" t="str">
        <f>VLOOKUP(A170,'Dimensión 3-Gestión con Valor'!$B$10:$B$379,1,0)</f>
        <v>6000.4.3</v>
      </c>
      <c r="C170" s="158" t="s">
        <v>1221</v>
      </c>
      <c r="D170" s="158">
        <v>1</v>
      </c>
      <c r="E170" s="158" t="s">
        <v>489</v>
      </c>
      <c r="F170" s="158" t="s">
        <v>1243</v>
      </c>
      <c r="G170" s="158" t="s">
        <v>19</v>
      </c>
      <c r="H170" s="158">
        <v>0</v>
      </c>
      <c r="I170" s="158">
        <v>0</v>
      </c>
      <c r="J170" s="158">
        <v>0</v>
      </c>
      <c r="K170" s="158" t="s">
        <v>19</v>
      </c>
      <c r="L170" s="158" t="s">
        <v>19</v>
      </c>
      <c r="M170" s="158" t="s">
        <v>19</v>
      </c>
      <c r="N170" s="158" t="s">
        <v>1010</v>
      </c>
      <c r="O170" s="158" t="s">
        <v>19</v>
      </c>
      <c r="P170" s="158" t="s">
        <v>57</v>
      </c>
      <c r="Q170" s="158">
        <v>20</v>
      </c>
      <c r="R170" s="158">
        <v>1</v>
      </c>
      <c r="S170" s="158" t="s">
        <v>487</v>
      </c>
      <c r="T170" s="158" t="s">
        <v>1244</v>
      </c>
      <c r="U170" s="165">
        <v>45754</v>
      </c>
      <c r="V170" s="165">
        <v>45779</v>
      </c>
      <c r="W170" s="158" t="s">
        <v>1221</v>
      </c>
      <c r="X170" s="359">
        <v>2.8</v>
      </c>
      <c r="Y170" s="158">
        <v>100</v>
      </c>
      <c r="Z170" s="158" t="s">
        <v>2304</v>
      </c>
      <c r="AA170" s="165">
        <v>45779</v>
      </c>
      <c r="AB170" s="158">
        <v>100</v>
      </c>
      <c r="AC170" s="158" t="s">
        <v>2305</v>
      </c>
      <c r="AD170" s="165">
        <v>45779</v>
      </c>
      <c r="AE170" s="158">
        <v>100</v>
      </c>
      <c r="AF170" s="158">
        <v>2.8</v>
      </c>
    </row>
    <row r="171" spans="1:32" ht="22.5" customHeight="1" x14ac:dyDescent="0.25">
      <c r="A171" s="35" t="str">
        <f>+'PAI 2025 GPS rempl2)'!A169</f>
        <v>6000.4.4</v>
      </c>
      <c r="B171" s="60" t="str">
        <f>VLOOKUP(A171,'Dimensión 3-Gestión con Valor'!$B$10:$B$379,1,0)</f>
        <v>6000.4.4</v>
      </c>
      <c r="C171" s="158" t="s">
        <v>1221</v>
      </c>
      <c r="D171" s="158">
        <v>1</v>
      </c>
      <c r="E171" s="158" t="s">
        <v>489</v>
      </c>
      <c r="F171" s="158" t="s">
        <v>1245</v>
      </c>
      <c r="G171" s="158" t="s">
        <v>19</v>
      </c>
      <c r="H171" s="158" t="s">
        <v>1795</v>
      </c>
      <c r="I171" s="158" t="s">
        <v>1795</v>
      </c>
      <c r="J171" s="158" t="s">
        <v>1795</v>
      </c>
      <c r="K171" s="158" t="s">
        <v>19</v>
      </c>
      <c r="L171" s="158" t="s">
        <v>19</v>
      </c>
      <c r="M171" s="158" t="s">
        <v>19</v>
      </c>
      <c r="N171" s="158" t="s">
        <v>1010</v>
      </c>
      <c r="O171" s="158" t="s">
        <v>19</v>
      </c>
      <c r="P171" s="158" t="s">
        <v>463</v>
      </c>
      <c r="Q171" s="158">
        <v>20</v>
      </c>
      <c r="R171" s="158">
        <v>1</v>
      </c>
      <c r="S171" s="158" t="s">
        <v>487</v>
      </c>
      <c r="T171" s="158" t="s">
        <v>1246</v>
      </c>
      <c r="U171" s="165">
        <v>45782</v>
      </c>
      <c r="V171" s="165">
        <v>45800</v>
      </c>
      <c r="W171" s="158" t="s">
        <v>1221</v>
      </c>
      <c r="X171" s="359">
        <v>2.8</v>
      </c>
      <c r="Y171" s="158">
        <v>100</v>
      </c>
      <c r="Z171" s="158" t="s">
        <v>2306</v>
      </c>
      <c r="AA171" s="165">
        <v>45800</v>
      </c>
      <c r="AB171" s="158">
        <v>100</v>
      </c>
      <c r="AC171" s="158" t="s">
        <v>2307</v>
      </c>
      <c r="AD171" s="165">
        <v>45733</v>
      </c>
      <c r="AE171" s="158">
        <v>100</v>
      </c>
      <c r="AF171" s="158">
        <v>2.8</v>
      </c>
    </row>
    <row r="172" spans="1:32" ht="60" x14ac:dyDescent="0.25">
      <c r="A172" s="35" t="str">
        <f>+'PAI 2025 GPS rempl2)'!A170</f>
        <v>6000.4.5</v>
      </c>
      <c r="B172" s="60" t="str">
        <f>VLOOKUP(A172,'Dimensión 3-Gestión con Valor'!$B$10:$B$379,1,0)</f>
        <v>6000.4.5</v>
      </c>
      <c r="C172" s="158" t="s">
        <v>1221</v>
      </c>
      <c r="D172" s="158">
        <v>1</v>
      </c>
      <c r="E172" s="158" t="s">
        <v>489</v>
      </c>
      <c r="F172" s="158" t="s">
        <v>1247</v>
      </c>
      <c r="G172" s="158" t="s">
        <v>19</v>
      </c>
      <c r="H172" s="158" t="s">
        <v>1795</v>
      </c>
      <c r="I172" s="158" t="s">
        <v>1795</v>
      </c>
      <c r="J172" s="158" t="s">
        <v>1795</v>
      </c>
      <c r="K172" s="158" t="s">
        <v>19</v>
      </c>
      <c r="L172" s="158" t="s">
        <v>19</v>
      </c>
      <c r="M172" s="158" t="s">
        <v>19</v>
      </c>
      <c r="N172" s="158" t="s">
        <v>1010</v>
      </c>
      <c r="O172" s="158" t="s">
        <v>19</v>
      </c>
      <c r="P172" s="158" t="s">
        <v>464</v>
      </c>
      <c r="Q172" s="158">
        <v>20</v>
      </c>
      <c r="R172" s="158">
        <v>1</v>
      </c>
      <c r="S172" s="158" t="s">
        <v>487</v>
      </c>
      <c r="T172" s="158" t="s">
        <v>1246</v>
      </c>
      <c r="U172" s="165">
        <v>45828</v>
      </c>
      <c r="V172" s="165">
        <v>45947</v>
      </c>
      <c r="W172" s="158" t="s">
        <v>1221</v>
      </c>
      <c r="X172" s="359">
        <v>2.8</v>
      </c>
      <c r="Y172" s="158">
        <v>0</v>
      </c>
      <c r="Z172" s="158">
        <v>0</v>
      </c>
      <c r="AA172" s="165"/>
      <c r="AB172" s="158">
        <v>0</v>
      </c>
      <c r="AC172" s="158">
        <v>0</v>
      </c>
      <c r="AD172" s="165"/>
      <c r="AE172" s="158"/>
      <c r="AF172" s="158">
        <v>0</v>
      </c>
    </row>
    <row r="173" spans="1:32" ht="34.5" customHeight="1" x14ac:dyDescent="0.25">
      <c r="A173" s="170" t="str">
        <f>+'PAI 2025 GPS rempl2)'!A171</f>
        <v>6000.5</v>
      </c>
      <c r="B173" s="60" t="str">
        <f>VLOOKUP(A173,'Dimensión 3-Gestión con Valor'!$B$10:$B$379,1,0)</f>
        <v>6000.5</v>
      </c>
      <c r="C173" s="171" t="s">
        <v>1221</v>
      </c>
      <c r="D173" s="171">
        <v>1</v>
      </c>
      <c r="E173" s="171" t="s">
        <v>482</v>
      </c>
      <c r="F173" s="171" t="s">
        <v>1248</v>
      </c>
      <c r="G173" s="171" t="s">
        <v>484</v>
      </c>
      <c r="H173" s="171" t="s">
        <v>10</v>
      </c>
      <c r="I173" s="171" t="s">
        <v>1438</v>
      </c>
      <c r="J173" s="171" t="s">
        <v>1439</v>
      </c>
      <c r="K173" s="171" t="s">
        <v>19</v>
      </c>
      <c r="L173" s="171" t="s">
        <v>485</v>
      </c>
      <c r="M173" s="171" t="s">
        <v>39</v>
      </c>
      <c r="N173" s="171" t="s">
        <v>1010</v>
      </c>
      <c r="O173" s="171" t="s">
        <v>1607</v>
      </c>
      <c r="P173" s="171" t="s">
        <v>2062</v>
      </c>
      <c r="Q173" s="171">
        <v>14</v>
      </c>
      <c r="R173" s="171">
        <v>1</v>
      </c>
      <c r="S173" s="172" t="s">
        <v>487</v>
      </c>
      <c r="T173" s="172" t="s">
        <v>1242</v>
      </c>
      <c r="U173" s="172">
        <v>45707</v>
      </c>
      <c r="V173" s="165">
        <v>45961</v>
      </c>
      <c r="W173" s="158" t="s">
        <v>1221</v>
      </c>
      <c r="X173" s="359">
        <v>14</v>
      </c>
      <c r="Y173" s="359">
        <v>0</v>
      </c>
      <c r="Z173" s="359">
        <v>0</v>
      </c>
      <c r="AA173" s="360"/>
      <c r="AB173" s="359">
        <v>0</v>
      </c>
      <c r="AC173" s="359">
        <v>0</v>
      </c>
      <c r="AD173" s="360"/>
      <c r="AE173" s="368"/>
      <c r="AF173" s="359">
        <v>0</v>
      </c>
    </row>
    <row r="174" spans="1:32" ht="22.5" customHeight="1" x14ac:dyDescent="0.25">
      <c r="A174" s="35" t="str">
        <f>+'PAI 2025 GPS rempl2)'!A172</f>
        <v>6000.5.1</v>
      </c>
      <c r="B174" s="60" t="str">
        <f>VLOOKUP(A174,'Dimensión 3-Gestión con Valor'!$B$10:$B$379,1,0)</f>
        <v>6000.5.1</v>
      </c>
      <c r="C174" s="158" t="s">
        <v>1221</v>
      </c>
      <c r="D174" s="158">
        <v>1</v>
      </c>
      <c r="E174" s="158" t="s">
        <v>489</v>
      </c>
      <c r="F174" s="158" t="s">
        <v>1249</v>
      </c>
      <c r="G174" s="158" t="s">
        <v>19</v>
      </c>
      <c r="H174" s="158">
        <v>0</v>
      </c>
      <c r="I174" s="158">
        <v>0</v>
      </c>
      <c r="J174" s="158">
        <v>0</v>
      </c>
      <c r="K174" s="158" t="s">
        <v>19</v>
      </c>
      <c r="L174" s="158" t="s">
        <v>19</v>
      </c>
      <c r="M174" s="158" t="s">
        <v>19</v>
      </c>
      <c r="N174" s="158" t="s">
        <v>1010</v>
      </c>
      <c r="O174" s="158" t="s">
        <v>19</v>
      </c>
      <c r="P174" s="158" t="s">
        <v>465</v>
      </c>
      <c r="Q174" s="158">
        <v>10</v>
      </c>
      <c r="R174" s="158">
        <v>1</v>
      </c>
      <c r="S174" s="158" t="s">
        <v>487</v>
      </c>
      <c r="T174" s="158" t="s">
        <v>1250</v>
      </c>
      <c r="U174" s="165">
        <v>45707</v>
      </c>
      <c r="V174" s="165">
        <v>45721</v>
      </c>
      <c r="W174" s="158" t="s">
        <v>1221</v>
      </c>
      <c r="X174" s="359">
        <v>1.4</v>
      </c>
      <c r="Y174" s="158">
        <v>100</v>
      </c>
      <c r="Z174" s="158" t="s">
        <v>2308</v>
      </c>
      <c r="AA174" s="165">
        <v>45720</v>
      </c>
      <c r="AB174" s="158">
        <v>100</v>
      </c>
      <c r="AC174" s="158" t="s">
        <v>2309</v>
      </c>
      <c r="AD174" s="165">
        <v>45720</v>
      </c>
      <c r="AE174" s="158">
        <v>100</v>
      </c>
      <c r="AF174" s="158">
        <v>1.4</v>
      </c>
    </row>
    <row r="175" spans="1:32" ht="22.5" customHeight="1" x14ac:dyDescent="0.25">
      <c r="A175" s="35" t="str">
        <f>+'PAI 2025 GPS rempl2)'!A173</f>
        <v>6000.5.2</v>
      </c>
      <c r="B175" s="60" t="str">
        <f>VLOOKUP(A175,'Dimensión 3-Gestión con Valor'!$B$10:$B$379,1,0)</f>
        <v>6000.5.2</v>
      </c>
      <c r="C175" s="158" t="s">
        <v>1221</v>
      </c>
      <c r="D175" s="158">
        <v>1</v>
      </c>
      <c r="E175" s="158" t="s">
        <v>489</v>
      </c>
      <c r="F175" s="158" t="s">
        <v>1251</v>
      </c>
      <c r="G175" s="158" t="s">
        <v>19</v>
      </c>
      <c r="H175" s="158" t="s">
        <v>1795</v>
      </c>
      <c r="I175" s="158" t="s">
        <v>1795</v>
      </c>
      <c r="J175" s="158" t="s">
        <v>1795</v>
      </c>
      <c r="K175" s="158" t="s">
        <v>19</v>
      </c>
      <c r="L175" s="158" t="s">
        <v>19</v>
      </c>
      <c r="M175" s="158" t="s">
        <v>19</v>
      </c>
      <c r="N175" s="158" t="s">
        <v>1010</v>
      </c>
      <c r="O175" s="158" t="s">
        <v>19</v>
      </c>
      <c r="P175" s="158" t="s">
        <v>466</v>
      </c>
      <c r="Q175" s="158">
        <v>10</v>
      </c>
      <c r="R175" s="158">
        <v>1</v>
      </c>
      <c r="S175" s="158" t="s">
        <v>487</v>
      </c>
      <c r="T175" s="158" t="s">
        <v>1252</v>
      </c>
      <c r="U175" s="165">
        <v>45722</v>
      </c>
      <c r="V175" s="165">
        <v>45736</v>
      </c>
      <c r="W175" s="158" t="s">
        <v>1221</v>
      </c>
      <c r="X175" s="359">
        <v>1.4</v>
      </c>
      <c r="Y175" s="158">
        <v>100</v>
      </c>
      <c r="Z175" s="158" t="s">
        <v>2310</v>
      </c>
      <c r="AA175" s="165">
        <v>45729</v>
      </c>
      <c r="AB175" s="158">
        <v>100</v>
      </c>
      <c r="AC175" s="158" t="s">
        <v>2311</v>
      </c>
      <c r="AD175" s="165">
        <v>45729</v>
      </c>
      <c r="AE175" s="158">
        <v>100</v>
      </c>
      <c r="AF175" s="158">
        <v>1.4</v>
      </c>
    </row>
    <row r="176" spans="1:32" ht="22.5" customHeight="1" x14ac:dyDescent="0.25">
      <c r="A176" s="35" t="str">
        <f>+'PAI 2025 GPS rempl2)'!A174</f>
        <v>6000.5.3</v>
      </c>
      <c r="B176" s="60" t="str">
        <f>VLOOKUP(A176,'Dimensión 3-Gestión con Valor'!$B$10:$B$379,1,0)</f>
        <v>6000.5.3</v>
      </c>
      <c r="C176" s="158" t="s">
        <v>1221</v>
      </c>
      <c r="D176" s="158">
        <v>1</v>
      </c>
      <c r="E176" s="158" t="s">
        <v>489</v>
      </c>
      <c r="F176" s="158" t="s">
        <v>1253</v>
      </c>
      <c r="G176" s="158" t="s">
        <v>19</v>
      </c>
      <c r="H176" s="158" t="s">
        <v>1795</v>
      </c>
      <c r="I176" s="158" t="s">
        <v>1795</v>
      </c>
      <c r="J176" s="158" t="s">
        <v>1795</v>
      </c>
      <c r="K176" s="158" t="s">
        <v>19</v>
      </c>
      <c r="L176" s="158" t="s">
        <v>19</v>
      </c>
      <c r="M176" s="158" t="s">
        <v>19</v>
      </c>
      <c r="N176" s="158" t="s">
        <v>1010</v>
      </c>
      <c r="O176" s="158" t="s">
        <v>19</v>
      </c>
      <c r="P176" s="158" t="s">
        <v>467</v>
      </c>
      <c r="Q176" s="158">
        <v>10</v>
      </c>
      <c r="R176" s="158">
        <v>1</v>
      </c>
      <c r="S176" s="158" t="s">
        <v>487</v>
      </c>
      <c r="T176" s="158" t="s">
        <v>1246</v>
      </c>
      <c r="U176" s="165">
        <v>45737</v>
      </c>
      <c r="V176" s="165">
        <v>45772</v>
      </c>
      <c r="W176" s="158" t="s">
        <v>1221</v>
      </c>
      <c r="X176" s="359">
        <v>1.4</v>
      </c>
      <c r="Y176" s="158">
        <v>100</v>
      </c>
      <c r="Z176" s="158" t="s">
        <v>2312</v>
      </c>
      <c r="AA176" s="165">
        <v>45730</v>
      </c>
      <c r="AB176" s="158">
        <v>100</v>
      </c>
      <c r="AC176" s="158" t="s">
        <v>2313</v>
      </c>
      <c r="AD176" s="165">
        <v>45761</v>
      </c>
      <c r="AE176" s="158">
        <v>100</v>
      </c>
      <c r="AF176" s="158">
        <v>1.4</v>
      </c>
    </row>
    <row r="177" spans="1:32" ht="22.5" customHeight="1" x14ac:dyDescent="0.25">
      <c r="A177" s="35" t="str">
        <f>+'PAI 2025 GPS rempl2)'!A175</f>
        <v>6000.5.4</v>
      </c>
      <c r="B177" s="60" t="str">
        <f>VLOOKUP(A177,'Dimensión 3-Gestión con Valor'!$B$10:$B$379,1,0)</f>
        <v>6000.5.4</v>
      </c>
      <c r="C177" s="158" t="s">
        <v>1221</v>
      </c>
      <c r="D177" s="158">
        <v>1</v>
      </c>
      <c r="E177" s="158" t="s">
        <v>489</v>
      </c>
      <c r="F177" s="158" t="s">
        <v>1254</v>
      </c>
      <c r="G177" s="158" t="s">
        <v>19</v>
      </c>
      <c r="H177" s="158" t="s">
        <v>1795</v>
      </c>
      <c r="I177" s="158" t="s">
        <v>1795</v>
      </c>
      <c r="J177" s="158" t="s">
        <v>1795</v>
      </c>
      <c r="K177" s="158" t="s">
        <v>19</v>
      </c>
      <c r="L177" s="158" t="s">
        <v>19</v>
      </c>
      <c r="M177" s="158" t="s">
        <v>19</v>
      </c>
      <c r="N177" s="158" t="s">
        <v>1010</v>
      </c>
      <c r="O177" s="158" t="s">
        <v>19</v>
      </c>
      <c r="P177" s="158" t="s">
        <v>461</v>
      </c>
      <c r="Q177" s="158">
        <v>10</v>
      </c>
      <c r="R177" s="158">
        <v>1</v>
      </c>
      <c r="S177" s="158" t="s">
        <v>487</v>
      </c>
      <c r="T177" s="158" t="s">
        <v>1240</v>
      </c>
      <c r="U177" s="165">
        <v>45803</v>
      </c>
      <c r="V177" s="165">
        <v>45856</v>
      </c>
      <c r="W177" s="158" t="s">
        <v>1221</v>
      </c>
      <c r="X177" s="359">
        <v>1.4</v>
      </c>
      <c r="Y177" s="158">
        <v>100</v>
      </c>
      <c r="Z177" s="158" t="s">
        <v>2314</v>
      </c>
      <c r="AA177" s="165"/>
      <c r="AB177" s="158">
        <v>100</v>
      </c>
      <c r="AC177" s="158" t="s">
        <v>2315</v>
      </c>
      <c r="AD177" s="165"/>
      <c r="AE177" s="158">
        <v>100</v>
      </c>
      <c r="AF177" s="158">
        <v>1.4</v>
      </c>
    </row>
    <row r="178" spans="1:32" ht="22.5" customHeight="1" x14ac:dyDescent="0.25">
      <c r="A178" s="158" t="str">
        <f>+'PAI 2025 GPS rempl2)'!A176</f>
        <v>6000.5.5</v>
      </c>
      <c r="B178" s="60" t="str">
        <f>VLOOKUP(A178,'Dimensión 3-Gestión con Valor'!$B$10:$B$379,1,0)</f>
        <v>6000.5.5</v>
      </c>
      <c r="C178" s="158" t="s">
        <v>1221</v>
      </c>
      <c r="D178" s="158">
        <v>1</v>
      </c>
      <c r="E178" s="158" t="s">
        <v>489</v>
      </c>
      <c r="F178" s="158" t="s">
        <v>1255</v>
      </c>
      <c r="G178" s="158" t="s">
        <v>19</v>
      </c>
      <c r="H178" s="158">
        <v>0</v>
      </c>
      <c r="I178" s="158">
        <v>0</v>
      </c>
      <c r="J178" s="158">
        <v>0</v>
      </c>
      <c r="K178" s="158" t="s">
        <v>19</v>
      </c>
      <c r="L178" s="158" t="s">
        <v>19</v>
      </c>
      <c r="M178" s="158" t="s">
        <v>19</v>
      </c>
      <c r="N178" s="158" t="s">
        <v>1481</v>
      </c>
      <c r="O178" s="158" t="s">
        <v>19</v>
      </c>
      <c r="P178" s="158" t="s">
        <v>462</v>
      </c>
      <c r="Q178" s="158">
        <v>10</v>
      </c>
      <c r="R178" s="158">
        <v>1</v>
      </c>
      <c r="S178" s="158" t="s">
        <v>487</v>
      </c>
      <c r="T178" s="158" t="s">
        <v>1242</v>
      </c>
      <c r="U178" s="165">
        <v>45859</v>
      </c>
      <c r="V178" s="165">
        <v>45884</v>
      </c>
      <c r="W178" s="158" t="s">
        <v>1221</v>
      </c>
      <c r="X178" s="359">
        <v>1.4</v>
      </c>
      <c r="Y178" s="158">
        <v>100</v>
      </c>
      <c r="Z178" s="158" t="s">
        <v>2316</v>
      </c>
      <c r="AA178" s="165">
        <v>45827</v>
      </c>
      <c r="AB178" s="158">
        <v>100</v>
      </c>
      <c r="AC178" s="158" t="s">
        <v>2317</v>
      </c>
      <c r="AD178" s="165">
        <v>45827</v>
      </c>
      <c r="AE178" s="158">
        <v>100</v>
      </c>
      <c r="AF178" s="158">
        <v>1.4</v>
      </c>
    </row>
    <row r="179" spans="1:32" ht="105" x14ac:dyDescent="0.25">
      <c r="A179" s="35" t="str">
        <f>+'PAI 2025 GPS rempl2)'!A177</f>
        <v>6000.5.6</v>
      </c>
      <c r="B179" s="60" t="str">
        <f>VLOOKUP(A179,'Dimensión 3-Gestión con Valor'!$B$10:$B$379,1,0)</f>
        <v>6000.5.6</v>
      </c>
      <c r="C179" s="158" t="s">
        <v>1221</v>
      </c>
      <c r="D179" s="158">
        <v>1</v>
      </c>
      <c r="E179" s="158" t="s">
        <v>489</v>
      </c>
      <c r="F179" s="158" t="s">
        <v>1256</v>
      </c>
      <c r="G179" s="158" t="s">
        <v>19</v>
      </c>
      <c r="H179" s="158">
        <v>0</v>
      </c>
      <c r="I179" s="158">
        <v>0</v>
      </c>
      <c r="J179" s="158">
        <v>0</v>
      </c>
      <c r="K179" s="158" t="s">
        <v>19</v>
      </c>
      <c r="L179" s="158" t="s">
        <v>19</v>
      </c>
      <c r="M179" s="158" t="s">
        <v>19</v>
      </c>
      <c r="N179" s="158" t="s">
        <v>1481</v>
      </c>
      <c r="O179" s="158" t="s">
        <v>19</v>
      </c>
      <c r="P179" s="158" t="s">
        <v>57</v>
      </c>
      <c r="Q179" s="158">
        <v>25</v>
      </c>
      <c r="R179" s="158">
        <v>1</v>
      </c>
      <c r="S179" s="158" t="s">
        <v>487</v>
      </c>
      <c r="T179" s="158" t="s">
        <v>1244</v>
      </c>
      <c r="U179" s="165">
        <v>45901</v>
      </c>
      <c r="V179" s="165">
        <v>45933</v>
      </c>
      <c r="W179" s="158" t="s">
        <v>1221</v>
      </c>
      <c r="X179" s="359">
        <v>3.5</v>
      </c>
      <c r="Y179" s="158">
        <v>0</v>
      </c>
      <c r="Z179" s="158">
        <v>0</v>
      </c>
      <c r="AA179" s="165"/>
      <c r="AB179" s="158">
        <v>0</v>
      </c>
      <c r="AC179" s="158">
        <v>0</v>
      </c>
      <c r="AD179" s="165"/>
      <c r="AE179" s="158"/>
      <c r="AF179" s="158">
        <v>0</v>
      </c>
    </row>
    <row r="180" spans="1:32" ht="75" x14ac:dyDescent="0.25">
      <c r="A180" s="35" t="str">
        <f>+'PAI 2025 GPS rempl2)'!A178</f>
        <v>6000.5.7</v>
      </c>
      <c r="B180" s="60" t="str">
        <f>VLOOKUP(A180,'Dimensión 3-Gestión con Valor'!$B$10:$B$379,1,0)</f>
        <v>6000.5.7</v>
      </c>
      <c r="C180" s="158" t="s">
        <v>1221</v>
      </c>
      <c r="D180" s="158">
        <v>1</v>
      </c>
      <c r="E180" s="158" t="s">
        <v>489</v>
      </c>
      <c r="F180" s="158" t="s">
        <v>1257</v>
      </c>
      <c r="G180" s="158" t="s">
        <v>19</v>
      </c>
      <c r="H180" s="158" t="s">
        <v>1795</v>
      </c>
      <c r="I180" s="158" t="s">
        <v>1795</v>
      </c>
      <c r="J180" s="158" t="s">
        <v>1795</v>
      </c>
      <c r="K180" s="158" t="s">
        <v>19</v>
      </c>
      <c r="L180" s="158" t="s">
        <v>19</v>
      </c>
      <c r="M180" s="158" t="s">
        <v>19</v>
      </c>
      <c r="N180" s="158" t="s">
        <v>1481</v>
      </c>
      <c r="O180" s="158" t="s">
        <v>19</v>
      </c>
      <c r="P180" s="158" t="s">
        <v>463</v>
      </c>
      <c r="Q180" s="158">
        <v>25</v>
      </c>
      <c r="R180" s="158">
        <v>1</v>
      </c>
      <c r="S180" s="158" t="s">
        <v>487</v>
      </c>
      <c r="T180" s="158" t="s">
        <v>1242</v>
      </c>
      <c r="U180" s="165">
        <v>45936</v>
      </c>
      <c r="V180" s="165">
        <v>45961</v>
      </c>
      <c r="W180" s="158" t="s">
        <v>1221</v>
      </c>
      <c r="X180" s="359">
        <v>3.5</v>
      </c>
      <c r="Y180" s="158">
        <v>0</v>
      </c>
      <c r="Z180" s="158">
        <v>0</v>
      </c>
      <c r="AA180" s="165"/>
      <c r="AB180" s="158">
        <v>0</v>
      </c>
      <c r="AC180" s="158">
        <v>0</v>
      </c>
      <c r="AD180" s="165"/>
      <c r="AE180" s="158"/>
      <c r="AF180" s="158">
        <v>0</v>
      </c>
    </row>
    <row r="181" spans="1:32" ht="34.5" customHeight="1" x14ac:dyDescent="0.25">
      <c r="A181" s="170" t="str">
        <f>+'PAI 2025 GPS rempl2)'!A179</f>
        <v>6000.6</v>
      </c>
      <c r="B181" s="60" t="str">
        <f>VLOOKUP(A181,'Dimensión 3-Gestión con Valor'!$B$10:$B$379,1,0)</f>
        <v>6000.6</v>
      </c>
      <c r="C181" s="171" t="s">
        <v>1221</v>
      </c>
      <c r="D181" s="171">
        <v>1</v>
      </c>
      <c r="E181" s="171" t="s">
        <v>482</v>
      </c>
      <c r="F181" s="171" t="s">
        <v>1258</v>
      </c>
      <c r="G181" s="171" t="s">
        <v>484</v>
      </c>
      <c r="H181" s="171" t="s">
        <v>10</v>
      </c>
      <c r="I181" s="171" t="s">
        <v>1438</v>
      </c>
      <c r="J181" s="171" t="s">
        <v>1439</v>
      </c>
      <c r="K181" s="171" t="s">
        <v>19</v>
      </c>
      <c r="L181" s="171" t="s">
        <v>485</v>
      </c>
      <c r="M181" s="171" t="s">
        <v>39</v>
      </c>
      <c r="N181" s="171" t="s">
        <v>1010</v>
      </c>
      <c r="O181" s="171" t="s">
        <v>1608</v>
      </c>
      <c r="P181" s="171" t="s">
        <v>2063</v>
      </c>
      <c r="Q181" s="171">
        <v>14</v>
      </c>
      <c r="R181" s="171">
        <v>1</v>
      </c>
      <c r="S181" s="172" t="s">
        <v>487</v>
      </c>
      <c r="T181" s="172" t="s">
        <v>1264</v>
      </c>
      <c r="U181" s="172">
        <v>45839</v>
      </c>
      <c r="V181" s="165">
        <v>46003</v>
      </c>
      <c r="W181" s="158" t="s">
        <v>1221</v>
      </c>
      <c r="X181" s="359">
        <v>14</v>
      </c>
      <c r="Y181" s="359">
        <v>0</v>
      </c>
      <c r="Z181" s="359">
        <v>0</v>
      </c>
      <c r="AA181" s="360"/>
      <c r="AB181" s="359">
        <v>0</v>
      </c>
      <c r="AC181" s="359">
        <v>0</v>
      </c>
      <c r="AD181" s="360"/>
      <c r="AE181" s="368"/>
      <c r="AF181" s="359">
        <v>0</v>
      </c>
    </row>
    <row r="182" spans="1:32" ht="75" x14ac:dyDescent="0.25">
      <c r="A182" s="35" t="str">
        <f>+'PAI 2025 GPS rempl2)'!A180</f>
        <v>6000.6.1</v>
      </c>
      <c r="B182" s="60" t="str">
        <f>VLOOKUP(A182,'Dimensión 3-Gestión con Valor'!$B$10:$B$379,1,0)</f>
        <v>6000.6.1</v>
      </c>
      <c r="C182" s="158" t="s">
        <v>1221</v>
      </c>
      <c r="D182" s="158">
        <v>1</v>
      </c>
      <c r="E182" s="158" t="s">
        <v>489</v>
      </c>
      <c r="F182" s="158" t="s">
        <v>1259</v>
      </c>
      <c r="G182" s="158" t="s">
        <v>19</v>
      </c>
      <c r="H182" s="158" t="s">
        <v>1795</v>
      </c>
      <c r="I182" s="158" t="s">
        <v>1795</v>
      </c>
      <c r="J182" s="158" t="s">
        <v>1795</v>
      </c>
      <c r="K182" s="158" t="s">
        <v>19</v>
      </c>
      <c r="L182" s="158" t="s">
        <v>19</v>
      </c>
      <c r="M182" s="158" t="s">
        <v>19</v>
      </c>
      <c r="N182" s="158" t="s">
        <v>1010</v>
      </c>
      <c r="O182" s="158" t="s">
        <v>19</v>
      </c>
      <c r="P182" s="158" t="s">
        <v>468</v>
      </c>
      <c r="Q182" s="158">
        <v>20</v>
      </c>
      <c r="R182" s="158">
        <v>1</v>
      </c>
      <c r="S182" s="158" t="s">
        <v>487</v>
      </c>
      <c r="T182" s="158" t="s">
        <v>1260</v>
      </c>
      <c r="U182" s="165">
        <v>45839</v>
      </c>
      <c r="V182" s="165">
        <v>45960</v>
      </c>
      <c r="W182" s="158" t="s">
        <v>1221</v>
      </c>
      <c r="X182" s="359">
        <v>2.8</v>
      </c>
      <c r="Y182" s="158">
        <v>0</v>
      </c>
      <c r="Z182" s="158">
        <v>0</v>
      </c>
      <c r="AA182" s="165"/>
      <c r="AB182" s="158">
        <v>0</v>
      </c>
      <c r="AC182" s="158">
        <v>0</v>
      </c>
      <c r="AD182" s="165"/>
      <c r="AE182" s="158"/>
      <c r="AF182" s="158">
        <v>0</v>
      </c>
    </row>
    <row r="183" spans="1:32" ht="90" x14ac:dyDescent="0.25">
      <c r="A183" s="35" t="str">
        <f>+'PAI 2025 GPS rempl2)'!A181</f>
        <v>6000.6.2</v>
      </c>
      <c r="B183" s="60" t="str">
        <f>VLOOKUP(A183,'Dimensión 3-Gestión con Valor'!$B$10:$B$379,1,0)</f>
        <v>6000.6.2</v>
      </c>
      <c r="C183" s="158" t="s">
        <v>1221</v>
      </c>
      <c r="D183" s="158">
        <v>1</v>
      </c>
      <c r="E183" s="158" t="s">
        <v>489</v>
      </c>
      <c r="F183" s="158" t="s">
        <v>1261</v>
      </c>
      <c r="G183" s="158" t="s">
        <v>19</v>
      </c>
      <c r="H183" s="158" t="s">
        <v>1795</v>
      </c>
      <c r="I183" s="158" t="s">
        <v>1795</v>
      </c>
      <c r="J183" s="158" t="s">
        <v>1795</v>
      </c>
      <c r="K183" s="158" t="s">
        <v>19</v>
      </c>
      <c r="L183" s="158" t="s">
        <v>19</v>
      </c>
      <c r="M183" s="158" t="s">
        <v>19</v>
      </c>
      <c r="N183" s="158" t="s">
        <v>1010</v>
      </c>
      <c r="O183" s="158" t="s">
        <v>19</v>
      </c>
      <c r="P183" s="158" t="s">
        <v>469</v>
      </c>
      <c r="Q183" s="158">
        <v>30</v>
      </c>
      <c r="R183" s="158">
        <v>1</v>
      </c>
      <c r="S183" s="158" t="s">
        <v>487</v>
      </c>
      <c r="T183" s="158" t="s">
        <v>1262</v>
      </c>
      <c r="U183" s="165">
        <v>45965</v>
      </c>
      <c r="V183" s="165">
        <v>45982</v>
      </c>
      <c r="W183" s="158" t="s">
        <v>1221</v>
      </c>
      <c r="X183" s="359">
        <v>4.2</v>
      </c>
      <c r="Y183" s="158">
        <v>0</v>
      </c>
      <c r="Z183" s="158">
        <v>0</v>
      </c>
      <c r="AA183" s="165"/>
      <c r="AB183" s="158">
        <v>0</v>
      </c>
      <c r="AC183" s="158">
        <v>0</v>
      </c>
      <c r="AD183" s="165"/>
      <c r="AE183" s="158"/>
      <c r="AF183" s="158">
        <v>0</v>
      </c>
    </row>
    <row r="184" spans="1:32" ht="75" x14ac:dyDescent="0.25">
      <c r="A184" s="35" t="str">
        <f>+'PAI 2025 GPS rempl2)'!A182</f>
        <v>6000.6.3</v>
      </c>
      <c r="B184" s="60" t="str">
        <f>VLOOKUP(A184,'Dimensión 3-Gestión con Valor'!$B$10:$B$379,1,0)</f>
        <v>6000.6.3</v>
      </c>
      <c r="C184" s="158" t="s">
        <v>1221</v>
      </c>
      <c r="D184" s="158">
        <v>1</v>
      </c>
      <c r="E184" s="158" t="s">
        <v>489</v>
      </c>
      <c r="F184" s="158" t="s">
        <v>1263</v>
      </c>
      <c r="G184" s="158" t="s">
        <v>19</v>
      </c>
      <c r="H184" s="158">
        <v>0</v>
      </c>
      <c r="I184" s="158">
        <v>0</v>
      </c>
      <c r="J184" s="158">
        <v>0</v>
      </c>
      <c r="K184" s="158" t="s">
        <v>19</v>
      </c>
      <c r="L184" s="158" t="s">
        <v>19</v>
      </c>
      <c r="M184" s="158" t="s">
        <v>19</v>
      </c>
      <c r="N184" s="158" t="s">
        <v>1010</v>
      </c>
      <c r="O184" s="158" t="s">
        <v>19</v>
      </c>
      <c r="P184" s="158" t="s">
        <v>470</v>
      </c>
      <c r="Q184" s="158">
        <v>50</v>
      </c>
      <c r="R184" s="158">
        <v>1</v>
      </c>
      <c r="S184" s="158" t="s">
        <v>487</v>
      </c>
      <c r="T184" s="158" t="s">
        <v>1264</v>
      </c>
      <c r="U184" s="165">
        <v>45985</v>
      </c>
      <c r="V184" s="165">
        <v>46003</v>
      </c>
      <c r="W184" s="158" t="s">
        <v>1221</v>
      </c>
      <c r="X184" s="359">
        <v>7</v>
      </c>
      <c r="Y184" s="158">
        <v>0</v>
      </c>
      <c r="Z184" s="158">
        <v>0</v>
      </c>
      <c r="AA184" s="165"/>
      <c r="AB184" s="158">
        <v>0</v>
      </c>
      <c r="AC184" s="158">
        <v>0</v>
      </c>
      <c r="AD184" s="165"/>
      <c r="AE184" s="158"/>
      <c r="AF184" s="158">
        <v>0</v>
      </c>
    </row>
    <row r="185" spans="1:32" ht="105" x14ac:dyDescent="0.25">
      <c r="A185" s="170" t="str">
        <f>+'PAI 2025 GPS rempl2)'!A183</f>
        <v>6000.7</v>
      </c>
      <c r="B185" s="60" t="str">
        <f>VLOOKUP(A185,'Dimensión 3-Gestión con Valor'!$B$10:$B$379,1,0)</f>
        <v>6000.7</v>
      </c>
      <c r="C185" s="171" t="s">
        <v>1221</v>
      </c>
      <c r="D185" s="171">
        <v>1</v>
      </c>
      <c r="E185" s="171" t="s">
        <v>482</v>
      </c>
      <c r="F185" s="171" t="s">
        <v>1265</v>
      </c>
      <c r="G185" s="171" t="s">
        <v>484</v>
      </c>
      <c r="H185" s="171" t="s">
        <v>1795</v>
      </c>
      <c r="I185" s="171" t="s">
        <v>1795</v>
      </c>
      <c r="J185" s="171" t="s">
        <v>1795</v>
      </c>
      <c r="K185" s="171" t="s">
        <v>19</v>
      </c>
      <c r="L185" s="171" t="s">
        <v>485</v>
      </c>
      <c r="M185" s="171" t="s">
        <v>39</v>
      </c>
      <c r="N185" s="171" t="s">
        <v>1010</v>
      </c>
      <c r="O185" s="171" t="s">
        <v>1608</v>
      </c>
      <c r="P185" s="171" t="s">
        <v>2064</v>
      </c>
      <c r="Q185" s="171">
        <v>16</v>
      </c>
      <c r="R185" s="171">
        <v>1</v>
      </c>
      <c r="S185" s="172" t="s">
        <v>487</v>
      </c>
      <c r="T185" s="172" t="s">
        <v>1274</v>
      </c>
      <c r="U185" s="172">
        <v>45726</v>
      </c>
      <c r="V185" s="165">
        <v>45968</v>
      </c>
      <c r="W185" s="158" t="s">
        <v>1221</v>
      </c>
      <c r="X185" s="359">
        <v>16</v>
      </c>
      <c r="Y185" s="359">
        <v>0</v>
      </c>
      <c r="Z185" s="359">
        <v>0</v>
      </c>
      <c r="AA185" s="360"/>
      <c r="AB185" s="359">
        <v>0</v>
      </c>
      <c r="AC185" s="359">
        <v>0</v>
      </c>
      <c r="AD185" s="360"/>
      <c r="AE185" s="368"/>
      <c r="AF185" s="359">
        <v>0</v>
      </c>
    </row>
    <row r="186" spans="1:32" ht="22.5" customHeight="1" x14ac:dyDescent="0.25">
      <c r="A186" s="158" t="str">
        <f>+'PAI 2025 GPS rempl2)'!A184</f>
        <v>6000.7.1</v>
      </c>
      <c r="B186" s="60" t="str">
        <f>VLOOKUP(A186,'Dimensión 3-Gestión con Valor'!$B$10:$B$379,1,0)</f>
        <v>6000.7.1</v>
      </c>
      <c r="C186" s="158" t="s">
        <v>1221</v>
      </c>
      <c r="D186" s="158">
        <v>1</v>
      </c>
      <c r="E186" s="158" t="s">
        <v>489</v>
      </c>
      <c r="F186" s="158" t="s">
        <v>1266</v>
      </c>
      <c r="G186" s="158" t="s">
        <v>19</v>
      </c>
      <c r="H186" s="158">
        <v>0</v>
      </c>
      <c r="I186" s="158">
        <v>0</v>
      </c>
      <c r="J186" s="158">
        <v>0</v>
      </c>
      <c r="K186" s="158" t="s">
        <v>19</v>
      </c>
      <c r="L186" s="158" t="s">
        <v>19</v>
      </c>
      <c r="M186" s="158" t="s">
        <v>19</v>
      </c>
      <c r="N186" s="158" t="s">
        <v>1010</v>
      </c>
      <c r="O186" s="158" t="s">
        <v>19</v>
      </c>
      <c r="P186" s="158" t="s">
        <v>471</v>
      </c>
      <c r="Q186" s="158">
        <v>20</v>
      </c>
      <c r="R186" s="158">
        <v>1</v>
      </c>
      <c r="S186" s="158" t="s">
        <v>487</v>
      </c>
      <c r="T186" s="158" t="s">
        <v>1267</v>
      </c>
      <c r="U186" s="165">
        <v>45726</v>
      </c>
      <c r="V186" s="165">
        <v>45898</v>
      </c>
      <c r="W186" s="158" t="s">
        <v>1221</v>
      </c>
      <c r="X186" s="359">
        <v>3.2</v>
      </c>
      <c r="Y186" s="158">
        <v>0</v>
      </c>
      <c r="Z186" s="158">
        <v>0</v>
      </c>
      <c r="AA186" s="165"/>
      <c r="AB186" s="158">
        <v>0</v>
      </c>
      <c r="AC186" s="158">
        <v>0</v>
      </c>
      <c r="AD186" s="165"/>
      <c r="AE186" s="158">
        <v>0</v>
      </c>
      <c r="AF186" s="158">
        <v>0</v>
      </c>
    </row>
    <row r="187" spans="1:32" ht="90" x14ac:dyDescent="0.25">
      <c r="A187" s="35" t="str">
        <f>+'PAI 2025 GPS rempl2)'!A185</f>
        <v>6000.7.2</v>
      </c>
      <c r="B187" s="60" t="str">
        <f>VLOOKUP(A187,'Dimensión 3-Gestión con Valor'!$B$10:$B$379,1,0)</f>
        <v>6000.7.2</v>
      </c>
      <c r="C187" s="158" t="s">
        <v>1221</v>
      </c>
      <c r="D187" s="158">
        <v>1</v>
      </c>
      <c r="E187" s="158" t="s">
        <v>489</v>
      </c>
      <c r="F187" s="158" t="s">
        <v>1268</v>
      </c>
      <c r="G187" s="158" t="s">
        <v>19</v>
      </c>
      <c r="H187" s="158" t="s">
        <v>1795</v>
      </c>
      <c r="I187" s="158" t="s">
        <v>1795</v>
      </c>
      <c r="J187" s="158" t="s">
        <v>1795</v>
      </c>
      <c r="K187" s="158" t="s">
        <v>19</v>
      </c>
      <c r="L187" s="158" t="s">
        <v>19</v>
      </c>
      <c r="M187" s="158" t="s">
        <v>19</v>
      </c>
      <c r="N187" s="158" t="s">
        <v>1010</v>
      </c>
      <c r="O187" s="158" t="s">
        <v>19</v>
      </c>
      <c r="P187" s="158" t="s">
        <v>472</v>
      </c>
      <c r="Q187" s="158">
        <v>20</v>
      </c>
      <c r="R187" s="158">
        <v>1</v>
      </c>
      <c r="S187" s="158" t="s">
        <v>487</v>
      </c>
      <c r="T187" s="158" t="s">
        <v>1269</v>
      </c>
      <c r="U187" s="165">
        <v>45901</v>
      </c>
      <c r="V187" s="165">
        <v>45926</v>
      </c>
      <c r="W187" s="158" t="s">
        <v>1221</v>
      </c>
      <c r="X187" s="359">
        <v>3.2</v>
      </c>
      <c r="Y187" s="158">
        <v>0</v>
      </c>
      <c r="Z187" s="158">
        <v>0</v>
      </c>
      <c r="AA187" s="165"/>
      <c r="AB187" s="158">
        <v>0</v>
      </c>
      <c r="AC187" s="158">
        <v>0</v>
      </c>
      <c r="AD187" s="165"/>
      <c r="AE187" s="158"/>
      <c r="AF187" s="158">
        <v>0</v>
      </c>
    </row>
    <row r="188" spans="1:32" ht="105" x14ac:dyDescent="0.25">
      <c r="A188" s="35" t="str">
        <f>+'PAI 2025 GPS rempl2)'!A186</f>
        <v>6000.7.3</v>
      </c>
      <c r="B188" s="60" t="str">
        <f>VLOOKUP(A188,'Dimensión 3-Gestión con Valor'!$B$10:$B$379,1,0)</f>
        <v>6000.7.3</v>
      </c>
      <c r="C188" s="158" t="s">
        <v>1221</v>
      </c>
      <c r="D188" s="158">
        <v>1</v>
      </c>
      <c r="E188" s="158" t="s">
        <v>489</v>
      </c>
      <c r="F188" s="158" t="s">
        <v>1270</v>
      </c>
      <c r="G188" s="158" t="s">
        <v>19</v>
      </c>
      <c r="H188" s="158" t="s">
        <v>1795</v>
      </c>
      <c r="I188" s="158" t="s">
        <v>1795</v>
      </c>
      <c r="J188" s="158" t="s">
        <v>1795</v>
      </c>
      <c r="K188" s="158" t="s">
        <v>19</v>
      </c>
      <c r="L188" s="158" t="s">
        <v>19</v>
      </c>
      <c r="M188" s="158" t="s">
        <v>19</v>
      </c>
      <c r="N188" s="158" t="s">
        <v>1010</v>
      </c>
      <c r="O188" s="158" t="s">
        <v>19</v>
      </c>
      <c r="P188" s="158" t="s">
        <v>473</v>
      </c>
      <c r="Q188" s="158">
        <v>30</v>
      </c>
      <c r="R188" s="158">
        <v>1</v>
      </c>
      <c r="S188" s="158" t="s">
        <v>487</v>
      </c>
      <c r="T188" s="158" t="s">
        <v>1271</v>
      </c>
      <c r="U188" s="165">
        <v>45929</v>
      </c>
      <c r="V188" s="165">
        <v>45933</v>
      </c>
      <c r="W188" s="158" t="s">
        <v>1221</v>
      </c>
      <c r="X188" s="359">
        <v>4.8</v>
      </c>
      <c r="Y188" s="158">
        <v>0</v>
      </c>
      <c r="Z188" s="158">
        <v>0</v>
      </c>
      <c r="AA188" s="165"/>
      <c r="AB188" s="158">
        <v>0</v>
      </c>
      <c r="AC188" s="158">
        <v>0</v>
      </c>
      <c r="AD188" s="165"/>
      <c r="AE188" s="158"/>
      <c r="AF188" s="158">
        <v>0</v>
      </c>
    </row>
    <row r="189" spans="1:32" ht="34.5" customHeight="1" x14ac:dyDescent="0.25">
      <c r="A189" s="158" t="str">
        <f>+'PAI 2025 GPS rempl2)'!A187</f>
        <v>6000.7.4</v>
      </c>
      <c r="B189" s="60" t="str">
        <f>VLOOKUP(A189,'Dimensión 3-Gestión con Valor'!$B$10:$B$379,1,0)</f>
        <v>6000.7.4</v>
      </c>
      <c r="C189" s="158" t="s">
        <v>1221</v>
      </c>
      <c r="D189" s="158">
        <v>1</v>
      </c>
      <c r="E189" s="158" t="s">
        <v>489</v>
      </c>
      <c r="F189" s="158" t="s">
        <v>1272</v>
      </c>
      <c r="G189" s="158" t="s">
        <v>19</v>
      </c>
      <c r="H189" s="158">
        <v>0</v>
      </c>
      <c r="I189" s="158">
        <v>0</v>
      </c>
      <c r="J189" s="158">
        <v>0</v>
      </c>
      <c r="K189" s="158" t="s">
        <v>19</v>
      </c>
      <c r="L189" s="158" t="s">
        <v>19</v>
      </c>
      <c r="M189" s="158" t="s">
        <v>19</v>
      </c>
      <c r="N189" s="158" t="s">
        <v>1010</v>
      </c>
      <c r="O189" s="158" t="s">
        <v>19</v>
      </c>
      <c r="P189" s="158" t="s">
        <v>1273</v>
      </c>
      <c r="Q189" s="158">
        <v>30</v>
      </c>
      <c r="R189" s="158">
        <v>1</v>
      </c>
      <c r="S189" s="158" t="s">
        <v>487</v>
      </c>
      <c r="T189" s="158" t="s">
        <v>1274</v>
      </c>
      <c r="U189" s="165">
        <v>45950</v>
      </c>
      <c r="V189" s="165">
        <v>45968</v>
      </c>
      <c r="W189" s="158" t="s">
        <v>1221</v>
      </c>
      <c r="X189" s="359">
        <v>4.8</v>
      </c>
      <c r="Y189" s="158">
        <v>0</v>
      </c>
      <c r="Z189" s="158">
        <v>0</v>
      </c>
      <c r="AA189" s="165"/>
      <c r="AB189" s="158">
        <v>0</v>
      </c>
      <c r="AC189" s="158">
        <v>0</v>
      </c>
      <c r="AD189" s="165"/>
      <c r="AE189" s="158"/>
      <c r="AF189" s="158">
        <v>0</v>
      </c>
    </row>
    <row r="190" spans="1:32" ht="60" x14ac:dyDescent="0.25">
      <c r="A190" s="170" t="str">
        <f>+'PAI 2025 GPS rempl2)'!A188</f>
        <v>13.1</v>
      </c>
      <c r="B190" s="60" t="str">
        <f>VLOOKUP(A190,'Dimensión 3-Gestión con Valor'!$B$10:$B$379,1,0)</f>
        <v>13.1</v>
      </c>
      <c r="C190" s="171" t="s">
        <v>787</v>
      </c>
      <c r="D190" s="171">
        <v>0</v>
      </c>
      <c r="E190" s="171" t="s">
        <v>482</v>
      </c>
      <c r="F190" s="171" t="s">
        <v>788</v>
      </c>
      <c r="G190" s="171" t="s">
        <v>484</v>
      </c>
      <c r="H190" s="171" t="s">
        <v>1795</v>
      </c>
      <c r="I190" s="171" t="s">
        <v>1795</v>
      </c>
      <c r="J190" s="171" t="s">
        <v>1795</v>
      </c>
      <c r="K190" s="171" t="s">
        <v>19</v>
      </c>
      <c r="L190" s="171" t="s">
        <v>502</v>
      </c>
      <c r="M190" s="171" t="s">
        <v>19</v>
      </c>
      <c r="N190" s="171" t="s">
        <v>1481</v>
      </c>
      <c r="O190" s="171">
        <v>0</v>
      </c>
      <c r="P190" s="171" t="s">
        <v>455</v>
      </c>
      <c r="Q190" s="171">
        <v>100</v>
      </c>
      <c r="R190" s="171">
        <v>1</v>
      </c>
      <c r="S190" s="172" t="s">
        <v>487</v>
      </c>
      <c r="T190" s="172" t="s">
        <v>789</v>
      </c>
      <c r="U190" s="172">
        <v>45684</v>
      </c>
      <c r="V190" s="165">
        <v>46001</v>
      </c>
      <c r="W190" s="158" t="s">
        <v>790</v>
      </c>
      <c r="X190" s="359">
        <v>100</v>
      </c>
      <c r="Y190" s="359">
        <v>0</v>
      </c>
      <c r="Z190" s="359">
        <v>0</v>
      </c>
      <c r="AA190" s="360"/>
      <c r="AB190" s="359">
        <v>0</v>
      </c>
      <c r="AC190" s="359">
        <v>0</v>
      </c>
      <c r="AD190" s="360"/>
      <c r="AE190" s="368"/>
      <c r="AF190" s="359">
        <v>0</v>
      </c>
    </row>
    <row r="191" spans="1:32" ht="75" x14ac:dyDescent="0.25">
      <c r="A191" s="35" t="str">
        <f>+'PAI 2025 GPS rempl2)'!A189</f>
        <v>13.1.1</v>
      </c>
      <c r="B191" s="60" t="str">
        <f>VLOOKUP(A191,'Dimensión 3-Gestión con Valor'!$B$10:$B$379,1,0)</f>
        <v>13.1.1</v>
      </c>
      <c r="C191" s="158" t="s">
        <v>787</v>
      </c>
      <c r="D191" s="158">
        <v>0</v>
      </c>
      <c r="E191" s="158" t="s">
        <v>489</v>
      </c>
      <c r="F191" s="158" t="s">
        <v>791</v>
      </c>
      <c r="G191" s="158" t="s">
        <v>19</v>
      </c>
      <c r="H191" s="158" t="s">
        <v>1795</v>
      </c>
      <c r="I191" s="158" t="s">
        <v>1795</v>
      </c>
      <c r="J191" s="158" t="s">
        <v>1795</v>
      </c>
      <c r="K191" s="158" t="s">
        <v>19</v>
      </c>
      <c r="L191" s="158" t="s">
        <v>19</v>
      </c>
      <c r="M191" s="158" t="s">
        <v>19</v>
      </c>
      <c r="N191" s="158" t="s">
        <v>1481</v>
      </c>
      <c r="O191" s="158" t="s">
        <v>19</v>
      </c>
      <c r="P191" s="158" t="s">
        <v>456</v>
      </c>
      <c r="Q191" s="158">
        <v>100</v>
      </c>
      <c r="R191" s="158">
        <v>1</v>
      </c>
      <c r="S191" s="158" t="s">
        <v>487</v>
      </c>
      <c r="T191" s="158" t="s">
        <v>792</v>
      </c>
      <c r="U191" s="165">
        <v>45684</v>
      </c>
      <c r="V191" s="165">
        <v>45716</v>
      </c>
      <c r="W191" s="158" t="s">
        <v>787</v>
      </c>
      <c r="X191" s="359">
        <v>100</v>
      </c>
      <c r="Y191" s="158">
        <v>100</v>
      </c>
      <c r="Z191" s="158" t="s">
        <v>2749</v>
      </c>
      <c r="AA191" s="165">
        <v>45716</v>
      </c>
      <c r="AB191" s="158">
        <v>100</v>
      </c>
      <c r="AC191" s="158" t="s">
        <v>2318</v>
      </c>
      <c r="AD191" s="165">
        <v>45716</v>
      </c>
      <c r="AE191" s="158">
        <v>100</v>
      </c>
      <c r="AF191" s="158">
        <v>100</v>
      </c>
    </row>
    <row r="192" spans="1:32" ht="75" x14ac:dyDescent="0.25">
      <c r="A192" s="35" t="str">
        <f>+'PAI 2025 GPS rempl2)'!A190</f>
        <v>13.1.2</v>
      </c>
      <c r="B192" s="60" t="str">
        <f>VLOOKUP(A192,'Dimensión 3-Gestión con Valor'!$B$10:$B$379,1,0)</f>
        <v>13.1.2</v>
      </c>
      <c r="C192" s="158" t="s">
        <v>787</v>
      </c>
      <c r="D192" s="158">
        <v>0</v>
      </c>
      <c r="E192" s="158" t="s">
        <v>2044</v>
      </c>
      <c r="F192" s="158" t="s">
        <v>793</v>
      </c>
      <c r="G192" s="158" t="s">
        <v>19</v>
      </c>
      <c r="H192" s="158" t="s">
        <v>1795</v>
      </c>
      <c r="I192" s="158" t="s">
        <v>1795</v>
      </c>
      <c r="J192" s="158" t="s">
        <v>1795</v>
      </c>
      <c r="K192" s="158" t="s">
        <v>19</v>
      </c>
      <c r="L192" s="158" t="s">
        <v>19</v>
      </c>
      <c r="M192" s="158" t="s">
        <v>19</v>
      </c>
      <c r="N192" s="158" t="s">
        <v>1481</v>
      </c>
      <c r="O192" s="158" t="s">
        <v>19</v>
      </c>
      <c r="P192" s="158" t="s">
        <v>457</v>
      </c>
      <c r="Q192" s="158">
        <v>0</v>
      </c>
      <c r="R192" s="158">
        <v>1</v>
      </c>
      <c r="S192" s="158" t="s">
        <v>487</v>
      </c>
      <c r="T192" s="158" t="s">
        <v>794</v>
      </c>
      <c r="U192" s="165">
        <v>45719</v>
      </c>
      <c r="V192" s="165">
        <v>45777</v>
      </c>
      <c r="W192" s="158" t="s">
        <v>608</v>
      </c>
      <c r="X192" s="359">
        <v>0</v>
      </c>
      <c r="Y192" s="158">
        <v>100</v>
      </c>
      <c r="Z192" s="158" t="s">
        <v>2750</v>
      </c>
      <c r="AA192" s="165">
        <v>45777</v>
      </c>
      <c r="AB192" s="158">
        <v>100</v>
      </c>
      <c r="AC192" s="158" t="s">
        <v>2097</v>
      </c>
      <c r="AD192" s="165">
        <v>45747</v>
      </c>
      <c r="AE192" s="158">
        <v>100</v>
      </c>
      <c r="AF192" s="158">
        <v>0</v>
      </c>
    </row>
    <row r="193" spans="1:32" ht="75" x14ac:dyDescent="0.25">
      <c r="A193" s="35" t="str">
        <f>+'PAI 2025 GPS rempl2)'!A191</f>
        <v>13.1.3</v>
      </c>
      <c r="B193" s="60" t="str">
        <f>VLOOKUP(A193,'Dimensión 3-Gestión con Valor'!$B$10:$B$379,1,0)</f>
        <v>13.1.3</v>
      </c>
      <c r="C193" s="158" t="s">
        <v>787</v>
      </c>
      <c r="D193" s="158">
        <v>0</v>
      </c>
      <c r="E193" s="158" t="s">
        <v>2044</v>
      </c>
      <c r="F193" s="158" t="s">
        <v>795</v>
      </c>
      <c r="G193" s="158" t="s">
        <v>19</v>
      </c>
      <c r="H193" s="158" t="s">
        <v>1795</v>
      </c>
      <c r="I193" s="158" t="s">
        <v>1795</v>
      </c>
      <c r="J193" s="158" t="s">
        <v>1795</v>
      </c>
      <c r="K193" s="158" t="s">
        <v>19</v>
      </c>
      <c r="L193" s="158" t="s">
        <v>19</v>
      </c>
      <c r="M193" s="158" t="s">
        <v>19</v>
      </c>
      <c r="N193" s="158" t="s">
        <v>1481</v>
      </c>
      <c r="O193" s="158" t="s">
        <v>19</v>
      </c>
      <c r="P193" s="158" t="s">
        <v>458</v>
      </c>
      <c r="Q193" s="158">
        <v>0</v>
      </c>
      <c r="R193" s="158">
        <v>1</v>
      </c>
      <c r="S193" s="158" t="s">
        <v>515</v>
      </c>
      <c r="T193" s="158" t="s">
        <v>796</v>
      </c>
      <c r="U193" s="165">
        <v>45748</v>
      </c>
      <c r="V193" s="165">
        <v>46001</v>
      </c>
      <c r="W193" s="158" t="s">
        <v>608</v>
      </c>
      <c r="X193" s="359">
        <v>0</v>
      </c>
      <c r="Y193" s="158">
        <v>0</v>
      </c>
      <c r="Z193" s="158" t="s">
        <v>2319</v>
      </c>
      <c r="AA193" s="165"/>
      <c r="AB193" s="158">
        <v>0</v>
      </c>
      <c r="AC193" s="158" t="s">
        <v>2320</v>
      </c>
      <c r="AD193" s="165"/>
      <c r="AE193" s="158"/>
      <c r="AF193" s="158">
        <v>0</v>
      </c>
    </row>
    <row r="194" spans="1:32" ht="60" x14ac:dyDescent="0.25">
      <c r="A194" s="170" t="str">
        <f>+'PAI 2025 GPS rempl2)'!A192</f>
        <v>12.1</v>
      </c>
      <c r="B194" s="60" t="str">
        <f>VLOOKUP(A194,'Dimensión 3-Gestión con Valor'!$B$10:$B$379,1,0)</f>
        <v>12.1</v>
      </c>
      <c r="C194" s="171" t="s">
        <v>797</v>
      </c>
      <c r="D194" s="171">
        <v>0</v>
      </c>
      <c r="E194" s="171" t="s">
        <v>482</v>
      </c>
      <c r="F194" s="171" t="s">
        <v>798</v>
      </c>
      <c r="G194" s="171" t="s">
        <v>484</v>
      </c>
      <c r="H194" s="171" t="s">
        <v>1795</v>
      </c>
      <c r="I194" s="171" t="s">
        <v>1795</v>
      </c>
      <c r="J194" s="171" t="s">
        <v>1795</v>
      </c>
      <c r="K194" s="171" t="s">
        <v>19</v>
      </c>
      <c r="L194" s="171" t="s">
        <v>485</v>
      </c>
      <c r="M194" s="171" t="s">
        <v>19</v>
      </c>
      <c r="N194" s="171" t="s">
        <v>1481</v>
      </c>
      <c r="O194" s="171">
        <v>0</v>
      </c>
      <c r="P194" s="171" t="s">
        <v>447</v>
      </c>
      <c r="Q194" s="171">
        <v>100</v>
      </c>
      <c r="R194" s="171">
        <v>100</v>
      </c>
      <c r="S194" s="172" t="s">
        <v>515</v>
      </c>
      <c r="T194" s="172" t="s">
        <v>799</v>
      </c>
      <c r="U194" s="172">
        <v>45687</v>
      </c>
      <c r="V194" s="165">
        <v>45849</v>
      </c>
      <c r="W194" s="158" t="s">
        <v>797</v>
      </c>
      <c r="X194" s="359">
        <v>100</v>
      </c>
      <c r="Y194" s="359">
        <v>100</v>
      </c>
      <c r="Z194" s="359" t="s">
        <v>2321</v>
      </c>
      <c r="AA194" s="360">
        <v>45849</v>
      </c>
      <c r="AB194" s="359">
        <v>100</v>
      </c>
      <c r="AC194" s="359" t="s">
        <v>2322</v>
      </c>
      <c r="AD194" s="360">
        <v>45849</v>
      </c>
      <c r="AE194" s="371">
        <v>100</v>
      </c>
      <c r="AF194" s="359">
        <v>100</v>
      </c>
    </row>
    <row r="195" spans="1:32" ht="34.5" customHeight="1" x14ac:dyDescent="0.25">
      <c r="A195" s="158" t="str">
        <f>+'PAI 2025 GPS rempl2)'!A193</f>
        <v>12.1.1</v>
      </c>
      <c r="B195" s="60" t="str">
        <f>VLOOKUP(A195,'Dimensión 3-Gestión con Valor'!$B$10:$B$379,1,0)</f>
        <v>12.1.1</v>
      </c>
      <c r="C195" s="158" t="s">
        <v>797</v>
      </c>
      <c r="D195" s="158">
        <v>0</v>
      </c>
      <c r="E195" s="158" t="s">
        <v>489</v>
      </c>
      <c r="F195" s="158" t="s">
        <v>800</v>
      </c>
      <c r="G195" s="158" t="s">
        <v>19</v>
      </c>
      <c r="H195" s="158">
        <v>0</v>
      </c>
      <c r="I195" s="158">
        <v>0</v>
      </c>
      <c r="J195" s="158">
        <v>0</v>
      </c>
      <c r="K195" s="158" t="s">
        <v>19</v>
      </c>
      <c r="L195" s="158" t="s">
        <v>19</v>
      </c>
      <c r="M195" s="158" t="s">
        <v>19</v>
      </c>
      <c r="N195" s="158" t="s">
        <v>1481</v>
      </c>
      <c r="O195" s="158" t="s">
        <v>19</v>
      </c>
      <c r="P195" s="158" t="s">
        <v>448</v>
      </c>
      <c r="Q195" s="158">
        <v>15</v>
      </c>
      <c r="R195" s="158">
        <v>1</v>
      </c>
      <c r="S195" s="158" t="s">
        <v>487</v>
      </c>
      <c r="T195" s="158" t="s">
        <v>801</v>
      </c>
      <c r="U195" s="165">
        <v>45687</v>
      </c>
      <c r="V195" s="165">
        <v>45716</v>
      </c>
      <c r="W195" s="158" t="s">
        <v>797</v>
      </c>
      <c r="X195" s="359">
        <v>15</v>
      </c>
      <c r="Y195" s="158">
        <v>100</v>
      </c>
      <c r="Z195" s="158" t="s">
        <v>2323</v>
      </c>
      <c r="AA195" s="165">
        <v>45716</v>
      </c>
      <c r="AB195" s="158">
        <v>100</v>
      </c>
      <c r="AC195" s="158" t="s">
        <v>2324</v>
      </c>
      <c r="AD195" s="165">
        <v>45688</v>
      </c>
      <c r="AE195" s="158">
        <v>100</v>
      </c>
      <c r="AF195" s="158">
        <v>15</v>
      </c>
    </row>
    <row r="196" spans="1:32" ht="90" x14ac:dyDescent="0.25">
      <c r="A196" s="35" t="str">
        <f>+'PAI 2025 GPS rempl2)'!A194</f>
        <v>12.1.2</v>
      </c>
      <c r="B196" s="60" t="str">
        <f>VLOOKUP(A196,'Dimensión 3-Gestión con Valor'!$B$10:$B$379,1,0)</f>
        <v>12.1.2</v>
      </c>
      <c r="C196" s="158" t="s">
        <v>797</v>
      </c>
      <c r="D196" s="158">
        <v>0</v>
      </c>
      <c r="E196" s="158" t="s">
        <v>489</v>
      </c>
      <c r="F196" s="158" t="s">
        <v>802</v>
      </c>
      <c r="G196" s="158" t="s">
        <v>19</v>
      </c>
      <c r="H196" s="158" t="s">
        <v>1795</v>
      </c>
      <c r="I196" s="158" t="s">
        <v>1795</v>
      </c>
      <c r="J196" s="158" t="s">
        <v>1795</v>
      </c>
      <c r="K196" s="158" t="s">
        <v>19</v>
      </c>
      <c r="L196" s="158" t="s">
        <v>19</v>
      </c>
      <c r="M196" s="158" t="s">
        <v>19</v>
      </c>
      <c r="N196" s="158" t="s">
        <v>1481</v>
      </c>
      <c r="O196" s="158" t="s">
        <v>19</v>
      </c>
      <c r="P196" s="158" t="s">
        <v>449</v>
      </c>
      <c r="Q196" s="158">
        <v>10</v>
      </c>
      <c r="R196" s="158">
        <v>1</v>
      </c>
      <c r="S196" s="158" t="s">
        <v>487</v>
      </c>
      <c r="T196" s="158" t="s">
        <v>803</v>
      </c>
      <c r="U196" s="165">
        <v>45713</v>
      </c>
      <c r="V196" s="165">
        <v>45741</v>
      </c>
      <c r="W196" s="158" t="s">
        <v>797</v>
      </c>
      <c r="X196" s="359">
        <v>10</v>
      </c>
      <c r="Y196" s="158">
        <v>100</v>
      </c>
      <c r="Z196" s="158" t="s">
        <v>2325</v>
      </c>
      <c r="AA196" s="165">
        <v>45726.318786122683</v>
      </c>
      <c r="AB196" s="158">
        <v>100</v>
      </c>
      <c r="AC196" s="158" t="s">
        <v>2324</v>
      </c>
      <c r="AD196" s="165">
        <v>45726.318786122683</v>
      </c>
      <c r="AE196" s="158">
        <v>100</v>
      </c>
      <c r="AF196" s="158">
        <v>10</v>
      </c>
    </row>
    <row r="197" spans="1:32" ht="90" x14ac:dyDescent="0.25">
      <c r="A197" s="35" t="str">
        <f>+'PAI 2025 GPS rempl2)'!A195</f>
        <v>12.1.3</v>
      </c>
      <c r="B197" s="60" t="str">
        <f>VLOOKUP(A197,'Dimensión 3-Gestión con Valor'!$B$10:$B$379,1,0)</f>
        <v>12.1.3</v>
      </c>
      <c r="C197" s="158" t="s">
        <v>797</v>
      </c>
      <c r="D197" s="158">
        <v>0</v>
      </c>
      <c r="E197" s="158" t="s">
        <v>489</v>
      </c>
      <c r="F197" s="158" t="s">
        <v>804</v>
      </c>
      <c r="G197" s="158" t="s">
        <v>19</v>
      </c>
      <c r="H197" s="158" t="s">
        <v>1795</v>
      </c>
      <c r="I197" s="158" t="s">
        <v>1795</v>
      </c>
      <c r="J197" s="158" t="s">
        <v>1795</v>
      </c>
      <c r="K197" s="158" t="s">
        <v>19</v>
      </c>
      <c r="L197" s="158" t="s">
        <v>19</v>
      </c>
      <c r="M197" s="158" t="s">
        <v>19</v>
      </c>
      <c r="N197" s="158" t="s">
        <v>1481</v>
      </c>
      <c r="O197" s="158" t="s">
        <v>19</v>
      </c>
      <c r="P197" s="158" t="s">
        <v>450</v>
      </c>
      <c r="Q197" s="158">
        <v>10</v>
      </c>
      <c r="R197" s="158">
        <v>1</v>
      </c>
      <c r="S197" s="158" t="s">
        <v>487</v>
      </c>
      <c r="T197" s="158" t="s">
        <v>805</v>
      </c>
      <c r="U197" s="165">
        <v>45713</v>
      </c>
      <c r="V197" s="165">
        <v>45741</v>
      </c>
      <c r="W197" s="158" t="s">
        <v>797</v>
      </c>
      <c r="X197" s="359">
        <v>10</v>
      </c>
      <c r="Y197" s="158">
        <v>100</v>
      </c>
      <c r="Z197" s="158" t="s">
        <v>2326</v>
      </c>
      <c r="AA197" s="165">
        <v>45741</v>
      </c>
      <c r="AB197" s="158">
        <v>100</v>
      </c>
      <c r="AC197" s="158" t="s">
        <v>2327</v>
      </c>
      <c r="AD197" s="165">
        <v>45716</v>
      </c>
      <c r="AE197" s="158">
        <v>100</v>
      </c>
      <c r="AF197" s="158">
        <v>10</v>
      </c>
    </row>
    <row r="198" spans="1:32" ht="34.5" customHeight="1" x14ac:dyDescent="0.25">
      <c r="A198" s="158" t="str">
        <f>+'PAI 2025 GPS rempl2)'!A196</f>
        <v>12.1.4</v>
      </c>
      <c r="B198" s="60" t="str">
        <f>VLOOKUP(A198,'Dimensión 3-Gestión con Valor'!$B$10:$B$379,1,0)</f>
        <v>12.1.4</v>
      </c>
      <c r="C198" s="158" t="s">
        <v>797</v>
      </c>
      <c r="D198" s="158">
        <v>0</v>
      </c>
      <c r="E198" s="158" t="s">
        <v>489</v>
      </c>
      <c r="F198" s="158" t="s">
        <v>806</v>
      </c>
      <c r="G198" s="158" t="s">
        <v>19</v>
      </c>
      <c r="H198" s="158">
        <v>0</v>
      </c>
      <c r="I198" s="158">
        <v>0</v>
      </c>
      <c r="J198" s="158">
        <v>0</v>
      </c>
      <c r="K198" s="158" t="s">
        <v>19</v>
      </c>
      <c r="L198" s="158" t="s">
        <v>19</v>
      </c>
      <c r="M198" s="158" t="s">
        <v>19</v>
      </c>
      <c r="N198" s="158" t="s">
        <v>1481</v>
      </c>
      <c r="O198" s="158" t="s">
        <v>19</v>
      </c>
      <c r="P198" s="158" t="s">
        <v>451</v>
      </c>
      <c r="Q198" s="158">
        <v>20</v>
      </c>
      <c r="R198" s="158">
        <v>1</v>
      </c>
      <c r="S198" s="158" t="s">
        <v>487</v>
      </c>
      <c r="T198" s="158" t="s">
        <v>807</v>
      </c>
      <c r="U198" s="165">
        <v>45742</v>
      </c>
      <c r="V198" s="165">
        <v>45772</v>
      </c>
      <c r="W198" s="158" t="s">
        <v>797</v>
      </c>
      <c r="X198" s="359">
        <v>20</v>
      </c>
      <c r="Y198" s="158">
        <v>100</v>
      </c>
      <c r="Z198" s="158" t="s">
        <v>2328</v>
      </c>
      <c r="AA198" s="165">
        <v>45772</v>
      </c>
      <c r="AB198" s="158">
        <v>100</v>
      </c>
      <c r="AC198" s="158" t="s">
        <v>2097</v>
      </c>
      <c r="AD198" s="165">
        <v>45747</v>
      </c>
      <c r="AE198" s="158">
        <v>100</v>
      </c>
      <c r="AF198" s="158">
        <v>20</v>
      </c>
    </row>
    <row r="199" spans="1:32" ht="45" x14ac:dyDescent="0.25">
      <c r="A199" s="35" t="str">
        <f>+'PAI 2025 GPS rempl2)'!A197</f>
        <v>12.1.5</v>
      </c>
      <c r="B199" s="60" t="str">
        <f>VLOOKUP(A199,'Dimensión 3-Gestión con Valor'!$B$10:$B$379,1,0)</f>
        <v>12.1.5</v>
      </c>
      <c r="C199" s="158" t="s">
        <v>797</v>
      </c>
      <c r="D199" s="158">
        <v>0</v>
      </c>
      <c r="E199" s="158" t="s">
        <v>489</v>
      </c>
      <c r="F199" s="158" t="s">
        <v>808</v>
      </c>
      <c r="G199" s="158" t="s">
        <v>19</v>
      </c>
      <c r="H199" s="158" t="s">
        <v>1795</v>
      </c>
      <c r="I199" s="158" t="s">
        <v>1795</v>
      </c>
      <c r="J199" s="158" t="s">
        <v>1795</v>
      </c>
      <c r="K199" s="158" t="s">
        <v>19</v>
      </c>
      <c r="L199" s="158" t="s">
        <v>19</v>
      </c>
      <c r="M199" s="158" t="s">
        <v>19</v>
      </c>
      <c r="N199" s="158" t="s">
        <v>1481</v>
      </c>
      <c r="O199" s="158" t="s">
        <v>19</v>
      </c>
      <c r="P199" s="158" t="s">
        <v>452</v>
      </c>
      <c r="Q199" s="158">
        <v>15</v>
      </c>
      <c r="R199" s="158">
        <v>1</v>
      </c>
      <c r="S199" s="158" t="s">
        <v>487</v>
      </c>
      <c r="T199" s="158" t="s">
        <v>809</v>
      </c>
      <c r="U199" s="165">
        <v>45775</v>
      </c>
      <c r="V199" s="165">
        <v>45807</v>
      </c>
      <c r="W199" s="158" t="s">
        <v>797</v>
      </c>
      <c r="X199" s="359">
        <v>15</v>
      </c>
      <c r="Y199" s="158">
        <v>100</v>
      </c>
      <c r="Z199" s="158" t="s">
        <v>2329</v>
      </c>
      <c r="AA199" s="165">
        <v>45807</v>
      </c>
      <c r="AB199" s="158">
        <v>100</v>
      </c>
      <c r="AC199" s="158" t="s">
        <v>2330</v>
      </c>
      <c r="AD199" s="165">
        <v>45807</v>
      </c>
      <c r="AE199" s="158">
        <v>100</v>
      </c>
      <c r="AF199" s="158">
        <v>15</v>
      </c>
    </row>
    <row r="200" spans="1:32" ht="75" x14ac:dyDescent="0.25">
      <c r="A200" s="35" t="str">
        <f>+'PAI 2025 GPS rempl2)'!A198</f>
        <v>12.1.6</v>
      </c>
      <c r="B200" s="60" t="str">
        <f>VLOOKUP(A200,'Dimensión 3-Gestión con Valor'!$B$10:$B$379,1,0)</f>
        <v>12.1.6</v>
      </c>
      <c r="C200" s="158" t="s">
        <v>797</v>
      </c>
      <c r="D200" s="158">
        <v>0</v>
      </c>
      <c r="E200" s="158" t="s">
        <v>489</v>
      </c>
      <c r="F200" s="158" t="s">
        <v>810</v>
      </c>
      <c r="G200" s="158" t="s">
        <v>19</v>
      </c>
      <c r="H200" s="158" t="s">
        <v>1795</v>
      </c>
      <c r="I200" s="158" t="s">
        <v>1795</v>
      </c>
      <c r="J200" s="158" t="s">
        <v>1795</v>
      </c>
      <c r="K200" s="158" t="s">
        <v>19</v>
      </c>
      <c r="L200" s="158" t="s">
        <v>19</v>
      </c>
      <c r="M200" s="158" t="s">
        <v>19</v>
      </c>
      <c r="N200" s="158" t="s">
        <v>1481</v>
      </c>
      <c r="O200" s="158" t="s">
        <v>19</v>
      </c>
      <c r="P200" s="158" t="s">
        <v>453</v>
      </c>
      <c r="Q200" s="158">
        <v>10</v>
      </c>
      <c r="R200" s="158">
        <v>1</v>
      </c>
      <c r="S200" s="158" t="s">
        <v>487</v>
      </c>
      <c r="T200" s="158" t="s">
        <v>803</v>
      </c>
      <c r="U200" s="165">
        <v>45811</v>
      </c>
      <c r="V200" s="165">
        <v>45828</v>
      </c>
      <c r="W200" s="158" t="s">
        <v>797</v>
      </c>
      <c r="X200" s="359">
        <v>10</v>
      </c>
      <c r="Y200" s="158">
        <v>100</v>
      </c>
      <c r="Z200" s="158" t="s">
        <v>2751</v>
      </c>
      <c r="AA200" s="165">
        <v>45812</v>
      </c>
      <c r="AB200" s="158">
        <v>100</v>
      </c>
      <c r="AC200" s="158" t="s">
        <v>2203</v>
      </c>
      <c r="AD200" s="165">
        <v>45812</v>
      </c>
      <c r="AE200" s="158">
        <v>100</v>
      </c>
      <c r="AF200" s="158">
        <v>10</v>
      </c>
    </row>
    <row r="201" spans="1:32" ht="34.5" customHeight="1" x14ac:dyDescent="0.25">
      <c r="A201" s="158" t="str">
        <f>+'PAI 2025 GPS rempl2)'!A199</f>
        <v>12.1.7</v>
      </c>
      <c r="B201" s="60" t="str">
        <f>VLOOKUP(A201,'Dimensión 3-Gestión con Valor'!$B$10:$B$379,1,0)</f>
        <v>12.1.7</v>
      </c>
      <c r="C201" s="158" t="s">
        <v>797</v>
      </c>
      <c r="D201" s="158">
        <v>0</v>
      </c>
      <c r="E201" s="158" t="s">
        <v>489</v>
      </c>
      <c r="F201" s="158" t="s">
        <v>811</v>
      </c>
      <c r="G201" s="158" t="s">
        <v>19</v>
      </c>
      <c r="H201" s="158">
        <v>0</v>
      </c>
      <c r="I201" s="158">
        <v>0</v>
      </c>
      <c r="J201" s="158">
        <v>0</v>
      </c>
      <c r="K201" s="158" t="s">
        <v>19</v>
      </c>
      <c r="L201" s="158" t="s">
        <v>19</v>
      </c>
      <c r="M201" s="158" t="s">
        <v>19</v>
      </c>
      <c r="N201" s="158" t="s">
        <v>1481</v>
      </c>
      <c r="O201" s="158" t="s">
        <v>19</v>
      </c>
      <c r="P201" s="158" t="s">
        <v>454</v>
      </c>
      <c r="Q201" s="158">
        <v>20</v>
      </c>
      <c r="R201" s="158">
        <v>1</v>
      </c>
      <c r="S201" s="158" t="s">
        <v>487</v>
      </c>
      <c r="T201" s="158" t="s">
        <v>812</v>
      </c>
      <c r="U201" s="165">
        <v>45832</v>
      </c>
      <c r="V201" s="165">
        <v>45849</v>
      </c>
      <c r="W201" s="158" t="s">
        <v>797</v>
      </c>
      <c r="X201" s="359">
        <v>20</v>
      </c>
      <c r="Y201" s="158">
        <v>100</v>
      </c>
      <c r="Z201" s="158" t="s">
        <v>2321</v>
      </c>
      <c r="AA201" s="165">
        <v>45849</v>
      </c>
      <c r="AB201" s="158">
        <v>100</v>
      </c>
      <c r="AC201" s="158" t="s">
        <v>2331</v>
      </c>
      <c r="AD201" s="165">
        <v>45849</v>
      </c>
      <c r="AE201" s="158">
        <v>100</v>
      </c>
      <c r="AF201" s="158">
        <v>20</v>
      </c>
    </row>
    <row r="202" spans="1:32" ht="45" x14ac:dyDescent="0.25">
      <c r="A202" s="170" t="str">
        <f>+'PAI 2025 GPS rempl2)'!A200</f>
        <v>37.1</v>
      </c>
      <c r="B202" s="60" t="str">
        <f>VLOOKUP(A202,'Dimensión 6 - GESCO+I'!$B$10:$B$62,1,0)</f>
        <v>37.1</v>
      </c>
      <c r="C202" s="171" t="s">
        <v>813</v>
      </c>
      <c r="D202" s="171">
        <v>0</v>
      </c>
      <c r="E202" s="171" t="s">
        <v>482</v>
      </c>
      <c r="F202" s="171" t="s">
        <v>814</v>
      </c>
      <c r="G202" s="171" t="s">
        <v>484</v>
      </c>
      <c r="H202" s="171" t="s">
        <v>1795</v>
      </c>
      <c r="I202" s="171" t="s">
        <v>1795</v>
      </c>
      <c r="J202" s="171" t="s">
        <v>1795</v>
      </c>
      <c r="K202" s="171" t="s">
        <v>19</v>
      </c>
      <c r="L202" s="171" t="s">
        <v>485</v>
      </c>
      <c r="M202" s="171" t="s">
        <v>302</v>
      </c>
      <c r="N202" s="171" t="s">
        <v>772</v>
      </c>
      <c r="O202" s="171">
        <v>0</v>
      </c>
      <c r="P202" s="171" t="s">
        <v>303</v>
      </c>
      <c r="Q202" s="171">
        <v>50</v>
      </c>
      <c r="R202" s="171">
        <v>2</v>
      </c>
      <c r="S202" s="172" t="s">
        <v>487</v>
      </c>
      <c r="T202" s="172" t="s">
        <v>815</v>
      </c>
      <c r="U202" s="172">
        <v>45672</v>
      </c>
      <c r="V202" s="165">
        <v>46006</v>
      </c>
      <c r="W202" s="158" t="s">
        <v>813</v>
      </c>
      <c r="X202" s="359">
        <v>50</v>
      </c>
      <c r="Y202" s="359">
        <v>0</v>
      </c>
      <c r="Z202" s="359">
        <v>0</v>
      </c>
      <c r="AA202" s="360"/>
      <c r="AB202" s="359">
        <v>0</v>
      </c>
      <c r="AC202" s="359">
        <v>0</v>
      </c>
      <c r="AD202" s="360"/>
      <c r="AE202" s="368"/>
      <c r="AF202" s="359">
        <v>0</v>
      </c>
    </row>
    <row r="203" spans="1:32" ht="28.5" customHeight="1" x14ac:dyDescent="0.25">
      <c r="A203" s="35" t="str">
        <f>+'PAI 2025 GPS rempl2)'!A201</f>
        <v>37.1.1</v>
      </c>
      <c r="B203" s="60" t="str">
        <f>VLOOKUP(A203,'Dimensión 6 - GESCO+I'!$B$10:$B$62,1,0)</f>
        <v>37.1.1</v>
      </c>
      <c r="C203" s="158" t="s">
        <v>813</v>
      </c>
      <c r="D203" s="158">
        <v>0</v>
      </c>
      <c r="E203" s="158" t="s">
        <v>489</v>
      </c>
      <c r="F203" s="158" t="s">
        <v>816</v>
      </c>
      <c r="G203" s="158" t="s">
        <v>19</v>
      </c>
      <c r="H203" s="158">
        <v>0</v>
      </c>
      <c r="I203" s="158">
        <v>0</v>
      </c>
      <c r="J203" s="158">
        <v>0</v>
      </c>
      <c r="K203" s="158" t="s">
        <v>19</v>
      </c>
      <c r="L203" s="158" t="s">
        <v>19</v>
      </c>
      <c r="M203" s="158" t="s">
        <v>19</v>
      </c>
      <c r="N203" s="158" t="s">
        <v>772</v>
      </c>
      <c r="O203" s="158" t="s">
        <v>19</v>
      </c>
      <c r="P203" s="158" t="s">
        <v>304</v>
      </c>
      <c r="Q203" s="158">
        <v>10</v>
      </c>
      <c r="R203" s="158">
        <v>1</v>
      </c>
      <c r="S203" s="158" t="s">
        <v>487</v>
      </c>
      <c r="T203" s="158" t="s">
        <v>817</v>
      </c>
      <c r="U203" s="165">
        <v>45672</v>
      </c>
      <c r="V203" s="165">
        <v>45762</v>
      </c>
      <c r="W203" s="158" t="s">
        <v>813</v>
      </c>
      <c r="X203" s="359">
        <v>5</v>
      </c>
      <c r="Y203" s="158">
        <v>100</v>
      </c>
      <c r="Z203" s="158" t="s">
        <v>2332</v>
      </c>
      <c r="AA203" s="165">
        <v>45755</v>
      </c>
      <c r="AB203" s="158">
        <v>100</v>
      </c>
      <c r="AC203" s="158" t="s">
        <v>2333</v>
      </c>
      <c r="AD203" s="165">
        <v>45785</v>
      </c>
      <c r="AE203" s="158">
        <v>95</v>
      </c>
      <c r="AF203" s="158">
        <v>5</v>
      </c>
    </row>
    <row r="204" spans="1:32" ht="34.5" customHeight="1" x14ac:dyDescent="0.25">
      <c r="A204" s="158" t="str">
        <f>+'PAI 2025 GPS rempl2)'!A202</f>
        <v>37.1.2</v>
      </c>
      <c r="B204" s="60" t="str">
        <f>VLOOKUP(A204,'Dimensión 6 - GESCO+I'!$B$10:$B$62,1,0)</f>
        <v>37.1.2</v>
      </c>
      <c r="C204" s="158" t="s">
        <v>813</v>
      </c>
      <c r="D204" s="158">
        <v>0</v>
      </c>
      <c r="E204" s="158" t="s">
        <v>489</v>
      </c>
      <c r="F204" s="158" t="s">
        <v>818</v>
      </c>
      <c r="G204" s="158" t="s">
        <v>19</v>
      </c>
      <c r="H204" s="158">
        <v>0</v>
      </c>
      <c r="I204" s="158">
        <v>0</v>
      </c>
      <c r="J204" s="158">
        <v>0</v>
      </c>
      <c r="K204" s="158" t="s">
        <v>19</v>
      </c>
      <c r="L204" s="158" t="s">
        <v>19</v>
      </c>
      <c r="M204" s="158" t="s">
        <v>19</v>
      </c>
      <c r="N204" s="158" t="s">
        <v>772</v>
      </c>
      <c r="O204" s="158" t="s">
        <v>19</v>
      </c>
      <c r="P204" s="158" t="s">
        <v>305</v>
      </c>
      <c r="Q204" s="158">
        <v>30</v>
      </c>
      <c r="R204" s="158">
        <v>1</v>
      </c>
      <c r="S204" s="158" t="s">
        <v>487</v>
      </c>
      <c r="T204" s="158" t="s">
        <v>819</v>
      </c>
      <c r="U204" s="165">
        <v>45689</v>
      </c>
      <c r="V204" s="165">
        <v>45915</v>
      </c>
      <c r="W204" s="158" t="s">
        <v>813</v>
      </c>
      <c r="X204" s="359">
        <v>15</v>
      </c>
      <c r="Y204" s="158">
        <v>0</v>
      </c>
      <c r="Z204" s="158" t="s">
        <v>2334</v>
      </c>
      <c r="AA204" s="165"/>
      <c r="AB204" s="158">
        <v>0</v>
      </c>
      <c r="AC204" s="158" t="s">
        <v>2335</v>
      </c>
      <c r="AD204" s="165"/>
      <c r="AE204" s="158"/>
      <c r="AF204" s="158">
        <v>0</v>
      </c>
    </row>
    <row r="205" spans="1:32" ht="30" x14ac:dyDescent="0.25">
      <c r="A205" s="35" t="str">
        <f>+'PAI 2025 GPS rempl2)'!A203</f>
        <v>37.1.3</v>
      </c>
      <c r="B205" s="60" t="str">
        <f>VLOOKUP(A205,'Dimensión 6 - GESCO+I'!$B$10:$B$62,1,0)</f>
        <v>37.1.3</v>
      </c>
      <c r="C205" s="158" t="s">
        <v>813</v>
      </c>
      <c r="D205" s="158">
        <v>0</v>
      </c>
      <c r="E205" s="158" t="s">
        <v>489</v>
      </c>
      <c r="F205" s="158" t="s">
        <v>820</v>
      </c>
      <c r="G205" s="158" t="s">
        <v>19</v>
      </c>
      <c r="H205" s="158" t="s">
        <v>1795</v>
      </c>
      <c r="I205" s="158" t="s">
        <v>1795</v>
      </c>
      <c r="J205" s="158" t="s">
        <v>1795</v>
      </c>
      <c r="K205" s="158" t="s">
        <v>19</v>
      </c>
      <c r="L205" s="158" t="s">
        <v>19</v>
      </c>
      <c r="M205" s="158" t="s">
        <v>19</v>
      </c>
      <c r="N205" s="158" t="s">
        <v>772</v>
      </c>
      <c r="O205" s="158" t="s">
        <v>19</v>
      </c>
      <c r="P205" s="158" t="s">
        <v>306</v>
      </c>
      <c r="Q205" s="158">
        <v>20</v>
      </c>
      <c r="R205" s="158">
        <v>1</v>
      </c>
      <c r="S205" s="158" t="s">
        <v>487</v>
      </c>
      <c r="T205" s="158" t="s">
        <v>821</v>
      </c>
      <c r="U205" s="165">
        <v>45689</v>
      </c>
      <c r="V205" s="165">
        <v>45915</v>
      </c>
      <c r="W205" s="158" t="s">
        <v>813</v>
      </c>
      <c r="X205" s="359">
        <v>10</v>
      </c>
      <c r="Y205" s="158">
        <v>0</v>
      </c>
      <c r="Z205" s="158">
        <v>0</v>
      </c>
      <c r="AA205" s="165"/>
      <c r="AB205" s="158">
        <v>0</v>
      </c>
      <c r="AC205" s="158">
        <v>0</v>
      </c>
      <c r="AD205" s="165"/>
      <c r="AE205" s="158"/>
      <c r="AF205" s="158">
        <v>0</v>
      </c>
    </row>
    <row r="206" spans="1:32" ht="45" x14ac:dyDescent="0.25">
      <c r="A206" s="35" t="str">
        <f>+'PAI 2025 GPS rempl2)'!A204</f>
        <v>37.1.4</v>
      </c>
      <c r="B206" s="60" t="str">
        <f>VLOOKUP(A206,'Dimensión 6 - GESCO+I'!$B$10:$B$62,1,0)</f>
        <v>37.1.4</v>
      </c>
      <c r="C206" s="158" t="s">
        <v>813</v>
      </c>
      <c r="D206" s="158">
        <v>0</v>
      </c>
      <c r="E206" s="158" t="s">
        <v>489</v>
      </c>
      <c r="F206" s="158" t="s">
        <v>822</v>
      </c>
      <c r="G206" s="158" t="s">
        <v>19</v>
      </c>
      <c r="H206" s="158" t="s">
        <v>1795</v>
      </c>
      <c r="I206" s="158" t="s">
        <v>1795</v>
      </c>
      <c r="J206" s="158" t="s">
        <v>1795</v>
      </c>
      <c r="K206" s="158" t="s">
        <v>19</v>
      </c>
      <c r="L206" s="158" t="s">
        <v>19</v>
      </c>
      <c r="M206" s="158" t="s">
        <v>19</v>
      </c>
      <c r="N206" s="158" t="s">
        <v>772</v>
      </c>
      <c r="O206" s="158" t="s">
        <v>19</v>
      </c>
      <c r="P206" s="158" t="s">
        <v>307</v>
      </c>
      <c r="Q206" s="158">
        <v>20</v>
      </c>
      <c r="R206" s="158">
        <v>1</v>
      </c>
      <c r="S206" s="158" t="s">
        <v>487</v>
      </c>
      <c r="T206" s="158" t="s">
        <v>823</v>
      </c>
      <c r="U206" s="165">
        <v>45717</v>
      </c>
      <c r="V206" s="165">
        <v>45976</v>
      </c>
      <c r="W206" s="158" t="s">
        <v>813</v>
      </c>
      <c r="X206" s="359">
        <v>10</v>
      </c>
      <c r="Y206" s="158">
        <v>0</v>
      </c>
      <c r="Z206" s="158">
        <v>0</v>
      </c>
      <c r="AA206" s="165"/>
      <c r="AB206" s="158">
        <v>0</v>
      </c>
      <c r="AC206" s="158">
        <v>0</v>
      </c>
      <c r="AD206" s="165"/>
      <c r="AE206" s="158"/>
      <c r="AF206" s="158">
        <v>0</v>
      </c>
    </row>
    <row r="207" spans="1:32" ht="45" x14ac:dyDescent="0.25">
      <c r="A207" s="35" t="str">
        <f>+'PAI 2025 GPS rempl2)'!A205</f>
        <v>37.1.5</v>
      </c>
      <c r="B207" s="60" t="str">
        <f>VLOOKUP(A207,'Dimensión 6 - GESCO+I'!$B$10:$B$62,1,0)</f>
        <v>37.1.5</v>
      </c>
      <c r="C207" s="158" t="s">
        <v>813</v>
      </c>
      <c r="D207" s="158">
        <v>0</v>
      </c>
      <c r="E207" s="158" t="s">
        <v>489</v>
      </c>
      <c r="F207" s="158" t="s">
        <v>824</v>
      </c>
      <c r="G207" s="158" t="s">
        <v>19</v>
      </c>
      <c r="H207" s="158">
        <v>0</v>
      </c>
      <c r="I207" s="158">
        <v>0</v>
      </c>
      <c r="J207" s="158">
        <v>0</v>
      </c>
      <c r="K207" s="158" t="s">
        <v>19</v>
      </c>
      <c r="L207" s="158" t="s">
        <v>19</v>
      </c>
      <c r="M207" s="158" t="s">
        <v>19</v>
      </c>
      <c r="N207" s="158" t="s">
        <v>772</v>
      </c>
      <c r="O207" s="158" t="s">
        <v>19</v>
      </c>
      <c r="P207" s="158" t="s">
        <v>308</v>
      </c>
      <c r="Q207" s="158">
        <v>20</v>
      </c>
      <c r="R207" s="158">
        <v>1</v>
      </c>
      <c r="S207" s="158" t="s">
        <v>487</v>
      </c>
      <c r="T207" s="158" t="s">
        <v>825</v>
      </c>
      <c r="U207" s="165">
        <v>45748</v>
      </c>
      <c r="V207" s="165">
        <v>46006</v>
      </c>
      <c r="W207" s="158" t="s">
        <v>813</v>
      </c>
      <c r="X207" s="359">
        <v>10</v>
      </c>
      <c r="Y207" s="158">
        <v>0</v>
      </c>
      <c r="Z207" s="158">
        <v>0</v>
      </c>
      <c r="AA207" s="165"/>
      <c r="AB207" s="158">
        <v>0</v>
      </c>
      <c r="AC207" s="158">
        <v>0</v>
      </c>
      <c r="AD207" s="165"/>
      <c r="AE207" s="158"/>
      <c r="AF207" s="158">
        <v>0</v>
      </c>
    </row>
    <row r="208" spans="1:32" ht="34.5" customHeight="1" x14ac:dyDescent="0.25">
      <c r="A208" s="170" t="str">
        <f>+'PAI 2025 GPS rempl2)'!A206</f>
        <v>37.2</v>
      </c>
      <c r="B208" s="60" t="str">
        <f>VLOOKUP(A208,'Dimensión 6 - GESCO+I'!$B$10:$B$62,1,0)</f>
        <v>37.2</v>
      </c>
      <c r="C208" s="171" t="s">
        <v>813</v>
      </c>
      <c r="D208" s="171">
        <v>0</v>
      </c>
      <c r="E208" s="171" t="s">
        <v>482</v>
      </c>
      <c r="F208" s="171" t="s">
        <v>826</v>
      </c>
      <c r="G208" s="171" t="s">
        <v>484</v>
      </c>
      <c r="H208" s="171" t="s">
        <v>12</v>
      </c>
      <c r="I208" s="171" t="s">
        <v>1434</v>
      </c>
      <c r="J208" s="171" t="s">
        <v>1435</v>
      </c>
      <c r="K208" s="171" t="s">
        <v>1865</v>
      </c>
      <c r="L208" s="171" t="s">
        <v>485</v>
      </c>
      <c r="M208" s="171" t="s">
        <v>302</v>
      </c>
      <c r="N208" s="171" t="s">
        <v>772</v>
      </c>
      <c r="O208" s="171">
        <v>0</v>
      </c>
      <c r="P208" s="171" t="s">
        <v>309</v>
      </c>
      <c r="Q208" s="171">
        <v>15</v>
      </c>
      <c r="R208" s="171">
        <v>11</v>
      </c>
      <c r="S208" s="172" t="s">
        <v>487</v>
      </c>
      <c r="T208" s="172" t="s">
        <v>827</v>
      </c>
      <c r="U208" s="172">
        <v>45672</v>
      </c>
      <c r="V208" s="165">
        <v>46006</v>
      </c>
      <c r="W208" s="158" t="s">
        <v>813</v>
      </c>
      <c r="X208" s="359">
        <v>15</v>
      </c>
      <c r="Y208" s="359">
        <v>0</v>
      </c>
      <c r="Z208" s="359">
        <v>0</v>
      </c>
      <c r="AA208" s="360"/>
      <c r="AB208" s="359">
        <v>0</v>
      </c>
      <c r="AC208" s="359">
        <v>0</v>
      </c>
      <c r="AD208" s="360"/>
      <c r="AE208" s="368"/>
      <c r="AF208" s="359">
        <v>0</v>
      </c>
    </row>
    <row r="209" spans="1:32" ht="45" x14ac:dyDescent="0.25">
      <c r="A209" s="35" t="str">
        <f>+'PAI 2025 GPS rempl2)'!A207</f>
        <v>37.2.1</v>
      </c>
      <c r="B209" s="60" t="str">
        <f>VLOOKUP(A209,'Dimensión 6 - GESCO+I'!$B$10:$B$62,1,0)</f>
        <v>37.2.1</v>
      </c>
      <c r="C209" s="158" t="s">
        <v>813</v>
      </c>
      <c r="D209" s="158">
        <v>0</v>
      </c>
      <c r="E209" s="158" t="s">
        <v>489</v>
      </c>
      <c r="F209" s="158" t="s">
        <v>828</v>
      </c>
      <c r="G209" s="158" t="s">
        <v>19</v>
      </c>
      <c r="H209" s="158" t="s">
        <v>1795</v>
      </c>
      <c r="I209" s="158" t="s">
        <v>1795</v>
      </c>
      <c r="J209" s="158" t="s">
        <v>1795</v>
      </c>
      <c r="K209" s="158" t="s">
        <v>19</v>
      </c>
      <c r="L209" s="158" t="s">
        <v>19</v>
      </c>
      <c r="M209" s="158" t="s">
        <v>19</v>
      </c>
      <c r="N209" s="158" t="s">
        <v>772</v>
      </c>
      <c r="O209" s="158" t="s">
        <v>19</v>
      </c>
      <c r="P209" s="158" t="s">
        <v>310</v>
      </c>
      <c r="Q209" s="158">
        <v>80</v>
      </c>
      <c r="R209" s="158">
        <v>11</v>
      </c>
      <c r="S209" s="158" t="s">
        <v>487</v>
      </c>
      <c r="T209" s="158" t="s">
        <v>829</v>
      </c>
      <c r="U209" s="165">
        <v>45672</v>
      </c>
      <c r="V209" s="165">
        <v>46006</v>
      </c>
      <c r="W209" s="158" t="s">
        <v>813</v>
      </c>
      <c r="X209" s="359">
        <v>12</v>
      </c>
      <c r="Y209" s="158">
        <v>63.63</v>
      </c>
      <c r="Z209" s="158" t="s">
        <v>2336</v>
      </c>
      <c r="AA209" s="165"/>
      <c r="AB209" s="158">
        <v>63.63</v>
      </c>
      <c r="AC209" s="158" t="s">
        <v>2337</v>
      </c>
      <c r="AD209" s="165"/>
      <c r="AE209" s="158"/>
      <c r="AF209" s="158">
        <v>7.6356000000000002</v>
      </c>
    </row>
    <row r="210" spans="1:32" ht="30" x14ac:dyDescent="0.25">
      <c r="A210" s="35" t="str">
        <f>+'PAI 2025 GPS rempl2)'!A208</f>
        <v>37.2.2</v>
      </c>
      <c r="B210" s="60" t="str">
        <f>VLOOKUP(A210,'Dimensión 6 - GESCO+I'!$B$10:$B$62,1,0)</f>
        <v>37.2.2</v>
      </c>
      <c r="C210" s="158" t="s">
        <v>813</v>
      </c>
      <c r="D210" s="158">
        <v>0</v>
      </c>
      <c r="E210" s="158" t="s">
        <v>489</v>
      </c>
      <c r="F210" s="158" t="s">
        <v>830</v>
      </c>
      <c r="G210" s="158" t="s">
        <v>19</v>
      </c>
      <c r="H210" s="158" t="s">
        <v>1795</v>
      </c>
      <c r="I210" s="158" t="s">
        <v>1795</v>
      </c>
      <c r="J210" s="158" t="s">
        <v>1795</v>
      </c>
      <c r="K210" s="158" t="s">
        <v>19</v>
      </c>
      <c r="L210" s="158" t="s">
        <v>19</v>
      </c>
      <c r="M210" s="158" t="s">
        <v>19</v>
      </c>
      <c r="N210" s="158" t="s">
        <v>772</v>
      </c>
      <c r="O210" s="158" t="s">
        <v>19</v>
      </c>
      <c r="P210" s="158" t="s">
        <v>311</v>
      </c>
      <c r="Q210" s="158">
        <v>20</v>
      </c>
      <c r="R210" s="158">
        <v>11</v>
      </c>
      <c r="S210" s="158" t="s">
        <v>487</v>
      </c>
      <c r="T210" s="158" t="s">
        <v>831</v>
      </c>
      <c r="U210" s="165">
        <v>45672</v>
      </c>
      <c r="V210" s="165">
        <v>46006</v>
      </c>
      <c r="W210" s="158" t="s">
        <v>813</v>
      </c>
      <c r="X210" s="359">
        <v>3</v>
      </c>
      <c r="Y210" s="158">
        <v>63.63</v>
      </c>
      <c r="Z210" s="158" t="s">
        <v>2338</v>
      </c>
      <c r="AA210" s="165"/>
      <c r="AB210" s="158">
        <v>63.63</v>
      </c>
      <c r="AC210" s="158" t="s">
        <v>2339</v>
      </c>
      <c r="AD210" s="165"/>
      <c r="AE210" s="158"/>
      <c r="AF210" s="158">
        <v>1.9089</v>
      </c>
    </row>
    <row r="211" spans="1:32" ht="30" x14ac:dyDescent="0.25">
      <c r="A211" s="170" t="str">
        <f>+'PAI 2025 GPS rempl2)'!A209</f>
        <v>37.3</v>
      </c>
      <c r="B211" s="60" t="str">
        <f>VLOOKUP(A211,'Dimensión 6 - GESCO+I'!$B$10:$B$62,1,0)</f>
        <v>37.3</v>
      </c>
      <c r="C211" s="171" t="s">
        <v>813</v>
      </c>
      <c r="D211" s="171">
        <v>0</v>
      </c>
      <c r="E211" s="171" t="s">
        <v>482</v>
      </c>
      <c r="F211" s="171" t="s">
        <v>832</v>
      </c>
      <c r="G211" s="171" t="s">
        <v>484</v>
      </c>
      <c r="H211" s="171" t="s">
        <v>1795</v>
      </c>
      <c r="I211" s="171" t="s">
        <v>1795</v>
      </c>
      <c r="J211" s="171" t="s">
        <v>1795</v>
      </c>
      <c r="K211" s="171" t="s">
        <v>19</v>
      </c>
      <c r="L211" s="171" t="s">
        <v>485</v>
      </c>
      <c r="M211" s="171" t="s">
        <v>302</v>
      </c>
      <c r="N211" s="171" t="s">
        <v>772</v>
      </c>
      <c r="O211" s="171">
        <v>0</v>
      </c>
      <c r="P211" s="171" t="s">
        <v>312</v>
      </c>
      <c r="Q211" s="171">
        <v>5</v>
      </c>
      <c r="R211" s="171">
        <v>1</v>
      </c>
      <c r="S211" s="172" t="s">
        <v>487</v>
      </c>
      <c r="T211" s="172" t="s">
        <v>833</v>
      </c>
      <c r="U211" s="172">
        <v>45705</v>
      </c>
      <c r="V211" s="165">
        <v>46006</v>
      </c>
      <c r="W211" s="158" t="s">
        <v>813</v>
      </c>
      <c r="X211" s="359">
        <v>5</v>
      </c>
      <c r="Y211" s="359">
        <v>0</v>
      </c>
      <c r="Z211" s="359">
        <v>0</v>
      </c>
      <c r="AA211" s="360"/>
      <c r="AB211" s="359">
        <v>0</v>
      </c>
      <c r="AC211" s="359">
        <v>0</v>
      </c>
      <c r="AD211" s="360"/>
      <c r="AE211" s="368"/>
      <c r="AF211" s="359">
        <v>0</v>
      </c>
    </row>
    <row r="212" spans="1:32" ht="30" x14ac:dyDescent="0.25">
      <c r="A212" s="35" t="str">
        <f>+'PAI 2025 GPS rempl2)'!A210</f>
        <v>37.3.1</v>
      </c>
      <c r="B212" s="60" t="str">
        <f>VLOOKUP(A212,'Dimensión 6 - GESCO+I'!$B$10:$B$62,1,0)</f>
        <v>37.3.1</v>
      </c>
      <c r="C212" s="158" t="s">
        <v>813</v>
      </c>
      <c r="D212" s="158">
        <v>0</v>
      </c>
      <c r="E212" s="158" t="s">
        <v>489</v>
      </c>
      <c r="F212" s="158" t="s">
        <v>834</v>
      </c>
      <c r="G212" s="158" t="s">
        <v>19</v>
      </c>
      <c r="H212" s="158">
        <v>0</v>
      </c>
      <c r="I212" s="158">
        <v>0</v>
      </c>
      <c r="J212" s="158">
        <v>0</v>
      </c>
      <c r="K212" s="158" t="s">
        <v>19</v>
      </c>
      <c r="L212" s="158" t="s">
        <v>19</v>
      </c>
      <c r="M212" s="158" t="s">
        <v>19</v>
      </c>
      <c r="N212" s="158" t="s">
        <v>772</v>
      </c>
      <c r="O212" s="158" t="s">
        <v>19</v>
      </c>
      <c r="P212" s="158" t="s">
        <v>313</v>
      </c>
      <c r="Q212" s="158">
        <v>10</v>
      </c>
      <c r="R212" s="158">
        <v>1</v>
      </c>
      <c r="S212" s="158" t="s">
        <v>487</v>
      </c>
      <c r="T212" s="158" t="s">
        <v>817</v>
      </c>
      <c r="U212" s="165">
        <v>45705</v>
      </c>
      <c r="V212" s="165">
        <v>46006</v>
      </c>
      <c r="W212" s="158" t="s">
        <v>813</v>
      </c>
      <c r="X212" s="359">
        <v>0.5</v>
      </c>
      <c r="Y212" s="158">
        <v>100</v>
      </c>
      <c r="Z212" s="158" t="s">
        <v>2340</v>
      </c>
      <c r="AA212" s="165"/>
      <c r="AB212" s="158">
        <v>100</v>
      </c>
      <c r="AC212" s="158" t="s">
        <v>2097</v>
      </c>
      <c r="AD212" s="165"/>
      <c r="AE212" s="158">
        <v>100</v>
      </c>
      <c r="AF212" s="158">
        <v>0.5</v>
      </c>
    </row>
    <row r="213" spans="1:32" ht="28.5" customHeight="1" x14ac:dyDescent="0.25">
      <c r="A213" s="158" t="str">
        <f>+'PAI 2025 GPS rempl2)'!A211</f>
        <v>37.3.2</v>
      </c>
      <c r="B213" s="60" t="str">
        <f>VLOOKUP(A213,'Dimensión 6 - GESCO+I'!$B$10:$B$62,1,0)</f>
        <v>37.3.2</v>
      </c>
      <c r="C213" s="158" t="s">
        <v>813</v>
      </c>
      <c r="D213" s="158">
        <v>0</v>
      </c>
      <c r="E213" s="158" t="s">
        <v>489</v>
      </c>
      <c r="F213" s="158" t="s">
        <v>835</v>
      </c>
      <c r="G213" s="158" t="s">
        <v>19</v>
      </c>
      <c r="H213" s="158">
        <v>0</v>
      </c>
      <c r="I213" s="158">
        <v>0</v>
      </c>
      <c r="J213" s="158">
        <v>0</v>
      </c>
      <c r="K213" s="158" t="s">
        <v>19</v>
      </c>
      <c r="L213" s="158" t="s">
        <v>19</v>
      </c>
      <c r="M213" s="158" t="s">
        <v>19</v>
      </c>
      <c r="N213" s="158" t="s">
        <v>772</v>
      </c>
      <c r="O213" s="158" t="s">
        <v>19</v>
      </c>
      <c r="P213" s="158" t="s">
        <v>314</v>
      </c>
      <c r="Q213" s="158">
        <v>30</v>
      </c>
      <c r="R213" s="158">
        <v>1</v>
      </c>
      <c r="S213" s="158" t="s">
        <v>487</v>
      </c>
      <c r="T213" s="158" t="s">
        <v>819</v>
      </c>
      <c r="U213" s="165">
        <v>45712</v>
      </c>
      <c r="V213" s="165">
        <v>45887</v>
      </c>
      <c r="W213" s="158" t="s">
        <v>813</v>
      </c>
      <c r="X213" s="359">
        <v>1.5</v>
      </c>
      <c r="Y213" s="158">
        <v>100</v>
      </c>
      <c r="Z213" s="158" t="s">
        <v>2341</v>
      </c>
      <c r="AA213" s="165">
        <v>45886</v>
      </c>
      <c r="AB213" s="158">
        <v>100</v>
      </c>
      <c r="AC213" s="158" t="s">
        <v>2342</v>
      </c>
      <c r="AD213" s="165">
        <v>45887</v>
      </c>
      <c r="AE213" s="158">
        <v>100</v>
      </c>
      <c r="AF213" s="158">
        <v>1.5</v>
      </c>
    </row>
    <row r="214" spans="1:32" ht="30" x14ac:dyDescent="0.25">
      <c r="A214" s="35" t="str">
        <f>+'PAI 2025 GPS rempl2)'!A212</f>
        <v>37.3.3</v>
      </c>
      <c r="B214" s="60" t="str">
        <f>VLOOKUP(A214,'Dimensión 6 - GESCO+I'!$B$10:$B$62,1,0)</f>
        <v>37.3.3</v>
      </c>
      <c r="C214" s="158" t="s">
        <v>813</v>
      </c>
      <c r="D214" s="158">
        <v>0</v>
      </c>
      <c r="E214" s="158" t="s">
        <v>489</v>
      </c>
      <c r="F214" s="158" t="s">
        <v>836</v>
      </c>
      <c r="G214" s="158" t="s">
        <v>1795</v>
      </c>
      <c r="H214" s="158" t="s">
        <v>1795</v>
      </c>
      <c r="I214" s="158" t="s">
        <v>1795</v>
      </c>
      <c r="J214" s="158" t="s">
        <v>1795</v>
      </c>
      <c r="K214" s="158" t="s">
        <v>19</v>
      </c>
      <c r="L214" s="158" t="s">
        <v>19</v>
      </c>
      <c r="M214" s="158" t="s">
        <v>19</v>
      </c>
      <c r="N214" s="158" t="s">
        <v>772</v>
      </c>
      <c r="O214" s="158" t="s">
        <v>19</v>
      </c>
      <c r="P214" s="158" t="s">
        <v>315</v>
      </c>
      <c r="Q214" s="158">
        <v>20</v>
      </c>
      <c r="R214" s="158">
        <v>1</v>
      </c>
      <c r="S214" s="158" t="s">
        <v>487</v>
      </c>
      <c r="T214" s="158" t="s">
        <v>821</v>
      </c>
      <c r="U214" s="165">
        <v>45712</v>
      </c>
      <c r="V214" s="165">
        <v>45915</v>
      </c>
      <c r="W214" s="158" t="s">
        <v>813</v>
      </c>
      <c r="X214" s="359">
        <v>1</v>
      </c>
      <c r="Y214" s="158">
        <v>0</v>
      </c>
      <c r="Z214" s="158">
        <v>0</v>
      </c>
      <c r="AA214" s="165"/>
      <c r="AB214" s="158">
        <v>0</v>
      </c>
      <c r="AC214" s="158">
        <v>0</v>
      </c>
      <c r="AD214" s="165"/>
      <c r="AE214" s="158"/>
      <c r="AF214" s="158">
        <v>0</v>
      </c>
    </row>
    <row r="215" spans="1:32" ht="45" x14ac:dyDescent="0.25">
      <c r="A215" s="35" t="str">
        <f>+'PAI 2025 GPS rempl2)'!A213</f>
        <v>37.3.4</v>
      </c>
      <c r="B215" s="60" t="str">
        <f>VLOOKUP(A215,'Dimensión 6 - GESCO+I'!$B$10:$B$62,1,0)</f>
        <v>37.3.4</v>
      </c>
      <c r="C215" s="158" t="s">
        <v>813</v>
      </c>
      <c r="D215" s="158">
        <v>0</v>
      </c>
      <c r="E215" s="158" t="s">
        <v>489</v>
      </c>
      <c r="F215" s="158" t="s">
        <v>837</v>
      </c>
      <c r="G215" s="158" t="s">
        <v>1795</v>
      </c>
      <c r="H215" s="158" t="s">
        <v>1795</v>
      </c>
      <c r="I215" s="158" t="s">
        <v>1795</v>
      </c>
      <c r="J215" s="158" t="s">
        <v>1795</v>
      </c>
      <c r="K215" s="158" t="s">
        <v>19</v>
      </c>
      <c r="L215" s="158" t="s">
        <v>19</v>
      </c>
      <c r="M215" s="158" t="s">
        <v>19</v>
      </c>
      <c r="N215" s="158" t="s">
        <v>772</v>
      </c>
      <c r="O215" s="158" t="s">
        <v>19</v>
      </c>
      <c r="P215" s="158" t="s">
        <v>316</v>
      </c>
      <c r="Q215" s="158">
        <v>20</v>
      </c>
      <c r="R215" s="158">
        <v>1</v>
      </c>
      <c r="S215" s="158" t="s">
        <v>487</v>
      </c>
      <c r="T215" s="158" t="s">
        <v>823</v>
      </c>
      <c r="U215" s="165">
        <v>45717</v>
      </c>
      <c r="V215" s="165">
        <v>45975</v>
      </c>
      <c r="W215" s="158" t="s">
        <v>813</v>
      </c>
      <c r="X215" s="359">
        <v>1</v>
      </c>
      <c r="Y215" s="158">
        <v>0</v>
      </c>
      <c r="Z215" s="158">
        <v>0</v>
      </c>
      <c r="AA215" s="165"/>
      <c r="AB215" s="158">
        <v>0</v>
      </c>
      <c r="AC215" s="158">
        <v>0</v>
      </c>
      <c r="AD215" s="165"/>
      <c r="AE215" s="158"/>
      <c r="AF215" s="158">
        <v>0</v>
      </c>
    </row>
    <row r="216" spans="1:32" ht="45" x14ac:dyDescent="0.25">
      <c r="A216" s="35" t="str">
        <f>+'PAI 2025 GPS rempl2)'!A214</f>
        <v>37.3.5</v>
      </c>
      <c r="B216" s="60" t="str">
        <f>VLOOKUP(A216,'Dimensión 6 - GESCO+I'!$B$10:$B$62,1,0)</f>
        <v>37.3.5</v>
      </c>
      <c r="C216" s="158" t="s">
        <v>813</v>
      </c>
      <c r="D216" s="158">
        <v>0</v>
      </c>
      <c r="E216" s="158" t="s">
        <v>489</v>
      </c>
      <c r="F216" s="158" t="s">
        <v>838</v>
      </c>
      <c r="G216" s="158" t="s">
        <v>19</v>
      </c>
      <c r="H216" s="158">
        <v>0</v>
      </c>
      <c r="I216" s="158">
        <v>0</v>
      </c>
      <c r="J216" s="158">
        <v>0</v>
      </c>
      <c r="K216" s="158" t="s">
        <v>19</v>
      </c>
      <c r="L216" s="158" t="s">
        <v>19</v>
      </c>
      <c r="M216" s="158" t="s">
        <v>19</v>
      </c>
      <c r="N216" s="158" t="s">
        <v>772</v>
      </c>
      <c r="O216" s="158" t="s">
        <v>19</v>
      </c>
      <c r="P216" s="158" t="s">
        <v>317</v>
      </c>
      <c r="Q216" s="158">
        <v>20</v>
      </c>
      <c r="R216" s="158">
        <v>1</v>
      </c>
      <c r="S216" s="158" t="s">
        <v>487</v>
      </c>
      <c r="T216" s="158" t="s">
        <v>825</v>
      </c>
      <c r="U216" s="165">
        <v>45748</v>
      </c>
      <c r="V216" s="165">
        <v>46006</v>
      </c>
      <c r="W216" s="158" t="s">
        <v>813</v>
      </c>
      <c r="X216" s="359">
        <v>1</v>
      </c>
      <c r="Y216" s="158">
        <v>0</v>
      </c>
      <c r="Z216" s="158">
        <v>0</v>
      </c>
      <c r="AA216" s="165"/>
      <c r="AB216" s="158">
        <v>0</v>
      </c>
      <c r="AC216" s="158">
        <v>0</v>
      </c>
      <c r="AD216" s="165"/>
      <c r="AE216" s="158"/>
      <c r="AF216" s="158">
        <v>0</v>
      </c>
    </row>
    <row r="217" spans="1:32" ht="30" x14ac:dyDescent="0.25">
      <c r="A217" s="170" t="str">
        <f>+'PAI 2025 GPS rempl2)'!A215</f>
        <v>37.4</v>
      </c>
      <c r="B217" s="60" t="str">
        <f>VLOOKUP(A217,'Dimensión 6 - GESCO+I'!$B$10:$B$62,1,0)</f>
        <v>37.4</v>
      </c>
      <c r="C217" s="171" t="s">
        <v>813</v>
      </c>
      <c r="D217" s="171">
        <v>0</v>
      </c>
      <c r="E217" s="171" t="s">
        <v>482</v>
      </c>
      <c r="F217" s="171" t="s">
        <v>839</v>
      </c>
      <c r="G217" s="171" t="s">
        <v>484</v>
      </c>
      <c r="H217" s="171" t="s">
        <v>1795</v>
      </c>
      <c r="I217" s="171" t="s">
        <v>1795</v>
      </c>
      <c r="J217" s="171" t="s">
        <v>1795</v>
      </c>
      <c r="K217" s="171" t="s">
        <v>19</v>
      </c>
      <c r="L217" s="171" t="s">
        <v>485</v>
      </c>
      <c r="M217" s="171" t="s">
        <v>302</v>
      </c>
      <c r="N217" s="171" t="s">
        <v>772</v>
      </c>
      <c r="O217" s="171">
        <v>0</v>
      </c>
      <c r="P217" s="171" t="s">
        <v>318</v>
      </c>
      <c r="Q217" s="171">
        <v>10</v>
      </c>
      <c r="R217" s="171">
        <v>1</v>
      </c>
      <c r="S217" s="172" t="s">
        <v>487</v>
      </c>
      <c r="T217" s="172" t="s">
        <v>840</v>
      </c>
      <c r="U217" s="172">
        <v>45705</v>
      </c>
      <c r="V217" s="165">
        <v>46006</v>
      </c>
      <c r="W217" s="158" t="s">
        <v>813</v>
      </c>
      <c r="X217" s="359">
        <v>10</v>
      </c>
      <c r="Y217" s="359">
        <v>0</v>
      </c>
      <c r="Z217" s="359">
        <v>0</v>
      </c>
      <c r="AA217" s="360"/>
      <c r="AB217" s="359">
        <v>0</v>
      </c>
      <c r="AC217" s="359">
        <v>0</v>
      </c>
      <c r="AD217" s="360"/>
      <c r="AE217" s="368"/>
      <c r="AF217" s="359">
        <v>0</v>
      </c>
    </row>
    <row r="218" spans="1:32" ht="34.5" customHeight="1" x14ac:dyDescent="0.25">
      <c r="A218" s="158" t="str">
        <f>+'PAI 2025 GPS rempl2)'!A216</f>
        <v>37.4.1</v>
      </c>
      <c r="B218" s="60" t="str">
        <f>VLOOKUP(A218,'Dimensión 6 - GESCO+I'!$B$10:$B$62,1,0)</f>
        <v>37.4.1</v>
      </c>
      <c r="C218" s="158" t="s">
        <v>813</v>
      </c>
      <c r="D218" s="158">
        <v>0</v>
      </c>
      <c r="E218" s="158" t="s">
        <v>489</v>
      </c>
      <c r="F218" s="158" t="s">
        <v>841</v>
      </c>
      <c r="G218" s="158" t="s">
        <v>19</v>
      </c>
      <c r="H218" s="158">
        <v>0</v>
      </c>
      <c r="I218" s="158">
        <v>0</v>
      </c>
      <c r="J218" s="158">
        <v>0</v>
      </c>
      <c r="K218" s="158" t="s">
        <v>19</v>
      </c>
      <c r="L218" s="158" t="s">
        <v>19</v>
      </c>
      <c r="M218" s="158" t="s">
        <v>19</v>
      </c>
      <c r="N218" s="158" t="s">
        <v>772</v>
      </c>
      <c r="O218" s="158" t="s">
        <v>19</v>
      </c>
      <c r="P218" s="158" t="s">
        <v>304</v>
      </c>
      <c r="Q218" s="158">
        <v>10</v>
      </c>
      <c r="R218" s="158">
        <v>1</v>
      </c>
      <c r="S218" s="158" t="s">
        <v>487</v>
      </c>
      <c r="T218" s="158" t="s">
        <v>817</v>
      </c>
      <c r="U218" s="165">
        <v>45705</v>
      </c>
      <c r="V218" s="165">
        <v>46006</v>
      </c>
      <c r="W218" s="158" t="s">
        <v>813</v>
      </c>
      <c r="X218" s="359">
        <v>1</v>
      </c>
      <c r="Y218" s="158">
        <v>100</v>
      </c>
      <c r="Z218" s="158" t="s">
        <v>2343</v>
      </c>
      <c r="AA218" s="165"/>
      <c r="AB218" s="158">
        <v>100</v>
      </c>
      <c r="AC218" s="158" t="s">
        <v>2344</v>
      </c>
      <c r="AD218" s="165"/>
      <c r="AE218" s="158">
        <v>100</v>
      </c>
      <c r="AF218" s="158">
        <v>1</v>
      </c>
    </row>
    <row r="219" spans="1:32" ht="28.5" customHeight="1" x14ac:dyDescent="0.25">
      <c r="A219" s="35" t="str">
        <f>+'PAI 2025 GPS rempl2)'!A217</f>
        <v>37.4.2</v>
      </c>
      <c r="B219" s="60" t="str">
        <f>VLOOKUP(A219,'Dimensión 6 - GESCO+I'!$B$10:$B$62,1,0)</f>
        <v>37.4.2</v>
      </c>
      <c r="C219" s="158" t="s">
        <v>813</v>
      </c>
      <c r="D219" s="158">
        <v>0</v>
      </c>
      <c r="E219" s="158" t="s">
        <v>489</v>
      </c>
      <c r="F219" s="158" t="s">
        <v>842</v>
      </c>
      <c r="G219" s="158" t="s">
        <v>19</v>
      </c>
      <c r="H219" s="158" t="s">
        <v>1795</v>
      </c>
      <c r="I219" s="158" t="s">
        <v>1795</v>
      </c>
      <c r="J219" s="158" t="s">
        <v>1795</v>
      </c>
      <c r="K219" s="158" t="s">
        <v>19</v>
      </c>
      <c r="L219" s="158" t="s">
        <v>19</v>
      </c>
      <c r="M219" s="158" t="s">
        <v>19</v>
      </c>
      <c r="N219" s="158" t="s">
        <v>772</v>
      </c>
      <c r="O219" s="158" t="s">
        <v>19</v>
      </c>
      <c r="P219" s="158" t="s">
        <v>319</v>
      </c>
      <c r="Q219" s="158">
        <v>25</v>
      </c>
      <c r="R219" s="158">
        <v>1</v>
      </c>
      <c r="S219" s="158" t="s">
        <v>487</v>
      </c>
      <c r="T219" s="158" t="s">
        <v>821</v>
      </c>
      <c r="U219" s="165">
        <v>45712</v>
      </c>
      <c r="V219" s="165">
        <v>45823</v>
      </c>
      <c r="W219" s="158" t="s">
        <v>813</v>
      </c>
      <c r="X219" s="359">
        <v>2.5</v>
      </c>
      <c r="Y219" s="158">
        <v>100</v>
      </c>
      <c r="Z219" s="158" t="s">
        <v>2345</v>
      </c>
      <c r="AA219" s="165">
        <v>45833</v>
      </c>
      <c r="AB219" s="158">
        <v>100</v>
      </c>
      <c r="AC219" s="158" t="s">
        <v>2346</v>
      </c>
      <c r="AD219" s="165">
        <v>45823</v>
      </c>
      <c r="AE219" s="158">
        <v>100</v>
      </c>
      <c r="AF219" s="158">
        <v>2.5</v>
      </c>
    </row>
    <row r="220" spans="1:32" ht="28.5" customHeight="1" x14ac:dyDescent="0.25">
      <c r="A220" s="35" t="str">
        <f>+'PAI 2025 GPS rempl2)'!A218</f>
        <v>37.4.3</v>
      </c>
      <c r="B220" s="60" t="str">
        <f>VLOOKUP(A220,'Dimensión 6 - GESCO+I'!$B$10:$B$62,1,0)</f>
        <v>37.4.3</v>
      </c>
      <c r="C220" s="158" t="s">
        <v>813</v>
      </c>
      <c r="D220" s="158">
        <v>0</v>
      </c>
      <c r="E220" s="158" t="s">
        <v>489</v>
      </c>
      <c r="F220" s="158" t="s">
        <v>843</v>
      </c>
      <c r="G220" s="158" t="s">
        <v>19</v>
      </c>
      <c r="H220" s="158" t="s">
        <v>1795</v>
      </c>
      <c r="I220" s="158" t="s">
        <v>1795</v>
      </c>
      <c r="J220" s="158" t="s">
        <v>1795</v>
      </c>
      <c r="K220" s="158" t="s">
        <v>19</v>
      </c>
      <c r="L220" s="158" t="s">
        <v>19</v>
      </c>
      <c r="M220" s="158" t="s">
        <v>19</v>
      </c>
      <c r="N220" s="158" t="s">
        <v>772</v>
      </c>
      <c r="O220" s="158" t="s">
        <v>19</v>
      </c>
      <c r="P220" s="158" t="s">
        <v>320</v>
      </c>
      <c r="Q220" s="158">
        <v>20</v>
      </c>
      <c r="R220" s="158">
        <v>1</v>
      </c>
      <c r="S220" s="158" t="s">
        <v>487</v>
      </c>
      <c r="T220" s="158" t="s">
        <v>844</v>
      </c>
      <c r="U220" s="165">
        <v>45712</v>
      </c>
      <c r="V220" s="165">
        <v>45884</v>
      </c>
      <c r="W220" s="158" t="s">
        <v>813</v>
      </c>
      <c r="X220" s="359">
        <v>2</v>
      </c>
      <c r="Y220" s="158">
        <v>100</v>
      </c>
      <c r="Z220" s="158" t="s">
        <v>2347</v>
      </c>
      <c r="AA220" s="165">
        <v>45888</v>
      </c>
      <c r="AB220" s="158">
        <v>100</v>
      </c>
      <c r="AC220" s="158" t="s">
        <v>2348</v>
      </c>
      <c r="AD220" s="165">
        <v>45888</v>
      </c>
      <c r="AE220" s="158">
        <v>100</v>
      </c>
      <c r="AF220" s="158">
        <v>2</v>
      </c>
    </row>
    <row r="221" spans="1:32" ht="30" x14ac:dyDescent="0.25">
      <c r="A221" s="35" t="str">
        <f>+'PAI 2025 GPS rempl2)'!A219</f>
        <v>37.4.4</v>
      </c>
      <c r="B221" s="60" t="str">
        <f>VLOOKUP(A221,'Dimensión 6 - GESCO+I'!$B$10:$B$62,1,0)</f>
        <v>37.4.4</v>
      </c>
      <c r="C221" s="158" t="s">
        <v>813</v>
      </c>
      <c r="D221" s="158">
        <v>0</v>
      </c>
      <c r="E221" s="158" t="s">
        <v>489</v>
      </c>
      <c r="F221" s="158" t="s">
        <v>845</v>
      </c>
      <c r="G221" s="158" t="s">
        <v>19</v>
      </c>
      <c r="H221" s="158" t="s">
        <v>1795</v>
      </c>
      <c r="I221" s="158" t="s">
        <v>1795</v>
      </c>
      <c r="J221" s="158" t="s">
        <v>1795</v>
      </c>
      <c r="K221" s="158" t="s">
        <v>19</v>
      </c>
      <c r="L221" s="158" t="s">
        <v>19</v>
      </c>
      <c r="M221" s="158" t="s">
        <v>19</v>
      </c>
      <c r="N221" s="158" t="s">
        <v>772</v>
      </c>
      <c r="O221" s="158" t="s">
        <v>19</v>
      </c>
      <c r="P221" s="158" t="s">
        <v>321</v>
      </c>
      <c r="Q221" s="158">
        <v>20</v>
      </c>
      <c r="R221" s="158">
        <v>1</v>
      </c>
      <c r="S221" s="158" t="s">
        <v>487</v>
      </c>
      <c r="T221" s="158" t="s">
        <v>819</v>
      </c>
      <c r="U221" s="165">
        <v>45717</v>
      </c>
      <c r="V221" s="165">
        <v>45945</v>
      </c>
      <c r="W221" s="158" t="s">
        <v>813</v>
      </c>
      <c r="X221" s="359">
        <v>2</v>
      </c>
      <c r="Y221" s="158">
        <v>0</v>
      </c>
      <c r="Z221" s="158">
        <v>0</v>
      </c>
      <c r="AA221" s="165"/>
      <c r="AB221" s="158">
        <v>0</v>
      </c>
      <c r="AC221" s="158">
        <v>0</v>
      </c>
      <c r="AD221" s="165"/>
      <c r="AE221" s="158"/>
      <c r="AF221" s="158">
        <v>0</v>
      </c>
    </row>
    <row r="222" spans="1:32" ht="45" x14ac:dyDescent="0.25">
      <c r="A222" s="35" t="str">
        <f>+'PAI 2025 GPS rempl2)'!A220</f>
        <v>37.4.5</v>
      </c>
      <c r="B222" s="60" t="str">
        <f>VLOOKUP(A222,'Dimensión 6 - GESCO+I'!$B$10:$B$62,1,0)</f>
        <v>37.4.5</v>
      </c>
      <c r="C222" s="158" t="s">
        <v>813</v>
      </c>
      <c r="D222" s="158">
        <v>0</v>
      </c>
      <c r="E222" s="158" t="s">
        <v>489</v>
      </c>
      <c r="F222" s="158" t="s">
        <v>846</v>
      </c>
      <c r="G222" s="158" t="s">
        <v>19</v>
      </c>
      <c r="H222" s="158" t="s">
        <v>1795</v>
      </c>
      <c r="I222" s="158" t="s">
        <v>1795</v>
      </c>
      <c r="J222" s="158" t="s">
        <v>1795</v>
      </c>
      <c r="K222" s="158" t="s">
        <v>19</v>
      </c>
      <c r="L222" s="158" t="s">
        <v>19</v>
      </c>
      <c r="M222" s="158" t="s">
        <v>19</v>
      </c>
      <c r="N222" s="158" t="s">
        <v>772</v>
      </c>
      <c r="O222" s="158" t="s">
        <v>19</v>
      </c>
      <c r="P222" s="158" t="s">
        <v>322</v>
      </c>
      <c r="Q222" s="158">
        <v>20</v>
      </c>
      <c r="R222" s="158">
        <v>1</v>
      </c>
      <c r="S222" s="158" t="s">
        <v>487</v>
      </c>
      <c r="T222" s="158" t="s">
        <v>847</v>
      </c>
      <c r="U222" s="165">
        <v>45748</v>
      </c>
      <c r="V222" s="165">
        <v>45976</v>
      </c>
      <c r="W222" s="158" t="s">
        <v>813</v>
      </c>
      <c r="X222" s="359">
        <v>2</v>
      </c>
      <c r="Y222" s="158">
        <v>0</v>
      </c>
      <c r="Z222" s="158">
        <v>0</v>
      </c>
      <c r="AA222" s="165"/>
      <c r="AB222" s="158">
        <v>0</v>
      </c>
      <c r="AC222" s="158">
        <v>0</v>
      </c>
      <c r="AD222" s="165"/>
      <c r="AE222" s="158"/>
      <c r="AF222" s="158">
        <v>0</v>
      </c>
    </row>
    <row r="223" spans="1:32" ht="34.5" customHeight="1" x14ac:dyDescent="0.25">
      <c r="A223" s="158" t="str">
        <f>+'PAI 2025 GPS rempl2)'!A221</f>
        <v>37.4.6</v>
      </c>
      <c r="B223" s="60" t="str">
        <f>VLOOKUP(A223,'Dimensión 6 - GESCO+I'!$B$10:$B$62,1,0)</f>
        <v>37.4.6</v>
      </c>
      <c r="C223" s="158" t="s">
        <v>813</v>
      </c>
      <c r="D223" s="158">
        <v>0</v>
      </c>
      <c r="E223" s="158" t="s">
        <v>489</v>
      </c>
      <c r="F223" s="158" t="s">
        <v>848</v>
      </c>
      <c r="G223" s="158" t="s">
        <v>19</v>
      </c>
      <c r="H223" s="158">
        <v>0</v>
      </c>
      <c r="I223" s="158">
        <v>0</v>
      </c>
      <c r="J223" s="158">
        <v>0</v>
      </c>
      <c r="K223" s="158" t="s">
        <v>19</v>
      </c>
      <c r="L223" s="158" t="s">
        <v>19</v>
      </c>
      <c r="M223" s="158" t="s">
        <v>19</v>
      </c>
      <c r="N223" s="158" t="s">
        <v>772</v>
      </c>
      <c r="O223" s="158" t="s">
        <v>19</v>
      </c>
      <c r="P223" s="158" t="s">
        <v>323</v>
      </c>
      <c r="Q223" s="158">
        <v>5</v>
      </c>
      <c r="R223" s="158">
        <v>1</v>
      </c>
      <c r="S223" s="158" t="s">
        <v>487</v>
      </c>
      <c r="T223" s="158" t="s">
        <v>840</v>
      </c>
      <c r="U223" s="165">
        <v>45778</v>
      </c>
      <c r="V223" s="165">
        <v>46006</v>
      </c>
      <c r="W223" s="158" t="s">
        <v>813</v>
      </c>
      <c r="X223" s="359">
        <v>0.5</v>
      </c>
      <c r="Y223" s="158">
        <v>0</v>
      </c>
      <c r="Z223" s="158">
        <v>0</v>
      </c>
      <c r="AA223" s="165"/>
      <c r="AB223" s="158">
        <v>0</v>
      </c>
      <c r="AC223" s="158">
        <v>0</v>
      </c>
      <c r="AD223" s="165"/>
      <c r="AE223" s="158"/>
      <c r="AF223" s="158">
        <v>0</v>
      </c>
    </row>
    <row r="224" spans="1:32" ht="225" x14ac:dyDescent="0.25">
      <c r="A224" s="170" t="str">
        <f>+'PAI 2025 GPS rempl2)'!A222</f>
        <v>37.5</v>
      </c>
      <c r="B224" s="60" t="str">
        <f>VLOOKUP(A224,'Dimensión 6 - GESCO+I'!$B$10:$B$62,1,0)</f>
        <v>37.5</v>
      </c>
      <c r="C224" s="171" t="s">
        <v>813</v>
      </c>
      <c r="D224" s="171">
        <v>0</v>
      </c>
      <c r="E224" s="171" t="s">
        <v>482</v>
      </c>
      <c r="F224" s="171" t="s">
        <v>849</v>
      </c>
      <c r="G224" s="171" t="s">
        <v>484</v>
      </c>
      <c r="H224" s="171" t="s">
        <v>12</v>
      </c>
      <c r="I224" s="171" t="s">
        <v>1434</v>
      </c>
      <c r="J224" s="171" t="s">
        <v>1435</v>
      </c>
      <c r="K224" s="171" t="s">
        <v>1865</v>
      </c>
      <c r="L224" s="171" t="s">
        <v>485</v>
      </c>
      <c r="M224" s="171" t="s">
        <v>302</v>
      </c>
      <c r="N224" s="171" t="s">
        <v>772</v>
      </c>
      <c r="O224" s="171">
        <v>0</v>
      </c>
      <c r="P224" s="171" t="s">
        <v>324</v>
      </c>
      <c r="Q224" s="171">
        <v>20</v>
      </c>
      <c r="R224" s="171">
        <v>50</v>
      </c>
      <c r="S224" s="172" t="s">
        <v>487</v>
      </c>
      <c r="T224" s="172" t="s">
        <v>850</v>
      </c>
      <c r="U224" s="172">
        <v>45659</v>
      </c>
      <c r="V224" s="165">
        <v>46010</v>
      </c>
      <c r="W224" s="158" t="s">
        <v>813</v>
      </c>
      <c r="X224" s="359">
        <v>20</v>
      </c>
      <c r="Y224" s="359">
        <v>16</v>
      </c>
      <c r="Z224" s="359" t="s">
        <v>2349</v>
      </c>
      <c r="AA224" s="360"/>
      <c r="AB224" s="359">
        <v>16</v>
      </c>
      <c r="AC224" s="359" t="s">
        <v>2350</v>
      </c>
      <c r="AD224" s="360"/>
      <c r="AE224" s="368"/>
      <c r="AF224" s="359">
        <v>3.2</v>
      </c>
    </row>
    <row r="225" spans="1:32" ht="28.5" customHeight="1" x14ac:dyDescent="0.25">
      <c r="A225" s="35" t="str">
        <f>+'PAI 2025 GPS rempl2)'!A223</f>
        <v>37.5.1</v>
      </c>
      <c r="B225" s="60" t="str">
        <f>VLOOKUP(A225,'Dimensión 6 - GESCO+I'!$B$10:$B$62,1,0)</f>
        <v>37.5.1</v>
      </c>
      <c r="C225" s="158" t="s">
        <v>813</v>
      </c>
      <c r="D225" s="158">
        <v>0</v>
      </c>
      <c r="E225" s="158" t="s">
        <v>489</v>
      </c>
      <c r="F225" s="158" t="s">
        <v>851</v>
      </c>
      <c r="G225" s="158" t="s">
        <v>19</v>
      </c>
      <c r="H225" s="158" t="s">
        <v>1795</v>
      </c>
      <c r="I225" s="158" t="s">
        <v>1795</v>
      </c>
      <c r="J225" s="158" t="s">
        <v>1795</v>
      </c>
      <c r="K225" s="158" t="s">
        <v>19</v>
      </c>
      <c r="L225" s="158" t="s">
        <v>19</v>
      </c>
      <c r="M225" s="158" t="s">
        <v>19</v>
      </c>
      <c r="N225" s="158" t="s">
        <v>772</v>
      </c>
      <c r="O225" s="158" t="s">
        <v>19</v>
      </c>
      <c r="P225" s="158" t="s">
        <v>325</v>
      </c>
      <c r="Q225" s="158">
        <v>5</v>
      </c>
      <c r="R225" s="158">
        <v>1</v>
      </c>
      <c r="S225" s="158" t="s">
        <v>487</v>
      </c>
      <c r="T225" s="158" t="s">
        <v>852</v>
      </c>
      <c r="U225" s="165">
        <v>45659</v>
      </c>
      <c r="V225" s="165">
        <v>45716</v>
      </c>
      <c r="W225" s="158" t="s">
        <v>813</v>
      </c>
      <c r="X225" s="359">
        <v>1</v>
      </c>
      <c r="Y225" s="158">
        <v>100</v>
      </c>
      <c r="Z225" s="158" t="s">
        <v>2351</v>
      </c>
      <c r="AA225" s="165">
        <v>45679</v>
      </c>
      <c r="AB225" s="158">
        <v>100</v>
      </c>
      <c r="AC225" s="158" t="s">
        <v>2752</v>
      </c>
      <c r="AD225" s="165">
        <v>45679</v>
      </c>
      <c r="AE225" s="158">
        <v>100</v>
      </c>
      <c r="AF225" s="158">
        <v>1</v>
      </c>
    </row>
    <row r="226" spans="1:32" ht="28.5" customHeight="1" x14ac:dyDescent="0.25">
      <c r="A226" s="35" t="str">
        <f>+'PAI 2025 GPS rempl2)'!A224</f>
        <v>37.5.2</v>
      </c>
      <c r="B226" s="60" t="str">
        <f>VLOOKUP(A226,'Dimensión 6 - GESCO+I'!$B$10:$B$62,1,0)</f>
        <v>37.5.2</v>
      </c>
      <c r="C226" s="158" t="s">
        <v>813</v>
      </c>
      <c r="D226" s="158">
        <v>0</v>
      </c>
      <c r="E226" s="158" t="s">
        <v>489</v>
      </c>
      <c r="F226" s="158" t="s">
        <v>853</v>
      </c>
      <c r="G226" s="158" t="s">
        <v>19</v>
      </c>
      <c r="H226" s="158" t="s">
        <v>1795</v>
      </c>
      <c r="I226" s="158" t="s">
        <v>1795</v>
      </c>
      <c r="J226" s="158" t="s">
        <v>1795</v>
      </c>
      <c r="K226" s="158" t="s">
        <v>19</v>
      </c>
      <c r="L226" s="158" t="s">
        <v>19</v>
      </c>
      <c r="M226" s="158" t="s">
        <v>19</v>
      </c>
      <c r="N226" s="158" t="s">
        <v>772</v>
      </c>
      <c r="O226" s="158" t="s">
        <v>19</v>
      </c>
      <c r="P226" s="158" t="s">
        <v>326</v>
      </c>
      <c r="Q226" s="158">
        <v>10</v>
      </c>
      <c r="R226" s="158">
        <v>1</v>
      </c>
      <c r="S226" s="158" t="s">
        <v>487</v>
      </c>
      <c r="T226" s="158" t="s">
        <v>854</v>
      </c>
      <c r="U226" s="165">
        <v>45717</v>
      </c>
      <c r="V226" s="165">
        <v>45731</v>
      </c>
      <c r="W226" s="158" t="s">
        <v>813</v>
      </c>
      <c r="X226" s="359">
        <v>2</v>
      </c>
      <c r="Y226" s="158">
        <v>100</v>
      </c>
      <c r="Z226" s="158" t="s">
        <v>2352</v>
      </c>
      <c r="AA226" s="165">
        <v>45730</v>
      </c>
      <c r="AB226" s="158">
        <v>100</v>
      </c>
      <c r="AC226" s="158" t="s">
        <v>2353</v>
      </c>
      <c r="AD226" s="165">
        <v>45730</v>
      </c>
      <c r="AE226" s="158">
        <v>100</v>
      </c>
      <c r="AF226" s="158">
        <v>2</v>
      </c>
    </row>
    <row r="227" spans="1:32" ht="28.5" customHeight="1" x14ac:dyDescent="0.25">
      <c r="A227" s="35" t="str">
        <f>+'PAI 2025 GPS rempl2)'!A225</f>
        <v>37.5.3</v>
      </c>
      <c r="B227" s="60" t="str">
        <f>VLOOKUP(A227,'Dimensión 6 - GESCO+I'!$B$10:$B$62,1,0)</f>
        <v>37.5.3</v>
      </c>
      <c r="C227" s="158" t="s">
        <v>813</v>
      </c>
      <c r="D227" s="158">
        <v>0</v>
      </c>
      <c r="E227" s="158" t="s">
        <v>489</v>
      </c>
      <c r="F227" s="158" t="s">
        <v>855</v>
      </c>
      <c r="G227" s="158" t="s">
        <v>19</v>
      </c>
      <c r="H227" s="158" t="s">
        <v>1795</v>
      </c>
      <c r="I227" s="158" t="s">
        <v>1795</v>
      </c>
      <c r="J227" s="158" t="s">
        <v>1795</v>
      </c>
      <c r="K227" s="158" t="s">
        <v>19</v>
      </c>
      <c r="L227" s="158" t="s">
        <v>19</v>
      </c>
      <c r="M227" s="158" t="s">
        <v>19</v>
      </c>
      <c r="N227" s="158" t="s">
        <v>772</v>
      </c>
      <c r="O227" s="158" t="s">
        <v>19</v>
      </c>
      <c r="P227" s="158" t="s">
        <v>327</v>
      </c>
      <c r="Q227" s="158">
        <v>10</v>
      </c>
      <c r="R227" s="158">
        <v>1</v>
      </c>
      <c r="S227" s="158" t="s">
        <v>487</v>
      </c>
      <c r="T227" s="158" t="s">
        <v>856</v>
      </c>
      <c r="U227" s="165">
        <v>45733</v>
      </c>
      <c r="V227" s="165">
        <v>45752</v>
      </c>
      <c r="W227" s="158" t="s">
        <v>813</v>
      </c>
      <c r="X227" s="359">
        <v>2</v>
      </c>
      <c r="Y227" s="158">
        <v>100</v>
      </c>
      <c r="Z227" s="158" t="s">
        <v>2354</v>
      </c>
      <c r="AA227" s="165">
        <v>45790</v>
      </c>
      <c r="AB227" s="158">
        <v>100</v>
      </c>
      <c r="AC227" s="158" t="s">
        <v>2355</v>
      </c>
      <c r="AD227" s="165">
        <v>45790</v>
      </c>
      <c r="AE227" s="158">
        <v>95</v>
      </c>
      <c r="AF227" s="158">
        <v>2</v>
      </c>
    </row>
    <row r="228" spans="1:32" ht="90" x14ac:dyDescent="0.25">
      <c r="A228" s="35" t="str">
        <f>+'PAI 2025 GPS rempl2)'!A226</f>
        <v>37.5.4</v>
      </c>
      <c r="B228" s="60" t="str">
        <f>VLOOKUP(A228,'Dimensión 6 - GESCO+I'!$B$10:$B$62,1,0)</f>
        <v>37.5.4</v>
      </c>
      <c r="C228" s="158" t="s">
        <v>813</v>
      </c>
      <c r="D228" s="158">
        <v>0</v>
      </c>
      <c r="E228" s="158" t="s">
        <v>489</v>
      </c>
      <c r="F228" s="158" t="s">
        <v>857</v>
      </c>
      <c r="G228" s="158" t="s">
        <v>19</v>
      </c>
      <c r="H228" s="158" t="s">
        <v>1795</v>
      </c>
      <c r="I228" s="158" t="s">
        <v>1795</v>
      </c>
      <c r="J228" s="158" t="s">
        <v>1795</v>
      </c>
      <c r="K228" s="158" t="s">
        <v>19</v>
      </c>
      <c r="L228" s="158" t="s">
        <v>19</v>
      </c>
      <c r="M228" s="158" t="s">
        <v>19</v>
      </c>
      <c r="N228" s="158" t="s">
        <v>772</v>
      </c>
      <c r="O228" s="158" t="s">
        <v>19</v>
      </c>
      <c r="P228" s="158" t="s">
        <v>328</v>
      </c>
      <c r="Q228" s="158">
        <v>75</v>
      </c>
      <c r="R228" s="158">
        <v>100</v>
      </c>
      <c r="S228" s="158" t="s">
        <v>515</v>
      </c>
      <c r="T228" s="158" t="s">
        <v>858</v>
      </c>
      <c r="U228" s="165">
        <v>45754</v>
      </c>
      <c r="V228" s="165">
        <v>46010</v>
      </c>
      <c r="W228" s="158" t="s">
        <v>813</v>
      </c>
      <c r="X228" s="359">
        <v>15</v>
      </c>
      <c r="Y228" s="158">
        <v>34</v>
      </c>
      <c r="Z228" s="158" t="s">
        <v>2356</v>
      </c>
      <c r="AA228" s="165"/>
      <c r="AB228" s="158">
        <v>34</v>
      </c>
      <c r="AC228" s="158" t="s">
        <v>2357</v>
      </c>
      <c r="AD228" s="165"/>
      <c r="AE228" s="158"/>
      <c r="AF228" s="158">
        <v>5.0999999999999996</v>
      </c>
    </row>
    <row r="229" spans="1:32" ht="34.5" customHeight="1" x14ac:dyDescent="0.25">
      <c r="A229" s="170" t="str">
        <f>+'PAI 2025 GPS rempl2)'!A227</f>
        <v>141.1</v>
      </c>
      <c r="B229" s="60" t="str">
        <f>VLOOKUP(A229,'Dimensión 5 - Información y com'!$B$10:$B$30,1,0)</f>
        <v>141.1</v>
      </c>
      <c r="C229" s="171" t="s">
        <v>1410</v>
      </c>
      <c r="D229" s="171">
        <v>0</v>
      </c>
      <c r="E229" s="171" t="s">
        <v>482</v>
      </c>
      <c r="F229" s="171" t="s">
        <v>1411</v>
      </c>
      <c r="G229" s="171" t="s">
        <v>19</v>
      </c>
      <c r="H229" s="171" t="s">
        <v>11</v>
      </c>
      <c r="I229" s="171" t="s">
        <v>1436</v>
      </c>
      <c r="J229" s="171" t="s">
        <v>1437</v>
      </c>
      <c r="K229" s="171" t="s">
        <v>1905</v>
      </c>
      <c r="L229" s="171" t="s">
        <v>485</v>
      </c>
      <c r="M229" s="171" t="s">
        <v>20</v>
      </c>
      <c r="N229" s="171" t="s">
        <v>1010</v>
      </c>
      <c r="O229" s="171">
        <v>0</v>
      </c>
      <c r="P229" s="171" t="s">
        <v>1412</v>
      </c>
      <c r="Q229" s="171">
        <v>30</v>
      </c>
      <c r="R229" s="171">
        <v>100</v>
      </c>
      <c r="S229" s="172" t="s">
        <v>515</v>
      </c>
      <c r="T229" s="172" t="s">
        <v>858</v>
      </c>
      <c r="U229" s="172">
        <v>45691</v>
      </c>
      <c r="V229" s="165">
        <v>46010</v>
      </c>
      <c r="W229" s="158" t="s">
        <v>1410</v>
      </c>
      <c r="X229" s="359">
        <v>30</v>
      </c>
      <c r="Y229" s="359">
        <v>0</v>
      </c>
      <c r="Z229" s="359">
        <v>0</v>
      </c>
      <c r="AA229" s="360"/>
      <c r="AB229" s="359">
        <v>0</v>
      </c>
      <c r="AC229" s="359">
        <v>0</v>
      </c>
      <c r="AD229" s="360"/>
      <c r="AE229" s="368"/>
      <c r="AF229" s="359">
        <v>0</v>
      </c>
    </row>
    <row r="230" spans="1:32" ht="90" x14ac:dyDescent="0.25">
      <c r="A230" s="35" t="str">
        <f>+'PAI 2025 GPS rempl2)'!A228</f>
        <v>141.1.1</v>
      </c>
      <c r="B230" s="60" t="str">
        <f>VLOOKUP(A230,'Dimensión 5 - Información y com'!$B$10:$B$30,1,0)</f>
        <v>141.1.1</v>
      </c>
      <c r="C230" s="158" t="s">
        <v>1410</v>
      </c>
      <c r="D230" s="158">
        <v>0</v>
      </c>
      <c r="E230" s="158" t="s">
        <v>489</v>
      </c>
      <c r="F230" s="158" t="s">
        <v>1413</v>
      </c>
      <c r="G230" s="158" t="s">
        <v>19</v>
      </c>
      <c r="H230" s="158">
        <v>0</v>
      </c>
      <c r="I230" s="158">
        <v>0</v>
      </c>
      <c r="J230" s="158">
        <v>0</v>
      </c>
      <c r="K230" s="158" t="s">
        <v>19</v>
      </c>
      <c r="L230" s="158" t="s">
        <v>19</v>
      </c>
      <c r="M230" s="158" t="s">
        <v>19</v>
      </c>
      <c r="N230" s="158" t="s">
        <v>1010</v>
      </c>
      <c r="O230" s="158" t="s">
        <v>19</v>
      </c>
      <c r="P230" s="158" t="s">
        <v>1414</v>
      </c>
      <c r="Q230" s="158">
        <v>25</v>
      </c>
      <c r="R230" s="158">
        <v>1</v>
      </c>
      <c r="S230" s="158" t="s">
        <v>487</v>
      </c>
      <c r="T230" s="158" t="s">
        <v>1415</v>
      </c>
      <c r="U230" s="165">
        <v>45691</v>
      </c>
      <c r="V230" s="165">
        <v>45772</v>
      </c>
      <c r="W230" s="158" t="s">
        <v>1410</v>
      </c>
      <c r="X230" s="359">
        <v>7.5</v>
      </c>
      <c r="Y230" s="158">
        <v>100</v>
      </c>
      <c r="Z230" s="158" t="s">
        <v>2753</v>
      </c>
      <c r="AA230" s="165">
        <v>45772</v>
      </c>
      <c r="AB230" s="158">
        <v>100</v>
      </c>
      <c r="AC230" s="158" t="s">
        <v>2358</v>
      </c>
      <c r="AD230" s="165">
        <v>45772</v>
      </c>
      <c r="AE230" s="158">
        <v>100</v>
      </c>
      <c r="AF230" s="158">
        <v>7.5</v>
      </c>
    </row>
    <row r="231" spans="1:32" ht="105" x14ac:dyDescent="0.25">
      <c r="A231" s="35" t="str">
        <f>+'PAI 2025 GPS rempl2)'!A229</f>
        <v>141.1.2</v>
      </c>
      <c r="B231" s="60" t="str">
        <f>VLOOKUP(A231,'Dimensión 5 - Información y com'!$B$10:$B$30,1,0)</f>
        <v>141.1.2</v>
      </c>
      <c r="C231" s="158" t="s">
        <v>1410</v>
      </c>
      <c r="D231" s="158">
        <v>0</v>
      </c>
      <c r="E231" s="158" t="s">
        <v>489</v>
      </c>
      <c r="F231" s="158" t="s">
        <v>1416</v>
      </c>
      <c r="G231" s="158" t="s">
        <v>19</v>
      </c>
      <c r="H231" s="158" t="s">
        <v>1795</v>
      </c>
      <c r="I231" s="158" t="s">
        <v>1795</v>
      </c>
      <c r="J231" s="158" t="s">
        <v>1795</v>
      </c>
      <c r="K231" s="158" t="s">
        <v>19</v>
      </c>
      <c r="L231" s="158" t="s">
        <v>19</v>
      </c>
      <c r="M231" s="158" t="s">
        <v>19</v>
      </c>
      <c r="N231" s="158" t="s">
        <v>1010</v>
      </c>
      <c r="O231" s="158" t="s">
        <v>19</v>
      </c>
      <c r="P231" s="158" t="s">
        <v>1417</v>
      </c>
      <c r="Q231" s="158">
        <v>25</v>
      </c>
      <c r="R231" s="158">
        <v>1</v>
      </c>
      <c r="S231" s="158" t="s">
        <v>487</v>
      </c>
      <c r="T231" s="158" t="s">
        <v>1418</v>
      </c>
      <c r="U231" s="165">
        <v>45775</v>
      </c>
      <c r="V231" s="165">
        <v>45793</v>
      </c>
      <c r="W231" s="158" t="s">
        <v>1410</v>
      </c>
      <c r="X231" s="359">
        <v>7.5</v>
      </c>
      <c r="Y231" s="158">
        <v>100</v>
      </c>
      <c r="Z231" s="158" t="s">
        <v>2359</v>
      </c>
      <c r="AA231" s="165">
        <v>45793</v>
      </c>
      <c r="AB231" s="158">
        <v>100</v>
      </c>
      <c r="AC231" s="158" t="s">
        <v>2360</v>
      </c>
      <c r="AD231" s="165">
        <v>45793</v>
      </c>
      <c r="AE231" s="158">
        <v>95</v>
      </c>
      <c r="AF231" s="158">
        <v>7.5</v>
      </c>
    </row>
    <row r="232" spans="1:32" ht="210" x14ac:dyDescent="0.25">
      <c r="A232" s="35" t="str">
        <f>+'PAI 2025 GPS rempl2)'!A230</f>
        <v>141.1.3</v>
      </c>
      <c r="B232" s="60" t="str">
        <f>VLOOKUP(A232,'Dimensión 5 - Información y com'!$B$10:$B$30,1,0)</f>
        <v>141.1.3</v>
      </c>
      <c r="C232" s="158" t="s">
        <v>1410</v>
      </c>
      <c r="D232" s="158">
        <v>0</v>
      </c>
      <c r="E232" s="158" t="s">
        <v>489</v>
      </c>
      <c r="F232" s="158" t="s">
        <v>1419</v>
      </c>
      <c r="G232" s="158" t="s">
        <v>19</v>
      </c>
      <c r="H232" s="158" t="s">
        <v>1795</v>
      </c>
      <c r="I232" s="158" t="s">
        <v>1795</v>
      </c>
      <c r="J232" s="158" t="s">
        <v>1795</v>
      </c>
      <c r="K232" s="158" t="s">
        <v>19</v>
      </c>
      <c r="L232" s="158" t="s">
        <v>19</v>
      </c>
      <c r="M232" s="158" t="s">
        <v>19</v>
      </c>
      <c r="N232" s="158" t="s">
        <v>1010</v>
      </c>
      <c r="O232" s="158" t="s">
        <v>19</v>
      </c>
      <c r="P232" s="158" t="s">
        <v>1420</v>
      </c>
      <c r="Q232" s="158">
        <v>50</v>
      </c>
      <c r="R232" s="158">
        <v>100</v>
      </c>
      <c r="S232" s="158" t="s">
        <v>515</v>
      </c>
      <c r="T232" s="158" t="s">
        <v>858</v>
      </c>
      <c r="U232" s="165">
        <v>45796</v>
      </c>
      <c r="V232" s="165">
        <v>46010</v>
      </c>
      <c r="W232" s="158" t="s">
        <v>1410</v>
      </c>
      <c r="X232" s="359">
        <v>15</v>
      </c>
      <c r="Y232" s="158">
        <v>45</v>
      </c>
      <c r="Z232" s="158" t="s">
        <v>2361</v>
      </c>
      <c r="AA232" s="165"/>
      <c r="AB232" s="158">
        <v>45</v>
      </c>
      <c r="AC232" s="158" t="s">
        <v>2754</v>
      </c>
      <c r="AD232" s="165"/>
      <c r="AE232" s="158"/>
      <c r="AF232" s="158">
        <v>6.75</v>
      </c>
    </row>
    <row r="233" spans="1:32" ht="135" x14ac:dyDescent="0.25">
      <c r="A233" s="170" t="str">
        <f>+'PAI 2025 GPS rempl2)'!A231</f>
        <v>141.2</v>
      </c>
      <c r="B233" s="60" t="str">
        <f>VLOOKUP(A233,'Dimensión 5 - Información y com'!$B$10:$B$30,1,0)</f>
        <v>141.2</v>
      </c>
      <c r="C233" s="171" t="s">
        <v>1410</v>
      </c>
      <c r="D233" s="171">
        <v>0</v>
      </c>
      <c r="E233" s="171" t="s">
        <v>482</v>
      </c>
      <c r="F233" s="171" t="s">
        <v>1421</v>
      </c>
      <c r="G233" s="171" t="s">
        <v>19</v>
      </c>
      <c r="H233" s="171" t="s">
        <v>61</v>
      </c>
      <c r="I233" s="171" t="s">
        <v>1776</v>
      </c>
      <c r="J233" s="171" t="s">
        <v>1433</v>
      </c>
      <c r="K233" s="171" t="s">
        <v>1865</v>
      </c>
      <c r="L233" s="171" t="s">
        <v>485</v>
      </c>
      <c r="M233" s="171" t="s">
        <v>20</v>
      </c>
      <c r="N233" s="171" t="s">
        <v>1010</v>
      </c>
      <c r="O233" s="171" t="s">
        <v>1612</v>
      </c>
      <c r="P233" s="171" t="s">
        <v>121</v>
      </c>
      <c r="Q233" s="171">
        <v>30</v>
      </c>
      <c r="R233" s="171">
        <v>100</v>
      </c>
      <c r="S233" s="172" t="s">
        <v>515</v>
      </c>
      <c r="T233" s="172" t="s">
        <v>1422</v>
      </c>
      <c r="U233" s="172">
        <v>45671</v>
      </c>
      <c r="V233" s="165">
        <v>46010</v>
      </c>
      <c r="W233" s="158" t="s">
        <v>1410</v>
      </c>
      <c r="X233" s="359">
        <v>30</v>
      </c>
      <c r="Y233" s="359">
        <v>0</v>
      </c>
      <c r="Z233" s="359">
        <v>0</v>
      </c>
      <c r="AA233" s="360"/>
      <c r="AB233" s="359">
        <v>0</v>
      </c>
      <c r="AC233" s="359">
        <v>0</v>
      </c>
      <c r="AD233" s="360"/>
      <c r="AE233" s="368"/>
      <c r="AF233" s="359">
        <v>0</v>
      </c>
    </row>
    <row r="234" spans="1:32" ht="60" x14ac:dyDescent="0.25">
      <c r="A234" s="35" t="str">
        <f>+'PAI 2025 GPS rempl2)'!A232</f>
        <v>141.2.1</v>
      </c>
      <c r="B234" s="60" t="str">
        <f>VLOOKUP(A234,'Dimensión 5 - Información y com'!$B$10:$B$30,1,0)</f>
        <v>141.2.1</v>
      </c>
      <c r="C234" s="158" t="s">
        <v>1410</v>
      </c>
      <c r="D234" s="158">
        <v>0</v>
      </c>
      <c r="E234" s="158" t="s">
        <v>489</v>
      </c>
      <c r="F234" s="158" t="s">
        <v>1423</v>
      </c>
      <c r="G234" s="158" t="s">
        <v>19</v>
      </c>
      <c r="H234" s="158" t="s">
        <v>1795</v>
      </c>
      <c r="I234" s="158" t="s">
        <v>1795</v>
      </c>
      <c r="J234" s="158" t="s">
        <v>1795</v>
      </c>
      <c r="K234" s="158" t="s">
        <v>19</v>
      </c>
      <c r="L234" s="158" t="s">
        <v>19</v>
      </c>
      <c r="M234" s="158" t="s">
        <v>19</v>
      </c>
      <c r="N234" s="158" t="s">
        <v>1010</v>
      </c>
      <c r="O234" s="158" t="s">
        <v>19</v>
      </c>
      <c r="P234" s="158" t="s">
        <v>122</v>
      </c>
      <c r="Q234" s="158">
        <v>30</v>
      </c>
      <c r="R234" s="158">
        <v>1</v>
      </c>
      <c r="S234" s="158" t="s">
        <v>487</v>
      </c>
      <c r="T234" s="158" t="s">
        <v>1424</v>
      </c>
      <c r="U234" s="165">
        <v>45671</v>
      </c>
      <c r="V234" s="165">
        <v>45688</v>
      </c>
      <c r="W234" s="158" t="s">
        <v>1410</v>
      </c>
      <c r="X234" s="359">
        <v>9</v>
      </c>
      <c r="Y234" s="158">
        <v>100</v>
      </c>
      <c r="Z234" s="158" t="s">
        <v>2362</v>
      </c>
      <c r="AA234" s="165">
        <v>45688</v>
      </c>
      <c r="AB234" s="158">
        <v>100</v>
      </c>
      <c r="AC234" s="158" t="s">
        <v>2363</v>
      </c>
      <c r="AD234" s="165">
        <v>45688</v>
      </c>
      <c r="AE234" s="158">
        <v>100</v>
      </c>
      <c r="AF234" s="158">
        <v>9</v>
      </c>
    </row>
    <row r="235" spans="1:32" ht="60" x14ac:dyDescent="0.25">
      <c r="A235" s="35" t="str">
        <f>+'PAI 2025 GPS rempl2)'!A233</f>
        <v>141.2.2</v>
      </c>
      <c r="B235" s="60" t="str">
        <f>VLOOKUP(A235,'Dimensión 5 - Información y com'!$B$10:$B$30,1,0)</f>
        <v>141.2.2</v>
      </c>
      <c r="C235" s="158" t="s">
        <v>1410</v>
      </c>
      <c r="D235" s="158">
        <v>0</v>
      </c>
      <c r="E235" s="158" t="s">
        <v>489</v>
      </c>
      <c r="F235" s="158" t="s">
        <v>1425</v>
      </c>
      <c r="G235" s="158" t="s">
        <v>19</v>
      </c>
      <c r="H235" s="158" t="s">
        <v>1795</v>
      </c>
      <c r="I235" s="158" t="s">
        <v>1795</v>
      </c>
      <c r="J235" s="158" t="s">
        <v>1795</v>
      </c>
      <c r="K235" s="158" t="s">
        <v>19</v>
      </c>
      <c r="L235" s="158" t="s">
        <v>19</v>
      </c>
      <c r="M235" s="158" t="s">
        <v>19</v>
      </c>
      <c r="N235" s="158" t="s">
        <v>1010</v>
      </c>
      <c r="O235" s="158" t="s">
        <v>19</v>
      </c>
      <c r="P235" s="158" t="s">
        <v>123</v>
      </c>
      <c r="Q235" s="158">
        <v>30</v>
      </c>
      <c r="R235" s="158">
        <v>1</v>
      </c>
      <c r="S235" s="158" t="s">
        <v>487</v>
      </c>
      <c r="T235" s="158" t="s">
        <v>1426</v>
      </c>
      <c r="U235" s="165">
        <v>45671</v>
      </c>
      <c r="V235" s="165">
        <v>45688</v>
      </c>
      <c r="W235" s="158" t="s">
        <v>1410</v>
      </c>
      <c r="X235" s="359">
        <v>9</v>
      </c>
      <c r="Y235" s="158">
        <v>100</v>
      </c>
      <c r="Z235" s="158" t="s">
        <v>2364</v>
      </c>
      <c r="AA235" s="165">
        <v>45688</v>
      </c>
      <c r="AB235" s="158">
        <v>100</v>
      </c>
      <c r="AC235" s="158" t="s">
        <v>2365</v>
      </c>
      <c r="AD235" s="165">
        <v>45688</v>
      </c>
      <c r="AE235" s="158">
        <v>100</v>
      </c>
      <c r="AF235" s="158">
        <v>9</v>
      </c>
    </row>
    <row r="236" spans="1:32" ht="165" x14ac:dyDescent="0.25">
      <c r="A236" s="35" t="str">
        <f>+'PAI 2025 GPS rempl2)'!A234</f>
        <v>141.2.3</v>
      </c>
      <c r="B236" s="60" t="str">
        <f>VLOOKUP(A236,'Dimensión 5 - Información y com'!$B$10:$B$30,1,0)</f>
        <v>141.2.3</v>
      </c>
      <c r="C236" s="158" t="s">
        <v>1410</v>
      </c>
      <c r="D236" s="158">
        <v>0</v>
      </c>
      <c r="E236" s="158" t="s">
        <v>489</v>
      </c>
      <c r="F236" s="158" t="s">
        <v>1427</v>
      </c>
      <c r="G236" s="158" t="s">
        <v>19</v>
      </c>
      <c r="H236" s="158" t="s">
        <v>1795</v>
      </c>
      <c r="I236" s="158" t="s">
        <v>1795</v>
      </c>
      <c r="J236" s="158" t="s">
        <v>1795</v>
      </c>
      <c r="K236" s="158" t="s">
        <v>19</v>
      </c>
      <c r="L236" s="158" t="s">
        <v>19</v>
      </c>
      <c r="M236" s="158" t="s">
        <v>19</v>
      </c>
      <c r="N236" s="158" t="s">
        <v>1010</v>
      </c>
      <c r="O236" s="158" t="s">
        <v>19</v>
      </c>
      <c r="P236" s="158" t="s">
        <v>124</v>
      </c>
      <c r="Q236" s="158">
        <v>40</v>
      </c>
      <c r="R236" s="158">
        <v>100</v>
      </c>
      <c r="S236" s="158" t="s">
        <v>515</v>
      </c>
      <c r="T236" s="158" t="s">
        <v>1428</v>
      </c>
      <c r="U236" s="165">
        <v>45691</v>
      </c>
      <c r="V236" s="165">
        <v>46010</v>
      </c>
      <c r="W236" s="158" t="s">
        <v>1410</v>
      </c>
      <c r="X236" s="359">
        <v>12</v>
      </c>
      <c r="Y236" s="158">
        <v>48</v>
      </c>
      <c r="Z236" s="158" t="s">
        <v>2366</v>
      </c>
      <c r="AA236" s="165"/>
      <c r="AB236" s="158">
        <v>48</v>
      </c>
      <c r="AC236" s="158" t="s">
        <v>2367</v>
      </c>
      <c r="AD236" s="165"/>
      <c r="AE236" s="158"/>
      <c r="AF236" s="158">
        <v>5.76</v>
      </c>
    </row>
    <row r="237" spans="1:32" ht="34.5" customHeight="1" x14ac:dyDescent="0.25">
      <c r="A237" s="170" t="str">
        <f>+'PAI 2025 GPS rempl2)'!A235</f>
        <v>141.3</v>
      </c>
      <c r="B237" s="60" t="str">
        <f>VLOOKUP(A237,'Dimensión 5 - Información y com'!$B$10:$B$30,1,0)</f>
        <v>141.3</v>
      </c>
      <c r="C237" s="171" t="s">
        <v>1410</v>
      </c>
      <c r="D237" s="171">
        <v>0</v>
      </c>
      <c r="E237" s="171" t="s">
        <v>482</v>
      </c>
      <c r="F237" s="171" t="s">
        <v>1429</v>
      </c>
      <c r="G237" s="171" t="s">
        <v>484</v>
      </c>
      <c r="H237" s="171" t="s">
        <v>9</v>
      </c>
      <c r="I237" s="171" t="s">
        <v>1440</v>
      </c>
      <c r="J237" s="171" t="s">
        <v>1478</v>
      </c>
      <c r="K237" s="171" t="s">
        <v>1865</v>
      </c>
      <c r="L237" s="171" t="s">
        <v>485</v>
      </c>
      <c r="M237" s="171" t="s">
        <v>22</v>
      </c>
      <c r="N237" s="171" t="s">
        <v>1010</v>
      </c>
      <c r="O237" s="171">
        <v>0</v>
      </c>
      <c r="P237" s="171" t="s">
        <v>125</v>
      </c>
      <c r="Q237" s="171">
        <v>40</v>
      </c>
      <c r="R237" s="171">
        <v>3357800</v>
      </c>
      <c r="S237" s="172" t="s">
        <v>487</v>
      </c>
      <c r="T237" s="172" t="s">
        <v>1430</v>
      </c>
      <c r="U237" s="172">
        <v>45659</v>
      </c>
      <c r="V237" s="165">
        <v>46022</v>
      </c>
      <c r="W237" s="158" t="s">
        <v>1410</v>
      </c>
      <c r="X237" s="359">
        <v>40</v>
      </c>
      <c r="Y237" s="359">
        <v>0</v>
      </c>
      <c r="Z237" s="359">
        <v>0</v>
      </c>
      <c r="AA237" s="360"/>
      <c r="AB237" s="359">
        <v>0</v>
      </c>
      <c r="AC237" s="359">
        <v>0</v>
      </c>
      <c r="AD237" s="360"/>
      <c r="AE237" s="368"/>
      <c r="AF237" s="359">
        <v>0</v>
      </c>
    </row>
    <row r="238" spans="1:32" ht="75" x14ac:dyDescent="0.25">
      <c r="A238" s="35" t="str">
        <f>+'PAI 2025 GPS rempl2)'!A236</f>
        <v>141.3.1</v>
      </c>
      <c r="B238" s="60" t="str">
        <f>VLOOKUP(A238,'Dimensión 5 - Información y com'!$B$10:$B$30,1,0)</f>
        <v>141.3.1</v>
      </c>
      <c r="C238" s="158" t="s">
        <v>1410</v>
      </c>
      <c r="D238" s="158">
        <v>0</v>
      </c>
      <c r="E238" s="158" t="s">
        <v>489</v>
      </c>
      <c r="F238" s="158" t="s">
        <v>1431</v>
      </c>
      <c r="G238" s="158" t="s">
        <v>19</v>
      </c>
      <c r="H238" s="158" t="s">
        <v>1795</v>
      </c>
      <c r="I238" s="158" t="s">
        <v>1795</v>
      </c>
      <c r="J238" s="158" t="s">
        <v>1795</v>
      </c>
      <c r="K238" s="158" t="s">
        <v>19</v>
      </c>
      <c r="L238" s="158" t="s">
        <v>19</v>
      </c>
      <c r="M238" s="158" t="s">
        <v>19</v>
      </c>
      <c r="N238" s="158" t="s">
        <v>1010</v>
      </c>
      <c r="O238" s="158" t="s">
        <v>19</v>
      </c>
      <c r="P238" s="158" t="s">
        <v>126</v>
      </c>
      <c r="Q238" s="158">
        <v>100</v>
      </c>
      <c r="R238" s="158">
        <v>3357800</v>
      </c>
      <c r="S238" s="158" t="s">
        <v>487</v>
      </c>
      <c r="T238" s="158" t="s">
        <v>1430</v>
      </c>
      <c r="U238" s="165">
        <v>45659</v>
      </c>
      <c r="V238" s="165">
        <v>46022</v>
      </c>
      <c r="W238" s="158" t="s">
        <v>1410</v>
      </c>
      <c r="X238" s="359">
        <v>40</v>
      </c>
      <c r="Y238" s="158">
        <v>71.83</v>
      </c>
      <c r="Z238" s="158" t="s">
        <v>2368</v>
      </c>
      <c r="AA238" s="165"/>
      <c r="AB238" s="158">
        <v>72</v>
      </c>
      <c r="AC238" s="158" t="s">
        <v>2369</v>
      </c>
      <c r="AD238" s="165"/>
      <c r="AE238" s="158"/>
      <c r="AF238" s="158">
        <v>28.8</v>
      </c>
    </row>
    <row r="239" spans="1:32" ht="135" x14ac:dyDescent="0.25">
      <c r="A239" s="170" t="str">
        <f>+'PAI 2025 GPS rempl2)'!A237</f>
        <v>105.1</v>
      </c>
      <c r="B239" s="60" t="str">
        <f>VLOOKUP(A239,'Dimensión 5 - Información y com'!$B$10:$B$30,1,0)</f>
        <v>105.1</v>
      </c>
      <c r="C239" s="171" t="s">
        <v>702</v>
      </c>
      <c r="D239" s="171">
        <v>1</v>
      </c>
      <c r="E239" s="171" t="s">
        <v>482</v>
      </c>
      <c r="F239" s="171" t="s">
        <v>703</v>
      </c>
      <c r="G239" s="171" t="s">
        <v>704</v>
      </c>
      <c r="H239" s="171" t="s">
        <v>61</v>
      </c>
      <c r="I239" s="171" t="s">
        <v>1776</v>
      </c>
      <c r="J239" s="171" t="s">
        <v>1433</v>
      </c>
      <c r="K239" s="171" t="s">
        <v>1865</v>
      </c>
      <c r="L239" s="171" t="s">
        <v>502</v>
      </c>
      <c r="M239" s="171" t="s">
        <v>19</v>
      </c>
      <c r="N239" s="158" t="s">
        <v>1010</v>
      </c>
      <c r="O239" s="171">
        <v>0</v>
      </c>
      <c r="P239" s="171" t="s">
        <v>106</v>
      </c>
      <c r="Q239" s="171">
        <v>100</v>
      </c>
      <c r="R239" s="171">
        <v>1</v>
      </c>
      <c r="S239" s="172" t="s">
        <v>487</v>
      </c>
      <c r="T239" s="172" t="s">
        <v>705</v>
      </c>
      <c r="U239" s="172">
        <v>45839</v>
      </c>
      <c r="V239" s="165">
        <v>45989</v>
      </c>
      <c r="W239" s="158" t="s">
        <v>706</v>
      </c>
      <c r="X239" s="359">
        <v>100</v>
      </c>
      <c r="Y239" s="359">
        <v>0</v>
      </c>
      <c r="Z239" s="359" t="s">
        <v>2755</v>
      </c>
      <c r="AA239" s="360"/>
      <c r="AB239" s="359">
        <v>0</v>
      </c>
      <c r="AC239" s="359" t="s">
        <v>2370</v>
      </c>
      <c r="AD239" s="360"/>
      <c r="AE239" s="368"/>
      <c r="AF239" s="359">
        <v>0</v>
      </c>
    </row>
    <row r="240" spans="1:32" ht="60" x14ac:dyDescent="0.25">
      <c r="A240" s="35" t="str">
        <f>+'PAI 2025 GPS rempl2)'!A238</f>
        <v>105.1.1</v>
      </c>
      <c r="B240" s="60" t="str">
        <f>VLOOKUP(A240,'Dimensión 5 - Información y com'!$B$10:$B$30,1,0)</f>
        <v>105.1.1</v>
      </c>
      <c r="C240" s="158" t="s">
        <v>702</v>
      </c>
      <c r="D240" s="158">
        <v>1</v>
      </c>
      <c r="E240" s="158" t="s">
        <v>489</v>
      </c>
      <c r="F240" s="158" t="s">
        <v>707</v>
      </c>
      <c r="G240" s="158" t="s">
        <v>19</v>
      </c>
      <c r="H240" s="158" t="s">
        <v>1795</v>
      </c>
      <c r="I240" s="158" t="s">
        <v>1795</v>
      </c>
      <c r="J240" s="158" t="s">
        <v>1795</v>
      </c>
      <c r="K240" s="158" t="s">
        <v>19</v>
      </c>
      <c r="L240" s="158" t="s">
        <v>19</v>
      </c>
      <c r="M240" s="158" t="s">
        <v>19</v>
      </c>
      <c r="N240" s="158" t="s">
        <v>1010</v>
      </c>
      <c r="O240" s="158" t="s">
        <v>19</v>
      </c>
      <c r="P240" s="158" t="s">
        <v>107</v>
      </c>
      <c r="Q240" s="158">
        <v>100</v>
      </c>
      <c r="R240" s="158">
        <v>1</v>
      </c>
      <c r="S240" s="158" t="s">
        <v>487</v>
      </c>
      <c r="T240" s="158" t="s">
        <v>708</v>
      </c>
      <c r="U240" s="165">
        <v>45839</v>
      </c>
      <c r="V240" s="165">
        <v>45930</v>
      </c>
      <c r="W240" s="158" t="s">
        <v>706</v>
      </c>
      <c r="X240" s="359">
        <v>100</v>
      </c>
      <c r="Y240" s="158">
        <v>100</v>
      </c>
      <c r="Z240" s="158" t="s">
        <v>2371</v>
      </c>
      <c r="AA240" s="165"/>
      <c r="AB240" s="158">
        <v>100</v>
      </c>
      <c r="AC240" s="158" t="s">
        <v>2372</v>
      </c>
      <c r="AD240" s="165"/>
      <c r="AE240" s="158">
        <v>0</v>
      </c>
      <c r="AF240" s="158">
        <v>100</v>
      </c>
    </row>
    <row r="241" spans="1:32" ht="34.5" customHeight="1" x14ac:dyDescent="0.25">
      <c r="A241" s="158" t="str">
        <f>+'PAI 2025 GPS rempl2)'!A239</f>
        <v>105.1.2</v>
      </c>
      <c r="B241" s="60" t="str">
        <f>VLOOKUP(A241,'Dimensión 2 - Direccionamiento'!$B$9:$B$31,1,0)</f>
        <v>105.1.2</v>
      </c>
      <c r="C241" s="158" t="s">
        <v>702</v>
      </c>
      <c r="D241" s="158">
        <v>1</v>
      </c>
      <c r="E241" s="158" t="s">
        <v>2044</v>
      </c>
      <c r="F241" s="158" t="s">
        <v>709</v>
      </c>
      <c r="G241" s="158" t="s">
        <v>19</v>
      </c>
      <c r="H241" s="158">
        <v>0</v>
      </c>
      <c r="I241" s="158">
        <v>0</v>
      </c>
      <c r="J241" s="158">
        <v>0</v>
      </c>
      <c r="K241" s="158" t="s">
        <v>19</v>
      </c>
      <c r="L241" s="158" t="s">
        <v>19</v>
      </c>
      <c r="M241" s="158" t="s">
        <v>19</v>
      </c>
      <c r="N241" s="158" t="s">
        <v>1432</v>
      </c>
      <c r="O241" s="158" t="s">
        <v>19</v>
      </c>
      <c r="P241" s="158" t="s">
        <v>108</v>
      </c>
      <c r="Q241" s="158">
        <v>0</v>
      </c>
      <c r="R241" s="158">
        <v>1</v>
      </c>
      <c r="S241" s="158" t="s">
        <v>487</v>
      </c>
      <c r="T241" s="158" t="s">
        <v>710</v>
      </c>
      <c r="U241" s="165">
        <v>45931</v>
      </c>
      <c r="V241" s="165">
        <v>45989</v>
      </c>
      <c r="W241" s="158" t="s">
        <v>530</v>
      </c>
      <c r="X241" s="359">
        <v>0</v>
      </c>
      <c r="Y241" s="158">
        <v>0</v>
      </c>
      <c r="Z241" s="158">
        <v>0</v>
      </c>
      <c r="AA241" s="165"/>
      <c r="AB241" s="158">
        <v>0</v>
      </c>
      <c r="AC241" s="158">
        <v>0</v>
      </c>
      <c r="AD241" s="165"/>
      <c r="AE241" s="158"/>
      <c r="AF241" s="158">
        <v>0</v>
      </c>
    </row>
    <row r="242" spans="1:32" ht="90" x14ac:dyDescent="0.25">
      <c r="A242" s="170" t="str">
        <f>+'PAI 2025 GPS rempl2)'!A240</f>
        <v>4000.1</v>
      </c>
      <c r="B242" s="60" t="str">
        <f>VLOOKUP(A242,'Dimensión 3-Gestión con Valor'!$B$10:$B$379,1,0)</f>
        <v>4000.1</v>
      </c>
      <c r="C242" s="171" t="s">
        <v>1044</v>
      </c>
      <c r="D242" s="171">
        <v>2</v>
      </c>
      <c r="E242" s="171" t="s">
        <v>482</v>
      </c>
      <c r="F242" s="171" t="s">
        <v>1045</v>
      </c>
      <c r="G242" s="171" t="s">
        <v>704</v>
      </c>
      <c r="H242" s="171" t="s">
        <v>1795</v>
      </c>
      <c r="I242" s="171" t="s">
        <v>1795</v>
      </c>
      <c r="J242" s="171" t="s">
        <v>1795</v>
      </c>
      <c r="K242" s="171" t="s">
        <v>19</v>
      </c>
      <c r="L242" s="171" t="s">
        <v>485</v>
      </c>
      <c r="M242" s="171" t="s">
        <v>34</v>
      </c>
      <c r="N242" s="171" t="s">
        <v>636</v>
      </c>
      <c r="O242" s="171">
        <v>0</v>
      </c>
      <c r="P242" s="171" t="s">
        <v>274</v>
      </c>
      <c r="Q242" s="171">
        <v>16</v>
      </c>
      <c r="R242" s="171">
        <v>100</v>
      </c>
      <c r="S242" s="172" t="s">
        <v>487</v>
      </c>
      <c r="T242" s="172" t="s">
        <v>1046</v>
      </c>
      <c r="U242" s="172">
        <v>45677</v>
      </c>
      <c r="V242" s="165">
        <v>46003</v>
      </c>
      <c r="W242" s="158" t="s">
        <v>1044</v>
      </c>
      <c r="X242" s="359">
        <v>16</v>
      </c>
      <c r="Y242" s="359">
        <v>0</v>
      </c>
      <c r="Z242" s="359">
        <v>0</v>
      </c>
      <c r="AA242" s="360"/>
      <c r="AB242" s="359">
        <v>0</v>
      </c>
      <c r="AC242" s="359">
        <v>0</v>
      </c>
      <c r="AD242" s="360"/>
      <c r="AE242" s="368"/>
      <c r="AF242" s="359">
        <v>0</v>
      </c>
    </row>
    <row r="243" spans="1:32" ht="135" x14ac:dyDescent="0.25">
      <c r="A243" s="35" t="str">
        <f>+'PAI 2025 GPS rempl2)'!A241</f>
        <v>4000.1.1</v>
      </c>
      <c r="B243" s="60" t="str">
        <f>VLOOKUP(A243,'Dimensión 3-Gestión con Valor'!$B$10:$B$379,1,0)</f>
        <v>4000.1.1</v>
      </c>
      <c r="C243" s="158" t="s">
        <v>1044</v>
      </c>
      <c r="D243" s="158">
        <v>2</v>
      </c>
      <c r="E243" s="158" t="s">
        <v>489</v>
      </c>
      <c r="F243" s="158" t="s">
        <v>1047</v>
      </c>
      <c r="G243" s="158" t="s">
        <v>19</v>
      </c>
      <c r="H243" s="158" t="s">
        <v>1795</v>
      </c>
      <c r="I243" s="158" t="s">
        <v>1795</v>
      </c>
      <c r="J243" s="158" t="s">
        <v>1795</v>
      </c>
      <c r="K243" s="158" t="s">
        <v>19</v>
      </c>
      <c r="L243" s="158" t="s">
        <v>19</v>
      </c>
      <c r="M243" s="158" t="s">
        <v>19</v>
      </c>
      <c r="N243" s="158" t="s">
        <v>636</v>
      </c>
      <c r="O243" s="158" t="s">
        <v>19</v>
      </c>
      <c r="P243" s="158" t="s">
        <v>275</v>
      </c>
      <c r="Q243" s="158">
        <v>100</v>
      </c>
      <c r="R243" s="158">
        <v>100</v>
      </c>
      <c r="S243" s="158" t="s">
        <v>487</v>
      </c>
      <c r="T243" s="158" t="s">
        <v>1046</v>
      </c>
      <c r="U243" s="165">
        <v>45677</v>
      </c>
      <c r="V243" s="165">
        <v>46003</v>
      </c>
      <c r="W243" s="158" t="s">
        <v>1044</v>
      </c>
      <c r="X243" s="359">
        <v>16</v>
      </c>
      <c r="Y243" s="158">
        <v>99</v>
      </c>
      <c r="Z243" s="158" t="s">
        <v>2373</v>
      </c>
      <c r="AA243" s="165"/>
      <c r="AB243" s="158">
        <v>100</v>
      </c>
      <c r="AC243" s="158" t="s">
        <v>2374</v>
      </c>
      <c r="AD243" s="165"/>
      <c r="AE243" s="158">
        <v>100</v>
      </c>
      <c r="AF243" s="158">
        <v>16</v>
      </c>
    </row>
    <row r="244" spans="1:32" ht="45" x14ac:dyDescent="0.25">
      <c r="A244" s="170" t="str">
        <f>+'PAI 2025 GPS rempl2)'!A242</f>
        <v>4000.2</v>
      </c>
      <c r="B244" s="60" t="str">
        <f>VLOOKUP(A244,'Dimensión 3-Gestión con Valor'!$B$10:$B$379,1,0)</f>
        <v>4000.2</v>
      </c>
      <c r="C244" s="171" t="s">
        <v>1044</v>
      </c>
      <c r="D244" s="171">
        <v>2</v>
      </c>
      <c r="E244" s="171" t="s">
        <v>482</v>
      </c>
      <c r="F244" s="171" t="s">
        <v>1048</v>
      </c>
      <c r="G244" s="171" t="s">
        <v>704</v>
      </c>
      <c r="H244" s="171" t="s">
        <v>1795</v>
      </c>
      <c r="I244" s="171" t="s">
        <v>1795</v>
      </c>
      <c r="J244" s="171" t="s">
        <v>1795</v>
      </c>
      <c r="K244" s="171" t="s">
        <v>19</v>
      </c>
      <c r="L244" s="171" t="s">
        <v>485</v>
      </c>
      <c r="M244" s="171" t="s">
        <v>34</v>
      </c>
      <c r="N244" s="171" t="s">
        <v>636</v>
      </c>
      <c r="O244" s="171">
        <v>0</v>
      </c>
      <c r="P244" s="171" t="s">
        <v>1801</v>
      </c>
      <c r="Q244" s="171">
        <v>17</v>
      </c>
      <c r="R244" s="171">
        <v>42000</v>
      </c>
      <c r="S244" s="172" t="s">
        <v>487</v>
      </c>
      <c r="T244" s="172" t="s">
        <v>1802</v>
      </c>
      <c r="U244" s="172">
        <v>45677</v>
      </c>
      <c r="V244" s="165">
        <v>46003</v>
      </c>
      <c r="W244" s="158" t="s">
        <v>1044</v>
      </c>
      <c r="X244" s="359">
        <v>17</v>
      </c>
      <c r="Y244" s="359">
        <v>0</v>
      </c>
      <c r="Z244" s="359">
        <v>0</v>
      </c>
      <c r="AA244" s="360"/>
      <c r="AB244" s="359">
        <v>0</v>
      </c>
      <c r="AC244" s="359">
        <v>0</v>
      </c>
      <c r="AD244" s="360"/>
      <c r="AE244" s="368"/>
      <c r="AF244" s="359">
        <v>0</v>
      </c>
    </row>
    <row r="245" spans="1:32" ht="60" x14ac:dyDescent="0.25">
      <c r="A245" s="158" t="str">
        <f>+'PAI 2025 GPS rempl2)'!A243</f>
        <v>4000.2.1</v>
      </c>
      <c r="B245" s="60" t="str">
        <f>VLOOKUP(A245,'Dimensión 3-Gestión con Valor'!$B$10:$B$379,1,0)</f>
        <v>4000.2.1</v>
      </c>
      <c r="C245" s="158" t="s">
        <v>1044</v>
      </c>
      <c r="D245" s="158">
        <v>2</v>
      </c>
      <c r="E245" s="158" t="s">
        <v>489</v>
      </c>
      <c r="F245" s="158" t="s">
        <v>1049</v>
      </c>
      <c r="G245" s="158" t="s">
        <v>19</v>
      </c>
      <c r="H245" s="158" t="s">
        <v>1795</v>
      </c>
      <c r="I245" s="158" t="s">
        <v>1795</v>
      </c>
      <c r="J245" s="158" t="s">
        <v>1795</v>
      </c>
      <c r="K245" s="158" t="s">
        <v>19</v>
      </c>
      <c r="L245" s="158" t="s">
        <v>19</v>
      </c>
      <c r="M245" s="158" t="s">
        <v>19</v>
      </c>
      <c r="N245" s="158" t="s">
        <v>636</v>
      </c>
      <c r="O245" s="158" t="s">
        <v>19</v>
      </c>
      <c r="P245" s="158" t="s">
        <v>1803</v>
      </c>
      <c r="Q245" s="158">
        <v>100</v>
      </c>
      <c r="R245" s="158">
        <v>42000</v>
      </c>
      <c r="S245" s="165" t="s">
        <v>487</v>
      </c>
      <c r="T245" s="165" t="s">
        <v>1802</v>
      </c>
      <c r="U245" s="165">
        <v>45677</v>
      </c>
      <c r="V245" s="165">
        <v>46003</v>
      </c>
      <c r="W245" s="158" t="s">
        <v>1044</v>
      </c>
      <c r="X245" s="359">
        <v>17</v>
      </c>
      <c r="Y245" s="158">
        <v>75</v>
      </c>
      <c r="Z245" s="158" t="s">
        <v>2375</v>
      </c>
      <c r="AA245" s="165"/>
      <c r="AB245" s="158">
        <v>75</v>
      </c>
      <c r="AC245" s="158" t="s">
        <v>2376</v>
      </c>
      <c r="AD245" s="165"/>
      <c r="AE245" s="158"/>
      <c r="AF245" s="158">
        <v>12.75</v>
      </c>
    </row>
    <row r="246" spans="1:32" ht="34.5" customHeight="1" x14ac:dyDescent="0.25">
      <c r="A246" s="170" t="str">
        <f>+'PAI 2025 GPS rempl2)'!A244</f>
        <v>4000.3</v>
      </c>
      <c r="B246" s="60" t="str">
        <f>VLOOKUP(A246,'Dimensión 3-Gestión con Valor'!$B$10:$B$379,1,0)</f>
        <v>4000.3</v>
      </c>
      <c r="C246" s="171" t="s">
        <v>1044</v>
      </c>
      <c r="D246" s="171">
        <v>2</v>
      </c>
      <c r="E246" s="171" t="s">
        <v>482</v>
      </c>
      <c r="F246" s="171" t="s">
        <v>1050</v>
      </c>
      <c r="G246" s="171" t="s">
        <v>704</v>
      </c>
      <c r="H246" s="171" t="s">
        <v>9</v>
      </c>
      <c r="I246" s="171" t="s">
        <v>1440</v>
      </c>
      <c r="J246" s="171" t="s">
        <v>1478</v>
      </c>
      <c r="K246" s="171" t="s">
        <v>1865</v>
      </c>
      <c r="L246" s="171" t="s">
        <v>485</v>
      </c>
      <c r="M246" s="171" t="s">
        <v>34</v>
      </c>
      <c r="N246" s="171" t="s">
        <v>636</v>
      </c>
      <c r="O246" s="171">
        <v>0</v>
      </c>
      <c r="P246" s="171" t="s">
        <v>276</v>
      </c>
      <c r="Q246" s="171">
        <v>17</v>
      </c>
      <c r="R246" s="171">
        <v>20000</v>
      </c>
      <c r="S246" s="172" t="s">
        <v>487</v>
      </c>
      <c r="T246" s="172" t="s">
        <v>1051</v>
      </c>
      <c r="U246" s="172">
        <v>45677</v>
      </c>
      <c r="V246" s="165">
        <v>46003</v>
      </c>
      <c r="W246" s="158" t="s">
        <v>1044</v>
      </c>
      <c r="X246" s="359">
        <v>17</v>
      </c>
      <c r="Y246" s="359">
        <v>0</v>
      </c>
      <c r="Z246" s="359">
        <v>0</v>
      </c>
      <c r="AA246" s="360"/>
      <c r="AB246" s="359">
        <v>0</v>
      </c>
      <c r="AC246" s="359">
        <v>0</v>
      </c>
      <c r="AD246" s="360"/>
      <c r="AE246" s="368"/>
      <c r="AF246" s="359">
        <v>0</v>
      </c>
    </row>
    <row r="247" spans="1:32" ht="60" x14ac:dyDescent="0.25">
      <c r="A247" s="35" t="str">
        <f>+'PAI 2025 GPS rempl2)'!A245</f>
        <v>4000.3.1</v>
      </c>
      <c r="B247" s="60" t="str">
        <f>VLOOKUP(A247,'Dimensión 3-Gestión con Valor'!$B$10:$B$379,1,0)</f>
        <v>4000.3.1</v>
      </c>
      <c r="C247" s="158" t="s">
        <v>1044</v>
      </c>
      <c r="D247" s="158">
        <v>2</v>
      </c>
      <c r="E247" s="158" t="s">
        <v>489</v>
      </c>
      <c r="F247" s="158" t="s">
        <v>1052</v>
      </c>
      <c r="G247" s="158" t="s">
        <v>19</v>
      </c>
      <c r="H247" s="158" t="s">
        <v>1795</v>
      </c>
      <c r="I247" s="158" t="s">
        <v>1795</v>
      </c>
      <c r="J247" s="158" t="s">
        <v>1795</v>
      </c>
      <c r="K247" s="158" t="s">
        <v>19</v>
      </c>
      <c r="L247" s="158" t="s">
        <v>19</v>
      </c>
      <c r="M247" s="158" t="s">
        <v>19</v>
      </c>
      <c r="N247" s="158" t="s">
        <v>636</v>
      </c>
      <c r="O247" s="158" t="s">
        <v>19</v>
      </c>
      <c r="P247" s="158" t="s">
        <v>277</v>
      </c>
      <c r="Q247" s="158">
        <v>100</v>
      </c>
      <c r="R247" s="158">
        <v>20000</v>
      </c>
      <c r="S247" s="158" t="s">
        <v>487</v>
      </c>
      <c r="T247" s="158" t="s">
        <v>1051</v>
      </c>
      <c r="U247" s="165">
        <v>45677</v>
      </c>
      <c r="V247" s="165">
        <v>46003</v>
      </c>
      <c r="W247" s="158" t="s">
        <v>1044</v>
      </c>
      <c r="X247" s="359">
        <v>17</v>
      </c>
      <c r="Y247" s="158">
        <v>74</v>
      </c>
      <c r="Z247" s="158" t="s">
        <v>2377</v>
      </c>
      <c r="AA247" s="165"/>
      <c r="AB247" s="158">
        <v>74</v>
      </c>
      <c r="AC247" s="158" t="s">
        <v>2756</v>
      </c>
      <c r="AD247" s="165"/>
      <c r="AE247" s="158"/>
      <c r="AF247" s="158">
        <v>12.58</v>
      </c>
    </row>
    <row r="248" spans="1:32" ht="90" x14ac:dyDescent="0.25">
      <c r="A248" s="170" t="str">
        <f>+'PAI 2025 GPS rempl2)'!A246</f>
        <v>4000.4</v>
      </c>
      <c r="B248" s="60" t="str">
        <f>VLOOKUP(A248,'Dimensión 3-Gestión con Valor'!$B$10:$B$379,1,0)</f>
        <v>4000.4</v>
      </c>
      <c r="C248" s="171" t="s">
        <v>1044</v>
      </c>
      <c r="D248" s="171">
        <v>2</v>
      </c>
      <c r="E248" s="171" t="s">
        <v>482</v>
      </c>
      <c r="F248" s="171" t="s">
        <v>1053</v>
      </c>
      <c r="G248" s="171" t="s">
        <v>704</v>
      </c>
      <c r="H248" s="171" t="s">
        <v>1795</v>
      </c>
      <c r="I248" s="171" t="s">
        <v>1795</v>
      </c>
      <c r="J248" s="171" t="s">
        <v>1795</v>
      </c>
      <c r="K248" s="171" t="s">
        <v>19</v>
      </c>
      <c r="L248" s="171" t="s">
        <v>485</v>
      </c>
      <c r="M248" s="171" t="s">
        <v>34</v>
      </c>
      <c r="N248" s="171" t="s">
        <v>636</v>
      </c>
      <c r="O248" s="171">
        <v>0</v>
      </c>
      <c r="P248" s="171" t="s">
        <v>278</v>
      </c>
      <c r="Q248" s="171">
        <v>17</v>
      </c>
      <c r="R248" s="171">
        <v>6430</v>
      </c>
      <c r="S248" s="172" t="s">
        <v>487</v>
      </c>
      <c r="T248" s="172" t="s">
        <v>1054</v>
      </c>
      <c r="U248" s="172">
        <v>45677</v>
      </c>
      <c r="V248" s="165">
        <v>46003</v>
      </c>
      <c r="W248" s="158" t="s">
        <v>1044</v>
      </c>
      <c r="X248" s="359">
        <v>17</v>
      </c>
      <c r="Y248" s="359">
        <v>0</v>
      </c>
      <c r="Z248" s="359">
        <v>0</v>
      </c>
      <c r="AA248" s="360"/>
      <c r="AB248" s="359">
        <v>0</v>
      </c>
      <c r="AC248" s="359">
        <v>0</v>
      </c>
      <c r="AD248" s="360"/>
      <c r="AE248" s="368"/>
      <c r="AF248" s="359">
        <v>0</v>
      </c>
    </row>
    <row r="249" spans="1:32" ht="90" x14ac:dyDescent="0.25">
      <c r="A249" s="35" t="str">
        <f>+'PAI 2025 GPS rempl2)'!A247</f>
        <v>4000.4.1</v>
      </c>
      <c r="B249" s="60" t="str">
        <f>VLOOKUP(A249,'Dimensión 3-Gestión con Valor'!$B$10:$B$379,1,0)</f>
        <v>4000.4.1</v>
      </c>
      <c r="C249" s="158" t="s">
        <v>1044</v>
      </c>
      <c r="D249" s="158">
        <v>2</v>
      </c>
      <c r="E249" s="158" t="s">
        <v>489</v>
      </c>
      <c r="F249" s="158" t="s">
        <v>1055</v>
      </c>
      <c r="G249" s="158" t="s">
        <v>19</v>
      </c>
      <c r="H249" s="158" t="s">
        <v>1795</v>
      </c>
      <c r="I249" s="158" t="s">
        <v>1795</v>
      </c>
      <c r="J249" s="158" t="s">
        <v>1795</v>
      </c>
      <c r="K249" s="158" t="s">
        <v>19</v>
      </c>
      <c r="L249" s="158" t="s">
        <v>19</v>
      </c>
      <c r="M249" s="158" t="s">
        <v>19</v>
      </c>
      <c r="N249" s="158" t="s">
        <v>636</v>
      </c>
      <c r="O249" s="158" t="s">
        <v>19</v>
      </c>
      <c r="P249" s="158" t="s">
        <v>35</v>
      </c>
      <c r="Q249" s="158">
        <v>50</v>
      </c>
      <c r="R249" s="158">
        <v>6430</v>
      </c>
      <c r="S249" s="158" t="s">
        <v>487</v>
      </c>
      <c r="T249" s="158" t="s">
        <v>1054</v>
      </c>
      <c r="U249" s="165">
        <v>45677</v>
      </c>
      <c r="V249" s="165">
        <v>46003</v>
      </c>
      <c r="W249" s="158" t="s">
        <v>1044</v>
      </c>
      <c r="X249" s="359">
        <v>8.5</v>
      </c>
      <c r="Y249" s="158">
        <v>99</v>
      </c>
      <c r="Z249" s="158" t="s">
        <v>2378</v>
      </c>
      <c r="AA249" s="165"/>
      <c r="AB249" s="158">
        <v>99</v>
      </c>
      <c r="AC249" s="158" t="s">
        <v>2379</v>
      </c>
      <c r="AD249" s="165"/>
      <c r="AE249" s="158"/>
      <c r="AF249" s="158">
        <v>8.4149999999999991</v>
      </c>
    </row>
    <row r="250" spans="1:32" ht="34.5" customHeight="1" x14ac:dyDescent="0.25">
      <c r="A250" s="158" t="str">
        <f>+'PAI 2025 GPS rempl2)'!A248</f>
        <v>4000.4.2</v>
      </c>
      <c r="B250" s="60" t="str">
        <f>VLOOKUP(A250,'Dimensión 3-Gestión con Valor'!$B$10:$B$379,1,0)</f>
        <v>4000.4.2</v>
      </c>
      <c r="C250" s="158" t="s">
        <v>1044</v>
      </c>
      <c r="D250" s="158">
        <v>2</v>
      </c>
      <c r="E250" s="158" t="s">
        <v>489</v>
      </c>
      <c r="F250" s="158" t="s">
        <v>1804</v>
      </c>
      <c r="G250" s="158" t="s">
        <v>19</v>
      </c>
      <c r="H250" s="158">
        <v>0</v>
      </c>
      <c r="I250" s="158">
        <v>0</v>
      </c>
      <c r="J250" s="158">
        <v>0</v>
      </c>
      <c r="K250" s="158" t="s">
        <v>19</v>
      </c>
      <c r="L250" s="158" t="s">
        <v>19</v>
      </c>
      <c r="M250" s="158" t="s">
        <v>19</v>
      </c>
      <c r="N250" s="158" t="s">
        <v>636</v>
      </c>
      <c r="O250" s="158" t="s">
        <v>19</v>
      </c>
      <c r="P250" s="158" t="s">
        <v>2041</v>
      </c>
      <c r="Q250" s="158">
        <v>50</v>
      </c>
      <c r="R250" s="158">
        <v>100</v>
      </c>
      <c r="S250" s="158" t="s">
        <v>515</v>
      </c>
      <c r="T250" s="158" t="s">
        <v>1805</v>
      </c>
      <c r="U250" s="165">
        <v>45779</v>
      </c>
      <c r="V250" s="165">
        <v>46003</v>
      </c>
      <c r="W250" s="158" t="s">
        <v>1044</v>
      </c>
      <c r="X250" s="359">
        <v>8.5</v>
      </c>
      <c r="Y250" s="158">
        <v>85</v>
      </c>
      <c r="Z250" s="158" t="s">
        <v>2757</v>
      </c>
      <c r="AA250" s="165"/>
      <c r="AB250" s="158">
        <v>85</v>
      </c>
      <c r="AC250" s="158" t="s">
        <v>2380</v>
      </c>
      <c r="AD250" s="165"/>
      <c r="AE250" s="158"/>
      <c r="AF250" s="158">
        <v>7.2249999999999996</v>
      </c>
    </row>
    <row r="251" spans="1:32" ht="255" x14ac:dyDescent="0.25">
      <c r="A251" s="170" t="str">
        <f>+'PAI 2025 GPS rempl2)'!A249</f>
        <v>4000.5</v>
      </c>
      <c r="B251" s="60" t="str">
        <f>VLOOKUP(A251,'Dimensión 3-Gestión con Valor'!$B$10:$B$379,1,0)</f>
        <v>4000.5</v>
      </c>
      <c r="C251" s="171" t="s">
        <v>1044</v>
      </c>
      <c r="D251" s="171">
        <v>2</v>
      </c>
      <c r="E251" s="171" t="s">
        <v>482</v>
      </c>
      <c r="F251" s="171" t="s">
        <v>1056</v>
      </c>
      <c r="G251" s="171" t="s">
        <v>501</v>
      </c>
      <c r="H251" s="171" t="s">
        <v>10</v>
      </c>
      <c r="I251" s="171" t="s">
        <v>1438</v>
      </c>
      <c r="J251" s="171" t="s">
        <v>1439</v>
      </c>
      <c r="K251" s="171" t="s">
        <v>1865</v>
      </c>
      <c r="L251" s="171" t="s">
        <v>485</v>
      </c>
      <c r="M251" s="171" t="s">
        <v>34</v>
      </c>
      <c r="N251" s="171" t="s">
        <v>636</v>
      </c>
      <c r="O251" s="171">
        <v>0</v>
      </c>
      <c r="P251" s="171" t="s">
        <v>279</v>
      </c>
      <c r="Q251" s="171">
        <v>12</v>
      </c>
      <c r="R251" s="171">
        <v>6</v>
      </c>
      <c r="S251" s="172" t="s">
        <v>487</v>
      </c>
      <c r="T251" s="172" t="s">
        <v>1057</v>
      </c>
      <c r="U251" s="172">
        <v>45691</v>
      </c>
      <c r="V251" s="165">
        <v>45989</v>
      </c>
      <c r="W251" s="158" t="s">
        <v>1044</v>
      </c>
      <c r="X251" s="359">
        <v>12</v>
      </c>
      <c r="Y251" s="359">
        <v>0</v>
      </c>
      <c r="Z251" s="359">
        <v>0</v>
      </c>
      <c r="AA251" s="360"/>
      <c r="AB251" s="359">
        <v>0</v>
      </c>
      <c r="AC251" s="359">
        <v>0</v>
      </c>
      <c r="AD251" s="360"/>
      <c r="AE251" s="368"/>
      <c r="AF251" s="359">
        <v>0</v>
      </c>
    </row>
    <row r="252" spans="1:32" ht="45" x14ac:dyDescent="0.25">
      <c r="A252" s="158" t="str">
        <f>+'PAI 2025 GPS rempl2)'!A250</f>
        <v>4000.5.1</v>
      </c>
      <c r="B252" s="60" t="str">
        <f>VLOOKUP(A252,'Dimensión 3-Gestión con Valor'!$B$10:$B$379,1,0)</f>
        <v>4000.5.1</v>
      </c>
      <c r="C252" s="158" t="s">
        <v>1044</v>
      </c>
      <c r="D252" s="158">
        <v>2</v>
      </c>
      <c r="E252" s="158" t="s">
        <v>489</v>
      </c>
      <c r="F252" s="158" t="s">
        <v>1058</v>
      </c>
      <c r="G252" s="158" t="s">
        <v>19</v>
      </c>
      <c r="H252" s="158" t="s">
        <v>1795</v>
      </c>
      <c r="I252" s="158" t="s">
        <v>1795</v>
      </c>
      <c r="J252" s="158" t="s">
        <v>1795</v>
      </c>
      <c r="K252" s="158" t="s">
        <v>19</v>
      </c>
      <c r="L252" s="158" t="s">
        <v>19</v>
      </c>
      <c r="M252" s="158" t="s">
        <v>19</v>
      </c>
      <c r="N252" s="158" t="s">
        <v>636</v>
      </c>
      <c r="O252" s="158" t="s">
        <v>19</v>
      </c>
      <c r="P252" s="158" t="s">
        <v>36</v>
      </c>
      <c r="Q252" s="158">
        <v>20</v>
      </c>
      <c r="R252" s="158">
        <v>1</v>
      </c>
      <c r="S252" s="165" t="s">
        <v>487</v>
      </c>
      <c r="T252" s="165" t="s">
        <v>1059</v>
      </c>
      <c r="U252" s="165">
        <v>45691</v>
      </c>
      <c r="V252" s="165">
        <v>45747</v>
      </c>
      <c r="W252" s="158" t="s">
        <v>1044</v>
      </c>
      <c r="X252" s="359">
        <v>2.4</v>
      </c>
      <c r="Y252" s="158">
        <v>100</v>
      </c>
      <c r="Z252" s="158" t="s">
        <v>2381</v>
      </c>
      <c r="AA252" s="165">
        <v>45741</v>
      </c>
      <c r="AB252" s="158">
        <v>100</v>
      </c>
      <c r="AC252" s="158" t="s">
        <v>2201</v>
      </c>
      <c r="AD252" s="165">
        <v>45741</v>
      </c>
      <c r="AE252" s="158">
        <v>100</v>
      </c>
      <c r="AF252" s="158">
        <v>2.4</v>
      </c>
    </row>
    <row r="253" spans="1:32" ht="60" x14ac:dyDescent="0.25">
      <c r="A253" s="35" t="str">
        <f>+'PAI 2025 GPS rempl2)'!A251</f>
        <v>4000.5.2</v>
      </c>
      <c r="B253" s="60" t="str">
        <f>VLOOKUP(A253,'Dimensión 3-Gestión con Valor'!$B$10:$B$379,1,0)</f>
        <v>4000.5.2</v>
      </c>
      <c r="C253" s="158" t="s">
        <v>1044</v>
      </c>
      <c r="D253" s="158">
        <v>2</v>
      </c>
      <c r="E253" s="158" t="s">
        <v>489</v>
      </c>
      <c r="F253" s="158" t="s">
        <v>1060</v>
      </c>
      <c r="G253" s="158" t="s">
        <v>19</v>
      </c>
      <c r="H253" s="158" t="s">
        <v>1795</v>
      </c>
      <c r="I253" s="158" t="s">
        <v>1795</v>
      </c>
      <c r="J253" s="158" t="s">
        <v>1795</v>
      </c>
      <c r="K253" s="158" t="s">
        <v>19</v>
      </c>
      <c r="L253" s="158" t="s">
        <v>19</v>
      </c>
      <c r="M253" s="158" t="s">
        <v>19</v>
      </c>
      <c r="N253" s="158" t="s">
        <v>636</v>
      </c>
      <c r="O253" s="158" t="s">
        <v>19</v>
      </c>
      <c r="P253" s="158" t="s">
        <v>37</v>
      </c>
      <c r="Q253" s="158">
        <v>80</v>
      </c>
      <c r="R253" s="158">
        <v>6</v>
      </c>
      <c r="S253" s="158" t="s">
        <v>487</v>
      </c>
      <c r="T253" s="158" t="s">
        <v>1057</v>
      </c>
      <c r="U253" s="165">
        <v>45748</v>
      </c>
      <c r="V253" s="165">
        <v>45989</v>
      </c>
      <c r="W253" s="158" t="s">
        <v>1044</v>
      </c>
      <c r="X253" s="359">
        <v>9.6</v>
      </c>
      <c r="Y253" s="158">
        <v>66</v>
      </c>
      <c r="Z253" s="158" t="s">
        <v>2382</v>
      </c>
      <c r="AA253" s="165"/>
      <c r="AB253" s="158">
        <v>66</v>
      </c>
      <c r="AC253" s="158" t="s">
        <v>2383</v>
      </c>
      <c r="AD253" s="165"/>
      <c r="AE253" s="158"/>
      <c r="AF253" s="158">
        <v>6.3360000000000003</v>
      </c>
    </row>
    <row r="254" spans="1:32" ht="60" x14ac:dyDescent="0.25">
      <c r="A254" s="164" t="str">
        <f>+'PAI 2025 GPS rempl2)'!A252</f>
        <v>4000.6</v>
      </c>
      <c r="B254" s="60" t="str">
        <f>VLOOKUP(A254,'Dimensión 3-Gestión con Valor'!$B$10:$B$379,1,0)</f>
        <v>4000.6</v>
      </c>
      <c r="C254" s="158" t="s">
        <v>1044</v>
      </c>
      <c r="D254" s="158">
        <v>2</v>
      </c>
      <c r="E254" s="158" t="s">
        <v>482</v>
      </c>
      <c r="F254" s="158" t="s">
        <v>1061</v>
      </c>
      <c r="G254" s="158" t="s">
        <v>501</v>
      </c>
      <c r="H254" s="158" t="s">
        <v>1795</v>
      </c>
      <c r="I254" s="158" t="s">
        <v>1795</v>
      </c>
      <c r="J254" s="158" t="s">
        <v>1795</v>
      </c>
      <c r="K254" s="158" t="s">
        <v>19</v>
      </c>
      <c r="L254" s="158" t="s">
        <v>502</v>
      </c>
      <c r="M254" s="158" t="s">
        <v>34</v>
      </c>
      <c r="N254" s="158" t="s">
        <v>720</v>
      </c>
      <c r="O254" s="158">
        <v>0</v>
      </c>
      <c r="P254" s="158" t="s">
        <v>1806</v>
      </c>
      <c r="Q254" s="158">
        <v>16</v>
      </c>
      <c r="R254" s="158">
        <v>1</v>
      </c>
      <c r="S254" s="165" t="s">
        <v>487</v>
      </c>
      <c r="T254" s="165" t="s">
        <v>1062</v>
      </c>
      <c r="U254" s="165">
        <v>45691</v>
      </c>
      <c r="V254" s="165">
        <v>45996</v>
      </c>
      <c r="W254" s="158" t="s">
        <v>1063</v>
      </c>
      <c r="X254" s="359">
        <v>16</v>
      </c>
      <c r="Y254" s="359">
        <v>0</v>
      </c>
      <c r="Z254" s="359">
        <v>0</v>
      </c>
      <c r="AA254" s="360"/>
      <c r="AB254" s="359">
        <v>0</v>
      </c>
      <c r="AC254" s="359">
        <v>0</v>
      </c>
      <c r="AD254" s="360"/>
      <c r="AE254" s="368"/>
      <c r="AF254" s="359">
        <v>0</v>
      </c>
    </row>
    <row r="255" spans="1:32" ht="60" x14ac:dyDescent="0.25">
      <c r="A255" s="35" t="str">
        <f>+'PAI 2025 GPS rempl2)'!A253</f>
        <v>4000.6.1</v>
      </c>
      <c r="B255" s="60" t="str">
        <f>VLOOKUP(A255,'Dimensión 3-Gestión con Valor'!$B$10:$B$379,1,0)</f>
        <v>4000.6.1</v>
      </c>
      <c r="C255" s="158" t="s">
        <v>1044</v>
      </c>
      <c r="D255" s="158">
        <v>2</v>
      </c>
      <c r="E255" s="158" t="s">
        <v>489</v>
      </c>
      <c r="F255" s="158" t="s">
        <v>1064</v>
      </c>
      <c r="G255" s="158" t="s">
        <v>19</v>
      </c>
      <c r="H255" s="158">
        <v>0</v>
      </c>
      <c r="I255" s="158">
        <v>0</v>
      </c>
      <c r="J255" s="158">
        <v>0</v>
      </c>
      <c r="K255" s="158" t="s">
        <v>19</v>
      </c>
      <c r="L255" s="158" t="s">
        <v>19</v>
      </c>
      <c r="M255" s="158" t="s">
        <v>19</v>
      </c>
      <c r="N255" s="158" t="s">
        <v>720</v>
      </c>
      <c r="O255" s="158" t="s">
        <v>19</v>
      </c>
      <c r="P255" s="158" t="s">
        <v>385</v>
      </c>
      <c r="Q255" s="158">
        <v>25</v>
      </c>
      <c r="R255" s="158">
        <v>1</v>
      </c>
      <c r="S255" s="158" t="s">
        <v>487</v>
      </c>
      <c r="T255" s="158" t="s">
        <v>1065</v>
      </c>
      <c r="U255" s="165">
        <v>45691</v>
      </c>
      <c r="V255" s="165">
        <v>45807</v>
      </c>
      <c r="W255" s="158" t="s">
        <v>1044</v>
      </c>
      <c r="X255" s="359">
        <v>4</v>
      </c>
      <c r="Y255" s="158">
        <v>100</v>
      </c>
      <c r="Z255" s="158" t="s">
        <v>2384</v>
      </c>
      <c r="AA255" s="165">
        <v>45806</v>
      </c>
      <c r="AB255" s="158">
        <v>100</v>
      </c>
      <c r="AC255" s="158" t="s">
        <v>2330</v>
      </c>
      <c r="AD255" s="165">
        <v>45806</v>
      </c>
      <c r="AE255" s="158">
        <v>100</v>
      </c>
      <c r="AF255" s="158">
        <v>4</v>
      </c>
    </row>
    <row r="256" spans="1:32" ht="45" x14ac:dyDescent="0.25">
      <c r="A256" s="164" t="str">
        <f>+'PAI 2025 GPS rempl2)'!A254</f>
        <v>4000.6.2</v>
      </c>
      <c r="B256" s="60" t="str">
        <f>VLOOKUP(A256,'Dimensión 3-Gestión con Valor'!$B$10:$B$379,1,0)</f>
        <v>4000.6.2</v>
      </c>
      <c r="C256" s="158" t="s">
        <v>1044</v>
      </c>
      <c r="D256" s="158">
        <v>2</v>
      </c>
      <c r="E256" s="158" t="s">
        <v>2044</v>
      </c>
      <c r="F256" s="158" t="s">
        <v>1066</v>
      </c>
      <c r="G256" s="158" t="s">
        <v>19</v>
      </c>
      <c r="H256" s="158" t="s">
        <v>1795</v>
      </c>
      <c r="I256" s="158" t="s">
        <v>1795</v>
      </c>
      <c r="J256" s="158" t="s">
        <v>1795</v>
      </c>
      <c r="K256" s="158" t="s">
        <v>19</v>
      </c>
      <c r="L256" s="158" t="s">
        <v>19</v>
      </c>
      <c r="M256" s="158" t="s">
        <v>19</v>
      </c>
      <c r="N256" s="158" t="s">
        <v>720</v>
      </c>
      <c r="O256" s="158" t="s">
        <v>19</v>
      </c>
      <c r="P256" s="158" t="s">
        <v>386</v>
      </c>
      <c r="Q256" s="158">
        <v>0</v>
      </c>
      <c r="R256" s="158">
        <v>1</v>
      </c>
      <c r="S256" s="165" t="s">
        <v>487</v>
      </c>
      <c r="T256" s="165" t="s">
        <v>1067</v>
      </c>
      <c r="U256" s="165">
        <v>45811</v>
      </c>
      <c r="V256" s="165">
        <v>45905</v>
      </c>
      <c r="W256" s="158" t="s">
        <v>608</v>
      </c>
      <c r="X256" s="359">
        <v>0</v>
      </c>
      <c r="Y256" s="158">
        <v>0</v>
      </c>
      <c r="Z256" s="158">
        <v>0</v>
      </c>
      <c r="AA256" s="165"/>
      <c r="AB256" s="158">
        <v>0</v>
      </c>
      <c r="AC256" s="158">
        <v>0</v>
      </c>
      <c r="AD256" s="165"/>
      <c r="AE256" s="158"/>
      <c r="AF256" s="158">
        <v>0</v>
      </c>
    </row>
    <row r="257" spans="1:32" ht="45" x14ac:dyDescent="0.25">
      <c r="A257" s="35" t="str">
        <f>+'PAI 2025 GPS rempl2)'!A255</f>
        <v>4000.6.3</v>
      </c>
      <c r="B257" s="60" t="str">
        <f>VLOOKUP(A257,'Dimensión 3-Gestión con Valor'!$B$10:$B$379,1,0)</f>
        <v>4000.6.3</v>
      </c>
      <c r="C257" s="158" t="s">
        <v>1044</v>
      </c>
      <c r="D257" s="158">
        <v>2</v>
      </c>
      <c r="E257" s="158" t="s">
        <v>489</v>
      </c>
      <c r="F257" s="158" t="s">
        <v>1068</v>
      </c>
      <c r="G257" s="158" t="s">
        <v>19</v>
      </c>
      <c r="H257" s="158" t="s">
        <v>1795</v>
      </c>
      <c r="I257" s="158" t="s">
        <v>1795</v>
      </c>
      <c r="J257" s="158" t="s">
        <v>1795</v>
      </c>
      <c r="K257" s="158" t="s">
        <v>19</v>
      </c>
      <c r="L257" s="158" t="s">
        <v>19</v>
      </c>
      <c r="M257" s="158" t="s">
        <v>19</v>
      </c>
      <c r="N257" s="158" t="s">
        <v>720</v>
      </c>
      <c r="O257" s="158" t="s">
        <v>19</v>
      </c>
      <c r="P257" s="158" t="s">
        <v>42</v>
      </c>
      <c r="Q257" s="158">
        <v>25</v>
      </c>
      <c r="R257" s="158">
        <v>1</v>
      </c>
      <c r="S257" s="158" t="s">
        <v>487</v>
      </c>
      <c r="T257" s="158" t="s">
        <v>1069</v>
      </c>
      <c r="U257" s="165">
        <v>45908</v>
      </c>
      <c r="V257" s="165">
        <v>45947</v>
      </c>
      <c r="W257" s="158" t="s">
        <v>1044</v>
      </c>
      <c r="X257" s="359">
        <v>4</v>
      </c>
      <c r="Y257" s="158">
        <v>0</v>
      </c>
      <c r="Z257" s="158">
        <v>0</v>
      </c>
      <c r="AA257" s="165"/>
      <c r="AB257" s="158">
        <v>0</v>
      </c>
      <c r="AC257" s="158">
        <v>0</v>
      </c>
      <c r="AD257" s="165"/>
      <c r="AE257" s="158"/>
      <c r="AF257" s="158">
        <v>0</v>
      </c>
    </row>
    <row r="258" spans="1:32" ht="34.5" customHeight="1" x14ac:dyDescent="0.25">
      <c r="A258" s="158" t="str">
        <f>+'PAI 2025 GPS rempl2)'!A256</f>
        <v>4000.6.4</v>
      </c>
      <c r="B258" s="60" t="str">
        <f>VLOOKUP(A258,'Dimensión 3-Gestión con Valor'!$B$10:$B$379,1,0)</f>
        <v>4000.6.4</v>
      </c>
      <c r="C258" s="158" t="s">
        <v>1044</v>
      </c>
      <c r="D258" s="158">
        <v>2</v>
      </c>
      <c r="E258" s="158" t="s">
        <v>489</v>
      </c>
      <c r="F258" s="158" t="s">
        <v>1070</v>
      </c>
      <c r="G258" s="158" t="s">
        <v>19</v>
      </c>
      <c r="H258" s="158">
        <v>0</v>
      </c>
      <c r="I258" s="158">
        <v>0</v>
      </c>
      <c r="J258" s="158">
        <v>0</v>
      </c>
      <c r="K258" s="158" t="s">
        <v>19</v>
      </c>
      <c r="L258" s="158" t="s">
        <v>19</v>
      </c>
      <c r="M258" s="158" t="s">
        <v>19</v>
      </c>
      <c r="N258" s="158" t="s">
        <v>720</v>
      </c>
      <c r="O258" s="158" t="s">
        <v>19</v>
      </c>
      <c r="P258" s="158" t="s">
        <v>43</v>
      </c>
      <c r="Q258" s="158">
        <v>25</v>
      </c>
      <c r="R258" s="158">
        <v>1</v>
      </c>
      <c r="S258" s="165" t="s">
        <v>487</v>
      </c>
      <c r="T258" s="165" t="s">
        <v>1071</v>
      </c>
      <c r="U258" s="165">
        <v>45950</v>
      </c>
      <c r="V258" s="165">
        <v>45968</v>
      </c>
      <c r="W258" s="158" t="s">
        <v>1044</v>
      </c>
      <c r="X258" s="359">
        <v>4</v>
      </c>
      <c r="Y258" s="158">
        <v>0</v>
      </c>
      <c r="Z258" s="158">
        <v>0</v>
      </c>
      <c r="AA258" s="165"/>
      <c r="AB258" s="158">
        <v>0</v>
      </c>
      <c r="AC258" s="158">
        <v>0</v>
      </c>
      <c r="AD258" s="165"/>
      <c r="AE258" s="158"/>
      <c r="AF258" s="158">
        <v>0</v>
      </c>
    </row>
    <row r="259" spans="1:32" ht="30" x14ac:dyDescent="0.25">
      <c r="A259" s="35" t="str">
        <f>+'PAI 2025 GPS rempl2)'!A257</f>
        <v>4000.6.5</v>
      </c>
      <c r="B259" s="60" t="str">
        <f>VLOOKUP(A259,'Dimensión 3-Gestión con Valor'!$B$10:$B$379,1,0)</f>
        <v>4000.6.5</v>
      </c>
      <c r="C259" s="158" t="s">
        <v>1044</v>
      </c>
      <c r="D259" s="158">
        <v>2</v>
      </c>
      <c r="E259" s="158" t="s">
        <v>2044</v>
      </c>
      <c r="F259" s="158" t="s">
        <v>1072</v>
      </c>
      <c r="G259" s="158" t="s">
        <v>19</v>
      </c>
      <c r="H259" s="158">
        <v>0</v>
      </c>
      <c r="I259" s="158">
        <v>0</v>
      </c>
      <c r="J259" s="158">
        <v>0</v>
      </c>
      <c r="K259" s="158" t="s">
        <v>19</v>
      </c>
      <c r="L259" s="158" t="s">
        <v>19</v>
      </c>
      <c r="M259" s="158" t="s">
        <v>19</v>
      </c>
      <c r="N259" s="158" t="s">
        <v>720</v>
      </c>
      <c r="O259" s="158" t="s">
        <v>19</v>
      </c>
      <c r="P259" s="158" t="s">
        <v>387</v>
      </c>
      <c r="Q259" s="158">
        <v>0</v>
      </c>
      <c r="R259" s="158">
        <v>1</v>
      </c>
      <c r="S259" s="158" t="s">
        <v>487</v>
      </c>
      <c r="T259" s="158" t="s">
        <v>1073</v>
      </c>
      <c r="U259" s="165">
        <v>45971</v>
      </c>
      <c r="V259" s="165">
        <v>45975</v>
      </c>
      <c r="W259" s="158" t="s">
        <v>530</v>
      </c>
      <c r="X259" s="359">
        <v>0</v>
      </c>
      <c r="Y259" s="158">
        <v>0</v>
      </c>
      <c r="Z259" s="158">
        <v>0</v>
      </c>
      <c r="AA259" s="165"/>
      <c r="AB259" s="158">
        <v>0</v>
      </c>
      <c r="AC259" s="158">
        <v>0</v>
      </c>
      <c r="AD259" s="165"/>
      <c r="AE259" s="158"/>
      <c r="AF259" s="158">
        <v>0</v>
      </c>
    </row>
    <row r="260" spans="1:32" ht="45" x14ac:dyDescent="0.25">
      <c r="A260" s="35" t="str">
        <f>+'PAI 2025 GPS rempl2)'!A258</f>
        <v>4000.6.6</v>
      </c>
      <c r="B260" s="60" t="str">
        <f>VLOOKUP(A260,'Dimensión 3-Gestión con Valor'!$B$10:$B$379,1,0)</f>
        <v>4000.6.6</v>
      </c>
      <c r="C260" s="158" t="s">
        <v>1044</v>
      </c>
      <c r="D260" s="158">
        <v>2</v>
      </c>
      <c r="E260" s="158" t="s">
        <v>489</v>
      </c>
      <c r="F260" s="158" t="s">
        <v>1074</v>
      </c>
      <c r="G260" s="158" t="s">
        <v>19</v>
      </c>
      <c r="H260" s="158" t="s">
        <v>1795</v>
      </c>
      <c r="I260" s="158" t="s">
        <v>1795</v>
      </c>
      <c r="J260" s="158" t="s">
        <v>1795</v>
      </c>
      <c r="K260" s="158" t="s">
        <v>19</v>
      </c>
      <c r="L260" s="158" t="s">
        <v>19</v>
      </c>
      <c r="M260" s="158" t="s">
        <v>19</v>
      </c>
      <c r="N260" s="158" t="s">
        <v>720</v>
      </c>
      <c r="O260" s="158" t="s">
        <v>19</v>
      </c>
      <c r="P260" s="158" t="s">
        <v>44</v>
      </c>
      <c r="Q260" s="158">
        <v>25</v>
      </c>
      <c r="R260" s="158">
        <v>1</v>
      </c>
      <c r="S260" s="158" t="s">
        <v>487</v>
      </c>
      <c r="T260" s="158" t="s">
        <v>1075</v>
      </c>
      <c r="U260" s="165">
        <v>45979</v>
      </c>
      <c r="V260" s="165">
        <v>45996</v>
      </c>
      <c r="W260" s="158" t="s">
        <v>1076</v>
      </c>
      <c r="X260" s="359">
        <v>4</v>
      </c>
      <c r="Y260" s="158">
        <v>0</v>
      </c>
      <c r="Z260" s="158">
        <v>0</v>
      </c>
      <c r="AA260" s="165"/>
      <c r="AB260" s="158">
        <v>0</v>
      </c>
      <c r="AC260" s="158">
        <v>0</v>
      </c>
      <c r="AD260" s="165"/>
      <c r="AE260" s="158"/>
      <c r="AF260" s="158">
        <v>0</v>
      </c>
    </row>
    <row r="261" spans="1:32" ht="90" x14ac:dyDescent="0.25">
      <c r="A261" s="170" t="str">
        <f>+'PAI 2025 GPS rempl2)'!A266</f>
        <v>4000.8</v>
      </c>
      <c r="B261" s="60" t="str">
        <f>VLOOKUP(A261,'Dimensión 3-Gestión con Valor'!$B$10:$B$379,1,0)</f>
        <v>4000.8</v>
      </c>
      <c r="C261" s="171" t="s">
        <v>1044</v>
      </c>
      <c r="D261" s="171">
        <v>2</v>
      </c>
      <c r="E261" s="171" t="s">
        <v>482</v>
      </c>
      <c r="F261" s="171" t="s">
        <v>1084</v>
      </c>
      <c r="G261" s="171" t="s">
        <v>501</v>
      </c>
      <c r="H261" s="171" t="s">
        <v>1795</v>
      </c>
      <c r="I261" s="171" t="s">
        <v>1795</v>
      </c>
      <c r="J261" s="171" t="s">
        <v>1795</v>
      </c>
      <c r="K261" s="171" t="s">
        <v>19</v>
      </c>
      <c r="L261" s="171" t="s">
        <v>485</v>
      </c>
      <c r="M261" s="171" t="s">
        <v>34</v>
      </c>
      <c r="N261" s="171" t="s">
        <v>636</v>
      </c>
      <c r="O261" s="171">
        <v>0</v>
      </c>
      <c r="P261" s="171" t="s">
        <v>280</v>
      </c>
      <c r="Q261" s="171">
        <v>5</v>
      </c>
      <c r="R261" s="171">
        <v>1</v>
      </c>
      <c r="S261" s="172" t="s">
        <v>487</v>
      </c>
      <c r="T261" s="172" t="s">
        <v>1085</v>
      </c>
      <c r="U261" s="172">
        <v>45691</v>
      </c>
      <c r="V261" s="165">
        <v>46003</v>
      </c>
      <c r="W261" s="158" t="s">
        <v>1044</v>
      </c>
      <c r="X261" s="359">
        <v>5</v>
      </c>
      <c r="Y261" s="359">
        <v>0</v>
      </c>
      <c r="Z261" s="359">
        <v>0</v>
      </c>
      <c r="AA261" s="360"/>
      <c r="AB261" s="359">
        <v>0</v>
      </c>
      <c r="AC261" s="359">
        <v>0</v>
      </c>
      <c r="AD261" s="360"/>
      <c r="AE261" s="368"/>
      <c r="AF261" s="359">
        <v>0</v>
      </c>
    </row>
    <row r="262" spans="1:32" ht="90" x14ac:dyDescent="0.25">
      <c r="A262" s="35" t="str">
        <f>+'PAI 2025 GPS rempl2)'!A267</f>
        <v>4000.8.1</v>
      </c>
      <c r="B262" s="60" t="str">
        <f>VLOOKUP(A262,'Dimensión 3-Gestión con Valor'!$B$10:$B$379,1,0)</f>
        <v>4000.8.1</v>
      </c>
      <c r="C262" s="158" t="s">
        <v>1044</v>
      </c>
      <c r="D262" s="158">
        <v>2</v>
      </c>
      <c r="E262" s="158" t="s">
        <v>489</v>
      </c>
      <c r="F262" s="158" t="s">
        <v>1086</v>
      </c>
      <c r="G262" s="158" t="s">
        <v>19</v>
      </c>
      <c r="H262" s="158" t="s">
        <v>1795</v>
      </c>
      <c r="I262" s="158" t="s">
        <v>1795</v>
      </c>
      <c r="J262" s="158" t="s">
        <v>1795</v>
      </c>
      <c r="K262" s="158" t="s">
        <v>19</v>
      </c>
      <c r="L262" s="158" t="s">
        <v>19</v>
      </c>
      <c r="M262" s="158" t="s">
        <v>19</v>
      </c>
      <c r="N262" s="158" t="s">
        <v>636</v>
      </c>
      <c r="O262" s="158" t="s">
        <v>19</v>
      </c>
      <c r="P262" s="158" t="s">
        <v>281</v>
      </c>
      <c r="Q262" s="158">
        <v>100</v>
      </c>
      <c r="R262" s="158">
        <v>1</v>
      </c>
      <c r="S262" s="158" t="s">
        <v>487</v>
      </c>
      <c r="T262" s="158" t="s">
        <v>1085</v>
      </c>
      <c r="U262" s="165">
        <v>45691</v>
      </c>
      <c r="V262" s="165">
        <v>46003</v>
      </c>
      <c r="W262" s="158" t="s">
        <v>1044</v>
      </c>
      <c r="X262" s="359">
        <v>5</v>
      </c>
      <c r="Y262" s="158">
        <v>0</v>
      </c>
      <c r="Z262" s="158">
        <v>0</v>
      </c>
      <c r="AA262" s="165"/>
      <c r="AB262" s="158">
        <v>0</v>
      </c>
      <c r="AC262" s="158">
        <v>0</v>
      </c>
      <c r="AD262" s="165"/>
      <c r="AE262" s="158"/>
      <c r="AF262" s="158">
        <v>0</v>
      </c>
    </row>
    <row r="263" spans="1:32" ht="18" customHeight="1" x14ac:dyDescent="0.25">
      <c r="A263" s="170" t="str">
        <f>+'PAI 2025 GPS rempl2)'!A268</f>
        <v>3000.1</v>
      </c>
      <c r="B263" s="60" t="str">
        <f>VLOOKUP(A263,'Dimensión 3-Gestión con Valor'!$B$10:$B$379,1,0)</f>
        <v>3000.1</v>
      </c>
      <c r="C263" s="171" t="s">
        <v>1283</v>
      </c>
      <c r="D263" s="171">
        <v>4</v>
      </c>
      <c r="E263" s="171" t="s">
        <v>482</v>
      </c>
      <c r="F263" s="171" t="s">
        <v>1332</v>
      </c>
      <c r="G263" s="171" t="s">
        <v>484</v>
      </c>
      <c r="H263" s="171" t="s">
        <v>10</v>
      </c>
      <c r="I263" s="171" t="s">
        <v>1438</v>
      </c>
      <c r="J263" s="171" t="s">
        <v>1439</v>
      </c>
      <c r="K263" s="171" t="s">
        <v>595</v>
      </c>
      <c r="L263" s="171" t="s">
        <v>502</v>
      </c>
      <c r="M263" s="171" t="s">
        <v>19</v>
      </c>
      <c r="N263" s="171" t="s">
        <v>636</v>
      </c>
      <c r="O263" s="171" t="s">
        <v>1610</v>
      </c>
      <c r="P263" s="171" t="s">
        <v>243</v>
      </c>
      <c r="Q263" s="171">
        <v>20</v>
      </c>
      <c r="R263" s="171">
        <v>1</v>
      </c>
      <c r="S263" s="172" t="s">
        <v>487</v>
      </c>
      <c r="T263" s="172" t="s">
        <v>1333</v>
      </c>
      <c r="U263" s="172">
        <v>45672</v>
      </c>
      <c r="V263" s="165">
        <v>46021</v>
      </c>
      <c r="W263" s="158" t="s">
        <v>1334</v>
      </c>
      <c r="X263" s="359">
        <v>20</v>
      </c>
      <c r="Y263" s="359">
        <v>0</v>
      </c>
      <c r="Z263" s="359">
        <v>0</v>
      </c>
      <c r="AA263" s="360"/>
      <c r="AB263" s="359">
        <v>0</v>
      </c>
      <c r="AC263" s="359">
        <v>0</v>
      </c>
      <c r="AD263" s="360"/>
      <c r="AE263" s="368"/>
      <c r="AF263" s="359">
        <v>0</v>
      </c>
    </row>
    <row r="264" spans="1:32" ht="18" customHeight="1" x14ac:dyDescent="0.25">
      <c r="A264" s="35" t="str">
        <f>+'PAI 2025 GPS rempl2)'!A269</f>
        <v>3000.1.1</v>
      </c>
      <c r="B264" s="60" t="str">
        <f>VLOOKUP(A264,'Dimensión 3-Gestión con Valor'!$B$10:$B$379,1,0)</f>
        <v>3000.1.1</v>
      </c>
      <c r="C264" s="158" t="s">
        <v>1283</v>
      </c>
      <c r="D264" s="158">
        <v>4</v>
      </c>
      <c r="E264" s="158" t="s">
        <v>489</v>
      </c>
      <c r="F264" s="158" t="s">
        <v>1335</v>
      </c>
      <c r="G264" s="158" t="s">
        <v>19</v>
      </c>
      <c r="H264" s="158" t="s">
        <v>1795</v>
      </c>
      <c r="I264" s="158" t="s">
        <v>1795</v>
      </c>
      <c r="J264" s="158" t="s">
        <v>1795</v>
      </c>
      <c r="K264" s="158" t="s">
        <v>19</v>
      </c>
      <c r="L264" s="158" t="s">
        <v>19</v>
      </c>
      <c r="M264" s="158" t="s">
        <v>19</v>
      </c>
      <c r="N264" s="158" t="s">
        <v>636</v>
      </c>
      <c r="O264" s="158" t="s">
        <v>19</v>
      </c>
      <c r="P264" s="158" t="s">
        <v>244</v>
      </c>
      <c r="Q264" s="158">
        <v>100</v>
      </c>
      <c r="R264" s="158">
        <v>1</v>
      </c>
      <c r="S264" s="158" t="s">
        <v>487</v>
      </c>
      <c r="T264" s="158" t="s">
        <v>1336</v>
      </c>
      <c r="U264" s="165">
        <v>45672</v>
      </c>
      <c r="V264" s="165">
        <v>45839</v>
      </c>
      <c r="W264" s="158" t="s">
        <v>1283</v>
      </c>
      <c r="X264" s="359">
        <v>20</v>
      </c>
      <c r="Y264" s="158">
        <v>100</v>
      </c>
      <c r="Z264" s="158" t="s">
        <v>2385</v>
      </c>
      <c r="AA264" s="165"/>
      <c r="AB264" s="158">
        <v>100</v>
      </c>
      <c r="AC264" s="158" t="s">
        <v>2386</v>
      </c>
      <c r="AD264" s="165"/>
      <c r="AE264" s="158"/>
      <c r="AF264" s="158">
        <v>20</v>
      </c>
    </row>
    <row r="265" spans="1:32" ht="18" customHeight="1" x14ac:dyDescent="0.25">
      <c r="A265" s="157" t="str">
        <f>+'PAI 2025 GPS rempl2)'!A270</f>
        <v>3000.1.2</v>
      </c>
      <c r="B265" s="60" t="str">
        <f>VLOOKUP(A265,'Dimensión 3-Gestión con Valor'!$B$10:$B$379,1,0)</f>
        <v>3000.1.2</v>
      </c>
      <c r="C265" s="158" t="s">
        <v>1283</v>
      </c>
      <c r="D265" s="158">
        <v>4</v>
      </c>
      <c r="E265" s="158" t="s">
        <v>2044</v>
      </c>
      <c r="F265" s="158" t="s">
        <v>1337</v>
      </c>
      <c r="G265" s="158" t="s">
        <v>19</v>
      </c>
      <c r="H265" s="158" t="s">
        <v>1795</v>
      </c>
      <c r="I265" s="158" t="s">
        <v>1795</v>
      </c>
      <c r="J265" s="158" t="s">
        <v>1795</v>
      </c>
      <c r="K265" s="158" t="s">
        <v>19</v>
      </c>
      <c r="L265" s="158" t="s">
        <v>19</v>
      </c>
      <c r="M265" s="158" t="s">
        <v>19</v>
      </c>
      <c r="N265" s="158" t="s">
        <v>636</v>
      </c>
      <c r="O265" s="158" t="s">
        <v>19</v>
      </c>
      <c r="P265" s="158" t="s">
        <v>1808</v>
      </c>
      <c r="Q265" s="158">
        <v>0</v>
      </c>
      <c r="R265" s="158">
        <v>1</v>
      </c>
      <c r="S265" s="165" t="s">
        <v>487</v>
      </c>
      <c r="T265" s="165" t="s">
        <v>1338</v>
      </c>
      <c r="U265" s="165">
        <v>45840</v>
      </c>
      <c r="V265" s="165">
        <v>45869</v>
      </c>
      <c r="W265" s="158" t="s">
        <v>608</v>
      </c>
      <c r="X265" s="359">
        <v>0</v>
      </c>
      <c r="Y265" s="158">
        <v>100</v>
      </c>
      <c r="Z265" s="158" t="s">
        <v>2758</v>
      </c>
      <c r="AA265" s="165">
        <v>45862</v>
      </c>
      <c r="AB265" s="158">
        <v>100</v>
      </c>
      <c r="AC265" s="158" t="s">
        <v>2387</v>
      </c>
      <c r="AD265" s="165">
        <v>45862</v>
      </c>
      <c r="AE265" s="158">
        <v>100</v>
      </c>
      <c r="AF265" s="158">
        <v>0</v>
      </c>
    </row>
    <row r="266" spans="1:32" ht="18" customHeight="1" x14ac:dyDescent="0.25">
      <c r="A266" s="157" t="str">
        <f>+'PAI 2025 GPS rempl2)'!A271</f>
        <v>3000.1.3</v>
      </c>
      <c r="B266" s="60" t="str">
        <f>VLOOKUP(A266,'Dimensión 3-Gestión con Valor'!$B$10:$B$379,1,0)</f>
        <v>3000.1.3</v>
      </c>
      <c r="C266" s="158" t="s">
        <v>1283</v>
      </c>
      <c r="D266" s="158">
        <v>4</v>
      </c>
      <c r="E266" s="158" t="s">
        <v>2044</v>
      </c>
      <c r="F266" s="158" t="s">
        <v>1339</v>
      </c>
      <c r="G266" s="158" t="s">
        <v>19</v>
      </c>
      <c r="H266" s="158">
        <v>0</v>
      </c>
      <c r="I266" s="158">
        <v>0</v>
      </c>
      <c r="J266" s="158">
        <v>0</v>
      </c>
      <c r="K266" s="158" t="s">
        <v>19</v>
      </c>
      <c r="L266" s="158" t="s">
        <v>19</v>
      </c>
      <c r="M266" s="158" t="s">
        <v>19</v>
      </c>
      <c r="N266" s="158" t="s">
        <v>636</v>
      </c>
      <c r="O266" s="158" t="s">
        <v>19</v>
      </c>
      <c r="P266" s="158" t="s">
        <v>1809</v>
      </c>
      <c r="Q266" s="158">
        <v>0</v>
      </c>
      <c r="R266" s="158">
        <v>1</v>
      </c>
      <c r="S266" s="165" t="s">
        <v>487</v>
      </c>
      <c r="T266" s="165" t="s">
        <v>1333</v>
      </c>
      <c r="U266" s="165">
        <v>45870</v>
      </c>
      <c r="V266" s="165">
        <v>46021</v>
      </c>
      <c r="W266" s="158" t="s">
        <v>608</v>
      </c>
      <c r="X266" s="359">
        <v>0</v>
      </c>
      <c r="Y266" s="158">
        <v>100</v>
      </c>
      <c r="Z266" s="158" t="s">
        <v>2759</v>
      </c>
      <c r="AA266" s="165"/>
      <c r="AB266" s="158">
        <v>100</v>
      </c>
      <c r="AC266" s="158" t="s">
        <v>2388</v>
      </c>
      <c r="AD266" s="165"/>
      <c r="AE266" s="158">
        <v>0</v>
      </c>
      <c r="AF266" s="158">
        <v>0</v>
      </c>
    </row>
    <row r="267" spans="1:32" ht="18" customHeight="1" x14ac:dyDescent="0.25">
      <c r="A267" s="170" t="str">
        <f>+'PAI 2025 GPS rempl2)'!A272</f>
        <v>3000.2</v>
      </c>
      <c r="B267" s="60" t="str">
        <f>VLOOKUP(A267,'Dimensión 3-Gestión con Valor'!$B$10:$B$379,1,0)</f>
        <v>3000.2</v>
      </c>
      <c r="C267" s="171" t="s">
        <v>1283</v>
      </c>
      <c r="D267" s="171">
        <v>4</v>
      </c>
      <c r="E267" s="171" t="s">
        <v>482</v>
      </c>
      <c r="F267" s="171" t="s">
        <v>1340</v>
      </c>
      <c r="G267" s="171" t="s">
        <v>484</v>
      </c>
      <c r="H267" s="171" t="s">
        <v>10</v>
      </c>
      <c r="I267" s="171" t="s">
        <v>1438</v>
      </c>
      <c r="J267" s="171" t="s">
        <v>1439</v>
      </c>
      <c r="K267" s="171" t="s">
        <v>548</v>
      </c>
      <c r="L267" s="171" t="s">
        <v>502</v>
      </c>
      <c r="M267" s="171" t="s">
        <v>19</v>
      </c>
      <c r="N267" s="171" t="s">
        <v>636</v>
      </c>
      <c r="O267" s="171" t="s">
        <v>1610</v>
      </c>
      <c r="P267" s="171" t="s">
        <v>1810</v>
      </c>
      <c r="Q267" s="171">
        <v>20</v>
      </c>
      <c r="R267" s="171">
        <v>2</v>
      </c>
      <c r="S267" s="172" t="s">
        <v>487</v>
      </c>
      <c r="T267" s="172" t="s">
        <v>1341</v>
      </c>
      <c r="U267" s="172">
        <v>45672</v>
      </c>
      <c r="V267" s="165">
        <v>46006</v>
      </c>
      <c r="W267" s="158" t="s">
        <v>1342</v>
      </c>
      <c r="X267" s="359">
        <v>20</v>
      </c>
      <c r="Y267" s="359">
        <v>0</v>
      </c>
      <c r="Z267" s="359">
        <v>0</v>
      </c>
      <c r="AA267" s="360"/>
      <c r="AB267" s="359">
        <v>0</v>
      </c>
      <c r="AC267" s="359">
        <v>0</v>
      </c>
      <c r="AD267" s="360"/>
      <c r="AE267" s="368"/>
      <c r="AF267" s="359">
        <v>0</v>
      </c>
    </row>
    <row r="268" spans="1:32" ht="18" customHeight="1" x14ac:dyDescent="0.25">
      <c r="A268" s="35" t="str">
        <f>+'PAI 2025 GPS rempl2)'!A273</f>
        <v>3000.2.1</v>
      </c>
      <c r="B268" s="60" t="str">
        <f>VLOOKUP(A268,'Dimensión 3-Gestión con Valor'!$B$10:$B$379,1,0)</f>
        <v>3000.2.1</v>
      </c>
      <c r="C268" s="158" t="s">
        <v>1283</v>
      </c>
      <c r="D268" s="158">
        <v>4</v>
      </c>
      <c r="E268" s="158" t="s">
        <v>489</v>
      </c>
      <c r="F268" s="158" t="s">
        <v>1343</v>
      </c>
      <c r="G268" s="158" t="s">
        <v>19</v>
      </c>
      <c r="H268" s="158" t="s">
        <v>1795</v>
      </c>
      <c r="I268" s="158" t="s">
        <v>1795</v>
      </c>
      <c r="J268" s="158" t="s">
        <v>1795</v>
      </c>
      <c r="K268" s="158" t="s">
        <v>19</v>
      </c>
      <c r="L268" s="158" t="s">
        <v>19</v>
      </c>
      <c r="M268" s="158" t="s">
        <v>19</v>
      </c>
      <c r="N268" s="158" t="s">
        <v>636</v>
      </c>
      <c r="O268" s="158" t="s">
        <v>19</v>
      </c>
      <c r="P268" s="158" t="s">
        <v>369</v>
      </c>
      <c r="Q268" s="158">
        <v>30</v>
      </c>
      <c r="R268" s="158">
        <v>2</v>
      </c>
      <c r="S268" s="165" t="s">
        <v>487</v>
      </c>
      <c r="T268" s="165" t="s">
        <v>1344</v>
      </c>
      <c r="U268" s="165">
        <v>45672</v>
      </c>
      <c r="V268" s="165">
        <v>45744</v>
      </c>
      <c r="W268" s="158" t="s">
        <v>1283</v>
      </c>
      <c r="X268" s="359">
        <v>6</v>
      </c>
      <c r="Y268" s="158">
        <v>100</v>
      </c>
      <c r="Z268" s="158" t="s">
        <v>2389</v>
      </c>
      <c r="AA268" s="165">
        <v>45743</v>
      </c>
      <c r="AB268" s="158">
        <v>100</v>
      </c>
      <c r="AC268" s="158" t="s">
        <v>2390</v>
      </c>
      <c r="AD268" s="165">
        <v>45743</v>
      </c>
      <c r="AE268" s="158">
        <v>100</v>
      </c>
      <c r="AF268" s="158">
        <v>6</v>
      </c>
    </row>
    <row r="269" spans="1:32" ht="18" customHeight="1" x14ac:dyDescent="0.25">
      <c r="A269" s="157" t="str">
        <f>+'PAI 2025 GPS rempl2)'!A274</f>
        <v>3000.2.2</v>
      </c>
      <c r="B269" s="60" t="str">
        <f>VLOOKUP(A269,'Dimensión 3-Gestión con Valor'!$B$10:$B$379,1,0)</f>
        <v>3000.2.2</v>
      </c>
      <c r="C269" s="158" t="s">
        <v>1283</v>
      </c>
      <c r="D269" s="158">
        <v>4</v>
      </c>
      <c r="E269" s="158" t="s">
        <v>2044</v>
      </c>
      <c r="F269" s="158" t="s">
        <v>1345</v>
      </c>
      <c r="G269" s="158" t="s">
        <v>19</v>
      </c>
      <c r="H269" s="158">
        <v>0</v>
      </c>
      <c r="I269" s="158">
        <v>0</v>
      </c>
      <c r="J269" s="158">
        <v>0</v>
      </c>
      <c r="K269" s="158" t="s">
        <v>19</v>
      </c>
      <c r="L269" s="158" t="s">
        <v>19</v>
      </c>
      <c r="M269" s="158" t="s">
        <v>19</v>
      </c>
      <c r="N269" s="158" t="s">
        <v>636</v>
      </c>
      <c r="O269" s="158" t="s">
        <v>19</v>
      </c>
      <c r="P269" s="158" t="s">
        <v>1346</v>
      </c>
      <c r="Q269" s="158">
        <v>0</v>
      </c>
      <c r="R269" s="158">
        <v>2</v>
      </c>
      <c r="S269" s="165" t="s">
        <v>487</v>
      </c>
      <c r="T269" s="165" t="s">
        <v>1344</v>
      </c>
      <c r="U269" s="165">
        <v>45719</v>
      </c>
      <c r="V269" s="165">
        <v>45807</v>
      </c>
      <c r="W269" s="158" t="s">
        <v>1182</v>
      </c>
      <c r="X269" s="359">
        <v>0</v>
      </c>
      <c r="Y269" s="158">
        <v>100</v>
      </c>
      <c r="Z269" s="158" t="s">
        <v>2391</v>
      </c>
      <c r="AA269" s="165">
        <v>45807</v>
      </c>
      <c r="AB269" s="158">
        <v>100</v>
      </c>
      <c r="AC269" s="158" t="s">
        <v>2392</v>
      </c>
      <c r="AD269" s="165">
        <v>45806</v>
      </c>
      <c r="AE269" s="158">
        <v>100</v>
      </c>
      <c r="AF269" s="158">
        <v>0</v>
      </c>
    </row>
    <row r="270" spans="1:32" ht="18" customHeight="1" x14ac:dyDescent="0.25">
      <c r="A270" s="35" t="str">
        <f>+'PAI 2025 GPS rempl2)'!A275</f>
        <v>3000.2.3</v>
      </c>
      <c r="B270" s="60" t="str">
        <f>VLOOKUP(A270,'Dimensión 3-Gestión con Valor'!$B$10:$B$379,1,0)</f>
        <v>3000.2.3</v>
      </c>
      <c r="C270" s="158" t="s">
        <v>1283</v>
      </c>
      <c r="D270" s="158">
        <v>4</v>
      </c>
      <c r="E270" s="158" t="s">
        <v>489</v>
      </c>
      <c r="F270" s="158" t="s">
        <v>1347</v>
      </c>
      <c r="G270" s="158" t="s">
        <v>19</v>
      </c>
      <c r="H270" s="158" t="s">
        <v>1795</v>
      </c>
      <c r="I270" s="158" t="s">
        <v>1795</v>
      </c>
      <c r="J270" s="158" t="s">
        <v>1795</v>
      </c>
      <c r="K270" s="158" t="s">
        <v>19</v>
      </c>
      <c r="L270" s="158" t="s">
        <v>19</v>
      </c>
      <c r="M270" s="158" t="s">
        <v>19</v>
      </c>
      <c r="N270" s="158" t="s">
        <v>636</v>
      </c>
      <c r="O270" s="158" t="s">
        <v>19</v>
      </c>
      <c r="P270" s="158" t="s">
        <v>1811</v>
      </c>
      <c r="Q270" s="158">
        <v>30</v>
      </c>
      <c r="R270" s="158">
        <v>2</v>
      </c>
      <c r="S270" s="165" t="s">
        <v>487</v>
      </c>
      <c r="T270" s="165" t="s">
        <v>1348</v>
      </c>
      <c r="U270" s="165">
        <v>45748</v>
      </c>
      <c r="V270" s="165">
        <v>45828</v>
      </c>
      <c r="W270" s="158" t="s">
        <v>1283</v>
      </c>
      <c r="X270" s="359">
        <v>6</v>
      </c>
      <c r="Y270" s="158">
        <v>100</v>
      </c>
      <c r="Z270" s="158" t="s">
        <v>2393</v>
      </c>
      <c r="AA270" s="165">
        <v>45827</v>
      </c>
      <c r="AB270" s="158">
        <v>100</v>
      </c>
      <c r="AC270" s="158" t="s">
        <v>2394</v>
      </c>
      <c r="AD270" s="165">
        <v>45827</v>
      </c>
      <c r="AE270" s="158">
        <v>100</v>
      </c>
      <c r="AF270" s="158">
        <v>6</v>
      </c>
    </row>
    <row r="271" spans="1:32" ht="18" customHeight="1" x14ac:dyDescent="0.25">
      <c r="A271" s="164" t="str">
        <f>+'PAI 2025 GPS rempl2)'!A276</f>
        <v>3000.2.4</v>
      </c>
      <c r="B271" s="60" t="str">
        <f>VLOOKUP(A271,'Dimensión 3-Gestión con Valor'!$B$10:$B$379,1,0)</f>
        <v>3000.2.4</v>
      </c>
      <c r="C271" s="158" t="s">
        <v>1283</v>
      </c>
      <c r="D271" s="158">
        <v>4</v>
      </c>
      <c r="E271" s="158" t="s">
        <v>2044</v>
      </c>
      <c r="F271" s="158" t="s">
        <v>1349</v>
      </c>
      <c r="G271" s="158" t="s">
        <v>19</v>
      </c>
      <c r="H271" s="158">
        <v>0</v>
      </c>
      <c r="I271" s="158">
        <v>0</v>
      </c>
      <c r="J271" s="158">
        <v>0</v>
      </c>
      <c r="K271" s="158" t="s">
        <v>19</v>
      </c>
      <c r="L271" s="158" t="s">
        <v>19</v>
      </c>
      <c r="M271" s="158" t="s">
        <v>19</v>
      </c>
      <c r="N271" s="158" t="s">
        <v>636</v>
      </c>
      <c r="O271" s="158" t="s">
        <v>19</v>
      </c>
      <c r="P271" s="158" t="s">
        <v>370</v>
      </c>
      <c r="Q271" s="158">
        <v>0</v>
      </c>
      <c r="R271" s="158">
        <v>2</v>
      </c>
      <c r="S271" s="165" t="s">
        <v>487</v>
      </c>
      <c r="T271" s="165" t="s">
        <v>1350</v>
      </c>
      <c r="U271" s="165">
        <v>45811</v>
      </c>
      <c r="V271" s="165">
        <v>45947</v>
      </c>
      <c r="W271" s="158" t="s">
        <v>1182</v>
      </c>
      <c r="X271" s="359">
        <v>0</v>
      </c>
      <c r="Y271" s="158">
        <v>0</v>
      </c>
      <c r="Z271" s="158">
        <v>0</v>
      </c>
      <c r="AA271" s="165"/>
      <c r="AB271" s="158">
        <v>0</v>
      </c>
      <c r="AC271" s="158">
        <v>0</v>
      </c>
      <c r="AD271" s="165"/>
      <c r="AE271" s="158"/>
      <c r="AF271" s="158">
        <v>0</v>
      </c>
    </row>
    <row r="272" spans="1:32" ht="18" customHeight="1" x14ac:dyDescent="0.25">
      <c r="A272" s="35" t="str">
        <f>+'PAI 2025 GPS rempl2)'!A277</f>
        <v>3000.2.5</v>
      </c>
      <c r="B272" s="60" t="str">
        <f>VLOOKUP(A272,'Dimensión 3-Gestión con Valor'!$B$10:$B$379,1,0)</f>
        <v>3000.2.5</v>
      </c>
      <c r="C272" s="158" t="s">
        <v>1283</v>
      </c>
      <c r="D272" s="158">
        <v>4</v>
      </c>
      <c r="E272" s="158" t="s">
        <v>489</v>
      </c>
      <c r="F272" s="158" t="s">
        <v>1351</v>
      </c>
      <c r="G272" s="158" t="s">
        <v>19</v>
      </c>
      <c r="H272" s="158" t="s">
        <v>1795</v>
      </c>
      <c r="I272" s="158" t="s">
        <v>1795</v>
      </c>
      <c r="J272" s="158" t="s">
        <v>1795</v>
      </c>
      <c r="K272" s="158" t="s">
        <v>19</v>
      </c>
      <c r="L272" s="158" t="s">
        <v>19</v>
      </c>
      <c r="M272" s="158" t="s">
        <v>19</v>
      </c>
      <c r="N272" s="158" t="s">
        <v>636</v>
      </c>
      <c r="O272" s="158" t="s">
        <v>19</v>
      </c>
      <c r="P272" s="158" t="s">
        <v>371</v>
      </c>
      <c r="Q272" s="158">
        <v>40</v>
      </c>
      <c r="R272" s="158">
        <v>2</v>
      </c>
      <c r="S272" s="158" t="s">
        <v>487</v>
      </c>
      <c r="T272" s="158" t="s">
        <v>1352</v>
      </c>
      <c r="U272" s="165">
        <v>45915</v>
      </c>
      <c r="V272" s="165">
        <v>45968</v>
      </c>
      <c r="W272" s="158" t="s">
        <v>1283</v>
      </c>
      <c r="X272" s="359">
        <v>8</v>
      </c>
      <c r="Y272" s="158">
        <v>0</v>
      </c>
      <c r="Z272" s="158">
        <v>0</v>
      </c>
      <c r="AA272" s="165"/>
      <c r="AB272" s="158">
        <v>0</v>
      </c>
      <c r="AC272" s="158">
        <v>0</v>
      </c>
      <c r="AD272" s="165"/>
      <c r="AE272" s="158"/>
      <c r="AF272" s="158">
        <v>0</v>
      </c>
    </row>
    <row r="273" spans="1:1023 1028:2047 2052:3071 3076:4095 4100:5119 5124:6143 6148:7167 7172:8191 8196:9215 9220:10239 10244:11263 11268:12287 12292:13311 13316:14335 14340:15359 15364:16383" ht="18" customHeight="1" x14ac:dyDescent="0.25">
      <c r="A273" s="164" t="str">
        <f>+'PAI 2025 GPS rempl2)'!A278</f>
        <v>3000.2.6</v>
      </c>
      <c r="B273" s="60" t="str">
        <f>VLOOKUP(A273,'Dimensión 3-Gestión con Valor'!$B$10:$B$379,1,0)</f>
        <v>3000.2.6</v>
      </c>
      <c r="C273" s="158" t="s">
        <v>1283</v>
      </c>
      <c r="D273" s="158">
        <v>4</v>
      </c>
      <c r="E273" s="158" t="s">
        <v>2044</v>
      </c>
      <c r="F273" s="158" t="s">
        <v>1353</v>
      </c>
      <c r="G273" s="158" t="s">
        <v>19</v>
      </c>
      <c r="H273" s="158">
        <v>0</v>
      </c>
      <c r="I273" s="158">
        <v>0</v>
      </c>
      <c r="J273" s="158">
        <v>0</v>
      </c>
      <c r="K273" s="158" t="s">
        <v>19</v>
      </c>
      <c r="L273" s="158" t="s">
        <v>19</v>
      </c>
      <c r="M273" s="158" t="s">
        <v>19</v>
      </c>
      <c r="N273" s="158" t="s">
        <v>636</v>
      </c>
      <c r="O273" s="158" t="s">
        <v>19</v>
      </c>
      <c r="P273" s="158" t="s">
        <v>1812</v>
      </c>
      <c r="Q273" s="158">
        <v>0</v>
      </c>
      <c r="R273" s="158">
        <v>2</v>
      </c>
      <c r="S273" s="165" t="s">
        <v>487</v>
      </c>
      <c r="T273" s="165" t="s">
        <v>1354</v>
      </c>
      <c r="U273" s="165">
        <v>45975</v>
      </c>
      <c r="V273" s="165">
        <v>46006</v>
      </c>
      <c r="W273" s="158" t="s">
        <v>1355</v>
      </c>
      <c r="X273" s="359">
        <v>0</v>
      </c>
      <c r="Y273" s="158">
        <v>0</v>
      </c>
      <c r="Z273" s="158">
        <v>0</v>
      </c>
      <c r="AA273" s="165"/>
      <c r="AB273" s="158">
        <v>0</v>
      </c>
      <c r="AC273" s="158">
        <v>0</v>
      </c>
      <c r="AD273" s="165"/>
      <c r="AE273" s="158"/>
      <c r="AF273" s="158">
        <v>0</v>
      </c>
    </row>
    <row r="274" spans="1:1023 1028:2047 2052:3071 3076:4095 4100:5119 5124:6143 6148:7167 7172:8191 8196:9215 9220:10239 10244:11263 11268:12287 12292:13311 13316:14335 14340:15359 15364:16383" ht="18" customHeight="1" x14ac:dyDescent="0.25">
      <c r="A274" s="170" t="str">
        <f>+'PAI 2025 GPS rempl2)'!A279</f>
        <v>3000.3</v>
      </c>
      <c r="B274" s="60" t="str">
        <f>VLOOKUP(A274,'Dimensión 3-Gestión con Valor'!$B$10:$B$379,1,0)</f>
        <v>3000.3</v>
      </c>
      <c r="C274" s="171" t="s">
        <v>1283</v>
      </c>
      <c r="D274" s="171">
        <v>4</v>
      </c>
      <c r="E274" s="171" t="s">
        <v>482</v>
      </c>
      <c r="F274" s="171" t="s">
        <v>1356</v>
      </c>
      <c r="G274" s="171" t="s">
        <v>484</v>
      </c>
      <c r="H274" s="171" t="s">
        <v>1795</v>
      </c>
      <c r="I274" s="171" t="s">
        <v>1795</v>
      </c>
      <c r="J274" s="171" t="s">
        <v>1795</v>
      </c>
      <c r="K274" s="171" t="s">
        <v>595</v>
      </c>
      <c r="L274" s="171" t="s">
        <v>485</v>
      </c>
      <c r="M274" s="171" t="s">
        <v>19</v>
      </c>
      <c r="N274" s="171" t="s">
        <v>636</v>
      </c>
      <c r="O274" s="171" t="s">
        <v>1610</v>
      </c>
      <c r="P274" s="171" t="s">
        <v>245</v>
      </c>
      <c r="Q274" s="171">
        <v>20</v>
      </c>
      <c r="R274" s="171">
        <v>8</v>
      </c>
      <c r="S274" s="172" t="s">
        <v>487</v>
      </c>
      <c r="T274" s="172" t="s">
        <v>1357</v>
      </c>
      <c r="U274" s="172">
        <v>45672</v>
      </c>
      <c r="V274" s="165">
        <v>46021</v>
      </c>
      <c r="W274" s="158" t="s">
        <v>1283</v>
      </c>
      <c r="X274" s="359">
        <v>20</v>
      </c>
      <c r="Y274" s="359">
        <v>0</v>
      </c>
      <c r="Z274" s="359">
        <v>0</v>
      </c>
      <c r="AA274" s="360"/>
      <c r="AB274" s="359">
        <v>0</v>
      </c>
      <c r="AC274" s="359">
        <v>0</v>
      </c>
      <c r="AD274" s="360"/>
      <c r="AE274" s="368"/>
      <c r="AF274" s="359">
        <v>0</v>
      </c>
    </row>
    <row r="275" spans="1:1023 1028:2047 2052:3071 3076:4095 4100:5119 5124:6143 6148:7167 7172:8191 8196:9215 9220:10239 10244:11263 11268:12287 12292:13311 13316:14335 14340:15359 15364:16383" ht="18" customHeight="1" x14ac:dyDescent="0.25">
      <c r="A275" s="35" t="str">
        <f>+'PAI 2025 GPS rempl2)'!A280</f>
        <v>3000.3.1</v>
      </c>
      <c r="B275" s="60" t="str">
        <f>VLOOKUP(A275,'Dimensión 3-Gestión con Valor'!$B$10:$B$379,1,0)</f>
        <v>3000.3.1</v>
      </c>
      <c r="C275" s="158" t="s">
        <v>1283</v>
      </c>
      <c r="D275" s="158">
        <v>4</v>
      </c>
      <c r="E275" s="158" t="s">
        <v>489</v>
      </c>
      <c r="F275" s="158" t="s">
        <v>1358</v>
      </c>
      <c r="G275" s="158" t="s">
        <v>19</v>
      </c>
      <c r="H275" s="158" t="s">
        <v>1795</v>
      </c>
      <c r="I275" s="158" t="s">
        <v>1795</v>
      </c>
      <c r="J275" s="158" t="s">
        <v>1795</v>
      </c>
      <c r="K275" s="158" t="s">
        <v>19</v>
      </c>
      <c r="L275" s="158" t="s">
        <v>19</v>
      </c>
      <c r="M275" s="158" t="s">
        <v>19</v>
      </c>
      <c r="N275" s="158" t="s">
        <v>636</v>
      </c>
      <c r="O275" s="158" t="s">
        <v>19</v>
      </c>
      <c r="P275" s="158" t="s">
        <v>246</v>
      </c>
      <c r="Q275" s="158">
        <v>20</v>
      </c>
      <c r="R275" s="158">
        <v>1</v>
      </c>
      <c r="S275" s="158" t="s">
        <v>487</v>
      </c>
      <c r="T275" s="158" t="s">
        <v>1359</v>
      </c>
      <c r="U275" s="165">
        <v>45672</v>
      </c>
      <c r="V275" s="165">
        <v>45716</v>
      </c>
      <c r="W275" s="158" t="s">
        <v>1283</v>
      </c>
      <c r="X275" s="359">
        <v>4</v>
      </c>
      <c r="Y275" s="158">
        <v>100</v>
      </c>
      <c r="Z275" s="158" t="s">
        <v>2395</v>
      </c>
      <c r="AA275" s="165">
        <v>45687</v>
      </c>
      <c r="AB275" s="158">
        <v>100</v>
      </c>
      <c r="AC275" s="158" t="s">
        <v>2396</v>
      </c>
      <c r="AD275" s="165">
        <v>45687</v>
      </c>
      <c r="AE275" s="158">
        <v>100</v>
      </c>
      <c r="AF275" s="158">
        <v>4</v>
      </c>
    </row>
    <row r="276" spans="1:1023 1028:2047 2052:3071 3076:4095 4100:5119 5124:6143 6148:7167 7172:8191 8196:9215 9220:10239 10244:11263 11268:12287 12292:13311 13316:14335 14340:15359 15364:16383" ht="18" customHeight="1" x14ac:dyDescent="0.25">
      <c r="A276" s="35" t="str">
        <f>+'PAI 2025 GPS rempl2)'!A281</f>
        <v>3000.3.2</v>
      </c>
      <c r="B276" s="60" t="str">
        <f>VLOOKUP(A276,'Dimensión 3-Gestión con Valor'!$B$10:$B$379,1,0)</f>
        <v>3000.3.2</v>
      </c>
      <c r="C276" s="158" t="s">
        <v>1283</v>
      </c>
      <c r="D276" s="158">
        <v>4</v>
      </c>
      <c r="E276" s="158" t="s">
        <v>489</v>
      </c>
      <c r="F276" s="158" t="s">
        <v>1360</v>
      </c>
      <c r="G276" s="158" t="s">
        <v>19</v>
      </c>
      <c r="H276" s="158">
        <v>0</v>
      </c>
      <c r="I276" s="158">
        <v>0</v>
      </c>
      <c r="J276" s="158">
        <v>0</v>
      </c>
      <c r="K276" s="158" t="s">
        <v>19</v>
      </c>
      <c r="L276" s="158" t="s">
        <v>19</v>
      </c>
      <c r="M276" s="158" t="s">
        <v>19</v>
      </c>
      <c r="N276" s="158" t="s">
        <v>636</v>
      </c>
      <c r="O276" s="158" t="s">
        <v>19</v>
      </c>
      <c r="P276" s="158" t="s">
        <v>247</v>
      </c>
      <c r="Q276" s="158">
        <v>80</v>
      </c>
      <c r="R276" s="158">
        <v>8</v>
      </c>
      <c r="S276" s="158" t="s">
        <v>487</v>
      </c>
      <c r="T276" s="158" t="s">
        <v>1357</v>
      </c>
      <c r="U276" s="165">
        <v>45719</v>
      </c>
      <c r="V276" s="165">
        <v>46021</v>
      </c>
      <c r="W276" s="158" t="s">
        <v>1283</v>
      </c>
      <c r="X276" s="359">
        <v>16</v>
      </c>
      <c r="Y276" s="158">
        <v>62.5</v>
      </c>
      <c r="Z276" s="158" t="s">
        <v>2397</v>
      </c>
      <c r="AA276" s="165"/>
      <c r="AB276" s="158">
        <v>62.5</v>
      </c>
      <c r="AC276" s="158" t="s">
        <v>2398</v>
      </c>
      <c r="AD276" s="165"/>
      <c r="AE276" s="158"/>
      <c r="AF276" s="158">
        <v>10</v>
      </c>
    </row>
    <row r="277" spans="1:1023 1028:2047 2052:3071 3076:4095 4100:5119 5124:6143 6148:7167 7172:8191 8196:9215 9220:10239 10244:11263 11268:12287 12292:13311 13316:14335 14340:15359 15364:16383" ht="18" customHeight="1" x14ac:dyDescent="0.25">
      <c r="A277" s="359" t="str">
        <f>+'PAI 2025 GPS rempl2)'!A282</f>
        <v>3000.4</v>
      </c>
      <c r="B277" s="359" t="str">
        <f>VLOOKUP(A277,'Dimensión 3-Gestión con Valor'!$B$10:$B$379,1,0)</f>
        <v>3000.4</v>
      </c>
      <c r="C277" s="360" t="s">
        <v>1283</v>
      </c>
      <c r="D277" s="359">
        <v>4</v>
      </c>
      <c r="E277" s="359" t="s">
        <v>482</v>
      </c>
      <c r="F277" s="360" t="s">
        <v>1361</v>
      </c>
      <c r="G277" s="359" t="s">
        <v>484</v>
      </c>
      <c r="H277" s="359" t="s">
        <v>1795</v>
      </c>
      <c r="I277" s="359" t="s">
        <v>1795</v>
      </c>
      <c r="J277" s="359" t="s">
        <v>1795</v>
      </c>
      <c r="K277" s="360" t="s">
        <v>595</v>
      </c>
      <c r="L277" s="359" t="s">
        <v>502</v>
      </c>
      <c r="M277" s="359" t="s">
        <v>19</v>
      </c>
      <c r="N277" s="360" t="s">
        <v>636</v>
      </c>
      <c r="O277" s="359" t="s">
        <v>1610</v>
      </c>
      <c r="P277" s="359" t="s">
        <v>1813</v>
      </c>
      <c r="Q277" s="359">
        <v>20</v>
      </c>
      <c r="R277" s="359">
        <v>4</v>
      </c>
      <c r="S277" s="360" t="s">
        <v>487</v>
      </c>
      <c r="T277" s="359" t="s">
        <v>1362</v>
      </c>
      <c r="U277" s="360">
        <v>45672</v>
      </c>
      <c r="V277" s="360">
        <v>46021</v>
      </c>
      <c r="W277" s="359" t="s">
        <v>1363</v>
      </c>
      <c r="X277" s="359">
        <v>20</v>
      </c>
      <c r="Y277" s="359">
        <v>0</v>
      </c>
      <c r="Z277" s="359">
        <v>0</v>
      </c>
      <c r="AA277" s="360"/>
      <c r="AB277" s="370">
        <v>0</v>
      </c>
      <c r="AC277" s="359">
        <v>0</v>
      </c>
      <c r="AD277" s="360"/>
      <c r="AE277" s="368"/>
      <c r="AF277" s="359">
        <v>0</v>
      </c>
      <c r="AJ277" s="477"/>
      <c r="AM277" s="477"/>
      <c r="AR277" s="477"/>
      <c r="AU277" s="477"/>
      <c r="AZ277" s="477"/>
      <c r="BC277" s="477"/>
      <c r="BH277" s="477"/>
      <c r="BK277" s="477"/>
      <c r="BP277" s="477"/>
      <c r="BS277" s="477"/>
      <c r="BX277" s="477"/>
      <c r="CA277" s="477"/>
      <c r="CF277" s="477"/>
      <c r="CI277" s="477"/>
      <c r="CN277" s="477"/>
      <c r="CQ277" s="477"/>
      <c r="CV277" s="477"/>
      <c r="CY277" s="477"/>
      <c r="DD277" s="477"/>
      <c r="DG277" s="477"/>
      <c r="DL277" s="477"/>
      <c r="DO277" s="477"/>
      <c r="DT277" s="477"/>
      <c r="DW277" s="477"/>
      <c r="EB277" s="477"/>
      <c r="EE277" s="477"/>
      <c r="EJ277" s="477"/>
      <c r="EM277" s="477"/>
      <c r="ER277" s="477"/>
      <c r="EU277" s="477"/>
      <c r="EZ277" s="477"/>
      <c r="FC277" s="477"/>
      <c r="FH277" s="477"/>
      <c r="FK277" s="477"/>
      <c r="FP277" s="477"/>
      <c r="FS277" s="477"/>
      <c r="FX277" s="477"/>
      <c r="GA277" s="477"/>
      <c r="GF277" s="477"/>
      <c r="GI277" s="477"/>
      <c r="GN277" s="477"/>
      <c r="GQ277" s="477"/>
      <c r="GV277" s="477"/>
      <c r="GY277" s="477"/>
      <c r="HD277" s="477"/>
      <c r="HG277" s="477"/>
      <c r="HL277" s="477"/>
      <c r="HO277" s="477"/>
      <c r="HT277" s="477"/>
      <c r="HW277" s="477"/>
      <c r="IB277" s="477"/>
      <c r="IE277" s="477"/>
      <c r="IJ277" s="477"/>
      <c r="IM277" s="477"/>
      <c r="IR277" s="477"/>
      <c r="IU277" s="477"/>
      <c r="IZ277" s="477"/>
      <c r="JC277" s="477"/>
      <c r="JH277" s="477"/>
      <c r="JK277" s="477"/>
      <c r="JP277" s="477"/>
      <c r="JS277" s="477"/>
      <c r="JX277" s="477"/>
      <c r="KA277" s="477"/>
      <c r="KF277" s="477"/>
      <c r="KI277" s="477"/>
      <c r="KN277" s="477"/>
      <c r="KQ277" s="477"/>
      <c r="KV277" s="477"/>
      <c r="KY277" s="477"/>
      <c r="LD277" s="477"/>
      <c r="LG277" s="477"/>
      <c r="LL277" s="477"/>
      <c r="LO277" s="477"/>
      <c r="LT277" s="477"/>
      <c r="LW277" s="477"/>
      <c r="MB277" s="477"/>
      <c r="ME277" s="477"/>
      <c r="MJ277" s="477"/>
      <c r="MM277" s="477"/>
      <c r="MR277" s="477"/>
      <c r="MU277" s="477"/>
      <c r="MZ277" s="477"/>
      <c r="NC277" s="477"/>
      <c r="NH277" s="477"/>
      <c r="NK277" s="477"/>
      <c r="NP277" s="477"/>
      <c r="NS277" s="477"/>
      <c r="NX277" s="477"/>
      <c r="OA277" s="477"/>
      <c r="OF277" s="477"/>
      <c r="OI277" s="477"/>
      <c r="ON277" s="477"/>
      <c r="OQ277" s="477"/>
      <c r="OV277" s="477"/>
      <c r="OY277" s="477"/>
      <c r="PD277" s="477"/>
      <c r="PG277" s="477"/>
      <c r="PL277" s="477"/>
      <c r="PO277" s="477"/>
      <c r="PT277" s="477"/>
      <c r="PW277" s="477"/>
      <c r="QB277" s="477"/>
      <c r="QE277" s="477"/>
      <c r="QJ277" s="477"/>
      <c r="QM277" s="477"/>
      <c r="QR277" s="477"/>
      <c r="QU277" s="477"/>
      <c r="QZ277" s="477"/>
      <c r="RC277" s="477"/>
      <c r="RH277" s="477"/>
      <c r="RK277" s="477"/>
      <c r="RP277" s="477"/>
      <c r="RS277" s="477"/>
      <c r="RX277" s="477"/>
      <c r="SA277" s="477"/>
      <c r="SF277" s="477"/>
      <c r="SI277" s="477"/>
      <c r="SN277" s="477"/>
      <c r="SQ277" s="477"/>
      <c r="SV277" s="477"/>
      <c r="SY277" s="477"/>
      <c r="TD277" s="477"/>
      <c r="TG277" s="477"/>
      <c r="TL277" s="477"/>
      <c r="TO277" s="477"/>
      <c r="TT277" s="477"/>
      <c r="TW277" s="477"/>
      <c r="UB277" s="477"/>
      <c r="UE277" s="477"/>
      <c r="UJ277" s="477"/>
      <c r="UM277" s="477"/>
      <c r="UR277" s="477"/>
      <c r="UU277" s="477"/>
      <c r="UZ277" s="477"/>
      <c r="VC277" s="477"/>
      <c r="VH277" s="477"/>
      <c r="VK277" s="477"/>
      <c r="VP277" s="477"/>
      <c r="VS277" s="477"/>
      <c r="VX277" s="477"/>
      <c r="WA277" s="477"/>
      <c r="WF277" s="477"/>
      <c r="WI277" s="477"/>
      <c r="WN277" s="477"/>
      <c r="WQ277" s="477"/>
      <c r="WV277" s="477"/>
      <c r="WY277" s="477"/>
      <c r="XD277" s="477"/>
      <c r="XG277" s="477"/>
      <c r="XL277" s="477"/>
      <c r="XO277" s="477"/>
      <c r="XT277" s="477"/>
      <c r="XW277" s="477"/>
      <c r="YB277" s="477"/>
      <c r="YE277" s="477"/>
      <c r="YJ277" s="477"/>
      <c r="YM277" s="477"/>
      <c r="YR277" s="477"/>
      <c r="YU277" s="477"/>
      <c r="YZ277" s="477"/>
      <c r="ZC277" s="477"/>
      <c r="ZH277" s="477"/>
      <c r="ZK277" s="477"/>
      <c r="ZP277" s="477"/>
      <c r="ZS277" s="477"/>
      <c r="ZX277" s="477"/>
      <c r="AAA277" s="477"/>
      <c r="AAF277" s="477"/>
      <c r="AAI277" s="477"/>
      <c r="AAN277" s="477"/>
      <c r="AAQ277" s="477"/>
      <c r="AAV277" s="477"/>
      <c r="AAY277" s="477"/>
      <c r="ABD277" s="477"/>
      <c r="ABG277" s="477"/>
      <c r="ABL277" s="477"/>
      <c r="ABO277" s="477"/>
      <c r="ABT277" s="477"/>
      <c r="ABW277" s="477"/>
      <c r="ACB277" s="477"/>
      <c r="ACE277" s="477"/>
      <c r="ACJ277" s="477"/>
      <c r="ACM277" s="477"/>
      <c r="ACR277" s="477"/>
      <c r="ACU277" s="477"/>
      <c r="ACZ277" s="477"/>
      <c r="ADC277" s="477"/>
      <c r="ADH277" s="477"/>
      <c r="ADK277" s="477"/>
      <c r="ADP277" s="477"/>
      <c r="ADS277" s="477"/>
      <c r="ADX277" s="477"/>
      <c r="AEA277" s="477"/>
      <c r="AEF277" s="477"/>
      <c r="AEI277" s="477"/>
      <c r="AEN277" s="477"/>
      <c r="AEQ277" s="477"/>
      <c r="AEV277" s="477"/>
      <c r="AEY277" s="477"/>
      <c r="AFD277" s="477"/>
      <c r="AFG277" s="477"/>
      <c r="AFL277" s="477"/>
      <c r="AFO277" s="477"/>
      <c r="AFT277" s="477"/>
      <c r="AFW277" s="477"/>
      <c r="AGB277" s="477"/>
      <c r="AGE277" s="477"/>
      <c r="AGJ277" s="477"/>
      <c r="AGM277" s="477"/>
      <c r="AGR277" s="477"/>
      <c r="AGU277" s="477"/>
      <c r="AGZ277" s="477"/>
      <c r="AHC277" s="477"/>
      <c r="AHH277" s="477"/>
      <c r="AHK277" s="477"/>
      <c r="AHP277" s="477"/>
      <c r="AHS277" s="477"/>
      <c r="AHX277" s="477"/>
      <c r="AIA277" s="477"/>
      <c r="AIF277" s="477"/>
      <c r="AII277" s="477"/>
      <c r="AIN277" s="477"/>
      <c r="AIQ277" s="477"/>
      <c r="AIV277" s="477"/>
      <c r="AIY277" s="477"/>
      <c r="AJD277" s="477"/>
      <c r="AJG277" s="477"/>
      <c r="AJL277" s="477"/>
      <c r="AJO277" s="477"/>
      <c r="AJT277" s="477"/>
      <c r="AJW277" s="477"/>
      <c r="AKB277" s="477"/>
      <c r="AKE277" s="477"/>
      <c r="AKJ277" s="477"/>
      <c r="AKM277" s="477"/>
      <c r="AKR277" s="477"/>
      <c r="AKU277" s="477"/>
      <c r="AKZ277" s="477"/>
      <c r="ALC277" s="477"/>
      <c r="ALH277" s="477"/>
      <c r="ALK277" s="477"/>
      <c r="ALP277" s="477"/>
      <c r="ALS277" s="477"/>
      <c r="ALX277" s="477"/>
      <c r="AMA277" s="477"/>
      <c r="AMF277" s="477"/>
      <c r="AMI277" s="477"/>
      <c r="AMN277" s="477"/>
      <c r="AMQ277" s="477"/>
      <c r="AMV277" s="477"/>
      <c r="AMY277" s="477"/>
      <c r="AND277" s="477"/>
      <c r="ANG277" s="477"/>
      <c r="ANL277" s="477"/>
      <c r="ANO277" s="477"/>
      <c r="ANT277" s="477"/>
      <c r="ANW277" s="477"/>
      <c r="AOB277" s="477"/>
      <c r="AOE277" s="477"/>
      <c r="AOJ277" s="477"/>
      <c r="AOM277" s="477"/>
      <c r="AOR277" s="477"/>
      <c r="AOU277" s="477"/>
      <c r="AOZ277" s="477"/>
      <c r="APC277" s="477"/>
      <c r="APH277" s="477"/>
      <c r="APK277" s="477"/>
      <c r="APP277" s="477"/>
      <c r="APS277" s="477"/>
      <c r="APX277" s="477"/>
      <c r="AQA277" s="477"/>
      <c r="AQF277" s="477"/>
      <c r="AQI277" s="477"/>
      <c r="AQN277" s="477"/>
      <c r="AQQ277" s="477"/>
      <c r="AQV277" s="477"/>
      <c r="AQY277" s="477"/>
      <c r="ARD277" s="477"/>
      <c r="ARG277" s="477"/>
      <c r="ARL277" s="477"/>
      <c r="ARO277" s="477"/>
      <c r="ART277" s="477"/>
      <c r="ARW277" s="477"/>
      <c r="ASB277" s="477"/>
      <c r="ASE277" s="477"/>
      <c r="ASJ277" s="477"/>
      <c r="ASM277" s="477"/>
      <c r="ASR277" s="477"/>
      <c r="ASU277" s="477"/>
      <c r="ASZ277" s="477"/>
      <c r="ATC277" s="477"/>
      <c r="ATH277" s="477"/>
      <c r="ATK277" s="477"/>
      <c r="ATP277" s="477"/>
      <c r="ATS277" s="477"/>
      <c r="ATX277" s="477"/>
      <c r="AUA277" s="477"/>
      <c r="AUF277" s="477"/>
      <c r="AUI277" s="477"/>
      <c r="AUN277" s="477"/>
      <c r="AUQ277" s="477"/>
      <c r="AUV277" s="477"/>
      <c r="AUY277" s="477"/>
      <c r="AVD277" s="477"/>
      <c r="AVG277" s="477"/>
      <c r="AVL277" s="477"/>
      <c r="AVO277" s="477"/>
      <c r="AVT277" s="477"/>
      <c r="AVW277" s="477"/>
      <c r="AWB277" s="477"/>
      <c r="AWE277" s="477"/>
      <c r="AWJ277" s="477"/>
      <c r="AWM277" s="477"/>
      <c r="AWR277" s="477"/>
      <c r="AWU277" s="477"/>
      <c r="AWZ277" s="477"/>
      <c r="AXC277" s="477"/>
      <c r="AXH277" s="477"/>
      <c r="AXK277" s="477"/>
      <c r="AXP277" s="477"/>
      <c r="AXS277" s="477"/>
      <c r="AXX277" s="477"/>
      <c r="AYA277" s="477"/>
      <c r="AYF277" s="477"/>
      <c r="AYI277" s="477"/>
      <c r="AYN277" s="477"/>
      <c r="AYQ277" s="477"/>
      <c r="AYV277" s="477"/>
      <c r="AYY277" s="477"/>
      <c r="AZD277" s="477"/>
      <c r="AZG277" s="477"/>
      <c r="AZL277" s="477"/>
      <c r="AZO277" s="477"/>
      <c r="AZT277" s="477"/>
      <c r="AZW277" s="477"/>
      <c r="BAB277" s="477"/>
      <c r="BAE277" s="477"/>
      <c r="BAJ277" s="477"/>
      <c r="BAM277" s="477"/>
      <c r="BAR277" s="477"/>
      <c r="BAU277" s="477"/>
      <c r="BAZ277" s="477"/>
      <c r="BBC277" s="477"/>
      <c r="BBH277" s="477"/>
      <c r="BBK277" s="477"/>
      <c r="BBP277" s="477"/>
      <c r="BBS277" s="477"/>
      <c r="BBX277" s="477"/>
      <c r="BCA277" s="477"/>
      <c r="BCF277" s="477"/>
      <c r="BCI277" s="477"/>
      <c r="BCN277" s="477"/>
      <c r="BCQ277" s="477"/>
      <c r="BCV277" s="477"/>
      <c r="BCY277" s="477"/>
      <c r="BDD277" s="477"/>
      <c r="BDG277" s="477"/>
      <c r="BDL277" s="477"/>
      <c r="BDO277" s="477"/>
      <c r="BDT277" s="477"/>
      <c r="BDW277" s="477"/>
      <c r="BEB277" s="477"/>
      <c r="BEE277" s="477"/>
      <c r="BEJ277" s="477"/>
      <c r="BEM277" s="477"/>
      <c r="BER277" s="477"/>
      <c r="BEU277" s="477"/>
      <c r="BEZ277" s="477"/>
      <c r="BFC277" s="477"/>
      <c r="BFH277" s="477"/>
      <c r="BFK277" s="477"/>
      <c r="BFP277" s="477"/>
      <c r="BFS277" s="477"/>
      <c r="BFX277" s="477"/>
      <c r="BGA277" s="477"/>
      <c r="BGF277" s="477"/>
      <c r="BGI277" s="477"/>
      <c r="BGN277" s="477"/>
      <c r="BGQ277" s="477"/>
      <c r="BGV277" s="477"/>
      <c r="BGY277" s="477"/>
      <c r="BHD277" s="477"/>
      <c r="BHG277" s="477"/>
      <c r="BHL277" s="477"/>
      <c r="BHO277" s="477"/>
      <c r="BHT277" s="477"/>
      <c r="BHW277" s="477"/>
      <c r="BIB277" s="477"/>
      <c r="BIE277" s="477"/>
      <c r="BIJ277" s="477"/>
      <c r="BIM277" s="477"/>
      <c r="BIR277" s="477"/>
      <c r="BIU277" s="477"/>
      <c r="BIZ277" s="477"/>
      <c r="BJC277" s="477"/>
      <c r="BJH277" s="477"/>
      <c r="BJK277" s="477"/>
      <c r="BJP277" s="477"/>
      <c r="BJS277" s="477"/>
      <c r="BJX277" s="477"/>
      <c r="BKA277" s="477"/>
      <c r="BKF277" s="477"/>
      <c r="BKI277" s="477"/>
      <c r="BKN277" s="477"/>
      <c r="BKQ277" s="477"/>
      <c r="BKV277" s="477"/>
      <c r="BKY277" s="477"/>
      <c r="BLD277" s="477"/>
      <c r="BLG277" s="477"/>
      <c r="BLL277" s="477"/>
      <c r="BLO277" s="477"/>
      <c r="BLT277" s="477"/>
      <c r="BLW277" s="477"/>
      <c r="BMB277" s="477"/>
      <c r="BME277" s="477"/>
      <c r="BMJ277" s="477"/>
      <c r="BMM277" s="477"/>
      <c r="BMR277" s="477"/>
      <c r="BMU277" s="477"/>
      <c r="BMZ277" s="477"/>
      <c r="BNC277" s="477"/>
      <c r="BNH277" s="477"/>
      <c r="BNK277" s="477"/>
      <c r="BNP277" s="477"/>
      <c r="BNS277" s="477"/>
      <c r="BNX277" s="477"/>
      <c r="BOA277" s="477"/>
      <c r="BOF277" s="477"/>
      <c r="BOI277" s="477"/>
      <c r="BON277" s="477"/>
      <c r="BOQ277" s="477"/>
      <c r="BOV277" s="477"/>
      <c r="BOY277" s="477"/>
      <c r="BPD277" s="477"/>
      <c r="BPG277" s="477"/>
      <c r="BPL277" s="477"/>
      <c r="BPO277" s="477"/>
      <c r="BPT277" s="477"/>
      <c r="BPW277" s="477"/>
      <c r="BQB277" s="477"/>
      <c r="BQE277" s="477"/>
      <c r="BQJ277" s="477"/>
      <c r="BQM277" s="477"/>
      <c r="BQR277" s="477"/>
      <c r="BQU277" s="477"/>
      <c r="BQZ277" s="477"/>
      <c r="BRC277" s="477"/>
      <c r="BRH277" s="477"/>
      <c r="BRK277" s="477"/>
      <c r="BRP277" s="477"/>
      <c r="BRS277" s="477"/>
      <c r="BRX277" s="477"/>
      <c r="BSA277" s="477"/>
      <c r="BSF277" s="477"/>
      <c r="BSI277" s="477"/>
      <c r="BSN277" s="477"/>
      <c r="BSQ277" s="477"/>
      <c r="BSV277" s="477"/>
      <c r="BSY277" s="477"/>
      <c r="BTD277" s="477"/>
      <c r="BTG277" s="477"/>
      <c r="BTL277" s="477"/>
      <c r="BTO277" s="477"/>
      <c r="BTT277" s="477"/>
      <c r="BTW277" s="477"/>
      <c r="BUB277" s="477"/>
      <c r="BUE277" s="477"/>
      <c r="BUJ277" s="477"/>
      <c r="BUM277" s="477"/>
      <c r="BUR277" s="477"/>
      <c r="BUU277" s="477"/>
      <c r="BUZ277" s="477"/>
      <c r="BVC277" s="477"/>
      <c r="BVH277" s="477"/>
      <c r="BVK277" s="477"/>
      <c r="BVP277" s="477"/>
      <c r="BVS277" s="477"/>
      <c r="BVX277" s="477"/>
      <c r="BWA277" s="477"/>
      <c r="BWF277" s="477"/>
      <c r="BWI277" s="477"/>
      <c r="BWN277" s="477"/>
      <c r="BWQ277" s="477"/>
      <c r="BWV277" s="477"/>
      <c r="BWY277" s="477"/>
      <c r="BXD277" s="477"/>
      <c r="BXG277" s="477"/>
      <c r="BXL277" s="477"/>
      <c r="BXO277" s="477"/>
      <c r="BXT277" s="477"/>
      <c r="BXW277" s="477"/>
      <c r="BYB277" s="477"/>
      <c r="BYE277" s="477"/>
      <c r="BYJ277" s="477"/>
      <c r="BYM277" s="477"/>
      <c r="BYR277" s="477"/>
      <c r="BYU277" s="477"/>
      <c r="BYZ277" s="477"/>
      <c r="BZC277" s="477"/>
      <c r="BZH277" s="477"/>
      <c r="BZK277" s="477"/>
      <c r="BZP277" s="477"/>
      <c r="BZS277" s="477"/>
      <c r="BZX277" s="477"/>
      <c r="CAA277" s="477"/>
      <c r="CAF277" s="477"/>
      <c r="CAI277" s="477"/>
      <c r="CAN277" s="477"/>
      <c r="CAQ277" s="477"/>
      <c r="CAV277" s="477"/>
      <c r="CAY277" s="477"/>
      <c r="CBD277" s="477"/>
      <c r="CBG277" s="477"/>
      <c r="CBL277" s="477"/>
      <c r="CBO277" s="477"/>
      <c r="CBT277" s="477"/>
      <c r="CBW277" s="477"/>
      <c r="CCB277" s="477"/>
      <c r="CCE277" s="477"/>
      <c r="CCJ277" s="477"/>
      <c r="CCM277" s="477"/>
      <c r="CCR277" s="477"/>
      <c r="CCU277" s="477"/>
      <c r="CCZ277" s="477"/>
      <c r="CDC277" s="477"/>
      <c r="CDH277" s="477"/>
      <c r="CDK277" s="477"/>
      <c r="CDP277" s="477"/>
      <c r="CDS277" s="477"/>
      <c r="CDX277" s="477"/>
      <c r="CEA277" s="477"/>
      <c r="CEF277" s="477"/>
      <c r="CEI277" s="477"/>
      <c r="CEN277" s="477"/>
      <c r="CEQ277" s="477"/>
      <c r="CEV277" s="477"/>
      <c r="CEY277" s="477"/>
      <c r="CFD277" s="477"/>
      <c r="CFG277" s="477"/>
      <c r="CFL277" s="477"/>
      <c r="CFO277" s="477"/>
      <c r="CFT277" s="477"/>
      <c r="CFW277" s="477"/>
      <c r="CGB277" s="477"/>
      <c r="CGE277" s="477"/>
      <c r="CGJ277" s="477"/>
      <c r="CGM277" s="477"/>
      <c r="CGR277" s="477"/>
      <c r="CGU277" s="477"/>
      <c r="CGZ277" s="477"/>
      <c r="CHC277" s="477"/>
      <c r="CHH277" s="477"/>
      <c r="CHK277" s="477"/>
      <c r="CHP277" s="477"/>
      <c r="CHS277" s="477"/>
      <c r="CHX277" s="477"/>
      <c r="CIA277" s="477"/>
      <c r="CIF277" s="477"/>
      <c r="CII277" s="477"/>
      <c r="CIN277" s="477"/>
      <c r="CIQ277" s="477"/>
      <c r="CIV277" s="477"/>
      <c r="CIY277" s="477"/>
      <c r="CJD277" s="477"/>
      <c r="CJG277" s="477"/>
      <c r="CJL277" s="477"/>
      <c r="CJO277" s="477"/>
      <c r="CJT277" s="477"/>
      <c r="CJW277" s="477"/>
      <c r="CKB277" s="477"/>
      <c r="CKE277" s="477"/>
      <c r="CKJ277" s="477"/>
      <c r="CKM277" s="477"/>
      <c r="CKR277" s="477"/>
      <c r="CKU277" s="477"/>
      <c r="CKZ277" s="477"/>
      <c r="CLC277" s="477"/>
      <c r="CLH277" s="477"/>
      <c r="CLK277" s="477"/>
      <c r="CLP277" s="477"/>
      <c r="CLS277" s="477"/>
      <c r="CLX277" s="477"/>
      <c r="CMA277" s="477"/>
      <c r="CMF277" s="477"/>
      <c r="CMI277" s="477"/>
      <c r="CMN277" s="477"/>
      <c r="CMQ277" s="477"/>
      <c r="CMV277" s="477"/>
      <c r="CMY277" s="477"/>
      <c r="CND277" s="477"/>
      <c r="CNG277" s="477"/>
      <c r="CNL277" s="477"/>
      <c r="CNO277" s="477"/>
      <c r="CNT277" s="477"/>
      <c r="CNW277" s="477"/>
      <c r="COB277" s="477"/>
      <c r="COE277" s="477"/>
      <c r="COJ277" s="477"/>
      <c r="COM277" s="477"/>
      <c r="COR277" s="477"/>
      <c r="COU277" s="477"/>
      <c r="COZ277" s="477"/>
      <c r="CPC277" s="477"/>
      <c r="CPH277" s="477"/>
      <c r="CPK277" s="477"/>
      <c r="CPP277" s="477"/>
      <c r="CPS277" s="477"/>
      <c r="CPX277" s="477"/>
      <c r="CQA277" s="477"/>
      <c r="CQF277" s="477"/>
      <c r="CQI277" s="477"/>
      <c r="CQN277" s="477"/>
      <c r="CQQ277" s="477"/>
      <c r="CQV277" s="477"/>
      <c r="CQY277" s="477"/>
      <c r="CRD277" s="477"/>
      <c r="CRG277" s="477"/>
      <c r="CRL277" s="477"/>
      <c r="CRO277" s="477"/>
      <c r="CRT277" s="477"/>
      <c r="CRW277" s="477"/>
      <c r="CSB277" s="477"/>
      <c r="CSE277" s="477"/>
      <c r="CSJ277" s="477"/>
      <c r="CSM277" s="477"/>
      <c r="CSR277" s="477"/>
      <c r="CSU277" s="477"/>
      <c r="CSZ277" s="477"/>
      <c r="CTC277" s="477"/>
      <c r="CTH277" s="477"/>
      <c r="CTK277" s="477"/>
      <c r="CTP277" s="477"/>
      <c r="CTS277" s="477"/>
      <c r="CTX277" s="477"/>
      <c r="CUA277" s="477"/>
      <c r="CUF277" s="477"/>
      <c r="CUI277" s="477"/>
      <c r="CUN277" s="477"/>
      <c r="CUQ277" s="477"/>
      <c r="CUV277" s="477"/>
      <c r="CUY277" s="477"/>
      <c r="CVD277" s="477"/>
      <c r="CVG277" s="477"/>
      <c r="CVL277" s="477"/>
      <c r="CVO277" s="477"/>
      <c r="CVT277" s="477"/>
      <c r="CVW277" s="477"/>
      <c r="CWB277" s="477"/>
      <c r="CWE277" s="477"/>
      <c r="CWJ277" s="477"/>
      <c r="CWM277" s="477"/>
      <c r="CWR277" s="477"/>
      <c r="CWU277" s="477"/>
      <c r="CWZ277" s="477"/>
      <c r="CXC277" s="477"/>
      <c r="CXH277" s="477"/>
      <c r="CXK277" s="477"/>
      <c r="CXP277" s="477"/>
      <c r="CXS277" s="477"/>
      <c r="CXX277" s="477"/>
      <c r="CYA277" s="477"/>
      <c r="CYF277" s="477"/>
      <c r="CYI277" s="477"/>
      <c r="CYN277" s="477"/>
      <c r="CYQ277" s="477"/>
      <c r="CYV277" s="477"/>
      <c r="CYY277" s="477"/>
      <c r="CZD277" s="477"/>
      <c r="CZG277" s="477"/>
      <c r="CZL277" s="477"/>
      <c r="CZO277" s="477"/>
      <c r="CZT277" s="477"/>
      <c r="CZW277" s="477"/>
      <c r="DAB277" s="477"/>
      <c r="DAE277" s="477"/>
      <c r="DAJ277" s="477"/>
      <c r="DAM277" s="477"/>
      <c r="DAR277" s="477"/>
      <c r="DAU277" s="477"/>
      <c r="DAZ277" s="477"/>
      <c r="DBC277" s="477"/>
      <c r="DBH277" s="477"/>
      <c r="DBK277" s="477"/>
      <c r="DBP277" s="477"/>
      <c r="DBS277" s="477"/>
      <c r="DBX277" s="477"/>
      <c r="DCA277" s="477"/>
      <c r="DCF277" s="477"/>
      <c r="DCI277" s="477"/>
      <c r="DCN277" s="477"/>
      <c r="DCQ277" s="477"/>
      <c r="DCV277" s="477"/>
      <c r="DCY277" s="477"/>
      <c r="DDD277" s="477"/>
      <c r="DDG277" s="477"/>
      <c r="DDL277" s="477"/>
      <c r="DDO277" s="477"/>
      <c r="DDT277" s="477"/>
      <c r="DDW277" s="477"/>
      <c r="DEB277" s="477"/>
      <c r="DEE277" s="477"/>
      <c r="DEJ277" s="477"/>
      <c r="DEM277" s="477"/>
      <c r="DER277" s="477"/>
      <c r="DEU277" s="477"/>
      <c r="DEZ277" s="477"/>
      <c r="DFC277" s="477"/>
      <c r="DFH277" s="477"/>
      <c r="DFK277" s="477"/>
      <c r="DFP277" s="477"/>
      <c r="DFS277" s="477"/>
      <c r="DFX277" s="477"/>
      <c r="DGA277" s="477"/>
      <c r="DGF277" s="477"/>
      <c r="DGI277" s="477"/>
      <c r="DGN277" s="477"/>
      <c r="DGQ277" s="477"/>
      <c r="DGV277" s="477"/>
      <c r="DGY277" s="477"/>
      <c r="DHD277" s="477"/>
      <c r="DHG277" s="477"/>
      <c r="DHL277" s="477"/>
      <c r="DHO277" s="477"/>
      <c r="DHT277" s="477"/>
      <c r="DHW277" s="477"/>
      <c r="DIB277" s="477"/>
      <c r="DIE277" s="477"/>
      <c r="DIJ277" s="477"/>
      <c r="DIM277" s="477"/>
      <c r="DIR277" s="477"/>
      <c r="DIU277" s="477"/>
      <c r="DIZ277" s="477"/>
      <c r="DJC277" s="477"/>
      <c r="DJH277" s="477"/>
      <c r="DJK277" s="477"/>
      <c r="DJP277" s="477"/>
      <c r="DJS277" s="477"/>
      <c r="DJX277" s="477"/>
      <c r="DKA277" s="477"/>
      <c r="DKF277" s="477"/>
      <c r="DKI277" s="477"/>
      <c r="DKN277" s="477"/>
      <c r="DKQ277" s="477"/>
      <c r="DKV277" s="477"/>
      <c r="DKY277" s="477"/>
      <c r="DLD277" s="477"/>
      <c r="DLG277" s="477"/>
      <c r="DLL277" s="477"/>
      <c r="DLO277" s="477"/>
      <c r="DLT277" s="477"/>
      <c r="DLW277" s="477"/>
      <c r="DMB277" s="477"/>
      <c r="DME277" s="477"/>
      <c r="DMJ277" s="477"/>
      <c r="DMM277" s="477"/>
      <c r="DMR277" s="477"/>
      <c r="DMU277" s="477"/>
      <c r="DMZ277" s="477"/>
      <c r="DNC277" s="477"/>
      <c r="DNH277" s="477"/>
      <c r="DNK277" s="477"/>
      <c r="DNP277" s="477"/>
      <c r="DNS277" s="477"/>
      <c r="DNX277" s="477"/>
      <c r="DOA277" s="477"/>
      <c r="DOF277" s="477"/>
      <c r="DOI277" s="477"/>
      <c r="DON277" s="477"/>
      <c r="DOQ277" s="477"/>
      <c r="DOV277" s="477"/>
      <c r="DOY277" s="477"/>
      <c r="DPD277" s="477"/>
      <c r="DPG277" s="477"/>
      <c r="DPL277" s="477"/>
      <c r="DPO277" s="477"/>
      <c r="DPT277" s="477"/>
      <c r="DPW277" s="477"/>
      <c r="DQB277" s="477"/>
      <c r="DQE277" s="477"/>
      <c r="DQJ277" s="477"/>
      <c r="DQM277" s="477"/>
      <c r="DQR277" s="477"/>
      <c r="DQU277" s="477"/>
      <c r="DQZ277" s="477"/>
      <c r="DRC277" s="477"/>
      <c r="DRH277" s="477"/>
      <c r="DRK277" s="477"/>
      <c r="DRP277" s="477"/>
      <c r="DRS277" s="477"/>
      <c r="DRX277" s="477"/>
      <c r="DSA277" s="477"/>
      <c r="DSF277" s="477"/>
      <c r="DSI277" s="477"/>
      <c r="DSN277" s="477"/>
      <c r="DSQ277" s="477"/>
      <c r="DSV277" s="477"/>
      <c r="DSY277" s="477"/>
      <c r="DTD277" s="477"/>
      <c r="DTG277" s="477"/>
      <c r="DTL277" s="477"/>
      <c r="DTO277" s="477"/>
      <c r="DTT277" s="477"/>
      <c r="DTW277" s="477"/>
      <c r="DUB277" s="477"/>
      <c r="DUE277" s="477"/>
      <c r="DUJ277" s="477"/>
      <c r="DUM277" s="477"/>
      <c r="DUR277" s="477"/>
      <c r="DUU277" s="477"/>
      <c r="DUZ277" s="477"/>
      <c r="DVC277" s="477"/>
      <c r="DVH277" s="477"/>
      <c r="DVK277" s="477"/>
      <c r="DVP277" s="477"/>
      <c r="DVS277" s="477"/>
      <c r="DVX277" s="477"/>
      <c r="DWA277" s="477"/>
      <c r="DWF277" s="477"/>
      <c r="DWI277" s="477"/>
      <c r="DWN277" s="477"/>
      <c r="DWQ277" s="477"/>
      <c r="DWV277" s="477"/>
      <c r="DWY277" s="477"/>
      <c r="DXD277" s="477"/>
      <c r="DXG277" s="477"/>
      <c r="DXL277" s="477"/>
      <c r="DXO277" s="477"/>
      <c r="DXT277" s="477"/>
      <c r="DXW277" s="477"/>
      <c r="DYB277" s="477"/>
      <c r="DYE277" s="477"/>
      <c r="DYJ277" s="477"/>
      <c r="DYM277" s="477"/>
      <c r="DYR277" s="477"/>
      <c r="DYU277" s="477"/>
      <c r="DYZ277" s="477"/>
      <c r="DZC277" s="477"/>
      <c r="DZH277" s="477"/>
      <c r="DZK277" s="477"/>
      <c r="DZP277" s="477"/>
      <c r="DZS277" s="477"/>
      <c r="DZX277" s="477"/>
      <c r="EAA277" s="477"/>
      <c r="EAF277" s="477"/>
      <c r="EAI277" s="477"/>
      <c r="EAN277" s="477"/>
      <c r="EAQ277" s="477"/>
      <c r="EAV277" s="477"/>
      <c r="EAY277" s="477"/>
      <c r="EBD277" s="477"/>
      <c r="EBG277" s="477"/>
      <c r="EBL277" s="477"/>
      <c r="EBO277" s="477"/>
      <c r="EBT277" s="477"/>
      <c r="EBW277" s="477"/>
      <c r="ECB277" s="477"/>
      <c r="ECE277" s="477"/>
      <c r="ECJ277" s="477"/>
      <c r="ECM277" s="477"/>
      <c r="ECR277" s="477"/>
      <c r="ECU277" s="477"/>
      <c r="ECZ277" s="477"/>
      <c r="EDC277" s="477"/>
      <c r="EDH277" s="477"/>
      <c r="EDK277" s="477"/>
      <c r="EDP277" s="477"/>
      <c r="EDS277" s="477"/>
      <c r="EDX277" s="477"/>
      <c r="EEA277" s="477"/>
      <c r="EEF277" s="477"/>
      <c r="EEI277" s="477"/>
      <c r="EEN277" s="477"/>
      <c r="EEQ277" s="477"/>
      <c r="EEV277" s="477"/>
      <c r="EEY277" s="477"/>
      <c r="EFD277" s="477"/>
      <c r="EFG277" s="477"/>
      <c r="EFL277" s="477"/>
      <c r="EFO277" s="477"/>
      <c r="EFT277" s="477"/>
      <c r="EFW277" s="477"/>
      <c r="EGB277" s="477"/>
      <c r="EGE277" s="477"/>
      <c r="EGJ277" s="477"/>
      <c r="EGM277" s="477"/>
      <c r="EGR277" s="477"/>
      <c r="EGU277" s="477"/>
      <c r="EGZ277" s="477"/>
      <c r="EHC277" s="477"/>
      <c r="EHH277" s="477"/>
      <c r="EHK277" s="477"/>
      <c r="EHP277" s="477"/>
      <c r="EHS277" s="477"/>
      <c r="EHX277" s="477"/>
      <c r="EIA277" s="477"/>
      <c r="EIF277" s="477"/>
      <c r="EII277" s="477"/>
      <c r="EIN277" s="477"/>
      <c r="EIQ277" s="477"/>
      <c r="EIV277" s="477"/>
      <c r="EIY277" s="477"/>
      <c r="EJD277" s="477"/>
      <c r="EJG277" s="477"/>
      <c r="EJL277" s="477"/>
      <c r="EJO277" s="477"/>
      <c r="EJT277" s="477"/>
      <c r="EJW277" s="477"/>
      <c r="EKB277" s="477"/>
      <c r="EKE277" s="477"/>
      <c r="EKJ277" s="477"/>
      <c r="EKM277" s="477"/>
      <c r="EKR277" s="477"/>
      <c r="EKU277" s="477"/>
      <c r="EKZ277" s="477"/>
      <c r="ELC277" s="477"/>
      <c r="ELH277" s="477"/>
      <c r="ELK277" s="477"/>
      <c r="ELP277" s="477"/>
      <c r="ELS277" s="477"/>
      <c r="ELX277" s="477"/>
      <c r="EMA277" s="477"/>
      <c r="EMF277" s="477"/>
      <c r="EMI277" s="477"/>
      <c r="EMN277" s="477"/>
      <c r="EMQ277" s="477"/>
      <c r="EMV277" s="477"/>
      <c r="EMY277" s="477"/>
      <c r="END277" s="477"/>
      <c r="ENG277" s="477"/>
      <c r="ENL277" s="477"/>
      <c r="ENO277" s="477"/>
      <c r="ENT277" s="477"/>
      <c r="ENW277" s="477"/>
      <c r="EOB277" s="477"/>
      <c r="EOE277" s="477"/>
      <c r="EOJ277" s="477"/>
      <c r="EOM277" s="477"/>
      <c r="EOR277" s="477"/>
      <c r="EOU277" s="477"/>
      <c r="EOZ277" s="477"/>
      <c r="EPC277" s="477"/>
      <c r="EPH277" s="477"/>
      <c r="EPK277" s="477"/>
      <c r="EPP277" s="477"/>
      <c r="EPS277" s="477"/>
      <c r="EPX277" s="477"/>
      <c r="EQA277" s="477"/>
      <c r="EQF277" s="477"/>
      <c r="EQI277" s="477"/>
      <c r="EQN277" s="477"/>
      <c r="EQQ277" s="477"/>
      <c r="EQV277" s="477"/>
      <c r="EQY277" s="477"/>
      <c r="ERD277" s="477"/>
      <c r="ERG277" s="477"/>
      <c r="ERL277" s="477"/>
      <c r="ERO277" s="477"/>
      <c r="ERT277" s="477"/>
      <c r="ERW277" s="477"/>
      <c r="ESB277" s="477"/>
      <c r="ESE277" s="477"/>
      <c r="ESJ277" s="477"/>
      <c r="ESM277" s="477"/>
      <c r="ESR277" s="477"/>
      <c r="ESU277" s="477"/>
      <c r="ESZ277" s="477"/>
      <c r="ETC277" s="477"/>
      <c r="ETH277" s="477"/>
      <c r="ETK277" s="477"/>
      <c r="ETP277" s="477"/>
      <c r="ETS277" s="477"/>
      <c r="ETX277" s="477"/>
      <c r="EUA277" s="477"/>
      <c r="EUF277" s="477"/>
      <c r="EUI277" s="477"/>
      <c r="EUN277" s="477"/>
      <c r="EUQ277" s="477"/>
      <c r="EUV277" s="477"/>
      <c r="EUY277" s="477"/>
      <c r="EVD277" s="477"/>
      <c r="EVG277" s="477"/>
      <c r="EVL277" s="477"/>
      <c r="EVO277" s="477"/>
      <c r="EVT277" s="477"/>
      <c r="EVW277" s="477"/>
      <c r="EWB277" s="477"/>
      <c r="EWE277" s="477"/>
      <c r="EWJ277" s="477"/>
      <c r="EWM277" s="477"/>
      <c r="EWR277" s="477"/>
      <c r="EWU277" s="477"/>
      <c r="EWZ277" s="477"/>
      <c r="EXC277" s="477"/>
      <c r="EXH277" s="477"/>
      <c r="EXK277" s="477"/>
      <c r="EXP277" s="477"/>
      <c r="EXS277" s="477"/>
      <c r="EXX277" s="477"/>
      <c r="EYA277" s="477"/>
      <c r="EYF277" s="477"/>
      <c r="EYI277" s="477"/>
      <c r="EYN277" s="477"/>
      <c r="EYQ277" s="477"/>
      <c r="EYV277" s="477"/>
      <c r="EYY277" s="477"/>
      <c r="EZD277" s="477"/>
      <c r="EZG277" s="477"/>
      <c r="EZL277" s="477"/>
      <c r="EZO277" s="477"/>
      <c r="EZT277" s="477"/>
      <c r="EZW277" s="477"/>
      <c r="FAB277" s="477"/>
      <c r="FAE277" s="477"/>
      <c r="FAJ277" s="477"/>
      <c r="FAM277" s="477"/>
      <c r="FAR277" s="477"/>
      <c r="FAU277" s="477"/>
      <c r="FAZ277" s="477"/>
      <c r="FBC277" s="477"/>
      <c r="FBH277" s="477"/>
      <c r="FBK277" s="477"/>
      <c r="FBP277" s="477"/>
      <c r="FBS277" s="477"/>
      <c r="FBX277" s="477"/>
      <c r="FCA277" s="477"/>
      <c r="FCF277" s="477"/>
      <c r="FCI277" s="477"/>
      <c r="FCN277" s="477"/>
      <c r="FCQ277" s="477"/>
      <c r="FCV277" s="477"/>
      <c r="FCY277" s="477"/>
      <c r="FDD277" s="477"/>
      <c r="FDG277" s="477"/>
      <c r="FDL277" s="477"/>
      <c r="FDO277" s="477"/>
      <c r="FDT277" s="477"/>
      <c r="FDW277" s="477"/>
      <c r="FEB277" s="477"/>
      <c r="FEE277" s="477"/>
      <c r="FEJ277" s="477"/>
      <c r="FEM277" s="477"/>
      <c r="FER277" s="477"/>
      <c r="FEU277" s="477"/>
      <c r="FEZ277" s="477"/>
      <c r="FFC277" s="477"/>
      <c r="FFH277" s="477"/>
      <c r="FFK277" s="477"/>
      <c r="FFP277" s="477"/>
      <c r="FFS277" s="477"/>
      <c r="FFX277" s="477"/>
      <c r="FGA277" s="477"/>
      <c r="FGF277" s="477"/>
      <c r="FGI277" s="477"/>
      <c r="FGN277" s="477"/>
      <c r="FGQ277" s="477"/>
      <c r="FGV277" s="477"/>
      <c r="FGY277" s="477"/>
      <c r="FHD277" s="477"/>
      <c r="FHG277" s="477"/>
      <c r="FHL277" s="477"/>
      <c r="FHO277" s="477"/>
      <c r="FHT277" s="477"/>
      <c r="FHW277" s="477"/>
      <c r="FIB277" s="477"/>
      <c r="FIE277" s="477"/>
      <c r="FIJ277" s="477"/>
      <c r="FIM277" s="477"/>
      <c r="FIR277" s="477"/>
      <c r="FIU277" s="477"/>
      <c r="FIZ277" s="477"/>
      <c r="FJC277" s="477"/>
      <c r="FJH277" s="477"/>
      <c r="FJK277" s="477"/>
      <c r="FJP277" s="477"/>
      <c r="FJS277" s="477"/>
      <c r="FJX277" s="477"/>
      <c r="FKA277" s="477"/>
      <c r="FKF277" s="477"/>
      <c r="FKI277" s="477"/>
      <c r="FKN277" s="477"/>
      <c r="FKQ277" s="477"/>
      <c r="FKV277" s="477"/>
      <c r="FKY277" s="477"/>
      <c r="FLD277" s="477"/>
      <c r="FLG277" s="477"/>
      <c r="FLL277" s="477"/>
      <c r="FLO277" s="477"/>
      <c r="FLT277" s="477"/>
      <c r="FLW277" s="477"/>
      <c r="FMB277" s="477"/>
      <c r="FME277" s="477"/>
      <c r="FMJ277" s="477"/>
      <c r="FMM277" s="477"/>
      <c r="FMR277" s="477"/>
      <c r="FMU277" s="477"/>
      <c r="FMZ277" s="477"/>
      <c r="FNC277" s="477"/>
      <c r="FNH277" s="477"/>
      <c r="FNK277" s="477"/>
      <c r="FNP277" s="477"/>
      <c r="FNS277" s="477"/>
      <c r="FNX277" s="477"/>
      <c r="FOA277" s="477"/>
      <c r="FOF277" s="477"/>
      <c r="FOI277" s="477"/>
      <c r="FON277" s="477"/>
      <c r="FOQ277" s="477"/>
      <c r="FOV277" s="477"/>
      <c r="FOY277" s="477"/>
      <c r="FPD277" s="477"/>
      <c r="FPG277" s="477"/>
      <c r="FPL277" s="477"/>
      <c r="FPO277" s="477"/>
      <c r="FPT277" s="477"/>
      <c r="FPW277" s="477"/>
      <c r="FQB277" s="477"/>
      <c r="FQE277" s="477"/>
      <c r="FQJ277" s="477"/>
      <c r="FQM277" s="477"/>
      <c r="FQR277" s="477"/>
      <c r="FQU277" s="477"/>
      <c r="FQZ277" s="477"/>
      <c r="FRC277" s="477"/>
      <c r="FRH277" s="477"/>
      <c r="FRK277" s="477"/>
      <c r="FRP277" s="477"/>
      <c r="FRS277" s="477"/>
      <c r="FRX277" s="477"/>
      <c r="FSA277" s="477"/>
      <c r="FSF277" s="477"/>
      <c r="FSI277" s="477"/>
      <c r="FSN277" s="477"/>
      <c r="FSQ277" s="477"/>
      <c r="FSV277" s="477"/>
      <c r="FSY277" s="477"/>
      <c r="FTD277" s="477"/>
      <c r="FTG277" s="477"/>
      <c r="FTL277" s="477"/>
      <c r="FTO277" s="477"/>
      <c r="FTT277" s="477"/>
      <c r="FTW277" s="477"/>
      <c r="FUB277" s="477"/>
      <c r="FUE277" s="477"/>
      <c r="FUJ277" s="477"/>
      <c r="FUM277" s="477"/>
      <c r="FUR277" s="477"/>
      <c r="FUU277" s="477"/>
      <c r="FUZ277" s="477"/>
      <c r="FVC277" s="477"/>
      <c r="FVH277" s="477"/>
      <c r="FVK277" s="477"/>
      <c r="FVP277" s="477"/>
      <c r="FVS277" s="477"/>
      <c r="FVX277" s="477"/>
      <c r="FWA277" s="477"/>
      <c r="FWF277" s="477"/>
      <c r="FWI277" s="477"/>
      <c r="FWN277" s="477"/>
      <c r="FWQ277" s="477"/>
      <c r="FWV277" s="477"/>
      <c r="FWY277" s="477"/>
      <c r="FXD277" s="477"/>
      <c r="FXG277" s="477"/>
      <c r="FXL277" s="477"/>
      <c r="FXO277" s="477"/>
      <c r="FXT277" s="477"/>
      <c r="FXW277" s="477"/>
      <c r="FYB277" s="477"/>
      <c r="FYE277" s="477"/>
      <c r="FYJ277" s="477"/>
      <c r="FYM277" s="477"/>
      <c r="FYR277" s="477"/>
      <c r="FYU277" s="477"/>
      <c r="FYZ277" s="477"/>
      <c r="FZC277" s="477"/>
      <c r="FZH277" s="477"/>
      <c r="FZK277" s="477"/>
      <c r="FZP277" s="477"/>
      <c r="FZS277" s="477"/>
      <c r="FZX277" s="477"/>
      <c r="GAA277" s="477"/>
      <c r="GAF277" s="477"/>
      <c r="GAI277" s="477"/>
      <c r="GAN277" s="477"/>
      <c r="GAQ277" s="477"/>
      <c r="GAV277" s="477"/>
      <c r="GAY277" s="477"/>
      <c r="GBD277" s="477"/>
      <c r="GBG277" s="477"/>
      <c r="GBL277" s="477"/>
      <c r="GBO277" s="477"/>
      <c r="GBT277" s="477"/>
      <c r="GBW277" s="477"/>
      <c r="GCB277" s="477"/>
      <c r="GCE277" s="477"/>
      <c r="GCJ277" s="477"/>
      <c r="GCM277" s="477"/>
      <c r="GCR277" s="477"/>
      <c r="GCU277" s="477"/>
      <c r="GCZ277" s="477"/>
      <c r="GDC277" s="477"/>
      <c r="GDH277" s="477"/>
      <c r="GDK277" s="477"/>
      <c r="GDP277" s="477"/>
      <c r="GDS277" s="477"/>
      <c r="GDX277" s="477"/>
      <c r="GEA277" s="477"/>
      <c r="GEF277" s="477"/>
      <c r="GEI277" s="477"/>
      <c r="GEN277" s="477"/>
      <c r="GEQ277" s="477"/>
      <c r="GEV277" s="477"/>
      <c r="GEY277" s="477"/>
      <c r="GFD277" s="477"/>
      <c r="GFG277" s="477"/>
      <c r="GFL277" s="477"/>
      <c r="GFO277" s="477"/>
      <c r="GFT277" s="477"/>
      <c r="GFW277" s="477"/>
      <c r="GGB277" s="477"/>
      <c r="GGE277" s="477"/>
      <c r="GGJ277" s="477"/>
      <c r="GGM277" s="477"/>
      <c r="GGR277" s="477"/>
      <c r="GGU277" s="477"/>
      <c r="GGZ277" s="477"/>
      <c r="GHC277" s="477"/>
      <c r="GHH277" s="477"/>
      <c r="GHK277" s="477"/>
      <c r="GHP277" s="477"/>
      <c r="GHS277" s="477"/>
      <c r="GHX277" s="477"/>
      <c r="GIA277" s="477"/>
      <c r="GIF277" s="477"/>
      <c r="GII277" s="477"/>
      <c r="GIN277" s="477"/>
      <c r="GIQ277" s="477"/>
      <c r="GIV277" s="477"/>
      <c r="GIY277" s="477"/>
      <c r="GJD277" s="477"/>
      <c r="GJG277" s="477"/>
      <c r="GJL277" s="477"/>
      <c r="GJO277" s="477"/>
      <c r="GJT277" s="477"/>
      <c r="GJW277" s="477"/>
      <c r="GKB277" s="477"/>
      <c r="GKE277" s="477"/>
      <c r="GKJ277" s="477"/>
      <c r="GKM277" s="477"/>
      <c r="GKR277" s="477"/>
      <c r="GKU277" s="477"/>
      <c r="GKZ277" s="477"/>
      <c r="GLC277" s="477"/>
      <c r="GLH277" s="477"/>
      <c r="GLK277" s="477"/>
      <c r="GLP277" s="477"/>
      <c r="GLS277" s="477"/>
      <c r="GLX277" s="477"/>
      <c r="GMA277" s="477"/>
      <c r="GMF277" s="477"/>
      <c r="GMI277" s="477"/>
      <c r="GMN277" s="477"/>
      <c r="GMQ277" s="477"/>
      <c r="GMV277" s="477"/>
      <c r="GMY277" s="477"/>
      <c r="GND277" s="477"/>
      <c r="GNG277" s="477"/>
      <c r="GNL277" s="477"/>
      <c r="GNO277" s="477"/>
      <c r="GNT277" s="477"/>
      <c r="GNW277" s="477"/>
      <c r="GOB277" s="477"/>
      <c r="GOE277" s="477"/>
      <c r="GOJ277" s="477"/>
      <c r="GOM277" s="477"/>
      <c r="GOR277" s="477"/>
      <c r="GOU277" s="477"/>
      <c r="GOZ277" s="477"/>
      <c r="GPC277" s="477"/>
      <c r="GPH277" s="477"/>
      <c r="GPK277" s="477"/>
      <c r="GPP277" s="477"/>
      <c r="GPS277" s="477"/>
      <c r="GPX277" s="477"/>
      <c r="GQA277" s="477"/>
      <c r="GQF277" s="477"/>
      <c r="GQI277" s="477"/>
      <c r="GQN277" s="477"/>
      <c r="GQQ277" s="477"/>
      <c r="GQV277" s="477"/>
      <c r="GQY277" s="477"/>
      <c r="GRD277" s="477"/>
      <c r="GRG277" s="477"/>
      <c r="GRL277" s="477"/>
      <c r="GRO277" s="477"/>
      <c r="GRT277" s="477"/>
      <c r="GRW277" s="477"/>
      <c r="GSB277" s="477"/>
      <c r="GSE277" s="477"/>
      <c r="GSJ277" s="477"/>
      <c r="GSM277" s="477"/>
      <c r="GSR277" s="477"/>
      <c r="GSU277" s="477"/>
      <c r="GSZ277" s="477"/>
      <c r="GTC277" s="477"/>
      <c r="GTH277" s="477"/>
      <c r="GTK277" s="477"/>
      <c r="GTP277" s="477"/>
      <c r="GTS277" s="477"/>
      <c r="GTX277" s="477"/>
      <c r="GUA277" s="477"/>
      <c r="GUF277" s="477"/>
      <c r="GUI277" s="477"/>
      <c r="GUN277" s="477"/>
      <c r="GUQ277" s="477"/>
      <c r="GUV277" s="477"/>
      <c r="GUY277" s="477"/>
      <c r="GVD277" s="477"/>
      <c r="GVG277" s="477"/>
      <c r="GVL277" s="477"/>
      <c r="GVO277" s="477"/>
      <c r="GVT277" s="477"/>
      <c r="GVW277" s="477"/>
      <c r="GWB277" s="477"/>
      <c r="GWE277" s="477"/>
      <c r="GWJ277" s="477"/>
      <c r="GWM277" s="477"/>
      <c r="GWR277" s="477"/>
      <c r="GWU277" s="477"/>
      <c r="GWZ277" s="477"/>
      <c r="GXC277" s="477"/>
      <c r="GXH277" s="477"/>
      <c r="GXK277" s="477"/>
      <c r="GXP277" s="477"/>
      <c r="GXS277" s="477"/>
      <c r="GXX277" s="477"/>
      <c r="GYA277" s="477"/>
      <c r="GYF277" s="477"/>
      <c r="GYI277" s="477"/>
      <c r="GYN277" s="477"/>
      <c r="GYQ277" s="477"/>
      <c r="GYV277" s="477"/>
      <c r="GYY277" s="477"/>
      <c r="GZD277" s="477"/>
      <c r="GZG277" s="477"/>
      <c r="GZL277" s="477"/>
      <c r="GZO277" s="477"/>
      <c r="GZT277" s="477"/>
      <c r="GZW277" s="477"/>
      <c r="HAB277" s="477"/>
      <c r="HAE277" s="477"/>
      <c r="HAJ277" s="477"/>
      <c r="HAM277" s="477"/>
      <c r="HAR277" s="477"/>
      <c r="HAU277" s="477"/>
      <c r="HAZ277" s="477"/>
      <c r="HBC277" s="477"/>
      <c r="HBH277" s="477"/>
      <c r="HBK277" s="477"/>
      <c r="HBP277" s="477"/>
      <c r="HBS277" s="477"/>
      <c r="HBX277" s="477"/>
      <c r="HCA277" s="477"/>
      <c r="HCF277" s="477"/>
      <c r="HCI277" s="477"/>
      <c r="HCN277" s="477"/>
      <c r="HCQ277" s="477"/>
      <c r="HCV277" s="477"/>
      <c r="HCY277" s="477"/>
      <c r="HDD277" s="477"/>
      <c r="HDG277" s="477"/>
      <c r="HDL277" s="477"/>
      <c r="HDO277" s="477"/>
      <c r="HDT277" s="477"/>
      <c r="HDW277" s="477"/>
      <c r="HEB277" s="477"/>
      <c r="HEE277" s="477"/>
      <c r="HEJ277" s="477"/>
      <c r="HEM277" s="477"/>
      <c r="HER277" s="477"/>
      <c r="HEU277" s="477"/>
      <c r="HEZ277" s="477"/>
      <c r="HFC277" s="477"/>
      <c r="HFH277" s="477"/>
      <c r="HFK277" s="477"/>
      <c r="HFP277" s="477"/>
      <c r="HFS277" s="477"/>
      <c r="HFX277" s="477"/>
      <c r="HGA277" s="477"/>
      <c r="HGF277" s="477"/>
      <c r="HGI277" s="477"/>
      <c r="HGN277" s="477"/>
      <c r="HGQ277" s="477"/>
      <c r="HGV277" s="477"/>
      <c r="HGY277" s="477"/>
      <c r="HHD277" s="477"/>
      <c r="HHG277" s="477"/>
      <c r="HHL277" s="477"/>
      <c r="HHO277" s="477"/>
      <c r="HHT277" s="477"/>
      <c r="HHW277" s="477"/>
      <c r="HIB277" s="477"/>
      <c r="HIE277" s="477"/>
      <c r="HIJ277" s="477"/>
      <c r="HIM277" s="477"/>
      <c r="HIR277" s="477"/>
      <c r="HIU277" s="477"/>
      <c r="HIZ277" s="477"/>
      <c r="HJC277" s="477"/>
      <c r="HJH277" s="477"/>
      <c r="HJK277" s="477"/>
      <c r="HJP277" s="477"/>
      <c r="HJS277" s="477"/>
      <c r="HJX277" s="477"/>
      <c r="HKA277" s="477"/>
      <c r="HKF277" s="477"/>
      <c r="HKI277" s="477"/>
      <c r="HKN277" s="477"/>
      <c r="HKQ277" s="477"/>
      <c r="HKV277" s="477"/>
      <c r="HKY277" s="477"/>
      <c r="HLD277" s="477"/>
      <c r="HLG277" s="477"/>
      <c r="HLL277" s="477"/>
      <c r="HLO277" s="477"/>
      <c r="HLT277" s="477"/>
      <c r="HLW277" s="477"/>
      <c r="HMB277" s="477"/>
      <c r="HME277" s="477"/>
      <c r="HMJ277" s="477"/>
      <c r="HMM277" s="477"/>
      <c r="HMR277" s="477"/>
      <c r="HMU277" s="477"/>
      <c r="HMZ277" s="477"/>
      <c r="HNC277" s="477"/>
      <c r="HNH277" s="477"/>
      <c r="HNK277" s="477"/>
      <c r="HNP277" s="477"/>
      <c r="HNS277" s="477"/>
      <c r="HNX277" s="477"/>
      <c r="HOA277" s="477"/>
      <c r="HOF277" s="477"/>
      <c r="HOI277" s="477"/>
      <c r="HON277" s="477"/>
      <c r="HOQ277" s="477"/>
      <c r="HOV277" s="477"/>
      <c r="HOY277" s="477"/>
      <c r="HPD277" s="477"/>
      <c r="HPG277" s="477"/>
      <c r="HPL277" s="477"/>
      <c r="HPO277" s="477"/>
      <c r="HPT277" s="477"/>
      <c r="HPW277" s="477"/>
      <c r="HQB277" s="477"/>
      <c r="HQE277" s="477"/>
      <c r="HQJ277" s="477"/>
      <c r="HQM277" s="477"/>
      <c r="HQR277" s="477"/>
      <c r="HQU277" s="477"/>
      <c r="HQZ277" s="477"/>
      <c r="HRC277" s="477"/>
      <c r="HRH277" s="477"/>
      <c r="HRK277" s="477"/>
      <c r="HRP277" s="477"/>
      <c r="HRS277" s="477"/>
      <c r="HRX277" s="477"/>
      <c r="HSA277" s="477"/>
      <c r="HSF277" s="477"/>
      <c r="HSI277" s="477"/>
      <c r="HSN277" s="477"/>
      <c r="HSQ277" s="477"/>
      <c r="HSV277" s="477"/>
      <c r="HSY277" s="477"/>
      <c r="HTD277" s="477"/>
      <c r="HTG277" s="477"/>
      <c r="HTL277" s="477"/>
      <c r="HTO277" s="477"/>
      <c r="HTT277" s="477"/>
      <c r="HTW277" s="477"/>
      <c r="HUB277" s="477"/>
      <c r="HUE277" s="477"/>
      <c r="HUJ277" s="477"/>
      <c r="HUM277" s="477"/>
      <c r="HUR277" s="477"/>
      <c r="HUU277" s="477"/>
      <c r="HUZ277" s="477"/>
      <c r="HVC277" s="477"/>
      <c r="HVH277" s="477"/>
      <c r="HVK277" s="477"/>
      <c r="HVP277" s="477"/>
      <c r="HVS277" s="477"/>
      <c r="HVX277" s="477"/>
      <c r="HWA277" s="477"/>
      <c r="HWF277" s="477"/>
      <c r="HWI277" s="477"/>
      <c r="HWN277" s="477"/>
      <c r="HWQ277" s="477"/>
      <c r="HWV277" s="477"/>
      <c r="HWY277" s="477"/>
      <c r="HXD277" s="477"/>
      <c r="HXG277" s="477"/>
      <c r="HXL277" s="477"/>
      <c r="HXO277" s="477"/>
      <c r="HXT277" s="477"/>
      <c r="HXW277" s="477"/>
      <c r="HYB277" s="477"/>
      <c r="HYE277" s="477"/>
      <c r="HYJ277" s="477"/>
      <c r="HYM277" s="477"/>
      <c r="HYR277" s="477"/>
      <c r="HYU277" s="477"/>
      <c r="HYZ277" s="477"/>
      <c r="HZC277" s="477"/>
      <c r="HZH277" s="477"/>
      <c r="HZK277" s="477"/>
      <c r="HZP277" s="477"/>
      <c r="HZS277" s="477"/>
      <c r="HZX277" s="477"/>
      <c r="IAA277" s="477"/>
      <c r="IAF277" s="477"/>
      <c r="IAI277" s="477"/>
      <c r="IAN277" s="477"/>
      <c r="IAQ277" s="477"/>
      <c r="IAV277" s="477"/>
      <c r="IAY277" s="477"/>
      <c r="IBD277" s="477"/>
      <c r="IBG277" s="477"/>
      <c r="IBL277" s="477"/>
      <c r="IBO277" s="477"/>
      <c r="IBT277" s="477"/>
      <c r="IBW277" s="477"/>
      <c r="ICB277" s="477"/>
      <c r="ICE277" s="477"/>
      <c r="ICJ277" s="477"/>
      <c r="ICM277" s="477"/>
      <c r="ICR277" s="477"/>
      <c r="ICU277" s="477"/>
      <c r="ICZ277" s="477"/>
      <c r="IDC277" s="477"/>
      <c r="IDH277" s="477"/>
      <c r="IDK277" s="477"/>
      <c r="IDP277" s="477"/>
      <c r="IDS277" s="477"/>
      <c r="IDX277" s="477"/>
      <c r="IEA277" s="477"/>
      <c r="IEF277" s="477"/>
      <c r="IEI277" s="477"/>
      <c r="IEN277" s="477"/>
      <c r="IEQ277" s="477"/>
      <c r="IEV277" s="477"/>
      <c r="IEY277" s="477"/>
      <c r="IFD277" s="477"/>
      <c r="IFG277" s="477"/>
      <c r="IFL277" s="477"/>
      <c r="IFO277" s="477"/>
      <c r="IFT277" s="477"/>
      <c r="IFW277" s="477"/>
      <c r="IGB277" s="477"/>
      <c r="IGE277" s="477"/>
      <c r="IGJ277" s="477"/>
      <c r="IGM277" s="477"/>
      <c r="IGR277" s="477"/>
      <c r="IGU277" s="477"/>
      <c r="IGZ277" s="477"/>
      <c r="IHC277" s="477"/>
      <c r="IHH277" s="477"/>
      <c r="IHK277" s="477"/>
      <c r="IHP277" s="477"/>
      <c r="IHS277" s="477"/>
      <c r="IHX277" s="477"/>
      <c r="IIA277" s="477"/>
      <c r="IIF277" s="477"/>
      <c r="III277" s="477"/>
      <c r="IIN277" s="477"/>
      <c r="IIQ277" s="477"/>
      <c r="IIV277" s="477"/>
      <c r="IIY277" s="477"/>
      <c r="IJD277" s="477"/>
      <c r="IJG277" s="477"/>
      <c r="IJL277" s="477"/>
      <c r="IJO277" s="477"/>
      <c r="IJT277" s="477"/>
      <c r="IJW277" s="477"/>
      <c r="IKB277" s="477"/>
      <c r="IKE277" s="477"/>
      <c r="IKJ277" s="477"/>
      <c r="IKM277" s="477"/>
      <c r="IKR277" s="477"/>
      <c r="IKU277" s="477"/>
      <c r="IKZ277" s="477"/>
      <c r="ILC277" s="477"/>
      <c r="ILH277" s="477"/>
      <c r="ILK277" s="477"/>
      <c r="ILP277" s="477"/>
      <c r="ILS277" s="477"/>
      <c r="ILX277" s="477"/>
      <c r="IMA277" s="477"/>
      <c r="IMF277" s="477"/>
      <c r="IMI277" s="477"/>
      <c r="IMN277" s="477"/>
      <c r="IMQ277" s="477"/>
      <c r="IMV277" s="477"/>
      <c r="IMY277" s="477"/>
      <c r="IND277" s="477"/>
      <c r="ING277" s="477"/>
      <c r="INL277" s="477"/>
      <c r="INO277" s="477"/>
      <c r="INT277" s="477"/>
      <c r="INW277" s="477"/>
      <c r="IOB277" s="477"/>
      <c r="IOE277" s="477"/>
      <c r="IOJ277" s="477"/>
      <c r="IOM277" s="477"/>
      <c r="IOR277" s="477"/>
      <c r="IOU277" s="477"/>
      <c r="IOZ277" s="477"/>
      <c r="IPC277" s="477"/>
      <c r="IPH277" s="477"/>
      <c r="IPK277" s="477"/>
      <c r="IPP277" s="477"/>
      <c r="IPS277" s="477"/>
      <c r="IPX277" s="477"/>
      <c r="IQA277" s="477"/>
      <c r="IQF277" s="477"/>
      <c r="IQI277" s="477"/>
      <c r="IQN277" s="477"/>
      <c r="IQQ277" s="477"/>
      <c r="IQV277" s="477"/>
      <c r="IQY277" s="477"/>
      <c r="IRD277" s="477"/>
      <c r="IRG277" s="477"/>
      <c r="IRL277" s="477"/>
      <c r="IRO277" s="477"/>
      <c r="IRT277" s="477"/>
      <c r="IRW277" s="477"/>
      <c r="ISB277" s="477"/>
      <c r="ISE277" s="477"/>
      <c r="ISJ277" s="477"/>
      <c r="ISM277" s="477"/>
      <c r="ISR277" s="477"/>
      <c r="ISU277" s="477"/>
      <c r="ISZ277" s="477"/>
      <c r="ITC277" s="477"/>
      <c r="ITH277" s="477"/>
      <c r="ITK277" s="477"/>
      <c r="ITP277" s="477"/>
      <c r="ITS277" s="477"/>
      <c r="ITX277" s="477"/>
      <c r="IUA277" s="477"/>
      <c r="IUF277" s="477"/>
      <c r="IUI277" s="477"/>
      <c r="IUN277" s="477"/>
      <c r="IUQ277" s="477"/>
      <c r="IUV277" s="477"/>
      <c r="IUY277" s="477"/>
      <c r="IVD277" s="477"/>
      <c r="IVG277" s="477"/>
      <c r="IVL277" s="477"/>
      <c r="IVO277" s="477"/>
      <c r="IVT277" s="477"/>
      <c r="IVW277" s="477"/>
      <c r="IWB277" s="477"/>
      <c r="IWE277" s="477"/>
      <c r="IWJ277" s="477"/>
      <c r="IWM277" s="477"/>
      <c r="IWR277" s="477"/>
      <c r="IWU277" s="477"/>
      <c r="IWZ277" s="477"/>
      <c r="IXC277" s="477"/>
      <c r="IXH277" s="477"/>
      <c r="IXK277" s="477"/>
      <c r="IXP277" s="477"/>
      <c r="IXS277" s="477"/>
      <c r="IXX277" s="477"/>
      <c r="IYA277" s="477"/>
      <c r="IYF277" s="477"/>
      <c r="IYI277" s="477"/>
      <c r="IYN277" s="477"/>
      <c r="IYQ277" s="477"/>
      <c r="IYV277" s="477"/>
      <c r="IYY277" s="477"/>
      <c r="IZD277" s="477"/>
      <c r="IZG277" s="477"/>
      <c r="IZL277" s="477"/>
      <c r="IZO277" s="477"/>
      <c r="IZT277" s="477"/>
      <c r="IZW277" s="477"/>
      <c r="JAB277" s="477"/>
      <c r="JAE277" s="477"/>
      <c r="JAJ277" s="477"/>
      <c r="JAM277" s="477"/>
      <c r="JAR277" s="477"/>
      <c r="JAU277" s="477"/>
      <c r="JAZ277" s="477"/>
      <c r="JBC277" s="477"/>
      <c r="JBH277" s="477"/>
      <c r="JBK277" s="477"/>
      <c r="JBP277" s="477"/>
      <c r="JBS277" s="477"/>
      <c r="JBX277" s="477"/>
      <c r="JCA277" s="477"/>
      <c r="JCF277" s="477"/>
      <c r="JCI277" s="477"/>
      <c r="JCN277" s="477"/>
      <c r="JCQ277" s="477"/>
      <c r="JCV277" s="477"/>
      <c r="JCY277" s="477"/>
      <c r="JDD277" s="477"/>
      <c r="JDG277" s="477"/>
      <c r="JDL277" s="477"/>
      <c r="JDO277" s="477"/>
      <c r="JDT277" s="477"/>
      <c r="JDW277" s="477"/>
      <c r="JEB277" s="477"/>
      <c r="JEE277" s="477"/>
      <c r="JEJ277" s="477"/>
      <c r="JEM277" s="477"/>
      <c r="JER277" s="477"/>
      <c r="JEU277" s="477"/>
      <c r="JEZ277" s="477"/>
      <c r="JFC277" s="477"/>
      <c r="JFH277" s="477"/>
      <c r="JFK277" s="477"/>
      <c r="JFP277" s="477"/>
      <c r="JFS277" s="477"/>
      <c r="JFX277" s="477"/>
      <c r="JGA277" s="477"/>
      <c r="JGF277" s="477"/>
      <c r="JGI277" s="477"/>
      <c r="JGN277" s="477"/>
      <c r="JGQ277" s="477"/>
      <c r="JGV277" s="477"/>
      <c r="JGY277" s="477"/>
      <c r="JHD277" s="477"/>
      <c r="JHG277" s="477"/>
      <c r="JHL277" s="477"/>
      <c r="JHO277" s="477"/>
      <c r="JHT277" s="477"/>
      <c r="JHW277" s="477"/>
      <c r="JIB277" s="477"/>
      <c r="JIE277" s="477"/>
      <c r="JIJ277" s="477"/>
      <c r="JIM277" s="477"/>
      <c r="JIR277" s="477"/>
      <c r="JIU277" s="477"/>
      <c r="JIZ277" s="477"/>
      <c r="JJC277" s="477"/>
      <c r="JJH277" s="477"/>
      <c r="JJK277" s="477"/>
      <c r="JJP277" s="477"/>
      <c r="JJS277" s="477"/>
      <c r="JJX277" s="477"/>
      <c r="JKA277" s="477"/>
      <c r="JKF277" s="477"/>
      <c r="JKI277" s="477"/>
      <c r="JKN277" s="477"/>
      <c r="JKQ277" s="477"/>
      <c r="JKV277" s="477"/>
      <c r="JKY277" s="477"/>
      <c r="JLD277" s="477"/>
      <c r="JLG277" s="477"/>
      <c r="JLL277" s="477"/>
      <c r="JLO277" s="477"/>
      <c r="JLT277" s="477"/>
      <c r="JLW277" s="477"/>
      <c r="JMB277" s="477"/>
      <c r="JME277" s="477"/>
      <c r="JMJ277" s="477"/>
      <c r="JMM277" s="477"/>
      <c r="JMR277" s="477"/>
      <c r="JMU277" s="477"/>
      <c r="JMZ277" s="477"/>
      <c r="JNC277" s="477"/>
      <c r="JNH277" s="477"/>
      <c r="JNK277" s="477"/>
      <c r="JNP277" s="477"/>
      <c r="JNS277" s="477"/>
      <c r="JNX277" s="477"/>
      <c r="JOA277" s="477"/>
      <c r="JOF277" s="477"/>
      <c r="JOI277" s="477"/>
      <c r="JON277" s="477"/>
      <c r="JOQ277" s="477"/>
      <c r="JOV277" s="477"/>
      <c r="JOY277" s="477"/>
      <c r="JPD277" s="477"/>
      <c r="JPG277" s="477"/>
      <c r="JPL277" s="477"/>
      <c r="JPO277" s="477"/>
      <c r="JPT277" s="477"/>
      <c r="JPW277" s="477"/>
      <c r="JQB277" s="477"/>
      <c r="JQE277" s="477"/>
      <c r="JQJ277" s="477"/>
      <c r="JQM277" s="477"/>
      <c r="JQR277" s="477"/>
      <c r="JQU277" s="477"/>
      <c r="JQZ277" s="477"/>
      <c r="JRC277" s="477"/>
      <c r="JRH277" s="477"/>
      <c r="JRK277" s="477"/>
      <c r="JRP277" s="477"/>
      <c r="JRS277" s="477"/>
      <c r="JRX277" s="477"/>
      <c r="JSA277" s="477"/>
      <c r="JSF277" s="477"/>
      <c r="JSI277" s="477"/>
      <c r="JSN277" s="477"/>
      <c r="JSQ277" s="477"/>
      <c r="JSV277" s="477"/>
      <c r="JSY277" s="477"/>
      <c r="JTD277" s="477"/>
      <c r="JTG277" s="477"/>
      <c r="JTL277" s="477"/>
      <c r="JTO277" s="477"/>
      <c r="JTT277" s="477"/>
      <c r="JTW277" s="477"/>
      <c r="JUB277" s="477"/>
      <c r="JUE277" s="477"/>
      <c r="JUJ277" s="477"/>
      <c r="JUM277" s="477"/>
      <c r="JUR277" s="477"/>
      <c r="JUU277" s="477"/>
      <c r="JUZ277" s="477"/>
      <c r="JVC277" s="477"/>
      <c r="JVH277" s="477"/>
      <c r="JVK277" s="477"/>
      <c r="JVP277" s="477"/>
      <c r="JVS277" s="477"/>
      <c r="JVX277" s="477"/>
      <c r="JWA277" s="477"/>
      <c r="JWF277" s="477"/>
      <c r="JWI277" s="477"/>
      <c r="JWN277" s="477"/>
      <c r="JWQ277" s="477"/>
      <c r="JWV277" s="477"/>
      <c r="JWY277" s="477"/>
      <c r="JXD277" s="477"/>
      <c r="JXG277" s="477"/>
      <c r="JXL277" s="477"/>
      <c r="JXO277" s="477"/>
      <c r="JXT277" s="477"/>
      <c r="JXW277" s="477"/>
      <c r="JYB277" s="477"/>
      <c r="JYE277" s="477"/>
      <c r="JYJ277" s="477"/>
      <c r="JYM277" s="477"/>
      <c r="JYR277" s="477"/>
      <c r="JYU277" s="477"/>
      <c r="JYZ277" s="477"/>
      <c r="JZC277" s="477"/>
      <c r="JZH277" s="477"/>
      <c r="JZK277" s="477"/>
      <c r="JZP277" s="477"/>
      <c r="JZS277" s="477"/>
      <c r="JZX277" s="477"/>
      <c r="KAA277" s="477"/>
      <c r="KAF277" s="477"/>
      <c r="KAI277" s="477"/>
      <c r="KAN277" s="477"/>
      <c r="KAQ277" s="477"/>
      <c r="KAV277" s="477"/>
      <c r="KAY277" s="477"/>
      <c r="KBD277" s="477"/>
      <c r="KBG277" s="477"/>
      <c r="KBL277" s="477"/>
      <c r="KBO277" s="477"/>
      <c r="KBT277" s="477"/>
      <c r="KBW277" s="477"/>
      <c r="KCB277" s="477"/>
      <c r="KCE277" s="477"/>
      <c r="KCJ277" s="477"/>
      <c r="KCM277" s="477"/>
      <c r="KCR277" s="477"/>
      <c r="KCU277" s="477"/>
      <c r="KCZ277" s="477"/>
      <c r="KDC277" s="477"/>
      <c r="KDH277" s="477"/>
      <c r="KDK277" s="477"/>
      <c r="KDP277" s="477"/>
      <c r="KDS277" s="477"/>
      <c r="KDX277" s="477"/>
      <c r="KEA277" s="477"/>
      <c r="KEF277" s="477"/>
      <c r="KEI277" s="477"/>
      <c r="KEN277" s="477"/>
      <c r="KEQ277" s="477"/>
      <c r="KEV277" s="477"/>
      <c r="KEY277" s="477"/>
      <c r="KFD277" s="477"/>
      <c r="KFG277" s="477"/>
      <c r="KFL277" s="477"/>
      <c r="KFO277" s="477"/>
      <c r="KFT277" s="477"/>
      <c r="KFW277" s="477"/>
      <c r="KGB277" s="477"/>
      <c r="KGE277" s="477"/>
      <c r="KGJ277" s="477"/>
      <c r="KGM277" s="477"/>
      <c r="KGR277" s="477"/>
      <c r="KGU277" s="477"/>
      <c r="KGZ277" s="477"/>
      <c r="KHC277" s="477"/>
      <c r="KHH277" s="477"/>
      <c r="KHK277" s="477"/>
      <c r="KHP277" s="477"/>
      <c r="KHS277" s="477"/>
      <c r="KHX277" s="477"/>
      <c r="KIA277" s="477"/>
      <c r="KIF277" s="477"/>
      <c r="KII277" s="477"/>
      <c r="KIN277" s="477"/>
      <c r="KIQ277" s="477"/>
      <c r="KIV277" s="477"/>
      <c r="KIY277" s="477"/>
      <c r="KJD277" s="477"/>
      <c r="KJG277" s="477"/>
      <c r="KJL277" s="477"/>
      <c r="KJO277" s="477"/>
      <c r="KJT277" s="477"/>
      <c r="KJW277" s="477"/>
      <c r="KKB277" s="477"/>
      <c r="KKE277" s="477"/>
      <c r="KKJ277" s="477"/>
      <c r="KKM277" s="477"/>
      <c r="KKR277" s="477"/>
      <c r="KKU277" s="477"/>
      <c r="KKZ277" s="477"/>
      <c r="KLC277" s="477"/>
      <c r="KLH277" s="477"/>
      <c r="KLK277" s="477"/>
      <c r="KLP277" s="477"/>
      <c r="KLS277" s="477"/>
      <c r="KLX277" s="477"/>
      <c r="KMA277" s="477"/>
      <c r="KMF277" s="477"/>
      <c r="KMI277" s="477"/>
      <c r="KMN277" s="477"/>
      <c r="KMQ277" s="477"/>
      <c r="KMV277" s="477"/>
      <c r="KMY277" s="477"/>
      <c r="KND277" s="477"/>
      <c r="KNG277" s="477"/>
      <c r="KNL277" s="477"/>
      <c r="KNO277" s="477"/>
      <c r="KNT277" s="477"/>
      <c r="KNW277" s="477"/>
      <c r="KOB277" s="477"/>
      <c r="KOE277" s="477"/>
      <c r="KOJ277" s="477"/>
      <c r="KOM277" s="477"/>
      <c r="KOR277" s="477"/>
      <c r="KOU277" s="477"/>
      <c r="KOZ277" s="477"/>
      <c r="KPC277" s="477"/>
      <c r="KPH277" s="477"/>
      <c r="KPK277" s="477"/>
      <c r="KPP277" s="477"/>
      <c r="KPS277" s="477"/>
      <c r="KPX277" s="477"/>
      <c r="KQA277" s="477"/>
      <c r="KQF277" s="477"/>
      <c r="KQI277" s="477"/>
      <c r="KQN277" s="477"/>
      <c r="KQQ277" s="477"/>
      <c r="KQV277" s="477"/>
      <c r="KQY277" s="477"/>
      <c r="KRD277" s="477"/>
      <c r="KRG277" s="477"/>
      <c r="KRL277" s="477"/>
      <c r="KRO277" s="477"/>
      <c r="KRT277" s="477"/>
      <c r="KRW277" s="477"/>
      <c r="KSB277" s="477"/>
      <c r="KSE277" s="477"/>
      <c r="KSJ277" s="477"/>
      <c r="KSM277" s="477"/>
      <c r="KSR277" s="477"/>
      <c r="KSU277" s="477"/>
      <c r="KSZ277" s="477"/>
      <c r="KTC277" s="477"/>
      <c r="KTH277" s="477"/>
      <c r="KTK277" s="477"/>
      <c r="KTP277" s="477"/>
      <c r="KTS277" s="477"/>
      <c r="KTX277" s="477"/>
      <c r="KUA277" s="477"/>
      <c r="KUF277" s="477"/>
      <c r="KUI277" s="477"/>
      <c r="KUN277" s="477"/>
      <c r="KUQ277" s="477"/>
      <c r="KUV277" s="477"/>
      <c r="KUY277" s="477"/>
      <c r="KVD277" s="477"/>
      <c r="KVG277" s="477"/>
      <c r="KVL277" s="477"/>
      <c r="KVO277" s="477"/>
      <c r="KVT277" s="477"/>
      <c r="KVW277" s="477"/>
      <c r="KWB277" s="477"/>
      <c r="KWE277" s="477"/>
      <c r="KWJ277" s="477"/>
      <c r="KWM277" s="477"/>
      <c r="KWR277" s="477"/>
      <c r="KWU277" s="477"/>
      <c r="KWZ277" s="477"/>
      <c r="KXC277" s="477"/>
      <c r="KXH277" s="477"/>
      <c r="KXK277" s="477"/>
      <c r="KXP277" s="477"/>
      <c r="KXS277" s="477"/>
      <c r="KXX277" s="477"/>
      <c r="KYA277" s="477"/>
      <c r="KYF277" s="477"/>
      <c r="KYI277" s="477"/>
      <c r="KYN277" s="477"/>
      <c r="KYQ277" s="477"/>
      <c r="KYV277" s="477"/>
      <c r="KYY277" s="477"/>
      <c r="KZD277" s="477"/>
      <c r="KZG277" s="477"/>
      <c r="KZL277" s="477"/>
      <c r="KZO277" s="477"/>
      <c r="KZT277" s="477"/>
      <c r="KZW277" s="477"/>
      <c r="LAB277" s="477"/>
      <c r="LAE277" s="477"/>
      <c r="LAJ277" s="477"/>
      <c r="LAM277" s="477"/>
      <c r="LAR277" s="477"/>
      <c r="LAU277" s="477"/>
      <c r="LAZ277" s="477"/>
      <c r="LBC277" s="477"/>
      <c r="LBH277" s="477"/>
      <c r="LBK277" s="477"/>
      <c r="LBP277" s="477"/>
      <c r="LBS277" s="477"/>
      <c r="LBX277" s="477"/>
      <c r="LCA277" s="477"/>
      <c r="LCF277" s="477"/>
      <c r="LCI277" s="477"/>
      <c r="LCN277" s="477"/>
      <c r="LCQ277" s="477"/>
      <c r="LCV277" s="477"/>
      <c r="LCY277" s="477"/>
      <c r="LDD277" s="477"/>
      <c r="LDG277" s="477"/>
      <c r="LDL277" s="477"/>
      <c r="LDO277" s="477"/>
      <c r="LDT277" s="477"/>
      <c r="LDW277" s="477"/>
      <c r="LEB277" s="477"/>
      <c r="LEE277" s="477"/>
      <c r="LEJ277" s="477"/>
      <c r="LEM277" s="477"/>
      <c r="LER277" s="477"/>
      <c r="LEU277" s="477"/>
      <c r="LEZ277" s="477"/>
      <c r="LFC277" s="477"/>
      <c r="LFH277" s="477"/>
      <c r="LFK277" s="477"/>
      <c r="LFP277" s="477"/>
      <c r="LFS277" s="477"/>
      <c r="LFX277" s="477"/>
      <c r="LGA277" s="477"/>
      <c r="LGF277" s="477"/>
      <c r="LGI277" s="477"/>
      <c r="LGN277" s="477"/>
      <c r="LGQ277" s="477"/>
      <c r="LGV277" s="477"/>
      <c r="LGY277" s="477"/>
      <c r="LHD277" s="477"/>
      <c r="LHG277" s="477"/>
      <c r="LHL277" s="477"/>
      <c r="LHO277" s="477"/>
      <c r="LHT277" s="477"/>
      <c r="LHW277" s="477"/>
      <c r="LIB277" s="477"/>
      <c r="LIE277" s="477"/>
      <c r="LIJ277" s="477"/>
      <c r="LIM277" s="477"/>
      <c r="LIR277" s="477"/>
      <c r="LIU277" s="477"/>
      <c r="LIZ277" s="477"/>
      <c r="LJC277" s="477"/>
      <c r="LJH277" s="477"/>
      <c r="LJK277" s="477"/>
      <c r="LJP277" s="477"/>
      <c r="LJS277" s="477"/>
      <c r="LJX277" s="477"/>
      <c r="LKA277" s="477"/>
      <c r="LKF277" s="477"/>
      <c r="LKI277" s="477"/>
      <c r="LKN277" s="477"/>
      <c r="LKQ277" s="477"/>
      <c r="LKV277" s="477"/>
      <c r="LKY277" s="477"/>
      <c r="LLD277" s="477"/>
      <c r="LLG277" s="477"/>
      <c r="LLL277" s="477"/>
      <c r="LLO277" s="477"/>
      <c r="LLT277" s="477"/>
      <c r="LLW277" s="477"/>
      <c r="LMB277" s="477"/>
      <c r="LME277" s="477"/>
      <c r="LMJ277" s="477"/>
      <c r="LMM277" s="477"/>
      <c r="LMR277" s="477"/>
      <c r="LMU277" s="477"/>
      <c r="LMZ277" s="477"/>
      <c r="LNC277" s="477"/>
      <c r="LNH277" s="477"/>
      <c r="LNK277" s="477"/>
      <c r="LNP277" s="477"/>
      <c r="LNS277" s="477"/>
      <c r="LNX277" s="477"/>
      <c r="LOA277" s="477"/>
      <c r="LOF277" s="477"/>
      <c r="LOI277" s="477"/>
      <c r="LON277" s="477"/>
      <c r="LOQ277" s="477"/>
      <c r="LOV277" s="477"/>
      <c r="LOY277" s="477"/>
      <c r="LPD277" s="477"/>
      <c r="LPG277" s="477"/>
      <c r="LPL277" s="477"/>
      <c r="LPO277" s="477"/>
      <c r="LPT277" s="477"/>
      <c r="LPW277" s="477"/>
      <c r="LQB277" s="477"/>
      <c r="LQE277" s="477"/>
      <c r="LQJ277" s="477"/>
      <c r="LQM277" s="477"/>
      <c r="LQR277" s="477"/>
      <c r="LQU277" s="477"/>
      <c r="LQZ277" s="477"/>
      <c r="LRC277" s="477"/>
      <c r="LRH277" s="477"/>
      <c r="LRK277" s="477"/>
      <c r="LRP277" s="477"/>
      <c r="LRS277" s="477"/>
      <c r="LRX277" s="477"/>
      <c r="LSA277" s="477"/>
      <c r="LSF277" s="477"/>
      <c r="LSI277" s="477"/>
      <c r="LSN277" s="477"/>
      <c r="LSQ277" s="477"/>
      <c r="LSV277" s="477"/>
      <c r="LSY277" s="477"/>
      <c r="LTD277" s="477"/>
      <c r="LTG277" s="477"/>
      <c r="LTL277" s="477"/>
      <c r="LTO277" s="477"/>
      <c r="LTT277" s="477"/>
      <c r="LTW277" s="477"/>
      <c r="LUB277" s="477"/>
      <c r="LUE277" s="477"/>
      <c r="LUJ277" s="477"/>
      <c r="LUM277" s="477"/>
      <c r="LUR277" s="477"/>
      <c r="LUU277" s="477"/>
      <c r="LUZ277" s="477"/>
      <c r="LVC277" s="477"/>
      <c r="LVH277" s="477"/>
      <c r="LVK277" s="477"/>
      <c r="LVP277" s="477"/>
      <c r="LVS277" s="477"/>
      <c r="LVX277" s="477"/>
      <c r="LWA277" s="477"/>
      <c r="LWF277" s="477"/>
      <c r="LWI277" s="477"/>
      <c r="LWN277" s="477"/>
      <c r="LWQ277" s="477"/>
      <c r="LWV277" s="477"/>
      <c r="LWY277" s="477"/>
      <c r="LXD277" s="477"/>
      <c r="LXG277" s="477"/>
      <c r="LXL277" s="477"/>
      <c r="LXO277" s="477"/>
      <c r="LXT277" s="477"/>
      <c r="LXW277" s="477"/>
      <c r="LYB277" s="477"/>
      <c r="LYE277" s="477"/>
      <c r="LYJ277" s="477"/>
      <c r="LYM277" s="477"/>
      <c r="LYR277" s="477"/>
      <c r="LYU277" s="477"/>
      <c r="LYZ277" s="477"/>
      <c r="LZC277" s="477"/>
      <c r="LZH277" s="477"/>
      <c r="LZK277" s="477"/>
      <c r="LZP277" s="477"/>
      <c r="LZS277" s="477"/>
      <c r="LZX277" s="477"/>
      <c r="MAA277" s="477"/>
      <c r="MAF277" s="477"/>
      <c r="MAI277" s="477"/>
      <c r="MAN277" s="477"/>
      <c r="MAQ277" s="477"/>
      <c r="MAV277" s="477"/>
      <c r="MAY277" s="477"/>
      <c r="MBD277" s="477"/>
      <c r="MBG277" s="477"/>
      <c r="MBL277" s="477"/>
      <c r="MBO277" s="477"/>
      <c r="MBT277" s="477"/>
      <c r="MBW277" s="477"/>
      <c r="MCB277" s="477"/>
      <c r="MCE277" s="477"/>
      <c r="MCJ277" s="477"/>
      <c r="MCM277" s="477"/>
      <c r="MCR277" s="477"/>
      <c r="MCU277" s="477"/>
      <c r="MCZ277" s="477"/>
      <c r="MDC277" s="477"/>
      <c r="MDH277" s="477"/>
      <c r="MDK277" s="477"/>
      <c r="MDP277" s="477"/>
      <c r="MDS277" s="477"/>
      <c r="MDX277" s="477"/>
      <c r="MEA277" s="477"/>
      <c r="MEF277" s="477"/>
      <c r="MEI277" s="477"/>
      <c r="MEN277" s="477"/>
      <c r="MEQ277" s="477"/>
      <c r="MEV277" s="477"/>
      <c r="MEY277" s="477"/>
      <c r="MFD277" s="477"/>
      <c r="MFG277" s="477"/>
      <c r="MFL277" s="477"/>
      <c r="MFO277" s="477"/>
      <c r="MFT277" s="477"/>
      <c r="MFW277" s="477"/>
      <c r="MGB277" s="477"/>
      <c r="MGE277" s="477"/>
      <c r="MGJ277" s="477"/>
      <c r="MGM277" s="477"/>
      <c r="MGR277" s="477"/>
      <c r="MGU277" s="477"/>
      <c r="MGZ277" s="477"/>
      <c r="MHC277" s="477"/>
      <c r="MHH277" s="477"/>
      <c r="MHK277" s="477"/>
      <c r="MHP277" s="477"/>
      <c r="MHS277" s="477"/>
      <c r="MHX277" s="477"/>
      <c r="MIA277" s="477"/>
      <c r="MIF277" s="477"/>
      <c r="MII277" s="477"/>
      <c r="MIN277" s="477"/>
      <c r="MIQ277" s="477"/>
      <c r="MIV277" s="477"/>
      <c r="MIY277" s="477"/>
      <c r="MJD277" s="477"/>
      <c r="MJG277" s="477"/>
      <c r="MJL277" s="477"/>
      <c r="MJO277" s="477"/>
      <c r="MJT277" s="477"/>
      <c r="MJW277" s="477"/>
      <c r="MKB277" s="477"/>
      <c r="MKE277" s="477"/>
      <c r="MKJ277" s="477"/>
      <c r="MKM277" s="477"/>
      <c r="MKR277" s="477"/>
      <c r="MKU277" s="477"/>
      <c r="MKZ277" s="477"/>
      <c r="MLC277" s="477"/>
      <c r="MLH277" s="477"/>
      <c r="MLK277" s="477"/>
      <c r="MLP277" s="477"/>
      <c r="MLS277" s="477"/>
      <c r="MLX277" s="477"/>
      <c r="MMA277" s="477"/>
      <c r="MMF277" s="477"/>
      <c r="MMI277" s="477"/>
      <c r="MMN277" s="477"/>
      <c r="MMQ277" s="477"/>
      <c r="MMV277" s="477"/>
      <c r="MMY277" s="477"/>
      <c r="MND277" s="477"/>
      <c r="MNG277" s="477"/>
      <c r="MNL277" s="477"/>
      <c r="MNO277" s="477"/>
      <c r="MNT277" s="477"/>
      <c r="MNW277" s="477"/>
      <c r="MOB277" s="477"/>
      <c r="MOE277" s="477"/>
      <c r="MOJ277" s="477"/>
      <c r="MOM277" s="477"/>
      <c r="MOR277" s="477"/>
      <c r="MOU277" s="477"/>
      <c r="MOZ277" s="477"/>
      <c r="MPC277" s="477"/>
      <c r="MPH277" s="477"/>
      <c r="MPK277" s="477"/>
      <c r="MPP277" s="477"/>
      <c r="MPS277" s="477"/>
      <c r="MPX277" s="477"/>
      <c r="MQA277" s="477"/>
      <c r="MQF277" s="477"/>
      <c r="MQI277" s="477"/>
      <c r="MQN277" s="477"/>
      <c r="MQQ277" s="477"/>
      <c r="MQV277" s="477"/>
      <c r="MQY277" s="477"/>
      <c r="MRD277" s="477"/>
      <c r="MRG277" s="477"/>
      <c r="MRL277" s="477"/>
      <c r="MRO277" s="477"/>
      <c r="MRT277" s="477"/>
      <c r="MRW277" s="477"/>
      <c r="MSB277" s="477"/>
      <c r="MSE277" s="477"/>
      <c r="MSJ277" s="477"/>
      <c r="MSM277" s="477"/>
      <c r="MSR277" s="477"/>
      <c r="MSU277" s="477"/>
      <c r="MSZ277" s="477"/>
      <c r="MTC277" s="477"/>
      <c r="MTH277" s="477"/>
      <c r="MTK277" s="477"/>
      <c r="MTP277" s="477"/>
      <c r="MTS277" s="477"/>
      <c r="MTX277" s="477"/>
      <c r="MUA277" s="477"/>
      <c r="MUF277" s="477"/>
      <c r="MUI277" s="477"/>
      <c r="MUN277" s="477"/>
      <c r="MUQ277" s="477"/>
      <c r="MUV277" s="477"/>
      <c r="MUY277" s="477"/>
      <c r="MVD277" s="477"/>
      <c r="MVG277" s="477"/>
      <c r="MVL277" s="477"/>
      <c r="MVO277" s="477"/>
      <c r="MVT277" s="477"/>
      <c r="MVW277" s="477"/>
      <c r="MWB277" s="477"/>
      <c r="MWE277" s="477"/>
      <c r="MWJ277" s="477"/>
      <c r="MWM277" s="477"/>
      <c r="MWR277" s="477"/>
      <c r="MWU277" s="477"/>
      <c r="MWZ277" s="477"/>
      <c r="MXC277" s="477"/>
      <c r="MXH277" s="477"/>
      <c r="MXK277" s="477"/>
      <c r="MXP277" s="477"/>
      <c r="MXS277" s="477"/>
      <c r="MXX277" s="477"/>
      <c r="MYA277" s="477"/>
      <c r="MYF277" s="477"/>
      <c r="MYI277" s="477"/>
      <c r="MYN277" s="477"/>
      <c r="MYQ277" s="477"/>
      <c r="MYV277" s="477"/>
      <c r="MYY277" s="477"/>
      <c r="MZD277" s="477"/>
      <c r="MZG277" s="477"/>
      <c r="MZL277" s="477"/>
      <c r="MZO277" s="477"/>
      <c r="MZT277" s="477"/>
      <c r="MZW277" s="477"/>
      <c r="NAB277" s="477"/>
      <c r="NAE277" s="477"/>
      <c r="NAJ277" s="477"/>
      <c r="NAM277" s="477"/>
      <c r="NAR277" s="477"/>
      <c r="NAU277" s="477"/>
      <c r="NAZ277" s="477"/>
      <c r="NBC277" s="477"/>
      <c r="NBH277" s="477"/>
      <c r="NBK277" s="477"/>
      <c r="NBP277" s="477"/>
      <c r="NBS277" s="477"/>
      <c r="NBX277" s="477"/>
      <c r="NCA277" s="477"/>
      <c r="NCF277" s="477"/>
      <c r="NCI277" s="477"/>
      <c r="NCN277" s="477"/>
      <c r="NCQ277" s="477"/>
      <c r="NCV277" s="477"/>
      <c r="NCY277" s="477"/>
      <c r="NDD277" s="477"/>
      <c r="NDG277" s="477"/>
      <c r="NDL277" s="477"/>
      <c r="NDO277" s="477"/>
      <c r="NDT277" s="477"/>
      <c r="NDW277" s="477"/>
      <c r="NEB277" s="477"/>
      <c r="NEE277" s="477"/>
      <c r="NEJ277" s="477"/>
      <c r="NEM277" s="477"/>
      <c r="NER277" s="477"/>
      <c r="NEU277" s="477"/>
      <c r="NEZ277" s="477"/>
      <c r="NFC277" s="477"/>
      <c r="NFH277" s="477"/>
      <c r="NFK277" s="477"/>
      <c r="NFP277" s="477"/>
      <c r="NFS277" s="477"/>
      <c r="NFX277" s="477"/>
      <c r="NGA277" s="477"/>
      <c r="NGF277" s="477"/>
      <c r="NGI277" s="477"/>
      <c r="NGN277" s="477"/>
      <c r="NGQ277" s="477"/>
      <c r="NGV277" s="477"/>
      <c r="NGY277" s="477"/>
      <c r="NHD277" s="477"/>
      <c r="NHG277" s="477"/>
      <c r="NHL277" s="477"/>
      <c r="NHO277" s="477"/>
      <c r="NHT277" s="477"/>
      <c r="NHW277" s="477"/>
      <c r="NIB277" s="477"/>
      <c r="NIE277" s="477"/>
      <c r="NIJ277" s="477"/>
      <c r="NIM277" s="477"/>
      <c r="NIR277" s="477"/>
      <c r="NIU277" s="477"/>
      <c r="NIZ277" s="477"/>
      <c r="NJC277" s="477"/>
      <c r="NJH277" s="477"/>
      <c r="NJK277" s="477"/>
      <c r="NJP277" s="477"/>
      <c r="NJS277" s="477"/>
      <c r="NJX277" s="477"/>
      <c r="NKA277" s="477"/>
      <c r="NKF277" s="477"/>
      <c r="NKI277" s="477"/>
      <c r="NKN277" s="477"/>
      <c r="NKQ277" s="477"/>
      <c r="NKV277" s="477"/>
      <c r="NKY277" s="477"/>
      <c r="NLD277" s="477"/>
      <c r="NLG277" s="477"/>
      <c r="NLL277" s="477"/>
      <c r="NLO277" s="477"/>
      <c r="NLT277" s="477"/>
      <c r="NLW277" s="477"/>
      <c r="NMB277" s="477"/>
      <c r="NME277" s="477"/>
      <c r="NMJ277" s="477"/>
      <c r="NMM277" s="477"/>
      <c r="NMR277" s="477"/>
      <c r="NMU277" s="477"/>
      <c r="NMZ277" s="477"/>
      <c r="NNC277" s="477"/>
      <c r="NNH277" s="477"/>
      <c r="NNK277" s="477"/>
      <c r="NNP277" s="477"/>
      <c r="NNS277" s="477"/>
      <c r="NNX277" s="477"/>
      <c r="NOA277" s="477"/>
      <c r="NOF277" s="477"/>
      <c r="NOI277" s="477"/>
      <c r="NON277" s="477"/>
      <c r="NOQ277" s="477"/>
      <c r="NOV277" s="477"/>
      <c r="NOY277" s="477"/>
      <c r="NPD277" s="477"/>
      <c r="NPG277" s="477"/>
      <c r="NPL277" s="477"/>
      <c r="NPO277" s="477"/>
      <c r="NPT277" s="477"/>
      <c r="NPW277" s="477"/>
      <c r="NQB277" s="477"/>
      <c r="NQE277" s="477"/>
      <c r="NQJ277" s="477"/>
      <c r="NQM277" s="477"/>
      <c r="NQR277" s="477"/>
      <c r="NQU277" s="477"/>
      <c r="NQZ277" s="477"/>
      <c r="NRC277" s="477"/>
      <c r="NRH277" s="477"/>
      <c r="NRK277" s="477"/>
      <c r="NRP277" s="477"/>
      <c r="NRS277" s="477"/>
      <c r="NRX277" s="477"/>
      <c r="NSA277" s="477"/>
      <c r="NSF277" s="477"/>
      <c r="NSI277" s="477"/>
      <c r="NSN277" s="477"/>
      <c r="NSQ277" s="477"/>
      <c r="NSV277" s="477"/>
      <c r="NSY277" s="477"/>
      <c r="NTD277" s="477"/>
      <c r="NTG277" s="477"/>
      <c r="NTL277" s="477"/>
      <c r="NTO277" s="477"/>
      <c r="NTT277" s="477"/>
      <c r="NTW277" s="477"/>
      <c r="NUB277" s="477"/>
      <c r="NUE277" s="477"/>
      <c r="NUJ277" s="477"/>
      <c r="NUM277" s="477"/>
      <c r="NUR277" s="477"/>
      <c r="NUU277" s="477"/>
      <c r="NUZ277" s="477"/>
      <c r="NVC277" s="477"/>
      <c r="NVH277" s="477"/>
      <c r="NVK277" s="477"/>
      <c r="NVP277" s="477"/>
      <c r="NVS277" s="477"/>
      <c r="NVX277" s="477"/>
      <c r="NWA277" s="477"/>
      <c r="NWF277" s="477"/>
      <c r="NWI277" s="477"/>
      <c r="NWN277" s="477"/>
      <c r="NWQ277" s="477"/>
      <c r="NWV277" s="477"/>
      <c r="NWY277" s="477"/>
      <c r="NXD277" s="477"/>
      <c r="NXG277" s="477"/>
      <c r="NXL277" s="477"/>
      <c r="NXO277" s="477"/>
      <c r="NXT277" s="477"/>
      <c r="NXW277" s="477"/>
      <c r="NYB277" s="477"/>
      <c r="NYE277" s="477"/>
      <c r="NYJ277" s="477"/>
      <c r="NYM277" s="477"/>
      <c r="NYR277" s="477"/>
      <c r="NYU277" s="477"/>
      <c r="NYZ277" s="477"/>
      <c r="NZC277" s="477"/>
      <c r="NZH277" s="477"/>
      <c r="NZK277" s="477"/>
      <c r="NZP277" s="477"/>
      <c r="NZS277" s="477"/>
      <c r="NZX277" s="477"/>
      <c r="OAA277" s="477"/>
      <c r="OAF277" s="477"/>
      <c r="OAI277" s="477"/>
      <c r="OAN277" s="477"/>
      <c r="OAQ277" s="477"/>
      <c r="OAV277" s="477"/>
      <c r="OAY277" s="477"/>
      <c r="OBD277" s="477"/>
      <c r="OBG277" s="477"/>
      <c r="OBL277" s="477"/>
      <c r="OBO277" s="477"/>
      <c r="OBT277" s="477"/>
      <c r="OBW277" s="477"/>
      <c r="OCB277" s="477"/>
      <c r="OCE277" s="477"/>
      <c r="OCJ277" s="477"/>
      <c r="OCM277" s="477"/>
      <c r="OCR277" s="477"/>
      <c r="OCU277" s="477"/>
      <c r="OCZ277" s="477"/>
      <c r="ODC277" s="477"/>
      <c r="ODH277" s="477"/>
      <c r="ODK277" s="477"/>
      <c r="ODP277" s="477"/>
      <c r="ODS277" s="477"/>
      <c r="ODX277" s="477"/>
      <c r="OEA277" s="477"/>
      <c r="OEF277" s="477"/>
      <c r="OEI277" s="477"/>
      <c r="OEN277" s="477"/>
      <c r="OEQ277" s="477"/>
      <c r="OEV277" s="477"/>
      <c r="OEY277" s="477"/>
      <c r="OFD277" s="477"/>
      <c r="OFG277" s="477"/>
      <c r="OFL277" s="477"/>
      <c r="OFO277" s="477"/>
      <c r="OFT277" s="477"/>
      <c r="OFW277" s="477"/>
      <c r="OGB277" s="477"/>
      <c r="OGE277" s="477"/>
      <c r="OGJ277" s="477"/>
      <c r="OGM277" s="477"/>
      <c r="OGR277" s="477"/>
      <c r="OGU277" s="477"/>
      <c r="OGZ277" s="477"/>
      <c r="OHC277" s="477"/>
      <c r="OHH277" s="477"/>
      <c r="OHK277" s="477"/>
      <c r="OHP277" s="477"/>
      <c r="OHS277" s="477"/>
      <c r="OHX277" s="477"/>
      <c r="OIA277" s="477"/>
      <c r="OIF277" s="477"/>
      <c r="OII277" s="477"/>
      <c r="OIN277" s="477"/>
      <c r="OIQ277" s="477"/>
      <c r="OIV277" s="477"/>
      <c r="OIY277" s="477"/>
      <c r="OJD277" s="477"/>
      <c r="OJG277" s="477"/>
      <c r="OJL277" s="477"/>
      <c r="OJO277" s="477"/>
      <c r="OJT277" s="477"/>
      <c r="OJW277" s="477"/>
      <c r="OKB277" s="477"/>
      <c r="OKE277" s="477"/>
      <c r="OKJ277" s="477"/>
      <c r="OKM277" s="477"/>
      <c r="OKR277" s="477"/>
      <c r="OKU277" s="477"/>
      <c r="OKZ277" s="477"/>
      <c r="OLC277" s="477"/>
      <c r="OLH277" s="477"/>
      <c r="OLK277" s="477"/>
      <c r="OLP277" s="477"/>
      <c r="OLS277" s="477"/>
      <c r="OLX277" s="477"/>
      <c r="OMA277" s="477"/>
      <c r="OMF277" s="477"/>
      <c r="OMI277" s="477"/>
      <c r="OMN277" s="477"/>
      <c r="OMQ277" s="477"/>
      <c r="OMV277" s="477"/>
      <c r="OMY277" s="477"/>
      <c r="OND277" s="477"/>
      <c r="ONG277" s="477"/>
      <c r="ONL277" s="477"/>
      <c r="ONO277" s="477"/>
      <c r="ONT277" s="477"/>
      <c r="ONW277" s="477"/>
      <c r="OOB277" s="477"/>
      <c r="OOE277" s="477"/>
      <c r="OOJ277" s="477"/>
      <c r="OOM277" s="477"/>
      <c r="OOR277" s="477"/>
      <c r="OOU277" s="477"/>
      <c r="OOZ277" s="477"/>
      <c r="OPC277" s="477"/>
      <c r="OPH277" s="477"/>
      <c r="OPK277" s="477"/>
      <c r="OPP277" s="477"/>
      <c r="OPS277" s="477"/>
      <c r="OPX277" s="477"/>
      <c r="OQA277" s="477"/>
      <c r="OQF277" s="477"/>
      <c r="OQI277" s="477"/>
      <c r="OQN277" s="477"/>
      <c r="OQQ277" s="477"/>
      <c r="OQV277" s="477"/>
      <c r="OQY277" s="477"/>
      <c r="ORD277" s="477"/>
      <c r="ORG277" s="477"/>
      <c r="ORL277" s="477"/>
      <c r="ORO277" s="477"/>
      <c r="ORT277" s="477"/>
      <c r="ORW277" s="477"/>
      <c r="OSB277" s="477"/>
      <c r="OSE277" s="477"/>
      <c r="OSJ277" s="477"/>
      <c r="OSM277" s="477"/>
      <c r="OSR277" s="477"/>
      <c r="OSU277" s="477"/>
      <c r="OSZ277" s="477"/>
      <c r="OTC277" s="477"/>
      <c r="OTH277" s="477"/>
      <c r="OTK277" s="477"/>
      <c r="OTP277" s="477"/>
      <c r="OTS277" s="477"/>
      <c r="OTX277" s="477"/>
      <c r="OUA277" s="477"/>
      <c r="OUF277" s="477"/>
      <c r="OUI277" s="477"/>
      <c r="OUN277" s="477"/>
      <c r="OUQ277" s="477"/>
      <c r="OUV277" s="477"/>
      <c r="OUY277" s="477"/>
      <c r="OVD277" s="477"/>
      <c r="OVG277" s="477"/>
      <c r="OVL277" s="477"/>
      <c r="OVO277" s="477"/>
      <c r="OVT277" s="477"/>
      <c r="OVW277" s="477"/>
      <c r="OWB277" s="477"/>
      <c r="OWE277" s="477"/>
      <c r="OWJ277" s="477"/>
      <c r="OWM277" s="477"/>
      <c r="OWR277" s="477"/>
      <c r="OWU277" s="477"/>
      <c r="OWZ277" s="477"/>
      <c r="OXC277" s="477"/>
      <c r="OXH277" s="477"/>
      <c r="OXK277" s="477"/>
      <c r="OXP277" s="477"/>
      <c r="OXS277" s="477"/>
      <c r="OXX277" s="477"/>
      <c r="OYA277" s="477"/>
      <c r="OYF277" s="477"/>
      <c r="OYI277" s="477"/>
      <c r="OYN277" s="477"/>
      <c r="OYQ277" s="477"/>
      <c r="OYV277" s="477"/>
      <c r="OYY277" s="477"/>
      <c r="OZD277" s="477"/>
      <c r="OZG277" s="477"/>
      <c r="OZL277" s="477"/>
      <c r="OZO277" s="477"/>
      <c r="OZT277" s="477"/>
      <c r="OZW277" s="477"/>
      <c r="PAB277" s="477"/>
      <c r="PAE277" s="477"/>
      <c r="PAJ277" s="477"/>
      <c r="PAM277" s="477"/>
      <c r="PAR277" s="477"/>
      <c r="PAU277" s="477"/>
      <c r="PAZ277" s="477"/>
      <c r="PBC277" s="477"/>
      <c r="PBH277" s="477"/>
      <c r="PBK277" s="477"/>
      <c r="PBP277" s="477"/>
      <c r="PBS277" s="477"/>
      <c r="PBX277" s="477"/>
      <c r="PCA277" s="477"/>
      <c r="PCF277" s="477"/>
      <c r="PCI277" s="477"/>
      <c r="PCN277" s="477"/>
      <c r="PCQ277" s="477"/>
      <c r="PCV277" s="477"/>
      <c r="PCY277" s="477"/>
      <c r="PDD277" s="477"/>
      <c r="PDG277" s="477"/>
      <c r="PDL277" s="477"/>
      <c r="PDO277" s="477"/>
      <c r="PDT277" s="477"/>
      <c r="PDW277" s="477"/>
      <c r="PEB277" s="477"/>
      <c r="PEE277" s="477"/>
      <c r="PEJ277" s="477"/>
      <c r="PEM277" s="477"/>
      <c r="PER277" s="477"/>
      <c r="PEU277" s="477"/>
      <c r="PEZ277" s="477"/>
      <c r="PFC277" s="477"/>
      <c r="PFH277" s="477"/>
      <c r="PFK277" s="477"/>
      <c r="PFP277" s="477"/>
      <c r="PFS277" s="477"/>
      <c r="PFX277" s="477"/>
      <c r="PGA277" s="477"/>
      <c r="PGF277" s="477"/>
      <c r="PGI277" s="477"/>
      <c r="PGN277" s="477"/>
      <c r="PGQ277" s="477"/>
      <c r="PGV277" s="477"/>
      <c r="PGY277" s="477"/>
      <c r="PHD277" s="477"/>
      <c r="PHG277" s="477"/>
      <c r="PHL277" s="477"/>
      <c r="PHO277" s="477"/>
      <c r="PHT277" s="477"/>
      <c r="PHW277" s="477"/>
      <c r="PIB277" s="477"/>
      <c r="PIE277" s="477"/>
      <c r="PIJ277" s="477"/>
      <c r="PIM277" s="477"/>
      <c r="PIR277" s="477"/>
      <c r="PIU277" s="477"/>
      <c r="PIZ277" s="477"/>
      <c r="PJC277" s="477"/>
      <c r="PJH277" s="477"/>
      <c r="PJK277" s="477"/>
      <c r="PJP277" s="477"/>
      <c r="PJS277" s="477"/>
      <c r="PJX277" s="477"/>
      <c r="PKA277" s="477"/>
      <c r="PKF277" s="477"/>
      <c r="PKI277" s="477"/>
      <c r="PKN277" s="477"/>
      <c r="PKQ277" s="477"/>
      <c r="PKV277" s="477"/>
      <c r="PKY277" s="477"/>
      <c r="PLD277" s="477"/>
      <c r="PLG277" s="477"/>
      <c r="PLL277" s="477"/>
      <c r="PLO277" s="477"/>
      <c r="PLT277" s="477"/>
      <c r="PLW277" s="477"/>
      <c r="PMB277" s="477"/>
      <c r="PME277" s="477"/>
      <c r="PMJ277" s="477"/>
      <c r="PMM277" s="477"/>
      <c r="PMR277" s="477"/>
      <c r="PMU277" s="477"/>
      <c r="PMZ277" s="477"/>
      <c r="PNC277" s="477"/>
      <c r="PNH277" s="477"/>
      <c r="PNK277" s="477"/>
      <c r="PNP277" s="477"/>
      <c r="PNS277" s="477"/>
      <c r="PNX277" s="477"/>
      <c r="POA277" s="477"/>
      <c r="POF277" s="477"/>
      <c r="POI277" s="477"/>
      <c r="PON277" s="477"/>
      <c r="POQ277" s="477"/>
      <c r="POV277" s="477"/>
      <c r="POY277" s="477"/>
      <c r="PPD277" s="477"/>
      <c r="PPG277" s="477"/>
      <c r="PPL277" s="477"/>
      <c r="PPO277" s="477"/>
      <c r="PPT277" s="477"/>
      <c r="PPW277" s="477"/>
      <c r="PQB277" s="477"/>
      <c r="PQE277" s="477"/>
      <c r="PQJ277" s="477"/>
      <c r="PQM277" s="477"/>
      <c r="PQR277" s="477"/>
      <c r="PQU277" s="477"/>
      <c r="PQZ277" s="477"/>
      <c r="PRC277" s="477"/>
      <c r="PRH277" s="477"/>
      <c r="PRK277" s="477"/>
      <c r="PRP277" s="477"/>
      <c r="PRS277" s="477"/>
      <c r="PRX277" s="477"/>
      <c r="PSA277" s="477"/>
      <c r="PSF277" s="477"/>
      <c r="PSI277" s="477"/>
      <c r="PSN277" s="477"/>
      <c r="PSQ277" s="477"/>
      <c r="PSV277" s="477"/>
      <c r="PSY277" s="477"/>
      <c r="PTD277" s="477"/>
      <c r="PTG277" s="477"/>
      <c r="PTL277" s="477"/>
      <c r="PTO277" s="477"/>
      <c r="PTT277" s="477"/>
      <c r="PTW277" s="477"/>
      <c r="PUB277" s="477"/>
      <c r="PUE277" s="477"/>
      <c r="PUJ277" s="477"/>
      <c r="PUM277" s="477"/>
      <c r="PUR277" s="477"/>
      <c r="PUU277" s="477"/>
      <c r="PUZ277" s="477"/>
      <c r="PVC277" s="477"/>
      <c r="PVH277" s="477"/>
      <c r="PVK277" s="477"/>
      <c r="PVP277" s="477"/>
      <c r="PVS277" s="477"/>
      <c r="PVX277" s="477"/>
      <c r="PWA277" s="477"/>
      <c r="PWF277" s="477"/>
      <c r="PWI277" s="477"/>
      <c r="PWN277" s="477"/>
      <c r="PWQ277" s="477"/>
      <c r="PWV277" s="477"/>
      <c r="PWY277" s="477"/>
      <c r="PXD277" s="477"/>
      <c r="PXG277" s="477"/>
      <c r="PXL277" s="477"/>
      <c r="PXO277" s="477"/>
      <c r="PXT277" s="477"/>
      <c r="PXW277" s="477"/>
      <c r="PYB277" s="477"/>
      <c r="PYE277" s="477"/>
      <c r="PYJ277" s="477"/>
      <c r="PYM277" s="477"/>
      <c r="PYR277" s="477"/>
      <c r="PYU277" s="477"/>
      <c r="PYZ277" s="477"/>
      <c r="PZC277" s="477"/>
      <c r="PZH277" s="477"/>
      <c r="PZK277" s="477"/>
      <c r="PZP277" s="477"/>
      <c r="PZS277" s="477"/>
      <c r="PZX277" s="477"/>
      <c r="QAA277" s="477"/>
      <c r="QAF277" s="477"/>
      <c r="QAI277" s="477"/>
      <c r="QAN277" s="477"/>
      <c r="QAQ277" s="477"/>
      <c r="QAV277" s="477"/>
      <c r="QAY277" s="477"/>
      <c r="QBD277" s="477"/>
      <c r="QBG277" s="477"/>
      <c r="QBL277" s="477"/>
      <c r="QBO277" s="477"/>
      <c r="QBT277" s="477"/>
      <c r="QBW277" s="477"/>
      <c r="QCB277" s="477"/>
      <c r="QCE277" s="477"/>
      <c r="QCJ277" s="477"/>
      <c r="QCM277" s="477"/>
      <c r="QCR277" s="477"/>
      <c r="QCU277" s="477"/>
      <c r="QCZ277" s="477"/>
      <c r="QDC277" s="477"/>
      <c r="QDH277" s="477"/>
      <c r="QDK277" s="477"/>
      <c r="QDP277" s="477"/>
      <c r="QDS277" s="477"/>
      <c r="QDX277" s="477"/>
      <c r="QEA277" s="477"/>
      <c r="QEF277" s="477"/>
      <c r="QEI277" s="477"/>
      <c r="QEN277" s="477"/>
      <c r="QEQ277" s="477"/>
      <c r="QEV277" s="477"/>
      <c r="QEY277" s="477"/>
      <c r="QFD277" s="477"/>
      <c r="QFG277" s="477"/>
      <c r="QFL277" s="477"/>
      <c r="QFO277" s="477"/>
      <c r="QFT277" s="477"/>
      <c r="QFW277" s="477"/>
      <c r="QGB277" s="477"/>
      <c r="QGE277" s="477"/>
      <c r="QGJ277" s="477"/>
      <c r="QGM277" s="477"/>
      <c r="QGR277" s="477"/>
      <c r="QGU277" s="477"/>
      <c r="QGZ277" s="477"/>
      <c r="QHC277" s="477"/>
      <c r="QHH277" s="477"/>
      <c r="QHK277" s="477"/>
      <c r="QHP277" s="477"/>
      <c r="QHS277" s="477"/>
      <c r="QHX277" s="477"/>
      <c r="QIA277" s="477"/>
      <c r="QIF277" s="477"/>
      <c r="QII277" s="477"/>
      <c r="QIN277" s="477"/>
      <c r="QIQ277" s="477"/>
      <c r="QIV277" s="477"/>
      <c r="QIY277" s="477"/>
      <c r="QJD277" s="477"/>
      <c r="QJG277" s="477"/>
      <c r="QJL277" s="477"/>
      <c r="QJO277" s="477"/>
      <c r="QJT277" s="477"/>
      <c r="QJW277" s="477"/>
      <c r="QKB277" s="477"/>
      <c r="QKE277" s="477"/>
      <c r="QKJ277" s="477"/>
      <c r="QKM277" s="477"/>
      <c r="QKR277" s="477"/>
      <c r="QKU277" s="477"/>
      <c r="QKZ277" s="477"/>
      <c r="QLC277" s="477"/>
      <c r="QLH277" s="477"/>
      <c r="QLK277" s="477"/>
      <c r="QLP277" s="477"/>
      <c r="QLS277" s="477"/>
      <c r="QLX277" s="477"/>
      <c r="QMA277" s="477"/>
      <c r="QMF277" s="477"/>
      <c r="QMI277" s="477"/>
      <c r="QMN277" s="477"/>
      <c r="QMQ277" s="477"/>
      <c r="QMV277" s="477"/>
      <c r="QMY277" s="477"/>
      <c r="QND277" s="477"/>
      <c r="QNG277" s="477"/>
      <c r="QNL277" s="477"/>
      <c r="QNO277" s="477"/>
      <c r="QNT277" s="477"/>
      <c r="QNW277" s="477"/>
      <c r="QOB277" s="477"/>
      <c r="QOE277" s="477"/>
      <c r="QOJ277" s="477"/>
      <c r="QOM277" s="477"/>
      <c r="QOR277" s="477"/>
      <c r="QOU277" s="477"/>
      <c r="QOZ277" s="477"/>
      <c r="QPC277" s="477"/>
      <c r="QPH277" s="477"/>
      <c r="QPK277" s="477"/>
      <c r="QPP277" s="477"/>
      <c r="QPS277" s="477"/>
      <c r="QPX277" s="477"/>
      <c r="QQA277" s="477"/>
      <c r="QQF277" s="477"/>
      <c r="QQI277" s="477"/>
      <c r="QQN277" s="477"/>
      <c r="QQQ277" s="477"/>
      <c r="QQV277" s="477"/>
      <c r="QQY277" s="477"/>
      <c r="QRD277" s="477"/>
      <c r="QRG277" s="477"/>
      <c r="QRL277" s="477"/>
      <c r="QRO277" s="477"/>
      <c r="QRT277" s="477"/>
      <c r="QRW277" s="477"/>
      <c r="QSB277" s="477"/>
      <c r="QSE277" s="477"/>
      <c r="QSJ277" s="477"/>
      <c r="QSM277" s="477"/>
      <c r="QSR277" s="477"/>
      <c r="QSU277" s="477"/>
      <c r="QSZ277" s="477"/>
      <c r="QTC277" s="477"/>
      <c r="QTH277" s="477"/>
      <c r="QTK277" s="477"/>
      <c r="QTP277" s="477"/>
      <c r="QTS277" s="477"/>
      <c r="QTX277" s="477"/>
      <c r="QUA277" s="477"/>
      <c r="QUF277" s="477"/>
      <c r="QUI277" s="477"/>
      <c r="QUN277" s="477"/>
      <c r="QUQ277" s="477"/>
      <c r="QUV277" s="477"/>
      <c r="QUY277" s="477"/>
      <c r="QVD277" s="477"/>
      <c r="QVG277" s="477"/>
      <c r="QVL277" s="477"/>
      <c r="QVO277" s="477"/>
      <c r="QVT277" s="477"/>
      <c r="QVW277" s="477"/>
      <c r="QWB277" s="477"/>
      <c r="QWE277" s="477"/>
      <c r="QWJ277" s="477"/>
      <c r="QWM277" s="477"/>
      <c r="QWR277" s="477"/>
      <c r="QWU277" s="477"/>
      <c r="QWZ277" s="477"/>
      <c r="QXC277" s="477"/>
      <c r="QXH277" s="477"/>
      <c r="QXK277" s="477"/>
      <c r="QXP277" s="477"/>
      <c r="QXS277" s="477"/>
      <c r="QXX277" s="477"/>
      <c r="QYA277" s="477"/>
      <c r="QYF277" s="477"/>
      <c r="QYI277" s="477"/>
      <c r="QYN277" s="477"/>
      <c r="QYQ277" s="477"/>
      <c r="QYV277" s="477"/>
      <c r="QYY277" s="477"/>
      <c r="QZD277" s="477"/>
      <c r="QZG277" s="477"/>
      <c r="QZL277" s="477"/>
      <c r="QZO277" s="477"/>
      <c r="QZT277" s="477"/>
      <c r="QZW277" s="477"/>
      <c r="RAB277" s="477"/>
      <c r="RAE277" s="477"/>
      <c r="RAJ277" s="477"/>
      <c r="RAM277" s="477"/>
      <c r="RAR277" s="477"/>
      <c r="RAU277" s="477"/>
      <c r="RAZ277" s="477"/>
      <c r="RBC277" s="477"/>
      <c r="RBH277" s="477"/>
      <c r="RBK277" s="477"/>
      <c r="RBP277" s="477"/>
      <c r="RBS277" s="477"/>
      <c r="RBX277" s="477"/>
      <c r="RCA277" s="477"/>
      <c r="RCF277" s="477"/>
      <c r="RCI277" s="477"/>
      <c r="RCN277" s="477"/>
      <c r="RCQ277" s="477"/>
      <c r="RCV277" s="477"/>
      <c r="RCY277" s="477"/>
      <c r="RDD277" s="477"/>
      <c r="RDG277" s="477"/>
      <c r="RDL277" s="477"/>
      <c r="RDO277" s="477"/>
      <c r="RDT277" s="477"/>
      <c r="RDW277" s="477"/>
      <c r="REB277" s="477"/>
      <c r="REE277" s="477"/>
      <c r="REJ277" s="477"/>
      <c r="REM277" s="477"/>
      <c r="RER277" s="477"/>
      <c r="REU277" s="477"/>
      <c r="REZ277" s="477"/>
      <c r="RFC277" s="477"/>
      <c r="RFH277" s="477"/>
      <c r="RFK277" s="477"/>
      <c r="RFP277" s="477"/>
      <c r="RFS277" s="477"/>
      <c r="RFX277" s="477"/>
      <c r="RGA277" s="477"/>
      <c r="RGF277" s="477"/>
      <c r="RGI277" s="477"/>
      <c r="RGN277" s="477"/>
      <c r="RGQ277" s="477"/>
      <c r="RGV277" s="477"/>
      <c r="RGY277" s="477"/>
      <c r="RHD277" s="477"/>
      <c r="RHG277" s="477"/>
      <c r="RHL277" s="477"/>
      <c r="RHO277" s="477"/>
      <c r="RHT277" s="477"/>
      <c r="RHW277" s="477"/>
      <c r="RIB277" s="477"/>
      <c r="RIE277" s="477"/>
      <c r="RIJ277" s="477"/>
      <c r="RIM277" s="477"/>
      <c r="RIR277" s="477"/>
      <c r="RIU277" s="477"/>
      <c r="RIZ277" s="477"/>
      <c r="RJC277" s="477"/>
      <c r="RJH277" s="477"/>
      <c r="RJK277" s="477"/>
      <c r="RJP277" s="477"/>
      <c r="RJS277" s="477"/>
      <c r="RJX277" s="477"/>
      <c r="RKA277" s="477"/>
      <c r="RKF277" s="477"/>
      <c r="RKI277" s="477"/>
      <c r="RKN277" s="477"/>
      <c r="RKQ277" s="477"/>
      <c r="RKV277" s="477"/>
      <c r="RKY277" s="477"/>
      <c r="RLD277" s="477"/>
      <c r="RLG277" s="477"/>
      <c r="RLL277" s="477"/>
      <c r="RLO277" s="477"/>
      <c r="RLT277" s="477"/>
      <c r="RLW277" s="477"/>
      <c r="RMB277" s="477"/>
      <c r="RME277" s="477"/>
      <c r="RMJ277" s="477"/>
      <c r="RMM277" s="477"/>
      <c r="RMR277" s="477"/>
      <c r="RMU277" s="477"/>
      <c r="RMZ277" s="477"/>
      <c r="RNC277" s="477"/>
      <c r="RNH277" s="477"/>
      <c r="RNK277" s="477"/>
      <c r="RNP277" s="477"/>
      <c r="RNS277" s="477"/>
      <c r="RNX277" s="477"/>
      <c r="ROA277" s="477"/>
      <c r="ROF277" s="477"/>
      <c r="ROI277" s="477"/>
      <c r="RON277" s="477"/>
      <c r="ROQ277" s="477"/>
      <c r="ROV277" s="477"/>
      <c r="ROY277" s="477"/>
      <c r="RPD277" s="477"/>
      <c r="RPG277" s="477"/>
      <c r="RPL277" s="477"/>
      <c r="RPO277" s="477"/>
      <c r="RPT277" s="477"/>
      <c r="RPW277" s="477"/>
      <c r="RQB277" s="477"/>
      <c r="RQE277" s="477"/>
      <c r="RQJ277" s="477"/>
      <c r="RQM277" s="477"/>
      <c r="RQR277" s="477"/>
      <c r="RQU277" s="477"/>
      <c r="RQZ277" s="477"/>
      <c r="RRC277" s="477"/>
      <c r="RRH277" s="477"/>
      <c r="RRK277" s="477"/>
      <c r="RRP277" s="477"/>
      <c r="RRS277" s="477"/>
      <c r="RRX277" s="477"/>
      <c r="RSA277" s="477"/>
      <c r="RSF277" s="477"/>
      <c r="RSI277" s="477"/>
      <c r="RSN277" s="477"/>
      <c r="RSQ277" s="477"/>
      <c r="RSV277" s="477"/>
      <c r="RSY277" s="477"/>
      <c r="RTD277" s="477"/>
      <c r="RTG277" s="477"/>
      <c r="RTL277" s="477"/>
      <c r="RTO277" s="477"/>
      <c r="RTT277" s="477"/>
      <c r="RTW277" s="477"/>
      <c r="RUB277" s="477"/>
      <c r="RUE277" s="477"/>
      <c r="RUJ277" s="477"/>
      <c r="RUM277" s="477"/>
      <c r="RUR277" s="477"/>
      <c r="RUU277" s="477"/>
      <c r="RUZ277" s="477"/>
      <c r="RVC277" s="477"/>
      <c r="RVH277" s="477"/>
      <c r="RVK277" s="477"/>
      <c r="RVP277" s="477"/>
      <c r="RVS277" s="477"/>
      <c r="RVX277" s="477"/>
      <c r="RWA277" s="477"/>
      <c r="RWF277" s="477"/>
      <c r="RWI277" s="477"/>
      <c r="RWN277" s="477"/>
      <c r="RWQ277" s="477"/>
      <c r="RWV277" s="477"/>
      <c r="RWY277" s="477"/>
      <c r="RXD277" s="477"/>
      <c r="RXG277" s="477"/>
      <c r="RXL277" s="477"/>
      <c r="RXO277" s="477"/>
      <c r="RXT277" s="477"/>
      <c r="RXW277" s="477"/>
      <c r="RYB277" s="477"/>
      <c r="RYE277" s="477"/>
      <c r="RYJ277" s="477"/>
      <c r="RYM277" s="477"/>
      <c r="RYR277" s="477"/>
      <c r="RYU277" s="477"/>
      <c r="RYZ277" s="477"/>
      <c r="RZC277" s="477"/>
      <c r="RZH277" s="477"/>
      <c r="RZK277" s="477"/>
      <c r="RZP277" s="477"/>
      <c r="RZS277" s="477"/>
      <c r="RZX277" s="477"/>
      <c r="SAA277" s="477"/>
      <c r="SAF277" s="477"/>
      <c r="SAI277" s="477"/>
      <c r="SAN277" s="477"/>
      <c r="SAQ277" s="477"/>
      <c r="SAV277" s="477"/>
      <c r="SAY277" s="477"/>
      <c r="SBD277" s="477"/>
      <c r="SBG277" s="477"/>
      <c r="SBL277" s="477"/>
      <c r="SBO277" s="477"/>
      <c r="SBT277" s="477"/>
      <c r="SBW277" s="477"/>
      <c r="SCB277" s="477"/>
      <c r="SCE277" s="477"/>
      <c r="SCJ277" s="477"/>
      <c r="SCM277" s="477"/>
      <c r="SCR277" s="477"/>
      <c r="SCU277" s="477"/>
      <c r="SCZ277" s="477"/>
      <c r="SDC277" s="477"/>
      <c r="SDH277" s="477"/>
      <c r="SDK277" s="477"/>
      <c r="SDP277" s="477"/>
      <c r="SDS277" s="477"/>
      <c r="SDX277" s="477"/>
      <c r="SEA277" s="477"/>
      <c r="SEF277" s="477"/>
      <c r="SEI277" s="477"/>
      <c r="SEN277" s="477"/>
      <c r="SEQ277" s="477"/>
      <c r="SEV277" s="477"/>
      <c r="SEY277" s="477"/>
      <c r="SFD277" s="477"/>
      <c r="SFG277" s="477"/>
      <c r="SFL277" s="477"/>
      <c r="SFO277" s="477"/>
      <c r="SFT277" s="477"/>
      <c r="SFW277" s="477"/>
      <c r="SGB277" s="477"/>
      <c r="SGE277" s="477"/>
      <c r="SGJ277" s="477"/>
      <c r="SGM277" s="477"/>
      <c r="SGR277" s="477"/>
      <c r="SGU277" s="477"/>
      <c r="SGZ277" s="477"/>
      <c r="SHC277" s="477"/>
      <c r="SHH277" s="477"/>
      <c r="SHK277" s="477"/>
      <c r="SHP277" s="477"/>
      <c r="SHS277" s="477"/>
      <c r="SHX277" s="477"/>
      <c r="SIA277" s="477"/>
      <c r="SIF277" s="477"/>
      <c r="SII277" s="477"/>
      <c r="SIN277" s="477"/>
      <c r="SIQ277" s="477"/>
      <c r="SIV277" s="477"/>
      <c r="SIY277" s="477"/>
      <c r="SJD277" s="477"/>
      <c r="SJG277" s="477"/>
      <c r="SJL277" s="477"/>
      <c r="SJO277" s="477"/>
      <c r="SJT277" s="477"/>
      <c r="SJW277" s="477"/>
      <c r="SKB277" s="477"/>
      <c r="SKE277" s="477"/>
      <c r="SKJ277" s="477"/>
      <c r="SKM277" s="477"/>
      <c r="SKR277" s="477"/>
      <c r="SKU277" s="477"/>
      <c r="SKZ277" s="477"/>
      <c r="SLC277" s="477"/>
      <c r="SLH277" s="477"/>
      <c r="SLK277" s="477"/>
      <c r="SLP277" s="477"/>
      <c r="SLS277" s="477"/>
      <c r="SLX277" s="477"/>
      <c r="SMA277" s="477"/>
      <c r="SMF277" s="477"/>
      <c r="SMI277" s="477"/>
      <c r="SMN277" s="477"/>
      <c r="SMQ277" s="477"/>
      <c r="SMV277" s="477"/>
      <c r="SMY277" s="477"/>
      <c r="SND277" s="477"/>
      <c r="SNG277" s="477"/>
      <c r="SNL277" s="477"/>
      <c r="SNO277" s="477"/>
      <c r="SNT277" s="477"/>
      <c r="SNW277" s="477"/>
      <c r="SOB277" s="477"/>
      <c r="SOE277" s="477"/>
      <c r="SOJ277" s="477"/>
      <c r="SOM277" s="477"/>
      <c r="SOR277" s="477"/>
      <c r="SOU277" s="477"/>
      <c r="SOZ277" s="477"/>
      <c r="SPC277" s="477"/>
      <c r="SPH277" s="477"/>
      <c r="SPK277" s="477"/>
      <c r="SPP277" s="477"/>
      <c r="SPS277" s="477"/>
      <c r="SPX277" s="477"/>
      <c r="SQA277" s="477"/>
      <c r="SQF277" s="477"/>
      <c r="SQI277" s="477"/>
      <c r="SQN277" s="477"/>
      <c r="SQQ277" s="477"/>
      <c r="SQV277" s="477"/>
      <c r="SQY277" s="477"/>
      <c r="SRD277" s="477"/>
      <c r="SRG277" s="477"/>
      <c r="SRL277" s="477"/>
      <c r="SRO277" s="477"/>
      <c r="SRT277" s="477"/>
      <c r="SRW277" s="477"/>
      <c r="SSB277" s="477"/>
      <c r="SSE277" s="477"/>
      <c r="SSJ277" s="477"/>
      <c r="SSM277" s="477"/>
      <c r="SSR277" s="477"/>
      <c r="SSU277" s="477"/>
      <c r="SSZ277" s="477"/>
      <c r="STC277" s="477"/>
      <c r="STH277" s="477"/>
      <c r="STK277" s="477"/>
      <c r="STP277" s="477"/>
      <c r="STS277" s="477"/>
      <c r="STX277" s="477"/>
      <c r="SUA277" s="477"/>
      <c r="SUF277" s="477"/>
      <c r="SUI277" s="477"/>
      <c r="SUN277" s="477"/>
      <c r="SUQ277" s="477"/>
      <c r="SUV277" s="477"/>
      <c r="SUY277" s="477"/>
      <c r="SVD277" s="477"/>
      <c r="SVG277" s="477"/>
      <c r="SVL277" s="477"/>
      <c r="SVO277" s="477"/>
      <c r="SVT277" s="477"/>
      <c r="SVW277" s="477"/>
      <c r="SWB277" s="477"/>
      <c r="SWE277" s="477"/>
      <c r="SWJ277" s="477"/>
      <c r="SWM277" s="477"/>
      <c r="SWR277" s="477"/>
      <c r="SWU277" s="477"/>
      <c r="SWZ277" s="477"/>
      <c r="SXC277" s="477"/>
      <c r="SXH277" s="477"/>
      <c r="SXK277" s="477"/>
      <c r="SXP277" s="477"/>
      <c r="SXS277" s="477"/>
      <c r="SXX277" s="477"/>
      <c r="SYA277" s="477"/>
      <c r="SYF277" s="477"/>
      <c r="SYI277" s="477"/>
      <c r="SYN277" s="477"/>
      <c r="SYQ277" s="477"/>
      <c r="SYV277" s="477"/>
      <c r="SYY277" s="477"/>
      <c r="SZD277" s="477"/>
      <c r="SZG277" s="477"/>
      <c r="SZL277" s="477"/>
      <c r="SZO277" s="477"/>
      <c r="SZT277" s="477"/>
      <c r="SZW277" s="477"/>
      <c r="TAB277" s="477"/>
      <c r="TAE277" s="477"/>
      <c r="TAJ277" s="477"/>
      <c r="TAM277" s="477"/>
      <c r="TAR277" s="477"/>
      <c r="TAU277" s="477"/>
      <c r="TAZ277" s="477"/>
      <c r="TBC277" s="477"/>
      <c r="TBH277" s="477"/>
      <c r="TBK277" s="477"/>
      <c r="TBP277" s="477"/>
      <c r="TBS277" s="477"/>
      <c r="TBX277" s="477"/>
      <c r="TCA277" s="477"/>
      <c r="TCF277" s="477"/>
      <c r="TCI277" s="477"/>
      <c r="TCN277" s="477"/>
      <c r="TCQ277" s="477"/>
      <c r="TCV277" s="477"/>
      <c r="TCY277" s="477"/>
      <c r="TDD277" s="477"/>
      <c r="TDG277" s="477"/>
      <c r="TDL277" s="477"/>
      <c r="TDO277" s="477"/>
      <c r="TDT277" s="477"/>
      <c r="TDW277" s="477"/>
      <c r="TEB277" s="477"/>
      <c r="TEE277" s="477"/>
      <c r="TEJ277" s="477"/>
      <c r="TEM277" s="477"/>
      <c r="TER277" s="477"/>
      <c r="TEU277" s="477"/>
      <c r="TEZ277" s="477"/>
      <c r="TFC277" s="477"/>
      <c r="TFH277" s="477"/>
      <c r="TFK277" s="477"/>
      <c r="TFP277" s="477"/>
      <c r="TFS277" s="477"/>
      <c r="TFX277" s="477"/>
      <c r="TGA277" s="477"/>
      <c r="TGF277" s="477"/>
      <c r="TGI277" s="477"/>
      <c r="TGN277" s="477"/>
      <c r="TGQ277" s="477"/>
      <c r="TGV277" s="477"/>
      <c r="TGY277" s="477"/>
      <c r="THD277" s="477"/>
      <c r="THG277" s="477"/>
      <c r="THL277" s="477"/>
      <c r="THO277" s="477"/>
      <c r="THT277" s="477"/>
      <c r="THW277" s="477"/>
      <c r="TIB277" s="477"/>
      <c r="TIE277" s="477"/>
      <c r="TIJ277" s="477"/>
      <c r="TIM277" s="477"/>
      <c r="TIR277" s="477"/>
      <c r="TIU277" s="477"/>
      <c r="TIZ277" s="477"/>
      <c r="TJC277" s="477"/>
      <c r="TJH277" s="477"/>
      <c r="TJK277" s="477"/>
      <c r="TJP277" s="477"/>
      <c r="TJS277" s="477"/>
      <c r="TJX277" s="477"/>
      <c r="TKA277" s="477"/>
      <c r="TKF277" s="477"/>
      <c r="TKI277" s="477"/>
      <c r="TKN277" s="477"/>
      <c r="TKQ277" s="477"/>
      <c r="TKV277" s="477"/>
      <c r="TKY277" s="477"/>
      <c r="TLD277" s="477"/>
      <c r="TLG277" s="477"/>
      <c r="TLL277" s="477"/>
      <c r="TLO277" s="477"/>
      <c r="TLT277" s="477"/>
      <c r="TLW277" s="477"/>
      <c r="TMB277" s="477"/>
      <c r="TME277" s="477"/>
      <c r="TMJ277" s="477"/>
      <c r="TMM277" s="477"/>
      <c r="TMR277" s="477"/>
      <c r="TMU277" s="477"/>
      <c r="TMZ277" s="477"/>
      <c r="TNC277" s="477"/>
      <c r="TNH277" s="477"/>
      <c r="TNK277" s="477"/>
      <c r="TNP277" s="477"/>
      <c r="TNS277" s="477"/>
      <c r="TNX277" s="477"/>
      <c r="TOA277" s="477"/>
      <c r="TOF277" s="477"/>
      <c r="TOI277" s="477"/>
      <c r="TON277" s="477"/>
      <c r="TOQ277" s="477"/>
      <c r="TOV277" s="477"/>
      <c r="TOY277" s="477"/>
      <c r="TPD277" s="477"/>
      <c r="TPG277" s="477"/>
      <c r="TPL277" s="477"/>
      <c r="TPO277" s="477"/>
      <c r="TPT277" s="477"/>
      <c r="TPW277" s="477"/>
      <c r="TQB277" s="477"/>
      <c r="TQE277" s="477"/>
      <c r="TQJ277" s="477"/>
      <c r="TQM277" s="477"/>
      <c r="TQR277" s="477"/>
      <c r="TQU277" s="477"/>
      <c r="TQZ277" s="477"/>
      <c r="TRC277" s="477"/>
      <c r="TRH277" s="477"/>
      <c r="TRK277" s="477"/>
      <c r="TRP277" s="477"/>
      <c r="TRS277" s="477"/>
      <c r="TRX277" s="477"/>
      <c r="TSA277" s="477"/>
      <c r="TSF277" s="477"/>
      <c r="TSI277" s="477"/>
      <c r="TSN277" s="477"/>
      <c r="TSQ277" s="477"/>
      <c r="TSV277" s="477"/>
      <c r="TSY277" s="477"/>
      <c r="TTD277" s="477"/>
      <c r="TTG277" s="477"/>
      <c r="TTL277" s="477"/>
      <c r="TTO277" s="477"/>
      <c r="TTT277" s="477"/>
      <c r="TTW277" s="477"/>
      <c r="TUB277" s="477"/>
      <c r="TUE277" s="477"/>
      <c r="TUJ277" s="477"/>
      <c r="TUM277" s="477"/>
      <c r="TUR277" s="477"/>
      <c r="TUU277" s="477"/>
      <c r="TUZ277" s="477"/>
      <c r="TVC277" s="477"/>
      <c r="TVH277" s="477"/>
      <c r="TVK277" s="477"/>
      <c r="TVP277" s="477"/>
      <c r="TVS277" s="477"/>
      <c r="TVX277" s="477"/>
      <c r="TWA277" s="477"/>
      <c r="TWF277" s="477"/>
      <c r="TWI277" s="477"/>
      <c r="TWN277" s="477"/>
      <c r="TWQ277" s="477"/>
      <c r="TWV277" s="477"/>
      <c r="TWY277" s="477"/>
      <c r="TXD277" s="477"/>
      <c r="TXG277" s="477"/>
      <c r="TXL277" s="477"/>
      <c r="TXO277" s="477"/>
      <c r="TXT277" s="477"/>
      <c r="TXW277" s="477"/>
      <c r="TYB277" s="477"/>
      <c r="TYE277" s="477"/>
      <c r="TYJ277" s="477"/>
      <c r="TYM277" s="477"/>
      <c r="TYR277" s="477"/>
      <c r="TYU277" s="477"/>
      <c r="TYZ277" s="477"/>
      <c r="TZC277" s="477"/>
      <c r="TZH277" s="477"/>
      <c r="TZK277" s="477"/>
      <c r="TZP277" s="477"/>
      <c r="TZS277" s="477"/>
      <c r="TZX277" s="477"/>
      <c r="UAA277" s="477"/>
      <c r="UAF277" s="477"/>
      <c r="UAI277" s="477"/>
      <c r="UAN277" s="477"/>
      <c r="UAQ277" s="477"/>
      <c r="UAV277" s="477"/>
      <c r="UAY277" s="477"/>
      <c r="UBD277" s="477"/>
      <c r="UBG277" s="477"/>
      <c r="UBL277" s="477"/>
      <c r="UBO277" s="477"/>
      <c r="UBT277" s="477"/>
      <c r="UBW277" s="477"/>
      <c r="UCB277" s="477"/>
      <c r="UCE277" s="477"/>
      <c r="UCJ277" s="477"/>
      <c r="UCM277" s="477"/>
      <c r="UCR277" s="477"/>
      <c r="UCU277" s="477"/>
      <c r="UCZ277" s="477"/>
      <c r="UDC277" s="477"/>
      <c r="UDH277" s="477"/>
      <c r="UDK277" s="477"/>
      <c r="UDP277" s="477"/>
      <c r="UDS277" s="477"/>
      <c r="UDX277" s="477"/>
      <c r="UEA277" s="477"/>
      <c r="UEF277" s="477"/>
      <c r="UEI277" s="477"/>
      <c r="UEN277" s="477"/>
      <c r="UEQ277" s="477"/>
      <c r="UEV277" s="477"/>
      <c r="UEY277" s="477"/>
      <c r="UFD277" s="477"/>
      <c r="UFG277" s="477"/>
      <c r="UFL277" s="477"/>
      <c r="UFO277" s="477"/>
      <c r="UFT277" s="477"/>
      <c r="UFW277" s="477"/>
      <c r="UGB277" s="477"/>
      <c r="UGE277" s="477"/>
      <c r="UGJ277" s="477"/>
      <c r="UGM277" s="477"/>
      <c r="UGR277" s="477"/>
      <c r="UGU277" s="477"/>
      <c r="UGZ277" s="477"/>
      <c r="UHC277" s="477"/>
      <c r="UHH277" s="477"/>
      <c r="UHK277" s="477"/>
      <c r="UHP277" s="477"/>
      <c r="UHS277" s="477"/>
      <c r="UHX277" s="477"/>
      <c r="UIA277" s="477"/>
      <c r="UIF277" s="477"/>
      <c r="UII277" s="477"/>
      <c r="UIN277" s="477"/>
      <c r="UIQ277" s="477"/>
      <c r="UIV277" s="477"/>
      <c r="UIY277" s="477"/>
      <c r="UJD277" s="477"/>
      <c r="UJG277" s="477"/>
      <c r="UJL277" s="477"/>
      <c r="UJO277" s="477"/>
      <c r="UJT277" s="477"/>
      <c r="UJW277" s="477"/>
      <c r="UKB277" s="477"/>
      <c r="UKE277" s="477"/>
      <c r="UKJ277" s="477"/>
      <c r="UKM277" s="477"/>
      <c r="UKR277" s="477"/>
      <c r="UKU277" s="477"/>
      <c r="UKZ277" s="477"/>
      <c r="ULC277" s="477"/>
      <c r="ULH277" s="477"/>
      <c r="ULK277" s="477"/>
      <c r="ULP277" s="477"/>
      <c r="ULS277" s="477"/>
      <c r="ULX277" s="477"/>
      <c r="UMA277" s="477"/>
      <c r="UMF277" s="477"/>
      <c r="UMI277" s="477"/>
      <c r="UMN277" s="477"/>
      <c r="UMQ277" s="477"/>
      <c r="UMV277" s="477"/>
      <c r="UMY277" s="477"/>
      <c r="UND277" s="477"/>
      <c r="UNG277" s="477"/>
      <c r="UNL277" s="477"/>
      <c r="UNO277" s="477"/>
      <c r="UNT277" s="477"/>
      <c r="UNW277" s="477"/>
      <c r="UOB277" s="477"/>
      <c r="UOE277" s="477"/>
      <c r="UOJ277" s="477"/>
      <c r="UOM277" s="477"/>
      <c r="UOR277" s="477"/>
      <c r="UOU277" s="477"/>
      <c r="UOZ277" s="477"/>
      <c r="UPC277" s="477"/>
      <c r="UPH277" s="477"/>
      <c r="UPK277" s="477"/>
      <c r="UPP277" s="477"/>
      <c r="UPS277" s="477"/>
      <c r="UPX277" s="477"/>
      <c r="UQA277" s="477"/>
      <c r="UQF277" s="477"/>
      <c r="UQI277" s="477"/>
      <c r="UQN277" s="477"/>
      <c r="UQQ277" s="477"/>
      <c r="UQV277" s="477"/>
      <c r="UQY277" s="477"/>
      <c r="URD277" s="477"/>
      <c r="URG277" s="477"/>
      <c r="URL277" s="477"/>
      <c r="URO277" s="477"/>
      <c r="URT277" s="477"/>
      <c r="URW277" s="477"/>
      <c r="USB277" s="477"/>
      <c r="USE277" s="477"/>
      <c r="USJ277" s="477"/>
      <c r="USM277" s="477"/>
      <c r="USR277" s="477"/>
      <c r="USU277" s="477"/>
      <c r="USZ277" s="477"/>
      <c r="UTC277" s="477"/>
      <c r="UTH277" s="477"/>
      <c r="UTK277" s="477"/>
      <c r="UTP277" s="477"/>
      <c r="UTS277" s="477"/>
      <c r="UTX277" s="477"/>
      <c r="UUA277" s="477"/>
      <c r="UUF277" s="477"/>
      <c r="UUI277" s="477"/>
      <c r="UUN277" s="477"/>
      <c r="UUQ277" s="477"/>
      <c r="UUV277" s="477"/>
      <c r="UUY277" s="477"/>
      <c r="UVD277" s="477"/>
      <c r="UVG277" s="477"/>
      <c r="UVL277" s="477"/>
      <c r="UVO277" s="477"/>
      <c r="UVT277" s="477"/>
      <c r="UVW277" s="477"/>
      <c r="UWB277" s="477"/>
      <c r="UWE277" s="477"/>
      <c r="UWJ277" s="477"/>
      <c r="UWM277" s="477"/>
      <c r="UWR277" s="477"/>
      <c r="UWU277" s="477"/>
      <c r="UWZ277" s="477"/>
      <c r="UXC277" s="477"/>
      <c r="UXH277" s="477"/>
      <c r="UXK277" s="477"/>
      <c r="UXP277" s="477"/>
      <c r="UXS277" s="477"/>
      <c r="UXX277" s="477"/>
      <c r="UYA277" s="477"/>
      <c r="UYF277" s="477"/>
      <c r="UYI277" s="477"/>
      <c r="UYN277" s="477"/>
      <c r="UYQ277" s="477"/>
      <c r="UYV277" s="477"/>
      <c r="UYY277" s="477"/>
      <c r="UZD277" s="477"/>
      <c r="UZG277" s="477"/>
      <c r="UZL277" s="477"/>
      <c r="UZO277" s="477"/>
      <c r="UZT277" s="477"/>
      <c r="UZW277" s="477"/>
      <c r="VAB277" s="477"/>
      <c r="VAE277" s="477"/>
      <c r="VAJ277" s="477"/>
      <c r="VAM277" s="477"/>
      <c r="VAR277" s="477"/>
      <c r="VAU277" s="477"/>
      <c r="VAZ277" s="477"/>
      <c r="VBC277" s="477"/>
      <c r="VBH277" s="477"/>
      <c r="VBK277" s="477"/>
      <c r="VBP277" s="477"/>
      <c r="VBS277" s="477"/>
      <c r="VBX277" s="477"/>
      <c r="VCA277" s="477"/>
      <c r="VCF277" s="477"/>
      <c r="VCI277" s="477"/>
      <c r="VCN277" s="477"/>
      <c r="VCQ277" s="477"/>
      <c r="VCV277" s="477"/>
      <c r="VCY277" s="477"/>
      <c r="VDD277" s="477"/>
      <c r="VDG277" s="477"/>
      <c r="VDL277" s="477"/>
      <c r="VDO277" s="477"/>
      <c r="VDT277" s="477"/>
      <c r="VDW277" s="477"/>
      <c r="VEB277" s="477"/>
      <c r="VEE277" s="477"/>
      <c r="VEJ277" s="477"/>
      <c r="VEM277" s="477"/>
      <c r="VER277" s="477"/>
      <c r="VEU277" s="477"/>
      <c r="VEZ277" s="477"/>
      <c r="VFC277" s="477"/>
      <c r="VFH277" s="477"/>
      <c r="VFK277" s="477"/>
      <c r="VFP277" s="477"/>
      <c r="VFS277" s="477"/>
      <c r="VFX277" s="477"/>
      <c r="VGA277" s="477"/>
      <c r="VGF277" s="477"/>
      <c r="VGI277" s="477"/>
      <c r="VGN277" s="477"/>
      <c r="VGQ277" s="477"/>
      <c r="VGV277" s="477"/>
      <c r="VGY277" s="477"/>
      <c r="VHD277" s="477"/>
      <c r="VHG277" s="477"/>
      <c r="VHL277" s="477"/>
      <c r="VHO277" s="477"/>
      <c r="VHT277" s="477"/>
      <c r="VHW277" s="477"/>
      <c r="VIB277" s="477"/>
      <c r="VIE277" s="477"/>
      <c r="VIJ277" s="477"/>
      <c r="VIM277" s="477"/>
      <c r="VIR277" s="477"/>
      <c r="VIU277" s="477"/>
      <c r="VIZ277" s="477"/>
      <c r="VJC277" s="477"/>
      <c r="VJH277" s="477"/>
      <c r="VJK277" s="477"/>
      <c r="VJP277" s="477"/>
      <c r="VJS277" s="477"/>
      <c r="VJX277" s="477"/>
      <c r="VKA277" s="477"/>
      <c r="VKF277" s="477"/>
      <c r="VKI277" s="477"/>
      <c r="VKN277" s="477"/>
      <c r="VKQ277" s="477"/>
      <c r="VKV277" s="477"/>
      <c r="VKY277" s="477"/>
      <c r="VLD277" s="477"/>
      <c r="VLG277" s="477"/>
      <c r="VLL277" s="477"/>
      <c r="VLO277" s="477"/>
      <c r="VLT277" s="477"/>
      <c r="VLW277" s="477"/>
      <c r="VMB277" s="477"/>
      <c r="VME277" s="477"/>
      <c r="VMJ277" s="477"/>
      <c r="VMM277" s="477"/>
      <c r="VMR277" s="477"/>
      <c r="VMU277" s="477"/>
      <c r="VMZ277" s="477"/>
      <c r="VNC277" s="477"/>
      <c r="VNH277" s="477"/>
      <c r="VNK277" s="477"/>
      <c r="VNP277" s="477"/>
      <c r="VNS277" s="477"/>
      <c r="VNX277" s="477"/>
      <c r="VOA277" s="477"/>
      <c r="VOF277" s="477"/>
      <c r="VOI277" s="477"/>
      <c r="VON277" s="477"/>
      <c r="VOQ277" s="477"/>
      <c r="VOV277" s="477"/>
      <c r="VOY277" s="477"/>
      <c r="VPD277" s="477"/>
      <c r="VPG277" s="477"/>
      <c r="VPL277" s="477"/>
      <c r="VPO277" s="477"/>
      <c r="VPT277" s="477"/>
      <c r="VPW277" s="477"/>
      <c r="VQB277" s="477"/>
      <c r="VQE277" s="477"/>
      <c r="VQJ277" s="477"/>
      <c r="VQM277" s="477"/>
      <c r="VQR277" s="477"/>
      <c r="VQU277" s="477"/>
      <c r="VQZ277" s="477"/>
      <c r="VRC277" s="477"/>
      <c r="VRH277" s="477"/>
      <c r="VRK277" s="477"/>
      <c r="VRP277" s="477"/>
      <c r="VRS277" s="477"/>
      <c r="VRX277" s="477"/>
      <c r="VSA277" s="477"/>
      <c r="VSF277" s="477"/>
      <c r="VSI277" s="477"/>
      <c r="VSN277" s="477"/>
      <c r="VSQ277" s="477"/>
      <c r="VSV277" s="477"/>
      <c r="VSY277" s="477"/>
      <c r="VTD277" s="477"/>
      <c r="VTG277" s="477"/>
      <c r="VTL277" s="477"/>
      <c r="VTO277" s="477"/>
      <c r="VTT277" s="477"/>
      <c r="VTW277" s="477"/>
      <c r="VUB277" s="477"/>
      <c r="VUE277" s="477"/>
      <c r="VUJ277" s="477"/>
      <c r="VUM277" s="477"/>
      <c r="VUR277" s="477"/>
      <c r="VUU277" s="477"/>
      <c r="VUZ277" s="477"/>
      <c r="VVC277" s="477"/>
      <c r="VVH277" s="477"/>
      <c r="VVK277" s="477"/>
      <c r="VVP277" s="477"/>
      <c r="VVS277" s="477"/>
      <c r="VVX277" s="477"/>
      <c r="VWA277" s="477"/>
      <c r="VWF277" s="477"/>
      <c r="VWI277" s="477"/>
      <c r="VWN277" s="477"/>
      <c r="VWQ277" s="477"/>
      <c r="VWV277" s="477"/>
      <c r="VWY277" s="477"/>
      <c r="VXD277" s="477"/>
      <c r="VXG277" s="477"/>
      <c r="VXL277" s="477"/>
      <c r="VXO277" s="477"/>
      <c r="VXT277" s="477"/>
      <c r="VXW277" s="477"/>
      <c r="VYB277" s="477"/>
      <c r="VYE277" s="477"/>
      <c r="VYJ277" s="477"/>
      <c r="VYM277" s="477"/>
      <c r="VYR277" s="477"/>
      <c r="VYU277" s="477"/>
      <c r="VYZ277" s="477"/>
      <c r="VZC277" s="477"/>
      <c r="VZH277" s="477"/>
      <c r="VZK277" s="477"/>
      <c r="VZP277" s="477"/>
      <c r="VZS277" s="477"/>
      <c r="VZX277" s="477"/>
      <c r="WAA277" s="477"/>
      <c r="WAF277" s="477"/>
      <c r="WAI277" s="477"/>
      <c r="WAN277" s="477"/>
      <c r="WAQ277" s="477"/>
      <c r="WAV277" s="477"/>
      <c r="WAY277" s="477"/>
      <c r="WBD277" s="477"/>
      <c r="WBG277" s="477"/>
      <c r="WBL277" s="477"/>
      <c r="WBO277" s="477"/>
      <c r="WBT277" s="477"/>
      <c r="WBW277" s="477"/>
      <c r="WCB277" s="477"/>
      <c r="WCE277" s="477"/>
      <c r="WCJ277" s="477"/>
      <c r="WCM277" s="477"/>
      <c r="WCR277" s="477"/>
      <c r="WCU277" s="477"/>
      <c r="WCZ277" s="477"/>
      <c r="WDC277" s="477"/>
      <c r="WDH277" s="477"/>
      <c r="WDK277" s="477"/>
      <c r="WDP277" s="477"/>
      <c r="WDS277" s="477"/>
      <c r="WDX277" s="477"/>
      <c r="WEA277" s="477"/>
      <c r="WEF277" s="477"/>
      <c r="WEI277" s="477"/>
      <c r="WEN277" s="477"/>
      <c r="WEQ277" s="477"/>
      <c r="WEV277" s="477"/>
      <c r="WEY277" s="477"/>
      <c r="WFD277" s="477"/>
      <c r="WFG277" s="477"/>
      <c r="WFL277" s="477"/>
      <c r="WFO277" s="477"/>
      <c r="WFT277" s="477"/>
      <c r="WFW277" s="477"/>
      <c r="WGB277" s="477"/>
      <c r="WGE277" s="477"/>
      <c r="WGJ277" s="477"/>
      <c r="WGM277" s="477"/>
      <c r="WGR277" s="477"/>
      <c r="WGU277" s="477"/>
      <c r="WGZ277" s="477"/>
      <c r="WHC277" s="477"/>
      <c r="WHH277" s="477"/>
      <c r="WHK277" s="477"/>
      <c r="WHP277" s="477"/>
      <c r="WHS277" s="477"/>
      <c r="WHX277" s="477"/>
      <c r="WIA277" s="477"/>
      <c r="WIF277" s="477"/>
      <c r="WII277" s="477"/>
      <c r="WIN277" s="477"/>
      <c r="WIQ277" s="477"/>
      <c r="WIV277" s="477"/>
      <c r="WIY277" s="477"/>
      <c r="WJD277" s="477"/>
      <c r="WJG277" s="477"/>
      <c r="WJL277" s="477"/>
      <c r="WJO277" s="477"/>
      <c r="WJT277" s="477"/>
      <c r="WJW277" s="477"/>
      <c r="WKB277" s="477"/>
      <c r="WKE277" s="477"/>
      <c r="WKJ277" s="477"/>
      <c r="WKM277" s="477"/>
      <c r="WKR277" s="477"/>
      <c r="WKU277" s="477"/>
      <c r="WKZ277" s="477"/>
      <c r="WLC277" s="477"/>
      <c r="WLH277" s="477"/>
      <c r="WLK277" s="477"/>
      <c r="WLP277" s="477"/>
      <c r="WLS277" s="477"/>
      <c r="WLX277" s="477"/>
      <c r="WMA277" s="477"/>
      <c r="WMF277" s="477"/>
      <c r="WMI277" s="477"/>
      <c r="WMN277" s="477"/>
      <c r="WMQ277" s="477"/>
      <c r="WMV277" s="477"/>
      <c r="WMY277" s="477"/>
      <c r="WND277" s="477"/>
      <c r="WNG277" s="477"/>
      <c r="WNL277" s="477"/>
      <c r="WNO277" s="477"/>
      <c r="WNT277" s="477"/>
      <c r="WNW277" s="477"/>
      <c r="WOB277" s="477"/>
      <c r="WOE277" s="477"/>
      <c r="WOJ277" s="477"/>
      <c r="WOM277" s="477"/>
      <c r="WOR277" s="477"/>
      <c r="WOU277" s="477"/>
      <c r="WOZ277" s="477"/>
      <c r="WPC277" s="477"/>
      <c r="WPH277" s="477"/>
      <c r="WPK277" s="477"/>
      <c r="WPP277" s="477"/>
      <c r="WPS277" s="477"/>
      <c r="WPX277" s="477"/>
      <c r="WQA277" s="477"/>
      <c r="WQF277" s="477"/>
      <c r="WQI277" s="477"/>
      <c r="WQN277" s="477"/>
      <c r="WQQ277" s="477"/>
      <c r="WQV277" s="477"/>
      <c r="WQY277" s="477"/>
      <c r="WRD277" s="477"/>
      <c r="WRG277" s="477"/>
      <c r="WRL277" s="477"/>
      <c r="WRO277" s="477"/>
      <c r="WRT277" s="477"/>
      <c r="WRW277" s="477"/>
      <c r="WSB277" s="477"/>
      <c r="WSE277" s="477"/>
      <c r="WSJ277" s="477"/>
      <c r="WSM277" s="477"/>
      <c r="WSR277" s="477"/>
      <c r="WSU277" s="477"/>
      <c r="WSZ277" s="477"/>
      <c r="WTC277" s="477"/>
      <c r="WTH277" s="477"/>
      <c r="WTK277" s="477"/>
      <c r="WTP277" s="477"/>
      <c r="WTS277" s="477"/>
      <c r="WTX277" s="477"/>
      <c r="WUA277" s="477"/>
      <c r="WUF277" s="477"/>
      <c r="WUI277" s="477"/>
      <c r="WUN277" s="477"/>
      <c r="WUQ277" s="477"/>
      <c r="WUV277" s="477"/>
      <c r="WUY277" s="477"/>
      <c r="WVD277" s="477"/>
      <c r="WVG277" s="477"/>
      <c r="WVL277" s="477"/>
      <c r="WVO277" s="477"/>
      <c r="WVT277" s="477"/>
      <c r="WVW277" s="477"/>
      <c r="WWB277" s="477"/>
      <c r="WWE277" s="477"/>
      <c r="WWJ277" s="477"/>
      <c r="WWM277" s="477"/>
      <c r="WWR277" s="477"/>
      <c r="WWU277" s="477"/>
      <c r="WWZ277" s="477"/>
      <c r="WXC277" s="477"/>
      <c r="WXH277" s="477"/>
      <c r="WXK277" s="477"/>
      <c r="WXP277" s="477"/>
      <c r="WXS277" s="477"/>
      <c r="WXX277" s="477"/>
      <c r="WYA277" s="477"/>
      <c r="WYF277" s="477"/>
      <c r="WYI277" s="477"/>
      <c r="WYN277" s="477"/>
      <c r="WYQ277" s="477"/>
      <c r="WYV277" s="477"/>
      <c r="WYY277" s="477"/>
      <c r="WZD277" s="477"/>
      <c r="WZG277" s="477"/>
      <c r="WZL277" s="477"/>
      <c r="WZO277" s="477"/>
      <c r="WZT277" s="477"/>
      <c r="WZW277" s="477"/>
      <c r="XAB277" s="477"/>
      <c r="XAE277" s="477"/>
      <c r="XAJ277" s="477"/>
      <c r="XAM277" s="477"/>
      <c r="XAR277" s="477"/>
      <c r="XAU277" s="477"/>
      <c r="XAZ277" s="477"/>
      <c r="XBC277" s="477"/>
      <c r="XBH277" s="477"/>
      <c r="XBK277" s="477"/>
      <c r="XBP277" s="477"/>
      <c r="XBS277" s="477"/>
      <c r="XBX277" s="477"/>
      <c r="XCA277" s="477"/>
      <c r="XCF277" s="477"/>
      <c r="XCI277" s="477"/>
      <c r="XCN277" s="477"/>
      <c r="XCQ277" s="477"/>
      <c r="XCV277" s="477"/>
      <c r="XCY277" s="477"/>
      <c r="XDD277" s="477"/>
      <c r="XDG277" s="477"/>
      <c r="XDL277" s="477"/>
      <c r="XDO277" s="477"/>
      <c r="XDT277" s="477"/>
      <c r="XDW277" s="477"/>
      <c r="XEB277" s="477"/>
      <c r="XEE277" s="477"/>
      <c r="XEJ277" s="477"/>
      <c r="XEM277" s="477"/>
      <c r="XER277" s="477"/>
      <c r="XEU277" s="477"/>
      <c r="XEZ277" s="477"/>
      <c r="XFC277" s="477"/>
    </row>
    <row r="278" spans="1:1023 1028:2047 2052:3071 3076:4095 4100:5119 5124:6143 6148:7167 7172:8191 8196:9215 9220:10239 10244:11263 11268:12287 12292:13311 13316:14335 14340:15359 15364:16383" ht="18" customHeight="1" x14ac:dyDescent="0.25">
      <c r="A278" s="158" t="str">
        <f>+'PAI 2025 GPS rempl2)'!A283</f>
        <v>3000.4.1</v>
      </c>
      <c r="B278" s="60" t="str">
        <f>VLOOKUP(A278,'Dimensión 3-Gestión con Valor'!$B$10:$B$379,1,0)</f>
        <v>3000.4.1</v>
      </c>
      <c r="C278" s="158" t="s">
        <v>1283</v>
      </c>
      <c r="D278" s="158">
        <v>4</v>
      </c>
      <c r="E278" s="158" t="s">
        <v>489</v>
      </c>
      <c r="F278" s="158" t="s">
        <v>1364</v>
      </c>
      <c r="G278" s="158" t="s">
        <v>19</v>
      </c>
      <c r="H278" s="158">
        <v>0</v>
      </c>
      <c r="I278" s="158">
        <v>0</v>
      </c>
      <c r="J278" s="158">
        <v>0</v>
      </c>
      <c r="K278" s="158" t="s">
        <v>19</v>
      </c>
      <c r="L278" s="158" t="s">
        <v>19</v>
      </c>
      <c r="M278" s="158" t="s">
        <v>19</v>
      </c>
      <c r="N278" s="158" t="s">
        <v>636</v>
      </c>
      <c r="O278" s="158" t="s">
        <v>19</v>
      </c>
      <c r="P278" s="158" t="s">
        <v>248</v>
      </c>
      <c r="Q278" s="158">
        <v>50</v>
      </c>
      <c r="R278" s="158">
        <v>1</v>
      </c>
      <c r="S278" s="165" t="s">
        <v>487</v>
      </c>
      <c r="T278" s="165" t="s">
        <v>1365</v>
      </c>
      <c r="U278" s="165">
        <v>45672</v>
      </c>
      <c r="V278" s="165">
        <v>45716</v>
      </c>
      <c r="W278" s="158" t="s">
        <v>1366</v>
      </c>
      <c r="X278" s="359">
        <v>10</v>
      </c>
      <c r="Y278" s="158">
        <v>100</v>
      </c>
      <c r="Z278" s="158" t="s">
        <v>2399</v>
      </c>
      <c r="AA278" s="165">
        <v>45705</v>
      </c>
      <c r="AB278" s="158">
        <v>100</v>
      </c>
      <c r="AC278" s="158" t="s">
        <v>2400</v>
      </c>
      <c r="AD278" s="165">
        <v>45716</v>
      </c>
      <c r="AE278" s="158">
        <v>100</v>
      </c>
      <c r="AF278" s="158">
        <v>10</v>
      </c>
    </row>
    <row r="279" spans="1:1023 1028:2047 2052:3071 3076:4095 4100:5119 5124:6143 6148:7167 7172:8191 8196:9215 9220:10239 10244:11263 11268:12287 12292:13311 13316:14335 14340:15359 15364:16383" ht="18" customHeight="1" x14ac:dyDescent="0.25">
      <c r="A279" s="35" t="str">
        <f>+'PAI 2025 GPS rempl2)'!A284</f>
        <v>3000.4.2</v>
      </c>
      <c r="B279" s="60" t="str">
        <f>VLOOKUP(A279,'Dimensión 3-Gestión con Valor'!$B$10:$B$379,1,0)</f>
        <v>3000.4.2</v>
      </c>
      <c r="C279" s="158" t="s">
        <v>1283</v>
      </c>
      <c r="D279" s="158">
        <v>4</v>
      </c>
      <c r="E279" s="158" t="s">
        <v>2044</v>
      </c>
      <c r="F279" s="158" t="s">
        <v>1367</v>
      </c>
      <c r="G279" s="158" t="s">
        <v>19</v>
      </c>
      <c r="H279" s="158">
        <v>0</v>
      </c>
      <c r="I279" s="158">
        <v>0</v>
      </c>
      <c r="J279" s="158">
        <v>0</v>
      </c>
      <c r="K279" s="158" t="s">
        <v>19</v>
      </c>
      <c r="L279" s="158" t="s">
        <v>19</v>
      </c>
      <c r="M279" s="158" t="s">
        <v>19</v>
      </c>
      <c r="N279" s="158" t="s">
        <v>636</v>
      </c>
      <c r="O279" s="158" t="s">
        <v>19</v>
      </c>
      <c r="P279" s="158" t="s">
        <v>249</v>
      </c>
      <c r="Q279" s="158">
        <v>0</v>
      </c>
      <c r="R279" s="158">
        <v>4</v>
      </c>
      <c r="S279" s="158" t="s">
        <v>487</v>
      </c>
      <c r="T279" s="158" t="s">
        <v>1786</v>
      </c>
      <c r="U279" s="165">
        <v>45719</v>
      </c>
      <c r="V279" s="165">
        <v>45989</v>
      </c>
      <c r="W279" s="158" t="s">
        <v>608</v>
      </c>
      <c r="X279" s="359">
        <v>0</v>
      </c>
      <c r="Y279" s="158">
        <v>100</v>
      </c>
      <c r="Z279" s="158" t="s">
        <v>2401</v>
      </c>
      <c r="AA279" s="165"/>
      <c r="AB279" s="158">
        <v>100</v>
      </c>
      <c r="AC279" s="158" t="s">
        <v>2402</v>
      </c>
      <c r="AD279" s="165"/>
      <c r="AE279" s="158">
        <v>0</v>
      </c>
      <c r="AF279" s="158">
        <v>0</v>
      </c>
    </row>
    <row r="280" spans="1:1023 1028:2047 2052:3071 3076:4095 4100:5119 5124:6143 6148:7167 7172:8191 8196:9215 9220:10239 10244:11263 11268:12287 12292:13311 13316:14335 14340:15359 15364:16383" ht="18" customHeight="1" x14ac:dyDescent="0.25">
      <c r="A280" s="35" t="str">
        <f>+'PAI 2025 GPS rempl2)'!A285</f>
        <v>3000.4.3</v>
      </c>
      <c r="B280" s="60" t="str">
        <f>VLOOKUP(A280,'Dimensión 3-Gestión con Valor'!$B$10:$B$379,1,0)</f>
        <v>3000.4.3</v>
      </c>
      <c r="C280" s="158" t="s">
        <v>1283</v>
      </c>
      <c r="D280" s="158">
        <v>4</v>
      </c>
      <c r="E280" s="158" t="s">
        <v>489</v>
      </c>
      <c r="F280" s="158" t="s">
        <v>1368</v>
      </c>
      <c r="G280" s="158" t="s">
        <v>19</v>
      </c>
      <c r="H280" s="158" t="s">
        <v>1795</v>
      </c>
      <c r="I280" s="158" t="s">
        <v>1795</v>
      </c>
      <c r="J280" s="158" t="s">
        <v>1795</v>
      </c>
      <c r="K280" s="158" t="s">
        <v>19</v>
      </c>
      <c r="L280" s="158" t="s">
        <v>19</v>
      </c>
      <c r="M280" s="158" t="s">
        <v>19</v>
      </c>
      <c r="N280" s="158" t="s">
        <v>636</v>
      </c>
      <c r="O280" s="158" t="s">
        <v>19</v>
      </c>
      <c r="P280" s="158" t="s">
        <v>250</v>
      </c>
      <c r="Q280" s="158">
        <v>50</v>
      </c>
      <c r="R280" s="158">
        <v>4</v>
      </c>
      <c r="S280" s="158" t="s">
        <v>487</v>
      </c>
      <c r="T280" s="158" t="s">
        <v>1787</v>
      </c>
      <c r="U280" s="165">
        <v>45719</v>
      </c>
      <c r="V280" s="165">
        <v>45989</v>
      </c>
      <c r="W280" s="158" t="s">
        <v>1283</v>
      </c>
      <c r="X280" s="359">
        <v>10</v>
      </c>
      <c r="Y280" s="158">
        <v>100</v>
      </c>
      <c r="Z280" s="158" t="s">
        <v>2403</v>
      </c>
      <c r="AA280" s="165"/>
      <c r="AB280" s="158">
        <v>100</v>
      </c>
      <c r="AC280" s="158" t="s">
        <v>2270</v>
      </c>
      <c r="AD280" s="165"/>
      <c r="AE280" s="158"/>
      <c r="AF280" s="158">
        <v>10</v>
      </c>
    </row>
    <row r="281" spans="1:1023 1028:2047 2052:3071 3076:4095 4100:5119 5124:6143 6148:7167 7172:8191 8196:9215 9220:10239 10244:11263 11268:12287 12292:13311 13316:14335 14340:15359 15364:16383" ht="18" customHeight="1" x14ac:dyDescent="0.25">
      <c r="A281" s="35" t="str">
        <f>+'PAI 2025 GPS rempl2)'!A286</f>
        <v>3000.4.4</v>
      </c>
      <c r="B281" s="60" t="str">
        <f>VLOOKUP(A281,'Dimensión 3-Gestión con Valor'!$B$10:$B$379,1,0)</f>
        <v>3000.4.4</v>
      </c>
      <c r="C281" s="158" t="s">
        <v>1283</v>
      </c>
      <c r="D281" s="158">
        <v>4</v>
      </c>
      <c r="E281" s="158" t="s">
        <v>2044</v>
      </c>
      <c r="F281" s="158" t="s">
        <v>1369</v>
      </c>
      <c r="G281" s="158" t="s">
        <v>1795</v>
      </c>
      <c r="H281" s="158" t="s">
        <v>1795</v>
      </c>
      <c r="I281" s="158" t="s">
        <v>1795</v>
      </c>
      <c r="J281" s="158" t="s">
        <v>1795</v>
      </c>
      <c r="K281" s="158" t="s">
        <v>19</v>
      </c>
      <c r="L281" s="158" t="s">
        <v>19</v>
      </c>
      <c r="M281" s="158" t="s">
        <v>19</v>
      </c>
      <c r="N281" s="158" t="s">
        <v>636</v>
      </c>
      <c r="O281" s="158" t="s">
        <v>19</v>
      </c>
      <c r="P281" s="158" t="s">
        <v>1814</v>
      </c>
      <c r="Q281" s="158">
        <v>0</v>
      </c>
      <c r="R281" s="158">
        <v>4</v>
      </c>
      <c r="S281" s="158" t="s">
        <v>487</v>
      </c>
      <c r="T281" s="158" t="s">
        <v>1362</v>
      </c>
      <c r="U281" s="165">
        <v>45719</v>
      </c>
      <c r="V281" s="165">
        <v>46021</v>
      </c>
      <c r="W281" s="158" t="s">
        <v>608</v>
      </c>
      <c r="X281" s="359">
        <v>0</v>
      </c>
      <c r="Y281" s="158">
        <v>100</v>
      </c>
      <c r="Z281" s="158" t="s">
        <v>2404</v>
      </c>
      <c r="AA281" s="165"/>
      <c r="AB281" s="158">
        <v>100</v>
      </c>
      <c r="AC281" s="158" t="s">
        <v>2405</v>
      </c>
      <c r="AD281" s="165"/>
      <c r="AE281" s="158">
        <v>0</v>
      </c>
      <c r="AF281" s="158">
        <v>0</v>
      </c>
    </row>
    <row r="282" spans="1:1023 1028:2047 2052:3071 3076:4095 4100:5119 5124:6143 6148:7167 7172:8191 8196:9215 9220:10239 10244:11263 11268:12287 12292:13311 13316:14335 14340:15359 15364:16383" ht="18" customHeight="1" x14ac:dyDescent="0.25">
      <c r="A282" s="359" t="str">
        <f>+'PAI 2025 GPS rempl2)'!A287</f>
        <v>3000.5</v>
      </c>
      <c r="B282" s="359" t="str">
        <f>VLOOKUP(A282,'Dimensión 6 - GESCO+I'!$B$10:$B$62,1,0)</f>
        <v>3000.5</v>
      </c>
      <c r="C282" s="360" t="s">
        <v>1283</v>
      </c>
      <c r="D282" s="359">
        <v>4</v>
      </c>
      <c r="E282" s="359" t="s">
        <v>482</v>
      </c>
      <c r="F282" s="360" t="s">
        <v>1370</v>
      </c>
      <c r="G282" s="359" t="s">
        <v>484</v>
      </c>
      <c r="H282" s="359" t="s">
        <v>12</v>
      </c>
      <c r="I282" s="359" t="s">
        <v>1434</v>
      </c>
      <c r="J282" s="359" t="s">
        <v>1435</v>
      </c>
      <c r="K282" s="360" t="s">
        <v>595</v>
      </c>
      <c r="L282" s="359" t="s">
        <v>502</v>
      </c>
      <c r="M282" s="359" t="s">
        <v>19</v>
      </c>
      <c r="N282" s="360" t="s">
        <v>772</v>
      </c>
      <c r="O282" s="359">
        <v>0</v>
      </c>
      <c r="P282" s="359" t="s">
        <v>142</v>
      </c>
      <c r="Q282" s="359">
        <v>20</v>
      </c>
      <c r="R282" s="359">
        <v>8</v>
      </c>
      <c r="S282" s="360" t="s">
        <v>487</v>
      </c>
      <c r="T282" s="359" t="s">
        <v>1357</v>
      </c>
      <c r="U282" s="360">
        <v>45672</v>
      </c>
      <c r="V282" s="360">
        <v>46021</v>
      </c>
      <c r="W282" s="359" t="s">
        <v>1366</v>
      </c>
      <c r="X282" s="359">
        <v>20</v>
      </c>
      <c r="Y282" s="359">
        <v>0</v>
      </c>
      <c r="Z282" s="359">
        <v>0</v>
      </c>
      <c r="AA282" s="360"/>
      <c r="AB282" s="370">
        <v>0</v>
      </c>
      <c r="AC282" s="359">
        <v>0</v>
      </c>
      <c r="AD282" s="360"/>
      <c r="AE282" s="368"/>
      <c r="AF282" s="359">
        <v>0</v>
      </c>
      <c r="AJ282" s="477"/>
      <c r="AM282" s="477"/>
      <c r="AR282" s="477"/>
      <c r="AU282" s="477"/>
      <c r="AZ282" s="477"/>
      <c r="BC282" s="477"/>
      <c r="BH282" s="477"/>
      <c r="BK282" s="477"/>
      <c r="BP282" s="477"/>
      <c r="BS282" s="477"/>
      <c r="BX282" s="477"/>
      <c r="CA282" s="477"/>
      <c r="CF282" s="477"/>
      <c r="CI282" s="477"/>
      <c r="CN282" s="477"/>
      <c r="CQ282" s="477"/>
      <c r="CV282" s="477"/>
      <c r="CY282" s="477"/>
      <c r="DD282" s="477"/>
      <c r="DG282" s="477"/>
      <c r="DL282" s="477"/>
      <c r="DO282" s="477"/>
      <c r="DT282" s="477"/>
      <c r="DW282" s="477"/>
      <c r="EB282" s="477"/>
      <c r="EE282" s="477"/>
      <c r="EJ282" s="477"/>
      <c r="EM282" s="477"/>
      <c r="ER282" s="477"/>
      <c r="EU282" s="477"/>
      <c r="EZ282" s="477"/>
      <c r="FC282" s="477"/>
      <c r="FH282" s="477"/>
      <c r="FK282" s="477"/>
      <c r="FP282" s="477"/>
      <c r="FS282" s="477"/>
      <c r="FX282" s="477"/>
      <c r="GA282" s="477"/>
      <c r="GF282" s="477"/>
      <c r="GI282" s="477"/>
      <c r="GN282" s="477"/>
      <c r="GQ282" s="477"/>
      <c r="GV282" s="477"/>
      <c r="GY282" s="477"/>
      <c r="HD282" s="477"/>
      <c r="HG282" s="477"/>
      <c r="HL282" s="477"/>
      <c r="HO282" s="477"/>
      <c r="HT282" s="477"/>
      <c r="HW282" s="477"/>
      <c r="IB282" s="477"/>
      <c r="IE282" s="477"/>
      <c r="IJ282" s="477"/>
      <c r="IM282" s="477"/>
      <c r="IR282" s="477"/>
      <c r="IU282" s="477"/>
      <c r="IZ282" s="477"/>
      <c r="JC282" s="477"/>
      <c r="JH282" s="477"/>
      <c r="JK282" s="477"/>
      <c r="JP282" s="477"/>
      <c r="JS282" s="477"/>
      <c r="JX282" s="477"/>
      <c r="KA282" s="477"/>
      <c r="KF282" s="477"/>
      <c r="KI282" s="477"/>
      <c r="KN282" s="477"/>
      <c r="KQ282" s="477"/>
      <c r="KV282" s="477"/>
      <c r="KY282" s="477"/>
      <c r="LD282" s="477"/>
      <c r="LG282" s="477"/>
      <c r="LL282" s="477"/>
      <c r="LO282" s="477"/>
      <c r="LT282" s="477"/>
      <c r="LW282" s="477"/>
      <c r="MB282" s="477"/>
      <c r="ME282" s="477"/>
      <c r="MJ282" s="477"/>
      <c r="MM282" s="477"/>
      <c r="MR282" s="477"/>
      <c r="MU282" s="477"/>
      <c r="MZ282" s="477"/>
      <c r="NC282" s="477"/>
      <c r="NH282" s="477"/>
      <c r="NK282" s="477"/>
      <c r="NP282" s="477"/>
      <c r="NS282" s="477"/>
      <c r="NX282" s="477"/>
      <c r="OA282" s="477"/>
      <c r="OF282" s="477"/>
      <c r="OI282" s="477"/>
      <c r="ON282" s="477"/>
      <c r="OQ282" s="477"/>
      <c r="OV282" s="477"/>
      <c r="OY282" s="477"/>
      <c r="PD282" s="477"/>
      <c r="PG282" s="477"/>
      <c r="PL282" s="477"/>
      <c r="PO282" s="477"/>
      <c r="PT282" s="477"/>
      <c r="PW282" s="477"/>
      <c r="QB282" s="477"/>
      <c r="QE282" s="477"/>
      <c r="QJ282" s="477"/>
      <c r="QM282" s="477"/>
      <c r="QR282" s="477"/>
      <c r="QU282" s="477"/>
      <c r="QZ282" s="477"/>
      <c r="RC282" s="477"/>
      <c r="RH282" s="477"/>
      <c r="RK282" s="477"/>
      <c r="RP282" s="477"/>
      <c r="RS282" s="477"/>
      <c r="RX282" s="477"/>
      <c r="SA282" s="477"/>
      <c r="SF282" s="477"/>
      <c r="SI282" s="477"/>
      <c r="SN282" s="477"/>
      <c r="SQ282" s="477"/>
      <c r="SV282" s="477"/>
      <c r="SY282" s="477"/>
      <c r="TD282" s="477"/>
      <c r="TG282" s="477"/>
      <c r="TL282" s="477"/>
      <c r="TO282" s="477"/>
      <c r="TT282" s="477"/>
      <c r="TW282" s="477"/>
      <c r="UB282" s="477"/>
      <c r="UE282" s="477"/>
      <c r="UJ282" s="477"/>
      <c r="UM282" s="477"/>
      <c r="UR282" s="477"/>
      <c r="UU282" s="477"/>
      <c r="UZ282" s="477"/>
      <c r="VC282" s="477"/>
      <c r="VH282" s="477"/>
      <c r="VK282" s="477"/>
      <c r="VP282" s="477"/>
      <c r="VS282" s="477"/>
      <c r="VX282" s="477"/>
      <c r="WA282" s="477"/>
      <c r="WF282" s="477"/>
      <c r="WI282" s="477"/>
      <c r="WN282" s="477"/>
      <c r="WQ282" s="477"/>
      <c r="WV282" s="477"/>
      <c r="WY282" s="477"/>
      <c r="XD282" s="477"/>
      <c r="XG282" s="477"/>
      <c r="XL282" s="477"/>
      <c r="XO282" s="477"/>
      <c r="XT282" s="477"/>
      <c r="XW282" s="477"/>
      <c r="YB282" s="477"/>
      <c r="YE282" s="477"/>
      <c r="YJ282" s="477"/>
      <c r="YM282" s="477"/>
      <c r="YR282" s="477"/>
      <c r="YU282" s="477"/>
      <c r="YZ282" s="477"/>
      <c r="ZC282" s="477"/>
      <c r="ZH282" s="477"/>
      <c r="ZK282" s="477"/>
      <c r="ZP282" s="477"/>
      <c r="ZS282" s="477"/>
      <c r="ZX282" s="477"/>
      <c r="AAA282" s="477"/>
      <c r="AAF282" s="477"/>
      <c r="AAI282" s="477"/>
      <c r="AAN282" s="477"/>
      <c r="AAQ282" s="477"/>
      <c r="AAV282" s="477"/>
      <c r="AAY282" s="477"/>
      <c r="ABD282" s="477"/>
      <c r="ABG282" s="477"/>
      <c r="ABL282" s="477"/>
      <c r="ABO282" s="477"/>
      <c r="ABT282" s="477"/>
      <c r="ABW282" s="477"/>
      <c r="ACB282" s="477"/>
      <c r="ACE282" s="477"/>
      <c r="ACJ282" s="477"/>
      <c r="ACM282" s="477"/>
      <c r="ACR282" s="477"/>
      <c r="ACU282" s="477"/>
      <c r="ACZ282" s="477"/>
      <c r="ADC282" s="477"/>
      <c r="ADH282" s="477"/>
      <c r="ADK282" s="477"/>
      <c r="ADP282" s="477"/>
      <c r="ADS282" s="477"/>
      <c r="ADX282" s="477"/>
      <c r="AEA282" s="477"/>
      <c r="AEF282" s="477"/>
      <c r="AEI282" s="477"/>
      <c r="AEN282" s="477"/>
      <c r="AEQ282" s="477"/>
      <c r="AEV282" s="477"/>
      <c r="AEY282" s="477"/>
      <c r="AFD282" s="477"/>
      <c r="AFG282" s="477"/>
      <c r="AFL282" s="477"/>
      <c r="AFO282" s="477"/>
      <c r="AFT282" s="477"/>
      <c r="AFW282" s="477"/>
      <c r="AGB282" s="477"/>
      <c r="AGE282" s="477"/>
      <c r="AGJ282" s="477"/>
      <c r="AGM282" s="477"/>
      <c r="AGR282" s="477"/>
      <c r="AGU282" s="477"/>
      <c r="AGZ282" s="477"/>
      <c r="AHC282" s="477"/>
      <c r="AHH282" s="477"/>
      <c r="AHK282" s="477"/>
      <c r="AHP282" s="477"/>
      <c r="AHS282" s="477"/>
      <c r="AHX282" s="477"/>
      <c r="AIA282" s="477"/>
      <c r="AIF282" s="477"/>
      <c r="AII282" s="477"/>
      <c r="AIN282" s="477"/>
      <c r="AIQ282" s="477"/>
      <c r="AIV282" s="477"/>
      <c r="AIY282" s="477"/>
      <c r="AJD282" s="477"/>
      <c r="AJG282" s="477"/>
      <c r="AJL282" s="477"/>
      <c r="AJO282" s="477"/>
      <c r="AJT282" s="477"/>
      <c r="AJW282" s="477"/>
      <c r="AKB282" s="477"/>
      <c r="AKE282" s="477"/>
      <c r="AKJ282" s="477"/>
      <c r="AKM282" s="477"/>
      <c r="AKR282" s="477"/>
      <c r="AKU282" s="477"/>
      <c r="AKZ282" s="477"/>
      <c r="ALC282" s="477"/>
      <c r="ALH282" s="477"/>
      <c r="ALK282" s="477"/>
      <c r="ALP282" s="477"/>
      <c r="ALS282" s="477"/>
      <c r="ALX282" s="477"/>
      <c r="AMA282" s="477"/>
      <c r="AMF282" s="477"/>
      <c r="AMI282" s="477"/>
      <c r="AMN282" s="477"/>
      <c r="AMQ282" s="477"/>
      <c r="AMV282" s="477"/>
      <c r="AMY282" s="477"/>
      <c r="AND282" s="477"/>
      <c r="ANG282" s="477"/>
      <c r="ANL282" s="477"/>
      <c r="ANO282" s="477"/>
      <c r="ANT282" s="477"/>
      <c r="ANW282" s="477"/>
      <c r="AOB282" s="477"/>
      <c r="AOE282" s="477"/>
      <c r="AOJ282" s="477"/>
      <c r="AOM282" s="477"/>
      <c r="AOR282" s="477"/>
      <c r="AOU282" s="477"/>
      <c r="AOZ282" s="477"/>
      <c r="APC282" s="477"/>
      <c r="APH282" s="477"/>
      <c r="APK282" s="477"/>
      <c r="APP282" s="477"/>
      <c r="APS282" s="477"/>
      <c r="APX282" s="477"/>
      <c r="AQA282" s="477"/>
      <c r="AQF282" s="477"/>
      <c r="AQI282" s="477"/>
      <c r="AQN282" s="477"/>
      <c r="AQQ282" s="477"/>
      <c r="AQV282" s="477"/>
      <c r="AQY282" s="477"/>
      <c r="ARD282" s="477"/>
      <c r="ARG282" s="477"/>
      <c r="ARL282" s="477"/>
      <c r="ARO282" s="477"/>
      <c r="ART282" s="477"/>
      <c r="ARW282" s="477"/>
      <c r="ASB282" s="477"/>
      <c r="ASE282" s="477"/>
      <c r="ASJ282" s="477"/>
      <c r="ASM282" s="477"/>
      <c r="ASR282" s="477"/>
      <c r="ASU282" s="477"/>
      <c r="ASZ282" s="477"/>
      <c r="ATC282" s="477"/>
      <c r="ATH282" s="477"/>
      <c r="ATK282" s="477"/>
      <c r="ATP282" s="477"/>
      <c r="ATS282" s="477"/>
      <c r="ATX282" s="477"/>
      <c r="AUA282" s="477"/>
      <c r="AUF282" s="477"/>
      <c r="AUI282" s="477"/>
      <c r="AUN282" s="477"/>
      <c r="AUQ282" s="477"/>
      <c r="AUV282" s="477"/>
      <c r="AUY282" s="477"/>
      <c r="AVD282" s="477"/>
      <c r="AVG282" s="477"/>
      <c r="AVL282" s="477"/>
      <c r="AVO282" s="477"/>
      <c r="AVT282" s="477"/>
      <c r="AVW282" s="477"/>
      <c r="AWB282" s="477"/>
      <c r="AWE282" s="477"/>
      <c r="AWJ282" s="477"/>
      <c r="AWM282" s="477"/>
      <c r="AWR282" s="477"/>
      <c r="AWU282" s="477"/>
      <c r="AWZ282" s="477"/>
      <c r="AXC282" s="477"/>
      <c r="AXH282" s="477"/>
      <c r="AXK282" s="477"/>
      <c r="AXP282" s="477"/>
      <c r="AXS282" s="477"/>
      <c r="AXX282" s="477"/>
      <c r="AYA282" s="477"/>
      <c r="AYF282" s="477"/>
      <c r="AYI282" s="477"/>
      <c r="AYN282" s="477"/>
      <c r="AYQ282" s="477"/>
      <c r="AYV282" s="477"/>
      <c r="AYY282" s="477"/>
      <c r="AZD282" s="477"/>
      <c r="AZG282" s="477"/>
      <c r="AZL282" s="477"/>
      <c r="AZO282" s="477"/>
      <c r="AZT282" s="477"/>
      <c r="AZW282" s="477"/>
      <c r="BAB282" s="477"/>
      <c r="BAE282" s="477"/>
      <c r="BAJ282" s="477"/>
      <c r="BAM282" s="477"/>
      <c r="BAR282" s="477"/>
      <c r="BAU282" s="477"/>
      <c r="BAZ282" s="477"/>
      <c r="BBC282" s="477"/>
      <c r="BBH282" s="477"/>
      <c r="BBK282" s="477"/>
      <c r="BBP282" s="477"/>
      <c r="BBS282" s="477"/>
      <c r="BBX282" s="477"/>
      <c r="BCA282" s="477"/>
      <c r="BCF282" s="477"/>
      <c r="BCI282" s="477"/>
      <c r="BCN282" s="477"/>
      <c r="BCQ282" s="477"/>
      <c r="BCV282" s="477"/>
      <c r="BCY282" s="477"/>
      <c r="BDD282" s="477"/>
      <c r="BDG282" s="477"/>
      <c r="BDL282" s="477"/>
      <c r="BDO282" s="477"/>
      <c r="BDT282" s="477"/>
      <c r="BDW282" s="477"/>
      <c r="BEB282" s="477"/>
      <c r="BEE282" s="477"/>
      <c r="BEJ282" s="477"/>
      <c r="BEM282" s="477"/>
      <c r="BER282" s="477"/>
      <c r="BEU282" s="477"/>
      <c r="BEZ282" s="477"/>
      <c r="BFC282" s="477"/>
      <c r="BFH282" s="477"/>
      <c r="BFK282" s="477"/>
      <c r="BFP282" s="477"/>
      <c r="BFS282" s="477"/>
      <c r="BFX282" s="477"/>
      <c r="BGA282" s="477"/>
      <c r="BGF282" s="477"/>
      <c r="BGI282" s="477"/>
      <c r="BGN282" s="477"/>
      <c r="BGQ282" s="477"/>
      <c r="BGV282" s="477"/>
      <c r="BGY282" s="477"/>
      <c r="BHD282" s="477"/>
      <c r="BHG282" s="477"/>
      <c r="BHL282" s="477"/>
      <c r="BHO282" s="477"/>
      <c r="BHT282" s="477"/>
      <c r="BHW282" s="477"/>
      <c r="BIB282" s="477"/>
      <c r="BIE282" s="477"/>
      <c r="BIJ282" s="477"/>
      <c r="BIM282" s="477"/>
      <c r="BIR282" s="477"/>
      <c r="BIU282" s="477"/>
      <c r="BIZ282" s="477"/>
      <c r="BJC282" s="477"/>
      <c r="BJH282" s="477"/>
      <c r="BJK282" s="477"/>
      <c r="BJP282" s="477"/>
      <c r="BJS282" s="477"/>
      <c r="BJX282" s="477"/>
      <c r="BKA282" s="477"/>
      <c r="BKF282" s="477"/>
      <c r="BKI282" s="477"/>
      <c r="BKN282" s="477"/>
      <c r="BKQ282" s="477"/>
      <c r="BKV282" s="477"/>
      <c r="BKY282" s="477"/>
      <c r="BLD282" s="477"/>
      <c r="BLG282" s="477"/>
      <c r="BLL282" s="477"/>
      <c r="BLO282" s="477"/>
      <c r="BLT282" s="477"/>
      <c r="BLW282" s="477"/>
      <c r="BMB282" s="477"/>
      <c r="BME282" s="477"/>
      <c r="BMJ282" s="477"/>
      <c r="BMM282" s="477"/>
      <c r="BMR282" s="477"/>
      <c r="BMU282" s="477"/>
      <c r="BMZ282" s="477"/>
      <c r="BNC282" s="477"/>
      <c r="BNH282" s="477"/>
      <c r="BNK282" s="477"/>
      <c r="BNP282" s="477"/>
      <c r="BNS282" s="477"/>
      <c r="BNX282" s="477"/>
      <c r="BOA282" s="477"/>
      <c r="BOF282" s="477"/>
      <c r="BOI282" s="477"/>
      <c r="BON282" s="477"/>
      <c r="BOQ282" s="477"/>
      <c r="BOV282" s="477"/>
      <c r="BOY282" s="477"/>
      <c r="BPD282" s="477"/>
      <c r="BPG282" s="477"/>
      <c r="BPL282" s="477"/>
      <c r="BPO282" s="477"/>
      <c r="BPT282" s="477"/>
      <c r="BPW282" s="477"/>
      <c r="BQB282" s="477"/>
      <c r="BQE282" s="477"/>
      <c r="BQJ282" s="477"/>
      <c r="BQM282" s="477"/>
      <c r="BQR282" s="477"/>
      <c r="BQU282" s="477"/>
      <c r="BQZ282" s="477"/>
      <c r="BRC282" s="477"/>
      <c r="BRH282" s="477"/>
      <c r="BRK282" s="477"/>
      <c r="BRP282" s="477"/>
      <c r="BRS282" s="477"/>
      <c r="BRX282" s="477"/>
      <c r="BSA282" s="477"/>
      <c r="BSF282" s="477"/>
      <c r="BSI282" s="477"/>
      <c r="BSN282" s="477"/>
      <c r="BSQ282" s="477"/>
      <c r="BSV282" s="477"/>
      <c r="BSY282" s="477"/>
      <c r="BTD282" s="477"/>
      <c r="BTG282" s="477"/>
      <c r="BTL282" s="477"/>
      <c r="BTO282" s="477"/>
      <c r="BTT282" s="477"/>
      <c r="BTW282" s="477"/>
      <c r="BUB282" s="477"/>
      <c r="BUE282" s="477"/>
      <c r="BUJ282" s="477"/>
      <c r="BUM282" s="477"/>
      <c r="BUR282" s="477"/>
      <c r="BUU282" s="477"/>
      <c r="BUZ282" s="477"/>
      <c r="BVC282" s="477"/>
      <c r="BVH282" s="477"/>
      <c r="BVK282" s="477"/>
      <c r="BVP282" s="477"/>
      <c r="BVS282" s="477"/>
      <c r="BVX282" s="477"/>
      <c r="BWA282" s="477"/>
      <c r="BWF282" s="477"/>
      <c r="BWI282" s="477"/>
      <c r="BWN282" s="477"/>
      <c r="BWQ282" s="477"/>
      <c r="BWV282" s="477"/>
      <c r="BWY282" s="477"/>
      <c r="BXD282" s="477"/>
      <c r="BXG282" s="477"/>
      <c r="BXL282" s="477"/>
      <c r="BXO282" s="477"/>
      <c r="BXT282" s="477"/>
      <c r="BXW282" s="477"/>
      <c r="BYB282" s="477"/>
      <c r="BYE282" s="477"/>
      <c r="BYJ282" s="477"/>
      <c r="BYM282" s="477"/>
      <c r="BYR282" s="477"/>
      <c r="BYU282" s="477"/>
      <c r="BYZ282" s="477"/>
      <c r="BZC282" s="477"/>
      <c r="BZH282" s="477"/>
      <c r="BZK282" s="477"/>
      <c r="BZP282" s="477"/>
      <c r="BZS282" s="477"/>
      <c r="BZX282" s="477"/>
      <c r="CAA282" s="477"/>
      <c r="CAF282" s="477"/>
      <c r="CAI282" s="477"/>
      <c r="CAN282" s="477"/>
      <c r="CAQ282" s="477"/>
      <c r="CAV282" s="477"/>
      <c r="CAY282" s="477"/>
      <c r="CBD282" s="477"/>
      <c r="CBG282" s="477"/>
      <c r="CBL282" s="477"/>
      <c r="CBO282" s="477"/>
      <c r="CBT282" s="477"/>
      <c r="CBW282" s="477"/>
      <c r="CCB282" s="477"/>
      <c r="CCE282" s="477"/>
      <c r="CCJ282" s="477"/>
      <c r="CCM282" s="477"/>
      <c r="CCR282" s="477"/>
      <c r="CCU282" s="477"/>
      <c r="CCZ282" s="477"/>
      <c r="CDC282" s="477"/>
      <c r="CDH282" s="477"/>
      <c r="CDK282" s="477"/>
      <c r="CDP282" s="477"/>
      <c r="CDS282" s="477"/>
      <c r="CDX282" s="477"/>
      <c r="CEA282" s="477"/>
      <c r="CEF282" s="477"/>
      <c r="CEI282" s="477"/>
      <c r="CEN282" s="477"/>
      <c r="CEQ282" s="477"/>
      <c r="CEV282" s="477"/>
      <c r="CEY282" s="477"/>
      <c r="CFD282" s="477"/>
      <c r="CFG282" s="477"/>
      <c r="CFL282" s="477"/>
      <c r="CFO282" s="477"/>
      <c r="CFT282" s="477"/>
      <c r="CFW282" s="477"/>
      <c r="CGB282" s="477"/>
      <c r="CGE282" s="477"/>
      <c r="CGJ282" s="477"/>
      <c r="CGM282" s="477"/>
      <c r="CGR282" s="477"/>
      <c r="CGU282" s="477"/>
      <c r="CGZ282" s="477"/>
      <c r="CHC282" s="477"/>
      <c r="CHH282" s="477"/>
      <c r="CHK282" s="477"/>
      <c r="CHP282" s="477"/>
      <c r="CHS282" s="477"/>
      <c r="CHX282" s="477"/>
      <c r="CIA282" s="477"/>
      <c r="CIF282" s="477"/>
      <c r="CII282" s="477"/>
      <c r="CIN282" s="477"/>
      <c r="CIQ282" s="477"/>
      <c r="CIV282" s="477"/>
      <c r="CIY282" s="477"/>
      <c r="CJD282" s="477"/>
      <c r="CJG282" s="477"/>
      <c r="CJL282" s="477"/>
      <c r="CJO282" s="477"/>
      <c r="CJT282" s="477"/>
      <c r="CJW282" s="477"/>
      <c r="CKB282" s="477"/>
      <c r="CKE282" s="477"/>
      <c r="CKJ282" s="477"/>
      <c r="CKM282" s="477"/>
      <c r="CKR282" s="477"/>
      <c r="CKU282" s="477"/>
      <c r="CKZ282" s="477"/>
      <c r="CLC282" s="477"/>
      <c r="CLH282" s="477"/>
      <c r="CLK282" s="477"/>
      <c r="CLP282" s="477"/>
      <c r="CLS282" s="477"/>
      <c r="CLX282" s="477"/>
      <c r="CMA282" s="477"/>
      <c r="CMF282" s="477"/>
      <c r="CMI282" s="477"/>
      <c r="CMN282" s="477"/>
      <c r="CMQ282" s="477"/>
      <c r="CMV282" s="477"/>
      <c r="CMY282" s="477"/>
      <c r="CND282" s="477"/>
      <c r="CNG282" s="477"/>
      <c r="CNL282" s="477"/>
      <c r="CNO282" s="477"/>
      <c r="CNT282" s="477"/>
      <c r="CNW282" s="477"/>
      <c r="COB282" s="477"/>
      <c r="COE282" s="477"/>
      <c r="COJ282" s="477"/>
      <c r="COM282" s="477"/>
      <c r="COR282" s="477"/>
      <c r="COU282" s="477"/>
      <c r="COZ282" s="477"/>
      <c r="CPC282" s="477"/>
      <c r="CPH282" s="477"/>
      <c r="CPK282" s="477"/>
      <c r="CPP282" s="477"/>
      <c r="CPS282" s="477"/>
      <c r="CPX282" s="477"/>
      <c r="CQA282" s="477"/>
      <c r="CQF282" s="477"/>
      <c r="CQI282" s="477"/>
      <c r="CQN282" s="477"/>
      <c r="CQQ282" s="477"/>
      <c r="CQV282" s="477"/>
      <c r="CQY282" s="477"/>
      <c r="CRD282" s="477"/>
      <c r="CRG282" s="477"/>
      <c r="CRL282" s="477"/>
      <c r="CRO282" s="477"/>
      <c r="CRT282" s="477"/>
      <c r="CRW282" s="477"/>
      <c r="CSB282" s="477"/>
      <c r="CSE282" s="477"/>
      <c r="CSJ282" s="477"/>
      <c r="CSM282" s="477"/>
      <c r="CSR282" s="477"/>
      <c r="CSU282" s="477"/>
      <c r="CSZ282" s="477"/>
      <c r="CTC282" s="477"/>
      <c r="CTH282" s="477"/>
      <c r="CTK282" s="477"/>
      <c r="CTP282" s="477"/>
      <c r="CTS282" s="477"/>
      <c r="CTX282" s="477"/>
      <c r="CUA282" s="477"/>
      <c r="CUF282" s="477"/>
      <c r="CUI282" s="477"/>
      <c r="CUN282" s="477"/>
      <c r="CUQ282" s="477"/>
      <c r="CUV282" s="477"/>
      <c r="CUY282" s="477"/>
      <c r="CVD282" s="477"/>
      <c r="CVG282" s="477"/>
      <c r="CVL282" s="477"/>
      <c r="CVO282" s="477"/>
      <c r="CVT282" s="477"/>
      <c r="CVW282" s="477"/>
      <c r="CWB282" s="477"/>
      <c r="CWE282" s="477"/>
      <c r="CWJ282" s="477"/>
      <c r="CWM282" s="477"/>
      <c r="CWR282" s="477"/>
      <c r="CWU282" s="477"/>
      <c r="CWZ282" s="477"/>
      <c r="CXC282" s="477"/>
      <c r="CXH282" s="477"/>
      <c r="CXK282" s="477"/>
      <c r="CXP282" s="477"/>
      <c r="CXS282" s="477"/>
      <c r="CXX282" s="477"/>
      <c r="CYA282" s="477"/>
      <c r="CYF282" s="477"/>
      <c r="CYI282" s="477"/>
      <c r="CYN282" s="477"/>
      <c r="CYQ282" s="477"/>
      <c r="CYV282" s="477"/>
      <c r="CYY282" s="477"/>
      <c r="CZD282" s="477"/>
      <c r="CZG282" s="477"/>
      <c r="CZL282" s="477"/>
      <c r="CZO282" s="477"/>
      <c r="CZT282" s="477"/>
      <c r="CZW282" s="477"/>
      <c r="DAB282" s="477"/>
      <c r="DAE282" s="477"/>
      <c r="DAJ282" s="477"/>
      <c r="DAM282" s="477"/>
      <c r="DAR282" s="477"/>
      <c r="DAU282" s="477"/>
      <c r="DAZ282" s="477"/>
      <c r="DBC282" s="477"/>
      <c r="DBH282" s="477"/>
      <c r="DBK282" s="477"/>
      <c r="DBP282" s="477"/>
      <c r="DBS282" s="477"/>
      <c r="DBX282" s="477"/>
      <c r="DCA282" s="477"/>
      <c r="DCF282" s="477"/>
      <c r="DCI282" s="477"/>
      <c r="DCN282" s="477"/>
      <c r="DCQ282" s="477"/>
      <c r="DCV282" s="477"/>
      <c r="DCY282" s="477"/>
      <c r="DDD282" s="477"/>
      <c r="DDG282" s="477"/>
      <c r="DDL282" s="477"/>
      <c r="DDO282" s="477"/>
      <c r="DDT282" s="477"/>
      <c r="DDW282" s="477"/>
      <c r="DEB282" s="477"/>
      <c r="DEE282" s="477"/>
      <c r="DEJ282" s="477"/>
      <c r="DEM282" s="477"/>
      <c r="DER282" s="477"/>
      <c r="DEU282" s="477"/>
      <c r="DEZ282" s="477"/>
      <c r="DFC282" s="477"/>
      <c r="DFH282" s="477"/>
      <c r="DFK282" s="477"/>
      <c r="DFP282" s="477"/>
      <c r="DFS282" s="477"/>
      <c r="DFX282" s="477"/>
      <c r="DGA282" s="477"/>
      <c r="DGF282" s="477"/>
      <c r="DGI282" s="477"/>
      <c r="DGN282" s="477"/>
      <c r="DGQ282" s="477"/>
      <c r="DGV282" s="477"/>
      <c r="DGY282" s="477"/>
      <c r="DHD282" s="477"/>
      <c r="DHG282" s="477"/>
      <c r="DHL282" s="477"/>
      <c r="DHO282" s="477"/>
      <c r="DHT282" s="477"/>
      <c r="DHW282" s="477"/>
      <c r="DIB282" s="477"/>
      <c r="DIE282" s="477"/>
      <c r="DIJ282" s="477"/>
      <c r="DIM282" s="477"/>
      <c r="DIR282" s="477"/>
      <c r="DIU282" s="477"/>
      <c r="DIZ282" s="477"/>
      <c r="DJC282" s="477"/>
      <c r="DJH282" s="477"/>
      <c r="DJK282" s="477"/>
      <c r="DJP282" s="477"/>
      <c r="DJS282" s="477"/>
      <c r="DJX282" s="477"/>
      <c r="DKA282" s="477"/>
      <c r="DKF282" s="477"/>
      <c r="DKI282" s="477"/>
      <c r="DKN282" s="477"/>
      <c r="DKQ282" s="477"/>
      <c r="DKV282" s="477"/>
      <c r="DKY282" s="477"/>
      <c r="DLD282" s="477"/>
      <c r="DLG282" s="477"/>
      <c r="DLL282" s="477"/>
      <c r="DLO282" s="477"/>
      <c r="DLT282" s="477"/>
      <c r="DLW282" s="477"/>
      <c r="DMB282" s="477"/>
      <c r="DME282" s="477"/>
      <c r="DMJ282" s="477"/>
      <c r="DMM282" s="477"/>
      <c r="DMR282" s="477"/>
      <c r="DMU282" s="477"/>
      <c r="DMZ282" s="477"/>
      <c r="DNC282" s="477"/>
      <c r="DNH282" s="477"/>
      <c r="DNK282" s="477"/>
      <c r="DNP282" s="477"/>
      <c r="DNS282" s="477"/>
      <c r="DNX282" s="477"/>
      <c r="DOA282" s="477"/>
      <c r="DOF282" s="477"/>
      <c r="DOI282" s="477"/>
      <c r="DON282" s="477"/>
      <c r="DOQ282" s="477"/>
      <c r="DOV282" s="477"/>
      <c r="DOY282" s="477"/>
      <c r="DPD282" s="477"/>
      <c r="DPG282" s="477"/>
      <c r="DPL282" s="477"/>
      <c r="DPO282" s="477"/>
      <c r="DPT282" s="477"/>
      <c r="DPW282" s="477"/>
      <c r="DQB282" s="477"/>
      <c r="DQE282" s="477"/>
      <c r="DQJ282" s="477"/>
      <c r="DQM282" s="477"/>
      <c r="DQR282" s="477"/>
      <c r="DQU282" s="477"/>
      <c r="DQZ282" s="477"/>
      <c r="DRC282" s="477"/>
      <c r="DRH282" s="477"/>
      <c r="DRK282" s="477"/>
      <c r="DRP282" s="477"/>
      <c r="DRS282" s="477"/>
      <c r="DRX282" s="477"/>
      <c r="DSA282" s="477"/>
      <c r="DSF282" s="477"/>
      <c r="DSI282" s="477"/>
      <c r="DSN282" s="477"/>
      <c r="DSQ282" s="477"/>
      <c r="DSV282" s="477"/>
      <c r="DSY282" s="477"/>
      <c r="DTD282" s="477"/>
      <c r="DTG282" s="477"/>
      <c r="DTL282" s="477"/>
      <c r="DTO282" s="477"/>
      <c r="DTT282" s="477"/>
      <c r="DTW282" s="477"/>
      <c r="DUB282" s="477"/>
      <c r="DUE282" s="477"/>
      <c r="DUJ282" s="477"/>
      <c r="DUM282" s="477"/>
      <c r="DUR282" s="477"/>
      <c r="DUU282" s="477"/>
      <c r="DUZ282" s="477"/>
      <c r="DVC282" s="477"/>
      <c r="DVH282" s="477"/>
      <c r="DVK282" s="477"/>
      <c r="DVP282" s="477"/>
      <c r="DVS282" s="477"/>
      <c r="DVX282" s="477"/>
      <c r="DWA282" s="477"/>
      <c r="DWF282" s="477"/>
      <c r="DWI282" s="477"/>
      <c r="DWN282" s="477"/>
      <c r="DWQ282" s="477"/>
      <c r="DWV282" s="477"/>
      <c r="DWY282" s="477"/>
      <c r="DXD282" s="477"/>
      <c r="DXG282" s="477"/>
      <c r="DXL282" s="477"/>
      <c r="DXO282" s="477"/>
      <c r="DXT282" s="477"/>
      <c r="DXW282" s="477"/>
      <c r="DYB282" s="477"/>
      <c r="DYE282" s="477"/>
      <c r="DYJ282" s="477"/>
      <c r="DYM282" s="477"/>
      <c r="DYR282" s="477"/>
      <c r="DYU282" s="477"/>
      <c r="DYZ282" s="477"/>
      <c r="DZC282" s="477"/>
      <c r="DZH282" s="477"/>
      <c r="DZK282" s="477"/>
      <c r="DZP282" s="477"/>
      <c r="DZS282" s="477"/>
      <c r="DZX282" s="477"/>
      <c r="EAA282" s="477"/>
      <c r="EAF282" s="477"/>
      <c r="EAI282" s="477"/>
      <c r="EAN282" s="477"/>
      <c r="EAQ282" s="477"/>
      <c r="EAV282" s="477"/>
      <c r="EAY282" s="477"/>
      <c r="EBD282" s="477"/>
      <c r="EBG282" s="477"/>
      <c r="EBL282" s="477"/>
      <c r="EBO282" s="477"/>
      <c r="EBT282" s="477"/>
      <c r="EBW282" s="477"/>
      <c r="ECB282" s="477"/>
      <c r="ECE282" s="477"/>
      <c r="ECJ282" s="477"/>
      <c r="ECM282" s="477"/>
      <c r="ECR282" s="477"/>
      <c r="ECU282" s="477"/>
      <c r="ECZ282" s="477"/>
      <c r="EDC282" s="477"/>
      <c r="EDH282" s="477"/>
      <c r="EDK282" s="477"/>
      <c r="EDP282" s="477"/>
      <c r="EDS282" s="477"/>
      <c r="EDX282" s="477"/>
      <c r="EEA282" s="477"/>
      <c r="EEF282" s="477"/>
      <c r="EEI282" s="477"/>
      <c r="EEN282" s="477"/>
      <c r="EEQ282" s="477"/>
      <c r="EEV282" s="477"/>
      <c r="EEY282" s="477"/>
      <c r="EFD282" s="477"/>
      <c r="EFG282" s="477"/>
      <c r="EFL282" s="477"/>
      <c r="EFO282" s="477"/>
      <c r="EFT282" s="477"/>
      <c r="EFW282" s="477"/>
      <c r="EGB282" s="477"/>
      <c r="EGE282" s="477"/>
      <c r="EGJ282" s="477"/>
      <c r="EGM282" s="477"/>
      <c r="EGR282" s="477"/>
      <c r="EGU282" s="477"/>
      <c r="EGZ282" s="477"/>
      <c r="EHC282" s="477"/>
      <c r="EHH282" s="477"/>
      <c r="EHK282" s="477"/>
      <c r="EHP282" s="477"/>
      <c r="EHS282" s="477"/>
      <c r="EHX282" s="477"/>
      <c r="EIA282" s="477"/>
      <c r="EIF282" s="477"/>
      <c r="EII282" s="477"/>
      <c r="EIN282" s="477"/>
      <c r="EIQ282" s="477"/>
      <c r="EIV282" s="477"/>
      <c r="EIY282" s="477"/>
      <c r="EJD282" s="477"/>
      <c r="EJG282" s="477"/>
      <c r="EJL282" s="477"/>
      <c r="EJO282" s="477"/>
      <c r="EJT282" s="477"/>
      <c r="EJW282" s="477"/>
      <c r="EKB282" s="477"/>
      <c r="EKE282" s="477"/>
      <c r="EKJ282" s="477"/>
      <c r="EKM282" s="477"/>
      <c r="EKR282" s="477"/>
      <c r="EKU282" s="477"/>
      <c r="EKZ282" s="477"/>
      <c r="ELC282" s="477"/>
      <c r="ELH282" s="477"/>
      <c r="ELK282" s="477"/>
      <c r="ELP282" s="477"/>
      <c r="ELS282" s="477"/>
      <c r="ELX282" s="477"/>
      <c r="EMA282" s="477"/>
      <c r="EMF282" s="477"/>
      <c r="EMI282" s="477"/>
      <c r="EMN282" s="477"/>
      <c r="EMQ282" s="477"/>
      <c r="EMV282" s="477"/>
      <c r="EMY282" s="477"/>
      <c r="END282" s="477"/>
      <c r="ENG282" s="477"/>
      <c r="ENL282" s="477"/>
      <c r="ENO282" s="477"/>
      <c r="ENT282" s="477"/>
      <c r="ENW282" s="477"/>
      <c r="EOB282" s="477"/>
      <c r="EOE282" s="477"/>
      <c r="EOJ282" s="477"/>
      <c r="EOM282" s="477"/>
      <c r="EOR282" s="477"/>
      <c r="EOU282" s="477"/>
      <c r="EOZ282" s="477"/>
      <c r="EPC282" s="477"/>
      <c r="EPH282" s="477"/>
      <c r="EPK282" s="477"/>
      <c r="EPP282" s="477"/>
      <c r="EPS282" s="477"/>
      <c r="EPX282" s="477"/>
      <c r="EQA282" s="477"/>
      <c r="EQF282" s="477"/>
      <c r="EQI282" s="477"/>
      <c r="EQN282" s="477"/>
      <c r="EQQ282" s="477"/>
      <c r="EQV282" s="477"/>
      <c r="EQY282" s="477"/>
      <c r="ERD282" s="477"/>
      <c r="ERG282" s="477"/>
      <c r="ERL282" s="477"/>
      <c r="ERO282" s="477"/>
      <c r="ERT282" s="477"/>
      <c r="ERW282" s="477"/>
      <c r="ESB282" s="477"/>
      <c r="ESE282" s="477"/>
      <c r="ESJ282" s="477"/>
      <c r="ESM282" s="477"/>
      <c r="ESR282" s="477"/>
      <c r="ESU282" s="477"/>
      <c r="ESZ282" s="477"/>
      <c r="ETC282" s="477"/>
      <c r="ETH282" s="477"/>
      <c r="ETK282" s="477"/>
      <c r="ETP282" s="477"/>
      <c r="ETS282" s="477"/>
      <c r="ETX282" s="477"/>
      <c r="EUA282" s="477"/>
      <c r="EUF282" s="477"/>
      <c r="EUI282" s="477"/>
      <c r="EUN282" s="477"/>
      <c r="EUQ282" s="477"/>
      <c r="EUV282" s="477"/>
      <c r="EUY282" s="477"/>
      <c r="EVD282" s="477"/>
      <c r="EVG282" s="477"/>
      <c r="EVL282" s="477"/>
      <c r="EVO282" s="477"/>
      <c r="EVT282" s="477"/>
      <c r="EVW282" s="477"/>
      <c r="EWB282" s="477"/>
      <c r="EWE282" s="477"/>
      <c r="EWJ282" s="477"/>
      <c r="EWM282" s="477"/>
      <c r="EWR282" s="477"/>
      <c r="EWU282" s="477"/>
      <c r="EWZ282" s="477"/>
      <c r="EXC282" s="477"/>
      <c r="EXH282" s="477"/>
      <c r="EXK282" s="477"/>
      <c r="EXP282" s="477"/>
      <c r="EXS282" s="477"/>
      <c r="EXX282" s="477"/>
      <c r="EYA282" s="477"/>
      <c r="EYF282" s="477"/>
      <c r="EYI282" s="477"/>
      <c r="EYN282" s="477"/>
      <c r="EYQ282" s="477"/>
      <c r="EYV282" s="477"/>
      <c r="EYY282" s="477"/>
      <c r="EZD282" s="477"/>
      <c r="EZG282" s="477"/>
      <c r="EZL282" s="477"/>
      <c r="EZO282" s="477"/>
      <c r="EZT282" s="477"/>
      <c r="EZW282" s="477"/>
      <c r="FAB282" s="477"/>
      <c r="FAE282" s="477"/>
      <c r="FAJ282" s="477"/>
      <c r="FAM282" s="477"/>
      <c r="FAR282" s="477"/>
      <c r="FAU282" s="477"/>
      <c r="FAZ282" s="477"/>
      <c r="FBC282" s="477"/>
      <c r="FBH282" s="477"/>
      <c r="FBK282" s="477"/>
      <c r="FBP282" s="477"/>
      <c r="FBS282" s="477"/>
      <c r="FBX282" s="477"/>
      <c r="FCA282" s="477"/>
      <c r="FCF282" s="477"/>
      <c r="FCI282" s="477"/>
      <c r="FCN282" s="477"/>
      <c r="FCQ282" s="477"/>
      <c r="FCV282" s="477"/>
      <c r="FCY282" s="477"/>
      <c r="FDD282" s="477"/>
      <c r="FDG282" s="477"/>
      <c r="FDL282" s="477"/>
      <c r="FDO282" s="477"/>
      <c r="FDT282" s="477"/>
      <c r="FDW282" s="477"/>
      <c r="FEB282" s="477"/>
      <c r="FEE282" s="477"/>
      <c r="FEJ282" s="477"/>
      <c r="FEM282" s="477"/>
      <c r="FER282" s="477"/>
      <c r="FEU282" s="477"/>
      <c r="FEZ282" s="477"/>
      <c r="FFC282" s="477"/>
      <c r="FFH282" s="477"/>
      <c r="FFK282" s="477"/>
      <c r="FFP282" s="477"/>
      <c r="FFS282" s="477"/>
      <c r="FFX282" s="477"/>
      <c r="FGA282" s="477"/>
      <c r="FGF282" s="477"/>
      <c r="FGI282" s="477"/>
      <c r="FGN282" s="477"/>
      <c r="FGQ282" s="477"/>
      <c r="FGV282" s="477"/>
      <c r="FGY282" s="477"/>
      <c r="FHD282" s="477"/>
      <c r="FHG282" s="477"/>
      <c r="FHL282" s="477"/>
      <c r="FHO282" s="477"/>
      <c r="FHT282" s="477"/>
      <c r="FHW282" s="477"/>
      <c r="FIB282" s="477"/>
      <c r="FIE282" s="477"/>
      <c r="FIJ282" s="477"/>
      <c r="FIM282" s="477"/>
      <c r="FIR282" s="477"/>
      <c r="FIU282" s="477"/>
      <c r="FIZ282" s="477"/>
      <c r="FJC282" s="477"/>
      <c r="FJH282" s="477"/>
      <c r="FJK282" s="477"/>
      <c r="FJP282" s="477"/>
      <c r="FJS282" s="477"/>
      <c r="FJX282" s="477"/>
      <c r="FKA282" s="477"/>
      <c r="FKF282" s="477"/>
      <c r="FKI282" s="477"/>
      <c r="FKN282" s="477"/>
      <c r="FKQ282" s="477"/>
      <c r="FKV282" s="477"/>
      <c r="FKY282" s="477"/>
      <c r="FLD282" s="477"/>
      <c r="FLG282" s="477"/>
      <c r="FLL282" s="477"/>
      <c r="FLO282" s="477"/>
      <c r="FLT282" s="477"/>
      <c r="FLW282" s="477"/>
      <c r="FMB282" s="477"/>
      <c r="FME282" s="477"/>
      <c r="FMJ282" s="477"/>
      <c r="FMM282" s="477"/>
      <c r="FMR282" s="477"/>
      <c r="FMU282" s="477"/>
      <c r="FMZ282" s="477"/>
      <c r="FNC282" s="477"/>
      <c r="FNH282" s="477"/>
      <c r="FNK282" s="477"/>
      <c r="FNP282" s="477"/>
      <c r="FNS282" s="477"/>
      <c r="FNX282" s="477"/>
      <c r="FOA282" s="477"/>
      <c r="FOF282" s="477"/>
      <c r="FOI282" s="477"/>
      <c r="FON282" s="477"/>
      <c r="FOQ282" s="477"/>
      <c r="FOV282" s="477"/>
      <c r="FOY282" s="477"/>
      <c r="FPD282" s="477"/>
      <c r="FPG282" s="477"/>
      <c r="FPL282" s="477"/>
      <c r="FPO282" s="477"/>
      <c r="FPT282" s="477"/>
      <c r="FPW282" s="477"/>
      <c r="FQB282" s="477"/>
      <c r="FQE282" s="477"/>
      <c r="FQJ282" s="477"/>
      <c r="FQM282" s="477"/>
      <c r="FQR282" s="477"/>
      <c r="FQU282" s="477"/>
      <c r="FQZ282" s="477"/>
      <c r="FRC282" s="477"/>
      <c r="FRH282" s="477"/>
      <c r="FRK282" s="477"/>
      <c r="FRP282" s="477"/>
      <c r="FRS282" s="477"/>
      <c r="FRX282" s="477"/>
      <c r="FSA282" s="477"/>
      <c r="FSF282" s="477"/>
      <c r="FSI282" s="477"/>
      <c r="FSN282" s="477"/>
      <c r="FSQ282" s="477"/>
      <c r="FSV282" s="477"/>
      <c r="FSY282" s="477"/>
      <c r="FTD282" s="477"/>
      <c r="FTG282" s="477"/>
      <c r="FTL282" s="477"/>
      <c r="FTO282" s="477"/>
      <c r="FTT282" s="477"/>
      <c r="FTW282" s="477"/>
      <c r="FUB282" s="477"/>
      <c r="FUE282" s="477"/>
      <c r="FUJ282" s="477"/>
      <c r="FUM282" s="477"/>
      <c r="FUR282" s="477"/>
      <c r="FUU282" s="477"/>
      <c r="FUZ282" s="477"/>
      <c r="FVC282" s="477"/>
      <c r="FVH282" s="477"/>
      <c r="FVK282" s="477"/>
      <c r="FVP282" s="477"/>
      <c r="FVS282" s="477"/>
      <c r="FVX282" s="477"/>
      <c r="FWA282" s="477"/>
      <c r="FWF282" s="477"/>
      <c r="FWI282" s="477"/>
      <c r="FWN282" s="477"/>
      <c r="FWQ282" s="477"/>
      <c r="FWV282" s="477"/>
      <c r="FWY282" s="477"/>
      <c r="FXD282" s="477"/>
      <c r="FXG282" s="477"/>
      <c r="FXL282" s="477"/>
      <c r="FXO282" s="477"/>
      <c r="FXT282" s="477"/>
      <c r="FXW282" s="477"/>
      <c r="FYB282" s="477"/>
      <c r="FYE282" s="477"/>
      <c r="FYJ282" s="477"/>
      <c r="FYM282" s="477"/>
      <c r="FYR282" s="477"/>
      <c r="FYU282" s="477"/>
      <c r="FYZ282" s="477"/>
      <c r="FZC282" s="477"/>
      <c r="FZH282" s="477"/>
      <c r="FZK282" s="477"/>
      <c r="FZP282" s="477"/>
      <c r="FZS282" s="477"/>
      <c r="FZX282" s="477"/>
      <c r="GAA282" s="477"/>
      <c r="GAF282" s="477"/>
      <c r="GAI282" s="477"/>
      <c r="GAN282" s="477"/>
      <c r="GAQ282" s="477"/>
      <c r="GAV282" s="477"/>
      <c r="GAY282" s="477"/>
      <c r="GBD282" s="477"/>
      <c r="GBG282" s="477"/>
      <c r="GBL282" s="477"/>
      <c r="GBO282" s="477"/>
      <c r="GBT282" s="477"/>
      <c r="GBW282" s="477"/>
      <c r="GCB282" s="477"/>
      <c r="GCE282" s="477"/>
      <c r="GCJ282" s="477"/>
      <c r="GCM282" s="477"/>
      <c r="GCR282" s="477"/>
      <c r="GCU282" s="477"/>
      <c r="GCZ282" s="477"/>
      <c r="GDC282" s="477"/>
      <c r="GDH282" s="477"/>
      <c r="GDK282" s="477"/>
      <c r="GDP282" s="477"/>
      <c r="GDS282" s="477"/>
      <c r="GDX282" s="477"/>
      <c r="GEA282" s="477"/>
      <c r="GEF282" s="477"/>
      <c r="GEI282" s="477"/>
      <c r="GEN282" s="477"/>
      <c r="GEQ282" s="477"/>
      <c r="GEV282" s="477"/>
      <c r="GEY282" s="477"/>
      <c r="GFD282" s="477"/>
      <c r="GFG282" s="477"/>
      <c r="GFL282" s="477"/>
      <c r="GFO282" s="477"/>
      <c r="GFT282" s="477"/>
      <c r="GFW282" s="477"/>
      <c r="GGB282" s="477"/>
      <c r="GGE282" s="477"/>
      <c r="GGJ282" s="477"/>
      <c r="GGM282" s="477"/>
      <c r="GGR282" s="477"/>
      <c r="GGU282" s="477"/>
      <c r="GGZ282" s="477"/>
      <c r="GHC282" s="477"/>
      <c r="GHH282" s="477"/>
      <c r="GHK282" s="477"/>
      <c r="GHP282" s="477"/>
      <c r="GHS282" s="477"/>
      <c r="GHX282" s="477"/>
      <c r="GIA282" s="477"/>
      <c r="GIF282" s="477"/>
      <c r="GII282" s="477"/>
      <c r="GIN282" s="477"/>
      <c r="GIQ282" s="477"/>
      <c r="GIV282" s="477"/>
      <c r="GIY282" s="477"/>
      <c r="GJD282" s="477"/>
      <c r="GJG282" s="477"/>
      <c r="GJL282" s="477"/>
      <c r="GJO282" s="477"/>
      <c r="GJT282" s="477"/>
      <c r="GJW282" s="477"/>
      <c r="GKB282" s="477"/>
      <c r="GKE282" s="477"/>
      <c r="GKJ282" s="477"/>
      <c r="GKM282" s="477"/>
      <c r="GKR282" s="477"/>
      <c r="GKU282" s="477"/>
      <c r="GKZ282" s="477"/>
      <c r="GLC282" s="477"/>
      <c r="GLH282" s="477"/>
      <c r="GLK282" s="477"/>
      <c r="GLP282" s="477"/>
      <c r="GLS282" s="477"/>
      <c r="GLX282" s="477"/>
      <c r="GMA282" s="477"/>
      <c r="GMF282" s="477"/>
      <c r="GMI282" s="477"/>
      <c r="GMN282" s="477"/>
      <c r="GMQ282" s="477"/>
      <c r="GMV282" s="477"/>
      <c r="GMY282" s="477"/>
      <c r="GND282" s="477"/>
      <c r="GNG282" s="477"/>
      <c r="GNL282" s="477"/>
      <c r="GNO282" s="477"/>
      <c r="GNT282" s="477"/>
      <c r="GNW282" s="477"/>
      <c r="GOB282" s="477"/>
      <c r="GOE282" s="477"/>
      <c r="GOJ282" s="477"/>
      <c r="GOM282" s="477"/>
      <c r="GOR282" s="477"/>
      <c r="GOU282" s="477"/>
      <c r="GOZ282" s="477"/>
      <c r="GPC282" s="477"/>
      <c r="GPH282" s="477"/>
      <c r="GPK282" s="477"/>
      <c r="GPP282" s="477"/>
      <c r="GPS282" s="477"/>
      <c r="GPX282" s="477"/>
      <c r="GQA282" s="477"/>
      <c r="GQF282" s="477"/>
      <c r="GQI282" s="477"/>
      <c r="GQN282" s="477"/>
      <c r="GQQ282" s="477"/>
      <c r="GQV282" s="477"/>
      <c r="GQY282" s="477"/>
      <c r="GRD282" s="477"/>
      <c r="GRG282" s="477"/>
      <c r="GRL282" s="477"/>
      <c r="GRO282" s="477"/>
      <c r="GRT282" s="477"/>
      <c r="GRW282" s="477"/>
      <c r="GSB282" s="477"/>
      <c r="GSE282" s="477"/>
      <c r="GSJ282" s="477"/>
      <c r="GSM282" s="477"/>
      <c r="GSR282" s="477"/>
      <c r="GSU282" s="477"/>
      <c r="GSZ282" s="477"/>
      <c r="GTC282" s="477"/>
      <c r="GTH282" s="477"/>
      <c r="GTK282" s="477"/>
      <c r="GTP282" s="477"/>
      <c r="GTS282" s="477"/>
      <c r="GTX282" s="477"/>
      <c r="GUA282" s="477"/>
      <c r="GUF282" s="477"/>
      <c r="GUI282" s="477"/>
      <c r="GUN282" s="477"/>
      <c r="GUQ282" s="477"/>
      <c r="GUV282" s="477"/>
      <c r="GUY282" s="477"/>
      <c r="GVD282" s="477"/>
      <c r="GVG282" s="477"/>
      <c r="GVL282" s="477"/>
      <c r="GVO282" s="477"/>
      <c r="GVT282" s="477"/>
      <c r="GVW282" s="477"/>
      <c r="GWB282" s="477"/>
      <c r="GWE282" s="477"/>
      <c r="GWJ282" s="477"/>
      <c r="GWM282" s="477"/>
      <c r="GWR282" s="477"/>
      <c r="GWU282" s="477"/>
      <c r="GWZ282" s="477"/>
      <c r="GXC282" s="477"/>
      <c r="GXH282" s="477"/>
      <c r="GXK282" s="477"/>
      <c r="GXP282" s="477"/>
      <c r="GXS282" s="477"/>
      <c r="GXX282" s="477"/>
      <c r="GYA282" s="477"/>
      <c r="GYF282" s="477"/>
      <c r="GYI282" s="477"/>
      <c r="GYN282" s="477"/>
      <c r="GYQ282" s="477"/>
      <c r="GYV282" s="477"/>
      <c r="GYY282" s="477"/>
      <c r="GZD282" s="477"/>
      <c r="GZG282" s="477"/>
      <c r="GZL282" s="477"/>
      <c r="GZO282" s="477"/>
      <c r="GZT282" s="477"/>
      <c r="GZW282" s="477"/>
      <c r="HAB282" s="477"/>
      <c r="HAE282" s="477"/>
      <c r="HAJ282" s="477"/>
      <c r="HAM282" s="477"/>
      <c r="HAR282" s="477"/>
      <c r="HAU282" s="477"/>
      <c r="HAZ282" s="477"/>
      <c r="HBC282" s="477"/>
      <c r="HBH282" s="477"/>
      <c r="HBK282" s="477"/>
      <c r="HBP282" s="477"/>
      <c r="HBS282" s="477"/>
      <c r="HBX282" s="477"/>
      <c r="HCA282" s="477"/>
      <c r="HCF282" s="477"/>
      <c r="HCI282" s="477"/>
      <c r="HCN282" s="477"/>
      <c r="HCQ282" s="477"/>
      <c r="HCV282" s="477"/>
      <c r="HCY282" s="477"/>
      <c r="HDD282" s="477"/>
      <c r="HDG282" s="477"/>
      <c r="HDL282" s="477"/>
      <c r="HDO282" s="477"/>
      <c r="HDT282" s="477"/>
      <c r="HDW282" s="477"/>
      <c r="HEB282" s="477"/>
      <c r="HEE282" s="477"/>
      <c r="HEJ282" s="477"/>
      <c r="HEM282" s="477"/>
      <c r="HER282" s="477"/>
      <c r="HEU282" s="477"/>
      <c r="HEZ282" s="477"/>
      <c r="HFC282" s="477"/>
      <c r="HFH282" s="477"/>
      <c r="HFK282" s="477"/>
      <c r="HFP282" s="477"/>
      <c r="HFS282" s="477"/>
      <c r="HFX282" s="477"/>
      <c r="HGA282" s="477"/>
      <c r="HGF282" s="477"/>
      <c r="HGI282" s="477"/>
      <c r="HGN282" s="477"/>
      <c r="HGQ282" s="477"/>
      <c r="HGV282" s="477"/>
      <c r="HGY282" s="477"/>
      <c r="HHD282" s="477"/>
      <c r="HHG282" s="477"/>
      <c r="HHL282" s="477"/>
      <c r="HHO282" s="477"/>
      <c r="HHT282" s="477"/>
      <c r="HHW282" s="477"/>
      <c r="HIB282" s="477"/>
      <c r="HIE282" s="477"/>
      <c r="HIJ282" s="477"/>
      <c r="HIM282" s="477"/>
      <c r="HIR282" s="477"/>
      <c r="HIU282" s="477"/>
      <c r="HIZ282" s="477"/>
      <c r="HJC282" s="477"/>
      <c r="HJH282" s="477"/>
      <c r="HJK282" s="477"/>
      <c r="HJP282" s="477"/>
      <c r="HJS282" s="477"/>
      <c r="HJX282" s="477"/>
      <c r="HKA282" s="477"/>
      <c r="HKF282" s="477"/>
      <c r="HKI282" s="477"/>
      <c r="HKN282" s="477"/>
      <c r="HKQ282" s="477"/>
      <c r="HKV282" s="477"/>
      <c r="HKY282" s="477"/>
      <c r="HLD282" s="477"/>
      <c r="HLG282" s="477"/>
      <c r="HLL282" s="477"/>
      <c r="HLO282" s="477"/>
      <c r="HLT282" s="477"/>
      <c r="HLW282" s="477"/>
      <c r="HMB282" s="477"/>
      <c r="HME282" s="477"/>
      <c r="HMJ282" s="477"/>
      <c r="HMM282" s="477"/>
      <c r="HMR282" s="477"/>
      <c r="HMU282" s="477"/>
      <c r="HMZ282" s="477"/>
      <c r="HNC282" s="477"/>
      <c r="HNH282" s="477"/>
      <c r="HNK282" s="477"/>
      <c r="HNP282" s="477"/>
      <c r="HNS282" s="477"/>
      <c r="HNX282" s="477"/>
      <c r="HOA282" s="477"/>
      <c r="HOF282" s="477"/>
      <c r="HOI282" s="477"/>
      <c r="HON282" s="477"/>
      <c r="HOQ282" s="477"/>
      <c r="HOV282" s="477"/>
      <c r="HOY282" s="477"/>
      <c r="HPD282" s="477"/>
      <c r="HPG282" s="477"/>
      <c r="HPL282" s="477"/>
      <c r="HPO282" s="477"/>
      <c r="HPT282" s="477"/>
      <c r="HPW282" s="477"/>
      <c r="HQB282" s="477"/>
      <c r="HQE282" s="477"/>
      <c r="HQJ282" s="477"/>
      <c r="HQM282" s="477"/>
      <c r="HQR282" s="477"/>
      <c r="HQU282" s="477"/>
      <c r="HQZ282" s="477"/>
      <c r="HRC282" s="477"/>
      <c r="HRH282" s="477"/>
      <c r="HRK282" s="477"/>
      <c r="HRP282" s="477"/>
      <c r="HRS282" s="477"/>
      <c r="HRX282" s="477"/>
      <c r="HSA282" s="477"/>
      <c r="HSF282" s="477"/>
      <c r="HSI282" s="477"/>
      <c r="HSN282" s="477"/>
      <c r="HSQ282" s="477"/>
      <c r="HSV282" s="477"/>
      <c r="HSY282" s="477"/>
      <c r="HTD282" s="477"/>
      <c r="HTG282" s="477"/>
      <c r="HTL282" s="477"/>
      <c r="HTO282" s="477"/>
      <c r="HTT282" s="477"/>
      <c r="HTW282" s="477"/>
      <c r="HUB282" s="477"/>
      <c r="HUE282" s="477"/>
      <c r="HUJ282" s="477"/>
      <c r="HUM282" s="477"/>
      <c r="HUR282" s="477"/>
      <c r="HUU282" s="477"/>
      <c r="HUZ282" s="477"/>
      <c r="HVC282" s="477"/>
      <c r="HVH282" s="477"/>
      <c r="HVK282" s="477"/>
      <c r="HVP282" s="477"/>
      <c r="HVS282" s="477"/>
      <c r="HVX282" s="477"/>
      <c r="HWA282" s="477"/>
      <c r="HWF282" s="477"/>
      <c r="HWI282" s="477"/>
      <c r="HWN282" s="477"/>
      <c r="HWQ282" s="477"/>
      <c r="HWV282" s="477"/>
      <c r="HWY282" s="477"/>
      <c r="HXD282" s="477"/>
      <c r="HXG282" s="477"/>
      <c r="HXL282" s="477"/>
      <c r="HXO282" s="477"/>
      <c r="HXT282" s="477"/>
      <c r="HXW282" s="477"/>
      <c r="HYB282" s="477"/>
      <c r="HYE282" s="477"/>
      <c r="HYJ282" s="477"/>
      <c r="HYM282" s="477"/>
      <c r="HYR282" s="477"/>
      <c r="HYU282" s="477"/>
      <c r="HYZ282" s="477"/>
      <c r="HZC282" s="477"/>
      <c r="HZH282" s="477"/>
      <c r="HZK282" s="477"/>
      <c r="HZP282" s="477"/>
      <c r="HZS282" s="477"/>
      <c r="HZX282" s="477"/>
      <c r="IAA282" s="477"/>
      <c r="IAF282" s="477"/>
      <c r="IAI282" s="477"/>
      <c r="IAN282" s="477"/>
      <c r="IAQ282" s="477"/>
      <c r="IAV282" s="477"/>
      <c r="IAY282" s="477"/>
      <c r="IBD282" s="477"/>
      <c r="IBG282" s="477"/>
      <c r="IBL282" s="477"/>
      <c r="IBO282" s="477"/>
      <c r="IBT282" s="477"/>
      <c r="IBW282" s="477"/>
      <c r="ICB282" s="477"/>
      <c r="ICE282" s="477"/>
      <c r="ICJ282" s="477"/>
      <c r="ICM282" s="477"/>
      <c r="ICR282" s="477"/>
      <c r="ICU282" s="477"/>
      <c r="ICZ282" s="477"/>
      <c r="IDC282" s="477"/>
      <c r="IDH282" s="477"/>
      <c r="IDK282" s="477"/>
      <c r="IDP282" s="477"/>
      <c r="IDS282" s="477"/>
      <c r="IDX282" s="477"/>
      <c r="IEA282" s="477"/>
      <c r="IEF282" s="477"/>
      <c r="IEI282" s="477"/>
      <c r="IEN282" s="477"/>
      <c r="IEQ282" s="477"/>
      <c r="IEV282" s="477"/>
      <c r="IEY282" s="477"/>
      <c r="IFD282" s="477"/>
      <c r="IFG282" s="477"/>
      <c r="IFL282" s="477"/>
      <c r="IFO282" s="477"/>
      <c r="IFT282" s="477"/>
      <c r="IFW282" s="477"/>
      <c r="IGB282" s="477"/>
      <c r="IGE282" s="477"/>
      <c r="IGJ282" s="477"/>
      <c r="IGM282" s="477"/>
      <c r="IGR282" s="477"/>
      <c r="IGU282" s="477"/>
      <c r="IGZ282" s="477"/>
      <c r="IHC282" s="477"/>
      <c r="IHH282" s="477"/>
      <c r="IHK282" s="477"/>
      <c r="IHP282" s="477"/>
      <c r="IHS282" s="477"/>
      <c r="IHX282" s="477"/>
      <c r="IIA282" s="477"/>
      <c r="IIF282" s="477"/>
      <c r="III282" s="477"/>
      <c r="IIN282" s="477"/>
      <c r="IIQ282" s="477"/>
      <c r="IIV282" s="477"/>
      <c r="IIY282" s="477"/>
      <c r="IJD282" s="477"/>
      <c r="IJG282" s="477"/>
      <c r="IJL282" s="477"/>
      <c r="IJO282" s="477"/>
      <c r="IJT282" s="477"/>
      <c r="IJW282" s="477"/>
      <c r="IKB282" s="477"/>
      <c r="IKE282" s="477"/>
      <c r="IKJ282" s="477"/>
      <c r="IKM282" s="477"/>
      <c r="IKR282" s="477"/>
      <c r="IKU282" s="477"/>
      <c r="IKZ282" s="477"/>
      <c r="ILC282" s="477"/>
      <c r="ILH282" s="477"/>
      <c r="ILK282" s="477"/>
      <c r="ILP282" s="477"/>
      <c r="ILS282" s="477"/>
      <c r="ILX282" s="477"/>
      <c r="IMA282" s="477"/>
      <c r="IMF282" s="477"/>
      <c r="IMI282" s="477"/>
      <c r="IMN282" s="477"/>
      <c r="IMQ282" s="477"/>
      <c r="IMV282" s="477"/>
      <c r="IMY282" s="477"/>
      <c r="IND282" s="477"/>
      <c r="ING282" s="477"/>
      <c r="INL282" s="477"/>
      <c r="INO282" s="477"/>
      <c r="INT282" s="477"/>
      <c r="INW282" s="477"/>
      <c r="IOB282" s="477"/>
      <c r="IOE282" s="477"/>
      <c r="IOJ282" s="477"/>
      <c r="IOM282" s="477"/>
      <c r="IOR282" s="477"/>
      <c r="IOU282" s="477"/>
      <c r="IOZ282" s="477"/>
      <c r="IPC282" s="477"/>
      <c r="IPH282" s="477"/>
      <c r="IPK282" s="477"/>
      <c r="IPP282" s="477"/>
      <c r="IPS282" s="477"/>
      <c r="IPX282" s="477"/>
      <c r="IQA282" s="477"/>
      <c r="IQF282" s="477"/>
      <c r="IQI282" s="477"/>
      <c r="IQN282" s="477"/>
      <c r="IQQ282" s="477"/>
      <c r="IQV282" s="477"/>
      <c r="IQY282" s="477"/>
      <c r="IRD282" s="477"/>
      <c r="IRG282" s="477"/>
      <c r="IRL282" s="477"/>
      <c r="IRO282" s="477"/>
      <c r="IRT282" s="477"/>
      <c r="IRW282" s="477"/>
      <c r="ISB282" s="477"/>
      <c r="ISE282" s="477"/>
      <c r="ISJ282" s="477"/>
      <c r="ISM282" s="477"/>
      <c r="ISR282" s="477"/>
      <c r="ISU282" s="477"/>
      <c r="ISZ282" s="477"/>
      <c r="ITC282" s="477"/>
      <c r="ITH282" s="477"/>
      <c r="ITK282" s="477"/>
      <c r="ITP282" s="477"/>
      <c r="ITS282" s="477"/>
      <c r="ITX282" s="477"/>
      <c r="IUA282" s="477"/>
      <c r="IUF282" s="477"/>
      <c r="IUI282" s="477"/>
      <c r="IUN282" s="477"/>
      <c r="IUQ282" s="477"/>
      <c r="IUV282" s="477"/>
      <c r="IUY282" s="477"/>
      <c r="IVD282" s="477"/>
      <c r="IVG282" s="477"/>
      <c r="IVL282" s="477"/>
      <c r="IVO282" s="477"/>
      <c r="IVT282" s="477"/>
      <c r="IVW282" s="477"/>
      <c r="IWB282" s="477"/>
      <c r="IWE282" s="477"/>
      <c r="IWJ282" s="477"/>
      <c r="IWM282" s="477"/>
      <c r="IWR282" s="477"/>
      <c r="IWU282" s="477"/>
      <c r="IWZ282" s="477"/>
      <c r="IXC282" s="477"/>
      <c r="IXH282" s="477"/>
      <c r="IXK282" s="477"/>
      <c r="IXP282" s="477"/>
      <c r="IXS282" s="477"/>
      <c r="IXX282" s="477"/>
      <c r="IYA282" s="477"/>
      <c r="IYF282" s="477"/>
      <c r="IYI282" s="477"/>
      <c r="IYN282" s="477"/>
      <c r="IYQ282" s="477"/>
      <c r="IYV282" s="477"/>
      <c r="IYY282" s="477"/>
      <c r="IZD282" s="477"/>
      <c r="IZG282" s="477"/>
      <c r="IZL282" s="477"/>
      <c r="IZO282" s="477"/>
      <c r="IZT282" s="477"/>
      <c r="IZW282" s="477"/>
      <c r="JAB282" s="477"/>
      <c r="JAE282" s="477"/>
      <c r="JAJ282" s="477"/>
      <c r="JAM282" s="477"/>
      <c r="JAR282" s="477"/>
      <c r="JAU282" s="477"/>
      <c r="JAZ282" s="477"/>
      <c r="JBC282" s="477"/>
      <c r="JBH282" s="477"/>
      <c r="JBK282" s="477"/>
      <c r="JBP282" s="477"/>
      <c r="JBS282" s="477"/>
      <c r="JBX282" s="477"/>
      <c r="JCA282" s="477"/>
      <c r="JCF282" s="477"/>
      <c r="JCI282" s="477"/>
      <c r="JCN282" s="477"/>
      <c r="JCQ282" s="477"/>
      <c r="JCV282" s="477"/>
      <c r="JCY282" s="477"/>
      <c r="JDD282" s="477"/>
      <c r="JDG282" s="477"/>
      <c r="JDL282" s="477"/>
      <c r="JDO282" s="477"/>
      <c r="JDT282" s="477"/>
      <c r="JDW282" s="477"/>
      <c r="JEB282" s="477"/>
      <c r="JEE282" s="477"/>
      <c r="JEJ282" s="477"/>
      <c r="JEM282" s="477"/>
      <c r="JER282" s="477"/>
      <c r="JEU282" s="477"/>
      <c r="JEZ282" s="477"/>
      <c r="JFC282" s="477"/>
      <c r="JFH282" s="477"/>
      <c r="JFK282" s="477"/>
      <c r="JFP282" s="477"/>
      <c r="JFS282" s="477"/>
      <c r="JFX282" s="477"/>
      <c r="JGA282" s="477"/>
      <c r="JGF282" s="477"/>
      <c r="JGI282" s="477"/>
      <c r="JGN282" s="477"/>
      <c r="JGQ282" s="477"/>
      <c r="JGV282" s="477"/>
      <c r="JGY282" s="477"/>
      <c r="JHD282" s="477"/>
      <c r="JHG282" s="477"/>
      <c r="JHL282" s="477"/>
      <c r="JHO282" s="477"/>
      <c r="JHT282" s="477"/>
      <c r="JHW282" s="477"/>
      <c r="JIB282" s="477"/>
      <c r="JIE282" s="477"/>
      <c r="JIJ282" s="477"/>
      <c r="JIM282" s="477"/>
      <c r="JIR282" s="477"/>
      <c r="JIU282" s="477"/>
      <c r="JIZ282" s="477"/>
      <c r="JJC282" s="477"/>
      <c r="JJH282" s="477"/>
      <c r="JJK282" s="477"/>
      <c r="JJP282" s="477"/>
      <c r="JJS282" s="477"/>
      <c r="JJX282" s="477"/>
      <c r="JKA282" s="477"/>
      <c r="JKF282" s="477"/>
      <c r="JKI282" s="477"/>
      <c r="JKN282" s="477"/>
      <c r="JKQ282" s="477"/>
      <c r="JKV282" s="477"/>
      <c r="JKY282" s="477"/>
      <c r="JLD282" s="477"/>
      <c r="JLG282" s="477"/>
      <c r="JLL282" s="477"/>
      <c r="JLO282" s="477"/>
      <c r="JLT282" s="477"/>
      <c r="JLW282" s="477"/>
      <c r="JMB282" s="477"/>
      <c r="JME282" s="477"/>
      <c r="JMJ282" s="477"/>
      <c r="JMM282" s="477"/>
      <c r="JMR282" s="477"/>
      <c r="JMU282" s="477"/>
      <c r="JMZ282" s="477"/>
      <c r="JNC282" s="477"/>
      <c r="JNH282" s="477"/>
      <c r="JNK282" s="477"/>
      <c r="JNP282" s="477"/>
      <c r="JNS282" s="477"/>
      <c r="JNX282" s="477"/>
      <c r="JOA282" s="477"/>
      <c r="JOF282" s="477"/>
      <c r="JOI282" s="477"/>
      <c r="JON282" s="477"/>
      <c r="JOQ282" s="477"/>
      <c r="JOV282" s="477"/>
      <c r="JOY282" s="477"/>
      <c r="JPD282" s="477"/>
      <c r="JPG282" s="477"/>
      <c r="JPL282" s="477"/>
      <c r="JPO282" s="477"/>
      <c r="JPT282" s="477"/>
      <c r="JPW282" s="477"/>
      <c r="JQB282" s="477"/>
      <c r="JQE282" s="477"/>
      <c r="JQJ282" s="477"/>
      <c r="JQM282" s="477"/>
      <c r="JQR282" s="477"/>
      <c r="JQU282" s="477"/>
      <c r="JQZ282" s="477"/>
      <c r="JRC282" s="477"/>
      <c r="JRH282" s="477"/>
      <c r="JRK282" s="477"/>
      <c r="JRP282" s="477"/>
      <c r="JRS282" s="477"/>
      <c r="JRX282" s="477"/>
      <c r="JSA282" s="477"/>
      <c r="JSF282" s="477"/>
      <c r="JSI282" s="477"/>
      <c r="JSN282" s="477"/>
      <c r="JSQ282" s="477"/>
      <c r="JSV282" s="477"/>
      <c r="JSY282" s="477"/>
      <c r="JTD282" s="477"/>
      <c r="JTG282" s="477"/>
      <c r="JTL282" s="477"/>
      <c r="JTO282" s="477"/>
      <c r="JTT282" s="477"/>
      <c r="JTW282" s="477"/>
      <c r="JUB282" s="477"/>
      <c r="JUE282" s="477"/>
      <c r="JUJ282" s="477"/>
      <c r="JUM282" s="477"/>
      <c r="JUR282" s="477"/>
      <c r="JUU282" s="477"/>
      <c r="JUZ282" s="477"/>
      <c r="JVC282" s="477"/>
      <c r="JVH282" s="477"/>
      <c r="JVK282" s="477"/>
      <c r="JVP282" s="477"/>
      <c r="JVS282" s="477"/>
      <c r="JVX282" s="477"/>
      <c r="JWA282" s="477"/>
      <c r="JWF282" s="477"/>
      <c r="JWI282" s="477"/>
      <c r="JWN282" s="477"/>
      <c r="JWQ282" s="477"/>
      <c r="JWV282" s="477"/>
      <c r="JWY282" s="477"/>
      <c r="JXD282" s="477"/>
      <c r="JXG282" s="477"/>
      <c r="JXL282" s="477"/>
      <c r="JXO282" s="477"/>
      <c r="JXT282" s="477"/>
      <c r="JXW282" s="477"/>
      <c r="JYB282" s="477"/>
      <c r="JYE282" s="477"/>
      <c r="JYJ282" s="477"/>
      <c r="JYM282" s="477"/>
      <c r="JYR282" s="477"/>
      <c r="JYU282" s="477"/>
      <c r="JYZ282" s="477"/>
      <c r="JZC282" s="477"/>
      <c r="JZH282" s="477"/>
      <c r="JZK282" s="477"/>
      <c r="JZP282" s="477"/>
      <c r="JZS282" s="477"/>
      <c r="JZX282" s="477"/>
      <c r="KAA282" s="477"/>
      <c r="KAF282" s="477"/>
      <c r="KAI282" s="477"/>
      <c r="KAN282" s="477"/>
      <c r="KAQ282" s="477"/>
      <c r="KAV282" s="477"/>
      <c r="KAY282" s="477"/>
      <c r="KBD282" s="477"/>
      <c r="KBG282" s="477"/>
      <c r="KBL282" s="477"/>
      <c r="KBO282" s="477"/>
      <c r="KBT282" s="477"/>
      <c r="KBW282" s="477"/>
      <c r="KCB282" s="477"/>
      <c r="KCE282" s="477"/>
      <c r="KCJ282" s="477"/>
      <c r="KCM282" s="477"/>
      <c r="KCR282" s="477"/>
      <c r="KCU282" s="477"/>
      <c r="KCZ282" s="477"/>
      <c r="KDC282" s="477"/>
      <c r="KDH282" s="477"/>
      <c r="KDK282" s="477"/>
      <c r="KDP282" s="477"/>
      <c r="KDS282" s="477"/>
      <c r="KDX282" s="477"/>
      <c r="KEA282" s="477"/>
      <c r="KEF282" s="477"/>
      <c r="KEI282" s="477"/>
      <c r="KEN282" s="477"/>
      <c r="KEQ282" s="477"/>
      <c r="KEV282" s="477"/>
      <c r="KEY282" s="477"/>
      <c r="KFD282" s="477"/>
      <c r="KFG282" s="477"/>
      <c r="KFL282" s="477"/>
      <c r="KFO282" s="477"/>
      <c r="KFT282" s="477"/>
      <c r="KFW282" s="477"/>
      <c r="KGB282" s="477"/>
      <c r="KGE282" s="477"/>
      <c r="KGJ282" s="477"/>
      <c r="KGM282" s="477"/>
      <c r="KGR282" s="477"/>
      <c r="KGU282" s="477"/>
      <c r="KGZ282" s="477"/>
      <c r="KHC282" s="477"/>
      <c r="KHH282" s="477"/>
      <c r="KHK282" s="477"/>
      <c r="KHP282" s="477"/>
      <c r="KHS282" s="477"/>
      <c r="KHX282" s="477"/>
      <c r="KIA282" s="477"/>
      <c r="KIF282" s="477"/>
      <c r="KII282" s="477"/>
      <c r="KIN282" s="477"/>
      <c r="KIQ282" s="477"/>
      <c r="KIV282" s="477"/>
      <c r="KIY282" s="477"/>
      <c r="KJD282" s="477"/>
      <c r="KJG282" s="477"/>
      <c r="KJL282" s="477"/>
      <c r="KJO282" s="477"/>
      <c r="KJT282" s="477"/>
      <c r="KJW282" s="477"/>
      <c r="KKB282" s="477"/>
      <c r="KKE282" s="477"/>
      <c r="KKJ282" s="477"/>
      <c r="KKM282" s="477"/>
      <c r="KKR282" s="477"/>
      <c r="KKU282" s="477"/>
      <c r="KKZ282" s="477"/>
      <c r="KLC282" s="477"/>
      <c r="KLH282" s="477"/>
      <c r="KLK282" s="477"/>
      <c r="KLP282" s="477"/>
      <c r="KLS282" s="477"/>
      <c r="KLX282" s="477"/>
      <c r="KMA282" s="477"/>
      <c r="KMF282" s="477"/>
      <c r="KMI282" s="477"/>
      <c r="KMN282" s="477"/>
      <c r="KMQ282" s="477"/>
      <c r="KMV282" s="477"/>
      <c r="KMY282" s="477"/>
      <c r="KND282" s="477"/>
      <c r="KNG282" s="477"/>
      <c r="KNL282" s="477"/>
      <c r="KNO282" s="477"/>
      <c r="KNT282" s="477"/>
      <c r="KNW282" s="477"/>
      <c r="KOB282" s="477"/>
      <c r="KOE282" s="477"/>
      <c r="KOJ282" s="477"/>
      <c r="KOM282" s="477"/>
      <c r="KOR282" s="477"/>
      <c r="KOU282" s="477"/>
      <c r="KOZ282" s="477"/>
      <c r="KPC282" s="477"/>
      <c r="KPH282" s="477"/>
      <c r="KPK282" s="477"/>
      <c r="KPP282" s="477"/>
      <c r="KPS282" s="477"/>
      <c r="KPX282" s="477"/>
      <c r="KQA282" s="477"/>
      <c r="KQF282" s="477"/>
      <c r="KQI282" s="477"/>
      <c r="KQN282" s="477"/>
      <c r="KQQ282" s="477"/>
      <c r="KQV282" s="477"/>
      <c r="KQY282" s="477"/>
      <c r="KRD282" s="477"/>
      <c r="KRG282" s="477"/>
      <c r="KRL282" s="477"/>
      <c r="KRO282" s="477"/>
      <c r="KRT282" s="477"/>
      <c r="KRW282" s="477"/>
      <c r="KSB282" s="477"/>
      <c r="KSE282" s="477"/>
      <c r="KSJ282" s="477"/>
      <c r="KSM282" s="477"/>
      <c r="KSR282" s="477"/>
      <c r="KSU282" s="477"/>
      <c r="KSZ282" s="477"/>
      <c r="KTC282" s="477"/>
      <c r="KTH282" s="477"/>
      <c r="KTK282" s="477"/>
      <c r="KTP282" s="477"/>
      <c r="KTS282" s="477"/>
      <c r="KTX282" s="477"/>
      <c r="KUA282" s="477"/>
      <c r="KUF282" s="477"/>
      <c r="KUI282" s="477"/>
      <c r="KUN282" s="477"/>
      <c r="KUQ282" s="477"/>
      <c r="KUV282" s="477"/>
      <c r="KUY282" s="477"/>
      <c r="KVD282" s="477"/>
      <c r="KVG282" s="477"/>
      <c r="KVL282" s="477"/>
      <c r="KVO282" s="477"/>
      <c r="KVT282" s="477"/>
      <c r="KVW282" s="477"/>
      <c r="KWB282" s="477"/>
      <c r="KWE282" s="477"/>
      <c r="KWJ282" s="477"/>
      <c r="KWM282" s="477"/>
      <c r="KWR282" s="477"/>
      <c r="KWU282" s="477"/>
      <c r="KWZ282" s="477"/>
      <c r="KXC282" s="477"/>
      <c r="KXH282" s="477"/>
      <c r="KXK282" s="477"/>
      <c r="KXP282" s="477"/>
      <c r="KXS282" s="477"/>
      <c r="KXX282" s="477"/>
      <c r="KYA282" s="477"/>
      <c r="KYF282" s="477"/>
      <c r="KYI282" s="477"/>
      <c r="KYN282" s="477"/>
      <c r="KYQ282" s="477"/>
      <c r="KYV282" s="477"/>
      <c r="KYY282" s="477"/>
      <c r="KZD282" s="477"/>
      <c r="KZG282" s="477"/>
      <c r="KZL282" s="477"/>
      <c r="KZO282" s="477"/>
      <c r="KZT282" s="477"/>
      <c r="KZW282" s="477"/>
      <c r="LAB282" s="477"/>
      <c r="LAE282" s="477"/>
      <c r="LAJ282" s="477"/>
      <c r="LAM282" s="477"/>
      <c r="LAR282" s="477"/>
      <c r="LAU282" s="477"/>
      <c r="LAZ282" s="477"/>
      <c r="LBC282" s="477"/>
      <c r="LBH282" s="477"/>
      <c r="LBK282" s="477"/>
      <c r="LBP282" s="477"/>
      <c r="LBS282" s="477"/>
      <c r="LBX282" s="477"/>
      <c r="LCA282" s="477"/>
      <c r="LCF282" s="477"/>
      <c r="LCI282" s="477"/>
      <c r="LCN282" s="477"/>
      <c r="LCQ282" s="477"/>
      <c r="LCV282" s="477"/>
      <c r="LCY282" s="477"/>
      <c r="LDD282" s="477"/>
      <c r="LDG282" s="477"/>
      <c r="LDL282" s="477"/>
      <c r="LDO282" s="477"/>
      <c r="LDT282" s="477"/>
      <c r="LDW282" s="477"/>
      <c r="LEB282" s="477"/>
      <c r="LEE282" s="477"/>
      <c r="LEJ282" s="477"/>
      <c r="LEM282" s="477"/>
      <c r="LER282" s="477"/>
      <c r="LEU282" s="477"/>
      <c r="LEZ282" s="477"/>
      <c r="LFC282" s="477"/>
      <c r="LFH282" s="477"/>
      <c r="LFK282" s="477"/>
      <c r="LFP282" s="477"/>
      <c r="LFS282" s="477"/>
      <c r="LFX282" s="477"/>
      <c r="LGA282" s="477"/>
      <c r="LGF282" s="477"/>
      <c r="LGI282" s="477"/>
      <c r="LGN282" s="477"/>
      <c r="LGQ282" s="477"/>
      <c r="LGV282" s="477"/>
      <c r="LGY282" s="477"/>
      <c r="LHD282" s="477"/>
      <c r="LHG282" s="477"/>
      <c r="LHL282" s="477"/>
      <c r="LHO282" s="477"/>
      <c r="LHT282" s="477"/>
      <c r="LHW282" s="477"/>
      <c r="LIB282" s="477"/>
      <c r="LIE282" s="477"/>
      <c r="LIJ282" s="477"/>
      <c r="LIM282" s="477"/>
      <c r="LIR282" s="477"/>
      <c r="LIU282" s="477"/>
      <c r="LIZ282" s="477"/>
      <c r="LJC282" s="477"/>
      <c r="LJH282" s="477"/>
      <c r="LJK282" s="477"/>
      <c r="LJP282" s="477"/>
      <c r="LJS282" s="477"/>
      <c r="LJX282" s="477"/>
      <c r="LKA282" s="477"/>
      <c r="LKF282" s="477"/>
      <c r="LKI282" s="477"/>
      <c r="LKN282" s="477"/>
      <c r="LKQ282" s="477"/>
      <c r="LKV282" s="477"/>
      <c r="LKY282" s="477"/>
      <c r="LLD282" s="477"/>
      <c r="LLG282" s="477"/>
      <c r="LLL282" s="477"/>
      <c r="LLO282" s="477"/>
      <c r="LLT282" s="477"/>
      <c r="LLW282" s="477"/>
      <c r="LMB282" s="477"/>
      <c r="LME282" s="477"/>
      <c r="LMJ282" s="477"/>
      <c r="LMM282" s="477"/>
      <c r="LMR282" s="477"/>
      <c r="LMU282" s="477"/>
      <c r="LMZ282" s="477"/>
      <c r="LNC282" s="477"/>
      <c r="LNH282" s="477"/>
      <c r="LNK282" s="477"/>
      <c r="LNP282" s="477"/>
      <c r="LNS282" s="477"/>
      <c r="LNX282" s="477"/>
      <c r="LOA282" s="477"/>
      <c r="LOF282" s="477"/>
      <c r="LOI282" s="477"/>
      <c r="LON282" s="477"/>
      <c r="LOQ282" s="477"/>
      <c r="LOV282" s="477"/>
      <c r="LOY282" s="477"/>
      <c r="LPD282" s="477"/>
      <c r="LPG282" s="477"/>
      <c r="LPL282" s="477"/>
      <c r="LPO282" s="477"/>
      <c r="LPT282" s="477"/>
      <c r="LPW282" s="477"/>
      <c r="LQB282" s="477"/>
      <c r="LQE282" s="477"/>
      <c r="LQJ282" s="477"/>
      <c r="LQM282" s="477"/>
      <c r="LQR282" s="477"/>
      <c r="LQU282" s="477"/>
      <c r="LQZ282" s="477"/>
      <c r="LRC282" s="477"/>
      <c r="LRH282" s="477"/>
      <c r="LRK282" s="477"/>
      <c r="LRP282" s="477"/>
      <c r="LRS282" s="477"/>
      <c r="LRX282" s="477"/>
      <c r="LSA282" s="477"/>
      <c r="LSF282" s="477"/>
      <c r="LSI282" s="477"/>
      <c r="LSN282" s="477"/>
      <c r="LSQ282" s="477"/>
      <c r="LSV282" s="477"/>
      <c r="LSY282" s="477"/>
      <c r="LTD282" s="477"/>
      <c r="LTG282" s="477"/>
      <c r="LTL282" s="477"/>
      <c r="LTO282" s="477"/>
      <c r="LTT282" s="477"/>
      <c r="LTW282" s="477"/>
      <c r="LUB282" s="477"/>
      <c r="LUE282" s="477"/>
      <c r="LUJ282" s="477"/>
      <c r="LUM282" s="477"/>
      <c r="LUR282" s="477"/>
      <c r="LUU282" s="477"/>
      <c r="LUZ282" s="477"/>
      <c r="LVC282" s="477"/>
      <c r="LVH282" s="477"/>
      <c r="LVK282" s="477"/>
      <c r="LVP282" s="477"/>
      <c r="LVS282" s="477"/>
      <c r="LVX282" s="477"/>
      <c r="LWA282" s="477"/>
      <c r="LWF282" s="477"/>
      <c r="LWI282" s="477"/>
      <c r="LWN282" s="477"/>
      <c r="LWQ282" s="477"/>
      <c r="LWV282" s="477"/>
      <c r="LWY282" s="477"/>
      <c r="LXD282" s="477"/>
      <c r="LXG282" s="477"/>
      <c r="LXL282" s="477"/>
      <c r="LXO282" s="477"/>
      <c r="LXT282" s="477"/>
      <c r="LXW282" s="477"/>
      <c r="LYB282" s="477"/>
      <c r="LYE282" s="477"/>
      <c r="LYJ282" s="477"/>
      <c r="LYM282" s="477"/>
      <c r="LYR282" s="477"/>
      <c r="LYU282" s="477"/>
      <c r="LYZ282" s="477"/>
      <c r="LZC282" s="477"/>
      <c r="LZH282" s="477"/>
      <c r="LZK282" s="477"/>
      <c r="LZP282" s="477"/>
      <c r="LZS282" s="477"/>
      <c r="LZX282" s="477"/>
      <c r="MAA282" s="477"/>
      <c r="MAF282" s="477"/>
      <c r="MAI282" s="477"/>
      <c r="MAN282" s="477"/>
      <c r="MAQ282" s="477"/>
      <c r="MAV282" s="477"/>
      <c r="MAY282" s="477"/>
      <c r="MBD282" s="477"/>
      <c r="MBG282" s="477"/>
      <c r="MBL282" s="477"/>
      <c r="MBO282" s="477"/>
      <c r="MBT282" s="477"/>
      <c r="MBW282" s="477"/>
      <c r="MCB282" s="477"/>
      <c r="MCE282" s="477"/>
      <c r="MCJ282" s="477"/>
      <c r="MCM282" s="477"/>
      <c r="MCR282" s="477"/>
      <c r="MCU282" s="477"/>
      <c r="MCZ282" s="477"/>
      <c r="MDC282" s="477"/>
      <c r="MDH282" s="477"/>
      <c r="MDK282" s="477"/>
      <c r="MDP282" s="477"/>
      <c r="MDS282" s="477"/>
      <c r="MDX282" s="477"/>
      <c r="MEA282" s="477"/>
      <c r="MEF282" s="477"/>
      <c r="MEI282" s="477"/>
      <c r="MEN282" s="477"/>
      <c r="MEQ282" s="477"/>
      <c r="MEV282" s="477"/>
      <c r="MEY282" s="477"/>
      <c r="MFD282" s="477"/>
      <c r="MFG282" s="477"/>
      <c r="MFL282" s="477"/>
      <c r="MFO282" s="477"/>
      <c r="MFT282" s="477"/>
      <c r="MFW282" s="477"/>
      <c r="MGB282" s="477"/>
      <c r="MGE282" s="477"/>
      <c r="MGJ282" s="477"/>
      <c r="MGM282" s="477"/>
      <c r="MGR282" s="477"/>
      <c r="MGU282" s="477"/>
      <c r="MGZ282" s="477"/>
      <c r="MHC282" s="477"/>
      <c r="MHH282" s="477"/>
      <c r="MHK282" s="477"/>
      <c r="MHP282" s="477"/>
      <c r="MHS282" s="477"/>
      <c r="MHX282" s="477"/>
      <c r="MIA282" s="477"/>
      <c r="MIF282" s="477"/>
      <c r="MII282" s="477"/>
      <c r="MIN282" s="477"/>
      <c r="MIQ282" s="477"/>
      <c r="MIV282" s="477"/>
      <c r="MIY282" s="477"/>
      <c r="MJD282" s="477"/>
      <c r="MJG282" s="477"/>
      <c r="MJL282" s="477"/>
      <c r="MJO282" s="477"/>
      <c r="MJT282" s="477"/>
      <c r="MJW282" s="477"/>
      <c r="MKB282" s="477"/>
      <c r="MKE282" s="477"/>
      <c r="MKJ282" s="477"/>
      <c r="MKM282" s="477"/>
      <c r="MKR282" s="477"/>
      <c r="MKU282" s="477"/>
      <c r="MKZ282" s="477"/>
      <c r="MLC282" s="477"/>
      <c r="MLH282" s="477"/>
      <c r="MLK282" s="477"/>
      <c r="MLP282" s="477"/>
      <c r="MLS282" s="477"/>
      <c r="MLX282" s="477"/>
      <c r="MMA282" s="477"/>
      <c r="MMF282" s="477"/>
      <c r="MMI282" s="477"/>
      <c r="MMN282" s="477"/>
      <c r="MMQ282" s="477"/>
      <c r="MMV282" s="477"/>
      <c r="MMY282" s="477"/>
      <c r="MND282" s="477"/>
      <c r="MNG282" s="477"/>
      <c r="MNL282" s="477"/>
      <c r="MNO282" s="477"/>
      <c r="MNT282" s="477"/>
      <c r="MNW282" s="477"/>
      <c r="MOB282" s="477"/>
      <c r="MOE282" s="477"/>
      <c r="MOJ282" s="477"/>
      <c r="MOM282" s="477"/>
      <c r="MOR282" s="477"/>
      <c r="MOU282" s="477"/>
      <c r="MOZ282" s="477"/>
      <c r="MPC282" s="477"/>
      <c r="MPH282" s="477"/>
      <c r="MPK282" s="477"/>
      <c r="MPP282" s="477"/>
      <c r="MPS282" s="477"/>
      <c r="MPX282" s="477"/>
      <c r="MQA282" s="477"/>
      <c r="MQF282" s="477"/>
      <c r="MQI282" s="477"/>
      <c r="MQN282" s="477"/>
      <c r="MQQ282" s="477"/>
      <c r="MQV282" s="477"/>
      <c r="MQY282" s="477"/>
      <c r="MRD282" s="477"/>
      <c r="MRG282" s="477"/>
      <c r="MRL282" s="477"/>
      <c r="MRO282" s="477"/>
      <c r="MRT282" s="477"/>
      <c r="MRW282" s="477"/>
      <c r="MSB282" s="477"/>
      <c r="MSE282" s="477"/>
      <c r="MSJ282" s="477"/>
      <c r="MSM282" s="477"/>
      <c r="MSR282" s="477"/>
      <c r="MSU282" s="477"/>
      <c r="MSZ282" s="477"/>
      <c r="MTC282" s="477"/>
      <c r="MTH282" s="477"/>
      <c r="MTK282" s="477"/>
      <c r="MTP282" s="477"/>
      <c r="MTS282" s="477"/>
      <c r="MTX282" s="477"/>
      <c r="MUA282" s="477"/>
      <c r="MUF282" s="477"/>
      <c r="MUI282" s="477"/>
      <c r="MUN282" s="477"/>
      <c r="MUQ282" s="477"/>
      <c r="MUV282" s="477"/>
      <c r="MUY282" s="477"/>
      <c r="MVD282" s="477"/>
      <c r="MVG282" s="477"/>
      <c r="MVL282" s="477"/>
      <c r="MVO282" s="477"/>
      <c r="MVT282" s="477"/>
      <c r="MVW282" s="477"/>
      <c r="MWB282" s="477"/>
      <c r="MWE282" s="477"/>
      <c r="MWJ282" s="477"/>
      <c r="MWM282" s="477"/>
      <c r="MWR282" s="477"/>
      <c r="MWU282" s="477"/>
      <c r="MWZ282" s="477"/>
      <c r="MXC282" s="477"/>
      <c r="MXH282" s="477"/>
      <c r="MXK282" s="477"/>
      <c r="MXP282" s="477"/>
      <c r="MXS282" s="477"/>
      <c r="MXX282" s="477"/>
      <c r="MYA282" s="477"/>
      <c r="MYF282" s="477"/>
      <c r="MYI282" s="477"/>
      <c r="MYN282" s="477"/>
      <c r="MYQ282" s="477"/>
      <c r="MYV282" s="477"/>
      <c r="MYY282" s="477"/>
      <c r="MZD282" s="477"/>
      <c r="MZG282" s="477"/>
      <c r="MZL282" s="477"/>
      <c r="MZO282" s="477"/>
      <c r="MZT282" s="477"/>
      <c r="MZW282" s="477"/>
      <c r="NAB282" s="477"/>
      <c r="NAE282" s="477"/>
      <c r="NAJ282" s="477"/>
      <c r="NAM282" s="477"/>
      <c r="NAR282" s="477"/>
      <c r="NAU282" s="477"/>
      <c r="NAZ282" s="477"/>
      <c r="NBC282" s="477"/>
      <c r="NBH282" s="477"/>
      <c r="NBK282" s="477"/>
      <c r="NBP282" s="477"/>
      <c r="NBS282" s="477"/>
      <c r="NBX282" s="477"/>
      <c r="NCA282" s="477"/>
      <c r="NCF282" s="477"/>
      <c r="NCI282" s="477"/>
      <c r="NCN282" s="477"/>
      <c r="NCQ282" s="477"/>
      <c r="NCV282" s="477"/>
      <c r="NCY282" s="477"/>
      <c r="NDD282" s="477"/>
      <c r="NDG282" s="477"/>
      <c r="NDL282" s="477"/>
      <c r="NDO282" s="477"/>
      <c r="NDT282" s="477"/>
      <c r="NDW282" s="477"/>
      <c r="NEB282" s="477"/>
      <c r="NEE282" s="477"/>
      <c r="NEJ282" s="477"/>
      <c r="NEM282" s="477"/>
      <c r="NER282" s="477"/>
      <c r="NEU282" s="477"/>
      <c r="NEZ282" s="477"/>
      <c r="NFC282" s="477"/>
      <c r="NFH282" s="477"/>
      <c r="NFK282" s="477"/>
      <c r="NFP282" s="477"/>
      <c r="NFS282" s="477"/>
      <c r="NFX282" s="477"/>
      <c r="NGA282" s="477"/>
      <c r="NGF282" s="477"/>
      <c r="NGI282" s="477"/>
      <c r="NGN282" s="477"/>
      <c r="NGQ282" s="477"/>
      <c r="NGV282" s="477"/>
      <c r="NGY282" s="477"/>
      <c r="NHD282" s="477"/>
      <c r="NHG282" s="477"/>
      <c r="NHL282" s="477"/>
      <c r="NHO282" s="477"/>
      <c r="NHT282" s="477"/>
      <c r="NHW282" s="477"/>
      <c r="NIB282" s="477"/>
      <c r="NIE282" s="477"/>
      <c r="NIJ282" s="477"/>
      <c r="NIM282" s="477"/>
      <c r="NIR282" s="477"/>
      <c r="NIU282" s="477"/>
      <c r="NIZ282" s="477"/>
      <c r="NJC282" s="477"/>
      <c r="NJH282" s="477"/>
      <c r="NJK282" s="477"/>
      <c r="NJP282" s="477"/>
      <c r="NJS282" s="477"/>
      <c r="NJX282" s="477"/>
      <c r="NKA282" s="477"/>
      <c r="NKF282" s="477"/>
      <c r="NKI282" s="477"/>
      <c r="NKN282" s="477"/>
      <c r="NKQ282" s="477"/>
      <c r="NKV282" s="477"/>
      <c r="NKY282" s="477"/>
      <c r="NLD282" s="477"/>
      <c r="NLG282" s="477"/>
      <c r="NLL282" s="477"/>
      <c r="NLO282" s="477"/>
      <c r="NLT282" s="477"/>
      <c r="NLW282" s="477"/>
      <c r="NMB282" s="477"/>
      <c r="NME282" s="477"/>
      <c r="NMJ282" s="477"/>
      <c r="NMM282" s="477"/>
      <c r="NMR282" s="477"/>
      <c r="NMU282" s="477"/>
      <c r="NMZ282" s="477"/>
      <c r="NNC282" s="477"/>
      <c r="NNH282" s="477"/>
      <c r="NNK282" s="477"/>
      <c r="NNP282" s="477"/>
      <c r="NNS282" s="477"/>
      <c r="NNX282" s="477"/>
      <c r="NOA282" s="477"/>
      <c r="NOF282" s="477"/>
      <c r="NOI282" s="477"/>
      <c r="NON282" s="477"/>
      <c r="NOQ282" s="477"/>
      <c r="NOV282" s="477"/>
      <c r="NOY282" s="477"/>
      <c r="NPD282" s="477"/>
      <c r="NPG282" s="477"/>
      <c r="NPL282" s="477"/>
      <c r="NPO282" s="477"/>
      <c r="NPT282" s="477"/>
      <c r="NPW282" s="477"/>
      <c r="NQB282" s="477"/>
      <c r="NQE282" s="477"/>
      <c r="NQJ282" s="477"/>
      <c r="NQM282" s="477"/>
      <c r="NQR282" s="477"/>
      <c r="NQU282" s="477"/>
      <c r="NQZ282" s="477"/>
      <c r="NRC282" s="477"/>
      <c r="NRH282" s="477"/>
      <c r="NRK282" s="477"/>
      <c r="NRP282" s="477"/>
      <c r="NRS282" s="477"/>
      <c r="NRX282" s="477"/>
      <c r="NSA282" s="477"/>
      <c r="NSF282" s="477"/>
      <c r="NSI282" s="477"/>
      <c r="NSN282" s="477"/>
      <c r="NSQ282" s="477"/>
      <c r="NSV282" s="477"/>
      <c r="NSY282" s="477"/>
      <c r="NTD282" s="477"/>
      <c r="NTG282" s="477"/>
      <c r="NTL282" s="477"/>
      <c r="NTO282" s="477"/>
      <c r="NTT282" s="477"/>
      <c r="NTW282" s="477"/>
      <c r="NUB282" s="477"/>
      <c r="NUE282" s="477"/>
      <c r="NUJ282" s="477"/>
      <c r="NUM282" s="477"/>
      <c r="NUR282" s="477"/>
      <c r="NUU282" s="477"/>
      <c r="NUZ282" s="477"/>
      <c r="NVC282" s="477"/>
      <c r="NVH282" s="477"/>
      <c r="NVK282" s="477"/>
      <c r="NVP282" s="477"/>
      <c r="NVS282" s="477"/>
      <c r="NVX282" s="477"/>
      <c r="NWA282" s="477"/>
      <c r="NWF282" s="477"/>
      <c r="NWI282" s="477"/>
      <c r="NWN282" s="477"/>
      <c r="NWQ282" s="477"/>
      <c r="NWV282" s="477"/>
      <c r="NWY282" s="477"/>
      <c r="NXD282" s="477"/>
      <c r="NXG282" s="477"/>
      <c r="NXL282" s="477"/>
      <c r="NXO282" s="477"/>
      <c r="NXT282" s="477"/>
      <c r="NXW282" s="477"/>
      <c r="NYB282" s="477"/>
      <c r="NYE282" s="477"/>
      <c r="NYJ282" s="477"/>
      <c r="NYM282" s="477"/>
      <c r="NYR282" s="477"/>
      <c r="NYU282" s="477"/>
      <c r="NYZ282" s="477"/>
      <c r="NZC282" s="477"/>
      <c r="NZH282" s="477"/>
      <c r="NZK282" s="477"/>
      <c r="NZP282" s="477"/>
      <c r="NZS282" s="477"/>
      <c r="NZX282" s="477"/>
      <c r="OAA282" s="477"/>
      <c r="OAF282" s="477"/>
      <c r="OAI282" s="477"/>
      <c r="OAN282" s="477"/>
      <c r="OAQ282" s="477"/>
      <c r="OAV282" s="477"/>
      <c r="OAY282" s="477"/>
      <c r="OBD282" s="477"/>
      <c r="OBG282" s="477"/>
      <c r="OBL282" s="477"/>
      <c r="OBO282" s="477"/>
      <c r="OBT282" s="477"/>
      <c r="OBW282" s="477"/>
      <c r="OCB282" s="477"/>
      <c r="OCE282" s="477"/>
      <c r="OCJ282" s="477"/>
      <c r="OCM282" s="477"/>
      <c r="OCR282" s="477"/>
      <c r="OCU282" s="477"/>
      <c r="OCZ282" s="477"/>
      <c r="ODC282" s="477"/>
      <c r="ODH282" s="477"/>
      <c r="ODK282" s="477"/>
      <c r="ODP282" s="477"/>
      <c r="ODS282" s="477"/>
      <c r="ODX282" s="477"/>
      <c r="OEA282" s="477"/>
      <c r="OEF282" s="477"/>
      <c r="OEI282" s="477"/>
      <c r="OEN282" s="477"/>
      <c r="OEQ282" s="477"/>
      <c r="OEV282" s="477"/>
      <c r="OEY282" s="477"/>
      <c r="OFD282" s="477"/>
      <c r="OFG282" s="477"/>
      <c r="OFL282" s="477"/>
      <c r="OFO282" s="477"/>
      <c r="OFT282" s="477"/>
      <c r="OFW282" s="477"/>
      <c r="OGB282" s="477"/>
      <c r="OGE282" s="477"/>
      <c r="OGJ282" s="477"/>
      <c r="OGM282" s="477"/>
      <c r="OGR282" s="477"/>
      <c r="OGU282" s="477"/>
      <c r="OGZ282" s="477"/>
      <c r="OHC282" s="477"/>
      <c r="OHH282" s="477"/>
      <c r="OHK282" s="477"/>
      <c r="OHP282" s="477"/>
      <c r="OHS282" s="477"/>
      <c r="OHX282" s="477"/>
      <c r="OIA282" s="477"/>
      <c r="OIF282" s="477"/>
      <c r="OII282" s="477"/>
      <c r="OIN282" s="477"/>
      <c r="OIQ282" s="477"/>
      <c r="OIV282" s="477"/>
      <c r="OIY282" s="477"/>
      <c r="OJD282" s="477"/>
      <c r="OJG282" s="477"/>
      <c r="OJL282" s="477"/>
      <c r="OJO282" s="477"/>
      <c r="OJT282" s="477"/>
      <c r="OJW282" s="477"/>
      <c r="OKB282" s="477"/>
      <c r="OKE282" s="477"/>
      <c r="OKJ282" s="477"/>
      <c r="OKM282" s="477"/>
      <c r="OKR282" s="477"/>
      <c r="OKU282" s="477"/>
      <c r="OKZ282" s="477"/>
      <c r="OLC282" s="477"/>
      <c r="OLH282" s="477"/>
      <c r="OLK282" s="477"/>
      <c r="OLP282" s="477"/>
      <c r="OLS282" s="477"/>
      <c r="OLX282" s="477"/>
      <c r="OMA282" s="477"/>
      <c r="OMF282" s="477"/>
      <c r="OMI282" s="477"/>
      <c r="OMN282" s="477"/>
      <c r="OMQ282" s="477"/>
      <c r="OMV282" s="477"/>
      <c r="OMY282" s="477"/>
      <c r="OND282" s="477"/>
      <c r="ONG282" s="477"/>
      <c r="ONL282" s="477"/>
      <c r="ONO282" s="477"/>
      <c r="ONT282" s="477"/>
      <c r="ONW282" s="477"/>
      <c r="OOB282" s="477"/>
      <c r="OOE282" s="477"/>
      <c r="OOJ282" s="477"/>
      <c r="OOM282" s="477"/>
      <c r="OOR282" s="477"/>
      <c r="OOU282" s="477"/>
      <c r="OOZ282" s="477"/>
      <c r="OPC282" s="477"/>
      <c r="OPH282" s="477"/>
      <c r="OPK282" s="477"/>
      <c r="OPP282" s="477"/>
      <c r="OPS282" s="477"/>
      <c r="OPX282" s="477"/>
      <c r="OQA282" s="477"/>
      <c r="OQF282" s="477"/>
      <c r="OQI282" s="477"/>
      <c r="OQN282" s="477"/>
      <c r="OQQ282" s="477"/>
      <c r="OQV282" s="477"/>
      <c r="OQY282" s="477"/>
      <c r="ORD282" s="477"/>
      <c r="ORG282" s="477"/>
      <c r="ORL282" s="477"/>
      <c r="ORO282" s="477"/>
      <c r="ORT282" s="477"/>
      <c r="ORW282" s="477"/>
      <c r="OSB282" s="477"/>
      <c r="OSE282" s="477"/>
      <c r="OSJ282" s="477"/>
      <c r="OSM282" s="477"/>
      <c r="OSR282" s="477"/>
      <c r="OSU282" s="477"/>
      <c r="OSZ282" s="477"/>
      <c r="OTC282" s="477"/>
      <c r="OTH282" s="477"/>
      <c r="OTK282" s="477"/>
      <c r="OTP282" s="477"/>
      <c r="OTS282" s="477"/>
      <c r="OTX282" s="477"/>
      <c r="OUA282" s="477"/>
      <c r="OUF282" s="477"/>
      <c r="OUI282" s="477"/>
      <c r="OUN282" s="477"/>
      <c r="OUQ282" s="477"/>
      <c r="OUV282" s="477"/>
      <c r="OUY282" s="477"/>
      <c r="OVD282" s="477"/>
      <c r="OVG282" s="477"/>
      <c r="OVL282" s="477"/>
      <c r="OVO282" s="477"/>
      <c r="OVT282" s="477"/>
      <c r="OVW282" s="477"/>
      <c r="OWB282" s="477"/>
      <c r="OWE282" s="477"/>
      <c r="OWJ282" s="477"/>
      <c r="OWM282" s="477"/>
      <c r="OWR282" s="477"/>
      <c r="OWU282" s="477"/>
      <c r="OWZ282" s="477"/>
      <c r="OXC282" s="477"/>
      <c r="OXH282" s="477"/>
      <c r="OXK282" s="477"/>
      <c r="OXP282" s="477"/>
      <c r="OXS282" s="477"/>
      <c r="OXX282" s="477"/>
      <c r="OYA282" s="477"/>
      <c r="OYF282" s="477"/>
      <c r="OYI282" s="477"/>
      <c r="OYN282" s="477"/>
      <c r="OYQ282" s="477"/>
      <c r="OYV282" s="477"/>
      <c r="OYY282" s="477"/>
      <c r="OZD282" s="477"/>
      <c r="OZG282" s="477"/>
      <c r="OZL282" s="477"/>
      <c r="OZO282" s="477"/>
      <c r="OZT282" s="477"/>
      <c r="OZW282" s="477"/>
      <c r="PAB282" s="477"/>
      <c r="PAE282" s="477"/>
      <c r="PAJ282" s="477"/>
      <c r="PAM282" s="477"/>
      <c r="PAR282" s="477"/>
      <c r="PAU282" s="477"/>
      <c r="PAZ282" s="477"/>
      <c r="PBC282" s="477"/>
      <c r="PBH282" s="477"/>
      <c r="PBK282" s="477"/>
      <c r="PBP282" s="477"/>
      <c r="PBS282" s="477"/>
      <c r="PBX282" s="477"/>
      <c r="PCA282" s="477"/>
      <c r="PCF282" s="477"/>
      <c r="PCI282" s="477"/>
      <c r="PCN282" s="477"/>
      <c r="PCQ282" s="477"/>
      <c r="PCV282" s="477"/>
      <c r="PCY282" s="477"/>
      <c r="PDD282" s="477"/>
      <c r="PDG282" s="477"/>
      <c r="PDL282" s="477"/>
      <c r="PDO282" s="477"/>
      <c r="PDT282" s="477"/>
      <c r="PDW282" s="477"/>
      <c r="PEB282" s="477"/>
      <c r="PEE282" s="477"/>
      <c r="PEJ282" s="477"/>
      <c r="PEM282" s="477"/>
      <c r="PER282" s="477"/>
      <c r="PEU282" s="477"/>
      <c r="PEZ282" s="477"/>
      <c r="PFC282" s="477"/>
      <c r="PFH282" s="477"/>
      <c r="PFK282" s="477"/>
      <c r="PFP282" s="477"/>
      <c r="PFS282" s="477"/>
      <c r="PFX282" s="477"/>
      <c r="PGA282" s="477"/>
      <c r="PGF282" s="477"/>
      <c r="PGI282" s="477"/>
      <c r="PGN282" s="477"/>
      <c r="PGQ282" s="477"/>
      <c r="PGV282" s="477"/>
      <c r="PGY282" s="477"/>
      <c r="PHD282" s="477"/>
      <c r="PHG282" s="477"/>
      <c r="PHL282" s="477"/>
      <c r="PHO282" s="477"/>
      <c r="PHT282" s="477"/>
      <c r="PHW282" s="477"/>
      <c r="PIB282" s="477"/>
      <c r="PIE282" s="477"/>
      <c r="PIJ282" s="477"/>
      <c r="PIM282" s="477"/>
      <c r="PIR282" s="477"/>
      <c r="PIU282" s="477"/>
      <c r="PIZ282" s="477"/>
      <c r="PJC282" s="477"/>
      <c r="PJH282" s="477"/>
      <c r="PJK282" s="477"/>
      <c r="PJP282" s="477"/>
      <c r="PJS282" s="477"/>
      <c r="PJX282" s="477"/>
      <c r="PKA282" s="477"/>
      <c r="PKF282" s="477"/>
      <c r="PKI282" s="477"/>
      <c r="PKN282" s="477"/>
      <c r="PKQ282" s="477"/>
      <c r="PKV282" s="477"/>
      <c r="PKY282" s="477"/>
      <c r="PLD282" s="477"/>
      <c r="PLG282" s="477"/>
      <c r="PLL282" s="477"/>
      <c r="PLO282" s="477"/>
      <c r="PLT282" s="477"/>
      <c r="PLW282" s="477"/>
      <c r="PMB282" s="477"/>
      <c r="PME282" s="477"/>
      <c r="PMJ282" s="477"/>
      <c r="PMM282" s="477"/>
      <c r="PMR282" s="477"/>
      <c r="PMU282" s="477"/>
      <c r="PMZ282" s="477"/>
      <c r="PNC282" s="477"/>
      <c r="PNH282" s="477"/>
      <c r="PNK282" s="477"/>
      <c r="PNP282" s="477"/>
      <c r="PNS282" s="477"/>
      <c r="PNX282" s="477"/>
      <c r="POA282" s="477"/>
      <c r="POF282" s="477"/>
      <c r="POI282" s="477"/>
      <c r="PON282" s="477"/>
      <c r="POQ282" s="477"/>
      <c r="POV282" s="477"/>
      <c r="POY282" s="477"/>
      <c r="PPD282" s="477"/>
      <c r="PPG282" s="477"/>
      <c r="PPL282" s="477"/>
      <c r="PPO282" s="477"/>
      <c r="PPT282" s="477"/>
      <c r="PPW282" s="477"/>
      <c r="PQB282" s="477"/>
      <c r="PQE282" s="477"/>
      <c r="PQJ282" s="477"/>
      <c r="PQM282" s="477"/>
      <c r="PQR282" s="477"/>
      <c r="PQU282" s="477"/>
      <c r="PQZ282" s="477"/>
      <c r="PRC282" s="477"/>
      <c r="PRH282" s="477"/>
      <c r="PRK282" s="477"/>
      <c r="PRP282" s="477"/>
      <c r="PRS282" s="477"/>
      <c r="PRX282" s="477"/>
      <c r="PSA282" s="477"/>
      <c r="PSF282" s="477"/>
      <c r="PSI282" s="477"/>
      <c r="PSN282" s="477"/>
      <c r="PSQ282" s="477"/>
      <c r="PSV282" s="477"/>
      <c r="PSY282" s="477"/>
      <c r="PTD282" s="477"/>
      <c r="PTG282" s="477"/>
      <c r="PTL282" s="477"/>
      <c r="PTO282" s="477"/>
      <c r="PTT282" s="477"/>
      <c r="PTW282" s="477"/>
      <c r="PUB282" s="477"/>
      <c r="PUE282" s="477"/>
      <c r="PUJ282" s="477"/>
      <c r="PUM282" s="477"/>
      <c r="PUR282" s="477"/>
      <c r="PUU282" s="477"/>
      <c r="PUZ282" s="477"/>
      <c r="PVC282" s="477"/>
      <c r="PVH282" s="477"/>
      <c r="PVK282" s="477"/>
      <c r="PVP282" s="477"/>
      <c r="PVS282" s="477"/>
      <c r="PVX282" s="477"/>
      <c r="PWA282" s="477"/>
      <c r="PWF282" s="477"/>
      <c r="PWI282" s="477"/>
      <c r="PWN282" s="477"/>
      <c r="PWQ282" s="477"/>
      <c r="PWV282" s="477"/>
      <c r="PWY282" s="477"/>
      <c r="PXD282" s="477"/>
      <c r="PXG282" s="477"/>
      <c r="PXL282" s="477"/>
      <c r="PXO282" s="477"/>
      <c r="PXT282" s="477"/>
      <c r="PXW282" s="477"/>
      <c r="PYB282" s="477"/>
      <c r="PYE282" s="477"/>
      <c r="PYJ282" s="477"/>
      <c r="PYM282" s="477"/>
      <c r="PYR282" s="477"/>
      <c r="PYU282" s="477"/>
      <c r="PYZ282" s="477"/>
      <c r="PZC282" s="477"/>
      <c r="PZH282" s="477"/>
      <c r="PZK282" s="477"/>
      <c r="PZP282" s="477"/>
      <c r="PZS282" s="477"/>
      <c r="PZX282" s="477"/>
      <c r="QAA282" s="477"/>
      <c r="QAF282" s="477"/>
      <c r="QAI282" s="477"/>
      <c r="QAN282" s="477"/>
      <c r="QAQ282" s="477"/>
      <c r="QAV282" s="477"/>
      <c r="QAY282" s="477"/>
      <c r="QBD282" s="477"/>
      <c r="QBG282" s="477"/>
      <c r="QBL282" s="477"/>
      <c r="QBO282" s="477"/>
      <c r="QBT282" s="477"/>
      <c r="QBW282" s="477"/>
      <c r="QCB282" s="477"/>
      <c r="QCE282" s="477"/>
      <c r="QCJ282" s="477"/>
      <c r="QCM282" s="477"/>
      <c r="QCR282" s="477"/>
      <c r="QCU282" s="477"/>
      <c r="QCZ282" s="477"/>
      <c r="QDC282" s="477"/>
      <c r="QDH282" s="477"/>
      <c r="QDK282" s="477"/>
      <c r="QDP282" s="477"/>
      <c r="QDS282" s="477"/>
      <c r="QDX282" s="477"/>
      <c r="QEA282" s="477"/>
      <c r="QEF282" s="477"/>
      <c r="QEI282" s="477"/>
      <c r="QEN282" s="477"/>
      <c r="QEQ282" s="477"/>
      <c r="QEV282" s="477"/>
      <c r="QEY282" s="477"/>
      <c r="QFD282" s="477"/>
      <c r="QFG282" s="477"/>
      <c r="QFL282" s="477"/>
      <c r="QFO282" s="477"/>
      <c r="QFT282" s="477"/>
      <c r="QFW282" s="477"/>
      <c r="QGB282" s="477"/>
      <c r="QGE282" s="477"/>
      <c r="QGJ282" s="477"/>
      <c r="QGM282" s="477"/>
      <c r="QGR282" s="477"/>
      <c r="QGU282" s="477"/>
      <c r="QGZ282" s="477"/>
      <c r="QHC282" s="477"/>
      <c r="QHH282" s="477"/>
      <c r="QHK282" s="477"/>
      <c r="QHP282" s="477"/>
      <c r="QHS282" s="477"/>
      <c r="QHX282" s="477"/>
      <c r="QIA282" s="477"/>
      <c r="QIF282" s="477"/>
      <c r="QII282" s="477"/>
      <c r="QIN282" s="477"/>
      <c r="QIQ282" s="477"/>
      <c r="QIV282" s="477"/>
      <c r="QIY282" s="477"/>
      <c r="QJD282" s="477"/>
      <c r="QJG282" s="477"/>
      <c r="QJL282" s="477"/>
      <c r="QJO282" s="477"/>
      <c r="QJT282" s="477"/>
      <c r="QJW282" s="477"/>
      <c r="QKB282" s="477"/>
      <c r="QKE282" s="477"/>
      <c r="QKJ282" s="477"/>
      <c r="QKM282" s="477"/>
      <c r="QKR282" s="477"/>
      <c r="QKU282" s="477"/>
      <c r="QKZ282" s="477"/>
      <c r="QLC282" s="477"/>
      <c r="QLH282" s="477"/>
      <c r="QLK282" s="477"/>
      <c r="QLP282" s="477"/>
      <c r="QLS282" s="477"/>
      <c r="QLX282" s="477"/>
      <c r="QMA282" s="477"/>
      <c r="QMF282" s="477"/>
      <c r="QMI282" s="477"/>
      <c r="QMN282" s="477"/>
      <c r="QMQ282" s="477"/>
      <c r="QMV282" s="477"/>
      <c r="QMY282" s="477"/>
      <c r="QND282" s="477"/>
      <c r="QNG282" s="477"/>
      <c r="QNL282" s="477"/>
      <c r="QNO282" s="477"/>
      <c r="QNT282" s="477"/>
      <c r="QNW282" s="477"/>
      <c r="QOB282" s="477"/>
      <c r="QOE282" s="477"/>
      <c r="QOJ282" s="477"/>
      <c r="QOM282" s="477"/>
      <c r="QOR282" s="477"/>
      <c r="QOU282" s="477"/>
      <c r="QOZ282" s="477"/>
      <c r="QPC282" s="477"/>
      <c r="QPH282" s="477"/>
      <c r="QPK282" s="477"/>
      <c r="QPP282" s="477"/>
      <c r="QPS282" s="477"/>
      <c r="QPX282" s="477"/>
      <c r="QQA282" s="477"/>
      <c r="QQF282" s="477"/>
      <c r="QQI282" s="477"/>
      <c r="QQN282" s="477"/>
      <c r="QQQ282" s="477"/>
      <c r="QQV282" s="477"/>
      <c r="QQY282" s="477"/>
      <c r="QRD282" s="477"/>
      <c r="QRG282" s="477"/>
      <c r="QRL282" s="477"/>
      <c r="QRO282" s="477"/>
      <c r="QRT282" s="477"/>
      <c r="QRW282" s="477"/>
      <c r="QSB282" s="477"/>
      <c r="QSE282" s="477"/>
      <c r="QSJ282" s="477"/>
      <c r="QSM282" s="477"/>
      <c r="QSR282" s="477"/>
      <c r="QSU282" s="477"/>
      <c r="QSZ282" s="477"/>
      <c r="QTC282" s="477"/>
      <c r="QTH282" s="477"/>
      <c r="QTK282" s="477"/>
      <c r="QTP282" s="477"/>
      <c r="QTS282" s="477"/>
      <c r="QTX282" s="477"/>
      <c r="QUA282" s="477"/>
      <c r="QUF282" s="477"/>
      <c r="QUI282" s="477"/>
      <c r="QUN282" s="477"/>
      <c r="QUQ282" s="477"/>
      <c r="QUV282" s="477"/>
      <c r="QUY282" s="477"/>
      <c r="QVD282" s="477"/>
      <c r="QVG282" s="477"/>
      <c r="QVL282" s="477"/>
      <c r="QVO282" s="477"/>
      <c r="QVT282" s="477"/>
      <c r="QVW282" s="477"/>
      <c r="QWB282" s="477"/>
      <c r="QWE282" s="477"/>
      <c r="QWJ282" s="477"/>
      <c r="QWM282" s="477"/>
      <c r="QWR282" s="477"/>
      <c r="QWU282" s="477"/>
      <c r="QWZ282" s="477"/>
      <c r="QXC282" s="477"/>
      <c r="QXH282" s="477"/>
      <c r="QXK282" s="477"/>
      <c r="QXP282" s="477"/>
      <c r="QXS282" s="477"/>
      <c r="QXX282" s="477"/>
      <c r="QYA282" s="477"/>
      <c r="QYF282" s="477"/>
      <c r="QYI282" s="477"/>
      <c r="QYN282" s="477"/>
      <c r="QYQ282" s="477"/>
      <c r="QYV282" s="477"/>
      <c r="QYY282" s="477"/>
      <c r="QZD282" s="477"/>
      <c r="QZG282" s="477"/>
      <c r="QZL282" s="477"/>
      <c r="QZO282" s="477"/>
      <c r="QZT282" s="477"/>
      <c r="QZW282" s="477"/>
      <c r="RAB282" s="477"/>
      <c r="RAE282" s="477"/>
      <c r="RAJ282" s="477"/>
      <c r="RAM282" s="477"/>
      <c r="RAR282" s="477"/>
      <c r="RAU282" s="477"/>
      <c r="RAZ282" s="477"/>
      <c r="RBC282" s="477"/>
      <c r="RBH282" s="477"/>
      <c r="RBK282" s="477"/>
      <c r="RBP282" s="477"/>
      <c r="RBS282" s="477"/>
      <c r="RBX282" s="477"/>
      <c r="RCA282" s="477"/>
      <c r="RCF282" s="477"/>
      <c r="RCI282" s="477"/>
      <c r="RCN282" s="477"/>
      <c r="RCQ282" s="477"/>
      <c r="RCV282" s="477"/>
      <c r="RCY282" s="477"/>
      <c r="RDD282" s="477"/>
      <c r="RDG282" s="477"/>
      <c r="RDL282" s="477"/>
      <c r="RDO282" s="477"/>
      <c r="RDT282" s="477"/>
      <c r="RDW282" s="477"/>
      <c r="REB282" s="477"/>
      <c r="REE282" s="477"/>
      <c r="REJ282" s="477"/>
      <c r="REM282" s="477"/>
      <c r="RER282" s="477"/>
      <c r="REU282" s="477"/>
      <c r="REZ282" s="477"/>
      <c r="RFC282" s="477"/>
      <c r="RFH282" s="477"/>
      <c r="RFK282" s="477"/>
      <c r="RFP282" s="477"/>
      <c r="RFS282" s="477"/>
      <c r="RFX282" s="477"/>
      <c r="RGA282" s="477"/>
      <c r="RGF282" s="477"/>
      <c r="RGI282" s="477"/>
      <c r="RGN282" s="477"/>
      <c r="RGQ282" s="477"/>
      <c r="RGV282" s="477"/>
      <c r="RGY282" s="477"/>
      <c r="RHD282" s="477"/>
      <c r="RHG282" s="477"/>
      <c r="RHL282" s="477"/>
      <c r="RHO282" s="477"/>
      <c r="RHT282" s="477"/>
      <c r="RHW282" s="477"/>
      <c r="RIB282" s="477"/>
      <c r="RIE282" s="477"/>
      <c r="RIJ282" s="477"/>
      <c r="RIM282" s="477"/>
      <c r="RIR282" s="477"/>
      <c r="RIU282" s="477"/>
      <c r="RIZ282" s="477"/>
      <c r="RJC282" s="477"/>
      <c r="RJH282" s="477"/>
      <c r="RJK282" s="477"/>
      <c r="RJP282" s="477"/>
      <c r="RJS282" s="477"/>
      <c r="RJX282" s="477"/>
      <c r="RKA282" s="477"/>
      <c r="RKF282" s="477"/>
      <c r="RKI282" s="477"/>
      <c r="RKN282" s="477"/>
      <c r="RKQ282" s="477"/>
      <c r="RKV282" s="477"/>
      <c r="RKY282" s="477"/>
      <c r="RLD282" s="477"/>
      <c r="RLG282" s="477"/>
      <c r="RLL282" s="477"/>
      <c r="RLO282" s="477"/>
      <c r="RLT282" s="477"/>
      <c r="RLW282" s="477"/>
      <c r="RMB282" s="477"/>
      <c r="RME282" s="477"/>
      <c r="RMJ282" s="477"/>
      <c r="RMM282" s="477"/>
      <c r="RMR282" s="477"/>
      <c r="RMU282" s="477"/>
      <c r="RMZ282" s="477"/>
      <c r="RNC282" s="477"/>
      <c r="RNH282" s="477"/>
      <c r="RNK282" s="477"/>
      <c r="RNP282" s="477"/>
      <c r="RNS282" s="477"/>
      <c r="RNX282" s="477"/>
      <c r="ROA282" s="477"/>
      <c r="ROF282" s="477"/>
      <c r="ROI282" s="477"/>
      <c r="RON282" s="477"/>
      <c r="ROQ282" s="477"/>
      <c r="ROV282" s="477"/>
      <c r="ROY282" s="477"/>
      <c r="RPD282" s="477"/>
      <c r="RPG282" s="477"/>
      <c r="RPL282" s="477"/>
      <c r="RPO282" s="477"/>
      <c r="RPT282" s="477"/>
      <c r="RPW282" s="477"/>
      <c r="RQB282" s="477"/>
      <c r="RQE282" s="477"/>
      <c r="RQJ282" s="477"/>
      <c r="RQM282" s="477"/>
      <c r="RQR282" s="477"/>
      <c r="RQU282" s="477"/>
      <c r="RQZ282" s="477"/>
      <c r="RRC282" s="477"/>
      <c r="RRH282" s="477"/>
      <c r="RRK282" s="477"/>
      <c r="RRP282" s="477"/>
      <c r="RRS282" s="477"/>
      <c r="RRX282" s="477"/>
      <c r="RSA282" s="477"/>
      <c r="RSF282" s="477"/>
      <c r="RSI282" s="477"/>
      <c r="RSN282" s="477"/>
      <c r="RSQ282" s="477"/>
      <c r="RSV282" s="477"/>
      <c r="RSY282" s="477"/>
      <c r="RTD282" s="477"/>
      <c r="RTG282" s="477"/>
      <c r="RTL282" s="477"/>
      <c r="RTO282" s="477"/>
      <c r="RTT282" s="477"/>
      <c r="RTW282" s="477"/>
      <c r="RUB282" s="477"/>
      <c r="RUE282" s="477"/>
      <c r="RUJ282" s="477"/>
      <c r="RUM282" s="477"/>
      <c r="RUR282" s="477"/>
      <c r="RUU282" s="477"/>
      <c r="RUZ282" s="477"/>
      <c r="RVC282" s="477"/>
      <c r="RVH282" s="477"/>
      <c r="RVK282" s="477"/>
      <c r="RVP282" s="477"/>
      <c r="RVS282" s="477"/>
      <c r="RVX282" s="477"/>
      <c r="RWA282" s="477"/>
      <c r="RWF282" s="477"/>
      <c r="RWI282" s="477"/>
      <c r="RWN282" s="477"/>
      <c r="RWQ282" s="477"/>
      <c r="RWV282" s="477"/>
      <c r="RWY282" s="477"/>
      <c r="RXD282" s="477"/>
      <c r="RXG282" s="477"/>
      <c r="RXL282" s="477"/>
      <c r="RXO282" s="477"/>
      <c r="RXT282" s="477"/>
      <c r="RXW282" s="477"/>
      <c r="RYB282" s="477"/>
      <c r="RYE282" s="477"/>
      <c r="RYJ282" s="477"/>
      <c r="RYM282" s="477"/>
      <c r="RYR282" s="477"/>
      <c r="RYU282" s="477"/>
      <c r="RYZ282" s="477"/>
      <c r="RZC282" s="477"/>
      <c r="RZH282" s="477"/>
      <c r="RZK282" s="477"/>
      <c r="RZP282" s="477"/>
      <c r="RZS282" s="477"/>
      <c r="RZX282" s="477"/>
      <c r="SAA282" s="477"/>
      <c r="SAF282" s="477"/>
      <c r="SAI282" s="477"/>
      <c r="SAN282" s="477"/>
      <c r="SAQ282" s="477"/>
      <c r="SAV282" s="477"/>
      <c r="SAY282" s="477"/>
      <c r="SBD282" s="477"/>
      <c r="SBG282" s="477"/>
      <c r="SBL282" s="477"/>
      <c r="SBO282" s="477"/>
      <c r="SBT282" s="477"/>
      <c r="SBW282" s="477"/>
      <c r="SCB282" s="477"/>
      <c r="SCE282" s="477"/>
      <c r="SCJ282" s="477"/>
      <c r="SCM282" s="477"/>
      <c r="SCR282" s="477"/>
      <c r="SCU282" s="477"/>
      <c r="SCZ282" s="477"/>
      <c r="SDC282" s="477"/>
      <c r="SDH282" s="477"/>
      <c r="SDK282" s="477"/>
      <c r="SDP282" s="477"/>
      <c r="SDS282" s="477"/>
      <c r="SDX282" s="477"/>
      <c r="SEA282" s="477"/>
      <c r="SEF282" s="477"/>
      <c r="SEI282" s="477"/>
      <c r="SEN282" s="477"/>
      <c r="SEQ282" s="477"/>
      <c r="SEV282" s="477"/>
      <c r="SEY282" s="477"/>
      <c r="SFD282" s="477"/>
      <c r="SFG282" s="477"/>
      <c r="SFL282" s="477"/>
      <c r="SFO282" s="477"/>
      <c r="SFT282" s="477"/>
      <c r="SFW282" s="477"/>
      <c r="SGB282" s="477"/>
      <c r="SGE282" s="477"/>
      <c r="SGJ282" s="477"/>
      <c r="SGM282" s="477"/>
      <c r="SGR282" s="477"/>
      <c r="SGU282" s="477"/>
      <c r="SGZ282" s="477"/>
      <c r="SHC282" s="477"/>
      <c r="SHH282" s="477"/>
      <c r="SHK282" s="477"/>
      <c r="SHP282" s="477"/>
      <c r="SHS282" s="477"/>
      <c r="SHX282" s="477"/>
      <c r="SIA282" s="477"/>
      <c r="SIF282" s="477"/>
      <c r="SII282" s="477"/>
      <c r="SIN282" s="477"/>
      <c r="SIQ282" s="477"/>
      <c r="SIV282" s="477"/>
      <c r="SIY282" s="477"/>
      <c r="SJD282" s="477"/>
      <c r="SJG282" s="477"/>
      <c r="SJL282" s="477"/>
      <c r="SJO282" s="477"/>
      <c r="SJT282" s="477"/>
      <c r="SJW282" s="477"/>
      <c r="SKB282" s="477"/>
      <c r="SKE282" s="477"/>
      <c r="SKJ282" s="477"/>
      <c r="SKM282" s="477"/>
      <c r="SKR282" s="477"/>
      <c r="SKU282" s="477"/>
      <c r="SKZ282" s="477"/>
      <c r="SLC282" s="477"/>
      <c r="SLH282" s="477"/>
      <c r="SLK282" s="477"/>
      <c r="SLP282" s="477"/>
      <c r="SLS282" s="477"/>
      <c r="SLX282" s="477"/>
      <c r="SMA282" s="477"/>
      <c r="SMF282" s="477"/>
      <c r="SMI282" s="477"/>
      <c r="SMN282" s="477"/>
      <c r="SMQ282" s="477"/>
      <c r="SMV282" s="477"/>
      <c r="SMY282" s="477"/>
      <c r="SND282" s="477"/>
      <c r="SNG282" s="477"/>
      <c r="SNL282" s="477"/>
      <c r="SNO282" s="477"/>
      <c r="SNT282" s="477"/>
      <c r="SNW282" s="477"/>
      <c r="SOB282" s="477"/>
      <c r="SOE282" s="477"/>
      <c r="SOJ282" s="477"/>
      <c r="SOM282" s="477"/>
      <c r="SOR282" s="477"/>
      <c r="SOU282" s="477"/>
      <c r="SOZ282" s="477"/>
      <c r="SPC282" s="477"/>
      <c r="SPH282" s="477"/>
      <c r="SPK282" s="477"/>
      <c r="SPP282" s="477"/>
      <c r="SPS282" s="477"/>
      <c r="SPX282" s="477"/>
      <c r="SQA282" s="477"/>
      <c r="SQF282" s="477"/>
      <c r="SQI282" s="477"/>
      <c r="SQN282" s="477"/>
      <c r="SQQ282" s="477"/>
      <c r="SQV282" s="477"/>
      <c r="SQY282" s="477"/>
      <c r="SRD282" s="477"/>
      <c r="SRG282" s="477"/>
      <c r="SRL282" s="477"/>
      <c r="SRO282" s="477"/>
      <c r="SRT282" s="477"/>
      <c r="SRW282" s="477"/>
      <c r="SSB282" s="477"/>
      <c r="SSE282" s="477"/>
      <c r="SSJ282" s="477"/>
      <c r="SSM282" s="477"/>
      <c r="SSR282" s="477"/>
      <c r="SSU282" s="477"/>
      <c r="SSZ282" s="477"/>
      <c r="STC282" s="477"/>
      <c r="STH282" s="477"/>
      <c r="STK282" s="477"/>
      <c r="STP282" s="477"/>
      <c r="STS282" s="477"/>
      <c r="STX282" s="477"/>
      <c r="SUA282" s="477"/>
      <c r="SUF282" s="477"/>
      <c r="SUI282" s="477"/>
      <c r="SUN282" s="477"/>
      <c r="SUQ282" s="477"/>
      <c r="SUV282" s="477"/>
      <c r="SUY282" s="477"/>
      <c r="SVD282" s="477"/>
      <c r="SVG282" s="477"/>
      <c r="SVL282" s="477"/>
      <c r="SVO282" s="477"/>
      <c r="SVT282" s="477"/>
      <c r="SVW282" s="477"/>
      <c r="SWB282" s="477"/>
      <c r="SWE282" s="477"/>
      <c r="SWJ282" s="477"/>
      <c r="SWM282" s="477"/>
      <c r="SWR282" s="477"/>
      <c r="SWU282" s="477"/>
      <c r="SWZ282" s="477"/>
      <c r="SXC282" s="477"/>
      <c r="SXH282" s="477"/>
      <c r="SXK282" s="477"/>
      <c r="SXP282" s="477"/>
      <c r="SXS282" s="477"/>
      <c r="SXX282" s="477"/>
      <c r="SYA282" s="477"/>
      <c r="SYF282" s="477"/>
      <c r="SYI282" s="477"/>
      <c r="SYN282" s="477"/>
      <c r="SYQ282" s="477"/>
      <c r="SYV282" s="477"/>
      <c r="SYY282" s="477"/>
      <c r="SZD282" s="477"/>
      <c r="SZG282" s="477"/>
      <c r="SZL282" s="477"/>
      <c r="SZO282" s="477"/>
      <c r="SZT282" s="477"/>
      <c r="SZW282" s="477"/>
      <c r="TAB282" s="477"/>
      <c r="TAE282" s="477"/>
      <c r="TAJ282" s="477"/>
      <c r="TAM282" s="477"/>
      <c r="TAR282" s="477"/>
      <c r="TAU282" s="477"/>
      <c r="TAZ282" s="477"/>
      <c r="TBC282" s="477"/>
      <c r="TBH282" s="477"/>
      <c r="TBK282" s="477"/>
      <c r="TBP282" s="477"/>
      <c r="TBS282" s="477"/>
      <c r="TBX282" s="477"/>
      <c r="TCA282" s="477"/>
      <c r="TCF282" s="477"/>
      <c r="TCI282" s="477"/>
      <c r="TCN282" s="477"/>
      <c r="TCQ282" s="477"/>
      <c r="TCV282" s="477"/>
      <c r="TCY282" s="477"/>
      <c r="TDD282" s="477"/>
      <c r="TDG282" s="477"/>
      <c r="TDL282" s="477"/>
      <c r="TDO282" s="477"/>
      <c r="TDT282" s="477"/>
      <c r="TDW282" s="477"/>
      <c r="TEB282" s="477"/>
      <c r="TEE282" s="477"/>
      <c r="TEJ282" s="477"/>
      <c r="TEM282" s="477"/>
      <c r="TER282" s="477"/>
      <c r="TEU282" s="477"/>
      <c r="TEZ282" s="477"/>
      <c r="TFC282" s="477"/>
      <c r="TFH282" s="477"/>
      <c r="TFK282" s="477"/>
      <c r="TFP282" s="477"/>
      <c r="TFS282" s="477"/>
      <c r="TFX282" s="477"/>
      <c r="TGA282" s="477"/>
      <c r="TGF282" s="477"/>
      <c r="TGI282" s="477"/>
      <c r="TGN282" s="477"/>
      <c r="TGQ282" s="477"/>
      <c r="TGV282" s="477"/>
      <c r="TGY282" s="477"/>
      <c r="THD282" s="477"/>
      <c r="THG282" s="477"/>
      <c r="THL282" s="477"/>
      <c r="THO282" s="477"/>
      <c r="THT282" s="477"/>
      <c r="THW282" s="477"/>
      <c r="TIB282" s="477"/>
      <c r="TIE282" s="477"/>
      <c r="TIJ282" s="477"/>
      <c r="TIM282" s="477"/>
      <c r="TIR282" s="477"/>
      <c r="TIU282" s="477"/>
      <c r="TIZ282" s="477"/>
      <c r="TJC282" s="477"/>
      <c r="TJH282" s="477"/>
      <c r="TJK282" s="477"/>
      <c r="TJP282" s="477"/>
      <c r="TJS282" s="477"/>
      <c r="TJX282" s="477"/>
      <c r="TKA282" s="477"/>
      <c r="TKF282" s="477"/>
      <c r="TKI282" s="477"/>
      <c r="TKN282" s="477"/>
      <c r="TKQ282" s="477"/>
      <c r="TKV282" s="477"/>
      <c r="TKY282" s="477"/>
      <c r="TLD282" s="477"/>
      <c r="TLG282" s="477"/>
      <c r="TLL282" s="477"/>
      <c r="TLO282" s="477"/>
      <c r="TLT282" s="477"/>
      <c r="TLW282" s="477"/>
      <c r="TMB282" s="477"/>
      <c r="TME282" s="477"/>
      <c r="TMJ282" s="477"/>
      <c r="TMM282" s="477"/>
      <c r="TMR282" s="477"/>
      <c r="TMU282" s="477"/>
      <c r="TMZ282" s="477"/>
      <c r="TNC282" s="477"/>
      <c r="TNH282" s="477"/>
      <c r="TNK282" s="477"/>
      <c r="TNP282" s="477"/>
      <c r="TNS282" s="477"/>
      <c r="TNX282" s="477"/>
      <c r="TOA282" s="477"/>
      <c r="TOF282" s="477"/>
      <c r="TOI282" s="477"/>
      <c r="TON282" s="477"/>
      <c r="TOQ282" s="477"/>
      <c r="TOV282" s="477"/>
      <c r="TOY282" s="477"/>
      <c r="TPD282" s="477"/>
      <c r="TPG282" s="477"/>
      <c r="TPL282" s="477"/>
      <c r="TPO282" s="477"/>
      <c r="TPT282" s="477"/>
      <c r="TPW282" s="477"/>
      <c r="TQB282" s="477"/>
      <c r="TQE282" s="477"/>
      <c r="TQJ282" s="477"/>
      <c r="TQM282" s="477"/>
      <c r="TQR282" s="477"/>
      <c r="TQU282" s="477"/>
      <c r="TQZ282" s="477"/>
      <c r="TRC282" s="477"/>
      <c r="TRH282" s="477"/>
      <c r="TRK282" s="477"/>
      <c r="TRP282" s="477"/>
      <c r="TRS282" s="477"/>
      <c r="TRX282" s="477"/>
      <c r="TSA282" s="477"/>
      <c r="TSF282" s="477"/>
      <c r="TSI282" s="477"/>
      <c r="TSN282" s="477"/>
      <c r="TSQ282" s="477"/>
      <c r="TSV282" s="477"/>
      <c r="TSY282" s="477"/>
      <c r="TTD282" s="477"/>
      <c r="TTG282" s="477"/>
      <c r="TTL282" s="477"/>
      <c r="TTO282" s="477"/>
      <c r="TTT282" s="477"/>
      <c r="TTW282" s="477"/>
      <c r="TUB282" s="477"/>
      <c r="TUE282" s="477"/>
      <c r="TUJ282" s="477"/>
      <c r="TUM282" s="477"/>
      <c r="TUR282" s="477"/>
      <c r="TUU282" s="477"/>
      <c r="TUZ282" s="477"/>
      <c r="TVC282" s="477"/>
      <c r="TVH282" s="477"/>
      <c r="TVK282" s="477"/>
      <c r="TVP282" s="477"/>
      <c r="TVS282" s="477"/>
      <c r="TVX282" s="477"/>
      <c r="TWA282" s="477"/>
      <c r="TWF282" s="477"/>
      <c r="TWI282" s="477"/>
      <c r="TWN282" s="477"/>
      <c r="TWQ282" s="477"/>
      <c r="TWV282" s="477"/>
      <c r="TWY282" s="477"/>
      <c r="TXD282" s="477"/>
      <c r="TXG282" s="477"/>
      <c r="TXL282" s="477"/>
      <c r="TXO282" s="477"/>
      <c r="TXT282" s="477"/>
      <c r="TXW282" s="477"/>
      <c r="TYB282" s="477"/>
      <c r="TYE282" s="477"/>
      <c r="TYJ282" s="477"/>
      <c r="TYM282" s="477"/>
      <c r="TYR282" s="477"/>
      <c r="TYU282" s="477"/>
      <c r="TYZ282" s="477"/>
      <c r="TZC282" s="477"/>
      <c r="TZH282" s="477"/>
      <c r="TZK282" s="477"/>
      <c r="TZP282" s="477"/>
      <c r="TZS282" s="477"/>
      <c r="TZX282" s="477"/>
      <c r="UAA282" s="477"/>
      <c r="UAF282" s="477"/>
      <c r="UAI282" s="477"/>
      <c r="UAN282" s="477"/>
      <c r="UAQ282" s="477"/>
      <c r="UAV282" s="477"/>
      <c r="UAY282" s="477"/>
      <c r="UBD282" s="477"/>
      <c r="UBG282" s="477"/>
      <c r="UBL282" s="477"/>
      <c r="UBO282" s="477"/>
      <c r="UBT282" s="477"/>
      <c r="UBW282" s="477"/>
      <c r="UCB282" s="477"/>
      <c r="UCE282" s="477"/>
      <c r="UCJ282" s="477"/>
      <c r="UCM282" s="477"/>
      <c r="UCR282" s="477"/>
      <c r="UCU282" s="477"/>
      <c r="UCZ282" s="477"/>
      <c r="UDC282" s="477"/>
      <c r="UDH282" s="477"/>
      <c r="UDK282" s="477"/>
      <c r="UDP282" s="477"/>
      <c r="UDS282" s="477"/>
      <c r="UDX282" s="477"/>
      <c r="UEA282" s="477"/>
      <c r="UEF282" s="477"/>
      <c r="UEI282" s="477"/>
      <c r="UEN282" s="477"/>
      <c r="UEQ282" s="477"/>
      <c r="UEV282" s="477"/>
      <c r="UEY282" s="477"/>
      <c r="UFD282" s="477"/>
      <c r="UFG282" s="477"/>
      <c r="UFL282" s="477"/>
      <c r="UFO282" s="477"/>
      <c r="UFT282" s="477"/>
      <c r="UFW282" s="477"/>
      <c r="UGB282" s="477"/>
      <c r="UGE282" s="477"/>
      <c r="UGJ282" s="477"/>
      <c r="UGM282" s="477"/>
      <c r="UGR282" s="477"/>
      <c r="UGU282" s="477"/>
      <c r="UGZ282" s="477"/>
      <c r="UHC282" s="477"/>
      <c r="UHH282" s="477"/>
      <c r="UHK282" s="477"/>
      <c r="UHP282" s="477"/>
      <c r="UHS282" s="477"/>
      <c r="UHX282" s="477"/>
      <c r="UIA282" s="477"/>
      <c r="UIF282" s="477"/>
      <c r="UII282" s="477"/>
      <c r="UIN282" s="477"/>
      <c r="UIQ282" s="477"/>
      <c r="UIV282" s="477"/>
      <c r="UIY282" s="477"/>
      <c r="UJD282" s="477"/>
      <c r="UJG282" s="477"/>
      <c r="UJL282" s="477"/>
      <c r="UJO282" s="477"/>
      <c r="UJT282" s="477"/>
      <c r="UJW282" s="477"/>
      <c r="UKB282" s="477"/>
      <c r="UKE282" s="477"/>
      <c r="UKJ282" s="477"/>
      <c r="UKM282" s="477"/>
      <c r="UKR282" s="477"/>
      <c r="UKU282" s="477"/>
      <c r="UKZ282" s="477"/>
      <c r="ULC282" s="477"/>
      <c r="ULH282" s="477"/>
      <c r="ULK282" s="477"/>
      <c r="ULP282" s="477"/>
      <c r="ULS282" s="477"/>
      <c r="ULX282" s="477"/>
      <c r="UMA282" s="477"/>
      <c r="UMF282" s="477"/>
      <c r="UMI282" s="477"/>
      <c r="UMN282" s="477"/>
      <c r="UMQ282" s="477"/>
      <c r="UMV282" s="477"/>
      <c r="UMY282" s="477"/>
      <c r="UND282" s="477"/>
      <c r="UNG282" s="477"/>
      <c r="UNL282" s="477"/>
      <c r="UNO282" s="477"/>
      <c r="UNT282" s="477"/>
      <c r="UNW282" s="477"/>
      <c r="UOB282" s="477"/>
      <c r="UOE282" s="477"/>
      <c r="UOJ282" s="477"/>
      <c r="UOM282" s="477"/>
      <c r="UOR282" s="477"/>
      <c r="UOU282" s="477"/>
      <c r="UOZ282" s="477"/>
      <c r="UPC282" s="477"/>
      <c r="UPH282" s="477"/>
      <c r="UPK282" s="477"/>
      <c r="UPP282" s="477"/>
      <c r="UPS282" s="477"/>
      <c r="UPX282" s="477"/>
      <c r="UQA282" s="477"/>
      <c r="UQF282" s="477"/>
      <c r="UQI282" s="477"/>
      <c r="UQN282" s="477"/>
      <c r="UQQ282" s="477"/>
      <c r="UQV282" s="477"/>
      <c r="UQY282" s="477"/>
      <c r="URD282" s="477"/>
      <c r="URG282" s="477"/>
      <c r="URL282" s="477"/>
      <c r="URO282" s="477"/>
      <c r="URT282" s="477"/>
      <c r="URW282" s="477"/>
      <c r="USB282" s="477"/>
      <c r="USE282" s="477"/>
      <c r="USJ282" s="477"/>
      <c r="USM282" s="477"/>
      <c r="USR282" s="477"/>
      <c r="USU282" s="477"/>
      <c r="USZ282" s="477"/>
      <c r="UTC282" s="477"/>
      <c r="UTH282" s="477"/>
      <c r="UTK282" s="477"/>
      <c r="UTP282" s="477"/>
      <c r="UTS282" s="477"/>
      <c r="UTX282" s="477"/>
      <c r="UUA282" s="477"/>
      <c r="UUF282" s="477"/>
      <c r="UUI282" s="477"/>
      <c r="UUN282" s="477"/>
      <c r="UUQ282" s="477"/>
      <c r="UUV282" s="477"/>
      <c r="UUY282" s="477"/>
      <c r="UVD282" s="477"/>
      <c r="UVG282" s="477"/>
      <c r="UVL282" s="477"/>
      <c r="UVO282" s="477"/>
      <c r="UVT282" s="477"/>
      <c r="UVW282" s="477"/>
      <c r="UWB282" s="477"/>
      <c r="UWE282" s="477"/>
      <c r="UWJ282" s="477"/>
      <c r="UWM282" s="477"/>
      <c r="UWR282" s="477"/>
      <c r="UWU282" s="477"/>
      <c r="UWZ282" s="477"/>
      <c r="UXC282" s="477"/>
      <c r="UXH282" s="477"/>
      <c r="UXK282" s="477"/>
      <c r="UXP282" s="477"/>
      <c r="UXS282" s="477"/>
      <c r="UXX282" s="477"/>
      <c r="UYA282" s="477"/>
      <c r="UYF282" s="477"/>
      <c r="UYI282" s="477"/>
      <c r="UYN282" s="477"/>
      <c r="UYQ282" s="477"/>
      <c r="UYV282" s="477"/>
      <c r="UYY282" s="477"/>
      <c r="UZD282" s="477"/>
      <c r="UZG282" s="477"/>
      <c r="UZL282" s="477"/>
      <c r="UZO282" s="477"/>
      <c r="UZT282" s="477"/>
      <c r="UZW282" s="477"/>
      <c r="VAB282" s="477"/>
      <c r="VAE282" s="477"/>
      <c r="VAJ282" s="477"/>
      <c r="VAM282" s="477"/>
      <c r="VAR282" s="477"/>
      <c r="VAU282" s="477"/>
      <c r="VAZ282" s="477"/>
      <c r="VBC282" s="477"/>
      <c r="VBH282" s="477"/>
      <c r="VBK282" s="477"/>
      <c r="VBP282" s="477"/>
      <c r="VBS282" s="477"/>
      <c r="VBX282" s="477"/>
      <c r="VCA282" s="477"/>
      <c r="VCF282" s="477"/>
      <c r="VCI282" s="477"/>
      <c r="VCN282" s="477"/>
      <c r="VCQ282" s="477"/>
      <c r="VCV282" s="477"/>
      <c r="VCY282" s="477"/>
      <c r="VDD282" s="477"/>
      <c r="VDG282" s="477"/>
      <c r="VDL282" s="477"/>
      <c r="VDO282" s="477"/>
      <c r="VDT282" s="477"/>
      <c r="VDW282" s="477"/>
      <c r="VEB282" s="477"/>
      <c r="VEE282" s="477"/>
      <c r="VEJ282" s="477"/>
      <c r="VEM282" s="477"/>
      <c r="VER282" s="477"/>
      <c r="VEU282" s="477"/>
      <c r="VEZ282" s="477"/>
      <c r="VFC282" s="477"/>
      <c r="VFH282" s="477"/>
      <c r="VFK282" s="477"/>
      <c r="VFP282" s="477"/>
      <c r="VFS282" s="477"/>
      <c r="VFX282" s="477"/>
      <c r="VGA282" s="477"/>
      <c r="VGF282" s="477"/>
      <c r="VGI282" s="477"/>
      <c r="VGN282" s="477"/>
      <c r="VGQ282" s="477"/>
      <c r="VGV282" s="477"/>
      <c r="VGY282" s="477"/>
      <c r="VHD282" s="477"/>
      <c r="VHG282" s="477"/>
      <c r="VHL282" s="477"/>
      <c r="VHO282" s="477"/>
      <c r="VHT282" s="477"/>
      <c r="VHW282" s="477"/>
      <c r="VIB282" s="477"/>
      <c r="VIE282" s="477"/>
      <c r="VIJ282" s="477"/>
      <c r="VIM282" s="477"/>
      <c r="VIR282" s="477"/>
      <c r="VIU282" s="477"/>
      <c r="VIZ282" s="477"/>
      <c r="VJC282" s="477"/>
      <c r="VJH282" s="477"/>
      <c r="VJK282" s="477"/>
      <c r="VJP282" s="477"/>
      <c r="VJS282" s="477"/>
      <c r="VJX282" s="477"/>
      <c r="VKA282" s="477"/>
      <c r="VKF282" s="477"/>
      <c r="VKI282" s="477"/>
      <c r="VKN282" s="477"/>
      <c r="VKQ282" s="477"/>
      <c r="VKV282" s="477"/>
      <c r="VKY282" s="477"/>
      <c r="VLD282" s="477"/>
      <c r="VLG282" s="477"/>
      <c r="VLL282" s="477"/>
      <c r="VLO282" s="477"/>
      <c r="VLT282" s="477"/>
      <c r="VLW282" s="477"/>
      <c r="VMB282" s="477"/>
      <c r="VME282" s="477"/>
      <c r="VMJ282" s="477"/>
      <c r="VMM282" s="477"/>
      <c r="VMR282" s="477"/>
      <c r="VMU282" s="477"/>
      <c r="VMZ282" s="477"/>
      <c r="VNC282" s="477"/>
      <c r="VNH282" s="477"/>
      <c r="VNK282" s="477"/>
      <c r="VNP282" s="477"/>
      <c r="VNS282" s="477"/>
      <c r="VNX282" s="477"/>
      <c r="VOA282" s="477"/>
      <c r="VOF282" s="477"/>
      <c r="VOI282" s="477"/>
      <c r="VON282" s="477"/>
      <c r="VOQ282" s="477"/>
      <c r="VOV282" s="477"/>
      <c r="VOY282" s="477"/>
      <c r="VPD282" s="477"/>
      <c r="VPG282" s="477"/>
      <c r="VPL282" s="477"/>
      <c r="VPO282" s="477"/>
      <c r="VPT282" s="477"/>
      <c r="VPW282" s="477"/>
      <c r="VQB282" s="477"/>
      <c r="VQE282" s="477"/>
      <c r="VQJ282" s="477"/>
      <c r="VQM282" s="477"/>
      <c r="VQR282" s="477"/>
      <c r="VQU282" s="477"/>
      <c r="VQZ282" s="477"/>
      <c r="VRC282" s="477"/>
      <c r="VRH282" s="477"/>
      <c r="VRK282" s="477"/>
      <c r="VRP282" s="477"/>
      <c r="VRS282" s="477"/>
      <c r="VRX282" s="477"/>
      <c r="VSA282" s="477"/>
      <c r="VSF282" s="477"/>
      <c r="VSI282" s="477"/>
      <c r="VSN282" s="477"/>
      <c r="VSQ282" s="477"/>
      <c r="VSV282" s="477"/>
      <c r="VSY282" s="477"/>
      <c r="VTD282" s="477"/>
      <c r="VTG282" s="477"/>
      <c r="VTL282" s="477"/>
      <c r="VTO282" s="477"/>
      <c r="VTT282" s="477"/>
      <c r="VTW282" s="477"/>
      <c r="VUB282" s="477"/>
      <c r="VUE282" s="477"/>
      <c r="VUJ282" s="477"/>
      <c r="VUM282" s="477"/>
      <c r="VUR282" s="477"/>
      <c r="VUU282" s="477"/>
      <c r="VUZ282" s="477"/>
      <c r="VVC282" s="477"/>
      <c r="VVH282" s="477"/>
      <c r="VVK282" s="477"/>
      <c r="VVP282" s="477"/>
      <c r="VVS282" s="477"/>
      <c r="VVX282" s="477"/>
      <c r="VWA282" s="477"/>
      <c r="VWF282" s="477"/>
      <c r="VWI282" s="477"/>
      <c r="VWN282" s="477"/>
      <c r="VWQ282" s="477"/>
      <c r="VWV282" s="477"/>
      <c r="VWY282" s="477"/>
      <c r="VXD282" s="477"/>
      <c r="VXG282" s="477"/>
      <c r="VXL282" s="477"/>
      <c r="VXO282" s="477"/>
      <c r="VXT282" s="477"/>
      <c r="VXW282" s="477"/>
      <c r="VYB282" s="477"/>
      <c r="VYE282" s="477"/>
      <c r="VYJ282" s="477"/>
      <c r="VYM282" s="477"/>
      <c r="VYR282" s="477"/>
      <c r="VYU282" s="477"/>
      <c r="VYZ282" s="477"/>
      <c r="VZC282" s="477"/>
      <c r="VZH282" s="477"/>
      <c r="VZK282" s="477"/>
      <c r="VZP282" s="477"/>
      <c r="VZS282" s="477"/>
      <c r="VZX282" s="477"/>
      <c r="WAA282" s="477"/>
      <c r="WAF282" s="477"/>
      <c r="WAI282" s="477"/>
      <c r="WAN282" s="477"/>
      <c r="WAQ282" s="477"/>
      <c r="WAV282" s="477"/>
      <c r="WAY282" s="477"/>
      <c r="WBD282" s="477"/>
      <c r="WBG282" s="477"/>
      <c r="WBL282" s="477"/>
      <c r="WBO282" s="477"/>
      <c r="WBT282" s="477"/>
      <c r="WBW282" s="477"/>
      <c r="WCB282" s="477"/>
      <c r="WCE282" s="477"/>
      <c r="WCJ282" s="477"/>
      <c r="WCM282" s="477"/>
      <c r="WCR282" s="477"/>
      <c r="WCU282" s="477"/>
      <c r="WCZ282" s="477"/>
      <c r="WDC282" s="477"/>
      <c r="WDH282" s="477"/>
      <c r="WDK282" s="477"/>
      <c r="WDP282" s="477"/>
      <c r="WDS282" s="477"/>
      <c r="WDX282" s="477"/>
      <c r="WEA282" s="477"/>
      <c r="WEF282" s="477"/>
      <c r="WEI282" s="477"/>
      <c r="WEN282" s="477"/>
      <c r="WEQ282" s="477"/>
      <c r="WEV282" s="477"/>
      <c r="WEY282" s="477"/>
      <c r="WFD282" s="477"/>
      <c r="WFG282" s="477"/>
      <c r="WFL282" s="477"/>
      <c r="WFO282" s="477"/>
      <c r="WFT282" s="477"/>
      <c r="WFW282" s="477"/>
      <c r="WGB282" s="477"/>
      <c r="WGE282" s="477"/>
      <c r="WGJ282" s="477"/>
      <c r="WGM282" s="477"/>
      <c r="WGR282" s="477"/>
      <c r="WGU282" s="477"/>
      <c r="WGZ282" s="477"/>
      <c r="WHC282" s="477"/>
      <c r="WHH282" s="477"/>
      <c r="WHK282" s="477"/>
      <c r="WHP282" s="477"/>
      <c r="WHS282" s="477"/>
      <c r="WHX282" s="477"/>
      <c r="WIA282" s="477"/>
      <c r="WIF282" s="477"/>
      <c r="WII282" s="477"/>
      <c r="WIN282" s="477"/>
      <c r="WIQ282" s="477"/>
      <c r="WIV282" s="477"/>
      <c r="WIY282" s="477"/>
      <c r="WJD282" s="477"/>
      <c r="WJG282" s="477"/>
      <c r="WJL282" s="477"/>
      <c r="WJO282" s="477"/>
      <c r="WJT282" s="477"/>
      <c r="WJW282" s="477"/>
      <c r="WKB282" s="477"/>
      <c r="WKE282" s="477"/>
      <c r="WKJ282" s="477"/>
      <c r="WKM282" s="477"/>
      <c r="WKR282" s="477"/>
      <c r="WKU282" s="477"/>
      <c r="WKZ282" s="477"/>
      <c r="WLC282" s="477"/>
      <c r="WLH282" s="477"/>
      <c r="WLK282" s="477"/>
      <c r="WLP282" s="477"/>
      <c r="WLS282" s="477"/>
      <c r="WLX282" s="477"/>
      <c r="WMA282" s="477"/>
      <c r="WMF282" s="477"/>
      <c r="WMI282" s="477"/>
      <c r="WMN282" s="477"/>
      <c r="WMQ282" s="477"/>
      <c r="WMV282" s="477"/>
      <c r="WMY282" s="477"/>
      <c r="WND282" s="477"/>
      <c r="WNG282" s="477"/>
      <c r="WNL282" s="477"/>
      <c r="WNO282" s="477"/>
      <c r="WNT282" s="477"/>
      <c r="WNW282" s="477"/>
      <c r="WOB282" s="477"/>
      <c r="WOE282" s="477"/>
      <c r="WOJ282" s="477"/>
      <c r="WOM282" s="477"/>
      <c r="WOR282" s="477"/>
      <c r="WOU282" s="477"/>
      <c r="WOZ282" s="477"/>
      <c r="WPC282" s="477"/>
      <c r="WPH282" s="477"/>
      <c r="WPK282" s="477"/>
      <c r="WPP282" s="477"/>
      <c r="WPS282" s="477"/>
      <c r="WPX282" s="477"/>
      <c r="WQA282" s="477"/>
      <c r="WQF282" s="477"/>
      <c r="WQI282" s="477"/>
      <c r="WQN282" s="477"/>
      <c r="WQQ282" s="477"/>
      <c r="WQV282" s="477"/>
      <c r="WQY282" s="477"/>
      <c r="WRD282" s="477"/>
      <c r="WRG282" s="477"/>
      <c r="WRL282" s="477"/>
      <c r="WRO282" s="477"/>
      <c r="WRT282" s="477"/>
      <c r="WRW282" s="477"/>
      <c r="WSB282" s="477"/>
      <c r="WSE282" s="477"/>
      <c r="WSJ282" s="477"/>
      <c r="WSM282" s="477"/>
      <c r="WSR282" s="477"/>
      <c r="WSU282" s="477"/>
      <c r="WSZ282" s="477"/>
      <c r="WTC282" s="477"/>
      <c r="WTH282" s="477"/>
      <c r="WTK282" s="477"/>
      <c r="WTP282" s="477"/>
      <c r="WTS282" s="477"/>
      <c r="WTX282" s="477"/>
      <c r="WUA282" s="477"/>
      <c r="WUF282" s="477"/>
      <c r="WUI282" s="477"/>
      <c r="WUN282" s="477"/>
      <c r="WUQ282" s="477"/>
      <c r="WUV282" s="477"/>
      <c r="WUY282" s="477"/>
      <c r="WVD282" s="477"/>
      <c r="WVG282" s="477"/>
      <c r="WVL282" s="477"/>
      <c r="WVO282" s="477"/>
      <c r="WVT282" s="477"/>
      <c r="WVW282" s="477"/>
      <c r="WWB282" s="477"/>
      <c r="WWE282" s="477"/>
      <c r="WWJ282" s="477"/>
      <c r="WWM282" s="477"/>
      <c r="WWR282" s="477"/>
      <c r="WWU282" s="477"/>
      <c r="WWZ282" s="477"/>
      <c r="WXC282" s="477"/>
      <c r="WXH282" s="477"/>
      <c r="WXK282" s="477"/>
      <c r="WXP282" s="477"/>
      <c r="WXS282" s="477"/>
      <c r="WXX282" s="477"/>
      <c r="WYA282" s="477"/>
      <c r="WYF282" s="477"/>
      <c r="WYI282" s="477"/>
      <c r="WYN282" s="477"/>
      <c r="WYQ282" s="477"/>
      <c r="WYV282" s="477"/>
      <c r="WYY282" s="477"/>
      <c r="WZD282" s="477"/>
      <c r="WZG282" s="477"/>
      <c r="WZL282" s="477"/>
      <c r="WZO282" s="477"/>
      <c r="WZT282" s="477"/>
      <c r="WZW282" s="477"/>
      <c r="XAB282" s="477"/>
      <c r="XAE282" s="477"/>
      <c r="XAJ282" s="477"/>
      <c r="XAM282" s="477"/>
      <c r="XAR282" s="477"/>
      <c r="XAU282" s="477"/>
      <c r="XAZ282" s="477"/>
      <c r="XBC282" s="477"/>
      <c r="XBH282" s="477"/>
      <c r="XBK282" s="477"/>
      <c r="XBP282" s="477"/>
      <c r="XBS282" s="477"/>
      <c r="XBX282" s="477"/>
      <c r="XCA282" s="477"/>
      <c r="XCF282" s="477"/>
      <c r="XCI282" s="477"/>
      <c r="XCN282" s="477"/>
      <c r="XCQ282" s="477"/>
      <c r="XCV282" s="477"/>
      <c r="XCY282" s="477"/>
      <c r="XDD282" s="477"/>
      <c r="XDG282" s="477"/>
      <c r="XDL282" s="477"/>
      <c r="XDO282" s="477"/>
      <c r="XDT282" s="477"/>
      <c r="XDW282" s="477"/>
      <c r="XEB282" s="477"/>
      <c r="XEE282" s="477"/>
      <c r="XEJ282" s="477"/>
      <c r="XEM282" s="477"/>
      <c r="XER282" s="477"/>
      <c r="XEU282" s="477"/>
      <c r="XEZ282" s="477"/>
      <c r="XFC282" s="477"/>
    </row>
    <row r="283" spans="1:1023 1028:2047 2052:3071 3076:4095 4100:5119 5124:6143 6148:7167 7172:8191 8196:9215 9220:10239 10244:11263 11268:12287 12292:13311 13316:14335 14340:15359 15364:16383" ht="18" customHeight="1" x14ac:dyDescent="0.25">
      <c r="A283" s="35" t="str">
        <f>+'PAI 2025 GPS rempl2)'!A288</f>
        <v>3000.5.1</v>
      </c>
      <c r="B283" s="60" t="str">
        <f>VLOOKUP(A283,'Dimensión 6 - GESCO+I'!$B$10:$B$62,1,0)</f>
        <v>3000.5.1</v>
      </c>
      <c r="C283" s="158" t="s">
        <v>1283</v>
      </c>
      <c r="D283" s="158">
        <v>4</v>
      </c>
      <c r="E283" s="158" t="s">
        <v>489</v>
      </c>
      <c r="F283" s="158" t="s">
        <v>1371</v>
      </c>
      <c r="G283" s="158" t="s">
        <v>19</v>
      </c>
      <c r="H283" s="158" t="s">
        <v>1795</v>
      </c>
      <c r="I283" s="158" t="s">
        <v>1795</v>
      </c>
      <c r="J283" s="158" t="s">
        <v>1795</v>
      </c>
      <c r="K283" s="158" t="s">
        <v>19</v>
      </c>
      <c r="L283" s="158" t="s">
        <v>19</v>
      </c>
      <c r="M283" s="158" t="s">
        <v>19</v>
      </c>
      <c r="N283" s="158" t="s">
        <v>772</v>
      </c>
      <c r="O283" s="158" t="s">
        <v>19</v>
      </c>
      <c r="P283" s="158" t="s">
        <v>143</v>
      </c>
      <c r="Q283" s="158">
        <v>20</v>
      </c>
      <c r="R283" s="158">
        <v>1</v>
      </c>
      <c r="S283" s="165" t="s">
        <v>487</v>
      </c>
      <c r="T283" s="165" t="s">
        <v>1359</v>
      </c>
      <c r="U283" s="165">
        <v>45672</v>
      </c>
      <c r="V283" s="165">
        <v>45716</v>
      </c>
      <c r="W283" s="158" t="s">
        <v>1366</v>
      </c>
      <c r="X283" s="359">
        <v>4</v>
      </c>
      <c r="Y283" s="158">
        <v>100</v>
      </c>
      <c r="Z283" s="158" t="s">
        <v>2406</v>
      </c>
      <c r="AA283" s="165">
        <v>45702</v>
      </c>
      <c r="AB283" s="158">
        <v>100</v>
      </c>
      <c r="AC283" s="158" t="s">
        <v>2407</v>
      </c>
      <c r="AD283" s="165">
        <v>45702</v>
      </c>
      <c r="AE283" s="158">
        <v>100</v>
      </c>
      <c r="AF283" s="158">
        <v>4</v>
      </c>
    </row>
    <row r="284" spans="1:1023 1028:2047 2052:3071 3076:4095 4100:5119 5124:6143 6148:7167 7172:8191 8196:9215 9220:10239 10244:11263 11268:12287 12292:13311 13316:14335 14340:15359 15364:16383" ht="18" customHeight="1" x14ac:dyDescent="0.25">
      <c r="A284" s="35" t="str">
        <f>+'PAI 2025 GPS rempl2)'!A289</f>
        <v>3000.5.2</v>
      </c>
      <c r="B284" s="60" t="str">
        <f>VLOOKUP(A284,'Dimensión 6 - GESCO+I'!$B$10:$B$62,1,0)</f>
        <v>3000.5.2</v>
      </c>
      <c r="C284" s="158" t="s">
        <v>1283</v>
      </c>
      <c r="D284" s="158">
        <v>4</v>
      </c>
      <c r="E284" s="158" t="s">
        <v>489</v>
      </c>
      <c r="F284" s="158" t="s">
        <v>1372</v>
      </c>
      <c r="G284" s="158" t="s">
        <v>1795</v>
      </c>
      <c r="H284" s="158" t="s">
        <v>1795</v>
      </c>
      <c r="I284" s="158" t="s">
        <v>1795</v>
      </c>
      <c r="J284" s="158" t="s">
        <v>1795</v>
      </c>
      <c r="K284" s="158" t="s">
        <v>19</v>
      </c>
      <c r="L284" s="158" t="s">
        <v>19</v>
      </c>
      <c r="M284" s="158" t="s">
        <v>19</v>
      </c>
      <c r="N284" s="158" t="s">
        <v>772</v>
      </c>
      <c r="O284" s="158" t="s">
        <v>19</v>
      </c>
      <c r="P284" s="158" t="s">
        <v>144</v>
      </c>
      <c r="Q284" s="158">
        <v>80</v>
      </c>
      <c r="R284" s="158">
        <v>8</v>
      </c>
      <c r="S284" s="165" t="s">
        <v>487</v>
      </c>
      <c r="T284" s="165" t="s">
        <v>1357</v>
      </c>
      <c r="U284" s="165">
        <v>45719</v>
      </c>
      <c r="V284" s="165">
        <v>46021</v>
      </c>
      <c r="W284" s="158" t="s">
        <v>1366</v>
      </c>
      <c r="X284" s="359">
        <v>16</v>
      </c>
      <c r="Y284" s="158">
        <v>100</v>
      </c>
      <c r="Z284" s="158" t="s">
        <v>2408</v>
      </c>
      <c r="AA284" s="165"/>
      <c r="AB284" s="158">
        <v>100</v>
      </c>
      <c r="AC284" s="158" t="s">
        <v>2409</v>
      </c>
      <c r="AD284" s="165"/>
      <c r="AE284" s="158"/>
      <c r="AF284" s="158">
        <v>16</v>
      </c>
    </row>
    <row r="285" spans="1:1023 1028:2047 2052:3071 3076:4095 4100:5119 5124:6143 6148:7167 7172:8191 8196:9215 9220:10239 10244:11263 11268:12287 12292:13311 13316:14335 14340:15359 15364:16383" ht="90" x14ac:dyDescent="0.25">
      <c r="A285" s="359" t="str">
        <f>+'PAI 2025 GPS rempl2)'!A290</f>
        <v>7000.1</v>
      </c>
      <c r="B285" s="359" t="str">
        <f>VLOOKUP(A285,'Dimensión 3-Gestión con Valor'!$B$10:$B$379,1,0)</f>
        <v>7000.1</v>
      </c>
      <c r="C285" s="360" t="s">
        <v>859</v>
      </c>
      <c r="D285" s="359">
        <v>2</v>
      </c>
      <c r="E285" s="359" t="s">
        <v>482</v>
      </c>
      <c r="F285" s="360" t="s">
        <v>860</v>
      </c>
      <c r="G285" s="359" t="s">
        <v>501</v>
      </c>
      <c r="H285" s="359" t="s">
        <v>1795</v>
      </c>
      <c r="I285" s="359" t="s">
        <v>1795</v>
      </c>
      <c r="J285" s="359" t="s">
        <v>1795</v>
      </c>
      <c r="K285" s="360" t="s">
        <v>19</v>
      </c>
      <c r="L285" s="359" t="s">
        <v>485</v>
      </c>
      <c r="M285" s="359" t="s">
        <v>20</v>
      </c>
      <c r="N285" s="360" t="s">
        <v>1481</v>
      </c>
      <c r="O285" s="359">
        <v>0</v>
      </c>
      <c r="P285" s="359" t="s">
        <v>154</v>
      </c>
      <c r="Q285" s="359">
        <v>10</v>
      </c>
      <c r="R285" s="359">
        <v>1</v>
      </c>
      <c r="S285" s="360" t="s">
        <v>487</v>
      </c>
      <c r="T285" s="359" t="s">
        <v>861</v>
      </c>
      <c r="U285" s="360">
        <v>45691</v>
      </c>
      <c r="V285" s="360">
        <v>45987</v>
      </c>
      <c r="W285" s="359" t="s">
        <v>859</v>
      </c>
      <c r="X285" s="359">
        <v>10</v>
      </c>
      <c r="Y285" s="359">
        <v>0</v>
      </c>
      <c r="Z285" s="359">
        <v>0</v>
      </c>
      <c r="AA285" s="360"/>
      <c r="AB285" s="370">
        <v>0</v>
      </c>
      <c r="AC285" s="359">
        <v>0</v>
      </c>
      <c r="AD285" s="360"/>
      <c r="AE285" s="368"/>
      <c r="AF285" s="359">
        <v>0</v>
      </c>
      <c r="AJ285" s="477"/>
      <c r="AM285" s="477"/>
      <c r="AR285" s="477"/>
      <c r="AU285" s="477"/>
      <c r="AZ285" s="477"/>
      <c r="BC285" s="477"/>
      <c r="BH285" s="477"/>
      <c r="BK285" s="477"/>
      <c r="BP285" s="477"/>
      <c r="BS285" s="477"/>
      <c r="BX285" s="477"/>
      <c r="CA285" s="477"/>
      <c r="CF285" s="477"/>
      <c r="CI285" s="477"/>
      <c r="CN285" s="477"/>
      <c r="CQ285" s="477"/>
      <c r="CV285" s="477"/>
      <c r="CY285" s="477"/>
      <c r="DD285" s="477"/>
      <c r="DG285" s="477"/>
      <c r="DL285" s="477"/>
      <c r="DO285" s="477"/>
      <c r="DT285" s="477"/>
      <c r="DW285" s="477"/>
      <c r="EB285" s="477"/>
      <c r="EE285" s="477"/>
      <c r="EJ285" s="477"/>
      <c r="EM285" s="477"/>
      <c r="ER285" s="477"/>
      <c r="EU285" s="477"/>
      <c r="EZ285" s="477"/>
      <c r="FC285" s="477"/>
      <c r="FH285" s="477"/>
      <c r="FK285" s="477"/>
      <c r="FP285" s="477"/>
      <c r="FS285" s="477"/>
      <c r="FX285" s="477"/>
      <c r="GA285" s="477"/>
      <c r="GF285" s="477"/>
      <c r="GI285" s="477"/>
      <c r="GN285" s="477"/>
      <c r="GQ285" s="477"/>
      <c r="GV285" s="477"/>
      <c r="GY285" s="477"/>
      <c r="HD285" s="477"/>
      <c r="HG285" s="477"/>
      <c r="HL285" s="477"/>
      <c r="HO285" s="477"/>
      <c r="HT285" s="477"/>
      <c r="HW285" s="477"/>
      <c r="IB285" s="477"/>
      <c r="IE285" s="477"/>
      <c r="IJ285" s="477"/>
      <c r="IM285" s="477"/>
      <c r="IR285" s="477"/>
      <c r="IU285" s="477"/>
      <c r="IZ285" s="477"/>
      <c r="JC285" s="477"/>
      <c r="JH285" s="477"/>
      <c r="JK285" s="477"/>
      <c r="JP285" s="477"/>
      <c r="JS285" s="477"/>
      <c r="JX285" s="477"/>
      <c r="KA285" s="477"/>
      <c r="KF285" s="477"/>
      <c r="KI285" s="477"/>
      <c r="KN285" s="477"/>
      <c r="KQ285" s="477"/>
      <c r="KV285" s="477"/>
      <c r="KY285" s="477"/>
      <c r="LD285" s="477"/>
      <c r="LG285" s="477"/>
      <c r="LL285" s="477"/>
      <c r="LO285" s="477"/>
      <c r="LT285" s="477"/>
      <c r="LW285" s="477"/>
      <c r="MB285" s="477"/>
      <c r="ME285" s="477"/>
      <c r="MJ285" s="477"/>
      <c r="MM285" s="477"/>
      <c r="MR285" s="477"/>
      <c r="MU285" s="477"/>
      <c r="MZ285" s="477"/>
      <c r="NC285" s="477"/>
      <c r="NH285" s="477"/>
      <c r="NK285" s="477"/>
      <c r="NP285" s="477"/>
      <c r="NS285" s="477"/>
      <c r="NX285" s="477"/>
      <c r="OA285" s="477"/>
      <c r="OF285" s="477"/>
      <c r="OI285" s="477"/>
      <c r="ON285" s="477"/>
      <c r="OQ285" s="477"/>
      <c r="OV285" s="477"/>
      <c r="OY285" s="477"/>
      <c r="PD285" s="477"/>
      <c r="PG285" s="477"/>
      <c r="PL285" s="477"/>
      <c r="PO285" s="477"/>
      <c r="PT285" s="477"/>
      <c r="PW285" s="477"/>
      <c r="QB285" s="477"/>
      <c r="QE285" s="477"/>
      <c r="QJ285" s="477"/>
      <c r="QM285" s="477"/>
      <c r="QR285" s="477"/>
      <c r="QU285" s="477"/>
      <c r="QZ285" s="477"/>
      <c r="RC285" s="477"/>
      <c r="RH285" s="477"/>
      <c r="RK285" s="477"/>
      <c r="RP285" s="477"/>
      <c r="RS285" s="477"/>
      <c r="RX285" s="477"/>
      <c r="SA285" s="477"/>
      <c r="SF285" s="477"/>
      <c r="SI285" s="477"/>
      <c r="SN285" s="477"/>
      <c r="SQ285" s="477"/>
      <c r="SV285" s="477"/>
      <c r="SY285" s="477"/>
      <c r="TD285" s="477"/>
      <c r="TG285" s="477"/>
      <c r="TL285" s="477"/>
      <c r="TO285" s="477"/>
      <c r="TT285" s="477"/>
      <c r="TW285" s="477"/>
      <c r="UB285" s="477"/>
      <c r="UE285" s="477"/>
      <c r="UJ285" s="477"/>
      <c r="UM285" s="477"/>
      <c r="UR285" s="477"/>
      <c r="UU285" s="477"/>
      <c r="UZ285" s="477"/>
      <c r="VC285" s="477"/>
      <c r="VH285" s="477"/>
      <c r="VK285" s="477"/>
      <c r="VP285" s="477"/>
      <c r="VS285" s="477"/>
      <c r="VX285" s="477"/>
      <c r="WA285" s="477"/>
      <c r="WF285" s="477"/>
      <c r="WI285" s="477"/>
      <c r="WN285" s="477"/>
      <c r="WQ285" s="477"/>
      <c r="WV285" s="477"/>
      <c r="WY285" s="477"/>
      <c r="XD285" s="477"/>
      <c r="XG285" s="477"/>
      <c r="XL285" s="477"/>
      <c r="XO285" s="477"/>
      <c r="XT285" s="477"/>
      <c r="XW285" s="477"/>
      <c r="YB285" s="477"/>
      <c r="YE285" s="477"/>
      <c r="YJ285" s="477"/>
      <c r="YM285" s="477"/>
      <c r="YR285" s="477"/>
      <c r="YU285" s="477"/>
      <c r="YZ285" s="477"/>
      <c r="ZC285" s="477"/>
      <c r="ZH285" s="477"/>
      <c r="ZK285" s="477"/>
      <c r="ZP285" s="477"/>
      <c r="ZS285" s="477"/>
      <c r="ZX285" s="477"/>
      <c r="AAA285" s="477"/>
      <c r="AAF285" s="477"/>
      <c r="AAI285" s="477"/>
      <c r="AAN285" s="477"/>
      <c r="AAQ285" s="477"/>
      <c r="AAV285" s="477"/>
      <c r="AAY285" s="477"/>
      <c r="ABD285" s="477"/>
      <c r="ABG285" s="477"/>
      <c r="ABL285" s="477"/>
      <c r="ABO285" s="477"/>
      <c r="ABT285" s="477"/>
      <c r="ABW285" s="477"/>
      <c r="ACB285" s="477"/>
      <c r="ACE285" s="477"/>
      <c r="ACJ285" s="477"/>
      <c r="ACM285" s="477"/>
      <c r="ACR285" s="477"/>
      <c r="ACU285" s="477"/>
      <c r="ACZ285" s="477"/>
      <c r="ADC285" s="477"/>
      <c r="ADH285" s="477"/>
      <c r="ADK285" s="477"/>
      <c r="ADP285" s="477"/>
      <c r="ADS285" s="477"/>
      <c r="ADX285" s="477"/>
      <c r="AEA285" s="477"/>
      <c r="AEF285" s="477"/>
      <c r="AEI285" s="477"/>
      <c r="AEN285" s="477"/>
      <c r="AEQ285" s="477"/>
      <c r="AEV285" s="477"/>
      <c r="AEY285" s="477"/>
      <c r="AFD285" s="477"/>
      <c r="AFG285" s="477"/>
      <c r="AFL285" s="477"/>
      <c r="AFO285" s="477"/>
      <c r="AFT285" s="477"/>
      <c r="AFW285" s="477"/>
      <c r="AGB285" s="477"/>
      <c r="AGE285" s="477"/>
      <c r="AGJ285" s="477"/>
      <c r="AGM285" s="477"/>
      <c r="AGR285" s="477"/>
      <c r="AGU285" s="477"/>
      <c r="AGZ285" s="477"/>
      <c r="AHC285" s="477"/>
      <c r="AHH285" s="477"/>
      <c r="AHK285" s="477"/>
      <c r="AHP285" s="477"/>
      <c r="AHS285" s="477"/>
      <c r="AHX285" s="477"/>
      <c r="AIA285" s="477"/>
      <c r="AIF285" s="477"/>
      <c r="AII285" s="477"/>
      <c r="AIN285" s="477"/>
      <c r="AIQ285" s="477"/>
      <c r="AIV285" s="477"/>
      <c r="AIY285" s="477"/>
      <c r="AJD285" s="477"/>
      <c r="AJG285" s="477"/>
      <c r="AJL285" s="477"/>
      <c r="AJO285" s="477"/>
      <c r="AJT285" s="477"/>
      <c r="AJW285" s="477"/>
      <c r="AKB285" s="477"/>
      <c r="AKE285" s="477"/>
      <c r="AKJ285" s="477"/>
      <c r="AKM285" s="477"/>
      <c r="AKR285" s="477"/>
      <c r="AKU285" s="477"/>
      <c r="AKZ285" s="477"/>
      <c r="ALC285" s="477"/>
      <c r="ALH285" s="477"/>
      <c r="ALK285" s="477"/>
      <c r="ALP285" s="477"/>
      <c r="ALS285" s="477"/>
      <c r="ALX285" s="477"/>
      <c r="AMA285" s="477"/>
      <c r="AMF285" s="477"/>
      <c r="AMI285" s="477"/>
      <c r="AMN285" s="477"/>
      <c r="AMQ285" s="477"/>
      <c r="AMV285" s="477"/>
      <c r="AMY285" s="477"/>
      <c r="AND285" s="477"/>
      <c r="ANG285" s="477"/>
      <c r="ANL285" s="477"/>
      <c r="ANO285" s="477"/>
      <c r="ANT285" s="477"/>
      <c r="ANW285" s="477"/>
      <c r="AOB285" s="477"/>
      <c r="AOE285" s="477"/>
      <c r="AOJ285" s="477"/>
      <c r="AOM285" s="477"/>
      <c r="AOR285" s="477"/>
      <c r="AOU285" s="477"/>
      <c r="AOZ285" s="477"/>
      <c r="APC285" s="477"/>
      <c r="APH285" s="477"/>
      <c r="APK285" s="477"/>
      <c r="APP285" s="477"/>
      <c r="APS285" s="477"/>
      <c r="APX285" s="477"/>
      <c r="AQA285" s="477"/>
      <c r="AQF285" s="477"/>
      <c r="AQI285" s="477"/>
      <c r="AQN285" s="477"/>
      <c r="AQQ285" s="477"/>
      <c r="AQV285" s="477"/>
      <c r="AQY285" s="477"/>
      <c r="ARD285" s="477"/>
      <c r="ARG285" s="477"/>
      <c r="ARL285" s="477"/>
      <c r="ARO285" s="477"/>
      <c r="ART285" s="477"/>
      <c r="ARW285" s="477"/>
      <c r="ASB285" s="477"/>
      <c r="ASE285" s="477"/>
      <c r="ASJ285" s="477"/>
      <c r="ASM285" s="477"/>
      <c r="ASR285" s="477"/>
      <c r="ASU285" s="477"/>
      <c r="ASZ285" s="477"/>
      <c r="ATC285" s="477"/>
      <c r="ATH285" s="477"/>
      <c r="ATK285" s="477"/>
      <c r="ATP285" s="477"/>
      <c r="ATS285" s="477"/>
      <c r="ATX285" s="477"/>
      <c r="AUA285" s="477"/>
      <c r="AUF285" s="477"/>
      <c r="AUI285" s="477"/>
      <c r="AUN285" s="477"/>
      <c r="AUQ285" s="477"/>
      <c r="AUV285" s="477"/>
      <c r="AUY285" s="477"/>
      <c r="AVD285" s="477"/>
      <c r="AVG285" s="477"/>
      <c r="AVL285" s="477"/>
      <c r="AVO285" s="477"/>
      <c r="AVT285" s="477"/>
      <c r="AVW285" s="477"/>
      <c r="AWB285" s="477"/>
      <c r="AWE285" s="477"/>
      <c r="AWJ285" s="477"/>
      <c r="AWM285" s="477"/>
      <c r="AWR285" s="477"/>
      <c r="AWU285" s="477"/>
      <c r="AWZ285" s="477"/>
      <c r="AXC285" s="477"/>
      <c r="AXH285" s="477"/>
      <c r="AXK285" s="477"/>
      <c r="AXP285" s="477"/>
      <c r="AXS285" s="477"/>
      <c r="AXX285" s="477"/>
      <c r="AYA285" s="477"/>
      <c r="AYF285" s="477"/>
      <c r="AYI285" s="477"/>
      <c r="AYN285" s="477"/>
      <c r="AYQ285" s="477"/>
      <c r="AYV285" s="477"/>
      <c r="AYY285" s="477"/>
      <c r="AZD285" s="477"/>
      <c r="AZG285" s="477"/>
      <c r="AZL285" s="477"/>
      <c r="AZO285" s="477"/>
      <c r="AZT285" s="477"/>
      <c r="AZW285" s="477"/>
      <c r="BAB285" s="477"/>
      <c r="BAE285" s="477"/>
      <c r="BAJ285" s="477"/>
      <c r="BAM285" s="477"/>
      <c r="BAR285" s="477"/>
      <c r="BAU285" s="477"/>
      <c r="BAZ285" s="477"/>
      <c r="BBC285" s="477"/>
      <c r="BBH285" s="477"/>
      <c r="BBK285" s="477"/>
      <c r="BBP285" s="477"/>
      <c r="BBS285" s="477"/>
      <c r="BBX285" s="477"/>
      <c r="BCA285" s="477"/>
      <c r="BCF285" s="477"/>
      <c r="BCI285" s="477"/>
      <c r="BCN285" s="477"/>
      <c r="BCQ285" s="477"/>
      <c r="BCV285" s="477"/>
      <c r="BCY285" s="477"/>
      <c r="BDD285" s="477"/>
      <c r="BDG285" s="477"/>
      <c r="BDL285" s="477"/>
      <c r="BDO285" s="477"/>
      <c r="BDT285" s="477"/>
      <c r="BDW285" s="477"/>
      <c r="BEB285" s="477"/>
      <c r="BEE285" s="477"/>
      <c r="BEJ285" s="477"/>
      <c r="BEM285" s="477"/>
      <c r="BER285" s="477"/>
      <c r="BEU285" s="477"/>
      <c r="BEZ285" s="477"/>
      <c r="BFC285" s="477"/>
      <c r="BFH285" s="477"/>
      <c r="BFK285" s="477"/>
      <c r="BFP285" s="477"/>
      <c r="BFS285" s="477"/>
      <c r="BFX285" s="477"/>
      <c r="BGA285" s="477"/>
      <c r="BGF285" s="477"/>
      <c r="BGI285" s="477"/>
      <c r="BGN285" s="477"/>
      <c r="BGQ285" s="477"/>
      <c r="BGV285" s="477"/>
      <c r="BGY285" s="477"/>
      <c r="BHD285" s="477"/>
      <c r="BHG285" s="477"/>
      <c r="BHL285" s="477"/>
      <c r="BHO285" s="477"/>
      <c r="BHT285" s="477"/>
      <c r="BHW285" s="477"/>
      <c r="BIB285" s="477"/>
      <c r="BIE285" s="477"/>
      <c r="BIJ285" s="477"/>
      <c r="BIM285" s="477"/>
      <c r="BIR285" s="477"/>
      <c r="BIU285" s="477"/>
      <c r="BIZ285" s="477"/>
      <c r="BJC285" s="477"/>
      <c r="BJH285" s="477"/>
      <c r="BJK285" s="477"/>
      <c r="BJP285" s="477"/>
      <c r="BJS285" s="477"/>
      <c r="BJX285" s="477"/>
      <c r="BKA285" s="477"/>
      <c r="BKF285" s="477"/>
      <c r="BKI285" s="477"/>
      <c r="BKN285" s="477"/>
      <c r="BKQ285" s="477"/>
      <c r="BKV285" s="477"/>
      <c r="BKY285" s="477"/>
      <c r="BLD285" s="477"/>
      <c r="BLG285" s="477"/>
      <c r="BLL285" s="477"/>
      <c r="BLO285" s="477"/>
      <c r="BLT285" s="477"/>
      <c r="BLW285" s="477"/>
      <c r="BMB285" s="477"/>
      <c r="BME285" s="477"/>
      <c r="BMJ285" s="477"/>
      <c r="BMM285" s="477"/>
      <c r="BMR285" s="477"/>
      <c r="BMU285" s="477"/>
      <c r="BMZ285" s="477"/>
      <c r="BNC285" s="477"/>
      <c r="BNH285" s="477"/>
      <c r="BNK285" s="477"/>
      <c r="BNP285" s="477"/>
      <c r="BNS285" s="477"/>
      <c r="BNX285" s="477"/>
      <c r="BOA285" s="477"/>
      <c r="BOF285" s="477"/>
      <c r="BOI285" s="477"/>
      <c r="BON285" s="477"/>
      <c r="BOQ285" s="477"/>
      <c r="BOV285" s="477"/>
      <c r="BOY285" s="477"/>
      <c r="BPD285" s="477"/>
      <c r="BPG285" s="477"/>
      <c r="BPL285" s="477"/>
      <c r="BPO285" s="477"/>
      <c r="BPT285" s="477"/>
      <c r="BPW285" s="477"/>
      <c r="BQB285" s="477"/>
      <c r="BQE285" s="477"/>
      <c r="BQJ285" s="477"/>
      <c r="BQM285" s="477"/>
      <c r="BQR285" s="477"/>
      <c r="BQU285" s="477"/>
      <c r="BQZ285" s="477"/>
      <c r="BRC285" s="477"/>
      <c r="BRH285" s="477"/>
      <c r="BRK285" s="477"/>
      <c r="BRP285" s="477"/>
      <c r="BRS285" s="477"/>
      <c r="BRX285" s="477"/>
      <c r="BSA285" s="477"/>
      <c r="BSF285" s="477"/>
      <c r="BSI285" s="477"/>
      <c r="BSN285" s="477"/>
      <c r="BSQ285" s="477"/>
      <c r="BSV285" s="477"/>
      <c r="BSY285" s="477"/>
      <c r="BTD285" s="477"/>
      <c r="BTG285" s="477"/>
      <c r="BTL285" s="477"/>
      <c r="BTO285" s="477"/>
      <c r="BTT285" s="477"/>
      <c r="BTW285" s="477"/>
      <c r="BUB285" s="477"/>
      <c r="BUE285" s="477"/>
      <c r="BUJ285" s="477"/>
      <c r="BUM285" s="477"/>
      <c r="BUR285" s="477"/>
      <c r="BUU285" s="477"/>
      <c r="BUZ285" s="477"/>
      <c r="BVC285" s="477"/>
      <c r="BVH285" s="477"/>
      <c r="BVK285" s="477"/>
      <c r="BVP285" s="477"/>
      <c r="BVS285" s="477"/>
      <c r="BVX285" s="477"/>
      <c r="BWA285" s="477"/>
      <c r="BWF285" s="477"/>
      <c r="BWI285" s="477"/>
      <c r="BWN285" s="477"/>
      <c r="BWQ285" s="477"/>
      <c r="BWV285" s="477"/>
      <c r="BWY285" s="477"/>
      <c r="BXD285" s="477"/>
      <c r="BXG285" s="477"/>
      <c r="BXL285" s="477"/>
      <c r="BXO285" s="477"/>
      <c r="BXT285" s="477"/>
      <c r="BXW285" s="477"/>
      <c r="BYB285" s="477"/>
      <c r="BYE285" s="477"/>
      <c r="BYJ285" s="477"/>
      <c r="BYM285" s="477"/>
      <c r="BYR285" s="477"/>
      <c r="BYU285" s="477"/>
      <c r="BYZ285" s="477"/>
      <c r="BZC285" s="477"/>
      <c r="BZH285" s="477"/>
      <c r="BZK285" s="477"/>
      <c r="BZP285" s="477"/>
      <c r="BZS285" s="477"/>
      <c r="BZX285" s="477"/>
      <c r="CAA285" s="477"/>
      <c r="CAF285" s="477"/>
      <c r="CAI285" s="477"/>
      <c r="CAN285" s="477"/>
      <c r="CAQ285" s="477"/>
      <c r="CAV285" s="477"/>
      <c r="CAY285" s="477"/>
      <c r="CBD285" s="477"/>
      <c r="CBG285" s="477"/>
      <c r="CBL285" s="477"/>
      <c r="CBO285" s="477"/>
      <c r="CBT285" s="477"/>
      <c r="CBW285" s="477"/>
      <c r="CCB285" s="477"/>
      <c r="CCE285" s="477"/>
      <c r="CCJ285" s="477"/>
      <c r="CCM285" s="477"/>
      <c r="CCR285" s="477"/>
      <c r="CCU285" s="477"/>
      <c r="CCZ285" s="477"/>
      <c r="CDC285" s="477"/>
      <c r="CDH285" s="477"/>
      <c r="CDK285" s="477"/>
      <c r="CDP285" s="477"/>
      <c r="CDS285" s="477"/>
      <c r="CDX285" s="477"/>
      <c r="CEA285" s="477"/>
      <c r="CEF285" s="477"/>
      <c r="CEI285" s="477"/>
      <c r="CEN285" s="477"/>
      <c r="CEQ285" s="477"/>
      <c r="CEV285" s="477"/>
      <c r="CEY285" s="477"/>
      <c r="CFD285" s="477"/>
      <c r="CFG285" s="477"/>
      <c r="CFL285" s="477"/>
      <c r="CFO285" s="477"/>
      <c r="CFT285" s="477"/>
      <c r="CFW285" s="477"/>
      <c r="CGB285" s="477"/>
      <c r="CGE285" s="477"/>
      <c r="CGJ285" s="477"/>
      <c r="CGM285" s="477"/>
      <c r="CGR285" s="477"/>
      <c r="CGU285" s="477"/>
      <c r="CGZ285" s="477"/>
      <c r="CHC285" s="477"/>
      <c r="CHH285" s="477"/>
      <c r="CHK285" s="477"/>
      <c r="CHP285" s="477"/>
      <c r="CHS285" s="477"/>
      <c r="CHX285" s="477"/>
      <c r="CIA285" s="477"/>
      <c r="CIF285" s="477"/>
      <c r="CII285" s="477"/>
      <c r="CIN285" s="477"/>
      <c r="CIQ285" s="477"/>
      <c r="CIV285" s="477"/>
      <c r="CIY285" s="477"/>
      <c r="CJD285" s="477"/>
      <c r="CJG285" s="477"/>
      <c r="CJL285" s="477"/>
      <c r="CJO285" s="477"/>
      <c r="CJT285" s="477"/>
      <c r="CJW285" s="477"/>
      <c r="CKB285" s="477"/>
      <c r="CKE285" s="477"/>
      <c r="CKJ285" s="477"/>
      <c r="CKM285" s="477"/>
      <c r="CKR285" s="477"/>
      <c r="CKU285" s="477"/>
      <c r="CKZ285" s="477"/>
      <c r="CLC285" s="477"/>
      <c r="CLH285" s="477"/>
      <c r="CLK285" s="477"/>
      <c r="CLP285" s="477"/>
      <c r="CLS285" s="477"/>
      <c r="CLX285" s="477"/>
      <c r="CMA285" s="477"/>
      <c r="CMF285" s="477"/>
      <c r="CMI285" s="477"/>
      <c r="CMN285" s="477"/>
      <c r="CMQ285" s="477"/>
      <c r="CMV285" s="477"/>
      <c r="CMY285" s="477"/>
      <c r="CND285" s="477"/>
      <c r="CNG285" s="477"/>
      <c r="CNL285" s="477"/>
      <c r="CNO285" s="477"/>
      <c r="CNT285" s="477"/>
      <c r="CNW285" s="477"/>
      <c r="COB285" s="477"/>
      <c r="COE285" s="477"/>
      <c r="COJ285" s="477"/>
      <c r="COM285" s="477"/>
      <c r="COR285" s="477"/>
      <c r="COU285" s="477"/>
      <c r="COZ285" s="477"/>
      <c r="CPC285" s="477"/>
      <c r="CPH285" s="477"/>
      <c r="CPK285" s="477"/>
      <c r="CPP285" s="477"/>
      <c r="CPS285" s="477"/>
      <c r="CPX285" s="477"/>
      <c r="CQA285" s="477"/>
      <c r="CQF285" s="477"/>
      <c r="CQI285" s="477"/>
      <c r="CQN285" s="477"/>
      <c r="CQQ285" s="477"/>
      <c r="CQV285" s="477"/>
      <c r="CQY285" s="477"/>
      <c r="CRD285" s="477"/>
      <c r="CRG285" s="477"/>
      <c r="CRL285" s="477"/>
      <c r="CRO285" s="477"/>
      <c r="CRT285" s="477"/>
      <c r="CRW285" s="477"/>
      <c r="CSB285" s="477"/>
      <c r="CSE285" s="477"/>
      <c r="CSJ285" s="477"/>
      <c r="CSM285" s="477"/>
      <c r="CSR285" s="477"/>
      <c r="CSU285" s="477"/>
      <c r="CSZ285" s="477"/>
      <c r="CTC285" s="477"/>
      <c r="CTH285" s="477"/>
      <c r="CTK285" s="477"/>
      <c r="CTP285" s="477"/>
      <c r="CTS285" s="477"/>
      <c r="CTX285" s="477"/>
      <c r="CUA285" s="477"/>
      <c r="CUF285" s="477"/>
      <c r="CUI285" s="477"/>
      <c r="CUN285" s="477"/>
      <c r="CUQ285" s="477"/>
      <c r="CUV285" s="477"/>
      <c r="CUY285" s="477"/>
      <c r="CVD285" s="477"/>
      <c r="CVG285" s="477"/>
      <c r="CVL285" s="477"/>
      <c r="CVO285" s="477"/>
      <c r="CVT285" s="477"/>
      <c r="CVW285" s="477"/>
      <c r="CWB285" s="477"/>
      <c r="CWE285" s="477"/>
      <c r="CWJ285" s="477"/>
      <c r="CWM285" s="477"/>
      <c r="CWR285" s="477"/>
      <c r="CWU285" s="477"/>
      <c r="CWZ285" s="477"/>
      <c r="CXC285" s="477"/>
      <c r="CXH285" s="477"/>
      <c r="CXK285" s="477"/>
      <c r="CXP285" s="477"/>
      <c r="CXS285" s="477"/>
      <c r="CXX285" s="477"/>
      <c r="CYA285" s="477"/>
      <c r="CYF285" s="477"/>
      <c r="CYI285" s="477"/>
      <c r="CYN285" s="477"/>
      <c r="CYQ285" s="477"/>
      <c r="CYV285" s="477"/>
      <c r="CYY285" s="477"/>
      <c r="CZD285" s="477"/>
      <c r="CZG285" s="477"/>
      <c r="CZL285" s="477"/>
      <c r="CZO285" s="477"/>
      <c r="CZT285" s="477"/>
      <c r="CZW285" s="477"/>
      <c r="DAB285" s="477"/>
      <c r="DAE285" s="477"/>
      <c r="DAJ285" s="477"/>
      <c r="DAM285" s="477"/>
      <c r="DAR285" s="477"/>
      <c r="DAU285" s="477"/>
      <c r="DAZ285" s="477"/>
      <c r="DBC285" s="477"/>
      <c r="DBH285" s="477"/>
      <c r="DBK285" s="477"/>
      <c r="DBP285" s="477"/>
      <c r="DBS285" s="477"/>
      <c r="DBX285" s="477"/>
      <c r="DCA285" s="477"/>
      <c r="DCF285" s="477"/>
      <c r="DCI285" s="477"/>
      <c r="DCN285" s="477"/>
      <c r="DCQ285" s="477"/>
      <c r="DCV285" s="477"/>
      <c r="DCY285" s="477"/>
      <c r="DDD285" s="477"/>
      <c r="DDG285" s="477"/>
      <c r="DDL285" s="477"/>
      <c r="DDO285" s="477"/>
      <c r="DDT285" s="477"/>
      <c r="DDW285" s="477"/>
      <c r="DEB285" s="477"/>
      <c r="DEE285" s="477"/>
      <c r="DEJ285" s="477"/>
      <c r="DEM285" s="477"/>
      <c r="DER285" s="477"/>
      <c r="DEU285" s="477"/>
      <c r="DEZ285" s="477"/>
      <c r="DFC285" s="477"/>
      <c r="DFH285" s="477"/>
      <c r="DFK285" s="477"/>
      <c r="DFP285" s="477"/>
      <c r="DFS285" s="477"/>
      <c r="DFX285" s="477"/>
      <c r="DGA285" s="477"/>
      <c r="DGF285" s="477"/>
      <c r="DGI285" s="477"/>
      <c r="DGN285" s="477"/>
      <c r="DGQ285" s="477"/>
      <c r="DGV285" s="477"/>
      <c r="DGY285" s="477"/>
      <c r="DHD285" s="477"/>
      <c r="DHG285" s="477"/>
      <c r="DHL285" s="477"/>
      <c r="DHO285" s="477"/>
      <c r="DHT285" s="477"/>
      <c r="DHW285" s="477"/>
      <c r="DIB285" s="477"/>
      <c r="DIE285" s="477"/>
      <c r="DIJ285" s="477"/>
      <c r="DIM285" s="477"/>
      <c r="DIR285" s="477"/>
      <c r="DIU285" s="477"/>
      <c r="DIZ285" s="477"/>
      <c r="DJC285" s="477"/>
      <c r="DJH285" s="477"/>
      <c r="DJK285" s="477"/>
      <c r="DJP285" s="477"/>
      <c r="DJS285" s="477"/>
      <c r="DJX285" s="477"/>
      <c r="DKA285" s="477"/>
      <c r="DKF285" s="477"/>
      <c r="DKI285" s="477"/>
      <c r="DKN285" s="477"/>
      <c r="DKQ285" s="477"/>
      <c r="DKV285" s="477"/>
      <c r="DKY285" s="477"/>
      <c r="DLD285" s="477"/>
      <c r="DLG285" s="477"/>
      <c r="DLL285" s="477"/>
      <c r="DLO285" s="477"/>
      <c r="DLT285" s="477"/>
      <c r="DLW285" s="477"/>
      <c r="DMB285" s="477"/>
      <c r="DME285" s="477"/>
      <c r="DMJ285" s="477"/>
      <c r="DMM285" s="477"/>
      <c r="DMR285" s="477"/>
      <c r="DMU285" s="477"/>
      <c r="DMZ285" s="477"/>
      <c r="DNC285" s="477"/>
      <c r="DNH285" s="477"/>
      <c r="DNK285" s="477"/>
      <c r="DNP285" s="477"/>
      <c r="DNS285" s="477"/>
      <c r="DNX285" s="477"/>
      <c r="DOA285" s="477"/>
      <c r="DOF285" s="477"/>
      <c r="DOI285" s="477"/>
      <c r="DON285" s="477"/>
      <c r="DOQ285" s="477"/>
      <c r="DOV285" s="477"/>
      <c r="DOY285" s="477"/>
      <c r="DPD285" s="477"/>
      <c r="DPG285" s="477"/>
      <c r="DPL285" s="477"/>
      <c r="DPO285" s="477"/>
      <c r="DPT285" s="477"/>
      <c r="DPW285" s="477"/>
      <c r="DQB285" s="477"/>
      <c r="DQE285" s="477"/>
      <c r="DQJ285" s="477"/>
      <c r="DQM285" s="477"/>
      <c r="DQR285" s="477"/>
      <c r="DQU285" s="477"/>
      <c r="DQZ285" s="477"/>
      <c r="DRC285" s="477"/>
      <c r="DRH285" s="477"/>
      <c r="DRK285" s="477"/>
      <c r="DRP285" s="477"/>
      <c r="DRS285" s="477"/>
      <c r="DRX285" s="477"/>
      <c r="DSA285" s="477"/>
      <c r="DSF285" s="477"/>
      <c r="DSI285" s="477"/>
      <c r="DSN285" s="477"/>
      <c r="DSQ285" s="477"/>
      <c r="DSV285" s="477"/>
      <c r="DSY285" s="477"/>
      <c r="DTD285" s="477"/>
      <c r="DTG285" s="477"/>
      <c r="DTL285" s="477"/>
      <c r="DTO285" s="477"/>
      <c r="DTT285" s="477"/>
      <c r="DTW285" s="477"/>
      <c r="DUB285" s="477"/>
      <c r="DUE285" s="477"/>
      <c r="DUJ285" s="477"/>
      <c r="DUM285" s="477"/>
      <c r="DUR285" s="477"/>
      <c r="DUU285" s="477"/>
      <c r="DUZ285" s="477"/>
      <c r="DVC285" s="477"/>
      <c r="DVH285" s="477"/>
      <c r="DVK285" s="477"/>
      <c r="DVP285" s="477"/>
      <c r="DVS285" s="477"/>
      <c r="DVX285" s="477"/>
      <c r="DWA285" s="477"/>
      <c r="DWF285" s="477"/>
      <c r="DWI285" s="477"/>
      <c r="DWN285" s="477"/>
      <c r="DWQ285" s="477"/>
      <c r="DWV285" s="477"/>
      <c r="DWY285" s="477"/>
      <c r="DXD285" s="477"/>
      <c r="DXG285" s="477"/>
      <c r="DXL285" s="477"/>
      <c r="DXO285" s="477"/>
      <c r="DXT285" s="477"/>
      <c r="DXW285" s="477"/>
      <c r="DYB285" s="477"/>
      <c r="DYE285" s="477"/>
      <c r="DYJ285" s="477"/>
      <c r="DYM285" s="477"/>
      <c r="DYR285" s="477"/>
      <c r="DYU285" s="477"/>
      <c r="DYZ285" s="477"/>
      <c r="DZC285" s="477"/>
      <c r="DZH285" s="477"/>
      <c r="DZK285" s="477"/>
      <c r="DZP285" s="477"/>
      <c r="DZS285" s="477"/>
      <c r="DZX285" s="477"/>
      <c r="EAA285" s="477"/>
      <c r="EAF285" s="477"/>
      <c r="EAI285" s="477"/>
      <c r="EAN285" s="477"/>
      <c r="EAQ285" s="477"/>
      <c r="EAV285" s="477"/>
      <c r="EAY285" s="477"/>
      <c r="EBD285" s="477"/>
      <c r="EBG285" s="477"/>
      <c r="EBL285" s="477"/>
      <c r="EBO285" s="477"/>
      <c r="EBT285" s="477"/>
      <c r="EBW285" s="477"/>
      <c r="ECB285" s="477"/>
      <c r="ECE285" s="477"/>
      <c r="ECJ285" s="477"/>
      <c r="ECM285" s="477"/>
      <c r="ECR285" s="477"/>
      <c r="ECU285" s="477"/>
      <c r="ECZ285" s="477"/>
      <c r="EDC285" s="477"/>
      <c r="EDH285" s="477"/>
      <c r="EDK285" s="477"/>
      <c r="EDP285" s="477"/>
      <c r="EDS285" s="477"/>
      <c r="EDX285" s="477"/>
      <c r="EEA285" s="477"/>
      <c r="EEF285" s="477"/>
      <c r="EEI285" s="477"/>
      <c r="EEN285" s="477"/>
      <c r="EEQ285" s="477"/>
      <c r="EEV285" s="477"/>
      <c r="EEY285" s="477"/>
      <c r="EFD285" s="477"/>
      <c r="EFG285" s="477"/>
      <c r="EFL285" s="477"/>
      <c r="EFO285" s="477"/>
      <c r="EFT285" s="477"/>
      <c r="EFW285" s="477"/>
      <c r="EGB285" s="477"/>
      <c r="EGE285" s="477"/>
      <c r="EGJ285" s="477"/>
      <c r="EGM285" s="477"/>
      <c r="EGR285" s="477"/>
      <c r="EGU285" s="477"/>
      <c r="EGZ285" s="477"/>
      <c r="EHC285" s="477"/>
      <c r="EHH285" s="477"/>
      <c r="EHK285" s="477"/>
      <c r="EHP285" s="477"/>
      <c r="EHS285" s="477"/>
      <c r="EHX285" s="477"/>
      <c r="EIA285" s="477"/>
      <c r="EIF285" s="477"/>
      <c r="EII285" s="477"/>
      <c r="EIN285" s="477"/>
      <c r="EIQ285" s="477"/>
      <c r="EIV285" s="477"/>
      <c r="EIY285" s="477"/>
      <c r="EJD285" s="477"/>
      <c r="EJG285" s="477"/>
      <c r="EJL285" s="477"/>
      <c r="EJO285" s="477"/>
      <c r="EJT285" s="477"/>
      <c r="EJW285" s="477"/>
      <c r="EKB285" s="477"/>
      <c r="EKE285" s="477"/>
      <c r="EKJ285" s="477"/>
      <c r="EKM285" s="477"/>
      <c r="EKR285" s="477"/>
      <c r="EKU285" s="477"/>
      <c r="EKZ285" s="477"/>
      <c r="ELC285" s="477"/>
      <c r="ELH285" s="477"/>
      <c r="ELK285" s="477"/>
      <c r="ELP285" s="477"/>
      <c r="ELS285" s="477"/>
      <c r="ELX285" s="477"/>
      <c r="EMA285" s="477"/>
      <c r="EMF285" s="477"/>
      <c r="EMI285" s="477"/>
      <c r="EMN285" s="477"/>
      <c r="EMQ285" s="477"/>
      <c r="EMV285" s="477"/>
      <c r="EMY285" s="477"/>
      <c r="END285" s="477"/>
      <c r="ENG285" s="477"/>
      <c r="ENL285" s="477"/>
      <c r="ENO285" s="477"/>
      <c r="ENT285" s="477"/>
      <c r="ENW285" s="477"/>
      <c r="EOB285" s="477"/>
      <c r="EOE285" s="477"/>
      <c r="EOJ285" s="477"/>
      <c r="EOM285" s="477"/>
      <c r="EOR285" s="477"/>
      <c r="EOU285" s="477"/>
      <c r="EOZ285" s="477"/>
      <c r="EPC285" s="477"/>
      <c r="EPH285" s="477"/>
      <c r="EPK285" s="477"/>
      <c r="EPP285" s="477"/>
      <c r="EPS285" s="477"/>
      <c r="EPX285" s="477"/>
      <c r="EQA285" s="477"/>
      <c r="EQF285" s="477"/>
      <c r="EQI285" s="477"/>
      <c r="EQN285" s="477"/>
      <c r="EQQ285" s="477"/>
      <c r="EQV285" s="477"/>
      <c r="EQY285" s="477"/>
      <c r="ERD285" s="477"/>
      <c r="ERG285" s="477"/>
      <c r="ERL285" s="477"/>
      <c r="ERO285" s="477"/>
      <c r="ERT285" s="477"/>
      <c r="ERW285" s="477"/>
      <c r="ESB285" s="477"/>
      <c r="ESE285" s="477"/>
      <c r="ESJ285" s="477"/>
      <c r="ESM285" s="477"/>
      <c r="ESR285" s="477"/>
      <c r="ESU285" s="477"/>
      <c r="ESZ285" s="477"/>
      <c r="ETC285" s="477"/>
      <c r="ETH285" s="477"/>
      <c r="ETK285" s="477"/>
      <c r="ETP285" s="477"/>
      <c r="ETS285" s="477"/>
      <c r="ETX285" s="477"/>
      <c r="EUA285" s="477"/>
      <c r="EUF285" s="477"/>
      <c r="EUI285" s="477"/>
      <c r="EUN285" s="477"/>
      <c r="EUQ285" s="477"/>
      <c r="EUV285" s="477"/>
      <c r="EUY285" s="477"/>
      <c r="EVD285" s="477"/>
      <c r="EVG285" s="477"/>
      <c r="EVL285" s="477"/>
      <c r="EVO285" s="477"/>
      <c r="EVT285" s="477"/>
      <c r="EVW285" s="477"/>
      <c r="EWB285" s="477"/>
      <c r="EWE285" s="477"/>
      <c r="EWJ285" s="477"/>
      <c r="EWM285" s="477"/>
      <c r="EWR285" s="477"/>
      <c r="EWU285" s="477"/>
      <c r="EWZ285" s="477"/>
      <c r="EXC285" s="477"/>
      <c r="EXH285" s="477"/>
      <c r="EXK285" s="477"/>
      <c r="EXP285" s="477"/>
      <c r="EXS285" s="477"/>
      <c r="EXX285" s="477"/>
      <c r="EYA285" s="477"/>
      <c r="EYF285" s="477"/>
      <c r="EYI285" s="477"/>
      <c r="EYN285" s="477"/>
      <c r="EYQ285" s="477"/>
      <c r="EYV285" s="477"/>
      <c r="EYY285" s="477"/>
      <c r="EZD285" s="477"/>
      <c r="EZG285" s="477"/>
      <c r="EZL285" s="477"/>
      <c r="EZO285" s="477"/>
      <c r="EZT285" s="477"/>
      <c r="EZW285" s="477"/>
      <c r="FAB285" s="477"/>
      <c r="FAE285" s="477"/>
      <c r="FAJ285" s="477"/>
      <c r="FAM285" s="477"/>
      <c r="FAR285" s="477"/>
      <c r="FAU285" s="477"/>
      <c r="FAZ285" s="477"/>
      <c r="FBC285" s="477"/>
      <c r="FBH285" s="477"/>
      <c r="FBK285" s="477"/>
      <c r="FBP285" s="477"/>
      <c r="FBS285" s="477"/>
      <c r="FBX285" s="477"/>
      <c r="FCA285" s="477"/>
      <c r="FCF285" s="477"/>
      <c r="FCI285" s="477"/>
      <c r="FCN285" s="477"/>
      <c r="FCQ285" s="477"/>
      <c r="FCV285" s="477"/>
      <c r="FCY285" s="477"/>
      <c r="FDD285" s="477"/>
      <c r="FDG285" s="477"/>
      <c r="FDL285" s="477"/>
      <c r="FDO285" s="477"/>
      <c r="FDT285" s="477"/>
      <c r="FDW285" s="477"/>
      <c r="FEB285" s="477"/>
      <c r="FEE285" s="477"/>
      <c r="FEJ285" s="477"/>
      <c r="FEM285" s="477"/>
      <c r="FER285" s="477"/>
      <c r="FEU285" s="477"/>
      <c r="FEZ285" s="477"/>
      <c r="FFC285" s="477"/>
      <c r="FFH285" s="477"/>
      <c r="FFK285" s="477"/>
      <c r="FFP285" s="477"/>
      <c r="FFS285" s="477"/>
      <c r="FFX285" s="477"/>
      <c r="FGA285" s="477"/>
      <c r="FGF285" s="477"/>
      <c r="FGI285" s="477"/>
      <c r="FGN285" s="477"/>
      <c r="FGQ285" s="477"/>
      <c r="FGV285" s="477"/>
      <c r="FGY285" s="477"/>
      <c r="FHD285" s="477"/>
      <c r="FHG285" s="477"/>
      <c r="FHL285" s="477"/>
      <c r="FHO285" s="477"/>
      <c r="FHT285" s="477"/>
      <c r="FHW285" s="477"/>
      <c r="FIB285" s="477"/>
      <c r="FIE285" s="477"/>
      <c r="FIJ285" s="477"/>
      <c r="FIM285" s="477"/>
      <c r="FIR285" s="477"/>
      <c r="FIU285" s="477"/>
      <c r="FIZ285" s="477"/>
      <c r="FJC285" s="477"/>
      <c r="FJH285" s="477"/>
      <c r="FJK285" s="477"/>
      <c r="FJP285" s="477"/>
      <c r="FJS285" s="477"/>
      <c r="FJX285" s="477"/>
      <c r="FKA285" s="477"/>
      <c r="FKF285" s="477"/>
      <c r="FKI285" s="477"/>
      <c r="FKN285" s="477"/>
      <c r="FKQ285" s="477"/>
      <c r="FKV285" s="477"/>
      <c r="FKY285" s="477"/>
      <c r="FLD285" s="477"/>
      <c r="FLG285" s="477"/>
      <c r="FLL285" s="477"/>
      <c r="FLO285" s="477"/>
      <c r="FLT285" s="477"/>
      <c r="FLW285" s="477"/>
      <c r="FMB285" s="477"/>
      <c r="FME285" s="477"/>
      <c r="FMJ285" s="477"/>
      <c r="FMM285" s="477"/>
      <c r="FMR285" s="477"/>
      <c r="FMU285" s="477"/>
      <c r="FMZ285" s="477"/>
      <c r="FNC285" s="477"/>
      <c r="FNH285" s="477"/>
      <c r="FNK285" s="477"/>
      <c r="FNP285" s="477"/>
      <c r="FNS285" s="477"/>
      <c r="FNX285" s="477"/>
      <c r="FOA285" s="477"/>
      <c r="FOF285" s="477"/>
      <c r="FOI285" s="477"/>
      <c r="FON285" s="477"/>
      <c r="FOQ285" s="477"/>
      <c r="FOV285" s="477"/>
      <c r="FOY285" s="477"/>
      <c r="FPD285" s="477"/>
      <c r="FPG285" s="477"/>
      <c r="FPL285" s="477"/>
      <c r="FPO285" s="477"/>
      <c r="FPT285" s="477"/>
      <c r="FPW285" s="477"/>
      <c r="FQB285" s="477"/>
      <c r="FQE285" s="477"/>
      <c r="FQJ285" s="477"/>
      <c r="FQM285" s="477"/>
      <c r="FQR285" s="477"/>
      <c r="FQU285" s="477"/>
      <c r="FQZ285" s="477"/>
      <c r="FRC285" s="477"/>
      <c r="FRH285" s="477"/>
      <c r="FRK285" s="477"/>
      <c r="FRP285" s="477"/>
      <c r="FRS285" s="477"/>
      <c r="FRX285" s="477"/>
      <c r="FSA285" s="477"/>
      <c r="FSF285" s="477"/>
      <c r="FSI285" s="477"/>
      <c r="FSN285" s="477"/>
      <c r="FSQ285" s="477"/>
      <c r="FSV285" s="477"/>
      <c r="FSY285" s="477"/>
      <c r="FTD285" s="477"/>
      <c r="FTG285" s="477"/>
      <c r="FTL285" s="477"/>
      <c r="FTO285" s="477"/>
      <c r="FTT285" s="477"/>
      <c r="FTW285" s="477"/>
      <c r="FUB285" s="477"/>
      <c r="FUE285" s="477"/>
      <c r="FUJ285" s="477"/>
      <c r="FUM285" s="477"/>
      <c r="FUR285" s="477"/>
      <c r="FUU285" s="477"/>
      <c r="FUZ285" s="477"/>
      <c r="FVC285" s="477"/>
      <c r="FVH285" s="477"/>
      <c r="FVK285" s="477"/>
      <c r="FVP285" s="477"/>
      <c r="FVS285" s="477"/>
      <c r="FVX285" s="477"/>
      <c r="FWA285" s="477"/>
      <c r="FWF285" s="477"/>
      <c r="FWI285" s="477"/>
      <c r="FWN285" s="477"/>
      <c r="FWQ285" s="477"/>
      <c r="FWV285" s="477"/>
      <c r="FWY285" s="477"/>
      <c r="FXD285" s="477"/>
      <c r="FXG285" s="477"/>
      <c r="FXL285" s="477"/>
      <c r="FXO285" s="477"/>
      <c r="FXT285" s="477"/>
      <c r="FXW285" s="477"/>
      <c r="FYB285" s="477"/>
      <c r="FYE285" s="477"/>
      <c r="FYJ285" s="477"/>
      <c r="FYM285" s="477"/>
      <c r="FYR285" s="477"/>
      <c r="FYU285" s="477"/>
      <c r="FYZ285" s="477"/>
      <c r="FZC285" s="477"/>
      <c r="FZH285" s="477"/>
      <c r="FZK285" s="477"/>
      <c r="FZP285" s="477"/>
      <c r="FZS285" s="477"/>
      <c r="FZX285" s="477"/>
      <c r="GAA285" s="477"/>
      <c r="GAF285" s="477"/>
      <c r="GAI285" s="477"/>
      <c r="GAN285" s="477"/>
      <c r="GAQ285" s="477"/>
      <c r="GAV285" s="477"/>
      <c r="GAY285" s="477"/>
      <c r="GBD285" s="477"/>
      <c r="GBG285" s="477"/>
      <c r="GBL285" s="477"/>
      <c r="GBO285" s="477"/>
      <c r="GBT285" s="477"/>
      <c r="GBW285" s="477"/>
      <c r="GCB285" s="477"/>
      <c r="GCE285" s="477"/>
      <c r="GCJ285" s="477"/>
      <c r="GCM285" s="477"/>
      <c r="GCR285" s="477"/>
      <c r="GCU285" s="477"/>
      <c r="GCZ285" s="477"/>
      <c r="GDC285" s="477"/>
      <c r="GDH285" s="477"/>
      <c r="GDK285" s="477"/>
      <c r="GDP285" s="477"/>
      <c r="GDS285" s="477"/>
      <c r="GDX285" s="477"/>
      <c r="GEA285" s="477"/>
      <c r="GEF285" s="477"/>
      <c r="GEI285" s="477"/>
      <c r="GEN285" s="477"/>
      <c r="GEQ285" s="477"/>
      <c r="GEV285" s="477"/>
      <c r="GEY285" s="477"/>
      <c r="GFD285" s="477"/>
      <c r="GFG285" s="477"/>
      <c r="GFL285" s="477"/>
      <c r="GFO285" s="477"/>
      <c r="GFT285" s="477"/>
      <c r="GFW285" s="477"/>
      <c r="GGB285" s="477"/>
      <c r="GGE285" s="477"/>
      <c r="GGJ285" s="477"/>
      <c r="GGM285" s="477"/>
      <c r="GGR285" s="477"/>
      <c r="GGU285" s="477"/>
      <c r="GGZ285" s="477"/>
      <c r="GHC285" s="477"/>
      <c r="GHH285" s="477"/>
      <c r="GHK285" s="477"/>
      <c r="GHP285" s="477"/>
      <c r="GHS285" s="477"/>
      <c r="GHX285" s="477"/>
      <c r="GIA285" s="477"/>
      <c r="GIF285" s="477"/>
      <c r="GII285" s="477"/>
      <c r="GIN285" s="477"/>
      <c r="GIQ285" s="477"/>
      <c r="GIV285" s="477"/>
      <c r="GIY285" s="477"/>
      <c r="GJD285" s="477"/>
      <c r="GJG285" s="477"/>
      <c r="GJL285" s="477"/>
      <c r="GJO285" s="477"/>
      <c r="GJT285" s="477"/>
      <c r="GJW285" s="477"/>
      <c r="GKB285" s="477"/>
      <c r="GKE285" s="477"/>
      <c r="GKJ285" s="477"/>
      <c r="GKM285" s="477"/>
      <c r="GKR285" s="477"/>
      <c r="GKU285" s="477"/>
      <c r="GKZ285" s="477"/>
      <c r="GLC285" s="477"/>
      <c r="GLH285" s="477"/>
      <c r="GLK285" s="477"/>
      <c r="GLP285" s="477"/>
      <c r="GLS285" s="477"/>
      <c r="GLX285" s="477"/>
      <c r="GMA285" s="477"/>
      <c r="GMF285" s="477"/>
      <c r="GMI285" s="477"/>
      <c r="GMN285" s="477"/>
      <c r="GMQ285" s="477"/>
      <c r="GMV285" s="477"/>
      <c r="GMY285" s="477"/>
      <c r="GND285" s="477"/>
      <c r="GNG285" s="477"/>
      <c r="GNL285" s="477"/>
      <c r="GNO285" s="477"/>
      <c r="GNT285" s="477"/>
      <c r="GNW285" s="477"/>
      <c r="GOB285" s="477"/>
      <c r="GOE285" s="477"/>
      <c r="GOJ285" s="477"/>
      <c r="GOM285" s="477"/>
      <c r="GOR285" s="477"/>
      <c r="GOU285" s="477"/>
      <c r="GOZ285" s="477"/>
      <c r="GPC285" s="477"/>
      <c r="GPH285" s="477"/>
      <c r="GPK285" s="477"/>
      <c r="GPP285" s="477"/>
      <c r="GPS285" s="477"/>
      <c r="GPX285" s="477"/>
      <c r="GQA285" s="477"/>
      <c r="GQF285" s="477"/>
      <c r="GQI285" s="477"/>
      <c r="GQN285" s="477"/>
      <c r="GQQ285" s="477"/>
      <c r="GQV285" s="477"/>
      <c r="GQY285" s="477"/>
      <c r="GRD285" s="477"/>
      <c r="GRG285" s="477"/>
      <c r="GRL285" s="477"/>
      <c r="GRO285" s="477"/>
      <c r="GRT285" s="477"/>
      <c r="GRW285" s="477"/>
      <c r="GSB285" s="477"/>
      <c r="GSE285" s="477"/>
      <c r="GSJ285" s="477"/>
      <c r="GSM285" s="477"/>
      <c r="GSR285" s="477"/>
      <c r="GSU285" s="477"/>
      <c r="GSZ285" s="477"/>
      <c r="GTC285" s="477"/>
      <c r="GTH285" s="477"/>
      <c r="GTK285" s="477"/>
      <c r="GTP285" s="477"/>
      <c r="GTS285" s="477"/>
      <c r="GTX285" s="477"/>
      <c r="GUA285" s="477"/>
      <c r="GUF285" s="477"/>
      <c r="GUI285" s="477"/>
      <c r="GUN285" s="477"/>
      <c r="GUQ285" s="477"/>
      <c r="GUV285" s="477"/>
      <c r="GUY285" s="477"/>
      <c r="GVD285" s="477"/>
      <c r="GVG285" s="477"/>
      <c r="GVL285" s="477"/>
      <c r="GVO285" s="477"/>
      <c r="GVT285" s="477"/>
      <c r="GVW285" s="477"/>
      <c r="GWB285" s="477"/>
      <c r="GWE285" s="477"/>
      <c r="GWJ285" s="477"/>
      <c r="GWM285" s="477"/>
      <c r="GWR285" s="477"/>
      <c r="GWU285" s="477"/>
      <c r="GWZ285" s="477"/>
      <c r="GXC285" s="477"/>
      <c r="GXH285" s="477"/>
      <c r="GXK285" s="477"/>
      <c r="GXP285" s="477"/>
      <c r="GXS285" s="477"/>
      <c r="GXX285" s="477"/>
      <c r="GYA285" s="477"/>
      <c r="GYF285" s="477"/>
      <c r="GYI285" s="477"/>
      <c r="GYN285" s="477"/>
      <c r="GYQ285" s="477"/>
      <c r="GYV285" s="477"/>
      <c r="GYY285" s="477"/>
      <c r="GZD285" s="477"/>
      <c r="GZG285" s="477"/>
      <c r="GZL285" s="477"/>
      <c r="GZO285" s="477"/>
      <c r="GZT285" s="477"/>
      <c r="GZW285" s="477"/>
      <c r="HAB285" s="477"/>
      <c r="HAE285" s="477"/>
      <c r="HAJ285" s="477"/>
      <c r="HAM285" s="477"/>
      <c r="HAR285" s="477"/>
      <c r="HAU285" s="477"/>
      <c r="HAZ285" s="477"/>
      <c r="HBC285" s="477"/>
      <c r="HBH285" s="477"/>
      <c r="HBK285" s="477"/>
      <c r="HBP285" s="477"/>
      <c r="HBS285" s="477"/>
      <c r="HBX285" s="477"/>
      <c r="HCA285" s="477"/>
      <c r="HCF285" s="477"/>
      <c r="HCI285" s="477"/>
      <c r="HCN285" s="477"/>
      <c r="HCQ285" s="477"/>
      <c r="HCV285" s="477"/>
      <c r="HCY285" s="477"/>
      <c r="HDD285" s="477"/>
      <c r="HDG285" s="477"/>
      <c r="HDL285" s="477"/>
      <c r="HDO285" s="477"/>
      <c r="HDT285" s="477"/>
      <c r="HDW285" s="477"/>
      <c r="HEB285" s="477"/>
      <c r="HEE285" s="477"/>
      <c r="HEJ285" s="477"/>
      <c r="HEM285" s="477"/>
      <c r="HER285" s="477"/>
      <c r="HEU285" s="477"/>
      <c r="HEZ285" s="477"/>
      <c r="HFC285" s="477"/>
      <c r="HFH285" s="477"/>
      <c r="HFK285" s="477"/>
      <c r="HFP285" s="477"/>
      <c r="HFS285" s="477"/>
      <c r="HFX285" s="477"/>
      <c r="HGA285" s="477"/>
      <c r="HGF285" s="477"/>
      <c r="HGI285" s="477"/>
      <c r="HGN285" s="477"/>
      <c r="HGQ285" s="477"/>
      <c r="HGV285" s="477"/>
      <c r="HGY285" s="477"/>
      <c r="HHD285" s="477"/>
      <c r="HHG285" s="477"/>
      <c r="HHL285" s="477"/>
      <c r="HHO285" s="477"/>
      <c r="HHT285" s="477"/>
      <c r="HHW285" s="477"/>
      <c r="HIB285" s="477"/>
      <c r="HIE285" s="477"/>
      <c r="HIJ285" s="477"/>
      <c r="HIM285" s="477"/>
      <c r="HIR285" s="477"/>
      <c r="HIU285" s="477"/>
      <c r="HIZ285" s="477"/>
      <c r="HJC285" s="477"/>
      <c r="HJH285" s="477"/>
      <c r="HJK285" s="477"/>
      <c r="HJP285" s="477"/>
      <c r="HJS285" s="477"/>
      <c r="HJX285" s="477"/>
      <c r="HKA285" s="477"/>
      <c r="HKF285" s="477"/>
      <c r="HKI285" s="477"/>
      <c r="HKN285" s="477"/>
      <c r="HKQ285" s="477"/>
      <c r="HKV285" s="477"/>
      <c r="HKY285" s="477"/>
      <c r="HLD285" s="477"/>
      <c r="HLG285" s="477"/>
      <c r="HLL285" s="477"/>
      <c r="HLO285" s="477"/>
      <c r="HLT285" s="477"/>
      <c r="HLW285" s="477"/>
      <c r="HMB285" s="477"/>
      <c r="HME285" s="477"/>
      <c r="HMJ285" s="477"/>
      <c r="HMM285" s="477"/>
      <c r="HMR285" s="477"/>
      <c r="HMU285" s="477"/>
      <c r="HMZ285" s="477"/>
      <c r="HNC285" s="477"/>
      <c r="HNH285" s="477"/>
      <c r="HNK285" s="477"/>
      <c r="HNP285" s="477"/>
      <c r="HNS285" s="477"/>
      <c r="HNX285" s="477"/>
      <c r="HOA285" s="477"/>
      <c r="HOF285" s="477"/>
      <c r="HOI285" s="477"/>
      <c r="HON285" s="477"/>
      <c r="HOQ285" s="477"/>
      <c r="HOV285" s="477"/>
      <c r="HOY285" s="477"/>
      <c r="HPD285" s="477"/>
      <c r="HPG285" s="477"/>
      <c r="HPL285" s="477"/>
      <c r="HPO285" s="477"/>
      <c r="HPT285" s="477"/>
      <c r="HPW285" s="477"/>
      <c r="HQB285" s="477"/>
      <c r="HQE285" s="477"/>
      <c r="HQJ285" s="477"/>
      <c r="HQM285" s="477"/>
      <c r="HQR285" s="477"/>
      <c r="HQU285" s="477"/>
      <c r="HQZ285" s="477"/>
      <c r="HRC285" s="477"/>
      <c r="HRH285" s="477"/>
      <c r="HRK285" s="477"/>
      <c r="HRP285" s="477"/>
      <c r="HRS285" s="477"/>
      <c r="HRX285" s="477"/>
      <c r="HSA285" s="477"/>
      <c r="HSF285" s="477"/>
      <c r="HSI285" s="477"/>
      <c r="HSN285" s="477"/>
      <c r="HSQ285" s="477"/>
      <c r="HSV285" s="477"/>
      <c r="HSY285" s="477"/>
      <c r="HTD285" s="477"/>
      <c r="HTG285" s="477"/>
      <c r="HTL285" s="477"/>
      <c r="HTO285" s="477"/>
      <c r="HTT285" s="477"/>
      <c r="HTW285" s="477"/>
      <c r="HUB285" s="477"/>
      <c r="HUE285" s="477"/>
      <c r="HUJ285" s="477"/>
      <c r="HUM285" s="477"/>
      <c r="HUR285" s="477"/>
      <c r="HUU285" s="477"/>
      <c r="HUZ285" s="477"/>
      <c r="HVC285" s="477"/>
      <c r="HVH285" s="477"/>
      <c r="HVK285" s="477"/>
      <c r="HVP285" s="477"/>
      <c r="HVS285" s="477"/>
      <c r="HVX285" s="477"/>
      <c r="HWA285" s="477"/>
      <c r="HWF285" s="477"/>
      <c r="HWI285" s="477"/>
      <c r="HWN285" s="477"/>
      <c r="HWQ285" s="477"/>
      <c r="HWV285" s="477"/>
      <c r="HWY285" s="477"/>
      <c r="HXD285" s="477"/>
      <c r="HXG285" s="477"/>
      <c r="HXL285" s="477"/>
      <c r="HXO285" s="477"/>
      <c r="HXT285" s="477"/>
      <c r="HXW285" s="477"/>
      <c r="HYB285" s="477"/>
      <c r="HYE285" s="477"/>
      <c r="HYJ285" s="477"/>
      <c r="HYM285" s="477"/>
      <c r="HYR285" s="477"/>
      <c r="HYU285" s="477"/>
      <c r="HYZ285" s="477"/>
      <c r="HZC285" s="477"/>
      <c r="HZH285" s="477"/>
      <c r="HZK285" s="477"/>
      <c r="HZP285" s="477"/>
      <c r="HZS285" s="477"/>
      <c r="HZX285" s="477"/>
      <c r="IAA285" s="477"/>
      <c r="IAF285" s="477"/>
      <c r="IAI285" s="477"/>
      <c r="IAN285" s="477"/>
      <c r="IAQ285" s="477"/>
      <c r="IAV285" s="477"/>
      <c r="IAY285" s="477"/>
      <c r="IBD285" s="477"/>
      <c r="IBG285" s="477"/>
      <c r="IBL285" s="477"/>
      <c r="IBO285" s="477"/>
      <c r="IBT285" s="477"/>
      <c r="IBW285" s="477"/>
      <c r="ICB285" s="477"/>
      <c r="ICE285" s="477"/>
      <c r="ICJ285" s="477"/>
      <c r="ICM285" s="477"/>
      <c r="ICR285" s="477"/>
      <c r="ICU285" s="477"/>
      <c r="ICZ285" s="477"/>
      <c r="IDC285" s="477"/>
      <c r="IDH285" s="477"/>
      <c r="IDK285" s="477"/>
      <c r="IDP285" s="477"/>
      <c r="IDS285" s="477"/>
      <c r="IDX285" s="477"/>
      <c r="IEA285" s="477"/>
      <c r="IEF285" s="477"/>
      <c r="IEI285" s="477"/>
      <c r="IEN285" s="477"/>
      <c r="IEQ285" s="477"/>
      <c r="IEV285" s="477"/>
      <c r="IEY285" s="477"/>
      <c r="IFD285" s="477"/>
      <c r="IFG285" s="477"/>
      <c r="IFL285" s="477"/>
      <c r="IFO285" s="477"/>
      <c r="IFT285" s="477"/>
      <c r="IFW285" s="477"/>
      <c r="IGB285" s="477"/>
      <c r="IGE285" s="477"/>
      <c r="IGJ285" s="477"/>
      <c r="IGM285" s="477"/>
      <c r="IGR285" s="477"/>
      <c r="IGU285" s="477"/>
      <c r="IGZ285" s="477"/>
      <c r="IHC285" s="477"/>
      <c r="IHH285" s="477"/>
      <c r="IHK285" s="477"/>
      <c r="IHP285" s="477"/>
      <c r="IHS285" s="477"/>
      <c r="IHX285" s="477"/>
      <c r="IIA285" s="477"/>
      <c r="IIF285" s="477"/>
      <c r="III285" s="477"/>
      <c r="IIN285" s="477"/>
      <c r="IIQ285" s="477"/>
      <c r="IIV285" s="477"/>
      <c r="IIY285" s="477"/>
      <c r="IJD285" s="477"/>
      <c r="IJG285" s="477"/>
      <c r="IJL285" s="477"/>
      <c r="IJO285" s="477"/>
      <c r="IJT285" s="477"/>
      <c r="IJW285" s="477"/>
      <c r="IKB285" s="477"/>
      <c r="IKE285" s="477"/>
      <c r="IKJ285" s="477"/>
      <c r="IKM285" s="477"/>
      <c r="IKR285" s="477"/>
      <c r="IKU285" s="477"/>
      <c r="IKZ285" s="477"/>
      <c r="ILC285" s="477"/>
      <c r="ILH285" s="477"/>
      <c r="ILK285" s="477"/>
      <c r="ILP285" s="477"/>
      <c r="ILS285" s="477"/>
      <c r="ILX285" s="477"/>
      <c r="IMA285" s="477"/>
      <c r="IMF285" s="477"/>
      <c r="IMI285" s="477"/>
      <c r="IMN285" s="477"/>
      <c r="IMQ285" s="477"/>
      <c r="IMV285" s="477"/>
      <c r="IMY285" s="477"/>
      <c r="IND285" s="477"/>
      <c r="ING285" s="477"/>
      <c r="INL285" s="477"/>
      <c r="INO285" s="477"/>
      <c r="INT285" s="477"/>
      <c r="INW285" s="477"/>
      <c r="IOB285" s="477"/>
      <c r="IOE285" s="477"/>
      <c r="IOJ285" s="477"/>
      <c r="IOM285" s="477"/>
      <c r="IOR285" s="477"/>
      <c r="IOU285" s="477"/>
      <c r="IOZ285" s="477"/>
      <c r="IPC285" s="477"/>
      <c r="IPH285" s="477"/>
      <c r="IPK285" s="477"/>
      <c r="IPP285" s="477"/>
      <c r="IPS285" s="477"/>
      <c r="IPX285" s="477"/>
      <c r="IQA285" s="477"/>
      <c r="IQF285" s="477"/>
      <c r="IQI285" s="477"/>
      <c r="IQN285" s="477"/>
      <c r="IQQ285" s="477"/>
      <c r="IQV285" s="477"/>
      <c r="IQY285" s="477"/>
      <c r="IRD285" s="477"/>
      <c r="IRG285" s="477"/>
      <c r="IRL285" s="477"/>
      <c r="IRO285" s="477"/>
      <c r="IRT285" s="477"/>
      <c r="IRW285" s="477"/>
      <c r="ISB285" s="477"/>
      <c r="ISE285" s="477"/>
      <c r="ISJ285" s="477"/>
      <c r="ISM285" s="477"/>
      <c r="ISR285" s="477"/>
      <c r="ISU285" s="477"/>
      <c r="ISZ285" s="477"/>
      <c r="ITC285" s="477"/>
      <c r="ITH285" s="477"/>
      <c r="ITK285" s="477"/>
      <c r="ITP285" s="477"/>
      <c r="ITS285" s="477"/>
      <c r="ITX285" s="477"/>
      <c r="IUA285" s="477"/>
      <c r="IUF285" s="477"/>
      <c r="IUI285" s="477"/>
      <c r="IUN285" s="477"/>
      <c r="IUQ285" s="477"/>
      <c r="IUV285" s="477"/>
      <c r="IUY285" s="477"/>
      <c r="IVD285" s="477"/>
      <c r="IVG285" s="477"/>
      <c r="IVL285" s="477"/>
      <c r="IVO285" s="477"/>
      <c r="IVT285" s="477"/>
      <c r="IVW285" s="477"/>
      <c r="IWB285" s="477"/>
      <c r="IWE285" s="477"/>
      <c r="IWJ285" s="477"/>
      <c r="IWM285" s="477"/>
      <c r="IWR285" s="477"/>
      <c r="IWU285" s="477"/>
      <c r="IWZ285" s="477"/>
      <c r="IXC285" s="477"/>
      <c r="IXH285" s="477"/>
      <c r="IXK285" s="477"/>
      <c r="IXP285" s="477"/>
      <c r="IXS285" s="477"/>
      <c r="IXX285" s="477"/>
      <c r="IYA285" s="477"/>
      <c r="IYF285" s="477"/>
      <c r="IYI285" s="477"/>
      <c r="IYN285" s="477"/>
      <c r="IYQ285" s="477"/>
      <c r="IYV285" s="477"/>
      <c r="IYY285" s="477"/>
      <c r="IZD285" s="477"/>
      <c r="IZG285" s="477"/>
      <c r="IZL285" s="477"/>
      <c r="IZO285" s="477"/>
      <c r="IZT285" s="477"/>
      <c r="IZW285" s="477"/>
      <c r="JAB285" s="477"/>
      <c r="JAE285" s="477"/>
      <c r="JAJ285" s="477"/>
      <c r="JAM285" s="477"/>
      <c r="JAR285" s="477"/>
      <c r="JAU285" s="477"/>
      <c r="JAZ285" s="477"/>
      <c r="JBC285" s="477"/>
      <c r="JBH285" s="477"/>
      <c r="JBK285" s="477"/>
      <c r="JBP285" s="477"/>
      <c r="JBS285" s="477"/>
      <c r="JBX285" s="477"/>
      <c r="JCA285" s="477"/>
      <c r="JCF285" s="477"/>
      <c r="JCI285" s="477"/>
      <c r="JCN285" s="477"/>
      <c r="JCQ285" s="477"/>
      <c r="JCV285" s="477"/>
      <c r="JCY285" s="477"/>
      <c r="JDD285" s="477"/>
      <c r="JDG285" s="477"/>
      <c r="JDL285" s="477"/>
      <c r="JDO285" s="477"/>
      <c r="JDT285" s="477"/>
      <c r="JDW285" s="477"/>
      <c r="JEB285" s="477"/>
      <c r="JEE285" s="477"/>
      <c r="JEJ285" s="477"/>
      <c r="JEM285" s="477"/>
      <c r="JER285" s="477"/>
      <c r="JEU285" s="477"/>
      <c r="JEZ285" s="477"/>
      <c r="JFC285" s="477"/>
      <c r="JFH285" s="477"/>
      <c r="JFK285" s="477"/>
      <c r="JFP285" s="477"/>
      <c r="JFS285" s="477"/>
      <c r="JFX285" s="477"/>
      <c r="JGA285" s="477"/>
      <c r="JGF285" s="477"/>
      <c r="JGI285" s="477"/>
      <c r="JGN285" s="477"/>
      <c r="JGQ285" s="477"/>
      <c r="JGV285" s="477"/>
      <c r="JGY285" s="477"/>
      <c r="JHD285" s="477"/>
      <c r="JHG285" s="477"/>
      <c r="JHL285" s="477"/>
      <c r="JHO285" s="477"/>
      <c r="JHT285" s="477"/>
      <c r="JHW285" s="477"/>
      <c r="JIB285" s="477"/>
      <c r="JIE285" s="477"/>
      <c r="JIJ285" s="477"/>
      <c r="JIM285" s="477"/>
      <c r="JIR285" s="477"/>
      <c r="JIU285" s="477"/>
      <c r="JIZ285" s="477"/>
      <c r="JJC285" s="477"/>
      <c r="JJH285" s="477"/>
      <c r="JJK285" s="477"/>
      <c r="JJP285" s="477"/>
      <c r="JJS285" s="477"/>
      <c r="JJX285" s="477"/>
      <c r="JKA285" s="477"/>
      <c r="JKF285" s="477"/>
      <c r="JKI285" s="477"/>
      <c r="JKN285" s="477"/>
      <c r="JKQ285" s="477"/>
      <c r="JKV285" s="477"/>
      <c r="JKY285" s="477"/>
      <c r="JLD285" s="477"/>
      <c r="JLG285" s="477"/>
      <c r="JLL285" s="477"/>
      <c r="JLO285" s="477"/>
      <c r="JLT285" s="477"/>
      <c r="JLW285" s="477"/>
      <c r="JMB285" s="477"/>
      <c r="JME285" s="477"/>
      <c r="JMJ285" s="477"/>
      <c r="JMM285" s="477"/>
      <c r="JMR285" s="477"/>
      <c r="JMU285" s="477"/>
      <c r="JMZ285" s="477"/>
      <c r="JNC285" s="477"/>
      <c r="JNH285" s="477"/>
      <c r="JNK285" s="477"/>
      <c r="JNP285" s="477"/>
      <c r="JNS285" s="477"/>
      <c r="JNX285" s="477"/>
      <c r="JOA285" s="477"/>
      <c r="JOF285" s="477"/>
      <c r="JOI285" s="477"/>
      <c r="JON285" s="477"/>
      <c r="JOQ285" s="477"/>
      <c r="JOV285" s="477"/>
      <c r="JOY285" s="477"/>
      <c r="JPD285" s="477"/>
      <c r="JPG285" s="477"/>
      <c r="JPL285" s="477"/>
      <c r="JPO285" s="477"/>
      <c r="JPT285" s="477"/>
      <c r="JPW285" s="477"/>
      <c r="JQB285" s="477"/>
      <c r="JQE285" s="477"/>
      <c r="JQJ285" s="477"/>
      <c r="JQM285" s="477"/>
      <c r="JQR285" s="477"/>
      <c r="JQU285" s="477"/>
      <c r="JQZ285" s="477"/>
      <c r="JRC285" s="477"/>
      <c r="JRH285" s="477"/>
      <c r="JRK285" s="477"/>
      <c r="JRP285" s="477"/>
      <c r="JRS285" s="477"/>
      <c r="JRX285" s="477"/>
      <c r="JSA285" s="477"/>
      <c r="JSF285" s="477"/>
      <c r="JSI285" s="477"/>
      <c r="JSN285" s="477"/>
      <c r="JSQ285" s="477"/>
      <c r="JSV285" s="477"/>
      <c r="JSY285" s="477"/>
      <c r="JTD285" s="477"/>
      <c r="JTG285" s="477"/>
      <c r="JTL285" s="477"/>
      <c r="JTO285" s="477"/>
      <c r="JTT285" s="477"/>
      <c r="JTW285" s="477"/>
      <c r="JUB285" s="477"/>
      <c r="JUE285" s="477"/>
      <c r="JUJ285" s="477"/>
      <c r="JUM285" s="477"/>
      <c r="JUR285" s="477"/>
      <c r="JUU285" s="477"/>
      <c r="JUZ285" s="477"/>
      <c r="JVC285" s="477"/>
      <c r="JVH285" s="477"/>
      <c r="JVK285" s="477"/>
      <c r="JVP285" s="477"/>
      <c r="JVS285" s="477"/>
      <c r="JVX285" s="477"/>
      <c r="JWA285" s="477"/>
      <c r="JWF285" s="477"/>
      <c r="JWI285" s="477"/>
      <c r="JWN285" s="477"/>
      <c r="JWQ285" s="477"/>
      <c r="JWV285" s="477"/>
      <c r="JWY285" s="477"/>
      <c r="JXD285" s="477"/>
      <c r="JXG285" s="477"/>
      <c r="JXL285" s="477"/>
      <c r="JXO285" s="477"/>
      <c r="JXT285" s="477"/>
      <c r="JXW285" s="477"/>
      <c r="JYB285" s="477"/>
      <c r="JYE285" s="477"/>
      <c r="JYJ285" s="477"/>
      <c r="JYM285" s="477"/>
      <c r="JYR285" s="477"/>
      <c r="JYU285" s="477"/>
      <c r="JYZ285" s="477"/>
      <c r="JZC285" s="477"/>
      <c r="JZH285" s="477"/>
      <c r="JZK285" s="477"/>
      <c r="JZP285" s="477"/>
      <c r="JZS285" s="477"/>
      <c r="JZX285" s="477"/>
      <c r="KAA285" s="477"/>
      <c r="KAF285" s="477"/>
      <c r="KAI285" s="477"/>
      <c r="KAN285" s="477"/>
      <c r="KAQ285" s="477"/>
      <c r="KAV285" s="477"/>
      <c r="KAY285" s="477"/>
      <c r="KBD285" s="477"/>
      <c r="KBG285" s="477"/>
      <c r="KBL285" s="477"/>
      <c r="KBO285" s="477"/>
      <c r="KBT285" s="477"/>
      <c r="KBW285" s="477"/>
      <c r="KCB285" s="477"/>
      <c r="KCE285" s="477"/>
      <c r="KCJ285" s="477"/>
      <c r="KCM285" s="477"/>
      <c r="KCR285" s="477"/>
      <c r="KCU285" s="477"/>
      <c r="KCZ285" s="477"/>
      <c r="KDC285" s="477"/>
      <c r="KDH285" s="477"/>
      <c r="KDK285" s="477"/>
      <c r="KDP285" s="477"/>
      <c r="KDS285" s="477"/>
      <c r="KDX285" s="477"/>
      <c r="KEA285" s="477"/>
      <c r="KEF285" s="477"/>
      <c r="KEI285" s="477"/>
      <c r="KEN285" s="477"/>
      <c r="KEQ285" s="477"/>
      <c r="KEV285" s="477"/>
      <c r="KEY285" s="477"/>
      <c r="KFD285" s="477"/>
      <c r="KFG285" s="477"/>
      <c r="KFL285" s="477"/>
      <c r="KFO285" s="477"/>
      <c r="KFT285" s="477"/>
      <c r="KFW285" s="477"/>
      <c r="KGB285" s="477"/>
      <c r="KGE285" s="477"/>
      <c r="KGJ285" s="477"/>
      <c r="KGM285" s="477"/>
      <c r="KGR285" s="477"/>
      <c r="KGU285" s="477"/>
      <c r="KGZ285" s="477"/>
      <c r="KHC285" s="477"/>
      <c r="KHH285" s="477"/>
      <c r="KHK285" s="477"/>
      <c r="KHP285" s="477"/>
      <c r="KHS285" s="477"/>
      <c r="KHX285" s="477"/>
      <c r="KIA285" s="477"/>
      <c r="KIF285" s="477"/>
      <c r="KII285" s="477"/>
      <c r="KIN285" s="477"/>
      <c r="KIQ285" s="477"/>
      <c r="KIV285" s="477"/>
      <c r="KIY285" s="477"/>
      <c r="KJD285" s="477"/>
      <c r="KJG285" s="477"/>
      <c r="KJL285" s="477"/>
      <c r="KJO285" s="477"/>
      <c r="KJT285" s="477"/>
      <c r="KJW285" s="477"/>
      <c r="KKB285" s="477"/>
      <c r="KKE285" s="477"/>
      <c r="KKJ285" s="477"/>
      <c r="KKM285" s="477"/>
      <c r="KKR285" s="477"/>
      <c r="KKU285" s="477"/>
      <c r="KKZ285" s="477"/>
      <c r="KLC285" s="477"/>
      <c r="KLH285" s="477"/>
      <c r="KLK285" s="477"/>
      <c r="KLP285" s="477"/>
      <c r="KLS285" s="477"/>
      <c r="KLX285" s="477"/>
      <c r="KMA285" s="477"/>
      <c r="KMF285" s="477"/>
      <c r="KMI285" s="477"/>
      <c r="KMN285" s="477"/>
      <c r="KMQ285" s="477"/>
      <c r="KMV285" s="477"/>
      <c r="KMY285" s="477"/>
      <c r="KND285" s="477"/>
      <c r="KNG285" s="477"/>
      <c r="KNL285" s="477"/>
      <c r="KNO285" s="477"/>
      <c r="KNT285" s="477"/>
      <c r="KNW285" s="477"/>
      <c r="KOB285" s="477"/>
      <c r="KOE285" s="477"/>
      <c r="KOJ285" s="477"/>
      <c r="KOM285" s="477"/>
      <c r="KOR285" s="477"/>
      <c r="KOU285" s="477"/>
      <c r="KOZ285" s="477"/>
      <c r="KPC285" s="477"/>
      <c r="KPH285" s="477"/>
      <c r="KPK285" s="477"/>
      <c r="KPP285" s="477"/>
      <c r="KPS285" s="477"/>
      <c r="KPX285" s="477"/>
      <c r="KQA285" s="477"/>
      <c r="KQF285" s="477"/>
      <c r="KQI285" s="477"/>
      <c r="KQN285" s="477"/>
      <c r="KQQ285" s="477"/>
      <c r="KQV285" s="477"/>
      <c r="KQY285" s="477"/>
      <c r="KRD285" s="477"/>
      <c r="KRG285" s="477"/>
      <c r="KRL285" s="477"/>
      <c r="KRO285" s="477"/>
      <c r="KRT285" s="477"/>
      <c r="KRW285" s="477"/>
      <c r="KSB285" s="477"/>
      <c r="KSE285" s="477"/>
      <c r="KSJ285" s="477"/>
      <c r="KSM285" s="477"/>
      <c r="KSR285" s="477"/>
      <c r="KSU285" s="477"/>
      <c r="KSZ285" s="477"/>
      <c r="KTC285" s="477"/>
      <c r="KTH285" s="477"/>
      <c r="KTK285" s="477"/>
      <c r="KTP285" s="477"/>
      <c r="KTS285" s="477"/>
      <c r="KTX285" s="477"/>
      <c r="KUA285" s="477"/>
      <c r="KUF285" s="477"/>
      <c r="KUI285" s="477"/>
      <c r="KUN285" s="477"/>
      <c r="KUQ285" s="477"/>
      <c r="KUV285" s="477"/>
      <c r="KUY285" s="477"/>
      <c r="KVD285" s="477"/>
      <c r="KVG285" s="477"/>
      <c r="KVL285" s="477"/>
      <c r="KVO285" s="477"/>
      <c r="KVT285" s="477"/>
      <c r="KVW285" s="477"/>
      <c r="KWB285" s="477"/>
      <c r="KWE285" s="477"/>
      <c r="KWJ285" s="477"/>
      <c r="KWM285" s="477"/>
      <c r="KWR285" s="477"/>
      <c r="KWU285" s="477"/>
      <c r="KWZ285" s="477"/>
      <c r="KXC285" s="477"/>
      <c r="KXH285" s="477"/>
      <c r="KXK285" s="477"/>
      <c r="KXP285" s="477"/>
      <c r="KXS285" s="477"/>
      <c r="KXX285" s="477"/>
      <c r="KYA285" s="477"/>
      <c r="KYF285" s="477"/>
      <c r="KYI285" s="477"/>
      <c r="KYN285" s="477"/>
      <c r="KYQ285" s="477"/>
      <c r="KYV285" s="477"/>
      <c r="KYY285" s="477"/>
      <c r="KZD285" s="477"/>
      <c r="KZG285" s="477"/>
      <c r="KZL285" s="477"/>
      <c r="KZO285" s="477"/>
      <c r="KZT285" s="477"/>
      <c r="KZW285" s="477"/>
      <c r="LAB285" s="477"/>
      <c r="LAE285" s="477"/>
      <c r="LAJ285" s="477"/>
      <c r="LAM285" s="477"/>
      <c r="LAR285" s="477"/>
      <c r="LAU285" s="477"/>
      <c r="LAZ285" s="477"/>
      <c r="LBC285" s="477"/>
      <c r="LBH285" s="477"/>
      <c r="LBK285" s="477"/>
      <c r="LBP285" s="477"/>
      <c r="LBS285" s="477"/>
      <c r="LBX285" s="477"/>
      <c r="LCA285" s="477"/>
      <c r="LCF285" s="477"/>
      <c r="LCI285" s="477"/>
      <c r="LCN285" s="477"/>
      <c r="LCQ285" s="477"/>
      <c r="LCV285" s="477"/>
      <c r="LCY285" s="477"/>
      <c r="LDD285" s="477"/>
      <c r="LDG285" s="477"/>
      <c r="LDL285" s="477"/>
      <c r="LDO285" s="477"/>
      <c r="LDT285" s="477"/>
      <c r="LDW285" s="477"/>
      <c r="LEB285" s="477"/>
      <c r="LEE285" s="477"/>
      <c r="LEJ285" s="477"/>
      <c r="LEM285" s="477"/>
      <c r="LER285" s="477"/>
      <c r="LEU285" s="477"/>
      <c r="LEZ285" s="477"/>
      <c r="LFC285" s="477"/>
      <c r="LFH285" s="477"/>
      <c r="LFK285" s="477"/>
      <c r="LFP285" s="477"/>
      <c r="LFS285" s="477"/>
      <c r="LFX285" s="477"/>
      <c r="LGA285" s="477"/>
      <c r="LGF285" s="477"/>
      <c r="LGI285" s="477"/>
      <c r="LGN285" s="477"/>
      <c r="LGQ285" s="477"/>
      <c r="LGV285" s="477"/>
      <c r="LGY285" s="477"/>
      <c r="LHD285" s="477"/>
      <c r="LHG285" s="477"/>
      <c r="LHL285" s="477"/>
      <c r="LHO285" s="477"/>
      <c r="LHT285" s="477"/>
      <c r="LHW285" s="477"/>
      <c r="LIB285" s="477"/>
      <c r="LIE285" s="477"/>
      <c r="LIJ285" s="477"/>
      <c r="LIM285" s="477"/>
      <c r="LIR285" s="477"/>
      <c r="LIU285" s="477"/>
      <c r="LIZ285" s="477"/>
      <c r="LJC285" s="477"/>
      <c r="LJH285" s="477"/>
      <c r="LJK285" s="477"/>
      <c r="LJP285" s="477"/>
      <c r="LJS285" s="477"/>
      <c r="LJX285" s="477"/>
      <c r="LKA285" s="477"/>
      <c r="LKF285" s="477"/>
      <c r="LKI285" s="477"/>
      <c r="LKN285" s="477"/>
      <c r="LKQ285" s="477"/>
      <c r="LKV285" s="477"/>
      <c r="LKY285" s="477"/>
      <c r="LLD285" s="477"/>
      <c r="LLG285" s="477"/>
      <c r="LLL285" s="477"/>
      <c r="LLO285" s="477"/>
      <c r="LLT285" s="477"/>
      <c r="LLW285" s="477"/>
      <c r="LMB285" s="477"/>
      <c r="LME285" s="477"/>
      <c r="LMJ285" s="477"/>
      <c r="LMM285" s="477"/>
      <c r="LMR285" s="477"/>
      <c r="LMU285" s="477"/>
      <c r="LMZ285" s="477"/>
      <c r="LNC285" s="477"/>
      <c r="LNH285" s="477"/>
      <c r="LNK285" s="477"/>
      <c r="LNP285" s="477"/>
      <c r="LNS285" s="477"/>
      <c r="LNX285" s="477"/>
      <c r="LOA285" s="477"/>
      <c r="LOF285" s="477"/>
      <c r="LOI285" s="477"/>
      <c r="LON285" s="477"/>
      <c r="LOQ285" s="477"/>
      <c r="LOV285" s="477"/>
      <c r="LOY285" s="477"/>
      <c r="LPD285" s="477"/>
      <c r="LPG285" s="477"/>
      <c r="LPL285" s="477"/>
      <c r="LPO285" s="477"/>
      <c r="LPT285" s="477"/>
      <c r="LPW285" s="477"/>
      <c r="LQB285" s="477"/>
      <c r="LQE285" s="477"/>
      <c r="LQJ285" s="477"/>
      <c r="LQM285" s="477"/>
      <c r="LQR285" s="477"/>
      <c r="LQU285" s="477"/>
      <c r="LQZ285" s="477"/>
      <c r="LRC285" s="477"/>
      <c r="LRH285" s="477"/>
      <c r="LRK285" s="477"/>
      <c r="LRP285" s="477"/>
      <c r="LRS285" s="477"/>
      <c r="LRX285" s="477"/>
      <c r="LSA285" s="477"/>
      <c r="LSF285" s="477"/>
      <c r="LSI285" s="477"/>
      <c r="LSN285" s="477"/>
      <c r="LSQ285" s="477"/>
      <c r="LSV285" s="477"/>
      <c r="LSY285" s="477"/>
      <c r="LTD285" s="477"/>
      <c r="LTG285" s="477"/>
      <c r="LTL285" s="477"/>
      <c r="LTO285" s="477"/>
      <c r="LTT285" s="477"/>
      <c r="LTW285" s="477"/>
      <c r="LUB285" s="477"/>
      <c r="LUE285" s="477"/>
      <c r="LUJ285" s="477"/>
      <c r="LUM285" s="477"/>
      <c r="LUR285" s="477"/>
      <c r="LUU285" s="477"/>
      <c r="LUZ285" s="477"/>
      <c r="LVC285" s="477"/>
      <c r="LVH285" s="477"/>
      <c r="LVK285" s="477"/>
      <c r="LVP285" s="477"/>
      <c r="LVS285" s="477"/>
      <c r="LVX285" s="477"/>
      <c r="LWA285" s="477"/>
      <c r="LWF285" s="477"/>
      <c r="LWI285" s="477"/>
      <c r="LWN285" s="477"/>
      <c r="LWQ285" s="477"/>
      <c r="LWV285" s="477"/>
      <c r="LWY285" s="477"/>
      <c r="LXD285" s="477"/>
      <c r="LXG285" s="477"/>
      <c r="LXL285" s="477"/>
      <c r="LXO285" s="477"/>
      <c r="LXT285" s="477"/>
      <c r="LXW285" s="477"/>
      <c r="LYB285" s="477"/>
      <c r="LYE285" s="477"/>
      <c r="LYJ285" s="477"/>
      <c r="LYM285" s="477"/>
      <c r="LYR285" s="477"/>
      <c r="LYU285" s="477"/>
      <c r="LYZ285" s="477"/>
      <c r="LZC285" s="477"/>
      <c r="LZH285" s="477"/>
      <c r="LZK285" s="477"/>
      <c r="LZP285" s="477"/>
      <c r="LZS285" s="477"/>
      <c r="LZX285" s="477"/>
      <c r="MAA285" s="477"/>
      <c r="MAF285" s="477"/>
      <c r="MAI285" s="477"/>
      <c r="MAN285" s="477"/>
      <c r="MAQ285" s="477"/>
      <c r="MAV285" s="477"/>
      <c r="MAY285" s="477"/>
      <c r="MBD285" s="477"/>
      <c r="MBG285" s="477"/>
      <c r="MBL285" s="477"/>
      <c r="MBO285" s="477"/>
      <c r="MBT285" s="477"/>
      <c r="MBW285" s="477"/>
      <c r="MCB285" s="477"/>
      <c r="MCE285" s="477"/>
      <c r="MCJ285" s="477"/>
      <c r="MCM285" s="477"/>
      <c r="MCR285" s="477"/>
      <c r="MCU285" s="477"/>
      <c r="MCZ285" s="477"/>
      <c r="MDC285" s="477"/>
      <c r="MDH285" s="477"/>
      <c r="MDK285" s="477"/>
      <c r="MDP285" s="477"/>
      <c r="MDS285" s="477"/>
      <c r="MDX285" s="477"/>
      <c r="MEA285" s="477"/>
      <c r="MEF285" s="477"/>
      <c r="MEI285" s="477"/>
      <c r="MEN285" s="477"/>
      <c r="MEQ285" s="477"/>
      <c r="MEV285" s="477"/>
      <c r="MEY285" s="477"/>
      <c r="MFD285" s="477"/>
      <c r="MFG285" s="477"/>
      <c r="MFL285" s="477"/>
      <c r="MFO285" s="477"/>
      <c r="MFT285" s="477"/>
      <c r="MFW285" s="477"/>
      <c r="MGB285" s="477"/>
      <c r="MGE285" s="477"/>
      <c r="MGJ285" s="477"/>
      <c r="MGM285" s="477"/>
      <c r="MGR285" s="477"/>
      <c r="MGU285" s="477"/>
      <c r="MGZ285" s="477"/>
      <c r="MHC285" s="477"/>
      <c r="MHH285" s="477"/>
      <c r="MHK285" s="477"/>
      <c r="MHP285" s="477"/>
      <c r="MHS285" s="477"/>
      <c r="MHX285" s="477"/>
      <c r="MIA285" s="477"/>
      <c r="MIF285" s="477"/>
      <c r="MII285" s="477"/>
      <c r="MIN285" s="477"/>
      <c r="MIQ285" s="477"/>
      <c r="MIV285" s="477"/>
      <c r="MIY285" s="477"/>
      <c r="MJD285" s="477"/>
      <c r="MJG285" s="477"/>
      <c r="MJL285" s="477"/>
      <c r="MJO285" s="477"/>
      <c r="MJT285" s="477"/>
      <c r="MJW285" s="477"/>
      <c r="MKB285" s="477"/>
      <c r="MKE285" s="477"/>
      <c r="MKJ285" s="477"/>
      <c r="MKM285" s="477"/>
      <c r="MKR285" s="477"/>
      <c r="MKU285" s="477"/>
      <c r="MKZ285" s="477"/>
      <c r="MLC285" s="477"/>
      <c r="MLH285" s="477"/>
      <c r="MLK285" s="477"/>
      <c r="MLP285" s="477"/>
      <c r="MLS285" s="477"/>
      <c r="MLX285" s="477"/>
      <c r="MMA285" s="477"/>
      <c r="MMF285" s="477"/>
      <c r="MMI285" s="477"/>
      <c r="MMN285" s="477"/>
      <c r="MMQ285" s="477"/>
      <c r="MMV285" s="477"/>
      <c r="MMY285" s="477"/>
      <c r="MND285" s="477"/>
      <c r="MNG285" s="477"/>
      <c r="MNL285" s="477"/>
      <c r="MNO285" s="477"/>
      <c r="MNT285" s="477"/>
      <c r="MNW285" s="477"/>
      <c r="MOB285" s="477"/>
      <c r="MOE285" s="477"/>
      <c r="MOJ285" s="477"/>
      <c r="MOM285" s="477"/>
      <c r="MOR285" s="477"/>
      <c r="MOU285" s="477"/>
      <c r="MOZ285" s="477"/>
      <c r="MPC285" s="477"/>
      <c r="MPH285" s="477"/>
      <c r="MPK285" s="477"/>
      <c r="MPP285" s="477"/>
      <c r="MPS285" s="477"/>
      <c r="MPX285" s="477"/>
      <c r="MQA285" s="477"/>
      <c r="MQF285" s="477"/>
      <c r="MQI285" s="477"/>
      <c r="MQN285" s="477"/>
      <c r="MQQ285" s="477"/>
      <c r="MQV285" s="477"/>
      <c r="MQY285" s="477"/>
      <c r="MRD285" s="477"/>
      <c r="MRG285" s="477"/>
      <c r="MRL285" s="477"/>
      <c r="MRO285" s="477"/>
      <c r="MRT285" s="477"/>
      <c r="MRW285" s="477"/>
      <c r="MSB285" s="477"/>
      <c r="MSE285" s="477"/>
      <c r="MSJ285" s="477"/>
      <c r="MSM285" s="477"/>
      <c r="MSR285" s="477"/>
      <c r="MSU285" s="477"/>
      <c r="MSZ285" s="477"/>
      <c r="MTC285" s="477"/>
      <c r="MTH285" s="477"/>
      <c r="MTK285" s="477"/>
      <c r="MTP285" s="477"/>
      <c r="MTS285" s="477"/>
      <c r="MTX285" s="477"/>
      <c r="MUA285" s="477"/>
      <c r="MUF285" s="477"/>
      <c r="MUI285" s="477"/>
      <c r="MUN285" s="477"/>
      <c r="MUQ285" s="477"/>
      <c r="MUV285" s="477"/>
      <c r="MUY285" s="477"/>
      <c r="MVD285" s="477"/>
      <c r="MVG285" s="477"/>
      <c r="MVL285" s="477"/>
      <c r="MVO285" s="477"/>
      <c r="MVT285" s="477"/>
      <c r="MVW285" s="477"/>
      <c r="MWB285" s="477"/>
      <c r="MWE285" s="477"/>
      <c r="MWJ285" s="477"/>
      <c r="MWM285" s="477"/>
      <c r="MWR285" s="477"/>
      <c r="MWU285" s="477"/>
      <c r="MWZ285" s="477"/>
      <c r="MXC285" s="477"/>
      <c r="MXH285" s="477"/>
      <c r="MXK285" s="477"/>
      <c r="MXP285" s="477"/>
      <c r="MXS285" s="477"/>
      <c r="MXX285" s="477"/>
      <c r="MYA285" s="477"/>
      <c r="MYF285" s="477"/>
      <c r="MYI285" s="477"/>
      <c r="MYN285" s="477"/>
      <c r="MYQ285" s="477"/>
      <c r="MYV285" s="477"/>
      <c r="MYY285" s="477"/>
      <c r="MZD285" s="477"/>
      <c r="MZG285" s="477"/>
      <c r="MZL285" s="477"/>
      <c r="MZO285" s="477"/>
      <c r="MZT285" s="477"/>
      <c r="MZW285" s="477"/>
      <c r="NAB285" s="477"/>
      <c r="NAE285" s="477"/>
      <c r="NAJ285" s="477"/>
      <c r="NAM285" s="477"/>
      <c r="NAR285" s="477"/>
      <c r="NAU285" s="477"/>
      <c r="NAZ285" s="477"/>
      <c r="NBC285" s="477"/>
      <c r="NBH285" s="477"/>
      <c r="NBK285" s="477"/>
      <c r="NBP285" s="477"/>
      <c r="NBS285" s="477"/>
      <c r="NBX285" s="477"/>
      <c r="NCA285" s="477"/>
      <c r="NCF285" s="477"/>
      <c r="NCI285" s="477"/>
      <c r="NCN285" s="477"/>
      <c r="NCQ285" s="477"/>
      <c r="NCV285" s="477"/>
      <c r="NCY285" s="477"/>
      <c r="NDD285" s="477"/>
      <c r="NDG285" s="477"/>
      <c r="NDL285" s="477"/>
      <c r="NDO285" s="477"/>
      <c r="NDT285" s="477"/>
      <c r="NDW285" s="477"/>
      <c r="NEB285" s="477"/>
      <c r="NEE285" s="477"/>
      <c r="NEJ285" s="477"/>
      <c r="NEM285" s="477"/>
      <c r="NER285" s="477"/>
      <c r="NEU285" s="477"/>
      <c r="NEZ285" s="477"/>
      <c r="NFC285" s="477"/>
      <c r="NFH285" s="477"/>
      <c r="NFK285" s="477"/>
      <c r="NFP285" s="477"/>
      <c r="NFS285" s="477"/>
      <c r="NFX285" s="477"/>
      <c r="NGA285" s="477"/>
      <c r="NGF285" s="477"/>
      <c r="NGI285" s="477"/>
      <c r="NGN285" s="477"/>
      <c r="NGQ285" s="477"/>
      <c r="NGV285" s="477"/>
      <c r="NGY285" s="477"/>
      <c r="NHD285" s="477"/>
      <c r="NHG285" s="477"/>
      <c r="NHL285" s="477"/>
      <c r="NHO285" s="477"/>
      <c r="NHT285" s="477"/>
      <c r="NHW285" s="477"/>
      <c r="NIB285" s="477"/>
      <c r="NIE285" s="477"/>
      <c r="NIJ285" s="477"/>
      <c r="NIM285" s="477"/>
      <c r="NIR285" s="477"/>
      <c r="NIU285" s="477"/>
      <c r="NIZ285" s="477"/>
      <c r="NJC285" s="477"/>
      <c r="NJH285" s="477"/>
      <c r="NJK285" s="477"/>
      <c r="NJP285" s="477"/>
      <c r="NJS285" s="477"/>
      <c r="NJX285" s="477"/>
      <c r="NKA285" s="477"/>
      <c r="NKF285" s="477"/>
      <c r="NKI285" s="477"/>
      <c r="NKN285" s="477"/>
      <c r="NKQ285" s="477"/>
      <c r="NKV285" s="477"/>
      <c r="NKY285" s="477"/>
      <c r="NLD285" s="477"/>
      <c r="NLG285" s="477"/>
      <c r="NLL285" s="477"/>
      <c r="NLO285" s="477"/>
      <c r="NLT285" s="477"/>
      <c r="NLW285" s="477"/>
      <c r="NMB285" s="477"/>
      <c r="NME285" s="477"/>
      <c r="NMJ285" s="477"/>
      <c r="NMM285" s="477"/>
      <c r="NMR285" s="477"/>
      <c r="NMU285" s="477"/>
      <c r="NMZ285" s="477"/>
      <c r="NNC285" s="477"/>
      <c r="NNH285" s="477"/>
      <c r="NNK285" s="477"/>
      <c r="NNP285" s="477"/>
      <c r="NNS285" s="477"/>
      <c r="NNX285" s="477"/>
      <c r="NOA285" s="477"/>
      <c r="NOF285" s="477"/>
      <c r="NOI285" s="477"/>
      <c r="NON285" s="477"/>
      <c r="NOQ285" s="477"/>
      <c r="NOV285" s="477"/>
      <c r="NOY285" s="477"/>
      <c r="NPD285" s="477"/>
      <c r="NPG285" s="477"/>
      <c r="NPL285" s="477"/>
      <c r="NPO285" s="477"/>
      <c r="NPT285" s="477"/>
      <c r="NPW285" s="477"/>
      <c r="NQB285" s="477"/>
      <c r="NQE285" s="477"/>
      <c r="NQJ285" s="477"/>
      <c r="NQM285" s="477"/>
      <c r="NQR285" s="477"/>
      <c r="NQU285" s="477"/>
      <c r="NQZ285" s="477"/>
      <c r="NRC285" s="477"/>
      <c r="NRH285" s="477"/>
      <c r="NRK285" s="477"/>
      <c r="NRP285" s="477"/>
      <c r="NRS285" s="477"/>
      <c r="NRX285" s="477"/>
      <c r="NSA285" s="477"/>
      <c r="NSF285" s="477"/>
      <c r="NSI285" s="477"/>
      <c r="NSN285" s="477"/>
      <c r="NSQ285" s="477"/>
      <c r="NSV285" s="477"/>
      <c r="NSY285" s="477"/>
      <c r="NTD285" s="477"/>
      <c r="NTG285" s="477"/>
      <c r="NTL285" s="477"/>
      <c r="NTO285" s="477"/>
      <c r="NTT285" s="477"/>
      <c r="NTW285" s="477"/>
      <c r="NUB285" s="477"/>
      <c r="NUE285" s="477"/>
      <c r="NUJ285" s="477"/>
      <c r="NUM285" s="477"/>
      <c r="NUR285" s="477"/>
      <c r="NUU285" s="477"/>
      <c r="NUZ285" s="477"/>
      <c r="NVC285" s="477"/>
      <c r="NVH285" s="477"/>
      <c r="NVK285" s="477"/>
      <c r="NVP285" s="477"/>
      <c r="NVS285" s="477"/>
      <c r="NVX285" s="477"/>
      <c r="NWA285" s="477"/>
      <c r="NWF285" s="477"/>
      <c r="NWI285" s="477"/>
      <c r="NWN285" s="477"/>
      <c r="NWQ285" s="477"/>
      <c r="NWV285" s="477"/>
      <c r="NWY285" s="477"/>
      <c r="NXD285" s="477"/>
      <c r="NXG285" s="477"/>
      <c r="NXL285" s="477"/>
      <c r="NXO285" s="477"/>
      <c r="NXT285" s="477"/>
      <c r="NXW285" s="477"/>
      <c r="NYB285" s="477"/>
      <c r="NYE285" s="477"/>
      <c r="NYJ285" s="477"/>
      <c r="NYM285" s="477"/>
      <c r="NYR285" s="477"/>
      <c r="NYU285" s="477"/>
      <c r="NYZ285" s="477"/>
      <c r="NZC285" s="477"/>
      <c r="NZH285" s="477"/>
      <c r="NZK285" s="477"/>
      <c r="NZP285" s="477"/>
      <c r="NZS285" s="477"/>
      <c r="NZX285" s="477"/>
      <c r="OAA285" s="477"/>
      <c r="OAF285" s="477"/>
      <c r="OAI285" s="477"/>
      <c r="OAN285" s="477"/>
      <c r="OAQ285" s="477"/>
      <c r="OAV285" s="477"/>
      <c r="OAY285" s="477"/>
      <c r="OBD285" s="477"/>
      <c r="OBG285" s="477"/>
      <c r="OBL285" s="477"/>
      <c r="OBO285" s="477"/>
      <c r="OBT285" s="477"/>
      <c r="OBW285" s="477"/>
      <c r="OCB285" s="477"/>
      <c r="OCE285" s="477"/>
      <c r="OCJ285" s="477"/>
      <c r="OCM285" s="477"/>
      <c r="OCR285" s="477"/>
      <c r="OCU285" s="477"/>
      <c r="OCZ285" s="477"/>
      <c r="ODC285" s="477"/>
      <c r="ODH285" s="477"/>
      <c r="ODK285" s="477"/>
      <c r="ODP285" s="477"/>
      <c r="ODS285" s="477"/>
      <c r="ODX285" s="477"/>
      <c r="OEA285" s="477"/>
      <c r="OEF285" s="477"/>
      <c r="OEI285" s="477"/>
      <c r="OEN285" s="477"/>
      <c r="OEQ285" s="477"/>
      <c r="OEV285" s="477"/>
      <c r="OEY285" s="477"/>
      <c r="OFD285" s="477"/>
      <c r="OFG285" s="477"/>
      <c r="OFL285" s="477"/>
      <c r="OFO285" s="477"/>
      <c r="OFT285" s="477"/>
      <c r="OFW285" s="477"/>
      <c r="OGB285" s="477"/>
      <c r="OGE285" s="477"/>
      <c r="OGJ285" s="477"/>
      <c r="OGM285" s="477"/>
      <c r="OGR285" s="477"/>
      <c r="OGU285" s="477"/>
      <c r="OGZ285" s="477"/>
      <c r="OHC285" s="477"/>
      <c r="OHH285" s="477"/>
      <c r="OHK285" s="477"/>
      <c r="OHP285" s="477"/>
      <c r="OHS285" s="477"/>
      <c r="OHX285" s="477"/>
      <c r="OIA285" s="477"/>
      <c r="OIF285" s="477"/>
      <c r="OII285" s="477"/>
      <c r="OIN285" s="477"/>
      <c r="OIQ285" s="477"/>
      <c r="OIV285" s="477"/>
      <c r="OIY285" s="477"/>
      <c r="OJD285" s="477"/>
      <c r="OJG285" s="477"/>
      <c r="OJL285" s="477"/>
      <c r="OJO285" s="477"/>
      <c r="OJT285" s="477"/>
      <c r="OJW285" s="477"/>
      <c r="OKB285" s="477"/>
      <c r="OKE285" s="477"/>
      <c r="OKJ285" s="477"/>
      <c r="OKM285" s="477"/>
      <c r="OKR285" s="477"/>
      <c r="OKU285" s="477"/>
      <c r="OKZ285" s="477"/>
      <c r="OLC285" s="477"/>
      <c r="OLH285" s="477"/>
      <c r="OLK285" s="477"/>
      <c r="OLP285" s="477"/>
      <c r="OLS285" s="477"/>
      <c r="OLX285" s="477"/>
      <c r="OMA285" s="477"/>
      <c r="OMF285" s="477"/>
      <c r="OMI285" s="477"/>
      <c r="OMN285" s="477"/>
      <c r="OMQ285" s="477"/>
      <c r="OMV285" s="477"/>
      <c r="OMY285" s="477"/>
      <c r="OND285" s="477"/>
      <c r="ONG285" s="477"/>
      <c r="ONL285" s="477"/>
      <c r="ONO285" s="477"/>
      <c r="ONT285" s="477"/>
      <c r="ONW285" s="477"/>
      <c r="OOB285" s="477"/>
      <c r="OOE285" s="477"/>
      <c r="OOJ285" s="477"/>
      <c r="OOM285" s="477"/>
      <c r="OOR285" s="477"/>
      <c r="OOU285" s="477"/>
      <c r="OOZ285" s="477"/>
      <c r="OPC285" s="477"/>
      <c r="OPH285" s="477"/>
      <c r="OPK285" s="477"/>
      <c r="OPP285" s="477"/>
      <c r="OPS285" s="477"/>
      <c r="OPX285" s="477"/>
      <c r="OQA285" s="477"/>
      <c r="OQF285" s="477"/>
      <c r="OQI285" s="477"/>
      <c r="OQN285" s="477"/>
      <c r="OQQ285" s="477"/>
      <c r="OQV285" s="477"/>
      <c r="OQY285" s="477"/>
      <c r="ORD285" s="477"/>
      <c r="ORG285" s="477"/>
      <c r="ORL285" s="477"/>
      <c r="ORO285" s="477"/>
      <c r="ORT285" s="477"/>
      <c r="ORW285" s="477"/>
      <c r="OSB285" s="477"/>
      <c r="OSE285" s="477"/>
      <c r="OSJ285" s="477"/>
      <c r="OSM285" s="477"/>
      <c r="OSR285" s="477"/>
      <c r="OSU285" s="477"/>
      <c r="OSZ285" s="477"/>
      <c r="OTC285" s="477"/>
      <c r="OTH285" s="477"/>
      <c r="OTK285" s="477"/>
      <c r="OTP285" s="477"/>
      <c r="OTS285" s="477"/>
      <c r="OTX285" s="477"/>
      <c r="OUA285" s="477"/>
      <c r="OUF285" s="477"/>
      <c r="OUI285" s="477"/>
      <c r="OUN285" s="477"/>
      <c r="OUQ285" s="477"/>
      <c r="OUV285" s="477"/>
      <c r="OUY285" s="477"/>
      <c r="OVD285" s="477"/>
      <c r="OVG285" s="477"/>
      <c r="OVL285" s="477"/>
      <c r="OVO285" s="477"/>
      <c r="OVT285" s="477"/>
      <c r="OVW285" s="477"/>
      <c r="OWB285" s="477"/>
      <c r="OWE285" s="477"/>
      <c r="OWJ285" s="477"/>
      <c r="OWM285" s="477"/>
      <c r="OWR285" s="477"/>
      <c r="OWU285" s="477"/>
      <c r="OWZ285" s="477"/>
      <c r="OXC285" s="477"/>
      <c r="OXH285" s="477"/>
      <c r="OXK285" s="477"/>
      <c r="OXP285" s="477"/>
      <c r="OXS285" s="477"/>
      <c r="OXX285" s="477"/>
      <c r="OYA285" s="477"/>
      <c r="OYF285" s="477"/>
      <c r="OYI285" s="477"/>
      <c r="OYN285" s="477"/>
      <c r="OYQ285" s="477"/>
      <c r="OYV285" s="477"/>
      <c r="OYY285" s="477"/>
      <c r="OZD285" s="477"/>
      <c r="OZG285" s="477"/>
      <c r="OZL285" s="477"/>
      <c r="OZO285" s="477"/>
      <c r="OZT285" s="477"/>
      <c r="OZW285" s="477"/>
      <c r="PAB285" s="477"/>
      <c r="PAE285" s="477"/>
      <c r="PAJ285" s="477"/>
      <c r="PAM285" s="477"/>
      <c r="PAR285" s="477"/>
      <c r="PAU285" s="477"/>
      <c r="PAZ285" s="477"/>
      <c r="PBC285" s="477"/>
      <c r="PBH285" s="477"/>
      <c r="PBK285" s="477"/>
      <c r="PBP285" s="477"/>
      <c r="PBS285" s="477"/>
      <c r="PBX285" s="477"/>
      <c r="PCA285" s="477"/>
      <c r="PCF285" s="477"/>
      <c r="PCI285" s="477"/>
      <c r="PCN285" s="477"/>
      <c r="PCQ285" s="477"/>
      <c r="PCV285" s="477"/>
      <c r="PCY285" s="477"/>
      <c r="PDD285" s="477"/>
      <c r="PDG285" s="477"/>
      <c r="PDL285" s="477"/>
      <c r="PDO285" s="477"/>
      <c r="PDT285" s="477"/>
      <c r="PDW285" s="477"/>
      <c r="PEB285" s="477"/>
      <c r="PEE285" s="477"/>
      <c r="PEJ285" s="477"/>
      <c r="PEM285" s="477"/>
      <c r="PER285" s="477"/>
      <c r="PEU285" s="477"/>
      <c r="PEZ285" s="477"/>
      <c r="PFC285" s="477"/>
      <c r="PFH285" s="477"/>
      <c r="PFK285" s="477"/>
      <c r="PFP285" s="477"/>
      <c r="PFS285" s="477"/>
      <c r="PFX285" s="477"/>
      <c r="PGA285" s="477"/>
      <c r="PGF285" s="477"/>
      <c r="PGI285" s="477"/>
      <c r="PGN285" s="477"/>
      <c r="PGQ285" s="477"/>
      <c r="PGV285" s="477"/>
      <c r="PGY285" s="477"/>
      <c r="PHD285" s="477"/>
      <c r="PHG285" s="477"/>
      <c r="PHL285" s="477"/>
      <c r="PHO285" s="477"/>
      <c r="PHT285" s="477"/>
      <c r="PHW285" s="477"/>
      <c r="PIB285" s="477"/>
      <c r="PIE285" s="477"/>
      <c r="PIJ285" s="477"/>
      <c r="PIM285" s="477"/>
      <c r="PIR285" s="477"/>
      <c r="PIU285" s="477"/>
      <c r="PIZ285" s="477"/>
      <c r="PJC285" s="477"/>
      <c r="PJH285" s="477"/>
      <c r="PJK285" s="477"/>
      <c r="PJP285" s="477"/>
      <c r="PJS285" s="477"/>
      <c r="PJX285" s="477"/>
      <c r="PKA285" s="477"/>
      <c r="PKF285" s="477"/>
      <c r="PKI285" s="477"/>
      <c r="PKN285" s="477"/>
      <c r="PKQ285" s="477"/>
      <c r="PKV285" s="477"/>
      <c r="PKY285" s="477"/>
      <c r="PLD285" s="477"/>
      <c r="PLG285" s="477"/>
      <c r="PLL285" s="477"/>
      <c r="PLO285" s="477"/>
      <c r="PLT285" s="477"/>
      <c r="PLW285" s="477"/>
      <c r="PMB285" s="477"/>
      <c r="PME285" s="477"/>
      <c r="PMJ285" s="477"/>
      <c r="PMM285" s="477"/>
      <c r="PMR285" s="477"/>
      <c r="PMU285" s="477"/>
      <c r="PMZ285" s="477"/>
      <c r="PNC285" s="477"/>
      <c r="PNH285" s="477"/>
      <c r="PNK285" s="477"/>
      <c r="PNP285" s="477"/>
      <c r="PNS285" s="477"/>
      <c r="PNX285" s="477"/>
      <c r="POA285" s="477"/>
      <c r="POF285" s="477"/>
      <c r="POI285" s="477"/>
      <c r="PON285" s="477"/>
      <c r="POQ285" s="477"/>
      <c r="POV285" s="477"/>
      <c r="POY285" s="477"/>
      <c r="PPD285" s="477"/>
      <c r="PPG285" s="477"/>
      <c r="PPL285" s="477"/>
      <c r="PPO285" s="477"/>
      <c r="PPT285" s="477"/>
      <c r="PPW285" s="477"/>
      <c r="PQB285" s="477"/>
      <c r="PQE285" s="477"/>
      <c r="PQJ285" s="477"/>
      <c r="PQM285" s="477"/>
      <c r="PQR285" s="477"/>
      <c r="PQU285" s="477"/>
      <c r="PQZ285" s="477"/>
      <c r="PRC285" s="477"/>
      <c r="PRH285" s="477"/>
      <c r="PRK285" s="477"/>
      <c r="PRP285" s="477"/>
      <c r="PRS285" s="477"/>
      <c r="PRX285" s="477"/>
      <c r="PSA285" s="477"/>
      <c r="PSF285" s="477"/>
      <c r="PSI285" s="477"/>
      <c r="PSN285" s="477"/>
      <c r="PSQ285" s="477"/>
      <c r="PSV285" s="477"/>
      <c r="PSY285" s="477"/>
      <c r="PTD285" s="477"/>
      <c r="PTG285" s="477"/>
      <c r="PTL285" s="477"/>
      <c r="PTO285" s="477"/>
      <c r="PTT285" s="477"/>
      <c r="PTW285" s="477"/>
      <c r="PUB285" s="477"/>
      <c r="PUE285" s="477"/>
      <c r="PUJ285" s="477"/>
      <c r="PUM285" s="477"/>
      <c r="PUR285" s="477"/>
      <c r="PUU285" s="477"/>
      <c r="PUZ285" s="477"/>
      <c r="PVC285" s="477"/>
      <c r="PVH285" s="477"/>
      <c r="PVK285" s="477"/>
      <c r="PVP285" s="477"/>
      <c r="PVS285" s="477"/>
      <c r="PVX285" s="477"/>
      <c r="PWA285" s="477"/>
      <c r="PWF285" s="477"/>
      <c r="PWI285" s="477"/>
      <c r="PWN285" s="477"/>
      <c r="PWQ285" s="477"/>
      <c r="PWV285" s="477"/>
      <c r="PWY285" s="477"/>
      <c r="PXD285" s="477"/>
      <c r="PXG285" s="477"/>
      <c r="PXL285" s="477"/>
      <c r="PXO285" s="477"/>
      <c r="PXT285" s="477"/>
      <c r="PXW285" s="477"/>
      <c r="PYB285" s="477"/>
      <c r="PYE285" s="477"/>
      <c r="PYJ285" s="477"/>
      <c r="PYM285" s="477"/>
      <c r="PYR285" s="477"/>
      <c r="PYU285" s="477"/>
      <c r="PYZ285" s="477"/>
      <c r="PZC285" s="477"/>
      <c r="PZH285" s="477"/>
      <c r="PZK285" s="477"/>
      <c r="PZP285" s="477"/>
      <c r="PZS285" s="477"/>
      <c r="PZX285" s="477"/>
      <c r="QAA285" s="477"/>
      <c r="QAF285" s="477"/>
      <c r="QAI285" s="477"/>
      <c r="QAN285" s="477"/>
      <c r="QAQ285" s="477"/>
      <c r="QAV285" s="477"/>
      <c r="QAY285" s="477"/>
      <c r="QBD285" s="477"/>
      <c r="QBG285" s="477"/>
      <c r="QBL285" s="477"/>
      <c r="QBO285" s="477"/>
      <c r="QBT285" s="477"/>
      <c r="QBW285" s="477"/>
      <c r="QCB285" s="477"/>
      <c r="QCE285" s="477"/>
      <c r="QCJ285" s="477"/>
      <c r="QCM285" s="477"/>
      <c r="QCR285" s="477"/>
      <c r="QCU285" s="477"/>
      <c r="QCZ285" s="477"/>
      <c r="QDC285" s="477"/>
      <c r="QDH285" s="477"/>
      <c r="QDK285" s="477"/>
      <c r="QDP285" s="477"/>
      <c r="QDS285" s="477"/>
      <c r="QDX285" s="477"/>
      <c r="QEA285" s="477"/>
      <c r="QEF285" s="477"/>
      <c r="QEI285" s="477"/>
      <c r="QEN285" s="477"/>
      <c r="QEQ285" s="477"/>
      <c r="QEV285" s="477"/>
      <c r="QEY285" s="477"/>
      <c r="QFD285" s="477"/>
      <c r="QFG285" s="477"/>
      <c r="QFL285" s="477"/>
      <c r="QFO285" s="477"/>
      <c r="QFT285" s="477"/>
      <c r="QFW285" s="477"/>
      <c r="QGB285" s="477"/>
      <c r="QGE285" s="477"/>
      <c r="QGJ285" s="477"/>
      <c r="QGM285" s="477"/>
      <c r="QGR285" s="477"/>
      <c r="QGU285" s="477"/>
      <c r="QGZ285" s="477"/>
      <c r="QHC285" s="477"/>
      <c r="QHH285" s="477"/>
      <c r="QHK285" s="477"/>
      <c r="QHP285" s="477"/>
      <c r="QHS285" s="477"/>
      <c r="QHX285" s="477"/>
      <c r="QIA285" s="477"/>
      <c r="QIF285" s="477"/>
      <c r="QII285" s="477"/>
      <c r="QIN285" s="477"/>
      <c r="QIQ285" s="477"/>
      <c r="QIV285" s="477"/>
      <c r="QIY285" s="477"/>
      <c r="QJD285" s="477"/>
      <c r="QJG285" s="477"/>
      <c r="QJL285" s="477"/>
      <c r="QJO285" s="477"/>
      <c r="QJT285" s="477"/>
      <c r="QJW285" s="477"/>
      <c r="QKB285" s="477"/>
      <c r="QKE285" s="477"/>
      <c r="QKJ285" s="477"/>
      <c r="QKM285" s="477"/>
      <c r="QKR285" s="477"/>
      <c r="QKU285" s="477"/>
      <c r="QKZ285" s="477"/>
      <c r="QLC285" s="477"/>
      <c r="QLH285" s="477"/>
      <c r="QLK285" s="477"/>
      <c r="QLP285" s="477"/>
      <c r="QLS285" s="477"/>
      <c r="QLX285" s="477"/>
      <c r="QMA285" s="477"/>
      <c r="QMF285" s="477"/>
      <c r="QMI285" s="477"/>
      <c r="QMN285" s="477"/>
      <c r="QMQ285" s="477"/>
      <c r="QMV285" s="477"/>
      <c r="QMY285" s="477"/>
      <c r="QND285" s="477"/>
      <c r="QNG285" s="477"/>
      <c r="QNL285" s="477"/>
      <c r="QNO285" s="477"/>
      <c r="QNT285" s="477"/>
      <c r="QNW285" s="477"/>
      <c r="QOB285" s="477"/>
      <c r="QOE285" s="477"/>
      <c r="QOJ285" s="477"/>
      <c r="QOM285" s="477"/>
      <c r="QOR285" s="477"/>
      <c r="QOU285" s="477"/>
      <c r="QOZ285" s="477"/>
      <c r="QPC285" s="477"/>
      <c r="QPH285" s="477"/>
      <c r="QPK285" s="477"/>
      <c r="QPP285" s="477"/>
      <c r="QPS285" s="477"/>
      <c r="QPX285" s="477"/>
      <c r="QQA285" s="477"/>
      <c r="QQF285" s="477"/>
      <c r="QQI285" s="477"/>
      <c r="QQN285" s="477"/>
      <c r="QQQ285" s="477"/>
      <c r="QQV285" s="477"/>
      <c r="QQY285" s="477"/>
      <c r="QRD285" s="477"/>
      <c r="QRG285" s="477"/>
      <c r="QRL285" s="477"/>
      <c r="QRO285" s="477"/>
      <c r="QRT285" s="477"/>
      <c r="QRW285" s="477"/>
      <c r="QSB285" s="477"/>
      <c r="QSE285" s="477"/>
      <c r="QSJ285" s="477"/>
      <c r="QSM285" s="477"/>
      <c r="QSR285" s="477"/>
      <c r="QSU285" s="477"/>
      <c r="QSZ285" s="477"/>
      <c r="QTC285" s="477"/>
      <c r="QTH285" s="477"/>
      <c r="QTK285" s="477"/>
      <c r="QTP285" s="477"/>
      <c r="QTS285" s="477"/>
      <c r="QTX285" s="477"/>
      <c r="QUA285" s="477"/>
      <c r="QUF285" s="477"/>
      <c r="QUI285" s="477"/>
      <c r="QUN285" s="477"/>
      <c r="QUQ285" s="477"/>
      <c r="QUV285" s="477"/>
      <c r="QUY285" s="477"/>
      <c r="QVD285" s="477"/>
      <c r="QVG285" s="477"/>
      <c r="QVL285" s="477"/>
      <c r="QVO285" s="477"/>
      <c r="QVT285" s="477"/>
      <c r="QVW285" s="477"/>
      <c r="QWB285" s="477"/>
      <c r="QWE285" s="477"/>
      <c r="QWJ285" s="477"/>
      <c r="QWM285" s="477"/>
      <c r="QWR285" s="477"/>
      <c r="QWU285" s="477"/>
      <c r="QWZ285" s="477"/>
      <c r="QXC285" s="477"/>
      <c r="QXH285" s="477"/>
      <c r="QXK285" s="477"/>
      <c r="QXP285" s="477"/>
      <c r="QXS285" s="477"/>
      <c r="QXX285" s="477"/>
      <c r="QYA285" s="477"/>
      <c r="QYF285" s="477"/>
      <c r="QYI285" s="477"/>
      <c r="QYN285" s="477"/>
      <c r="QYQ285" s="477"/>
      <c r="QYV285" s="477"/>
      <c r="QYY285" s="477"/>
      <c r="QZD285" s="477"/>
      <c r="QZG285" s="477"/>
      <c r="QZL285" s="477"/>
      <c r="QZO285" s="477"/>
      <c r="QZT285" s="477"/>
      <c r="QZW285" s="477"/>
      <c r="RAB285" s="477"/>
      <c r="RAE285" s="477"/>
      <c r="RAJ285" s="477"/>
      <c r="RAM285" s="477"/>
      <c r="RAR285" s="477"/>
      <c r="RAU285" s="477"/>
      <c r="RAZ285" s="477"/>
      <c r="RBC285" s="477"/>
      <c r="RBH285" s="477"/>
      <c r="RBK285" s="477"/>
      <c r="RBP285" s="477"/>
      <c r="RBS285" s="477"/>
      <c r="RBX285" s="477"/>
      <c r="RCA285" s="477"/>
      <c r="RCF285" s="477"/>
      <c r="RCI285" s="477"/>
      <c r="RCN285" s="477"/>
      <c r="RCQ285" s="477"/>
      <c r="RCV285" s="477"/>
      <c r="RCY285" s="477"/>
      <c r="RDD285" s="477"/>
      <c r="RDG285" s="477"/>
      <c r="RDL285" s="477"/>
      <c r="RDO285" s="477"/>
      <c r="RDT285" s="477"/>
      <c r="RDW285" s="477"/>
      <c r="REB285" s="477"/>
      <c r="REE285" s="477"/>
      <c r="REJ285" s="477"/>
      <c r="REM285" s="477"/>
      <c r="RER285" s="477"/>
      <c r="REU285" s="477"/>
      <c r="REZ285" s="477"/>
      <c r="RFC285" s="477"/>
      <c r="RFH285" s="477"/>
      <c r="RFK285" s="477"/>
      <c r="RFP285" s="477"/>
      <c r="RFS285" s="477"/>
      <c r="RFX285" s="477"/>
      <c r="RGA285" s="477"/>
      <c r="RGF285" s="477"/>
      <c r="RGI285" s="477"/>
      <c r="RGN285" s="477"/>
      <c r="RGQ285" s="477"/>
      <c r="RGV285" s="477"/>
      <c r="RGY285" s="477"/>
      <c r="RHD285" s="477"/>
      <c r="RHG285" s="477"/>
      <c r="RHL285" s="477"/>
      <c r="RHO285" s="477"/>
      <c r="RHT285" s="477"/>
      <c r="RHW285" s="477"/>
      <c r="RIB285" s="477"/>
      <c r="RIE285" s="477"/>
      <c r="RIJ285" s="477"/>
      <c r="RIM285" s="477"/>
      <c r="RIR285" s="477"/>
      <c r="RIU285" s="477"/>
      <c r="RIZ285" s="477"/>
      <c r="RJC285" s="477"/>
      <c r="RJH285" s="477"/>
      <c r="RJK285" s="477"/>
      <c r="RJP285" s="477"/>
      <c r="RJS285" s="477"/>
      <c r="RJX285" s="477"/>
      <c r="RKA285" s="477"/>
      <c r="RKF285" s="477"/>
      <c r="RKI285" s="477"/>
      <c r="RKN285" s="477"/>
      <c r="RKQ285" s="477"/>
      <c r="RKV285" s="477"/>
      <c r="RKY285" s="477"/>
      <c r="RLD285" s="477"/>
      <c r="RLG285" s="477"/>
      <c r="RLL285" s="477"/>
      <c r="RLO285" s="477"/>
      <c r="RLT285" s="477"/>
      <c r="RLW285" s="477"/>
      <c r="RMB285" s="477"/>
      <c r="RME285" s="477"/>
      <c r="RMJ285" s="477"/>
      <c r="RMM285" s="477"/>
      <c r="RMR285" s="477"/>
      <c r="RMU285" s="477"/>
      <c r="RMZ285" s="477"/>
      <c r="RNC285" s="477"/>
      <c r="RNH285" s="477"/>
      <c r="RNK285" s="477"/>
      <c r="RNP285" s="477"/>
      <c r="RNS285" s="477"/>
      <c r="RNX285" s="477"/>
      <c r="ROA285" s="477"/>
      <c r="ROF285" s="477"/>
      <c r="ROI285" s="477"/>
      <c r="RON285" s="477"/>
      <c r="ROQ285" s="477"/>
      <c r="ROV285" s="477"/>
      <c r="ROY285" s="477"/>
      <c r="RPD285" s="477"/>
      <c r="RPG285" s="477"/>
      <c r="RPL285" s="477"/>
      <c r="RPO285" s="477"/>
      <c r="RPT285" s="477"/>
      <c r="RPW285" s="477"/>
      <c r="RQB285" s="477"/>
      <c r="RQE285" s="477"/>
      <c r="RQJ285" s="477"/>
      <c r="RQM285" s="477"/>
      <c r="RQR285" s="477"/>
      <c r="RQU285" s="477"/>
      <c r="RQZ285" s="477"/>
      <c r="RRC285" s="477"/>
      <c r="RRH285" s="477"/>
      <c r="RRK285" s="477"/>
      <c r="RRP285" s="477"/>
      <c r="RRS285" s="477"/>
      <c r="RRX285" s="477"/>
      <c r="RSA285" s="477"/>
      <c r="RSF285" s="477"/>
      <c r="RSI285" s="477"/>
      <c r="RSN285" s="477"/>
      <c r="RSQ285" s="477"/>
      <c r="RSV285" s="477"/>
      <c r="RSY285" s="477"/>
      <c r="RTD285" s="477"/>
      <c r="RTG285" s="477"/>
      <c r="RTL285" s="477"/>
      <c r="RTO285" s="477"/>
      <c r="RTT285" s="477"/>
      <c r="RTW285" s="477"/>
      <c r="RUB285" s="477"/>
      <c r="RUE285" s="477"/>
      <c r="RUJ285" s="477"/>
      <c r="RUM285" s="477"/>
      <c r="RUR285" s="477"/>
      <c r="RUU285" s="477"/>
      <c r="RUZ285" s="477"/>
      <c r="RVC285" s="477"/>
      <c r="RVH285" s="477"/>
      <c r="RVK285" s="477"/>
      <c r="RVP285" s="477"/>
      <c r="RVS285" s="477"/>
      <c r="RVX285" s="477"/>
      <c r="RWA285" s="477"/>
      <c r="RWF285" s="477"/>
      <c r="RWI285" s="477"/>
      <c r="RWN285" s="477"/>
      <c r="RWQ285" s="477"/>
      <c r="RWV285" s="477"/>
      <c r="RWY285" s="477"/>
      <c r="RXD285" s="477"/>
      <c r="RXG285" s="477"/>
      <c r="RXL285" s="477"/>
      <c r="RXO285" s="477"/>
      <c r="RXT285" s="477"/>
      <c r="RXW285" s="477"/>
      <c r="RYB285" s="477"/>
      <c r="RYE285" s="477"/>
      <c r="RYJ285" s="477"/>
      <c r="RYM285" s="477"/>
      <c r="RYR285" s="477"/>
      <c r="RYU285" s="477"/>
      <c r="RYZ285" s="477"/>
      <c r="RZC285" s="477"/>
      <c r="RZH285" s="477"/>
      <c r="RZK285" s="477"/>
      <c r="RZP285" s="477"/>
      <c r="RZS285" s="477"/>
      <c r="RZX285" s="477"/>
      <c r="SAA285" s="477"/>
      <c r="SAF285" s="477"/>
      <c r="SAI285" s="477"/>
      <c r="SAN285" s="477"/>
      <c r="SAQ285" s="477"/>
      <c r="SAV285" s="477"/>
      <c r="SAY285" s="477"/>
      <c r="SBD285" s="477"/>
      <c r="SBG285" s="477"/>
      <c r="SBL285" s="477"/>
      <c r="SBO285" s="477"/>
      <c r="SBT285" s="477"/>
      <c r="SBW285" s="477"/>
      <c r="SCB285" s="477"/>
      <c r="SCE285" s="477"/>
      <c r="SCJ285" s="477"/>
      <c r="SCM285" s="477"/>
      <c r="SCR285" s="477"/>
      <c r="SCU285" s="477"/>
      <c r="SCZ285" s="477"/>
      <c r="SDC285" s="477"/>
      <c r="SDH285" s="477"/>
      <c r="SDK285" s="477"/>
      <c r="SDP285" s="477"/>
      <c r="SDS285" s="477"/>
      <c r="SDX285" s="477"/>
      <c r="SEA285" s="477"/>
      <c r="SEF285" s="477"/>
      <c r="SEI285" s="477"/>
      <c r="SEN285" s="477"/>
      <c r="SEQ285" s="477"/>
      <c r="SEV285" s="477"/>
      <c r="SEY285" s="477"/>
      <c r="SFD285" s="477"/>
      <c r="SFG285" s="477"/>
      <c r="SFL285" s="477"/>
      <c r="SFO285" s="477"/>
      <c r="SFT285" s="477"/>
      <c r="SFW285" s="477"/>
      <c r="SGB285" s="477"/>
      <c r="SGE285" s="477"/>
      <c r="SGJ285" s="477"/>
      <c r="SGM285" s="477"/>
      <c r="SGR285" s="477"/>
      <c r="SGU285" s="477"/>
      <c r="SGZ285" s="477"/>
      <c r="SHC285" s="477"/>
      <c r="SHH285" s="477"/>
      <c r="SHK285" s="477"/>
      <c r="SHP285" s="477"/>
      <c r="SHS285" s="477"/>
      <c r="SHX285" s="477"/>
      <c r="SIA285" s="477"/>
      <c r="SIF285" s="477"/>
      <c r="SII285" s="477"/>
      <c r="SIN285" s="477"/>
      <c r="SIQ285" s="477"/>
      <c r="SIV285" s="477"/>
      <c r="SIY285" s="477"/>
      <c r="SJD285" s="477"/>
      <c r="SJG285" s="477"/>
      <c r="SJL285" s="477"/>
      <c r="SJO285" s="477"/>
      <c r="SJT285" s="477"/>
      <c r="SJW285" s="477"/>
      <c r="SKB285" s="477"/>
      <c r="SKE285" s="477"/>
      <c r="SKJ285" s="477"/>
      <c r="SKM285" s="477"/>
      <c r="SKR285" s="477"/>
      <c r="SKU285" s="477"/>
      <c r="SKZ285" s="477"/>
      <c r="SLC285" s="477"/>
      <c r="SLH285" s="477"/>
      <c r="SLK285" s="477"/>
      <c r="SLP285" s="477"/>
      <c r="SLS285" s="477"/>
      <c r="SLX285" s="477"/>
      <c r="SMA285" s="477"/>
      <c r="SMF285" s="477"/>
      <c r="SMI285" s="477"/>
      <c r="SMN285" s="477"/>
      <c r="SMQ285" s="477"/>
      <c r="SMV285" s="477"/>
      <c r="SMY285" s="477"/>
      <c r="SND285" s="477"/>
      <c r="SNG285" s="477"/>
      <c r="SNL285" s="477"/>
      <c r="SNO285" s="477"/>
      <c r="SNT285" s="477"/>
      <c r="SNW285" s="477"/>
      <c r="SOB285" s="477"/>
      <c r="SOE285" s="477"/>
      <c r="SOJ285" s="477"/>
      <c r="SOM285" s="477"/>
      <c r="SOR285" s="477"/>
      <c r="SOU285" s="477"/>
      <c r="SOZ285" s="477"/>
      <c r="SPC285" s="477"/>
      <c r="SPH285" s="477"/>
      <c r="SPK285" s="477"/>
      <c r="SPP285" s="477"/>
      <c r="SPS285" s="477"/>
      <c r="SPX285" s="477"/>
      <c r="SQA285" s="477"/>
      <c r="SQF285" s="477"/>
      <c r="SQI285" s="477"/>
      <c r="SQN285" s="477"/>
      <c r="SQQ285" s="477"/>
      <c r="SQV285" s="477"/>
      <c r="SQY285" s="477"/>
      <c r="SRD285" s="477"/>
      <c r="SRG285" s="477"/>
      <c r="SRL285" s="477"/>
      <c r="SRO285" s="477"/>
      <c r="SRT285" s="477"/>
      <c r="SRW285" s="477"/>
      <c r="SSB285" s="477"/>
      <c r="SSE285" s="477"/>
      <c r="SSJ285" s="477"/>
      <c r="SSM285" s="477"/>
      <c r="SSR285" s="477"/>
      <c r="SSU285" s="477"/>
      <c r="SSZ285" s="477"/>
      <c r="STC285" s="477"/>
      <c r="STH285" s="477"/>
      <c r="STK285" s="477"/>
      <c r="STP285" s="477"/>
      <c r="STS285" s="477"/>
      <c r="STX285" s="477"/>
      <c r="SUA285" s="477"/>
      <c r="SUF285" s="477"/>
      <c r="SUI285" s="477"/>
      <c r="SUN285" s="477"/>
      <c r="SUQ285" s="477"/>
      <c r="SUV285" s="477"/>
      <c r="SUY285" s="477"/>
      <c r="SVD285" s="477"/>
      <c r="SVG285" s="477"/>
      <c r="SVL285" s="477"/>
      <c r="SVO285" s="477"/>
      <c r="SVT285" s="477"/>
      <c r="SVW285" s="477"/>
      <c r="SWB285" s="477"/>
      <c r="SWE285" s="477"/>
      <c r="SWJ285" s="477"/>
      <c r="SWM285" s="477"/>
      <c r="SWR285" s="477"/>
      <c r="SWU285" s="477"/>
      <c r="SWZ285" s="477"/>
      <c r="SXC285" s="477"/>
      <c r="SXH285" s="477"/>
      <c r="SXK285" s="477"/>
      <c r="SXP285" s="477"/>
      <c r="SXS285" s="477"/>
      <c r="SXX285" s="477"/>
      <c r="SYA285" s="477"/>
      <c r="SYF285" s="477"/>
      <c r="SYI285" s="477"/>
      <c r="SYN285" s="477"/>
      <c r="SYQ285" s="477"/>
      <c r="SYV285" s="477"/>
      <c r="SYY285" s="477"/>
      <c r="SZD285" s="477"/>
      <c r="SZG285" s="477"/>
      <c r="SZL285" s="477"/>
      <c r="SZO285" s="477"/>
      <c r="SZT285" s="477"/>
      <c r="SZW285" s="477"/>
      <c r="TAB285" s="477"/>
      <c r="TAE285" s="477"/>
      <c r="TAJ285" s="477"/>
      <c r="TAM285" s="477"/>
      <c r="TAR285" s="477"/>
      <c r="TAU285" s="477"/>
      <c r="TAZ285" s="477"/>
      <c r="TBC285" s="477"/>
      <c r="TBH285" s="477"/>
      <c r="TBK285" s="477"/>
      <c r="TBP285" s="477"/>
      <c r="TBS285" s="477"/>
      <c r="TBX285" s="477"/>
      <c r="TCA285" s="477"/>
      <c r="TCF285" s="477"/>
      <c r="TCI285" s="477"/>
      <c r="TCN285" s="477"/>
      <c r="TCQ285" s="477"/>
      <c r="TCV285" s="477"/>
      <c r="TCY285" s="477"/>
      <c r="TDD285" s="477"/>
      <c r="TDG285" s="477"/>
      <c r="TDL285" s="477"/>
      <c r="TDO285" s="477"/>
      <c r="TDT285" s="477"/>
      <c r="TDW285" s="477"/>
      <c r="TEB285" s="477"/>
      <c r="TEE285" s="477"/>
      <c r="TEJ285" s="477"/>
      <c r="TEM285" s="477"/>
      <c r="TER285" s="477"/>
      <c r="TEU285" s="477"/>
      <c r="TEZ285" s="477"/>
      <c r="TFC285" s="477"/>
      <c r="TFH285" s="477"/>
      <c r="TFK285" s="477"/>
      <c r="TFP285" s="477"/>
      <c r="TFS285" s="477"/>
      <c r="TFX285" s="477"/>
      <c r="TGA285" s="477"/>
      <c r="TGF285" s="477"/>
      <c r="TGI285" s="477"/>
      <c r="TGN285" s="477"/>
      <c r="TGQ285" s="477"/>
      <c r="TGV285" s="477"/>
      <c r="TGY285" s="477"/>
      <c r="THD285" s="477"/>
      <c r="THG285" s="477"/>
      <c r="THL285" s="477"/>
      <c r="THO285" s="477"/>
      <c r="THT285" s="477"/>
      <c r="THW285" s="477"/>
      <c r="TIB285" s="477"/>
      <c r="TIE285" s="477"/>
      <c r="TIJ285" s="477"/>
      <c r="TIM285" s="477"/>
      <c r="TIR285" s="477"/>
      <c r="TIU285" s="477"/>
      <c r="TIZ285" s="477"/>
      <c r="TJC285" s="477"/>
      <c r="TJH285" s="477"/>
      <c r="TJK285" s="477"/>
      <c r="TJP285" s="477"/>
      <c r="TJS285" s="477"/>
      <c r="TJX285" s="477"/>
      <c r="TKA285" s="477"/>
      <c r="TKF285" s="477"/>
      <c r="TKI285" s="477"/>
      <c r="TKN285" s="477"/>
      <c r="TKQ285" s="477"/>
      <c r="TKV285" s="477"/>
      <c r="TKY285" s="477"/>
      <c r="TLD285" s="477"/>
      <c r="TLG285" s="477"/>
      <c r="TLL285" s="477"/>
      <c r="TLO285" s="477"/>
      <c r="TLT285" s="477"/>
      <c r="TLW285" s="477"/>
      <c r="TMB285" s="477"/>
      <c r="TME285" s="477"/>
      <c r="TMJ285" s="477"/>
      <c r="TMM285" s="477"/>
      <c r="TMR285" s="477"/>
      <c r="TMU285" s="477"/>
      <c r="TMZ285" s="477"/>
      <c r="TNC285" s="477"/>
      <c r="TNH285" s="477"/>
      <c r="TNK285" s="477"/>
      <c r="TNP285" s="477"/>
      <c r="TNS285" s="477"/>
      <c r="TNX285" s="477"/>
      <c r="TOA285" s="477"/>
      <c r="TOF285" s="477"/>
      <c r="TOI285" s="477"/>
      <c r="TON285" s="477"/>
      <c r="TOQ285" s="477"/>
      <c r="TOV285" s="477"/>
      <c r="TOY285" s="477"/>
      <c r="TPD285" s="477"/>
      <c r="TPG285" s="477"/>
      <c r="TPL285" s="477"/>
      <c r="TPO285" s="477"/>
      <c r="TPT285" s="477"/>
      <c r="TPW285" s="477"/>
      <c r="TQB285" s="477"/>
      <c r="TQE285" s="477"/>
      <c r="TQJ285" s="477"/>
      <c r="TQM285" s="477"/>
      <c r="TQR285" s="477"/>
      <c r="TQU285" s="477"/>
      <c r="TQZ285" s="477"/>
      <c r="TRC285" s="477"/>
      <c r="TRH285" s="477"/>
      <c r="TRK285" s="477"/>
      <c r="TRP285" s="477"/>
      <c r="TRS285" s="477"/>
      <c r="TRX285" s="477"/>
      <c r="TSA285" s="477"/>
      <c r="TSF285" s="477"/>
      <c r="TSI285" s="477"/>
      <c r="TSN285" s="477"/>
      <c r="TSQ285" s="477"/>
      <c r="TSV285" s="477"/>
      <c r="TSY285" s="477"/>
      <c r="TTD285" s="477"/>
      <c r="TTG285" s="477"/>
      <c r="TTL285" s="477"/>
      <c r="TTO285" s="477"/>
      <c r="TTT285" s="477"/>
      <c r="TTW285" s="477"/>
      <c r="TUB285" s="477"/>
      <c r="TUE285" s="477"/>
      <c r="TUJ285" s="477"/>
      <c r="TUM285" s="477"/>
      <c r="TUR285" s="477"/>
      <c r="TUU285" s="477"/>
      <c r="TUZ285" s="477"/>
      <c r="TVC285" s="477"/>
      <c r="TVH285" s="477"/>
      <c r="TVK285" s="477"/>
      <c r="TVP285" s="477"/>
      <c r="TVS285" s="477"/>
      <c r="TVX285" s="477"/>
      <c r="TWA285" s="477"/>
      <c r="TWF285" s="477"/>
      <c r="TWI285" s="477"/>
      <c r="TWN285" s="477"/>
      <c r="TWQ285" s="477"/>
      <c r="TWV285" s="477"/>
      <c r="TWY285" s="477"/>
      <c r="TXD285" s="477"/>
      <c r="TXG285" s="477"/>
      <c r="TXL285" s="477"/>
      <c r="TXO285" s="477"/>
      <c r="TXT285" s="477"/>
      <c r="TXW285" s="477"/>
      <c r="TYB285" s="477"/>
      <c r="TYE285" s="477"/>
      <c r="TYJ285" s="477"/>
      <c r="TYM285" s="477"/>
      <c r="TYR285" s="477"/>
      <c r="TYU285" s="477"/>
      <c r="TYZ285" s="477"/>
      <c r="TZC285" s="477"/>
      <c r="TZH285" s="477"/>
      <c r="TZK285" s="477"/>
      <c r="TZP285" s="477"/>
      <c r="TZS285" s="477"/>
      <c r="TZX285" s="477"/>
      <c r="UAA285" s="477"/>
      <c r="UAF285" s="477"/>
      <c r="UAI285" s="477"/>
      <c r="UAN285" s="477"/>
      <c r="UAQ285" s="477"/>
      <c r="UAV285" s="477"/>
      <c r="UAY285" s="477"/>
      <c r="UBD285" s="477"/>
      <c r="UBG285" s="477"/>
      <c r="UBL285" s="477"/>
      <c r="UBO285" s="477"/>
      <c r="UBT285" s="477"/>
      <c r="UBW285" s="477"/>
      <c r="UCB285" s="477"/>
      <c r="UCE285" s="477"/>
      <c r="UCJ285" s="477"/>
      <c r="UCM285" s="477"/>
      <c r="UCR285" s="477"/>
      <c r="UCU285" s="477"/>
      <c r="UCZ285" s="477"/>
      <c r="UDC285" s="477"/>
      <c r="UDH285" s="477"/>
      <c r="UDK285" s="477"/>
      <c r="UDP285" s="477"/>
      <c r="UDS285" s="477"/>
      <c r="UDX285" s="477"/>
      <c r="UEA285" s="477"/>
      <c r="UEF285" s="477"/>
      <c r="UEI285" s="477"/>
      <c r="UEN285" s="477"/>
      <c r="UEQ285" s="477"/>
      <c r="UEV285" s="477"/>
      <c r="UEY285" s="477"/>
      <c r="UFD285" s="477"/>
      <c r="UFG285" s="477"/>
      <c r="UFL285" s="477"/>
      <c r="UFO285" s="477"/>
      <c r="UFT285" s="477"/>
      <c r="UFW285" s="477"/>
      <c r="UGB285" s="477"/>
      <c r="UGE285" s="477"/>
      <c r="UGJ285" s="477"/>
      <c r="UGM285" s="477"/>
      <c r="UGR285" s="477"/>
      <c r="UGU285" s="477"/>
      <c r="UGZ285" s="477"/>
      <c r="UHC285" s="477"/>
      <c r="UHH285" s="477"/>
      <c r="UHK285" s="477"/>
      <c r="UHP285" s="477"/>
      <c r="UHS285" s="477"/>
      <c r="UHX285" s="477"/>
      <c r="UIA285" s="477"/>
      <c r="UIF285" s="477"/>
      <c r="UII285" s="477"/>
      <c r="UIN285" s="477"/>
      <c r="UIQ285" s="477"/>
      <c r="UIV285" s="477"/>
      <c r="UIY285" s="477"/>
      <c r="UJD285" s="477"/>
      <c r="UJG285" s="477"/>
      <c r="UJL285" s="477"/>
      <c r="UJO285" s="477"/>
      <c r="UJT285" s="477"/>
      <c r="UJW285" s="477"/>
      <c r="UKB285" s="477"/>
      <c r="UKE285" s="477"/>
      <c r="UKJ285" s="477"/>
      <c r="UKM285" s="477"/>
      <c r="UKR285" s="477"/>
      <c r="UKU285" s="477"/>
      <c r="UKZ285" s="477"/>
      <c r="ULC285" s="477"/>
      <c r="ULH285" s="477"/>
      <c r="ULK285" s="477"/>
      <c r="ULP285" s="477"/>
      <c r="ULS285" s="477"/>
      <c r="ULX285" s="477"/>
      <c r="UMA285" s="477"/>
      <c r="UMF285" s="477"/>
      <c r="UMI285" s="477"/>
      <c r="UMN285" s="477"/>
      <c r="UMQ285" s="477"/>
      <c r="UMV285" s="477"/>
      <c r="UMY285" s="477"/>
      <c r="UND285" s="477"/>
      <c r="UNG285" s="477"/>
      <c r="UNL285" s="477"/>
      <c r="UNO285" s="477"/>
      <c r="UNT285" s="477"/>
      <c r="UNW285" s="477"/>
      <c r="UOB285" s="477"/>
      <c r="UOE285" s="477"/>
      <c r="UOJ285" s="477"/>
      <c r="UOM285" s="477"/>
      <c r="UOR285" s="477"/>
      <c r="UOU285" s="477"/>
      <c r="UOZ285" s="477"/>
      <c r="UPC285" s="477"/>
      <c r="UPH285" s="477"/>
      <c r="UPK285" s="477"/>
      <c r="UPP285" s="477"/>
      <c r="UPS285" s="477"/>
      <c r="UPX285" s="477"/>
      <c r="UQA285" s="477"/>
      <c r="UQF285" s="477"/>
      <c r="UQI285" s="477"/>
      <c r="UQN285" s="477"/>
      <c r="UQQ285" s="477"/>
      <c r="UQV285" s="477"/>
      <c r="UQY285" s="477"/>
      <c r="URD285" s="477"/>
      <c r="URG285" s="477"/>
      <c r="URL285" s="477"/>
      <c r="URO285" s="477"/>
      <c r="URT285" s="477"/>
      <c r="URW285" s="477"/>
      <c r="USB285" s="477"/>
      <c r="USE285" s="477"/>
      <c r="USJ285" s="477"/>
      <c r="USM285" s="477"/>
      <c r="USR285" s="477"/>
      <c r="USU285" s="477"/>
      <c r="USZ285" s="477"/>
      <c r="UTC285" s="477"/>
      <c r="UTH285" s="477"/>
      <c r="UTK285" s="477"/>
      <c r="UTP285" s="477"/>
      <c r="UTS285" s="477"/>
      <c r="UTX285" s="477"/>
      <c r="UUA285" s="477"/>
      <c r="UUF285" s="477"/>
      <c r="UUI285" s="477"/>
      <c r="UUN285" s="477"/>
      <c r="UUQ285" s="477"/>
      <c r="UUV285" s="477"/>
      <c r="UUY285" s="477"/>
      <c r="UVD285" s="477"/>
      <c r="UVG285" s="477"/>
      <c r="UVL285" s="477"/>
      <c r="UVO285" s="477"/>
      <c r="UVT285" s="477"/>
      <c r="UVW285" s="477"/>
      <c r="UWB285" s="477"/>
      <c r="UWE285" s="477"/>
      <c r="UWJ285" s="477"/>
      <c r="UWM285" s="477"/>
      <c r="UWR285" s="477"/>
      <c r="UWU285" s="477"/>
      <c r="UWZ285" s="477"/>
      <c r="UXC285" s="477"/>
      <c r="UXH285" s="477"/>
      <c r="UXK285" s="477"/>
      <c r="UXP285" s="477"/>
      <c r="UXS285" s="477"/>
      <c r="UXX285" s="477"/>
      <c r="UYA285" s="477"/>
      <c r="UYF285" s="477"/>
      <c r="UYI285" s="477"/>
      <c r="UYN285" s="477"/>
      <c r="UYQ285" s="477"/>
      <c r="UYV285" s="477"/>
      <c r="UYY285" s="477"/>
      <c r="UZD285" s="477"/>
      <c r="UZG285" s="477"/>
      <c r="UZL285" s="477"/>
      <c r="UZO285" s="477"/>
      <c r="UZT285" s="477"/>
      <c r="UZW285" s="477"/>
      <c r="VAB285" s="477"/>
      <c r="VAE285" s="477"/>
      <c r="VAJ285" s="477"/>
      <c r="VAM285" s="477"/>
      <c r="VAR285" s="477"/>
      <c r="VAU285" s="477"/>
      <c r="VAZ285" s="477"/>
      <c r="VBC285" s="477"/>
      <c r="VBH285" s="477"/>
      <c r="VBK285" s="477"/>
      <c r="VBP285" s="477"/>
      <c r="VBS285" s="477"/>
      <c r="VBX285" s="477"/>
      <c r="VCA285" s="477"/>
      <c r="VCF285" s="477"/>
      <c r="VCI285" s="477"/>
      <c r="VCN285" s="477"/>
      <c r="VCQ285" s="477"/>
      <c r="VCV285" s="477"/>
      <c r="VCY285" s="477"/>
      <c r="VDD285" s="477"/>
      <c r="VDG285" s="477"/>
      <c r="VDL285" s="477"/>
      <c r="VDO285" s="477"/>
      <c r="VDT285" s="477"/>
      <c r="VDW285" s="477"/>
      <c r="VEB285" s="477"/>
      <c r="VEE285" s="477"/>
      <c r="VEJ285" s="477"/>
      <c r="VEM285" s="477"/>
      <c r="VER285" s="477"/>
      <c r="VEU285" s="477"/>
      <c r="VEZ285" s="477"/>
      <c r="VFC285" s="477"/>
      <c r="VFH285" s="477"/>
      <c r="VFK285" s="477"/>
      <c r="VFP285" s="477"/>
      <c r="VFS285" s="477"/>
      <c r="VFX285" s="477"/>
      <c r="VGA285" s="477"/>
      <c r="VGF285" s="477"/>
      <c r="VGI285" s="477"/>
      <c r="VGN285" s="477"/>
      <c r="VGQ285" s="477"/>
      <c r="VGV285" s="477"/>
      <c r="VGY285" s="477"/>
      <c r="VHD285" s="477"/>
      <c r="VHG285" s="477"/>
      <c r="VHL285" s="477"/>
      <c r="VHO285" s="477"/>
      <c r="VHT285" s="477"/>
      <c r="VHW285" s="477"/>
      <c r="VIB285" s="477"/>
      <c r="VIE285" s="477"/>
      <c r="VIJ285" s="477"/>
      <c r="VIM285" s="477"/>
      <c r="VIR285" s="477"/>
      <c r="VIU285" s="477"/>
      <c r="VIZ285" s="477"/>
      <c r="VJC285" s="477"/>
      <c r="VJH285" s="477"/>
      <c r="VJK285" s="477"/>
      <c r="VJP285" s="477"/>
      <c r="VJS285" s="477"/>
      <c r="VJX285" s="477"/>
      <c r="VKA285" s="477"/>
      <c r="VKF285" s="477"/>
      <c r="VKI285" s="477"/>
      <c r="VKN285" s="477"/>
      <c r="VKQ285" s="477"/>
      <c r="VKV285" s="477"/>
      <c r="VKY285" s="477"/>
      <c r="VLD285" s="477"/>
      <c r="VLG285" s="477"/>
      <c r="VLL285" s="477"/>
      <c r="VLO285" s="477"/>
      <c r="VLT285" s="477"/>
      <c r="VLW285" s="477"/>
      <c r="VMB285" s="477"/>
      <c r="VME285" s="477"/>
      <c r="VMJ285" s="477"/>
      <c r="VMM285" s="477"/>
      <c r="VMR285" s="477"/>
      <c r="VMU285" s="477"/>
      <c r="VMZ285" s="477"/>
      <c r="VNC285" s="477"/>
      <c r="VNH285" s="477"/>
      <c r="VNK285" s="477"/>
      <c r="VNP285" s="477"/>
      <c r="VNS285" s="477"/>
      <c r="VNX285" s="477"/>
      <c r="VOA285" s="477"/>
      <c r="VOF285" s="477"/>
      <c r="VOI285" s="477"/>
      <c r="VON285" s="477"/>
      <c r="VOQ285" s="477"/>
      <c r="VOV285" s="477"/>
      <c r="VOY285" s="477"/>
      <c r="VPD285" s="477"/>
      <c r="VPG285" s="477"/>
      <c r="VPL285" s="477"/>
      <c r="VPO285" s="477"/>
      <c r="VPT285" s="477"/>
      <c r="VPW285" s="477"/>
      <c r="VQB285" s="477"/>
      <c r="VQE285" s="477"/>
      <c r="VQJ285" s="477"/>
      <c r="VQM285" s="477"/>
      <c r="VQR285" s="477"/>
      <c r="VQU285" s="477"/>
      <c r="VQZ285" s="477"/>
      <c r="VRC285" s="477"/>
      <c r="VRH285" s="477"/>
      <c r="VRK285" s="477"/>
      <c r="VRP285" s="477"/>
      <c r="VRS285" s="477"/>
      <c r="VRX285" s="477"/>
      <c r="VSA285" s="477"/>
      <c r="VSF285" s="477"/>
      <c r="VSI285" s="477"/>
      <c r="VSN285" s="477"/>
      <c r="VSQ285" s="477"/>
      <c r="VSV285" s="477"/>
      <c r="VSY285" s="477"/>
      <c r="VTD285" s="477"/>
      <c r="VTG285" s="477"/>
      <c r="VTL285" s="477"/>
      <c r="VTO285" s="477"/>
      <c r="VTT285" s="477"/>
      <c r="VTW285" s="477"/>
      <c r="VUB285" s="477"/>
      <c r="VUE285" s="477"/>
      <c r="VUJ285" s="477"/>
      <c r="VUM285" s="477"/>
      <c r="VUR285" s="477"/>
      <c r="VUU285" s="477"/>
      <c r="VUZ285" s="477"/>
      <c r="VVC285" s="477"/>
      <c r="VVH285" s="477"/>
      <c r="VVK285" s="477"/>
      <c r="VVP285" s="477"/>
      <c r="VVS285" s="477"/>
      <c r="VVX285" s="477"/>
      <c r="VWA285" s="477"/>
      <c r="VWF285" s="477"/>
      <c r="VWI285" s="477"/>
      <c r="VWN285" s="477"/>
      <c r="VWQ285" s="477"/>
      <c r="VWV285" s="477"/>
      <c r="VWY285" s="477"/>
      <c r="VXD285" s="477"/>
      <c r="VXG285" s="477"/>
      <c r="VXL285" s="477"/>
      <c r="VXO285" s="477"/>
      <c r="VXT285" s="477"/>
      <c r="VXW285" s="477"/>
      <c r="VYB285" s="477"/>
      <c r="VYE285" s="477"/>
      <c r="VYJ285" s="477"/>
      <c r="VYM285" s="477"/>
      <c r="VYR285" s="477"/>
      <c r="VYU285" s="477"/>
      <c r="VYZ285" s="477"/>
      <c r="VZC285" s="477"/>
      <c r="VZH285" s="477"/>
      <c r="VZK285" s="477"/>
      <c r="VZP285" s="477"/>
      <c r="VZS285" s="477"/>
      <c r="VZX285" s="477"/>
      <c r="WAA285" s="477"/>
      <c r="WAF285" s="477"/>
      <c r="WAI285" s="477"/>
      <c r="WAN285" s="477"/>
      <c r="WAQ285" s="477"/>
      <c r="WAV285" s="477"/>
      <c r="WAY285" s="477"/>
      <c r="WBD285" s="477"/>
      <c r="WBG285" s="477"/>
      <c r="WBL285" s="477"/>
      <c r="WBO285" s="477"/>
      <c r="WBT285" s="477"/>
      <c r="WBW285" s="477"/>
      <c r="WCB285" s="477"/>
      <c r="WCE285" s="477"/>
      <c r="WCJ285" s="477"/>
      <c r="WCM285" s="477"/>
      <c r="WCR285" s="477"/>
      <c r="WCU285" s="477"/>
      <c r="WCZ285" s="477"/>
      <c r="WDC285" s="477"/>
      <c r="WDH285" s="477"/>
      <c r="WDK285" s="477"/>
      <c r="WDP285" s="477"/>
      <c r="WDS285" s="477"/>
      <c r="WDX285" s="477"/>
      <c r="WEA285" s="477"/>
      <c r="WEF285" s="477"/>
      <c r="WEI285" s="477"/>
      <c r="WEN285" s="477"/>
      <c r="WEQ285" s="477"/>
      <c r="WEV285" s="477"/>
      <c r="WEY285" s="477"/>
      <c r="WFD285" s="477"/>
      <c r="WFG285" s="477"/>
      <c r="WFL285" s="477"/>
      <c r="WFO285" s="477"/>
      <c r="WFT285" s="477"/>
      <c r="WFW285" s="477"/>
      <c r="WGB285" s="477"/>
      <c r="WGE285" s="477"/>
      <c r="WGJ285" s="477"/>
      <c r="WGM285" s="477"/>
      <c r="WGR285" s="477"/>
      <c r="WGU285" s="477"/>
      <c r="WGZ285" s="477"/>
      <c r="WHC285" s="477"/>
      <c r="WHH285" s="477"/>
      <c r="WHK285" s="477"/>
      <c r="WHP285" s="477"/>
      <c r="WHS285" s="477"/>
      <c r="WHX285" s="477"/>
      <c r="WIA285" s="477"/>
      <c r="WIF285" s="477"/>
      <c r="WII285" s="477"/>
      <c r="WIN285" s="477"/>
      <c r="WIQ285" s="477"/>
      <c r="WIV285" s="477"/>
      <c r="WIY285" s="477"/>
      <c r="WJD285" s="477"/>
      <c r="WJG285" s="477"/>
      <c r="WJL285" s="477"/>
      <c r="WJO285" s="477"/>
      <c r="WJT285" s="477"/>
      <c r="WJW285" s="477"/>
      <c r="WKB285" s="477"/>
      <c r="WKE285" s="477"/>
      <c r="WKJ285" s="477"/>
      <c r="WKM285" s="477"/>
      <c r="WKR285" s="477"/>
      <c r="WKU285" s="477"/>
      <c r="WKZ285" s="477"/>
      <c r="WLC285" s="477"/>
      <c r="WLH285" s="477"/>
      <c r="WLK285" s="477"/>
      <c r="WLP285" s="477"/>
      <c r="WLS285" s="477"/>
      <c r="WLX285" s="477"/>
      <c r="WMA285" s="477"/>
      <c r="WMF285" s="477"/>
      <c r="WMI285" s="477"/>
      <c r="WMN285" s="477"/>
      <c r="WMQ285" s="477"/>
      <c r="WMV285" s="477"/>
      <c r="WMY285" s="477"/>
      <c r="WND285" s="477"/>
      <c r="WNG285" s="477"/>
      <c r="WNL285" s="477"/>
      <c r="WNO285" s="477"/>
      <c r="WNT285" s="477"/>
      <c r="WNW285" s="477"/>
      <c r="WOB285" s="477"/>
      <c r="WOE285" s="477"/>
      <c r="WOJ285" s="477"/>
      <c r="WOM285" s="477"/>
      <c r="WOR285" s="477"/>
      <c r="WOU285" s="477"/>
      <c r="WOZ285" s="477"/>
      <c r="WPC285" s="477"/>
      <c r="WPH285" s="477"/>
      <c r="WPK285" s="477"/>
      <c r="WPP285" s="477"/>
      <c r="WPS285" s="477"/>
      <c r="WPX285" s="477"/>
      <c r="WQA285" s="477"/>
      <c r="WQF285" s="477"/>
      <c r="WQI285" s="477"/>
      <c r="WQN285" s="477"/>
      <c r="WQQ285" s="477"/>
      <c r="WQV285" s="477"/>
      <c r="WQY285" s="477"/>
      <c r="WRD285" s="477"/>
      <c r="WRG285" s="477"/>
      <c r="WRL285" s="477"/>
      <c r="WRO285" s="477"/>
      <c r="WRT285" s="477"/>
      <c r="WRW285" s="477"/>
      <c r="WSB285" s="477"/>
      <c r="WSE285" s="477"/>
      <c r="WSJ285" s="477"/>
      <c r="WSM285" s="477"/>
      <c r="WSR285" s="477"/>
      <c r="WSU285" s="477"/>
      <c r="WSZ285" s="477"/>
      <c r="WTC285" s="477"/>
      <c r="WTH285" s="477"/>
      <c r="WTK285" s="477"/>
      <c r="WTP285" s="477"/>
      <c r="WTS285" s="477"/>
      <c r="WTX285" s="477"/>
      <c r="WUA285" s="477"/>
      <c r="WUF285" s="477"/>
      <c r="WUI285" s="477"/>
      <c r="WUN285" s="477"/>
      <c r="WUQ285" s="477"/>
      <c r="WUV285" s="477"/>
      <c r="WUY285" s="477"/>
      <c r="WVD285" s="477"/>
      <c r="WVG285" s="477"/>
      <c r="WVL285" s="477"/>
      <c r="WVO285" s="477"/>
      <c r="WVT285" s="477"/>
      <c r="WVW285" s="477"/>
      <c r="WWB285" s="477"/>
      <c r="WWE285" s="477"/>
      <c r="WWJ285" s="477"/>
      <c r="WWM285" s="477"/>
      <c r="WWR285" s="477"/>
      <c r="WWU285" s="477"/>
      <c r="WWZ285" s="477"/>
      <c r="WXC285" s="477"/>
      <c r="WXH285" s="477"/>
      <c r="WXK285" s="477"/>
      <c r="WXP285" s="477"/>
      <c r="WXS285" s="477"/>
      <c r="WXX285" s="477"/>
      <c r="WYA285" s="477"/>
      <c r="WYF285" s="477"/>
      <c r="WYI285" s="477"/>
      <c r="WYN285" s="477"/>
      <c r="WYQ285" s="477"/>
      <c r="WYV285" s="477"/>
      <c r="WYY285" s="477"/>
      <c r="WZD285" s="477"/>
      <c r="WZG285" s="477"/>
      <c r="WZL285" s="477"/>
      <c r="WZO285" s="477"/>
      <c r="WZT285" s="477"/>
      <c r="WZW285" s="477"/>
      <c r="XAB285" s="477"/>
      <c r="XAE285" s="477"/>
      <c r="XAJ285" s="477"/>
      <c r="XAM285" s="477"/>
      <c r="XAR285" s="477"/>
      <c r="XAU285" s="477"/>
      <c r="XAZ285" s="477"/>
      <c r="XBC285" s="477"/>
      <c r="XBH285" s="477"/>
      <c r="XBK285" s="477"/>
      <c r="XBP285" s="477"/>
      <c r="XBS285" s="477"/>
      <c r="XBX285" s="477"/>
      <c r="XCA285" s="477"/>
      <c r="XCF285" s="477"/>
      <c r="XCI285" s="477"/>
      <c r="XCN285" s="477"/>
      <c r="XCQ285" s="477"/>
      <c r="XCV285" s="477"/>
      <c r="XCY285" s="477"/>
      <c r="XDD285" s="477"/>
      <c r="XDG285" s="477"/>
      <c r="XDL285" s="477"/>
      <c r="XDO285" s="477"/>
      <c r="XDT285" s="477"/>
      <c r="XDW285" s="477"/>
      <c r="XEB285" s="477"/>
      <c r="XEE285" s="477"/>
      <c r="XEJ285" s="477"/>
      <c r="XEM285" s="477"/>
      <c r="XER285" s="477"/>
      <c r="XEU285" s="477"/>
      <c r="XEZ285" s="477"/>
      <c r="XFC285" s="477"/>
    </row>
    <row r="286" spans="1:1023 1028:2047 2052:3071 3076:4095 4100:5119 5124:6143 6148:7167 7172:8191 8196:9215 9220:10239 10244:11263 11268:12287 12292:13311 13316:14335 14340:15359 15364:16383" ht="34.5" customHeight="1" x14ac:dyDescent="0.25">
      <c r="A286" s="158" t="str">
        <f>+'PAI 2025 GPS rempl2)'!A291</f>
        <v>7000.1.1</v>
      </c>
      <c r="B286" s="60" t="str">
        <f>VLOOKUP(A286,'Dimensión 3-Gestión con Valor'!$B$10:$B$379,1,0)</f>
        <v>7000.1.1</v>
      </c>
      <c r="C286" s="158" t="s">
        <v>859</v>
      </c>
      <c r="D286" s="158">
        <v>2</v>
      </c>
      <c r="E286" s="158" t="s">
        <v>489</v>
      </c>
      <c r="F286" s="158" t="s">
        <v>862</v>
      </c>
      <c r="G286" s="158" t="s">
        <v>19</v>
      </c>
      <c r="H286" s="158" t="s">
        <v>1795</v>
      </c>
      <c r="I286" s="158" t="s">
        <v>1795</v>
      </c>
      <c r="J286" s="158" t="s">
        <v>1795</v>
      </c>
      <c r="K286" s="158" t="s">
        <v>19</v>
      </c>
      <c r="L286" s="158" t="s">
        <v>19</v>
      </c>
      <c r="M286" s="158" t="s">
        <v>19</v>
      </c>
      <c r="N286" s="158" t="s">
        <v>1481</v>
      </c>
      <c r="O286" s="158" t="s">
        <v>19</v>
      </c>
      <c r="P286" s="158" t="s">
        <v>155</v>
      </c>
      <c r="Q286" s="158">
        <v>30</v>
      </c>
      <c r="R286" s="158">
        <v>1</v>
      </c>
      <c r="S286" s="165" t="s">
        <v>487</v>
      </c>
      <c r="T286" s="165" t="s">
        <v>863</v>
      </c>
      <c r="U286" s="165">
        <v>45691</v>
      </c>
      <c r="V286" s="165">
        <v>45789</v>
      </c>
      <c r="W286" s="158" t="s">
        <v>859</v>
      </c>
      <c r="X286" s="359">
        <v>3</v>
      </c>
      <c r="Y286" s="158">
        <v>100</v>
      </c>
      <c r="Z286" s="158" t="s">
        <v>2410</v>
      </c>
      <c r="AA286" s="165">
        <v>45785</v>
      </c>
      <c r="AB286" s="158">
        <v>100</v>
      </c>
      <c r="AC286" s="158" t="s">
        <v>2276</v>
      </c>
      <c r="AD286" s="165">
        <v>45785</v>
      </c>
      <c r="AE286" s="158">
        <v>100</v>
      </c>
      <c r="AF286" s="158">
        <v>3</v>
      </c>
    </row>
    <row r="287" spans="1:1023 1028:2047 2052:3071 3076:4095 4100:5119 5124:6143 6148:7167 7172:8191 8196:9215 9220:10239 10244:11263 11268:12287 12292:13311 13316:14335 14340:15359 15364:16383" ht="60" x14ac:dyDescent="0.25">
      <c r="A287" s="158" t="str">
        <f>+'PAI 2025 GPS rempl2)'!A292</f>
        <v>7000.1.2</v>
      </c>
      <c r="B287" s="60" t="str">
        <f>VLOOKUP(A287,'Dimensión 3-Gestión con Valor'!$B$10:$B$379,1,0)</f>
        <v>7000.1.2</v>
      </c>
      <c r="C287" s="158" t="s">
        <v>859</v>
      </c>
      <c r="D287" s="158">
        <v>2</v>
      </c>
      <c r="E287" s="158" t="s">
        <v>489</v>
      </c>
      <c r="F287" s="158" t="s">
        <v>864</v>
      </c>
      <c r="G287" s="158" t="s">
        <v>19</v>
      </c>
      <c r="H287" s="158" t="s">
        <v>1795</v>
      </c>
      <c r="I287" s="158" t="s">
        <v>1795</v>
      </c>
      <c r="J287" s="158" t="s">
        <v>1795</v>
      </c>
      <c r="K287" s="158" t="s">
        <v>19</v>
      </c>
      <c r="L287" s="158" t="s">
        <v>19</v>
      </c>
      <c r="M287" s="158" t="s">
        <v>19</v>
      </c>
      <c r="N287" s="158" t="s">
        <v>1481</v>
      </c>
      <c r="O287" s="158" t="s">
        <v>19</v>
      </c>
      <c r="P287" s="158" t="s">
        <v>156</v>
      </c>
      <c r="Q287" s="158">
        <v>60</v>
      </c>
      <c r="R287" s="158">
        <v>1</v>
      </c>
      <c r="S287" s="158" t="s">
        <v>487</v>
      </c>
      <c r="T287" s="158" t="s">
        <v>865</v>
      </c>
      <c r="U287" s="165">
        <v>45790</v>
      </c>
      <c r="V287" s="165">
        <v>45947</v>
      </c>
      <c r="W287" s="158" t="s">
        <v>859</v>
      </c>
      <c r="X287" s="359">
        <v>6</v>
      </c>
      <c r="Y287" s="158">
        <v>0</v>
      </c>
      <c r="Z287" s="158" t="s">
        <v>2411</v>
      </c>
      <c r="AA287" s="165"/>
      <c r="AB287" s="158">
        <v>0</v>
      </c>
      <c r="AC287" s="158" t="s">
        <v>2412</v>
      </c>
      <c r="AD287" s="165"/>
      <c r="AE287" s="158"/>
      <c r="AF287" s="158">
        <v>0</v>
      </c>
    </row>
    <row r="288" spans="1:1023 1028:2047 2052:3071 3076:4095 4100:5119 5124:6143 6148:7167 7172:8191 8196:9215 9220:10239 10244:11263 11268:12287 12292:13311 13316:14335 14340:15359 15364:16383" ht="34.5" customHeight="1" x14ac:dyDescent="0.25">
      <c r="A288" s="158" t="str">
        <f>+'PAI 2025 GPS rempl2)'!A293</f>
        <v>7000.1.3</v>
      </c>
      <c r="B288" s="60" t="str">
        <f>VLOOKUP(A288,'Dimensión 3-Gestión con Valor'!$B$10:$B$379,1,0)</f>
        <v>7000.1.3</v>
      </c>
      <c r="C288" s="158" t="s">
        <v>859</v>
      </c>
      <c r="D288" s="158">
        <v>2</v>
      </c>
      <c r="E288" s="158" t="s">
        <v>489</v>
      </c>
      <c r="F288" s="158" t="s">
        <v>866</v>
      </c>
      <c r="G288" s="158" t="s">
        <v>19</v>
      </c>
      <c r="H288" s="158" t="s">
        <v>1795</v>
      </c>
      <c r="I288" s="158" t="s">
        <v>1795</v>
      </c>
      <c r="J288" s="158" t="s">
        <v>1795</v>
      </c>
      <c r="K288" s="158" t="s">
        <v>19</v>
      </c>
      <c r="L288" s="158" t="s">
        <v>19</v>
      </c>
      <c r="M288" s="158" t="s">
        <v>19</v>
      </c>
      <c r="N288" s="158" t="s">
        <v>1481</v>
      </c>
      <c r="O288" s="158" t="s">
        <v>19</v>
      </c>
      <c r="P288" s="158" t="s">
        <v>157</v>
      </c>
      <c r="Q288" s="158">
        <v>10</v>
      </c>
      <c r="R288" s="158">
        <v>1</v>
      </c>
      <c r="S288" s="158" t="s">
        <v>487</v>
      </c>
      <c r="T288" s="158" t="s">
        <v>861</v>
      </c>
      <c r="U288" s="165">
        <v>45947</v>
      </c>
      <c r="V288" s="165">
        <v>45987</v>
      </c>
      <c r="W288" s="158" t="s">
        <v>859</v>
      </c>
      <c r="X288" s="359">
        <v>1</v>
      </c>
      <c r="Y288" s="158">
        <v>0</v>
      </c>
      <c r="Z288" s="158">
        <v>0</v>
      </c>
      <c r="AA288" s="165"/>
      <c r="AB288" s="158">
        <v>0</v>
      </c>
      <c r="AC288" s="158">
        <v>0</v>
      </c>
      <c r="AD288" s="165"/>
      <c r="AE288" s="158"/>
      <c r="AF288" s="158">
        <v>0</v>
      </c>
    </row>
    <row r="289" spans="1:1023 1028:2047 2052:3071 3076:4095 4100:5119 5124:6143 6148:7167 7172:8191 8196:9215 9220:10239 10244:11263 11268:12287 12292:13311 13316:14335 14340:15359 15364:16383" ht="60" x14ac:dyDescent="0.25">
      <c r="A289" s="359" t="str">
        <f>+'PAI 2025 GPS rempl2)'!A294</f>
        <v>7000.2</v>
      </c>
      <c r="B289" s="359" t="str">
        <f>VLOOKUP(A289,'Dimensión 6 - GESCO+I'!$B$10:$B$62,1,0)</f>
        <v>7000.2</v>
      </c>
      <c r="C289" s="360" t="s">
        <v>859</v>
      </c>
      <c r="D289" s="359">
        <v>2</v>
      </c>
      <c r="E289" s="359" t="s">
        <v>482</v>
      </c>
      <c r="F289" s="360" t="s">
        <v>867</v>
      </c>
      <c r="G289" s="359" t="s">
        <v>501</v>
      </c>
      <c r="H289" s="359" t="s">
        <v>1795</v>
      </c>
      <c r="I289" s="359" t="s">
        <v>1795</v>
      </c>
      <c r="J289" s="359" t="s">
        <v>1795</v>
      </c>
      <c r="K289" s="360" t="s">
        <v>19</v>
      </c>
      <c r="L289" s="359" t="s">
        <v>485</v>
      </c>
      <c r="M289" s="359" t="s">
        <v>23</v>
      </c>
      <c r="N289" s="360" t="s">
        <v>772</v>
      </c>
      <c r="O289" s="359" t="s">
        <v>1597</v>
      </c>
      <c r="P289" s="359" t="s">
        <v>158</v>
      </c>
      <c r="Q289" s="359">
        <v>10</v>
      </c>
      <c r="R289" s="359">
        <v>1</v>
      </c>
      <c r="S289" s="360" t="s">
        <v>487</v>
      </c>
      <c r="T289" s="359" t="s">
        <v>868</v>
      </c>
      <c r="U289" s="360">
        <v>45720</v>
      </c>
      <c r="V289" s="360">
        <v>45989</v>
      </c>
      <c r="W289" s="359" t="s">
        <v>859</v>
      </c>
      <c r="X289" s="359">
        <v>10</v>
      </c>
      <c r="Y289" s="359">
        <v>0</v>
      </c>
      <c r="Z289" s="359">
        <v>0</v>
      </c>
      <c r="AA289" s="360"/>
      <c r="AB289" s="370">
        <v>0</v>
      </c>
      <c r="AC289" s="359">
        <v>0</v>
      </c>
      <c r="AD289" s="360"/>
      <c r="AE289" s="368"/>
      <c r="AF289" s="359">
        <v>0</v>
      </c>
      <c r="AJ289" s="477"/>
      <c r="AM289" s="477"/>
      <c r="AR289" s="477"/>
      <c r="AU289" s="477"/>
      <c r="AZ289" s="477"/>
      <c r="BC289" s="477"/>
      <c r="BH289" s="477"/>
      <c r="BK289" s="477"/>
      <c r="BP289" s="477"/>
      <c r="BS289" s="477"/>
      <c r="BX289" s="477"/>
      <c r="CA289" s="477"/>
      <c r="CF289" s="477"/>
      <c r="CI289" s="477"/>
      <c r="CN289" s="477"/>
      <c r="CQ289" s="477"/>
      <c r="CV289" s="477"/>
      <c r="CY289" s="477"/>
      <c r="DD289" s="477"/>
      <c r="DG289" s="477"/>
      <c r="DL289" s="477"/>
      <c r="DO289" s="477"/>
      <c r="DT289" s="477"/>
      <c r="DW289" s="477"/>
      <c r="EB289" s="477"/>
      <c r="EE289" s="477"/>
      <c r="EJ289" s="477"/>
      <c r="EM289" s="477"/>
      <c r="ER289" s="477"/>
      <c r="EU289" s="477"/>
      <c r="EZ289" s="477"/>
      <c r="FC289" s="477"/>
      <c r="FH289" s="477"/>
      <c r="FK289" s="477"/>
      <c r="FP289" s="477"/>
      <c r="FS289" s="477"/>
      <c r="FX289" s="477"/>
      <c r="GA289" s="477"/>
      <c r="GF289" s="477"/>
      <c r="GI289" s="477"/>
      <c r="GN289" s="477"/>
      <c r="GQ289" s="477"/>
      <c r="GV289" s="477"/>
      <c r="GY289" s="477"/>
      <c r="HD289" s="477"/>
      <c r="HG289" s="477"/>
      <c r="HL289" s="477"/>
      <c r="HO289" s="477"/>
      <c r="HT289" s="477"/>
      <c r="HW289" s="477"/>
      <c r="IB289" s="477"/>
      <c r="IE289" s="477"/>
      <c r="IJ289" s="477"/>
      <c r="IM289" s="477"/>
      <c r="IR289" s="477"/>
      <c r="IU289" s="477"/>
      <c r="IZ289" s="477"/>
      <c r="JC289" s="477"/>
      <c r="JH289" s="477"/>
      <c r="JK289" s="477"/>
      <c r="JP289" s="477"/>
      <c r="JS289" s="477"/>
      <c r="JX289" s="477"/>
      <c r="KA289" s="477"/>
      <c r="KF289" s="477"/>
      <c r="KI289" s="477"/>
      <c r="KN289" s="477"/>
      <c r="KQ289" s="477"/>
      <c r="KV289" s="477"/>
      <c r="KY289" s="477"/>
      <c r="LD289" s="477"/>
      <c r="LG289" s="477"/>
      <c r="LL289" s="477"/>
      <c r="LO289" s="477"/>
      <c r="LT289" s="477"/>
      <c r="LW289" s="477"/>
      <c r="MB289" s="477"/>
      <c r="ME289" s="477"/>
      <c r="MJ289" s="477"/>
      <c r="MM289" s="477"/>
      <c r="MR289" s="477"/>
      <c r="MU289" s="477"/>
      <c r="MZ289" s="477"/>
      <c r="NC289" s="477"/>
      <c r="NH289" s="477"/>
      <c r="NK289" s="477"/>
      <c r="NP289" s="477"/>
      <c r="NS289" s="477"/>
      <c r="NX289" s="477"/>
      <c r="OA289" s="477"/>
      <c r="OF289" s="477"/>
      <c r="OI289" s="477"/>
      <c r="ON289" s="477"/>
      <c r="OQ289" s="477"/>
      <c r="OV289" s="477"/>
      <c r="OY289" s="477"/>
      <c r="PD289" s="477"/>
      <c r="PG289" s="477"/>
      <c r="PL289" s="477"/>
      <c r="PO289" s="477"/>
      <c r="PT289" s="477"/>
      <c r="PW289" s="477"/>
      <c r="QB289" s="477"/>
      <c r="QE289" s="477"/>
      <c r="QJ289" s="477"/>
      <c r="QM289" s="477"/>
      <c r="QR289" s="477"/>
      <c r="QU289" s="477"/>
      <c r="QZ289" s="477"/>
      <c r="RC289" s="477"/>
      <c r="RH289" s="477"/>
      <c r="RK289" s="477"/>
      <c r="RP289" s="477"/>
      <c r="RS289" s="477"/>
      <c r="RX289" s="477"/>
      <c r="SA289" s="477"/>
      <c r="SF289" s="477"/>
      <c r="SI289" s="477"/>
      <c r="SN289" s="477"/>
      <c r="SQ289" s="477"/>
      <c r="SV289" s="477"/>
      <c r="SY289" s="477"/>
      <c r="TD289" s="477"/>
      <c r="TG289" s="477"/>
      <c r="TL289" s="477"/>
      <c r="TO289" s="477"/>
      <c r="TT289" s="477"/>
      <c r="TW289" s="477"/>
      <c r="UB289" s="477"/>
      <c r="UE289" s="477"/>
      <c r="UJ289" s="477"/>
      <c r="UM289" s="477"/>
      <c r="UR289" s="477"/>
      <c r="UU289" s="477"/>
      <c r="UZ289" s="477"/>
      <c r="VC289" s="477"/>
      <c r="VH289" s="477"/>
      <c r="VK289" s="477"/>
      <c r="VP289" s="477"/>
      <c r="VS289" s="477"/>
      <c r="VX289" s="477"/>
      <c r="WA289" s="477"/>
      <c r="WF289" s="477"/>
      <c r="WI289" s="477"/>
      <c r="WN289" s="477"/>
      <c r="WQ289" s="477"/>
      <c r="WV289" s="477"/>
      <c r="WY289" s="477"/>
      <c r="XD289" s="477"/>
      <c r="XG289" s="477"/>
      <c r="XL289" s="477"/>
      <c r="XO289" s="477"/>
      <c r="XT289" s="477"/>
      <c r="XW289" s="477"/>
      <c r="YB289" s="477"/>
      <c r="YE289" s="477"/>
      <c r="YJ289" s="477"/>
      <c r="YM289" s="477"/>
      <c r="YR289" s="477"/>
      <c r="YU289" s="477"/>
      <c r="YZ289" s="477"/>
      <c r="ZC289" s="477"/>
      <c r="ZH289" s="477"/>
      <c r="ZK289" s="477"/>
      <c r="ZP289" s="477"/>
      <c r="ZS289" s="477"/>
      <c r="ZX289" s="477"/>
      <c r="AAA289" s="477"/>
      <c r="AAF289" s="477"/>
      <c r="AAI289" s="477"/>
      <c r="AAN289" s="477"/>
      <c r="AAQ289" s="477"/>
      <c r="AAV289" s="477"/>
      <c r="AAY289" s="477"/>
      <c r="ABD289" s="477"/>
      <c r="ABG289" s="477"/>
      <c r="ABL289" s="477"/>
      <c r="ABO289" s="477"/>
      <c r="ABT289" s="477"/>
      <c r="ABW289" s="477"/>
      <c r="ACB289" s="477"/>
      <c r="ACE289" s="477"/>
      <c r="ACJ289" s="477"/>
      <c r="ACM289" s="477"/>
      <c r="ACR289" s="477"/>
      <c r="ACU289" s="477"/>
      <c r="ACZ289" s="477"/>
      <c r="ADC289" s="477"/>
      <c r="ADH289" s="477"/>
      <c r="ADK289" s="477"/>
      <c r="ADP289" s="477"/>
      <c r="ADS289" s="477"/>
      <c r="ADX289" s="477"/>
      <c r="AEA289" s="477"/>
      <c r="AEF289" s="477"/>
      <c r="AEI289" s="477"/>
      <c r="AEN289" s="477"/>
      <c r="AEQ289" s="477"/>
      <c r="AEV289" s="477"/>
      <c r="AEY289" s="477"/>
      <c r="AFD289" s="477"/>
      <c r="AFG289" s="477"/>
      <c r="AFL289" s="477"/>
      <c r="AFO289" s="477"/>
      <c r="AFT289" s="477"/>
      <c r="AFW289" s="477"/>
      <c r="AGB289" s="477"/>
      <c r="AGE289" s="477"/>
      <c r="AGJ289" s="477"/>
      <c r="AGM289" s="477"/>
      <c r="AGR289" s="477"/>
      <c r="AGU289" s="477"/>
      <c r="AGZ289" s="477"/>
      <c r="AHC289" s="477"/>
      <c r="AHH289" s="477"/>
      <c r="AHK289" s="477"/>
      <c r="AHP289" s="477"/>
      <c r="AHS289" s="477"/>
      <c r="AHX289" s="477"/>
      <c r="AIA289" s="477"/>
      <c r="AIF289" s="477"/>
      <c r="AII289" s="477"/>
      <c r="AIN289" s="477"/>
      <c r="AIQ289" s="477"/>
      <c r="AIV289" s="477"/>
      <c r="AIY289" s="477"/>
      <c r="AJD289" s="477"/>
      <c r="AJG289" s="477"/>
      <c r="AJL289" s="477"/>
      <c r="AJO289" s="477"/>
      <c r="AJT289" s="477"/>
      <c r="AJW289" s="477"/>
      <c r="AKB289" s="477"/>
      <c r="AKE289" s="477"/>
      <c r="AKJ289" s="477"/>
      <c r="AKM289" s="477"/>
      <c r="AKR289" s="477"/>
      <c r="AKU289" s="477"/>
      <c r="AKZ289" s="477"/>
      <c r="ALC289" s="477"/>
      <c r="ALH289" s="477"/>
      <c r="ALK289" s="477"/>
      <c r="ALP289" s="477"/>
      <c r="ALS289" s="477"/>
      <c r="ALX289" s="477"/>
      <c r="AMA289" s="477"/>
      <c r="AMF289" s="477"/>
      <c r="AMI289" s="477"/>
      <c r="AMN289" s="477"/>
      <c r="AMQ289" s="477"/>
      <c r="AMV289" s="477"/>
      <c r="AMY289" s="477"/>
      <c r="AND289" s="477"/>
      <c r="ANG289" s="477"/>
      <c r="ANL289" s="477"/>
      <c r="ANO289" s="477"/>
      <c r="ANT289" s="477"/>
      <c r="ANW289" s="477"/>
      <c r="AOB289" s="477"/>
      <c r="AOE289" s="477"/>
      <c r="AOJ289" s="477"/>
      <c r="AOM289" s="477"/>
      <c r="AOR289" s="477"/>
      <c r="AOU289" s="477"/>
      <c r="AOZ289" s="477"/>
      <c r="APC289" s="477"/>
      <c r="APH289" s="477"/>
      <c r="APK289" s="477"/>
      <c r="APP289" s="477"/>
      <c r="APS289" s="477"/>
      <c r="APX289" s="477"/>
      <c r="AQA289" s="477"/>
      <c r="AQF289" s="477"/>
      <c r="AQI289" s="477"/>
      <c r="AQN289" s="477"/>
      <c r="AQQ289" s="477"/>
      <c r="AQV289" s="477"/>
      <c r="AQY289" s="477"/>
      <c r="ARD289" s="477"/>
      <c r="ARG289" s="477"/>
      <c r="ARL289" s="477"/>
      <c r="ARO289" s="477"/>
      <c r="ART289" s="477"/>
      <c r="ARW289" s="477"/>
      <c r="ASB289" s="477"/>
      <c r="ASE289" s="477"/>
      <c r="ASJ289" s="477"/>
      <c r="ASM289" s="477"/>
      <c r="ASR289" s="477"/>
      <c r="ASU289" s="477"/>
      <c r="ASZ289" s="477"/>
      <c r="ATC289" s="477"/>
      <c r="ATH289" s="477"/>
      <c r="ATK289" s="477"/>
      <c r="ATP289" s="477"/>
      <c r="ATS289" s="477"/>
      <c r="ATX289" s="477"/>
      <c r="AUA289" s="477"/>
      <c r="AUF289" s="477"/>
      <c r="AUI289" s="477"/>
      <c r="AUN289" s="477"/>
      <c r="AUQ289" s="477"/>
      <c r="AUV289" s="477"/>
      <c r="AUY289" s="477"/>
      <c r="AVD289" s="477"/>
      <c r="AVG289" s="477"/>
      <c r="AVL289" s="477"/>
      <c r="AVO289" s="477"/>
      <c r="AVT289" s="477"/>
      <c r="AVW289" s="477"/>
      <c r="AWB289" s="477"/>
      <c r="AWE289" s="477"/>
      <c r="AWJ289" s="477"/>
      <c r="AWM289" s="477"/>
      <c r="AWR289" s="477"/>
      <c r="AWU289" s="477"/>
      <c r="AWZ289" s="477"/>
      <c r="AXC289" s="477"/>
      <c r="AXH289" s="477"/>
      <c r="AXK289" s="477"/>
      <c r="AXP289" s="477"/>
      <c r="AXS289" s="477"/>
      <c r="AXX289" s="477"/>
      <c r="AYA289" s="477"/>
      <c r="AYF289" s="477"/>
      <c r="AYI289" s="477"/>
      <c r="AYN289" s="477"/>
      <c r="AYQ289" s="477"/>
      <c r="AYV289" s="477"/>
      <c r="AYY289" s="477"/>
      <c r="AZD289" s="477"/>
      <c r="AZG289" s="477"/>
      <c r="AZL289" s="477"/>
      <c r="AZO289" s="477"/>
      <c r="AZT289" s="477"/>
      <c r="AZW289" s="477"/>
      <c r="BAB289" s="477"/>
      <c r="BAE289" s="477"/>
      <c r="BAJ289" s="477"/>
      <c r="BAM289" s="477"/>
      <c r="BAR289" s="477"/>
      <c r="BAU289" s="477"/>
      <c r="BAZ289" s="477"/>
      <c r="BBC289" s="477"/>
      <c r="BBH289" s="477"/>
      <c r="BBK289" s="477"/>
      <c r="BBP289" s="477"/>
      <c r="BBS289" s="477"/>
      <c r="BBX289" s="477"/>
      <c r="BCA289" s="477"/>
      <c r="BCF289" s="477"/>
      <c r="BCI289" s="477"/>
      <c r="BCN289" s="477"/>
      <c r="BCQ289" s="477"/>
      <c r="BCV289" s="477"/>
      <c r="BCY289" s="477"/>
      <c r="BDD289" s="477"/>
      <c r="BDG289" s="477"/>
      <c r="BDL289" s="477"/>
      <c r="BDO289" s="477"/>
      <c r="BDT289" s="477"/>
      <c r="BDW289" s="477"/>
      <c r="BEB289" s="477"/>
      <c r="BEE289" s="477"/>
      <c r="BEJ289" s="477"/>
      <c r="BEM289" s="477"/>
      <c r="BER289" s="477"/>
      <c r="BEU289" s="477"/>
      <c r="BEZ289" s="477"/>
      <c r="BFC289" s="477"/>
      <c r="BFH289" s="477"/>
      <c r="BFK289" s="477"/>
      <c r="BFP289" s="477"/>
      <c r="BFS289" s="477"/>
      <c r="BFX289" s="477"/>
      <c r="BGA289" s="477"/>
      <c r="BGF289" s="477"/>
      <c r="BGI289" s="477"/>
      <c r="BGN289" s="477"/>
      <c r="BGQ289" s="477"/>
      <c r="BGV289" s="477"/>
      <c r="BGY289" s="477"/>
      <c r="BHD289" s="477"/>
      <c r="BHG289" s="477"/>
      <c r="BHL289" s="477"/>
      <c r="BHO289" s="477"/>
      <c r="BHT289" s="477"/>
      <c r="BHW289" s="477"/>
      <c r="BIB289" s="477"/>
      <c r="BIE289" s="477"/>
      <c r="BIJ289" s="477"/>
      <c r="BIM289" s="477"/>
      <c r="BIR289" s="477"/>
      <c r="BIU289" s="477"/>
      <c r="BIZ289" s="477"/>
      <c r="BJC289" s="477"/>
      <c r="BJH289" s="477"/>
      <c r="BJK289" s="477"/>
      <c r="BJP289" s="477"/>
      <c r="BJS289" s="477"/>
      <c r="BJX289" s="477"/>
      <c r="BKA289" s="477"/>
      <c r="BKF289" s="477"/>
      <c r="BKI289" s="477"/>
      <c r="BKN289" s="477"/>
      <c r="BKQ289" s="477"/>
      <c r="BKV289" s="477"/>
      <c r="BKY289" s="477"/>
      <c r="BLD289" s="477"/>
      <c r="BLG289" s="477"/>
      <c r="BLL289" s="477"/>
      <c r="BLO289" s="477"/>
      <c r="BLT289" s="477"/>
      <c r="BLW289" s="477"/>
      <c r="BMB289" s="477"/>
      <c r="BME289" s="477"/>
      <c r="BMJ289" s="477"/>
      <c r="BMM289" s="477"/>
      <c r="BMR289" s="477"/>
      <c r="BMU289" s="477"/>
      <c r="BMZ289" s="477"/>
      <c r="BNC289" s="477"/>
      <c r="BNH289" s="477"/>
      <c r="BNK289" s="477"/>
      <c r="BNP289" s="477"/>
      <c r="BNS289" s="477"/>
      <c r="BNX289" s="477"/>
      <c r="BOA289" s="477"/>
      <c r="BOF289" s="477"/>
      <c r="BOI289" s="477"/>
      <c r="BON289" s="477"/>
      <c r="BOQ289" s="477"/>
      <c r="BOV289" s="477"/>
      <c r="BOY289" s="477"/>
      <c r="BPD289" s="477"/>
      <c r="BPG289" s="477"/>
      <c r="BPL289" s="477"/>
      <c r="BPO289" s="477"/>
      <c r="BPT289" s="477"/>
      <c r="BPW289" s="477"/>
      <c r="BQB289" s="477"/>
      <c r="BQE289" s="477"/>
      <c r="BQJ289" s="477"/>
      <c r="BQM289" s="477"/>
      <c r="BQR289" s="477"/>
      <c r="BQU289" s="477"/>
      <c r="BQZ289" s="477"/>
      <c r="BRC289" s="477"/>
      <c r="BRH289" s="477"/>
      <c r="BRK289" s="477"/>
      <c r="BRP289" s="477"/>
      <c r="BRS289" s="477"/>
      <c r="BRX289" s="477"/>
      <c r="BSA289" s="477"/>
      <c r="BSF289" s="477"/>
      <c r="BSI289" s="477"/>
      <c r="BSN289" s="477"/>
      <c r="BSQ289" s="477"/>
      <c r="BSV289" s="477"/>
      <c r="BSY289" s="477"/>
      <c r="BTD289" s="477"/>
      <c r="BTG289" s="477"/>
      <c r="BTL289" s="477"/>
      <c r="BTO289" s="477"/>
      <c r="BTT289" s="477"/>
      <c r="BTW289" s="477"/>
      <c r="BUB289" s="477"/>
      <c r="BUE289" s="477"/>
      <c r="BUJ289" s="477"/>
      <c r="BUM289" s="477"/>
      <c r="BUR289" s="477"/>
      <c r="BUU289" s="477"/>
      <c r="BUZ289" s="477"/>
      <c r="BVC289" s="477"/>
      <c r="BVH289" s="477"/>
      <c r="BVK289" s="477"/>
      <c r="BVP289" s="477"/>
      <c r="BVS289" s="477"/>
      <c r="BVX289" s="477"/>
      <c r="BWA289" s="477"/>
      <c r="BWF289" s="477"/>
      <c r="BWI289" s="477"/>
      <c r="BWN289" s="477"/>
      <c r="BWQ289" s="477"/>
      <c r="BWV289" s="477"/>
      <c r="BWY289" s="477"/>
      <c r="BXD289" s="477"/>
      <c r="BXG289" s="477"/>
      <c r="BXL289" s="477"/>
      <c r="BXO289" s="477"/>
      <c r="BXT289" s="477"/>
      <c r="BXW289" s="477"/>
      <c r="BYB289" s="477"/>
      <c r="BYE289" s="477"/>
      <c r="BYJ289" s="477"/>
      <c r="BYM289" s="477"/>
      <c r="BYR289" s="477"/>
      <c r="BYU289" s="477"/>
      <c r="BYZ289" s="477"/>
      <c r="BZC289" s="477"/>
      <c r="BZH289" s="477"/>
      <c r="BZK289" s="477"/>
      <c r="BZP289" s="477"/>
      <c r="BZS289" s="477"/>
      <c r="BZX289" s="477"/>
      <c r="CAA289" s="477"/>
      <c r="CAF289" s="477"/>
      <c r="CAI289" s="477"/>
      <c r="CAN289" s="477"/>
      <c r="CAQ289" s="477"/>
      <c r="CAV289" s="477"/>
      <c r="CAY289" s="477"/>
      <c r="CBD289" s="477"/>
      <c r="CBG289" s="477"/>
      <c r="CBL289" s="477"/>
      <c r="CBO289" s="477"/>
      <c r="CBT289" s="477"/>
      <c r="CBW289" s="477"/>
      <c r="CCB289" s="477"/>
      <c r="CCE289" s="477"/>
      <c r="CCJ289" s="477"/>
      <c r="CCM289" s="477"/>
      <c r="CCR289" s="477"/>
      <c r="CCU289" s="477"/>
      <c r="CCZ289" s="477"/>
      <c r="CDC289" s="477"/>
      <c r="CDH289" s="477"/>
      <c r="CDK289" s="477"/>
      <c r="CDP289" s="477"/>
      <c r="CDS289" s="477"/>
      <c r="CDX289" s="477"/>
      <c r="CEA289" s="477"/>
      <c r="CEF289" s="477"/>
      <c r="CEI289" s="477"/>
      <c r="CEN289" s="477"/>
      <c r="CEQ289" s="477"/>
      <c r="CEV289" s="477"/>
      <c r="CEY289" s="477"/>
      <c r="CFD289" s="477"/>
      <c r="CFG289" s="477"/>
      <c r="CFL289" s="477"/>
      <c r="CFO289" s="477"/>
      <c r="CFT289" s="477"/>
      <c r="CFW289" s="477"/>
      <c r="CGB289" s="477"/>
      <c r="CGE289" s="477"/>
      <c r="CGJ289" s="477"/>
      <c r="CGM289" s="477"/>
      <c r="CGR289" s="477"/>
      <c r="CGU289" s="477"/>
      <c r="CGZ289" s="477"/>
      <c r="CHC289" s="477"/>
      <c r="CHH289" s="477"/>
      <c r="CHK289" s="477"/>
      <c r="CHP289" s="477"/>
      <c r="CHS289" s="477"/>
      <c r="CHX289" s="477"/>
      <c r="CIA289" s="477"/>
      <c r="CIF289" s="477"/>
      <c r="CII289" s="477"/>
      <c r="CIN289" s="477"/>
      <c r="CIQ289" s="477"/>
      <c r="CIV289" s="477"/>
      <c r="CIY289" s="477"/>
      <c r="CJD289" s="477"/>
      <c r="CJG289" s="477"/>
      <c r="CJL289" s="477"/>
      <c r="CJO289" s="477"/>
      <c r="CJT289" s="477"/>
      <c r="CJW289" s="477"/>
      <c r="CKB289" s="477"/>
      <c r="CKE289" s="477"/>
      <c r="CKJ289" s="477"/>
      <c r="CKM289" s="477"/>
      <c r="CKR289" s="477"/>
      <c r="CKU289" s="477"/>
      <c r="CKZ289" s="477"/>
      <c r="CLC289" s="477"/>
      <c r="CLH289" s="477"/>
      <c r="CLK289" s="477"/>
      <c r="CLP289" s="477"/>
      <c r="CLS289" s="477"/>
      <c r="CLX289" s="477"/>
      <c r="CMA289" s="477"/>
      <c r="CMF289" s="477"/>
      <c r="CMI289" s="477"/>
      <c r="CMN289" s="477"/>
      <c r="CMQ289" s="477"/>
      <c r="CMV289" s="477"/>
      <c r="CMY289" s="477"/>
      <c r="CND289" s="477"/>
      <c r="CNG289" s="477"/>
      <c r="CNL289" s="477"/>
      <c r="CNO289" s="477"/>
      <c r="CNT289" s="477"/>
      <c r="CNW289" s="477"/>
      <c r="COB289" s="477"/>
      <c r="COE289" s="477"/>
      <c r="COJ289" s="477"/>
      <c r="COM289" s="477"/>
      <c r="COR289" s="477"/>
      <c r="COU289" s="477"/>
      <c r="COZ289" s="477"/>
      <c r="CPC289" s="477"/>
      <c r="CPH289" s="477"/>
      <c r="CPK289" s="477"/>
      <c r="CPP289" s="477"/>
      <c r="CPS289" s="477"/>
      <c r="CPX289" s="477"/>
      <c r="CQA289" s="477"/>
      <c r="CQF289" s="477"/>
      <c r="CQI289" s="477"/>
      <c r="CQN289" s="477"/>
      <c r="CQQ289" s="477"/>
      <c r="CQV289" s="477"/>
      <c r="CQY289" s="477"/>
      <c r="CRD289" s="477"/>
      <c r="CRG289" s="477"/>
      <c r="CRL289" s="477"/>
      <c r="CRO289" s="477"/>
      <c r="CRT289" s="477"/>
      <c r="CRW289" s="477"/>
      <c r="CSB289" s="477"/>
      <c r="CSE289" s="477"/>
      <c r="CSJ289" s="477"/>
      <c r="CSM289" s="477"/>
      <c r="CSR289" s="477"/>
      <c r="CSU289" s="477"/>
      <c r="CSZ289" s="477"/>
      <c r="CTC289" s="477"/>
      <c r="CTH289" s="477"/>
      <c r="CTK289" s="477"/>
      <c r="CTP289" s="477"/>
      <c r="CTS289" s="477"/>
      <c r="CTX289" s="477"/>
      <c r="CUA289" s="477"/>
      <c r="CUF289" s="477"/>
      <c r="CUI289" s="477"/>
      <c r="CUN289" s="477"/>
      <c r="CUQ289" s="477"/>
      <c r="CUV289" s="477"/>
      <c r="CUY289" s="477"/>
      <c r="CVD289" s="477"/>
      <c r="CVG289" s="477"/>
      <c r="CVL289" s="477"/>
      <c r="CVO289" s="477"/>
      <c r="CVT289" s="477"/>
      <c r="CVW289" s="477"/>
      <c r="CWB289" s="477"/>
      <c r="CWE289" s="477"/>
      <c r="CWJ289" s="477"/>
      <c r="CWM289" s="477"/>
      <c r="CWR289" s="477"/>
      <c r="CWU289" s="477"/>
      <c r="CWZ289" s="477"/>
      <c r="CXC289" s="477"/>
      <c r="CXH289" s="477"/>
      <c r="CXK289" s="477"/>
      <c r="CXP289" s="477"/>
      <c r="CXS289" s="477"/>
      <c r="CXX289" s="477"/>
      <c r="CYA289" s="477"/>
      <c r="CYF289" s="477"/>
      <c r="CYI289" s="477"/>
      <c r="CYN289" s="477"/>
      <c r="CYQ289" s="477"/>
      <c r="CYV289" s="477"/>
      <c r="CYY289" s="477"/>
      <c r="CZD289" s="477"/>
      <c r="CZG289" s="477"/>
      <c r="CZL289" s="477"/>
      <c r="CZO289" s="477"/>
      <c r="CZT289" s="477"/>
      <c r="CZW289" s="477"/>
      <c r="DAB289" s="477"/>
      <c r="DAE289" s="477"/>
      <c r="DAJ289" s="477"/>
      <c r="DAM289" s="477"/>
      <c r="DAR289" s="477"/>
      <c r="DAU289" s="477"/>
      <c r="DAZ289" s="477"/>
      <c r="DBC289" s="477"/>
      <c r="DBH289" s="477"/>
      <c r="DBK289" s="477"/>
      <c r="DBP289" s="477"/>
      <c r="DBS289" s="477"/>
      <c r="DBX289" s="477"/>
      <c r="DCA289" s="477"/>
      <c r="DCF289" s="477"/>
      <c r="DCI289" s="477"/>
      <c r="DCN289" s="477"/>
      <c r="DCQ289" s="477"/>
      <c r="DCV289" s="477"/>
      <c r="DCY289" s="477"/>
      <c r="DDD289" s="477"/>
      <c r="DDG289" s="477"/>
      <c r="DDL289" s="477"/>
      <c r="DDO289" s="477"/>
      <c r="DDT289" s="477"/>
      <c r="DDW289" s="477"/>
      <c r="DEB289" s="477"/>
      <c r="DEE289" s="477"/>
      <c r="DEJ289" s="477"/>
      <c r="DEM289" s="477"/>
      <c r="DER289" s="477"/>
      <c r="DEU289" s="477"/>
      <c r="DEZ289" s="477"/>
      <c r="DFC289" s="477"/>
      <c r="DFH289" s="477"/>
      <c r="DFK289" s="477"/>
      <c r="DFP289" s="477"/>
      <c r="DFS289" s="477"/>
      <c r="DFX289" s="477"/>
      <c r="DGA289" s="477"/>
      <c r="DGF289" s="477"/>
      <c r="DGI289" s="477"/>
      <c r="DGN289" s="477"/>
      <c r="DGQ289" s="477"/>
      <c r="DGV289" s="477"/>
      <c r="DGY289" s="477"/>
      <c r="DHD289" s="477"/>
      <c r="DHG289" s="477"/>
      <c r="DHL289" s="477"/>
      <c r="DHO289" s="477"/>
      <c r="DHT289" s="477"/>
      <c r="DHW289" s="477"/>
      <c r="DIB289" s="477"/>
      <c r="DIE289" s="477"/>
      <c r="DIJ289" s="477"/>
      <c r="DIM289" s="477"/>
      <c r="DIR289" s="477"/>
      <c r="DIU289" s="477"/>
      <c r="DIZ289" s="477"/>
      <c r="DJC289" s="477"/>
      <c r="DJH289" s="477"/>
      <c r="DJK289" s="477"/>
      <c r="DJP289" s="477"/>
      <c r="DJS289" s="477"/>
      <c r="DJX289" s="477"/>
      <c r="DKA289" s="477"/>
      <c r="DKF289" s="477"/>
      <c r="DKI289" s="477"/>
      <c r="DKN289" s="477"/>
      <c r="DKQ289" s="477"/>
      <c r="DKV289" s="477"/>
      <c r="DKY289" s="477"/>
      <c r="DLD289" s="477"/>
      <c r="DLG289" s="477"/>
      <c r="DLL289" s="477"/>
      <c r="DLO289" s="477"/>
      <c r="DLT289" s="477"/>
      <c r="DLW289" s="477"/>
      <c r="DMB289" s="477"/>
      <c r="DME289" s="477"/>
      <c r="DMJ289" s="477"/>
      <c r="DMM289" s="477"/>
      <c r="DMR289" s="477"/>
      <c r="DMU289" s="477"/>
      <c r="DMZ289" s="477"/>
      <c r="DNC289" s="477"/>
      <c r="DNH289" s="477"/>
      <c r="DNK289" s="477"/>
      <c r="DNP289" s="477"/>
      <c r="DNS289" s="477"/>
      <c r="DNX289" s="477"/>
      <c r="DOA289" s="477"/>
      <c r="DOF289" s="477"/>
      <c r="DOI289" s="477"/>
      <c r="DON289" s="477"/>
      <c r="DOQ289" s="477"/>
      <c r="DOV289" s="477"/>
      <c r="DOY289" s="477"/>
      <c r="DPD289" s="477"/>
      <c r="DPG289" s="477"/>
      <c r="DPL289" s="477"/>
      <c r="DPO289" s="477"/>
      <c r="DPT289" s="477"/>
      <c r="DPW289" s="477"/>
      <c r="DQB289" s="477"/>
      <c r="DQE289" s="477"/>
      <c r="DQJ289" s="477"/>
      <c r="DQM289" s="477"/>
      <c r="DQR289" s="477"/>
      <c r="DQU289" s="477"/>
      <c r="DQZ289" s="477"/>
      <c r="DRC289" s="477"/>
      <c r="DRH289" s="477"/>
      <c r="DRK289" s="477"/>
      <c r="DRP289" s="477"/>
      <c r="DRS289" s="477"/>
      <c r="DRX289" s="477"/>
      <c r="DSA289" s="477"/>
      <c r="DSF289" s="477"/>
      <c r="DSI289" s="477"/>
      <c r="DSN289" s="477"/>
      <c r="DSQ289" s="477"/>
      <c r="DSV289" s="477"/>
      <c r="DSY289" s="477"/>
      <c r="DTD289" s="477"/>
      <c r="DTG289" s="477"/>
      <c r="DTL289" s="477"/>
      <c r="DTO289" s="477"/>
      <c r="DTT289" s="477"/>
      <c r="DTW289" s="477"/>
      <c r="DUB289" s="477"/>
      <c r="DUE289" s="477"/>
      <c r="DUJ289" s="477"/>
      <c r="DUM289" s="477"/>
      <c r="DUR289" s="477"/>
      <c r="DUU289" s="477"/>
      <c r="DUZ289" s="477"/>
      <c r="DVC289" s="477"/>
      <c r="DVH289" s="477"/>
      <c r="DVK289" s="477"/>
      <c r="DVP289" s="477"/>
      <c r="DVS289" s="477"/>
      <c r="DVX289" s="477"/>
      <c r="DWA289" s="477"/>
      <c r="DWF289" s="477"/>
      <c r="DWI289" s="477"/>
      <c r="DWN289" s="477"/>
      <c r="DWQ289" s="477"/>
      <c r="DWV289" s="477"/>
      <c r="DWY289" s="477"/>
      <c r="DXD289" s="477"/>
      <c r="DXG289" s="477"/>
      <c r="DXL289" s="477"/>
      <c r="DXO289" s="477"/>
      <c r="DXT289" s="477"/>
      <c r="DXW289" s="477"/>
      <c r="DYB289" s="477"/>
      <c r="DYE289" s="477"/>
      <c r="DYJ289" s="477"/>
      <c r="DYM289" s="477"/>
      <c r="DYR289" s="477"/>
      <c r="DYU289" s="477"/>
      <c r="DYZ289" s="477"/>
      <c r="DZC289" s="477"/>
      <c r="DZH289" s="477"/>
      <c r="DZK289" s="477"/>
      <c r="DZP289" s="477"/>
      <c r="DZS289" s="477"/>
      <c r="DZX289" s="477"/>
      <c r="EAA289" s="477"/>
      <c r="EAF289" s="477"/>
      <c r="EAI289" s="477"/>
      <c r="EAN289" s="477"/>
      <c r="EAQ289" s="477"/>
      <c r="EAV289" s="477"/>
      <c r="EAY289" s="477"/>
      <c r="EBD289" s="477"/>
      <c r="EBG289" s="477"/>
      <c r="EBL289" s="477"/>
      <c r="EBO289" s="477"/>
      <c r="EBT289" s="477"/>
      <c r="EBW289" s="477"/>
      <c r="ECB289" s="477"/>
      <c r="ECE289" s="477"/>
      <c r="ECJ289" s="477"/>
      <c r="ECM289" s="477"/>
      <c r="ECR289" s="477"/>
      <c r="ECU289" s="477"/>
      <c r="ECZ289" s="477"/>
      <c r="EDC289" s="477"/>
      <c r="EDH289" s="477"/>
      <c r="EDK289" s="477"/>
      <c r="EDP289" s="477"/>
      <c r="EDS289" s="477"/>
      <c r="EDX289" s="477"/>
      <c r="EEA289" s="477"/>
      <c r="EEF289" s="477"/>
      <c r="EEI289" s="477"/>
      <c r="EEN289" s="477"/>
      <c r="EEQ289" s="477"/>
      <c r="EEV289" s="477"/>
      <c r="EEY289" s="477"/>
      <c r="EFD289" s="477"/>
      <c r="EFG289" s="477"/>
      <c r="EFL289" s="477"/>
      <c r="EFO289" s="477"/>
      <c r="EFT289" s="477"/>
      <c r="EFW289" s="477"/>
      <c r="EGB289" s="477"/>
      <c r="EGE289" s="477"/>
      <c r="EGJ289" s="477"/>
      <c r="EGM289" s="477"/>
      <c r="EGR289" s="477"/>
      <c r="EGU289" s="477"/>
      <c r="EGZ289" s="477"/>
      <c r="EHC289" s="477"/>
      <c r="EHH289" s="477"/>
      <c r="EHK289" s="477"/>
      <c r="EHP289" s="477"/>
      <c r="EHS289" s="477"/>
      <c r="EHX289" s="477"/>
      <c r="EIA289" s="477"/>
      <c r="EIF289" s="477"/>
      <c r="EII289" s="477"/>
      <c r="EIN289" s="477"/>
      <c r="EIQ289" s="477"/>
      <c r="EIV289" s="477"/>
      <c r="EIY289" s="477"/>
      <c r="EJD289" s="477"/>
      <c r="EJG289" s="477"/>
      <c r="EJL289" s="477"/>
      <c r="EJO289" s="477"/>
      <c r="EJT289" s="477"/>
      <c r="EJW289" s="477"/>
      <c r="EKB289" s="477"/>
      <c r="EKE289" s="477"/>
      <c r="EKJ289" s="477"/>
      <c r="EKM289" s="477"/>
      <c r="EKR289" s="477"/>
      <c r="EKU289" s="477"/>
      <c r="EKZ289" s="477"/>
      <c r="ELC289" s="477"/>
      <c r="ELH289" s="477"/>
      <c r="ELK289" s="477"/>
      <c r="ELP289" s="477"/>
      <c r="ELS289" s="477"/>
      <c r="ELX289" s="477"/>
      <c r="EMA289" s="477"/>
      <c r="EMF289" s="477"/>
      <c r="EMI289" s="477"/>
      <c r="EMN289" s="477"/>
      <c r="EMQ289" s="477"/>
      <c r="EMV289" s="477"/>
      <c r="EMY289" s="477"/>
      <c r="END289" s="477"/>
      <c r="ENG289" s="477"/>
      <c r="ENL289" s="477"/>
      <c r="ENO289" s="477"/>
      <c r="ENT289" s="477"/>
      <c r="ENW289" s="477"/>
      <c r="EOB289" s="477"/>
      <c r="EOE289" s="477"/>
      <c r="EOJ289" s="477"/>
      <c r="EOM289" s="477"/>
      <c r="EOR289" s="477"/>
      <c r="EOU289" s="477"/>
      <c r="EOZ289" s="477"/>
      <c r="EPC289" s="477"/>
      <c r="EPH289" s="477"/>
      <c r="EPK289" s="477"/>
      <c r="EPP289" s="477"/>
      <c r="EPS289" s="477"/>
      <c r="EPX289" s="477"/>
      <c r="EQA289" s="477"/>
      <c r="EQF289" s="477"/>
      <c r="EQI289" s="477"/>
      <c r="EQN289" s="477"/>
      <c r="EQQ289" s="477"/>
      <c r="EQV289" s="477"/>
      <c r="EQY289" s="477"/>
      <c r="ERD289" s="477"/>
      <c r="ERG289" s="477"/>
      <c r="ERL289" s="477"/>
      <c r="ERO289" s="477"/>
      <c r="ERT289" s="477"/>
      <c r="ERW289" s="477"/>
      <c r="ESB289" s="477"/>
      <c r="ESE289" s="477"/>
      <c r="ESJ289" s="477"/>
      <c r="ESM289" s="477"/>
      <c r="ESR289" s="477"/>
      <c r="ESU289" s="477"/>
      <c r="ESZ289" s="477"/>
      <c r="ETC289" s="477"/>
      <c r="ETH289" s="477"/>
      <c r="ETK289" s="477"/>
      <c r="ETP289" s="477"/>
      <c r="ETS289" s="477"/>
      <c r="ETX289" s="477"/>
      <c r="EUA289" s="477"/>
      <c r="EUF289" s="477"/>
      <c r="EUI289" s="477"/>
      <c r="EUN289" s="477"/>
      <c r="EUQ289" s="477"/>
      <c r="EUV289" s="477"/>
      <c r="EUY289" s="477"/>
      <c r="EVD289" s="477"/>
      <c r="EVG289" s="477"/>
      <c r="EVL289" s="477"/>
      <c r="EVO289" s="477"/>
      <c r="EVT289" s="477"/>
      <c r="EVW289" s="477"/>
      <c r="EWB289" s="477"/>
      <c r="EWE289" s="477"/>
      <c r="EWJ289" s="477"/>
      <c r="EWM289" s="477"/>
      <c r="EWR289" s="477"/>
      <c r="EWU289" s="477"/>
      <c r="EWZ289" s="477"/>
      <c r="EXC289" s="477"/>
      <c r="EXH289" s="477"/>
      <c r="EXK289" s="477"/>
      <c r="EXP289" s="477"/>
      <c r="EXS289" s="477"/>
      <c r="EXX289" s="477"/>
      <c r="EYA289" s="477"/>
      <c r="EYF289" s="477"/>
      <c r="EYI289" s="477"/>
      <c r="EYN289" s="477"/>
      <c r="EYQ289" s="477"/>
      <c r="EYV289" s="477"/>
      <c r="EYY289" s="477"/>
      <c r="EZD289" s="477"/>
      <c r="EZG289" s="477"/>
      <c r="EZL289" s="477"/>
      <c r="EZO289" s="477"/>
      <c r="EZT289" s="477"/>
      <c r="EZW289" s="477"/>
      <c r="FAB289" s="477"/>
      <c r="FAE289" s="477"/>
      <c r="FAJ289" s="477"/>
      <c r="FAM289" s="477"/>
      <c r="FAR289" s="477"/>
      <c r="FAU289" s="477"/>
      <c r="FAZ289" s="477"/>
      <c r="FBC289" s="477"/>
      <c r="FBH289" s="477"/>
      <c r="FBK289" s="477"/>
      <c r="FBP289" s="477"/>
      <c r="FBS289" s="477"/>
      <c r="FBX289" s="477"/>
      <c r="FCA289" s="477"/>
      <c r="FCF289" s="477"/>
      <c r="FCI289" s="477"/>
      <c r="FCN289" s="477"/>
      <c r="FCQ289" s="477"/>
      <c r="FCV289" s="477"/>
      <c r="FCY289" s="477"/>
      <c r="FDD289" s="477"/>
      <c r="FDG289" s="477"/>
      <c r="FDL289" s="477"/>
      <c r="FDO289" s="477"/>
      <c r="FDT289" s="477"/>
      <c r="FDW289" s="477"/>
      <c r="FEB289" s="477"/>
      <c r="FEE289" s="477"/>
      <c r="FEJ289" s="477"/>
      <c r="FEM289" s="477"/>
      <c r="FER289" s="477"/>
      <c r="FEU289" s="477"/>
      <c r="FEZ289" s="477"/>
      <c r="FFC289" s="477"/>
      <c r="FFH289" s="477"/>
      <c r="FFK289" s="477"/>
      <c r="FFP289" s="477"/>
      <c r="FFS289" s="477"/>
      <c r="FFX289" s="477"/>
      <c r="FGA289" s="477"/>
      <c r="FGF289" s="477"/>
      <c r="FGI289" s="477"/>
      <c r="FGN289" s="477"/>
      <c r="FGQ289" s="477"/>
      <c r="FGV289" s="477"/>
      <c r="FGY289" s="477"/>
      <c r="FHD289" s="477"/>
      <c r="FHG289" s="477"/>
      <c r="FHL289" s="477"/>
      <c r="FHO289" s="477"/>
      <c r="FHT289" s="477"/>
      <c r="FHW289" s="477"/>
      <c r="FIB289" s="477"/>
      <c r="FIE289" s="477"/>
      <c r="FIJ289" s="477"/>
      <c r="FIM289" s="477"/>
      <c r="FIR289" s="477"/>
      <c r="FIU289" s="477"/>
      <c r="FIZ289" s="477"/>
      <c r="FJC289" s="477"/>
      <c r="FJH289" s="477"/>
      <c r="FJK289" s="477"/>
      <c r="FJP289" s="477"/>
      <c r="FJS289" s="477"/>
      <c r="FJX289" s="477"/>
      <c r="FKA289" s="477"/>
      <c r="FKF289" s="477"/>
      <c r="FKI289" s="477"/>
      <c r="FKN289" s="477"/>
      <c r="FKQ289" s="477"/>
      <c r="FKV289" s="477"/>
      <c r="FKY289" s="477"/>
      <c r="FLD289" s="477"/>
      <c r="FLG289" s="477"/>
      <c r="FLL289" s="477"/>
      <c r="FLO289" s="477"/>
      <c r="FLT289" s="477"/>
      <c r="FLW289" s="477"/>
      <c r="FMB289" s="477"/>
      <c r="FME289" s="477"/>
      <c r="FMJ289" s="477"/>
      <c r="FMM289" s="477"/>
      <c r="FMR289" s="477"/>
      <c r="FMU289" s="477"/>
      <c r="FMZ289" s="477"/>
      <c r="FNC289" s="477"/>
      <c r="FNH289" s="477"/>
      <c r="FNK289" s="477"/>
      <c r="FNP289" s="477"/>
      <c r="FNS289" s="477"/>
      <c r="FNX289" s="477"/>
      <c r="FOA289" s="477"/>
      <c r="FOF289" s="477"/>
      <c r="FOI289" s="477"/>
      <c r="FON289" s="477"/>
      <c r="FOQ289" s="477"/>
      <c r="FOV289" s="477"/>
      <c r="FOY289" s="477"/>
      <c r="FPD289" s="477"/>
      <c r="FPG289" s="477"/>
      <c r="FPL289" s="477"/>
      <c r="FPO289" s="477"/>
      <c r="FPT289" s="477"/>
      <c r="FPW289" s="477"/>
      <c r="FQB289" s="477"/>
      <c r="FQE289" s="477"/>
      <c r="FQJ289" s="477"/>
      <c r="FQM289" s="477"/>
      <c r="FQR289" s="477"/>
      <c r="FQU289" s="477"/>
      <c r="FQZ289" s="477"/>
      <c r="FRC289" s="477"/>
      <c r="FRH289" s="477"/>
      <c r="FRK289" s="477"/>
      <c r="FRP289" s="477"/>
      <c r="FRS289" s="477"/>
      <c r="FRX289" s="477"/>
      <c r="FSA289" s="477"/>
      <c r="FSF289" s="477"/>
      <c r="FSI289" s="477"/>
      <c r="FSN289" s="477"/>
      <c r="FSQ289" s="477"/>
      <c r="FSV289" s="477"/>
      <c r="FSY289" s="477"/>
      <c r="FTD289" s="477"/>
      <c r="FTG289" s="477"/>
      <c r="FTL289" s="477"/>
      <c r="FTO289" s="477"/>
      <c r="FTT289" s="477"/>
      <c r="FTW289" s="477"/>
      <c r="FUB289" s="477"/>
      <c r="FUE289" s="477"/>
      <c r="FUJ289" s="477"/>
      <c r="FUM289" s="477"/>
      <c r="FUR289" s="477"/>
      <c r="FUU289" s="477"/>
      <c r="FUZ289" s="477"/>
      <c r="FVC289" s="477"/>
      <c r="FVH289" s="477"/>
      <c r="FVK289" s="477"/>
      <c r="FVP289" s="477"/>
      <c r="FVS289" s="477"/>
      <c r="FVX289" s="477"/>
      <c r="FWA289" s="477"/>
      <c r="FWF289" s="477"/>
      <c r="FWI289" s="477"/>
      <c r="FWN289" s="477"/>
      <c r="FWQ289" s="477"/>
      <c r="FWV289" s="477"/>
      <c r="FWY289" s="477"/>
      <c r="FXD289" s="477"/>
      <c r="FXG289" s="477"/>
      <c r="FXL289" s="477"/>
      <c r="FXO289" s="477"/>
      <c r="FXT289" s="477"/>
      <c r="FXW289" s="477"/>
      <c r="FYB289" s="477"/>
      <c r="FYE289" s="477"/>
      <c r="FYJ289" s="477"/>
      <c r="FYM289" s="477"/>
      <c r="FYR289" s="477"/>
      <c r="FYU289" s="477"/>
      <c r="FYZ289" s="477"/>
      <c r="FZC289" s="477"/>
      <c r="FZH289" s="477"/>
      <c r="FZK289" s="477"/>
      <c r="FZP289" s="477"/>
      <c r="FZS289" s="477"/>
      <c r="FZX289" s="477"/>
      <c r="GAA289" s="477"/>
      <c r="GAF289" s="477"/>
      <c r="GAI289" s="477"/>
      <c r="GAN289" s="477"/>
      <c r="GAQ289" s="477"/>
      <c r="GAV289" s="477"/>
      <c r="GAY289" s="477"/>
      <c r="GBD289" s="477"/>
      <c r="GBG289" s="477"/>
      <c r="GBL289" s="477"/>
      <c r="GBO289" s="477"/>
      <c r="GBT289" s="477"/>
      <c r="GBW289" s="477"/>
      <c r="GCB289" s="477"/>
      <c r="GCE289" s="477"/>
      <c r="GCJ289" s="477"/>
      <c r="GCM289" s="477"/>
      <c r="GCR289" s="477"/>
      <c r="GCU289" s="477"/>
      <c r="GCZ289" s="477"/>
      <c r="GDC289" s="477"/>
      <c r="GDH289" s="477"/>
      <c r="GDK289" s="477"/>
      <c r="GDP289" s="477"/>
      <c r="GDS289" s="477"/>
      <c r="GDX289" s="477"/>
      <c r="GEA289" s="477"/>
      <c r="GEF289" s="477"/>
      <c r="GEI289" s="477"/>
      <c r="GEN289" s="477"/>
      <c r="GEQ289" s="477"/>
      <c r="GEV289" s="477"/>
      <c r="GEY289" s="477"/>
      <c r="GFD289" s="477"/>
      <c r="GFG289" s="477"/>
      <c r="GFL289" s="477"/>
      <c r="GFO289" s="477"/>
      <c r="GFT289" s="477"/>
      <c r="GFW289" s="477"/>
      <c r="GGB289" s="477"/>
      <c r="GGE289" s="477"/>
      <c r="GGJ289" s="477"/>
      <c r="GGM289" s="477"/>
      <c r="GGR289" s="477"/>
      <c r="GGU289" s="477"/>
      <c r="GGZ289" s="477"/>
      <c r="GHC289" s="477"/>
      <c r="GHH289" s="477"/>
      <c r="GHK289" s="477"/>
      <c r="GHP289" s="477"/>
      <c r="GHS289" s="477"/>
      <c r="GHX289" s="477"/>
      <c r="GIA289" s="477"/>
      <c r="GIF289" s="477"/>
      <c r="GII289" s="477"/>
      <c r="GIN289" s="477"/>
      <c r="GIQ289" s="477"/>
      <c r="GIV289" s="477"/>
      <c r="GIY289" s="477"/>
      <c r="GJD289" s="477"/>
      <c r="GJG289" s="477"/>
      <c r="GJL289" s="477"/>
      <c r="GJO289" s="477"/>
      <c r="GJT289" s="477"/>
      <c r="GJW289" s="477"/>
      <c r="GKB289" s="477"/>
      <c r="GKE289" s="477"/>
      <c r="GKJ289" s="477"/>
      <c r="GKM289" s="477"/>
      <c r="GKR289" s="477"/>
      <c r="GKU289" s="477"/>
      <c r="GKZ289" s="477"/>
      <c r="GLC289" s="477"/>
      <c r="GLH289" s="477"/>
      <c r="GLK289" s="477"/>
      <c r="GLP289" s="477"/>
      <c r="GLS289" s="477"/>
      <c r="GLX289" s="477"/>
      <c r="GMA289" s="477"/>
      <c r="GMF289" s="477"/>
      <c r="GMI289" s="477"/>
      <c r="GMN289" s="477"/>
      <c r="GMQ289" s="477"/>
      <c r="GMV289" s="477"/>
      <c r="GMY289" s="477"/>
      <c r="GND289" s="477"/>
      <c r="GNG289" s="477"/>
      <c r="GNL289" s="477"/>
      <c r="GNO289" s="477"/>
      <c r="GNT289" s="477"/>
      <c r="GNW289" s="477"/>
      <c r="GOB289" s="477"/>
      <c r="GOE289" s="477"/>
      <c r="GOJ289" s="477"/>
      <c r="GOM289" s="477"/>
      <c r="GOR289" s="477"/>
      <c r="GOU289" s="477"/>
      <c r="GOZ289" s="477"/>
      <c r="GPC289" s="477"/>
      <c r="GPH289" s="477"/>
      <c r="GPK289" s="477"/>
      <c r="GPP289" s="477"/>
      <c r="GPS289" s="477"/>
      <c r="GPX289" s="477"/>
      <c r="GQA289" s="477"/>
      <c r="GQF289" s="477"/>
      <c r="GQI289" s="477"/>
      <c r="GQN289" s="477"/>
      <c r="GQQ289" s="477"/>
      <c r="GQV289" s="477"/>
      <c r="GQY289" s="477"/>
      <c r="GRD289" s="477"/>
      <c r="GRG289" s="477"/>
      <c r="GRL289" s="477"/>
      <c r="GRO289" s="477"/>
      <c r="GRT289" s="477"/>
      <c r="GRW289" s="477"/>
      <c r="GSB289" s="477"/>
      <c r="GSE289" s="477"/>
      <c r="GSJ289" s="477"/>
      <c r="GSM289" s="477"/>
      <c r="GSR289" s="477"/>
      <c r="GSU289" s="477"/>
      <c r="GSZ289" s="477"/>
      <c r="GTC289" s="477"/>
      <c r="GTH289" s="477"/>
      <c r="GTK289" s="477"/>
      <c r="GTP289" s="477"/>
      <c r="GTS289" s="477"/>
      <c r="GTX289" s="477"/>
      <c r="GUA289" s="477"/>
      <c r="GUF289" s="477"/>
      <c r="GUI289" s="477"/>
      <c r="GUN289" s="477"/>
      <c r="GUQ289" s="477"/>
      <c r="GUV289" s="477"/>
      <c r="GUY289" s="477"/>
      <c r="GVD289" s="477"/>
      <c r="GVG289" s="477"/>
      <c r="GVL289" s="477"/>
      <c r="GVO289" s="477"/>
      <c r="GVT289" s="477"/>
      <c r="GVW289" s="477"/>
      <c r="GWB289" s="477"/>
      <c r="GWE289" s="477"/>
      <c r="GWJ289" s="477"/>
      <c r="GWM289" s="477"/>
      <c r="GWR289" s="477"/>
      <c r="GWU289" s="477"/>
      <c r="GWZ289" s="477"/>
      <c r="GXC289" s="477"/>
      <c r="GXH289" s="477"/>
      <c r="GXK289" s="477"/>
      <c r="GXP289" s="477"/>
      <c r="GXS289" s="477"/>
      <c r="GXX289" s="477"/>
      <c r="GYA289" s="477"/>
      <c r="GYF289" s="477"/>
      <c r="GYI289" s="477"/>
      <c r="GYN289" s="477"/>
      <c r="GYQ289" s="477"/>
      <c r="GYV289" s="477"/>
      <c r="GYY289" s="477"/>
      <c r="GZD289" s="477"/>
      <c r="GZG289" s="477"/>
      <c r="GZL289" s="477"/>
      <c r="GZO289" s="477"/>
      <c r="GZT289" s="477"/>
      <c r="GZW289" s="477"/>
      <c r="HAB289" s="477"/>
      <c r="HAE289" s="477"/>
      <c r="HAJ289" s="477"/>
      <c r="HAM289" s="477"/>
      <c r="HAR289" s="477"/>
      <c r="HAU289" s="477"/>
      <c r="HAZ289" s="477"/>
      <c r="HBC289" s="477"/>
      <c r="HBH289" s="477"/>
      <c r="HBK289" s="477"/>
      <c r="HBP289" s="477"/>
      <c r="HBS289" s="477"/>
      <c r="HBX289" s="477"/>
      <c r="HCA289" s="477"/>
      <c r="HCF289" s="477"/>
      <c r="HCI289" s="477"/>
      <c r="HCN289" s="477"/>
      <c r="HCQ289" s="477"/>
      <c r="HCV289" s="477"/>
      <c r="HCY289" s="477"/>
      <c r="HDD289" s="477"/>
      <c r="HDG289" s="477"/>
      <c r="HDL289" s="477"/>
      <c r="HDO289" s="477"/>
      <c r="HDT289" s="477"/>
      <c r="HDW289" s="477"/>
      <c r="HEB289" s="477"/>
      <c r="HEE289" s="477"/>
      <c r="HEJ289" s="477"/>
      <c r="HEM289" s="477"/>
      <c r="HER289" s="477"/>
      <c r="HEU289" s="477"/>
      <c r="HEZ289" s="477"/>
      <c r="HFC289" s="477"/>
      <c r="HFH289" s="477"/>
      <c r="HFK289" s="477"/>
      <c r="HFP289" s="477"/>
      <c r="HFS289" s="477"/>
      <c r="HFX289" s="477"/>
      <c r="HGA289" s="477"/>
      <c r="HGF289" s="477"/>
      <c r="HGI289" s="477"/>
      <c r="HGN289" s="477"/>
      <c r="HGQ289" s="477"/>
      <c r="HGV289" s="477"/>
      <c r="HGY289" s="477"/>
      <c r="HHD289" s="477"/>
      <c r="HHG289" s="477"/>
      <c r="HHL289" s="477"/>
      <c r="HHO289" s="477"/>
      <c r="HHT289" s="477"/>
      <c r="HHW289" s="477"/>
      <c r="HIB289" s="477"/>
      <c r="HIE289" s="477"/>
      <c r="HIJ289" s="477"/>
      <c r="HIM289" s="477"/>
      <c r="HIR289" s="477"/>
      <c r="HIU289" s="477"/>
      <c r="HIZ289" s="477"/>
      <c r="HJC289" s="477"/>
      <c r="HJH289" s="477"/>
      <c r="HJK289" s="477"/>
      <c r="HJP289" s="477"/>
      <c r="HJS289" s="477"/>
      <c r="HJX289" s="477"/>
      <c r="HKA289" s="477"/>
      <c r="HKF289" s="477"/>
      <c r="HKI289" s="477"/>
      <c r="HKN289" s="477"/>
      <c r="HKQ289" s="477"/>
      <c r="HKV289" s="477"/>
      <c r="HKY289" s="477"/>
      <c r="HLD289" s="477"/>
      <c r="HLG289" s="477"/>
      <c r="HLL289" s="477"/>
      <c r="HLO289" s="477"/>
      <c r="HLT289" s="477"/>
      <c r="HLW289" s="477"/>
      <c r="HMB289" s="477"/>
      <c r="HME289" s="477"/>
      <c r="HMJ289" s="477"/>
      <c r="HMM289" s="477"/>
      <c r="HMR289" s="477"/>
      <c r="HMU289" s="477"/>
      <c r="HMZ289" s="477"/>
      <c r="HNC289" s="477"/>
      <c r="HNH289" s="477"/>
      <c r="HNK289" s="477"/>
      <c r="HNP289" s="477"/>
      <c r="HNS289" s="477"/>
      <c r="HNX289" s="477"/>
      <c r="HOA289" s="477"/>
      <c r="HOF289" s="477"/>
      <c r="HOI289" s="477"/>
      <c r="HON289" s="477"/>
      <c r="HOQ289" s="477"/>
      <c r="HOV289" s="477"/>
      <c r="HOY289" s="477"/>
      <c r="HPD289" s="477"/>
      <c r="HPG289" s="477"/>
      <c r="HPL289" s="477"/>
      <c r="HPO289" s="477"/>
      <c r="HPT289" s="477"/>
      <c r="HPW289" s="477"/>
      <c r="HQB289" s="477"/>
      <c r="HQE289" s="477"/>
      <c r="HQJ289" s="477"/>
      <c r="HQM289" s="477"/>
      <c r="HQR289" s="477"/>
      <c r="HQU289" s="477"/>
      <c r="HQZ289" s="477"/>
      <c r="HRC289" s="477"/>
      <c r="HRH289" s="477"/>
      <c r="HRK289" s="477"/>
      <c r="HRP289" s="477"/>
      <c r="HRS289" s="477"/>
      <c r="HRX289" s="477"/>
      <c r="HSA289" s="477"/>
      <c r="HSF289" s="477"/>
      <c r="HSI289" s="477"/>
      <c r="HSN289" s="477"/>
      <c r="HSQ289" s="477"/>
      <c r="HSV289" s="477"/>
      <c r="HSY289" s="477"/>
      <c r="HTD289" s="477"/>
      <c r="HTG289" s="477"/>
      <c r="HTL289" s="477"/>
      <c r="HTO289" s="477"/>
      <c r="HTT289" s="477"/>
      <c r="HTW289" s="477"/>
      <c r="HUB289" s="477"/>
      <c r="HUE289" s="477"/>
      <c r="HUJ289" s="477"/>
      <c r="HUM289" s="477"/>
      <c r="HUR289" s="477"/>
      <c r="HUU289" s="477"/>
      <c r="HUZ289" s="477"/>
      <c r="HVC289" s="477"/>
      <c r="HVH289" s="477"/>
      <c r="HVK289" s="477"/>
      <c r="HVP289" s="477"/>
      <c r="HVS289" s="477"/>
      <c r="HVX289" s="477"/>
      <c r="HWA289" s="477"/>
      <c r="HWF289" s="477"/>
      <c r="HWI289" s="477"/>
      <c r="HWN289" s="477"/>
      <c r="HWQ289" s="477"/>
      <c r="HWV289" s="477"/>
      <c r="HWY289" s="477"/>
      <c r="HXD289" s="477"/>
      <c r="HXG289" s="477"/>
      <c r="HXL289" s="477"/>
      <c r="HXO289" s="477"/>
      <c r="HXT289" s="477"/>
      <c r="HXW289" s="477"/>
      <c r="HYB289" s="477"/>
      <c r="HYE289" s="477"/>
      <c r="HYJ289" s="477"/>
      <c r="HYM289" s="477"/>
      <c r="HYR289" s="477"/>
      <c r="HYU289" s="477"/>
      <c r="HYZ289" s="477"/>
      <c r="HZC289" s="477"/>
      <c r="HZH289" s="477"/>
      <c r="HZK289" s="477"/>
      <c r="HZP289" s="477"/>
      <c r="HZS289" s="477"/>
      <c r="HZX289" s="477"/>
      <c r="IAA289" s="477"/>
      <c r="IAF289" s="477"/>
      <c r="IAI289" s="477"/>
      <c r="IAN289" s="477"/>
      <c r="IAQ289" s="477"/>
      <c r="IAV289" s="477"/>
      <c r="IAY289" s="477"/>
      <c r="IBD289" s="477"/>
      <c r="IBG289" s="477"/>
      <c r="IBL289" s="477"/>
      <c r="IBO289" s="477"/>
      <c r="IBT289" s="477"/>
      <c r="IBW289" s="477"/>
      <c r="ICB289" s="477"/>
      <c r="ICE289" s="477"/>
      <c r="ICJ289" s="477"/>
      <c r="ICM289" s="477"/>
      <c r="ICR289" s="477"/>
      <c r="ICU289" s="477"/>
      <c r="ICZ289" s="477"/>
      <c r="IDC289" s="477"/>
      <c r="IDH289" s="477"/>
      <c r="IDK289" s="477"/>
      <c r="IDP289" s="477"/>
      <c r="IDS289" s="477"/>
      <c r="IDX289" s="477"/>
      <c r="IEA289" s="477"/>
      <c r="IEF289" s="477"/>
      <c r="IEI289" s="477"/>
      <c r="IEN289" s="477"/>
      <c r="IEQ289" s="477"/>
      <c r="IEV289" s="477"/>
      <c r="IEY289" s="477"/>
      <c r="IFD289" s="477"/>
      <c r="IFG289" s="477"/>
      <c r="IFL289" s="477"/>
      <c r="IFO289" s="477"/>
      <c r="IFT289" s="477"/>
      <c r="IFW289" s="477"/>
      <c r="IGB289" s="477"/>
      <c r="IGE289" s="477"/>
      <c r="IGJ289" s="477"/>
      <c r="IGM289" s="477"/>
      <c r="IGR289" s="477"/>
      <c r="IGU289" s="477"/>
      <c r="IGZ289" s="477"/>
      <c r="IHC289" s="477"/>
      <c r="IHH289" s="477"/>
      <c r="IHK289" s="477"/>
      <c r="IHP289" s="477"/>
      <c r="IHS289" s="477"/>
      <c r="IHX289" s="477"/>
      <c r="IIA289" s="477"/>
      <c r="IIF289" s="477"/>
      <c r="III289" s="477"/>
      <c r="IIN289" s="477"/>
      <c r="IIQ289" s="477"/>
      <c r="IIV289" s="477"/>
      <c r="IIY289" s="477"/>
      <c r="IJD289" s="477"/>
      <c r="IJG289" s="477"/>
      <c r="IJL289" s="477"/>
      <c r="IJO289" s="477"/>
      <c r="IJT289" s="477"/>
      <c r="IJW289" s="477"/>
      <c r="IKB289" s="477"/>
      <c r="IKE289" s="477"/>
      <c r="IKJ289" s="477"/>
      <c r="IKM289" s="477"/>
      <c r="IKR289" s="477"/>
      <c r="IKU289" s="477"/>
      <c r="IKZ289" s="477"/>
      <c r="ILC289" s="477"/>
      <c r="ILH289" s="477"/>
      <c r="ILK289" s="477"/>
      <c r="ILP289" s="477"/>
      <c r="ILS289" s="477"/>
      <c r="ILX289" s="477"/>
      <c r="IMA289" s="477"/>
      <c r="IMF289" s="477"/>
      <c r="IMI289" s="477"/>
      <c r="IMN289" s="477"/>
      <c r="IMQ289" s="477"/>
      <c r="IMV289" s="477"/>
      <c r="IMY289" s="477"/>
      <c r="IND289" s="477"/>
      <c r="ING289" s="477"/>
      <c r="INL289" s="477"/>
      <c r="INO289" s="477"/>
      <c r="INT289" s="477"/>
      <c r="INW289" s="477"/>
      <c r="IOB289" s="477"/>
      <c r="IOE289" s="477"/>
      <c r="IOJ289" s="477"/>
      <c r="IOM289" s="477"/>
      <c r="IOR289" s="477"/>
      <c r="IOU289" s="477"/>
      <c r="IOZ289" s="477"/>
      <c r="IPC289" s="477"/>
      <c r="IPH289" s="477"/>
      <c r="IPK289" s="477"/>
      <c r="IPP289" s="477"/>
      <c r="IPS289" s="477"/>
      <c r="IPX289" s="477"/>
      <c r="IQA289" s="477"/>
      <c r="IQF289" s="477"/>
      <c r="IQI289" s="477"/>
      <c r="IQN289" s="477"/>
      <c r="IQQ289" s="477"/>
      <c r="IQV289" s="477"/>
      <c r="IQY289" s="477"/>
      <c r="IRD289" s="477"/>
      <c r="IRG289" s="477"/>
      <c r="IRL289" s="477"/>
      <c r="IRO289" s="477"/>
      <c r="IRT289" s="477"/>
      <c r="IRW289" s="477"/>
      <c r="ISB289" s="477"/>
      <c r="ISE289" s="477"/>
      <c r="ISJ289" s="477"/>
      <c r="ISM289" s="477"/>
      <c r="ISR289" s="477"/>
      <c r="ISU289" s="477"/>
      <c r="ISZ289" s="477"/>
      <c r="ITC289" s="477"/>
      <c r="ITH289" s="477"/>
      <c r="ITK289" s="477"/>
      <c r="ITP289" s="477"/>
      <c r="ITS289" s="477"/>
      <c r="ITX289" s="477"/>
      <c r="IUA289" s="477"/>
      <c r="IUF289" s="477"/>
      <c r="IUI289" s="477"/>
      <c r="IUN289" s="477"/>
      <c r="IUQ289" s="477"/>
      <c r="IUV289" s="477"/>
      <c r="IUY289" s="477"/>
      <c r="IVD289" s="477"/>
      <c r="IVG289" s="477"/>
      <c r="IVL289" s="477"/>
      <c r="IVO289" s="477"/>
      <c r="IVT289" s="477"/>
      <c r="IVW289" s="477"/>
      <c r="IWB289" s="477"/>
      <c r="IWE289" s="477"/>
      <c r="IWJ289" s="477"/>
      <c r="IWM289" s="477"/>
      <c r="IWR289" s="477"/>
      <c r="IWU289" s="477"/>
      <c r="IWZ289" s="477"/>
      <c r="IXC289" s="477"/>
      <c r="IXH289" s="477"/>
      <c r="IXK289" s="477"/>
      <c r="IXP289" s="477"/>
      <c r="IXS289" s="477"/>
      <c r="IXX289" s="477"/>
      <c r="IYA289" s="477"/>
      <c r="IYF289" s="477"/>
      <c r="IYI289" s="477"/>
      <c r="IYN289" s="477"/>
      <c r="IYQ289" s="477"/>
      <c r="IYV289" s="477"/>
      <c r="IYY289" s="477"/>
      <c r="IZD289" s="477"/>
      <c r="IZG289" s="477"/>
      <c r="IZL289" s="477"/>
      <c r="IZO289" s="477"/>
      <c r="IZT289" s="477"/>
      <c r="IZW289" s="477"/>
      <c r="JAB289" s="477"/>
      <c r="JAE289" s="477"/>
      <c r="JAJ289" s="477"/>
      <c r="JAM289" s="477"/>
      <c r="JAR289" s="477"/>
      <c r="JAU289" s="477"/>
      <c r="JAZ289" s="477"/>
      <c r="JBC289" s="477"/>
      <c r="JBH289" s="477"/>
      <c r="JBK289" s="477"/>
      <c r="JBP289" s="477"/>
      <c r="JBS289" s="477"/>
      <c r="JBX289" s="477"/>
      <c r="JCA289" s="477"/>
      <c r="JCF289" s="477"/>
      <c r="JCI289" s="477"/>
      <c r="JCN289" s="477"/>
      <c r="JCQ289" s="477"/>
      <c r="JCV289" s="477"/>
      <c r="JCY289" s="477"/>
      <c r="JDD289" s="477"/>
      <c r="JDG289" s="477"/>
      <c r="JDL289" s="477"/>
      <c r="JDO289" s="477"/>
      <c r="JDT289" s="477"/>
      <c r="JDW289" s="477"/>
      <c r="JEB289" s="477"/>
      <c r="JEE289" s="477"/>
      <c r="JEJ289" s="477"/>
      <c r="JEM289" s="477"/>
      <c r="JER289" s="477"/>
      <c r="JEU289" s="477"/>
      <c r="JEZ289" s="477"/>
      <c r="JFC289" s="477"/>
      <c r="JFH289" s="477"/>
      <c r="JFK289" s="477"/>
      <c r="JFP289" s="477"/>
      <c r="JFS289" s="477"/>
      <c r="JFX289" s="477"/>
      <c r="JGA289" s="477"/>
      <c r="JGF289" s="477"/>
      <c r="JGI289" s="477"/>
      <c r="JGN289" s="477"/>
      <c r="JGQ289" s="477"/>
      <c r="JGV289" s="477"/>
      <c r="JGY289" s="477"/>
      <c r="JHD289" s="477"/>
      <c r="JHG289" s="477"/>
      <c r="JHL289" s="477"/>
      <c r="JHO289" s="477"/>
      <c r="JHT289" s="477"/>
      <c r="JHW289" s="477"/>
      <c r="JIB289" s="477"/>
      <c r="JIE289" s="477"/>
      <c r="JIJ289" s="477"/>
      <c r="JIM289" s="477"/>
      <c r="JIR289" s="477"/>
      <c r="JIU289" s="477"/>
      <c r="JIZ289" s="477"/>
      <c r="JJC289" s="477"/>
      <c r="JJH289" s="477"/>
      <c r="JJK289" s="477"/>
      <c r="JJP289" s="477"/>
      <c r="JJS289" s="477"/>
      <c r="JJX289" s="477"/>
      <c r="JKA289" s="477"/>
      <c r="JKF289" s="477"/>
      <c r="JKI289" s="477"/>
      <c r="JKN289" s="477"/>
      <c r="JKQ289" s="477"/>
      <c r="JKV289" s="477"/>
      <c r="JKY289" s="477"/>
      <c r="JLD289" s="477"/>
      <c r="JLG289" s="477"/>
      <c r="JLL289" s="477"/>
      <c r="JLO289" s="477"/>
      <c r="JLT289" s="477"/>
      <c r="JLW289" s="477"/>
      <c r="JMB289" s="477"/>
      <c r="JME289" s="477"/>
      <c r="JMJ289" s="477"/>
      <c r="JMM289" s="477"/>
      <c r="JMR289" s="477"/>
      <c r="JMU289" s="477"/>
      <c r="JMZ289" s="477"/>
      <c r="JNC289" s="477"/>
      <c r="JNH289" s="477"/>
      <c r="JNK289" s="477"/>
      <c r="JNP289" s="477"/>
      <c r="JNS289" s="477"/>
      <c r="JNX289" s="477"/>
      <c r="JOA289" s="477"/>
      <c r="JOF289" s="477"/>
      <c r="JOI289" s="477"/>
      <c r="JON289" s="477"/>
      <c r="JOQ289" s="477"/>
      <c r="JOV289" s="477"/>
      <c r="JOY289" s="477"/>
      <c r="JPD289" s="477"/>
      <c r="JPG289" s="477"/>
      <c r="JPL289" s="477"/>
      <c r="JPO289" s="477"/>
      <c r="JPT289" s="477"/>
      <c r="JPW289" s="477"/>
      <c r="JQB289" s="477"/>
      <c r="JQE289" s="477"/>
      <c r="JQJ289" s="477"/>
      <c r="JQM289" s="477"/>
      <c r="JQR289" s="477"/>
      <c r="JQU289" s="477"/>
      <c r="JQZ289" s="477"/>
      <c r="JRC289" s="477"/>
      <c r="JRH289" s="477"/>
      <c r="JRK289" s="477"/>
      <c r="JRP289" s="477"/>
      <c r="JRS289" s="477"/>
      <c r="JRX289" s="477"/>
      <c r="JSA289" s="477"/>
      <c r="JSF289" s="477"/>
      <c r="JSI289" s="477"/>
      <c r="JSN289" s="477"/>
      <c r="JSQ289" s="477"/>
      <c r="JSV289" s="477"/>
      <c r="JSY289" s="477"/>
      <c r="JTD289" s="477"/>
      <c r="JTG289" s="477"/>
      <c r="JTL289" s="477"/>
      <c r="JTO289" s="477"/>
      <c r="JTT289" s="477"/>
      <c r="JTW289" s="477"/>
      <c r="JUB289" s="477"/>
      <c r="JUE289" s="477"/>
      <c r="JUJ289" s="477"/>
      <c r="JUM289" s="477"/>
      <c r="JUR289" s="477"/>
      <c r="JUU289" s="477"/>
      <c r="JUZ289" s="477"/>
      <c r="JVC289" s="477"/>
      <c r="JVH289" s="477"/>
      <c r="JVK289" s="477"/>
      <c r="JVP289" s="477"/>
      <c r="JVS289" s="477"/>
      <c r="JVX289" s="477"/>
      <c r="JWA289" s="477"/>
      <c r="JWF289" s="477"/>
      <c r="JWI289" s="477"/>
      <c r="JWN289" s="477"/>
      <c r="JWQ289" s="477"/>
      <c r="JWV289" s="477"/>
      <c r="JWY289" s="477"/>
      <c r="JXD289" s="477"/>
      <c r="JXG289" s="477"/>
      <c r="JXL289" s="477"/>
      <c r="JXO289" s="477"/>
      <c r="JXT289" s="477"/>
      <c r="JXW289" s="477"/>
      <c r="JYB289" s="477"/>
      <c r="JYE289" s="477"/>
      <c r="JYJ289" s="477"/>
      <c r="JYM289" s="477"/>
      <c r="JYR289" s="477"/>
      <c r="JYU289" s="477"/>
      <c r="JYZ289" s="477"/>
      <c r="JZC289" s="477"/>
      <c r="JZH289" s="477"/>
      <c r="JZK289" s="477"/>
      <c r="JZP289" s="477"/>
      <c r="JZS289" s="477"/>
      <c r="JZX289" s="477"/>
      <c r="KAA289" s="477"/>
      <c r="KAF289" s="477"/>
      <c r="KAI289" s="477"/>
      <c r="KAN289" s="477"/>
      <c r="KAQ289" s="477"/>
      <c r="KAV289" s="477"/>
      <c r="KAY289" s="477"/>
      <c r="KBD289" s="477"/>
      <c r="KBG289" s="477"/>
      <c r="KBL289" s="477"/>
      <c r="KBO289" s="477"/>
      <c r="KBT289" s="477"/>
      <c r="KBW289" s="477"/>
      <c r="KCB289" s="477"/>
      <c r="KCE289" s="477"/>
      <c r="KCJ289" s="477"/>
      <c r="KCM289" s="477"/>
      <c r="KCR289" s="477"/>
      <c r="KCU289" s="477"/>
      <c r="KCZ289" s="477"/>
      <c r="KDC289" s="477"/>
      <c r="KDH289" s="477"/>
      <c r="KDK289" s="477"/>
      <c r="KDP289" s="477"/>
      <c r="KDS289" s="477"/>
      <c r="KDX289" s="477"/>
      <c r="KEA289" s="477"/>
      <c r="KEF289" s="477"/>
      <c r="KEI289" s="477"/>
      <c r="KEN289" s="477"/>
      <c r="KEQ289" s="477"/>
      <c r="KEV289" s="477"/>
      <c r="KEY289" s="477"/>
      <c r="KFD289" s="477"/>
      <c r="KFG289" s="477"/>
      <c r="KFL289" s="477"/>
      <c r="KFO289" s="477"/>
      <c r="KFT289" s="477"/>
      <c r="KFW289" s="477"/>
      <c r="KGB289" s="477"/>
      <c r="KGE289" s="477"/>
      <c r="KGJ289" s="477"/>
      <c r="KGM289" s="477"/>
      <c r="KGR289" s="477"/>
      <c r="KGU289" s="477"/>
      <c r="KGZ289" s="477"/>
      <c r="KHC289" s="477"/>
      <c r="KHH289" s="477"/>
      <c r="KHK289" s="477"/>
      <c r="KHP289" s="477"/>
      <c r="KHS289" s="477"/>
      <c r="KHX289" s="477"/>
      <c r="KIA289" s="477"/>
      <c r="KIF289" s="477"/>
      <c r="KII289" s="477"/>
      <c r="KIN289" s="477"/>
      <c r="KIQ289" s="477"/>
      <c r="KIV289" s="477"/>
      <c r="KIY289" s="477"/>
      <c r="KJD289" s="477"/>
      <c r="KJG289" s="477"/>
      <c r="KJL289" s="477"/>
      <c r="KJO289" s="477"/>
      <c r="KJT289" s="477"/>
      <c r="KJW289" s="477"/>
      <c r="KKB289" s="477"/>
      <c r="KKE289" s="477"/>
      <c r="KKJ289" s="477"/>
      <c r="KKM289" s="477"/>
      <c r="KKR289" s="477"/>
      <c r="KKU289" s="477"/>
      <c r="KKZ289" s="477"/>
      <c r="KLC289" s="477"/>
      <c r="KLH289" s="477"/>
      <c r="KLK289" s="477"/>
      <c r="KLP289" s="477"/>
      <c r="KLS289" s="477"/>
      <c r="KLX289" s="477"/>
      <c r="KMA289" s="477"/>
      <c r="KMF289" s="477"/>
      <c r="KMI289" s="477"/>
      <c r="KMN289" s="477"/>
      <c r="KMQ289" s="477"/>
      <c r="KMV289" s="477"/>
      <c r="KMY289" s="477"/>
      <c r="KND289" s="477"/>
      <c r="KNG289" s="477"/>
      <c r="KNL289" s="477"/>
      <c r="KNO289" s="477"/>
      <c r="KNT289" s="477"/>
      <c r="KNW289" s="477"/>
      <c r="KOB289" s="477"/>
      <c r="KOE289" s="477"/>
      <c r="KOJ289" s="477"/>
      <c r="KOM289" s="477"/>
      <c r="KOR289" s="477"/>
      <c r="KOU289" s="477"/>
      <c r="KOZ289" s="477"/>
      <c r="KPC289" s="477"/>
      <c r="KPH289" s="477"/>
      <c r="KPK289" s="477"/>
      <c r="KPP289" s="477"/>
      <c r="KPS289" s="477"/>
      <c r="KPX289" s="477"/>
      <c r="KQA289" s="477"/>
      <c r="KQF289" s="477"/>
      <c r="KQI289" s="477"/>
      <c r="KQN289" s="477"/>
      <c r="KQQ289" s="477"/>
      <c r="KQV289" s="477"/>
      <c r="KQY289" s="477"/>
      <c r="KRD289" s="477"/>
      <c r="KRG289" s="477"/>
      <c r="KRL289" s="477"/>
      <c r="KRO289" s="477"/>
      <c r="KRT289" s="477"/>
      <c r="KRW289" s="477"/>
      <c r="KSB289" s="477"/>
      <c r="KSE289" s="477"/>
      <c r="KSJ289" s="477"/>
      <c r="KSM289" s="477"/>
      <c r="KSR289" s="477"/>
      <c r="KSU289" s="477"/>
      <c r="KSZ289" s="477"/>
      <c r="KTC289" s="477"/>
      <c r="KTH289" s="477"/>
      <c r="KTK289" s="477"/>
      <c r="KTP289" s="477"/>
      <c r="KTS289" s="477"/>
      <c r="KTX289" s="477"/>
      <c r="KUA289" s="477"/>
      <c r="KUF289" s="477"/>
      <c r="KUI289" s="477"/>
      <c r="KUN289" s="477"/>
      <c r="KUQ289" s="477"/>
      <c r="KUV289" s="477"/>
      <c r="KUY289" s="477"/>
      <c r="KVD289" s="477"/>
      <c r="KVG289" s="477"/>
      <c r="KVL289" s="477"/>
      <c r="KVO289" s="477"/>
      <c r="KVT289" s="477"/>
      <c r="KVW289" s="477"/>
      <c r="KWB289" s="477"/>
      <c r="KWE289" s="477"/>
      <c r="KWJ289" s="477"/>
      <c r="KWM289" s="477"/>
      <c r="KWR289" s="477"/>
      <c r="KWU289" s="477"/>
      <c r="KWZ289" s="477"/>
      <c r="KXC289" s="477"/>
      <c r="KXH289" s="477"/>
      <c r="KXK289" s="477"/>
      <c r="KXP289" s="477"/>
      <c r="KXS289" s="477"/>
      <c r="KXX289" s="477"/>
      <c r="KYA289" s="477"/>
      <c r="KYF289" s="477"/>
      <c r="KYI289" s="477"/>
      <c r="KYN289" s="477"/>
      <c r="KYQ289" s="477"/>
      <c r="KYV289" s="477"/>
      <c r="KYY289" s="477"/>
      <c r="KZD289" s="477"/>
      <c r="KZG289" s="477"/>
      <c r="KZL289" s="477"/>
      <c r="KZO289" s="477"/>
      <c r="KZT289" s="477"/>
      <c r="KZW289" s="477"/>
      <c r="LAB289" s="477"/>
      <c r="LAE289" s="477"/>
      <c r="LAJ289" s="477"/>
      <c r="LAM289" s="477"/>
      <c r="LAR289" s="477"/>
      <c r="LAU289" s="477"/>
      <c r="LAZ289" s="477"/>
      <c r="LBC289" s="477"/>
      <c r="LBH289" s="477"/>
      <c r="LBK289" s="477"/>
      <c r="LBP289" s="477"/>
      <c r="LBS289" s="477"/>
      <c r="LBX289" s="477"/>
      <c r="LCA289" s="477"/>
      <c r="LCF289" s="477"/>
      <c r="LCI289" s="477"/>
      <c r="LCN289" s="477"/>
      <c r="LCQ289" s="477"/>
      <c r="LCV289" s="477"/>
      <c r="LCY289" s="477"/>
      <c r="LDD289" s="477"/>
      <c r="LDG289" s="477"/>
      <c r="LDL289" s="477"/>
      <c r="LDO289" s="477"/>
      <c r="LDT289" s="477"/>
      <c r="LDW289" s="477"/>
      <c r="LEB289" s="477"/>
      <c r="LEE289" s="477"/>
      <c r="LEJ289" s="477"/>
      <c r="LEM289" s="477"/>
      <c r="LER289" s="477"/>
      <c r="LEU289" s="477"/>
      <c r="LEZ289" s="477"/>
      <c r="LFC289" s="477"/>
      <c r="LFH289" s="477"/>
      <c r="LFK289" s="477"/>
      <c r="LFP289" s="477"/>
      <c r="LFS289" s="477"/>
      <c r="LFX289" s="477"/>
      <c r="LGA289" s="477"/>
      <c r="LGF289" s="477"/>
      <c r="LGI289" s="477"/>
      <c r="LGN289" s="477"/>
      <c r="LGQ289" s="477"/>
      <c r="LGV289" s="477"/>
      <c r="LGY289" s="477"/>
      <c r="LHD289" s="477"/>
      <c r="LHG289" s="477"/>
      <c r="LHL289" s="477"/>
      <c r="LHO289" s="477"/>
      <c r="LHT289" s="477"/>
      <c r="LHW289" s="477"/>
      <c r="LIB289" s="477"/>
      <c r="LIE289" s="477"/>
      <c r="LIJ289" s="477"/>
      <c r="LIM289" s="477"/>
      <c r="LIR289" s="477"/>
      <c r="LIU289" s="477"/>
      <c r="LIZ289" s="477"/>
      <c r="LJC289" s="477"/>
      <c r="LJH289" s="477"/>
      <c r="LJK289" s="477"/>
      <c r="LJP289" s="477"/>
      <c r="LJS289" s="477"/>
      <c r="LJX289" s="477"/>
      <c r="LKA289" s="477"/>
      <c r="LKF289" s="477"/>
      <c r="LKI289" s="477"/>
      <c r="LKN289" s="477"/>
      <c r="LKQ289" s="477"/>
      <c r="LKV289" s="477"/>
      <c r="LKY289" s="477"/>
      <c r="LLD289" s="477"/>
      <c r="LLG289" s="477"/>
      <c r="LLL289" s="477"/>
      <c r="LLO289" s="477"/>
      <c r="LLT289" s="477"/>
      <c r="LLW289" s="477"/>
      <c r="LMB289" s="477"/>
      <c r="LME289" s="477"/>
      <c r="LMJ289" s="477"/>
      <c r="LMM289" s="477"/>
      <c r="LMR289" s="477"/>
      <c r="LMU289" s="477"/>
      <c r="LMZ289" s="477"/>
      <c r="LNC289" s="477"/>
      <c r="LNH289" s="477"/>
      <c r="LNK289" s="477"/>
      <c r="LNP289" s="477"/>
      <c r="LNS289" s="477"/>
      <c r="LNX289" s="477"/>
      <c r="LOA289" s="477"/>
      <c r="LOF289" s="477"/>
      <c r="LOI289" s="477"/>
      <c r="LON289" s="477"/>
      <c r="LOQ289" s="477"/>
      <c r="LOV289" s="477"/>
      <c r="LOY289" s="477"/>
      <c r="LPD289" s="477"/>
      <c r="LPG289" s="477"/>
      <c r="LPL289" s="477"/>
      <c r="LPO289" s="477"/>
      <c r="LPT289" s="477"/>
      <c r="LPW289" s="477"/>
      <c r="LQB289" s="477"/>
      <c r="LQE289" s="477"/>
      <c r="LQJ289" s="477"/>
      <c r="LQM289" s="477"/>
      <c r="LQR289" s="477"/>
      <c r="LQU289" s="477"/>
      <c r="LQZ289" s="477"/>
      <c r="LRC289" s="477"/>
      <c r="LRH289" s="477"/>
      <c r="LRK289" s="477"/>
      <c r="LRP289" s="477"/>
      <c r="LRS289" s="477"/>
      <c r="LRX289" s="477"/>
      <c r="LSA289" s="477"/>
      <c r="LSF289" s="477"/>
      <c r="LSI289" s="477"/>
      <c r="LSN289" s="477"/>
      <c r="LSQ289" s="477"/>
      <c r="LSV289" s="477"/>
      <c r="LSY289" s="477"/>
      <c r="LTD289" s="477"/>
      <c r="LTG289" s="477"/>
      <c r="LTL289" s="477"/>
      <c r="LTO289" s="477"/>
      <c r="LTT289" s="477"/>
      <c r="LTW289" s="477"/>
      <c r="LUB289" s="477"/>
      <c r="LUE289" s="477"/>
      <c r="LUJ289" s="477"/>
      <c r="LUM289" s="477"/>
      <c r="LUR289" s="477"/>
      <c r="LUU289" s="477"/>
      <c r="LUZ289" s="477"/>
      <c r="LVC289" s="477"/>
      <c r="LVH289" s="477"/>
      <c r="LVK289" s="477"/>
      <c r="LVP289" s="477"/>
      <c r="LVS289" s="477"/>
      <c r="LVX289" s="477"/>
      <c r="LWA289" s="477"/>
      <c r="LWF289" s="477"/>
      <c r="LWI289" s="477"/>
      <c r="LWN289" s="477"/>
      <c r="LWQ289" s="477"/>
      <c r="LWV289" s="477"/>
      <c r="LWY289" s="477"/>
      <c r="LXD289" s="477"/>
      <c r="LXG289" s="477"/>
      <c r="LXL289" s="477"/>
      <c r="LXO289" s="477"/>
      <c r="LXT289" s="477"/>
      <c r="LXW289" s="477"/>
      <c r="LYB289" s="477"/>
      <c r="LYE289" s="477"/>
      <c r="LYJ289" s="477"/>
      <c r="LYM289" s="477"/>
      <c r="LYR289" s="477"/>
      <c r="LYU289" s="477"/>
      <c r="LYZ289" s="477"/>
      <c r="LZC289" s="477"/>
      <c r="LZH289" s="477"/>
      <c r="LZK289" s="477"/>
      <c r="LZP289" s="477"/>
      <c r="LZS289" s="477"/>
      <c r="LZX289" s="477"/>
      <c r="MAA289" s="477"/>
      <c r="MAF289" s="477"/>
      <c r="MAI289" s="477"/>
      <c r="MAN289" s="477"/>
      <c r="MAQ289" s="477"/>
      <c r="MAV289" s="477"/>
      <c r="MAY289" s="477"/>
      <c r="MBD289" s="477"/>
      <c r="MBG289" s="477"/>
      <c r="MBL289" s="477"/>
      <c r="MBO289" s="477"/>
      <c r="MBT289" s="477"/>
      <c r="MBW289" s="477"/>
      <c r="MCB289" s="477"/>
      <c r="MCE289" s="477"/>
      <c r="MCJ289" s="477"/>
      <c r="MCM289" s="477"/>
      <c r="MCR289" s="477"/>
      <c r="MCU289" s="477"/>
      <c r="MCZ289" s="477"/>
      <c r="MDC289" s="477"/>
      <c r="MDH289" s="477"/>
      <c r="MDK289" s="477"/>
      <c r="MDP289" s="477"/>
      <c r="MDS289" s="477"/>
      <c r="MDX289" s="477"/>
      <c r="MEA289" s="477"/>
      <c r="MEF289" s="477"/>
      <c r="MEI289" s="477"/>
      <c r="MEN289" s="477"/>
      <c r="MEQ289" s="477"/>
      <c r="MEV289" s="477"/>
      <c r="MEY289" s="477"/>
      <c r="MFD289" s="477"/>
      <c r="MFG289" s="477"/>
      <c r="MFL289" s="477"/>
      <c r="MFO289" s="477"/>
      <c r="MFT289" s="477"/>
      <c r="MFW289" s="477"/>
      <c r="MGB289" s="477"/>
      <c r="MGE289" s="477"/>
      <c r="MGJ289" s="477"/>
      <c r="MGM289" s="477"/>
      <c r="MGR289" s="477"/>
      <c r="MGU289" s="477"/>
      <c r="MGZ289" s="477"/>
      <c r="MHC289" s="477"/>
      <c r="MHH289" s="477"/>
      <c r="MHK289" s="477"/>
      <c r="MHP289" s="477"/>
      <c r="MHS289" s="477"/>
      <c r="MHX289" s="477"/>
      <c r="MIA289" s="477"/>
      <c r="MIF289" s="477"/>
      <c r="MII289" s="477"/>
      <c r="MIN289" s="477"/>
      <c r="MIQ289" s="477"/>
      <c r="MIV289" s="477"/>
      <c r="MIY289" s="477"/>
      <c r="MJD289" s="477"/>
      <c r="MJG289" s="477"/>
      <c r="MJL289" s="477"/>
      <c r="MJO289" s="477"/>
      <c r="MJT289" s="477"/>
      <c r="MJW289" s="477"/>
      <c r="MKB289" s="477"/>
      <c r="MKE289" s="477"/>
      <c r="MKJ289" s="477"/>
      <c r="MKM289" s="477"/>
      <c r="MKR289" s="477"/>
      <c r="MKU289" s="477"/>
      <c r="MKZ289" s="477"/>
      <c r="MLC289" s="477"/>
      <c r="MLH289" s="477"/>
      <c r="MLK289" s="477"/>
      <c r="MLP289" s="477"/>
      <c r="MLS289" s="477"/>
      <c r="MLX289" s="477"/>
      <c r="MMA289" s="477"/>
      <c r="MMF289" s="477"/>
      <c r="MMI289" s="477"/>
      <c r="MMN289" s="477"/>
      <c r="MMQ289" s="477"/>
      <c r="MMV289" s="477"/>
      <c r="MMY289" s="477"/>
      <c r="MND289" s="477"/>
      <c r="MNG289" s="477"/>
      <c r="MNL289" s="477"/>
      <c r="MNO289" s="477"/>
      <c r="MNT289" s="477"/>
      <c r="MNW289" s="477"/>
      <c r="MOB289" s="477"/>
      <c r="MOE289" s="477"/>
      <c r="MOJ289" s="477"/>
      <c r="MOM289" s="477"/>
      <c r="MOR289" s="477"/>
      <c r="MOU289" s="477"/>
      <c r="MOZ289" s="477"/>
      <c r="MPC289" s="477"/>
      <c r="MPH289" s="477"/>
      <c r="MPK289" s="477"/>
      <c r="MPP289" s="477"/>
      <c r="MPS289" s="477"/>
      <c r="MPX289" s="477"/>
      <c r="MQA289" s="477"/>
      <c r="MQF289" s="477"/>
      <c r="MQI289" s="477"/>
      <c r="MQN289" s="477"/>
      <c r="MQQ289" s="477"/>
      <c r="MQV289" s="477"/>
      <c r="MQY289" s="477"/>
      <c r="MRD289" s="477"/>
      <c r="MRG289" s="477"/>
      <c r="MRL289" s="477"/>
      <c r="MRO289" s="477"/>
      <c r="MRT289" s="477"/>
      <c r="MRW289" s="477"/>
      <c r="MSB289" s="477"/>
      <c r="MSE289" s="477"/>
      <c r="MSJ289" s="477"/>
      <c r="MSM289" s="477"/>
      <c r="MSR289" s="477"/>
      <c r="MSU289" s="477"/>
      <c r="MSZ289" s="477"/>
      <c r="MTC289" s="477"/>
      <c r="MTH289" s="477"/>
      <c r="MTK289" s="477"/>
      <c r="MTP289" s="477"/>
      <c r="MTS289" s="477"/>
      <c r="MTX289" s="477"/>
      <c r="MUA289" s="477"/>
      <c r="MUF289" s="477"/>
      <c r="MUI289" s="477"/>
      <c r="MUN289" s="477"/>
      <c r="MUQ289" s="477"/>
      <c r="MUV289" s="477"/>
      <c r="MUY289" s="477"/>
      <c r="MVD289" s="477"/>
      <c r="MVG289" s="477"/>
      <c r="MVL289" s="477"/>
      <c r="MVO289" s="477"/>
      <c r="MVT289" s="477"/>
      <c r="MVW289" s="477"/>
      <c r="MWB289" s="477"/>
      <c r="MWE289" s="477"/>
      <c r="MWJ289" s="477"/>
      <c r="MWM289" s="477"/>
      <c r="MWR289" s="477"/>
      <c r="MWU289" s="477"/>
      <c r="MWZ289" s="477"/>
      <c r="MXC289" s="477"/>
      <c r="MXH289" s="477"/>
      <c r="MXK289" s="477"/>
      <c r="MXP289" s="477"/>
      <c r="MXS289" s="477"/>
      <c r="MXX289" s="477"/>
      <c r="MYA289" s="477"/>
      <c r="MYF289" s="477"/>
      <c r="MYI289" s="477"/>
      <c r="MYN289" s="477"/>
      <c r="MYQ289" s="477"/>
      <c r="MYV289" s="477"/>
      <c r="MYY289" s="477"/>
      <c r="MZD289" s="477"/>
      <c r="MZG289" s="477"/>
      <c r="MZL289" s="477"/>
      <c r="MZO289" s="477"/>
      <c r="MZT289" s="477"/>
      <c r="MZW289" s="477"/>
      <c r="NAB289" s="477"/>
      <c r="NAE289" s="477"/>
      <c r="NAJ289" s="477"/>
      <c r="NAM289" s="477"/>
      <c r="NAR289" s="477"/>
      <c r="NAU289" s="477"/>
      <c r="NAZ289" s="477"/>
      <c r="NBC289" s="477"/>
      <c r="NBH289" s="477"/>
      <c r="NBK289" s="477"/>
      <c r="NBP289" s="477"/>
      <c r="NBS289" s="477"/>
      <c r="NBX289" s="477"/>
      <c r="NCA289" s="477"/>
      <c r="NCF289" s="477"/>
      <c r="NCI289" s="477"/>
      <c r="NCN289" s="477"/>
      <c r="NCQ289" s="477"/>
      <c r="NCV289" s="477"/>
      <c r="NCY289" s="477"/>
      <c r="NDD289" s="477"/>
      <c r="NDG289" s="477"/>
      <c r="NDL289" s="477"/>
      <c r="NDO289" s="477"/>
      <c r="NDT289" s="477"/>
      <c r="NDW289" s="477"/>
      <c r="NEB289" s="477"/>
      <c r="NEE289" s="477"/>
      <c r="NEJ289" s="477"/>
      <c r="NEM289" s="477"/>
      <c r="NER289" s="477"/>
      <c r="NEU289" s="477"/>
      <c r="NEZ289" s="477"/>
      <c r="NFC289" s="477"/>
      <c r="NFH289" s="477"/>
      <c r="NFK289" s="477"/>
      <c r="NFP289" s="477"/>
      <c r="NFS289" s="477"/>
      <c r="NFX289" s="477"/>
      <c r="NGA289" s="477"/>
      <c r="NGF289" s="477"/>
      <c r="NGI289" s="477"/>
      <c r="NGN289" s="477"/>
      <c r="NGQ289" s="477"/>
      <c r="NGV289" s="477"/>
      <c r="NGY289" s="477"/>
      <c r="NHD289" s="477"/>
      <c r="NHG289" s="477"/>
      <c r="NHL289" s="477"/>
      <c r="NHO289" s="477"/>
      <c r="NHT289" s="477"/>
      <c r="NHW289" s="477"/>
      <c r="NIB289" s="477"/>
      <c r="NIE289" s="477"/>
      <c r="NIJ289" s="477"/>
      <c r="NIM289" s="477"/>
      <c r="NIR289" s="477"/>
      <c r="NIU289" s="477"/>
      <c r="NIZ289" s="477"/>
      <c r="NJC289" s="477"/>
      <c r="NJH289" s="477"/>
      <c r="NJK289" s="477"/>
      <c r="NJP289" s="477"/>
      <c r="NJS289" s="477"/>
      <c r="NJX289" s="477"/>
      <c r="NKA289" s="477"/>
      <c r="NKF289" s="477"/>
      <c r="NKI289" s="477"/>
      <c r="NKN289" s="477"/>
      <c r="NKQ289" s="477"/>
      <c r="NKV289" s="477"/>
      <c r="NKY289" s="477"/>
      <c r="NLD289" s="477"/>
      <c r="NLG289" s="477"/>
      <c r="NLL289" s="477"/>
      <c r="NLO289" s="477"/>
      <c r="NLT289" s="477"/>
      <c r="NLW289" s="477"/>
      <c r="NMB289" s="477"/>
      <c r="NME289" s="477"/>
      <c r="NMJ289" s="477"/>
      <c r="NMM289" s="477"/>
      <c r="NMR289" s="477"/>
      <c r="NMU289" s="477"/>
      <c r="NMZ289" s="477"/>
      <c r="NNC289" s="477"/>
      <c r="NNH289" s="477"/>
      <c r="NNK289" s="477"/>
      <c r="NNP289" s="477"/>
      <c r="NNS289" s="477"/>
      <c r="NNX289" s="477"/>
      <c r="NOA289" s="477"/>
      <c r="NOF289" s="477"/>
      <c r="NOI289" s="477"/>
      <c r="NON289" s="477"/>
      <c r="NOQ289" s="477"/>
      <c r="NOV289" s="477"/>
      <c r="NOY289" s="477"/>
      <c r="NPD289" s="477"/>
      <c r="NPG289" s="477"/>
      <c r="NPL289" s="477"/>
      <c r="NPO289" s="477"/>
      <c r="NPT289" s="477"/>
      <c r="NPW289" s="477"/>
      <c r="NQB289" s="477"/>
      <c r="NQE289" s="477"/>
      <c r="NQJ289" s="477"/>
      <c r="NQM289" s="477"/>
      <c r="NQR289" s="477"/>
      <c r="NQU289" s="477"/>
      <c r="NQZ289" s="477"/>
      <c r="NRC289" s="477"/>
      <c r="NRH289" s="477"/>
      <c r="NRK289" s="477"/>
      <c r="NRP289" s="477"/>
      <c r="NRS289" s="477"/>
      <c r="NRX289" s="477"/>
      <c r="NSA289" s="477"/>
      <c r="NSF289" s="477"/>
      <c r="NSI289" s="477"/>
      <c r="NSN289" s="477"/>
      <c r="NSQ289" s="477"/>
      <c r="NSV289" s="477"/>
      <c r="NSY289" s="477"/>
      <c r="NTD289" s="477"/>
      <c r="NTG289" s="477"/>
      <c r="NTL289" s="477"/>
      <c r="NTO289" s="477"/>
      <c r="NTT289" s="477"/>
      <c r="NTW289" s="477"/>
      <c r="NUB289" s="477"/>
      <c r="NUE289" s="477"/>
      <c r="NUJ289" s="477"/>
      <c r="NUM289" s="477"/>
      <c r="NUR289" s="477"/>
      <c r="NUU289" s="477"/>
      <c r="NUZ289" s="477"/>
      <c r="NVC289" s="477"/>
      <c r="NVH289" s="477"/>
      <c r="NVK289" s="477"/>
      <c r="NVP289" s="477"/>
      <c r="NVS289" s="477"/>
      <c r="NVX289" s="477"/>
      <c r="NWA289" s="477"/>
      <c r="NWF289" s="477"/>
      <c r="NWI289" s="477"/>
      <c r="NWN289" s="477"/>
      <c r="NWQ289" s="477"/>
      <c r="NWV289" s="477"/>
      <c r="NWY289" s="477"/>
      <c r="NXD289" s="477"/>
      <c r="NXG289" s="477"/>
      <c r="NXL289" s="477"/>
      <c r="NXO289" s="477"/>
      <c r="NXT289" s="477"/>
      <c r="NXW289" s="477"/>
      <c r="NYB289" s="477"/>
      <c r="NYE289" s="477"/>
      <c r="NYJ289" s="477"/>
      <c r="NYM289" s="477"/>
      <c r="NYR289" s="477"/>
      <c r="NYU289" s="477"/>
      <c r="NYZ289" s="477"/>
      <c r="NZC289" s="477"/>
      <c r="NZH289" s="477"/>
      <c r="NZK289" s="477"/>
      <c r="NZP289" s="477"/>
      <c r="NZS289" s="477"/>
      <c r="NZX289" s="477"/>
      <c r="OAA289" s="477"/>
      <c r="OAF289" s="477"/>
      <c r="OAI289" s="477"/>
      <c r="OAN289" s="477"/>
      <c r="OAQ289" s="477"/>
      <c r="OAV289" s="477"/>
      <c r="OAY289" s="477"/>
      <c r="OBD289" s="477"/>
      <c r="OBG289" s="477"/>
      <c r="OBL289" s="477"/>
      <c r="OBO289" s="477"/>
      <c r="OBT289" s="477"/>
      <c r="OBW289" s="477"/>
      <c r="OCB289" s="477"/>
      <c r="OCE289" s="477"/>
      <c r="OCJ289" s="477"/>
      <c r="OCM289" s="477"/>
      <c r="OCR289" s="477"/>
      <c r="OCU289" s="477"/>
      <c r="OCZ289" s="477"/>
      <c r="ODC289" s="477"/>
      <c r="ODH289" s="477"/>
      <c r="ODK289" s="477"/>
      <c r="ODP289" s="477"/>
      <c r="ODS289" s="477"/>
      <c r="ODX289" s="477"/>
      <c r="OEA289" s="477"/>
      <c r="OEF289" s="477"/>
      <c r="OEI289" s="477"/>
      <c r="OEN289" s="477"/>
      <c r="OEQ289" s="477"/>
      <c r="OEV289" s="477"/>
      <c r="OEY289" s="477"/>
      <c r="OFD289" s="477"/>
      <c r="OFG289" s="477"/>
      <c r="OFL289" s="477"/>
      <c r="OFO289" s="477"/>
      <c r="OFT289" s="477"/>
      <c r="OFW289" s="477"/>
      <c r="OGB289" s="477"/>
      <c r="OGE289" s="477"/>
      <c r="OGJ289" s="477"/>
      <c r="OGM289" s="477"/>
      <c r="OGR289" s="477"/>
      <c r="OGU289" s="477"/>
      <c r="OGZ289" s="477"/>
      <c r="OHC289" s="477"/>
      <c r="OHH289" s="477"/>
      <c r="OHK289" s="477"/>
      <c r="OHP289" s="477"/>
      <c r="OHS289" s="477"/>
      <c r="OHX289" s="477"/>
      <c r="OIA289" s="477"/>
      <c r="OIF289" s="477"/>
      <c r="OII289" s="477"/>
      <c r="OIN289" s="477"/>
      <c r="OIQ289" s="477"/>
      <c r="OIV289" s="477"/>
      <c r="OIY289" s="477"/>
      <c r="OJD289" s="477"/>
      <c r="OJG289" s="477"/>
      <c r="OJL289" s="477"/>
      <c r="OJO289" s="477"/>
      <c r="OJT289" s="477"/>
      <c r="OJW289" s="477"/>
      <c r="OKB289" s="477"/>
      <c r="OKE289" s="477"/>
      <c r="OKJ289" s="477"/>
      <c r="OKM289" s="477"/>
      <c r="OKR289" s="477"/>
      <c r="OKU289" s="477"/>
      <c r="OKZ289" s="477"/>
      <c r="OLC289" s="477"/>
      <c r="OLH289" s="477"/>
      <c r="OLK289" s="477"/>
      <c r="OLP289" s="477"/>
      <c r="OLS289" s="477"/>
      <c r="OLX289" s="477"/>
      <c r="OMA289" s="477"/>
      <c r="OMF289" s="477"/>
      <c r="OMI289" s="477"/>
      <c r="OMN289" s="477"/>
      <c r="OMQ289" s="477"/>
      <c r="OMV289" s="477"/>
      <c r="OMY289" s="477"/>
      <c r="OND289" s="477"/>
      <c r="ONG289" s="477"/>
      <c r="ONL289" s="477"/>
      <c r="ONO289" s="477"/>
      <c r="ONT289" s="477"/>
      <c r="ONW289" s="477"/>
      <c r="OOB289" s="477"/>
      <c r="OOE289" s="477"/>
      <c r="OOJ289" s="477"/>
      <c r="OOM289" s="477"/>
      <c r="OOR289" s="477"/>
      <c r="OOU289" s="477"/>
      <c r="OOZ289" s="477"/>
      <c r="OPC289" s="477"/>
      <c r="OPH289" s="477"/>
      <c r="OPK289" s="477"/>
      <c r="OPP289" s="477"/>
      <c r="OPS289" s="477"/>
      <c r="OPX289" s="477"/>
      <c r="OQA289" s="477"/>
      <c r="OQF289" s="477"/>
      <c r="OQI289" s="477"/>
      <c r="OQN289" s="477"/>
      <c r="OQQ289" s="477"/>
      <c r="OQV289" s="477"/>
      <c r="OQY289" s="477"/>
      <c r="ORD289" s="477"/>
      <c r="ORG289" s="477"/>
      <c r="ORL289" s="477"/>
      <c r="ORO289" s="477"/>
      <c r="ORT289" s="477"/>
      <c r="ORW289" s="477"/>
      <c r="OSB289" s="477"/>
      <c r="OSE289" s="477"/>
      <c r="OSJ289" s="477"/>
      <c r="OSM289" s="477"/>
      <c r="OSR289" s="477"/>
      <c r="OSU289" s="477"/>
      <c r="OSZ289" s="477"/>
      <c r="OTC289" s="477"/>
      <c r="OTH289" s="477"/>
      <c r="OTK289" s="477"/>
      <c r="OTP289" s="477"/>
      <c r="OTS289" s="477"/>
      <c r="OTX289" s="477"/>
      <c r="OUA289" s="477"/>
      <c r="OUF289" s="477"/>
      <c r="OUI289" s="477"/>
      <c r="OUN289" s="477"/>
      <c r="OUQ289" s="477"/>
      <c r="OUV289" s="477"/>
      <c r="OUY289" s="477"/>
      <c r="OVD289" s="477"/>
      <c r="OVG289" s="477"/>
      <c r="OVL289" s="477"/>
      <c r="OVO289" s="477"/>
      <c r="OVT289" s="477"/>
      <c r="OVW289" s="477"/>
      <c r="OWB289" s="477"/>
      <c r="OWE289" s="477"/>
      <c r="OWJ289" s="477"/>
      <c r="OWM289" s="477"/>
      <c r="OWR289" s="477"/>
      <c r="OWU289" s="477"/>
      <c r="OWZ289" s="477"/>
      <c r="OXC289" s="477"/>
      <c r="OXH289" s="477"/>
      <c r="OXK289" s="477"/>
      <c r="OXP289" s="477"/>
      <c r="OXS289" s="477"/>
      <c r="OXX289" s="477"/>
      <c r="OYA289" s="477"/>
      <c r="OYF289" s="477"/>
      <c r="OYI289" s="477"/>
      <c r="OYN289" s="477"/>
      <c r="OYQ289" s="477"/>
      <c r="OYV289" s="477"/>
      <c r="OYY289" s="477"/>
      <c r="OZD289" s="477"/>
      <c r="OZG289" s="477"/>
      <c r="OZL289" s="477"/>
      <c r="OZO289" s="477"/>
      <c r="OZT289" s="477"/>
      <c r="OZW289" s="477"/>
      <c r="PAB289" s="477"/>
      <c r="PAE289" s="477"/>
      <c r="PAJ289" s="477"/>
      <c r="PAM289" s="477"/>
      <c r="PAR289" s="477"/>
      <c r="PAU289" s="477"/>
      <c r="PAZ289" s="477"/>
      <c r="PBC289" s="477"/>
      <c r="PBH289" s="477"/>
      <c r="PBK289" s="477"/>
      <c r="PBP289" s="477"/>
      <c r="PBS289" s="477"/>
      <c r="PBX289" s="477"/>
      <c r="PCA289" s="477"/>
      <c r="PCF289" s="477"/>
      <c r="PCI289" s="477"/>
      <c r="PCN289" s="477"/>
      <c r="PCQ289" s="477"/>
      <c r="PCV289" s="477"/>
      <c r="PCY289" s="477"/>
      <c r="PDD289" s="477"/>
      <c r="PDG289" s="477"/>
      <c r="PDL289" s="477"/>
      <c r="PDO289" s="477"/>
      <c r="PDT289" s="477"/>
      <c r="PDW289" s="477"/>
      <c r="PEB289" s="477"/>
      <c r="PEE289" s="477"/>
      <c r="PEJ289" s="477"/>
      <c r="PEM289" s="477"/>
      <c r="PER289" s="477"/>
      <c r="PEU289" s="477"/>
      <c r="PEZ289" s="477"/>
      <c r="PFC289" s="477"/>
      <c r="PFH289" s="477"/>
      <c r="PFK289" s="477"/>
      <c r="PFP289" s="477"/>
      <c r="PFS289" s="477"/>
      <c r="PFX289" s="477"/>
      <c r="PGA289" s="477"/>
      <c r="PGF289" s="477"/>
      <c r="PGI289" s="477"/>
      <c r="PGN289" s="477"/>
      <c r="PGQ289" s="477"/>
      <c r="PGV289" s="477"/>
      <c r="PGY289" s="477"/>
      <c r="PHD289" s="477"/>
      <c r="PHG289" s="477"/>
      <c r="PHL289" s="477"/>
      <c r="PHO289" s="477"/>
      <c r="PHT289" s="477"/>
      <c r="PHW289" s="477"/>
      <c r="PIB289" s="477"/>
      <c r="PIE289" s="477"/>
      <c r="PIJ289" s="477"/>
      <c r="PIM289" s="477"/>
      <c r="PIR289" s="477"/>
      <c r="PIU289" s="477"/>
      <c r="PIZ289" s="477"/>
      <c r="PJC289" s="477"/>
      <c r="PJH289" s="477"/>
      <c r="PJK289" s="477"/>
      <c r="PJP289" s="477"/>
      <c r="PJS289" s="477"/>
      <c r="PJX289" s="477"/>
      <c r="PKA289" s="477"/>
      <c r="PKF289" s="477"/>
      <c r="PKI289" s="477"/>
      <c r="PKN289" s="477"/>
      <c r="PKQ289" s="477"/>
      <c r="PKV289" s="477"/>
      <c r="PKY289" s="477"/>
      <c r="PLD289" s="477"/>
      <c r="PLG289" s="477"/>
      <c r="PLL289" s="477"/>
      <c r="PLO289" s="477"/>
      <c r="PLT289" s="477"/>
      <c r="PLW289" s="477"/>
      <c r="PMB289" s="477"/>
      <c r="PME289" s="477"/>
      <c r="PMJ289" s="477"/>
      <c r="PMM289" s="477"/>
      <c r="PMR289" s="477"/>
      <c r="PMU289" s="477"/>
      <c r="PMZ289" s="477"/>
      <c r="PNC289" s="477"/>
      <c r="PNH289" s="477"/>
      <c r="PNK289" s="477"/>
      <c r="PNP289" s="477"/>
      <c r="PNS289" s="477"/>
      <c r="PNX289" s="477"/>
      <c r="POA289" s="477"/>
      <c r="POF289" s="477"/>
      <c r="POI289" s="477"/>
      <c r="PON289" s="477"/>
      <c r="POQ289" s="477"/>
      <c r="POV289" s="477"/>
      <c r="POY289" s="477"/>
      <c r="PPD289" s="477"/>
      <c r="PPG289" s="477"/>
      <c r="PPL289" s="477"/>
      <c r="PPO289" s="477"/>
      <c r="PPT289" s="477"/>
      <c r="PPW289" s="477"/>
      <c r="PQB289" s="477"/>
      <c r="PQE289" s="477"/>
      <c r="PQJ289" s="477"/>
      <c r="PQM289" s="477"/>
      <c r="PQR289" s="477"/>
      <c r="PQU289" s="477"/>
      <c r="PQZ289" s="477"/>
      <c r="PRC289" s="477"/>
      <c r="PRH289" s="477"/>
      <c r="PRK289" s="477"/>
      <c r="PRP289" s="477"/>
      <c r="PRS289" s="477"/>
      <c r="PRX289" s="477"/>
      <c r="PSA289" s="477"/>
      <c r="PSF289" s="477"/>
      <c r="PSI289" s="477"/>
      <c r="PSN289" s="477"/>
      <c r="PSQ289" s="477"/>
      <c r="PSV289" s="477"/>
      <c r="PSY289" s="477"/>
      <c r="PTD289" s="477"/>
      <c r="PTG289" s="477"/>
      <c r="PTL289" s="477"/>
      <c r="PTO289" s="477"/>
      <c r="PTT289" s="477"/>
      <c r="PTW289" s="477"/>
      <c r="PUB289" s="477"/>
      <c r="PUE289" s="477"/>
      <c r="PUJ289" s="477"/>
      <c r="PUM289" s="477"/>
      <c r="PUR289" s="477"/>
      <c r="PUU289" s="477"/>
      <c r="PUZ289" s="477"/>
      <c r="PVC289" s="477"/>
      <c r="PVH289" s="477"/>
      <c r="PVK289" s="477"/>
      <c r="PVP289" s="477"/>
      <c r="PVS289" s="477"/>
      <c r="PVX289" s="477"/>
      <c r="PWA289" s="477"/>
      <c r="PWF289" s="477"/>
      <c r="PWI289" s="477"/>
      <c r="PWN289" s="477"/>
      <c r="PWQ289" s="477"/>
      <c r="PWV289" s="477"/>
      <c r="PWY289" s="477"/>
      <c r="PXD289" s="477"/>
      <c r="PXG289" s="477"/>
      <c r="PXL289" s="477"/>
      <c r="PXO289" s="477"/>
      <c r="PXT289" s="477"/>
      <c r="PXW289" s="477"/>
      <c r="PYB289" s="477"/>
      <c r="PYE289" s="477"/>
      <c r="PYJ289" s="477"/>
      <c r="PYM289" s="477"/>
      <c r="PYR289" s="477"/>
      <c r="PYU289" s="477"/>
      <c r="PYZ289" s="477"/>
      <c r="PZC289" s="477"/>
      <c r="PZH289" s="477"/>
      <c r="PZK289" s="477"/>
      <c r="PZP289" s="477"/>
      <c r="PZS289" s="477"/>
      <c r="PZX289" s="477"/>
      <c r="QAA289" s="477"/>
      <c r="QAF289" s="477"/>
      <c r="QAI289" s="477"/>
      <c r="QAN289" s="477"/>
      <c r="QAQ289" s="477"/>
      <c r="QAV289" s="477"/>
      <c r="QAY289" s="477"/>
      <c r="QBD289" s="477"/>
      <c r="QBG289" s="477"/>
      <c r="QBL289" s="477"/>
      <c r="QBO289" s="477"/>
      <c r="QBT289" s="477"/>
      <c r="QBW289" s="477"/>
      <c r="QCB289" s="477"/>
      <c r="QCE289" s="477"/>
      <c r="QCJ289" s="477"/>
      <c r="QCM289" s="477"/>
      <c r="QCR289" s="477"/>
      <c r="QCU289" s="477"/>
      <c r="QCZ289" s="477"/>
      <c r="QDC289" s="477"/>
      <c r="QDH289" s="477"/>
      <c r="QDK289" s="477"/>
      <c r="QDP289" s="477"/>
      <c r="QDS289" s="477"/>
      <c r="QDX289" s="477"/>
      <c r="QEA289" s="477"/>
      <c r="QEF289" s="477"/>
      <c r="QEI289" s="477"/>
      <c r="QEN289" s="477"/>
      <c r="QEQ289" s="477"/>
      <c r="QEV289" s="477"/>
      <c r="QEY289" s="477"/>
      <c r="QFD289" s="477"/>
      <c r="QFG289" s="477"/>
      <c r="QFL289" s="477"/>
      <c r="QFO289" s="477"/>
      <c r="QFT289" s="477"/>
      <c r="QFW289" s="477"/>
      <c r="QGB289" s="477"/>
      <c r="QGE289" s="477"/>
      <c r="QGJ289" s="477"/>
      <c r="QGM289" s="477"/>
      <c r="QGR289" s="477"/>
      <c r="QGU289" s="477"/>
      <c r="QGZ289" s="477"/>
      <c r="QHC289" s="477"/>
      <c r="QHH289" s="477"/>
      <c r="QHK289" s="477"/>
      <c r="QHP289" s="477"/>
      <c r="QHS289" s="477"/>
      <c r="QHX289" s="477"/>
      <c r="QIA289" s="477"/>
      <c r="QIF289" s="477"/>
      <c r="QII289" s="477"/>
      <c r="QIN289" s="477"/>
      <c r="QIQ289" s="477"/>
      <c r="QIV289" s="477"/>
      <c r="QIY289" s="477"/>
      <c r="QJD289" s="477"/>
      <c r="QJG289" s="477"/>
      <c r="QJL289" s="477"/>
      <c r="QJO289" s="477"/>
      <c r="QJT289" s="477"/>
      <c r="QJW289" s="477"/>
      <c r="QKB289" s="477"/>
      <c r="QKE289" s="477"/>
      <c r="QKJ289" s="477"/>
      <c r="QKM289" s="477"/>
      <c r="QKR289" s="477"/>
      <c r="QKU289" s="477"/>
      <c r="QKZ289" s="477"/>
      <c r="QLC289" s="477"/>
      <c r="QLH289" s="477"/>
      <c r="QLK289" s="477"/>
      <c r="QLP289" s="477"/>
      <c r="QLS289" s="477"/>
      <c r="QLX289" s="477"/>
      <c r="QMA289" s="477"/>
      <c r="QMF289" s="477"/>
      <c r="QMI289" s="477"/>
      <c r="QMN289" s="477"/>
      <c r="QMQ289" s="477"/>
      <c r="QMV289" s="477"/>
      <c r="QMY289" s="477"/>
      <c r="QND289" s="477"/>
      <c r="QNG289" s="477"/>
      <c r="QNL289" s="477"/>
      <c r="QNO289" s="477"/>
      <c r="QNT289" s="477"/>
      <c r="QNW289" s="477"/>
      <c r="QOB289" s="477"/>
      <c r="QOE289" s="477"/>
      <c r="QOJ289" s="477"/>
      <c r="QOM289" s="477"/>
      <c r="QOR289" s="477"/>
      <c r="QOU289" s="477"/>
      <c r="QOZ289" s="477"/>
      <c r="QPC289" s="477"/>
      <c r="QPH289" s="477"/>
      <c r="QPK289" s="477"/>
      <c r="QPP289" s="477"/>
      <c r="QPS289" s="477"/>
      <c r="QPX289" s="477"/>
      <c r="QQA289" s="477"/>
      <c r="QQF289" s="477"/>
      <c r="QQI289" s="477"/>
      <c r="QQN289" s="477"/>
      <c r="QQQ289" s="477"/>
      <c r="QQV289" s="477"/>
      <c r="QQY289" s="477"/>
      <c r="QRD289" s="477"/>
      <c r="QRG289" s="477"/>
      <c r="QRL289" s="477"/>
      <c r="QRO289" s="477"/>
      <c r="QRT289" s="477"/>
      <c r="QRW289" s="477"/>
      <c r="QSB289" s="477"/>
      <c r="QSE289" s="477"/>
      <c r="QSJ289" s="477"/>
      <c r="QSM289" s="477"/>
      <c r="QSR289" s="477"/>
      <c r="QSU289" s="477"/>
      <c r="QSZ289" s="477"/>
      <c r="QTC289" s="477"/>
      <c r="QTH289" s="477"/>
      <c r="QTK289" s="477"/>
      <c r="QTP289" s="477"/>
      <c r="QTS289" s="477"/>
      <c r="QTX289" s="477"/>
      <c r="QUA289" s="477"/>
      <c r="QUF289" s="477"/>
      <c r="QUI289" s="477"/>
      <c r="QUN289" s="477"/>
      <c r="QUQ289" s="477"/>
      <c r="QUV289" s="477"/>
      <c r="QUY289" s="477"/>
      <c r="QVD289" s="477"/>
      <c r="QVG289" s="477"/>
      <c r="QVL289" s="477"/>
      <c r="QVO289" s="477"/>
      <c r="QVT289" s="477"/>
      <c r="QVW289" s="477"/>
      <c r="QWB289" s="477"/>
      <c r="QWE289" s="477"/>
      <c r="QWJ289" s="477"/>
      <c r="QWM289" s="477"/>
      <c r="QWR289" s="477"/>
      <c r="QWU289" s="477"/>
      <c r="QWZ289" s="477"/>
      <c r="QXC289" s="477"/>
      <c r="QXH289" s="477"/>
      <c r="QXK289" s="477"/>
      <c r="QXP289" s="477"/>
      <c r="QXS289" s="477"/>
      <c r="QXX289" s="477"/>
      <c r="QYA289" s="477"/>
      <c r="QYF289" s="477"/>
      <c r="QYI289" s="477"/>
      <c r="QYN289" s="477"/>
      <c r="QYQ289" s="477"/>
      <c r="QYV289" s="477"/>
      <c r="QYY289" s="477"/>
      <c r="QZD289" s="477"/>
      <c r="QZG289" s="477"/>
      <c r="QZL289" s="477"/>
      <c r="QZO289" s="477"/>
      <c r="QZT289" s="477"/>
      <c r="QZW289" s="477"/>
      <c r="RAB289" s="477"/>
      <c r="RAE289" s="477"/>
      <c r="RAJ289" s="477"/>
      <c r="RAM289" s="477"/>
      <c r="RAR289" s="477"/>
      <c r="RAU289" s="477"/>
      <c r="RAZ289" s="477"/>
      <c r="RBC289" s="477"/>
      <c r="RBH289" s="477"/>
      <c r="RBK289" s="477"/>
      <c r="RBP289" s="477"/>
      <c r="RBS289" s="477"/>
      <c r="RBX289" s="477"/>
      <c r="RCA289" s="477"/>
      <c r="RCF289" s="477"/>
      <c r="RCI289" s="477"/>
      <c r="RCN289" s="477"/>
      <c r="RCQ289" s="477"/>
      <c r="RCV289" s="477"/>
      <c r="RCY289" s="477"/>
      <c r="RDD289" s="477"/>
      <c r="RDG289" s="477"/>
      <c r="RDL289" s="477"/>
      <c r="RDO289" s="477"/>
      <c r="RDT289" s="477"/>
      <c r="RDW289" s="477"/>
      <c r="REB289" s="477"/>
      <c r="REE289" s="477"/>
      <c r="REJ289" s="477"/>
      <c r="REM289" s="477"/>
      <c r="RER289" s="477"/>
      <c r="REU289" s="477"/>
      <c r="REZ289" s="477"/>
      <c r="RFC289" s="477"/>
      <c r="RFH289" s="477"/>
      <c r="RFK289" s="477"/>
      <c r="RFP289" s="477"/>
      <c r="RFS289" s="477"/>
      <c r="RFX289" s="477"/>
      <c r="RGA289" s="477"/>
      <c r="RGF289" s="477"/>
      <c r="RGI289" s="477"/>
      <c r="RGN289" s="477"/>
      <c r="RGQ289" s="477"/>
      <c r="RGV289" s="477"/>
      <c r="RGY289" s="477"/>
      <c r="RHD289" s="477"/>
      <c r="RHG289" s="477"/>
      <c r="RHL289" s="477"/>
      <c r="RHO289" s="477"/>
      <c r="RHT289" s="477"/>
      <c r="RHW289" s="477"/>
      <c r="RIB289" s="477"/>
      <c r="RIE289" s="477"/>
      <c r="RIJ289" s="477"/>
      <c r="RIM289" s="477"/>
      <c r="RIR289" s="477"/>
      <c r="RIU289" s="477"/>
      <c r="RIZ289" s="477"/>
      <c r="RJC289" s="477"/>
      <c r="RJH289" s="477"/>
      <c r="RJK289" s="477"/>
      <c r="RJP289" s="477"/>
      <c r="RJS289" s="477"/>
      <c r="RJX289" s="477"/>
      <c r="RKA289" s="477"/>
      <c r="RKF289" s="477"/>
      <c r="RKI289" s="477"/>
      <c r="RKN289" s="477"/>
      <c r="RKQ289" s="477"/>
      <c r="RKV289" s="477"/>
      <c r="RKY289" s="477"/>
      <c r="RLD289" s="477"/>
      <c r="RLG289" s="477"/>
      <c r="RLL289" s="477"/>
      <c r="RLO289" s="477"/>
      <c r="RLT289" s="477"/>
      <c r="RLW289" s="477"/>
      <c r="RMB289" s="477"/>
      <c r="RME289" s="477"/>
      <c r="RMJ289" s="477"/>
      <c r="RMM289" s="477"/>
      <c r="RMR289" s="477"/>
      <c r="RMU289" s="477"/>
      <c r="RMZ289" s="477"/>
      <c r="RNC289" s="477"/>
      <c r="RNH289" s="477"/>
      <c r="RNK289" s="477"/>
      <c r="RNP289" s="477"/>
      <c r="RNS289" s="477"/>
      <c r="RNX289" s="477"/>
      <c r="ROA289" s="477"/>
      <c r="ROF289" s="477"/>
      <c r="ROI289" s="477"/>
      <c r="RON289" s="477"/>
      <c r="ROQ289" s="477"/>
      <c r="ROV289" s="477"/>
      <c r="ROY289" s="477"/>
      <c r="RPD289" s="477"/>
      <c r="RPG289" s="477"/>
      <c r="RPL289" s="477"/>
      <c r="RPO289" s="477"/>
      <c r="RPT289" s="477"/>
      <c r="RPW289" s="477"/>
      <c r="RQB289" s="477"/>
      <c r="RQE289" s="477"/>
      <c r="RQJ289" s="477"/>
      <c r="RQM289" s="477"/>
      <c r="RQR289" s="477"/>
      <c r="RQU289" s="477"/>
      <c r="RQZ289" s="477"/>
      <c r="RRC289" s="477"/>
      <c r="RRH289" s="477"/>
      <c r="RRK289" s="477"/>
      <c r="RRP289" s="477"/>
      <c r="RRS289" s="477"/>
      <c r="RRX289" s="477"/>
      <c r="RSA289" s="477"/>
      <c r="RSF289" s="477"/>
      <c r="RSI289" s="477"/>
      <c r="RSN289" s="477"/>
      <c r="RSQ289" s="477"/>
      <c r="RSV289" s="477"/>
      <c r="RSY289" s="477"/>
      <c r="RTD289" s="477"/>
      <c r="RTG289" s="477"/>
      <c r="RTL289" s="477"/>
      <c r="RTO289" s="477"/>
      <c r="RTT289" s="477"/>
      <c r="RTW289" s="477"/>
      <c r="RUB289" s="477"/>
      <c r="RUE289" s="477"/>
      <c r="RUJ289" s="477"/>
      <c r="RUM289" s="477"/>
      <c r="RUR289" s="477"/>
      <c r="RUU289" s="477"/>
      <c r="RUZ289" s="477"/>
      <c r="RVC289" s="477"/>
      <c r="RVH289" s="477"/>
      <c r="RVK289" s="477"/>
      <c r="RVP289" s="477"/>
      <c r="RVS289" s="477"/>
      <c r="RVX289" s="477"/>
      <c r="RWA289" s="477"/>
      <c r="RWF289" s="477"/>
      <c r="RWI289" s="477"/>
      <c r="RWN289" s="477"/>
      <c r="RWQ289" s="477"/>
      <c r="RWV289" s="477"/>
      <c r="RWY289" s="477"/>
      <c r="RXD289" s="477"/>
      <c r="RXG289" s="477"/>
      <c r="RXL289" s="477"/>
      <c r="RXO289" s="477"/>
      <c r="RXT289" s="477"/>
      <c r="RXW289" s="477"/>
      <c r="RYB289" s="477"/>
      <c r="RYE289" s="477"/>
      <c r="RYJ289" s="477"/>
      <c r="RYM289" s="477"/>
      <c r="RYR289" s="477"/>
      <c r="RYU289" s="477"/>
      <c r="RYZ289" s="477"/>
      <c r="RZC289" s="477"/>
      <c r="RZH289" s="477"/>
      <c r="RZK289" s="477"/>
      <c r="RZP289" s="477"/>
      <c r="RZS289" s="477"/>
      <c r="RZX289" s="477"/>
      <c r="SAA289" s="477"/>
      <c r="SAF289" s="477"/>
      <c r="SAI289" s="477"/>
      <c r="SAN289" s="477"/>
      <c r="SAQ289" s="477"/>
      <c r="SAV289" s="477"/>
      <c r="SAY289" s="477"/>
      <c r="SBD289" s="477"/>
      <c r="SBG289" s="477"/>
      <c r="SBL289" s="477"/>
      <c r="SBO289" s="477"/>
      <c r="SBT289" s="477"/>
      <c r="SBW289" s="477"/>
      <c r="SCB289" s="477"/>
      <c r="SCE289" s="477"/>
      <c r="SCJ289" s="477"/>
      <c r="SCM289" s="477"/>
      <c r="SCR289" s="477"/>
      <c r="SCU289" s="477"/>
      <c r="SCZ289" s="477"/>
      <c r="SDC289" s="477"/>
      <c r="SDH289" s="477"/>
      <c r="SDK289" s="477"/>
      <c r="SDP289" s="477"/>
      <c r="SDS289" s="477"/>
      <c r="SDX289" s="477"/>
      <c r="SEA289" s="477"/>
      <c r="SEF289" s="477"/>
      <c r="SEI289" s="477"/>
      <c r="SEN289" s="477"/>
      <c r="SEQ289" s="477"/>
      <c r="SEV289" s="477"/>
      <c r="SEY289" s="477"/>
      <c r="SFD289" s="477"/>
      <c r="SFG289" s="477"/>
      <c r="SFL289" s="477"/>
      <c r="SFO289" s="477"/>
      <c r="SFT289" s="477"/>
      <c r="SFW289" s="477"/>
      <c r="SGB289" s="477"/>
      <c r="SGE289" s="477"/>
      <c r="SGJ289" s="477"/>
      <c r="SGM289" s="477"/>
      <c r="SGR289" s="477"/>
      <c r="SGU289" s="477"/>
      <c r="SGZ289" s="477"/>
      <c r="SHC289" s="477"/>
      <c r="SHH289" s="477"/>
      <c r="SHK289" s="477"/>
      <c r="SHP289" s="477"/>
      <c r="SHS289" s="477"/>
      <c r="SHX289" s="477"/>
      <c r="SIA289" s="477"/>
      <c r="SIF289" s="477"/>
      <c r="SII289" s="477"/>
      <c r="SIN289" s="477"/>
      <c r="SIQ289" s="477"/>
      <c r="SIV289" s="477"/>
      <c r="SIY289" s="477"/>
      <c r="SJD289" s="477"/>
      <c r="SJG289" s="477"/>
      <c r="SJL289" s="477"/>
      <c r="SJO289" s="477"/>
      <c r="SJT289" s="477"/>
      <c r="SJW289" s="477"/>
      <c r="SKB289" s="477"/>
      <c r="SKE289" s="477"/>
      <c r="SKJ289" s="477"/>
      <c r="SKM289" s="477"/>
      <c r="SKR289" s="477"/>
      <c r="SKU289" s="477"/>
      <c r="SKZ289" s="477"/>
      <c r="SLC289" s="477"/>
      <c r="SLH289" s="477"/>
      <c r="SLK289" s="477"/>
      <c r="SLP289" s="477"/>
      <c r="SLS289" s="477"/>
      <c r="SLX289" s="477"/>
      <c r="SMA289" s="477"/>
      <c r="SMF289" s="477"/>
      <c r="SMI289" s="477"/>
      <c r="SMN289" s="477"/>
      <c r="SMQ289" s="477"/>
      <c r="SMV289" s="477"/>
      <c r="SMY289" s="477"/>
      <c r="SND289" s="477"/>
      <c r="SNG289" s="477"/>
      <c r="SNL289" s="477"/>
      <c r="SNO289" s="477"/>
      <c r="SNT289" s="477"/>
      <c r="SNW289" s="477"/>
      <c r="SOB289" s="477"/>
      <c r="SOE289" s="477"/>
      <c r="SOJ289" s="477"/>
      <c r="SOM289" s="477"/>
      <c r="SOR289" s="477"/>
      <c r="SOU289" s="477"/>
      <c r="SOZ289" s="477"/>
      <c r="SPC289" s="477"/>
      <c r="SPH289" s="477"/>
      <c r="SPK289" s="477"/>
      <c r="SPP289" s="477"/>
      <c r="SPS289" s="477"/>
      <c r="SPX289" s="477"/>
      <c r="SQA289" s="477"/>
      <c r="SQF289" s="477"/>
      <c r="SQI289" s="477"/>
      <c r="SQN289" s="477"/>
      <c r="SQQ289" s="477"/>
      <c r="SQV289" s="477"/>
      <c r="SQY289" s="477"/>
      <c r="SRD289" s="477"/>
      <c r="SRG289" s="477"/>
      <c r="SRL289" s="477"/>
      <c r="SRO289" s="477"/>
      <c r="SRT289" s="477"/>
      <c r="SRW289" s="477"/>
      <c r="SSB289" s="477"/>
      <c r="SSE289" s="477"/>
      <c r="SSJ289" s="477"/>
      <c r="SSM289" s="477"/>
      <c r="SSR289" s="477"/>
      <c r="SSU289" s="477"/>
      <c r="SSZ289" s="477"/>
      <c r="STC289" s="477"/>
      <c r="STH289" s="477"/>
      <c r="STK289" s="477"/>
      <c r="STP289" s="477"/>
      <c r="STS289" s="477"/>
      <c r="STX289" s="477"/>
      <c r="SUA289" s="477"/>
      <c r="SUF289" s="477"/>
      <c r="SUI289" s="477"/>
      <c r="SUN289" s="477"/>
      <c r="SUQ289" s="477"/>
      <c r="SUV289" s="477"/>
      <c r="SUY289" s="477"/>
      <c r="SVD289" s="477"/>
      <c r="SVG289" s="477"/>
      <c r="SVL289" s="477"/>
      <c r="SVO289" s="477"/>
      <c r="SVT289" s="477"/>
      <c r="SVW289" s="477"/>
      <c r="SWB289" s="477"/>
      <c r="SWE289" s="477"/>
      <c r="SWJ289" s="477"/>
      <c r="SWM289" s="477"/>
      <c r="SWR289" s="477"/>
      <c r="SWU289" s="477"/>
      <c r="SWZ289" s="477"/>
      <c r="SXC289" s="477"/>
      <c r="SXH289" s="477"/>
      <c r="SXK289" s="477"/>
      <c r="SXP289" s="477"/>
      <c r="SXS289" s="477"/>
      <c r="SXX289" s="477"/>
      <c r="SYA289" s="477"/>
      <c r="SYF289" s="477"/>
      <c r="SYI289" s="477"/>
      <c r="SYN289" s="477"/>
      <c r="SYQ289" s="477"/>
      <c r="SYV289" s="477"/>
      <c r="SYY289" s="477"/>
      <c r="SZD289" s="477"/>
      <c r="SZG289" s="477"/>
      <c r="SZL289" s="477"/>
      <c r="SZO289" s="477"/>
      <c r="SZT289" s="477"/>
      <c r="SZW289" s="477"/>
      <c r="TAB289" s="477"/>
      <c r="TAE289" s="477"/>
      <c r="TAJ289" s="477"/>
      <c r="TAM289" s="477"/>
      <c r="TAR289" s="477"/>
      <c r="TAU289" s="477"/>
      <c r="TAZ289" s="477"/>
      <c r="TBC289" s="477"/>
      <c r="TBH289" s="477"/>
      <c r="TBK289" s="477"/>
      <c r="TBP289" s="477"/>
      <c r="TBS289" s="477"/>
      <c r="TBX289" s="477"/>
      <c r="TCA289" s="477"/>
      <c r="TCF289" s="477"/>
      <c r="TCI289" s="477"/>
      <c r="TCN289" s="477"/>
      <c r="TCQ289" s="477"/>
      <c r="TCV289" s="477"/>
      <c r="TCY289" s="477"/>
      <c r="TDD289" s="477"/>
      <c r="TDG289" s="477"/>
      <c r="TDL289" s="477"/>
      <c r="TDO289" s="477"/>
      <c r="TDT289" s="477"/>
      <c r="TDW289" s="477"/>
      <c r="TEB289" s="477"/>
      <c r="TEE289" s="477"/>
      <c r="TEJ289" s="477"/>
      <c r="TEM289" s="477"/>
      <c r="TER289" s="477"/>
      <c r="TEU289" s="477"/>
      <c r="TEZ289" s="477"/>
      <c r="TFC289" s="477"/>
      <c r="TFH289" s="477"/>
      <c r="TFK289" s="477"/>
      <c r="TFP289" s="477"/>
      <c r="TFS289" s="477"/>
      <c r="TFX289" s="477"/>
      <c r="TGA289" s="477"/>
      <c r="TGF289" s="477"/>
      <c r="TGI289" s="477"/>
      <c r="TGN289" s="477"/>
      <c r="TGQ289" s="477"/>
      <c r="TGV289" s="477"/>
      <c r="TGY289" s="477"/>
      <c r="THD289" s="477"/>
      <c r="THG289" s="477"/>
      <c r="THL289" s="477"/>
      <c r="THO289" s="477"/>
      <c r="THT289" s="477"/>
      <c r="THW289" s="477"/>
      <c r="TIB289" s="477"/>
      <c r="TIE289" s="477"/>
      <c r="TIJ289" s="477"/>
      <c r="TIM289" s="477"/>
      <c r="TIR289" s="477"/>
      <c r="TIU289" s="477"/>
      <c r="TIZ289" s="477"/>
      <c r="TJC289" s="477"/>
      <c r="TJH289" s="477"/>
      <c r="TJK289" s="477"/>
      <c r="TJP289" s="477"/>
      <c r="TJS289" s="477"/>
      <c r="TJX289" s="477"/>
      <c r="TKA289" s="477"/>
      <c r="TKF289" s="477"/>
      <c r="TKI289" s="477"/>
      <c r="TKN289" s="477"/>
      <c r="TKQ289" s="477"/>
      <c r="TKV289" s="477"/>
      <c r="TKY289" s="477"/>
      <c r="TLD289" s="477"/>
      <c r="TLG289" s="477"/>
      <c r="TLL289" s="477"/>
      <c r="TLO289" s="477"/>
      <c r="TLT289" s="477"/>
      <c r="TLW289" s="477"/>
      <c r="TMB289" s="477"/>
      <c r="TME289" s="477"/>
      <c r="TMJ289" s="477"/>
      <c r="TMM289" s="477"/>
      <c r="TMR289" s="477"/>
      <c r="TMU289" s="477"/>
      <c r="TMZ289" s="477"/>
      <c r="TNC289" s="477"/>
      <c r="TNH289" s="477"/>
      <c r="TNK289" s="477"/>
      <c r="TNP289" s="477"/>
      <c r="TNS289" s="477"/>
      <c r="TNX289" s="477"/>
      <c r="TOA289" s="477"/>
      <c r="TOF289" s="477"/>
      <c r="TOI289" s="477"/>
      <c r="TON289" s="477"/>
      <c r="TOQ289" s="477"/>
      <c r="TOV289" s="477"/>
      <c r="TOY289" s="477"/>
      <c r="TPD289" s="477"/>
      <c r="TPG289" s="477"/>
      <c r="TPL289" s="477"/>
      <c r="TPO289" s="477"/>
      <c r="TPT289" s="477"/>
      <c r="TPW289" s="477"/>
      <c r="TQB289" s="477"/>
      <c r="TQE289" s="477"/>
      <c r="TQJ289" s="477"/>
      <c r="TQM289" s="477"/>
      <c r="TQR289" s="477"/>
      <c r="TQU289" s="477"/>
      <c r="TQZ289" s="477"/>
      <c r="TRC289" s="477"/>
      <c r="TRH289" s="477"/>
      <c r="TRK289" s="477"/>
      <c r="TRP289" s="477"/>
      <c r="TRS289" s="477"/>
      <c r="TRX289" s="477"/>
      <c r="TSA289" s="477"/>
      <c r="TSF289" s="477"/>
      <c r="TSI289" s="477"/>
      <c r="TSN289" s="477"/>
      <c r="TSQ289" s="477"/>
      <c r="TSV289" s="477"/>
      <c r="TSY289" s="477"/>
      <c r="TTD289" s="477"/>
      <c r="TTG289" s="477"/>
      <c r="TTL289" s="477"/>
      <c r="TTO289" s="477"/>
      <c r="TTT289" s="477"/>
      <c r="TTW289" s="477"/>
      <c r="TUB289" s="477"/>
      <c r="TUE289" s="477"/>
      <c r="TUJ289" s="477"/>
      <c r="TUM289" s="477"/>
      <c r="TUR289" s="477"/>
      <c r="TUU289" s="477"/>
      <c r="TUZ289" s="477"/>
      <c r="TVC289" s="477"/>
      <c r="TVH289" s="477"/>
      <c r="TVK289" s="477"/>
      <c r="TVP289" s="477"/>
      <c r="TVS289" s="477"/>
      <c r="TVX289" s="477"/>
      <c r="TWA289" s="477"/>
      <c r="TWF289" s="477"/>
      <c r="TWI289" s="477"/>
      <c r="TWN289" s="477"/>
      <c r="TWQ289" s="477"/>
      <c r="TWV289" s="477"/>
      <c r="TWY289" s="477"/>
      <c r="TXD289" s="477"/>
      <c r="TXG289" s="477"/>
      <c r="TXL289" s="477"/>
      <c r="TXO289" s="477"/>
      <c r="TXT289" s="477"/>
      <c r="TXW289" s="477"/>
      <c r="TYB289" s="477"/>
      <c r="TYE289" s="477"/>
      <c r="TYJ289" s="477"/>
      <c r="TYM289" s="477"/>
      <c r="TYR289" s="477"/>
      <c r="TYU289" s="477"/>
      <c r="TYZ289" s="477"/>
      <c r="TZC289" s="477"/>
      <c r="TZH289" s="477"/>
      <c r="TZK289" s="477"/>
      <c r="TZP289" s="477"/>
      <c r="TZS289" s="477"/>
      <c r="TZX289" s="477"/>
      <c r="UAA289" s="477"/>
      <c r="UAF289" s="477"/>
      <c r="UAI289" s="477"/>
      <c r="UAN289" s="477"/>
      <c r="UAQ289" s="477"/>
      <c r="UAV289" s="477"/>
      <c r="UAY289" s="477"/>
      <c r="UBD289" s="477"/>
      <c r="UBG289" s="477"/>
      <c r="UBL289" s="477"/>
      <c r="UBO289" s="477"/>
      <c r="UBT289" s="477"/>
      <c r="UBW289" s="477"/>
      <c r="UCB289" s="477"/>
      <c r="UCE289" s="477"/>
      <c r="UCJ289" s="477"/>
      <c r="UCM289" s="477"/>
      <c r="UCR289" s="477"/>
      <c r="UCU289" s="477"/>
      <c r="UCZ289" s="477"/>
      <c r="UDC289" s="477"/>
      <c r="UDH289" s="477"/>
      <c r="UDK289" s="477"/>
      <c r="UDP289" s="477"/>
      <c r="UDS289" s="477"/>
      <c r="UDX289" s="477"/>
      <c r="UEA289" s="477"/>
      <c r="UEF289" s="477"/>
      <c r="UEI289" s="477"/>
      <c r="UEN289" s="477"/>
      <c r="UEQ289" s="477"/>
      <c r="UEV289" s="477"/>
      <c r="UEY289" s="477"/>
      <c r="UFD289" s="477"/>
      <c r="UFG289" s="477"/>
      <c r="UFL289" s="477"/>
      <c r="UFO289" s="477"/>
      <c r="UFT289" s="477"/>
      <c r="UFW289" s="477"/>
      <c r="UGB289" s="477"/>
      <c r="UGE289" s="477"/>
      <c r="UGJ289" s="477"/>
      <c r="UGM289" s="477"/>
      <c r="UGR289" s="477"/>
      <c r="UGU289" s="477"/>
      <c r="UGZ289" s="477"/>
      <c r="UHC289" s="477"/>
      <c r="UHH289" s="477"/>
      <c r="UHK289" s="477"/>
      <c r="UHP289" s="477"/>
      <c r="UHS289" s="477"/>
      <c r="UHX289" s="477"/>
      <c r="UIA289" s="477"/>
      <c r="UIF289" s="477"/>
      <c r="UII289" s="477"/>
      <c r="UIN289" s="477"/>
      <c r="UIQ289" s="477"/>
      <c r="UIV289" s="477"/>
      <c r="UIY289" s="477"/>
      <c r="UJD289" s="477"/>
      <c r="UJG289" s="477"/>
      <c r="UJL289" s="477"/>
      <c r="UJO289" s="477"/>
      <c r="UJT289" s="477"/>
      <c r="UJW289" s="477"/>
      <c r="UKB289" s="477"/>
      <c r="UKE289" s="477"/>
      <c r="UKJ289" s="477"/>
      <c r="UKM289" s="477"/>
      <c r="UKR289" s="477"/>
      <c r="UKU289" s="477"/>
      <c r="UKZ289" s="477"/>
      <c r="ULC289" s="477"/>
      <c r="ULH289" s="477"/>
      <c r="ULK289" s="477"/>
      <c r="ULP289" s="477"/>
      <c r="ULS289" s="477"/>
      <c r="ULX289" s="477"/>
      <c r="UMA289" s="477"/>
      <c r="UMF289" s="477"/>
      <c r="UMI289" s="477"/>
      <c r="UMN289" s="477"/>
      <c r="UMQ289" s="477"/>
      <c r="UMV289" s="477"/>
      <c r="UMY289" s="477"/>
      <c r="UND289" s="477"/>
      <c r="UNG289" s="477"/>
      <c r="UNL289" s="477"/>
      <c r="UNO289" s="477"/>
      <c r="UNT289" s="477"/>
      <c r="UNW289" s="477"/>
      <c r="UOB289" s="477"/>
      <c r="UOE289" s="477"/>
      <c r="UOJ289" s="477"/>
      <c r="UOM289" s="477"/>
      <c r="UOR289" s="477"/>
      <c r="UOU289" s="477"/>
      <c r="UOZ289" s="477"/>
      <c r="UPC289" s="477"/>
      <c r="UPH289" s="477"/>
      <c r="UPK289" s="477"/>
      <c r="UPP289" s="477"/>
      <c r="UPS289" s="477"/>
      <c r="UPX289" s="477"/>
      <c r="UQA289" s="477"/>
      <c r="UQF289" s="477"/>
      <c r="UQI289" s="477"/>
      <c r="UQN289" s="477"/>
      <c r="UQQ289" s="477"/>
      <c r="UQV289" s="477"/>
      <c r="UQY289" s="477"/>
      <c r="URD289" s="477"/>
      <c r="URG289" s="477"/>
      <c r="URL289" s="477"/>
      <c r="URO289" s="477"/>
      <c r="URT289" s="477"/>
      <c r="URW289" s="477"/>
      <c r="USB289" s="477"/>
      <c r="USE289" s="477"/>
      <c r="USJ289" s="477"/>
      <c r="USM289" s="477"/>
      <c r="USR289" s="477"/>
      <c r="USU289" s="477"/>
      <c r="USZ289" s="477"/>
      <c r="UTC289" s="477"/>
      <c r="UTH289" s="477"/>
      <c r="UTK289" s="477"/>
      <c r="UTP289" s="477"/>
      <c r="UTS289" s="477"/>
      <c r="UTX289" s="477"/>
      <c r="UUA289" s="477"/>
      <c r="UUF289" s="477"/>
      <c r="UUI289" s="477"/>
      <c r="UUN289" s="477"/>
      <c r="UUQ289" s="477"/>
      <c r="UUV289" s="477"/>
      <c r="UUY289" s="477"/>
      <c r="UVD289" s="477"/>
      <c r="UVG289" s="477"/>
      <c r="UVL289" s="477"/>
      <c r="UVO289" s="477"/>
      <c r="UVT289" s="477"/>
      <c r="UVW289" s="477"/>
      <c r="UWB289" s="477"/>
      <c r="UWE289" s="477"/>
      <c r="UWJ289" s="477"/>
      <c r="UWM289" s="477"/>
      <c r="UWR289" s="477"/>
      <c r="UWU289" s="477"/>
      <c r="UWZ289" s="477"/>
      <c r="UXC289" s="477"/>
      <c r="UXH289" s="477"/>
      <c r="UXK289" s="477"/>
      <c r="UXP289" s="477"/>
      <c r="UXS289" s="477"/>
      <c r="UXX289" s="477"/>
      <c r="UYA289" s="477"/>
      <c r="UYF289" s="477"/>
      <c r="UYI289" s="477"/>
      <c r="UYN289" s="477"/>
      <c r="UYQ289" s="477"/>
      <c r="UYV289" s="477"/>
      <c r="UYY289" s="477"/>
      <c r="UZD289" s="477"/>
      <c r="UZG289" s="477"/>
      <c r="UZL289" s="477"/>
      <c r="UZO289" s="477"/>
      <c r="UZT289" s="477"/>
      <c r="UZW289" s="477"/>
      <c r="VAB289" s="477"/>
      <c r="VAE289" s="477"/>
      <c r="VAJ289" s="477"/>
      <c r="VAM289" s="477"/>
      <c r="VAR289" s="477"/>
      <c r="VAU289" s="477"/>
      <c r="VAZ289" s="477"/>
      <c r="VBC289" s="477"/>
      <c r="VBH289" s="477"/>
      <c r="VBK289" s="477"/>
      <c r="VBP289" s="477"/>
      <c r="VBS289" s="477"/>
      <c r="VBX289" s="477"/>
      <c r="VCA289" s="477"/>
      <c r="VCF289" s="477"/>
      <c r="VCI289" s="477"/>
      <c r="VCN289" s="477"/>
      <c r="VCQ289" s="477"/>
      <c r="VCV289" s="477"/>
      <c r="VCY289" s="477"/>
      <c r="VDD289" s="477"/>
      <c r="VDG289" s="477"/>
      <c r="VDL289" s="477"/>
      <c r="VDO289" s="477"/>
      <c r="VDT289" s="477"/>
      <c r="VDW289" s="477"/>
      <c r="VEB289" s="477"/>
      <c r="VEE289" s="477"/>
      <c r="VEJ289" s="477"/>
      <c r="VEM289" s="477"/>
      <c r="VER289" s="477"/>
      <c r="VEU289" s="477"/>
      <c r="VEZ289" s="477"/>
      <c r="VFC289" s="477"/>
      <c r="VFH289" s="477"/>
      <c r="VFK289" s="477"/>
      <c r="VFP289" s="477"/>
      <c r="VFS289" s="477"/>
      <c r="VFX289" s="477"/>
      <c r="VGA289" s="477"/>
      <c r="VGF289" s="477"/>
      <c r="VGI289" s="477"/>
      <c r="VGN289" s="477"/>
      <c r="VGQ289" s="477"/>
      <c r="VGV289" s="477"/>
      <c r="VGY289" s="477"/>
      <c r="VHD289" s="477"/>
      <c r="VHG289" s="477"/>
      <c r="VHL289" s="477"/>
      <c r="VHO289" s="477"/>
      <c r="VHT289" s="477"/>
      <c r="VHW289" s="477"/>
      <c r="VIB289" s="477"/>
      <c r="VIE289" s="477"/>
      <c r="VIJ289" s="477"/>
      <c r="VIM289" s="477"/>
      <c r="VIR289" s="477"/>
      <c r="VIU289" s="477"/>
      <c r="VIZ289" s="477"/>
      <c r="VJC289" s="477"/>
      <c r="VJH289" s="477"/>
      <c r="VJK289" s="477"/>
      <c r="VJP289" s="477"/>
      <c r="VJS289" s="477"/>
      <c r="VJX289" s="477"/>
      <c r="VKA289" s="477"/>
      <c r="VKF289" s="477"/>
      <c r="VKI289" s="477"/>
      <c r="VKN289" s="477"/>
      <c r="VKQ289" s="477"/>
      <c r="VKV289" s="477"/>
      <c r="VKY289" s="477"/>
      <c r="VLD289" s="477"/>
      <c r="VLG289" s="477"/>
      <c r="VLL289" s="477"/>
      <c r="VLO289" s="477"/>
      <c r="VLT289" s="477"/>
      <c r="VLW289" s="477"/>
      <c r="VMB289" s="477"/>
      <c r="VME289" s="477"/>
      <c r="VMJ289" s="477"/>
      <c r="VMM289" s="477"/>
      <c r="VMR289" s="477"/>
      <c r="VMU289" s="477"/>
      <c r="VMZ289" s="477"/>
      <c r="VNC289" s="477"/>
      <c r="VNH289" s="477"/>
      <c r="VNK289" s="477"/>
      <c r="VNP289" s="477"/>
      <c r="VNS289" s="477"/>
      <c r="VNX289" s="477"/>
      <c r="VOA289" s="477"/>
      <c r="VOF289" s="477"/>
      <c r="VOI289" s="477"/>
      <c r="VON289" s="477"/>
      <c r="VOQ289" s="477"/>
      <c r="VOV289" s="477"/>
      <c r="VOY289" s="477"/>
      <c r="VPD289" s="477"/>
      <c r="VPG289" s="477"/>
      <c r="VPL289" s="477"/>
      <c r="VPO289" s="477"/>
      <c r="VPT289" s="477"/>
      <c r="VPW289" s="477"/>
      <c r="VQB289" s="477"/>
      <c r="VQE289" s="477"/>
      <c r="VQJ289" s="477"/>
      <c r="VQM289" s="477"/>
      <c r="VQR289" s="477"/>
      <c r="VQU289" s="477"/>
      <c r="VQZ289" s="477"/>
      <c r="VRC289" s="477"/>
      <c r="VRH289" s="477"/>
      <c r="VRK289" s="477"/>
      <c r="VRP289" s="477"/>
      <c r="VRS289" s="477"/>
      <c r="VRX289" s="477"/>
      <c r="VSA289" s="477"/>
      <c r="VSF289" s="477"/>
      <c r="VSI289" s="477"/>
      <c r="VSN289" s="477"/>
      <c r="VSQ289" s="477"/>
      <c r="VSV289" s="477"/>
      <c r="VSY289" s="477"/>
      <c r="VTD289" s="477"/>
      <c r="VTG289" s="477"/>
      <c r="VTL289" s="477"/>
      <c r="VTO289" s="477"/>
      <c r="VTT289" s="477"/>
      <c r="VTW289" s="477"/>
      <c r="VUB289" s="477"/>
      <c r="VUE289" s="477"/>
      <c r="VUJ289" s="477"/>
      <c r="VUM289" s="477"/>
      <c r="VUR289" s="477"/>
      <c r="VUU289" s="477"/>
      <c r="VUZ289" s="477"/>
      <c r="VVC289" s="477"/>
      <c r="VVH289" s="477"/>
      <c r="VVK289" s="477"/>
      <c r="VVP289" s="477"/>
      <c r="VVS289" s="477"/>
      <c r="VVX289" s="477"/>
      <c r="VWA289" s="477"/>
      <c r="VWF289" s="477"/>
      <c r="VWI289" s="477"/>
      <c r="VWN289" s="477"/>
      <c r="VWQ289" s="477"/>
      <c r="VWV289" s="477"/>
      <c r="VWY289" s="477"/>
      <c r="VXD289" s="477"/>
      <c r="VXG289" s="477"/>
      <c r="VXL289" s="477"/>
      <c r="VXO289" s="477"/>
      <c r="VXT289" s="477"/>
      <c r="VXW289" s="477"/>
      <c r="VYB289" s="477"/>
      <c r="VYE289" s="477"/>
      <c r="VYJ289" s="477"/>
      <c r="VYM289" s="477"/>
      <c r="VYR289" s="477"/>
      <c r="VYU289" s="477"/>
      <c r="VYZ289" s="477"/>
      <c r="VZC289" s="477"/>
      <c r="VZH289" s="477"/>
      <c r="VZK289" s="477"/>
      <c r="VZP289" s="477"/>
      <c r="VZS289" s="477"/>
      <c r="VZX289" s="477"/>
      <c r="WAA289" s="477"/>
      <c r="WAF289" s="477"/>
      <c r="WAI289" s="477"/>
      <c r="WAN289" s="477"/>
      <c r="WAQ289" s="477"/>
      <c r="WAV289" s="477"/>
      <c r="WAY289" s="477"/>
      <c r="WBD289" s="477"/>
      <c r="WBG289" s="477"/>
      <c r="WBL289" s="477"/>
      <c r="WBO289" s="477"/>
      <c r="WBT289" s="477"/>
      <c r="WBW289" s="477"/>
      <c r="WCB289" s="477"/>
      <c r="WCE289" s="477"/>
      <c r="WCJ289" s="477"/>
      <c r="WCM289" s="477"/>
      <c r="WCR289" s="477"/>
      <c r="WCU289" s="477"/>
      <c r="WCZ289" s="477"/>
      <c r="WDC289" s="477"/>
      <c r="WDH289" s="477"/>
      <c r="WDK289" s="477"/>
      <c r="WDP289" s="477"/>
      <c r="WDS289" s="477"/>
      <c r="WDX289" s="477"/>
      <c r="WEA289" s="477"/>
      <c r="WEF289" s="477"/>
      <c r="WEI289" s="477"/>
      <c r="WEN289" s="477"/>
      <c r="WEQ289" s="477"/>
      <c r="WEV289" s="477"/>
      <c r="WEY289" s="477"/>
      <c r="WFD289" s="477"/>
      <c r="WFG289" s="477"/>
      <c r="WFL289" s="477"/>
      <c r="WFO289" s="477"/>
      <c r="WFT289" s="477"/>
      <c r="WFW289" s="477"/>
      <c r="WGB289" s="477"/>
      <c r="WGE289" s="477"/>
      <c r="WGJ289" s="477"/>
      <c r="WGM289" s="477"/>
      <c r="WGR289" s="477"/>
      <c r="WGU289" s="477"/>
      <c r="WGZ289" s="477"/>
      <c r="WHC289" s="477"/>
      <c r="WHH289" s="477"/>
      <c r="WHK289" s="477"/>
      <c r="WHP289" s="477"/>
      <c r="WHS289" s="477"/>
      <c r="WHX289" s="477"/>
      <c r="WIA289" s="477"/>
      <c r="WIF289" s="477"/>
      <c r="WII289" s="477"/>
      <c r="WIN289" s="477"/>
      <c r="WIQ289" s="477"/>
      <c r="WIV289" s="477"/>
      <c r="WIY289" s="477"/>
      <c r="WJD289" s="477"/>
      <c r="WJG289" s="477"/>
      <c r="WJL289" s="477"/>
      <c r="WJO289" s="477"/>
      <c r="WJT289" s="477"/>
      <c r="WJW289" s="477"/>
      <c r="WKB289" s="477"/>
      <c r="WKE289" s="477"/>
      <c r="WKJ289" s="477"/>
      <c r="WKM289" s="477"/>
      <c r="WKR289" s="477"/>
      <c r="WKU289" s="477"/>
      <c r="WKZ289" s="477"/>
      <c r="WLC289" s="477"/>
      <c r="WLH289" s="477"/>
      <c r="WLK289" s="477"/>
      <c r="WLP289" s="477"/>
      <c r="WLS289" s="477"/>
      <c r="WLX289" s="477"/>
      <c r="WMA289" s="477"/>
      <c r="WMF289" s="477"/>
      <c r="WMI289" s="477"/>
      <c r="WMN289" s="477"/>
      <c r="WMQ289" s="477"/>
      <c r="WMV289" s="477"/>
      <c r="WMY289" s="477"/>
      <c r="WND289" s="477"/>
      <c r="WNG289" s="477"/>
      <c r="WNL289" s="477"/>
      <c r="WNO289" s="477"/>
      <c r="WNT289" s="477"/>
      <c r="WNW289" s="477"/>
      <c r="WOB289" s="477"/>
      <c r="WOE289" s="477"/>
      <c r="WOJ289" s="477"/>
      <c r="WOM289" s="477"/>
      <c r="WOR289" s="477"/>
      <c r="WOU289" s="477"/>
      <c r="WOZ289" s="477"/>
      <c r="WPC289" s="477"/>
      <c r="WPH289" s="477"/>
      <c r="WPK289" s="477"/>
      <c r="WPP289" s="477"/>
      <c r="WPS289" s="477"/>
      <c r="WPX289" s="477"/>
      <c r="WQA289" s="477"/>
      <c r="WQF289" s="477"/>
      <c r="WQI289" s="477"/>
      <c r="WQN289" s="477"/>
      <c r="WQQ289" s="477"/>
      <c r="WQV289" s="477"/>
      <c r="WQY289" s="477"/>
      <c r="WRD289" s="477"/>
      <c r="WRG289" s="477"/>
      <c r="WRL289" s="477"/>
      <c r="WRO289" s="477"/>
      <c r="WRT289" s="477"/>
      <c r="WRW289" s="477"/>
      <c r="WSB289" s="477"/>
      <c r="WSE289" s="477"/>
      <c r="WSJ289" s="477"/>
      <c r="WSM289" s="477"/>
      <c r="WSR289" s="477"/>
      <c r="WSU289" s="477"/>
      <c r="WSZ289" s="477"/>
      <c r="WTC289" s="477"/>
      <c r="WTH289" s="477"/>
      <c r="WTK289" s="477"/>
      <c r="WTP289" s="477"/>
      <c r="WTS289" s="477"/>
      <c r="WTX289" s="477"/>
      <c r="WUA289" s="477"/>
      <c r="WUF289" s="477"/>
      <c r="WUI289" s="477"/>
      <c r="WUN289" s="477"/>
      <c r="WUQ289" s="477"/>
      <c r="WUV289" s="477"/>
      <c r="WUY289" s="477"/>
      <c r="WVD289" s="477"/>
      <c r="WVG289" s="477"/>
      <c r="WVL289" s="477"/>
      <c r="WVO289" s="477"/>
      <c r="WVT289" s="477"/>
      <c r="WVW289" s="477"/>
      <c r="WWB289" s="477"/>
      <c r="WWE289" s="477"/>
      <c r="WWJ289" s="477"/>
      <c r="WWM289" s="477"/>
      <c r="WWR289" s="477"/>
      <c r="WWU289" s="477"/>
      <c r="WWZ289" s="477"/>
      <c r="WXC289" s="477"/>
      <c r="WXH289" s="477"/>
      <c r="WXK289" s="477"/>
      <c r="WXP289" s="477"/>
      <c r="WXS289" s="477"/>
      <c r="WXX289" s="477"/>
      <c r="WYA289" s="477"/>
      <c r="WYF289" s="477"/>
      <c r="WYI289" s="477"/>
      <c r="WYN289" s="477"/>
      <c r="WYQ289" s="477"/>
      <c r="WYV289" s="477"/>
      <c r="WYY289" s="477"/>
      <c r="WZD289" s="477"/>
      <c r="WZG289" s="477"/>
      <c r="WZL289" s="477"/>
      <c r="WZO289" s="477"/>
      <c r="WZT289" s="477"/>
      <c r="WZW289" s="477"/>
      <c r="XAB289" s="477"/>
      <c r="XAE289" s="477"/>
      <c r="XAJ289" s="477"/>
      <c r="XAM289" s="477"/>
      <c r="XAR289" s="477"/>
      <c r="XAU289" s="477"/>
      <c r="XAZ289" s="477"/>
      <c r="XBC289" s="477"/>
      <c r="XBH289" s="477"/>
      <c r="XBK289" s="477"/>
      <c r="XBP289" s="477"/>
      <c r="XBS289" s="477"/>
      <c r="XBX289" s="477"/>
      <c r="XCA289" s="477"/>
      <c r="XCF289" s="477"/>
      <c r="XCI289" s="477"/>
      <c r="XCN289" s="477"/>
      <c r="XCQ289" s="477"/>
      <c r="XCV289" s="477"/>
      <c r="XCY289" s="477"/>
      <c r="XDD289" s="477"/>
      <c r="XDG289" s="477"/>
      <c r="XDL289" s="477"/>
      <c r="XDO289" s="477"/>
      <c r="XDT289" s="477"/>
      <c r="XDW289" s="477"/>
      <c r="XEB289" s="477"/>
      <c r="XEE289" s="477"/>
      <c r="XEJ289" s="477"/>
      <c r="XEM289" s="477"/>
      <c r="XER289" s="477"/>
      <c r="XEU289" s="477"/>
      <c r="XEZ289" s="477"/>
      <c r="XFC289" s="477"/>
    </row>
    <row r="290" spans="1:1023 1028:2047 2052:3071 3076:4095 4100:5119 5124:6143 6148:7167 7172:8191 8196:9215 9220:10239 10244:11263 11268:12287 12292:13311 13316:14335 14340:15359 15364:16383" ht="135" x14ac:dyDescent="0.25">
      <c r="A290" s="158" t="str">
        <f>+'PAI 2025 GPS rempl2)'!A295</f>
        <v>7000.2.1</v>
      </c>
      <c r="B290" s="60" t="str">
        <f>VLOOKUP(A290,'Dimensión 6 - GESCO+I'!$B$10:$B$62,1,0)</f>
        <v>7000.2.1</v>
      </c>
      <c r="C290" s="158" t="s">
        <v>859</v>
      </c>
      <c r="D290" s="158">
        <v>2</v>
      </c>
      <c r="E290" s="158" t="s">
        <v>489</v>
      </c>
      <c r="F290" s="158" t="s">
        <v>869</v>
      </c>
      <c r="G290" s="158" t="s">
        <v>19</v>
      </c>
      <c r="H290" s="158" t="s">
        <v>1795</v>
      </c>
      <c r="I290" s="158" t="s">
        <v>1795</v>
      </c>
      <c r="J290" s="158" t="s">
        <v>1795</v>
      </c>
      <c r="K290" s="158" t="s">
        <v>19</v>
      </c>
      <c r="L290" s="158" t="s">
        <v>19</v>
      </c>
      <c r="M290" s="158" t="s">
        <v>19</v>
      </c>
      <c r="N290" s="158" t="s">
        <v>772</v>
      </c>
      <c r="O290" s="158" t="s">
        <v>19</v>
      </c>
      <c r="P290" s="158" t="s">
        <v>159</v>
      </c>
      <c r="Q290" s="158">
        <v>50</v>
      </c>
      <c r="R290" s="158">
        <v>1</v>
      </c>
      <c r="S290" s="158" t="s">
        <v>487</v>
      </c>
      <c r="T290" s="158" t="s">
        <v>868</v>
      </c>
      <c r="U290" s="165">
        <v>45720</v>
      </c>
      <c r="V290" s="165">
        <v>45961</v>
      </c>
      <c r="W290" s="158" t="s">
        <v>859</v>
      </c>
      <c r="X290" s="359">
        <v>5</v>
      </c>
      <c r="Y290" s="158">
        <v>0</v>
      </c>
      <c r="Z290" s="158" t="s">
        <v>2413</v>
      </c>
      <c r="AA290" s="165"/>
      <c r="AB290" s="158">
        <v>0</v>
      </c>
      <c r="AC290" s="158" t="s">
        <v>2414</v>
      </c>
      <c r="AD290" s="165"/>
      <c r="AE290" s="158"/>
      <c r="AF290" s="158">
        <v>0</v>
      </c>
    </row>
    <row r="291" spans="1:1023 1028:2047 2052:3071 3076:4095 4100:5119 5124:6143 6148:7167 7172:8191 8196:9215 9220:10239 10244:11263 11268:12287 12292:13311 13316:14335 14340:15359 15364:16383" ht="34.5" customHeight="1" x14ac:dyDescent="0.25">
      <c r="A291" s="158" t="str">
        <f>+'PAI 2025 GPS rempl2)'!A296</f>
        <v>7000.2.2</v>
      </c>
      <c r="B291" s="60" t="str">
        <f>VLOOKUP(A291,'Dimensión 6 - GESCO+I'!$B$10:$B$62,1,0)</f>
        <v>7000.2.2</v>
      </c>
      <c r="C291" s="158" t="s">
        <v>859</v>
      </c>
      <c r="D291" s="158">
        <v>2</v>
      </c>
      <c r="E291" s="158" t="s">
        <v>489</v>
      </c>
      <c r="F291" s="158" t="s">
        <v>870</v>
      </c>
      <c r="G291" s="158" t="s">
        <v>19</v>
      </c>
      <c r="H291" s="158" t="s">
        <v>1795</v>
      </c>
      <c r="I291" s="158" t="s">
        <v>1795</v>
      </c>
      <c r="J291" s="158" t="s">
        <v>1795</v>
      </c>
      <c r="K291" s="158" t="s">
        <v>19</v>
      </c>
      <c r="L291" s="158" t="s">
        <v>19</v>
      </c>
      <c r="M291" s="158" t="s">
        <v>19</v>
      </c>
      <c r="N291" s="158" t="s">
        <v>772</v>
      </c>
      <c r="O291" s="158" t="s">
        <v>19</v>
      </c>
      <c r="P291" s="158" t="s">
        <v>160</v>
      </c>
      <c r="Q291" s="158">
        <v>50</v>
      </c>
      <c r="R291" s="158">
        <v>1</v>
      </c>
      <c r="S291" s="165" t="s">
        <v>487</v>
      </c>
      <c r="T291" s="165" t="s">
        <v>863</v>
      </c>
      <c r="U291" s="165">
        <v>45839</v>
      </c>
      <c r="V291" s="165">
        <v>45989</v>
      </c>
      <c r="W291" s="158" t="s">
        <v>859</v>
      </c>
      <c r="X291" s="359">
        <v>5</v>
      </c>
      <c r="Y291" s="158">
        <v>0</v>
      </c>
      <c r="Z291" s="158">
        <v>0</v>
      </c>
      <c r="AA291" s="165"/>
      <c r="AB291" s="158">
        <v>0</v>
      </c>
      <c r="AC291" s="158">
        <v>0</v>
      </c>
      <c r="AD291" s="165"/>
      <c r="AE291" s="158"/>
      <c r="AF291" s="158">
        <v>0</v>
      </c>
    </row>
    <row r="292" spans="1:1023 1028:2047 2052:3071 3076:4095 4100:5119 5124:6143 6148:7167 7172:8191 8196:9215 9220:10239 10244:11263 11268:12287 12292:13311 13316:14335 14340:15359 15364:16383" ht="150" x14ac:dyDescent="0.25">
      <c r="A292" s="359" t="str">
        <f>+'PAI 2025 GPS rempl2)'!A297</f>
        <v>7000.3</v>
      </c>
      <c r="B292" s="359" t="str">
        <f>VLOOKUP(A292,'Dimensión 3-Gestión con Valor'!$B$10:$B$379,1,0)</f>
        <v>7000.3</v>
      </c>
      <c r="C292" s="360" t="s">
        <v>859</v>
      </c>
      <c r="D292" s="359">
        <v>2</v>
      </c>
      <c r="E292" s="359" t="s">
        <v>482</v>
      </c>
      <c r="F292" s="360" t="s">
        <v>871</v>
      </c>
      <c r="G292" s="359" t="s">
        <v>501</v>
      </c>
      <c r="H292" s="359" t="s">
        <v>1795</v>
      </c>
      <c r="I292" s="359" t="s">
        <v>1795</v>
      </c>
      <c r="J292" s="359" t="s">
        <v>1795</v>
      </c>
      <c r="K292" s="360" t="s">
        <v>19</v>
      </c>
      <c r="L292" s="359" t="s">
        <v>485</v>
      </c>
      <c r="M292" s="359" t="s">
        <v>20</v>
      </c>
      <c r="N292" s="360" t="s">
        <v>720</v>
      </c>
      <c r="O292" s="359" t="s">
        <v>1598</v>
      </c>
      <c r="P292" s="359" t="s">
        <v>293</v>
      </c>
      <c r="Q292" s="359">
        <v>10</v>
      </c>
      <c r="R292" s="359">
        <v>1</v>
      </c>
      <c r="S292" s="360" t="s">
        <v>487</v>
      </c>
      <c r="T292" s="359" t="s">
        <v>872</v>
      </c>
      <c r="U292" s="360">
        <v>45748</v>
      </c>
      <c r="V292" s="360">
        <v>45897</v>
      </c>
      <c r="W292" s="359" t="s">
        <v>859</v>
      </c>
      <c r="X292" s="359">
        <v>10</v>
      </c>
      <c r="Y292" s="359">
        <v>100</v>
      </c>
      <c r="Z292" s="359" t="s">
        <v>2415</v>
      </c>
      <c r="AA292" s="360">
        <v>45875</v>
      </c>
      <c r="AB292" s="370">
        <v>100</v>
      </c>
      <c r="AC292" s="359" t="s">
        <v>2416</v>
      </c>
      <c r="AD292" s="360">
        <v>45897</v>
      </c>
      <c r="AE292" s="371">
        <v>100</v>
      </c>
      <c r="AF292" s="359">
        <v>10</v>
      </c>
      <c r="AJ292" s="477"/>
      <c r="AM292" s="477"/>
      <c r="AR292" s="477"/>
      <c r="AU292" s="477"/>
      <c r="AZ292" s="477"/>
      <c r="BC292" s="477"/>
      <c r="BH292" s="477"/>
      <c r="BK292" s="477"/>
      <c r="BP292" s="477"/>
      <c r="BS292" s="477"/>
      <c r="BX292" s="477"/>
      <c r="CA292" s="477"/>
      <c r="CF292" s="477"/>
      <c r="CI292" s="477"/>
      <c r="CN292" s="477"/>
      <c r="CQ292" s="477"/>
      <c r="CV292" s="477"/>
      <c r="CY292" s="477"/>
      <c r="DD292" s="477"/>
      <c r="DG292" s="477"/>
      <c r="DL292" s="477"/>
      <c r="DO292" s="477"/>
      <c r="DT292" s="477"/>
      <c r="DW292" s="477"/>
      <c r="EB292" s="477"/>
      <c r="EE292" s="477"/>
      <c r="EJ292" s="477"/>
      <c r="EM292" s="477"/>
      <c r="ER292" s="477"/>
      <c r="EU292" s="477"/>
      <c r="EZ292" s="477"/>
      <c r="FC292" s="477"/>
      <c r="FH292" s="477"/>
      <c r="FK292" s="477"/>
      <c r="FP292" s="477"/>
      <c r="FS292" s="477"/>
      <c r="FX292" s="477"/>
      <c r="GA292" s="477"/>
      <c r="GF292" s="477"/>
      <c r="GI292" s="477"/>
      <c r="GN292" s="477"/>
      <c r="GQ292" s="477"/>
      <c r="GV292" s="477"/>
      <c r="GY292" s="477"/>
      <c r="HD292" s="477"/>
      <c r="HG292" s="477"/>
      <c r="HL292" s="477"/>
      <c r="HO292" s="477"/>
      <c r="HT292" s="477"/>
      <c r="HW292" s="477"/>
      <c r="IB292" s="477"/>
      <c r="IE292" s="477"/>
      <c r="IJ292" s="477"/>
      <c r="IM292" s="477"/>
      <c r="IR292" s="477"/>
      <c r="IU292" s="477"/>
      <c r="IZ292" s="477"/>
      <c r="JC292" s="477"/>
      <c r="JH292" s="477"/>
      <c r="JK292" s="477"/>
      <c r="JP292" s="477"/>
      <c r="JS292" s="477"/>
      <c r="JX292" s="477"/>
      <c r="KA292" s="477"/>
      <c r="KF292" s="477"/>
      <c r="KI292" s="477"/>
      <c r="KN292" s="477"/>
      <c r="KQ292" s="477"/>
      <c r="KV292" s="477"/>
      <c r="KY292" s="477"/>
      <c r="LD292" s="477"/>
      <c r="LG292" s="477"/>
      <c r="LL292" s="477"/>
      <c r="LO292" s="477"/>
      <c r="LT292" s="477"/>
      <c r="LW292" s="477"/>
      <c r="MB292" s="477"/>
      <c r="ME292" s="477"/>
      <c r="MJ292" s="477"/>
      <c r="MM292" s="477"/>
      <c r="MR292" s="477"/>
      <c r="MU292" s="477"/>
      <c r="MZ292" s="477"/>
      <c r="NC292" s="477"/>
      <c r="NH292" s="477"/>
      <c r="NK292" s="477"/>
      <c r="NP292" s="477"/>
      <c r="NS292" s="477"/>
      <c r="NX292" s="477"/>
      <c r="OA292" s="477"/>
      <c r="OF292" s="477"/>
      <c r="OI292" s="477"/>
      <c r="ON292" s="477"/>
      <c r="OQ292" s="477"/>
      <c r="OV292" s="477"/>
      <c r="OY292" s="477"/>
      <c r="PD292" s="477"/>
      <c r="PG292" s="477"/>
      <c r="PL292" s="477"/>
      <c r="PO292" s="477"/>
      <c r="PT292" s="477"/>
      <c r="PW292" s="477"/>
      <c r="QB292" s="477"/>
      <c r="QE292" s="477"/>
      <c r="QJ292" s="477"/>
      <c r="QM292" s="477"/>
      <c r="QR292" s="477"/>
      <c r="QU292" s="477"/>
      <c r="QZ292" s="477"/>
      <c r="RC292" s="477"/>
      <c r="RH292" s="477"/>
      <c r="RK292" s="477"/>
      <c r="RP292" s="477"/>
      <c r="RS292" s="477"/>
      <c r="RX292" s="477"/>
      <c r="SA292" s="477"/>
      <c r="SF292" s="477"/>
      <c r="SI292" s="477"/>
      <c r="SN292" s="477"/>
      <c r="SQ292" s="477"/>
      <c r="SV292" s="477"/>
      <c r="SY292" s="477"/>
      <c r="TD292" s="477"/>
      <c r="TG292" s="477"/>
      <c r="TL292" s="477"/>
      <c r="TO292" s="477"/>
      <c r="TT292" s="477"/>
      <c r="TW292" s="477"/>
      <c r="UB292" s="477"/>
      <c r="UE292" s="477"/>
      <c r="UJ292" s="477"/>
      <c r="UM292" s="477"/>
      <c r="UR292" s="477"/>
      <c r="UU292" s="477"/>
      <c r="UZ292" s="477"/>
      <c r="VC292" s="477"/>
      <c r="VH292" s="477"/>
      <c r="VK292" s="477"/>
      <c r="VP292" s="477"/>
      <c r="VS292" s="477"/>
      <c r="VX292" s="477"/>
      <c r="WA292" s="477"/>
      <c r="WF292" s="477"/>
      <c r="WI292" s="477"/>
      <c r="WN292" s="477"/>
      <c r="WQ292" s="477"/>
      <c r="WV292" s="477"/>
      <c r="WY292" s="477"/>
      <c r="XD292" s="477"/>
      <c r="XG292" s="477"/>
      <c r="XL292" s="477"/>
      <c r="XO292" s="477"/>
      <c r="XT292" s="477"/>
      <c r="XW292" s="477"/>
      <c r="YB292" s="477"/>
      <c r="YE292" s="477"/>
      <c r="YJ292" s="477"/>
      <c r="YM292" s="477"/>
      <c r="YR292" s="477"/>
      <c r="YU292" s="477"/>
      <c r="YZ292" s="477"/>
      <c r="ZC292" s="477"/>
      <c r="ZH292" s="477"/>
      <c r="ZK292" s="477"/>
      <c r="ZP292" s="477"/>
      <c r="ZS292" s="477"/>
      <c r="ZX292" s="477"/>
      <c r="AAA292" s="477"/>
      <c r="AAF292" s="477"/>
      <c r="AAI292" s="477"/>
      <c r="AAN292" s="477"/>
      <c r="AAQ292" s="477"/>
      <c r="AAV292" s="477"/>
      <c r="AAY292" s="477"/>
      <c r="ABD292" s="477"/>
      <c r="ABG292" s="477"/>
      <c r="ABL292" s="477"/>
      <c r="ABO292" s="477"/>
      <c r="ABT292" s="477"/>
      <c r="ABW292" s="477"/>
      <c r="ACB292" s="477"/>
      <c r="ACE292" s="477"/>
      <c r="ACJ292" s="477"/>
      <c r="ACM292" s="477"/>
      <c r="ACR292" s="477"/>
      <c r="ACU292" s="477"/>
      <c r="ACZ292" s="477"/>
      <c r="ADC292" s="477"/>
      <c r="ADH292" s="477"/>
      <c r="ADK292" s="477"/>
      <c r="ADP292" s="477"/>
      <c r="ADS292" s="477"/>
      <c r="ADX292" s="477"/>
      <c r="AEA292" s="477"/>
      <c r="AEF292" s="477"/>
      <c r="AEI292" s="477"/>
      <c r="AEN292" s="477"/>
      <c r="AEQ292" s="477"/>
      <c r="AEV292" s="477"/>
      <c r="AEY292" s="477"/>
      <c r="AFD292" s="477"/>
      <c r="AFG292" s="477"/>
      <c r="AFL292" s="477"/>
      <c r="AFO292" s="477"/>
      <c r="AFT292" s="477"/>
      <c r="AFW292" s="477"/>
      <c r="AGB292" s="477"/>
      <c r="AGE292" s="477"/>
      <c r="AGJ292" s="477"/>
      <c r="AGM292" s="477"/>
      <c r="AGR292" s="477"/>
      <c r="AGU292" s="477"/>
      <c r="AGZ292" s="477"/>
      <c r="AHC292" s="477"/>
      <c r="AHH292" s="477"/>
      <c r="AHK292" s="477"/>
      <c r="AHP292" s="477"/>
      <c r="AHS292" s="477"/>
      <c r="AHX292" s="477"/>
      <c r="AIA292" s="477"/>
      <c r="AIF292" s="477"/>
      <c r="AII292" s="477"/>
      <c r="AIN292" s="477"/>
      <c r="AIQ292" s="477"/>
      <c r="AIV292" s="477"/>
      <c r="AIY292" s="477"/>
      <c r="AJD292" s="477"/>
      <c r="AJG292" s="477"/>
      <c r="AJL292" s="477"/>
      <c r="AJO292" s="477"/>
      <c r="AJT292" s="477"/>
      <c r="AJW292" s="477"/>
      <c r="AKB292" s="477"/>
      <c r="AKE292" s="477"/>
      <c r="AKJ292" s="477"/>
      <c r="AKM292" s="477"/>
      <c r="AKR292" s="477"/>
      <c r="AKU292" s="477"/>
      <c r="AKZ292" s="477"/>
      <c r="ALC292" s="477"/>
      <c r="ALH292" s="477"/>
      <c r="ALK292" s="477"/>
      <c r="ALP292" s="477"/>
      <c r="ALS292" s="477"/>
      <c r="ALX292" s="477"/>
      <c r="AMA292" s="477"/>
      <c r="AMF292" s="477"/>
      <c r="AMI292" s="477"/>
      <c r="AMN292" s="477"/>
      <c r="AMQ292" s="477"/>
      <c r="AMV292" s="477"/>
      <c r="AMY292" s="477"/>
      <c r="AND292" s="477"/>
      <c r="ANG292" s="477"/>
      <c r="ANL292" s="477"/>
      <c r="ANO292" s="477"/>
      <c r="ANT292" s="477"/>
      <c r="ANW292" s="477"/>
      <c r="AOB292" s="477"/>
      <c r="AOE292" s="477"/>
      <c r="AOJ292" s="477"/>
      <c r="AOM292" s="477"/>
      <c r="AOR292" s="477"/>
      <c r="AOU292" s="477"/>
      <c r="AOZ292" s="477"/>
      <c r="APC292" s="477"/>
      <c r="APH292" s="477"/>
      <c r="APK292" s="477"/>
      <c r="APP292" s="477"/>
      <c r="APS292" s="477"/>
      <c r="APX292" s="477"/>
      <c r="AQA292" s="477"/>
      <c r="AQF292" s="477"/>
      <c r="AQI292" s="477"/>
      <c r="AQN292" s="477"/>
      <c r="AQQ292" s="477"/>
      <c r="AQV292" s="477"/>
      <c r="AQY292" s="477"/>
      <c r="ARD292" s="477"/>
      <c r="ARG292" s="477"/>
      <c r="ARL292" s="477"/>
      <c r="ARO292" s="477"/>
      <c r="ART292" s="477"/>
      <c r="ARW292" s="477"/>
      <c r="ASB292" s="477"/>
      <c r="ASE292" s="477"/>
      <c r="ASJ292" s="477"/>
      <c r="ASM292" s="477"/>
      <c r="ASR292" s="477"/>
      <c r="ASU292" s="477"/>
      <c r="ASZ292" s="477"/>
      <c r="ATC292" s="477"/>
      <c r="ATH292" s="477"/>
      <c r="ATK292" s="477"/>
      <c r="ATP292" s="477"/>
      <c r="ATS292" s="477"/>
      <c r="ATX292" s="477"/>
      <c r="AUA292" s="477"/>
      <c r="AUF292" s="477"/>
      <c r="AUI292" s="477"/>
      <c r="AUN292" s="477"/>
      <c r="AUQ292" s="477"/>
      <c r="AUV292" s="477"/>
      <c r="AUY292" s="477"/>
      <c r="AVD292" s="477"/>
      <c r="AVG292" s="477"/>
      <c r="AVL292" s="477"/>
      <c r="AVO292" s="477"/>
      <c r="AVT292" s="477"/>
      <c r="AVW292" s="477"/>
      <c r="AWB292" s="477"/>
      <c r="AWE292" s="477"/>
      <c r="AWJ292" s="477"/>
      <c r="AWM292" s="477"/>
      <c r="AWR292" s="477"/>
      <c r="AWU292" s="477"/>
      <c r="AWZ292" s="477"/>
      <c r="AXC292" s="477"/>
      <c r="AXH292" s="477"/>
      <c r="AXK292" s="477"/>
      <c r="AXP292" s="477"/>
      <c r="AXS292" s="477"/>
      <c r="AXX292" s="477"/>
      <c r="AYA292" s="477"/>
      <c r="AYF292" s="477"/>
      <c r="AYI292" s="477"/>
      <c r="AYN292" s="477"/>
      <c r="AYQ292" s="477"/>
      <c r="AYV292" s="477"/>
      <c r="AYY292" s="477"/>
      <c r="AZD292" s="477"/>
      <c r="AZG292" s="477"/>
      <c r="AZL292" s="477"/>
      <c r="AZO292" s="477"/>
      <c r="AZT292" s="477"/>
      <c r="AZW292" s="477"/>
      <c r="BAB292" s="477"/>
      <c r="BAE292" s="477"/>
      <c r="BAJ292" s="477"/>
      <c r="BAM292" s="477"/>
      <c r="BAR292" s="477"/>
      <c r="BAU292" s="477"/>
      <c r="BAZ292" s="477"/>
      <c r="BBC292" s="477"/>
      <c r="BBH292" s="477"/>
      <c r="BBK292" s="477"/>
      <c r="BBP292" s="477"/>
      <c r="BBS292" s="477"/>
      <c r="BBX292" s="477"/>
      <c r="BCA292" s="477"/>
      <c r="BCF292" s="477"/>
      <c r="BCI292" s="477"/>
      <c r="BCN292" s="477"/>
      <c r="BCQ292" s="477"/>
      <c r="BCV292" s="477"/>
      <c r="BCY292" s="477"/>
      <c r="BDD292" s="477"/>
      <c r="BDG292" s="477"/>
      <c r="BDL292" s="477"/>
      <c r="BDO292" s="477"/>
      <c r="BDT292" s="477"/>
      <c r="BDW292" s="477"/>
      <c r="BEB292" s="477"/>
      <c r="BEE292" s="477"/>
      <c r="BEJ292" s="477"/>
      <c r="BEM292" s="477"/>
      <c r="BER292" s="477"/>
      <c r="BEU292" s="477"/>
      <c r="BEZ292" s="477"/>
      <c r="BFC292" s="477"/>
      <c r="BFH292" s="477"/>
      <c r="BFK292" s="477"/>
      <c r="BFP292" s="477"/>
      <c r="BFS292" s="477"/>
      <c r="BFX292" s="477"/>
      <c r="BGA292" s="477"/>
      <c r="BGF292" s="477"/>
      <c r="BGI292" s="477"/>
      <c r="BGN292" s="477"/>
      <c r="BGQ292" s="477"/>
      <c r="BGV292" s="477"/>
      <c r="BGY292" s="477"/>
      <c r="BHD292" s="477"/>
      <c r="BHG292" s="477"/>
      <c r="BHL292" s="477"/>
      <c r="BHO292" s="477"/>
      <c r="BHT292" s="477"/>
      <c r="BHW292" s="477"/>
      <c r="BIB292" s="477"/>
      <c r="BIE292" s="477"/>
      <c r="BIJ292" s="477"/>
      <c r="BIM292" s="477"/>
      <c r="BIR292" s="477"/>
      <c r="BIU292" s="477"/>
      <c r="BIZ292" s="477"/>
      <c r="BJC292" s="477"/>
      <c r="BJH292" s="477"/>
      <c r="BJK292" s="477"/>
      <c r="BJP292" s="477"/>
      <c r="BJS292" s="477"/>
      <c r="BJX292" s="477"/>
      <c r="BKA292" s="477"/>
      <c r="BKF292" s="477"/>
      <c r="BKI292" s="477"/>
      <c r="BKN292" s="477"/>
      <c r="BKQ292" s="477"/>
      <c r="BKV292" s="477"/>
      <c r="BKY292" s="477"/>
      <c r="BLD292" s="477"/>
      <c r="BLG292" s="477"/>
      <c r="BLL292" s="477"/>
      <c r="BLO292" s="477"/>
      <c r="BLT292" s="477"/>
      <c r="BLW292" s="477"/>
      <c r="BMB292" s="477"/>
      <c r="BME292" s="477"/>
      <c r="BMJ292" s="477"/>
      <c r="BMM292" s="477"/>
      <c r="BMR292" s="477"/>
      <c r="BMU292" s="477"/>
      <c r="BMZ292" s="477"/>
      <c r="BNC292" s="477"/>
      <c r="BNH292" s="477"/>
      <c r="BNK292" s="477"/>
      <c r="BNP292" s="477"/>
      <c r="BNS292" s="477"/>
      <c r="BNX292" s="477"/>
      <c r="BOA292" s="477"/>
      <c r="BOF292" s="477"/>
      <c r="BOI292" s="477"/>
      <c r="BON292" s="477"/>
      <c r="BOQ292" s="477"/>
      <c r="BOV292" s="477"/>
      <c r="BOY292" s="477"/>
      <c r="BPD292" s="477"/>
      <c r="BPG292" s="477"/>
      <c r="BPL292" s="477"/>
      <c r="BPO292" s="477"/>
      <c r="BPT292" s="477"/>
      <c r="BPW292" s="477"/>
      <c r="BQB292" s="477"/>
      <c r="BQE292" s="477"/>
      <c r="BQJ292" s="477"/>
      <c r="BQM292" s="477"/>
      <c r="BQR292" s="477"/>
      <c r="BQU292" s="477"/>
      <c r="BQZ292" s="477"/>
      <c r="BRC292" s="477"/>
      <c r="BRH292" s="477"/>
      <c r="BRK292" s="477"/>
      <c r="BRP292" s="477"/>
      <c r="BRS292" s="477"/>
      <c r="BRX292" s="477"/>
      <c r="BSA292" s="477"/>
      <c r="BSF292" s="477"/>
      <c r="BSI292" s="477"/>
      <c r="BSN292" s="477"/>
      <c r="BSQ292" s="477"/>
      <c r="BSV292" s="477"/>
      <c r="BSY292" s="477"/>
      <c r="BTD292" s="477"/>
      <c r="BTG292" s="477"/>
      <c r="BTL292" s="477"/>
      <c r="BTO292" s="477"/>
      <c r="BTT292" s="477"/>
      <c r="BTW292" s="477"/>
      <c r="BUB292" s="477"/>
      <c r="BUE292" s="477"/>
      <c r="BUJ292" s="477"/>
      <c r="BUM292" s="477"/>
      <c r="BUR292" s="477"/>
      <c r="BUU292" s="477"/>
      <c r="BUZ292" s="477"/>
      <c r="BVC292" s="477"/>
      <c r="BVH292" s="477"/>
      <c r="BVK292" s="477"/>
      <c r="BVP292" s="477"/>
      <c r="BVS292" s="477"/>
      <c r="BVX292" s="477"/>
      <c r="BWA292" s="477"/>
      <c r="BWF292" s="477"/>
      <c r="BWI292" s="477"/>
      <c r="BWN292" s="477"/>
      <c r="BWQ292" s="477"/>
      <c r="BWV292" s="477"/>
      <c r="BWY292" s="477"/>
      <c r="BXD292" s="477"/>
      <c r="BXG292" s="477"/>
      <c r="BXL292" s="477"/>
      <c r="BXO292" s="477"/>
      <c r="BXT292" s="477"/>
      <c r="BXW292" s="477"/>
      <c r="BYB292" s="477"/>
      <c r="BYE292" s="477"/>
      <c r="BYJ292" s="477"/>
      <c r="BYM292" s="477"/>
      <c r="BYR292" s="477"/>
      <c r="BYU292" s="477"/>
      <c r="BYZ292" s="477"/>
      <c r="BZC292" s="477"/>
      <c r="BZH292" s="477"/>
      <c r="BZK292" s="477"/>
      <c r="BZP292" s="477"/>
      <c r="BZS292" s="477"/>
      <c r="BZX292" s="477"/>
      <c r="CAA292" s="477"/>
      <c r="CAF292" s="477"/>
      <c r="CAI292" s="477"/>
      <c r="CAN292" s="477"/>
      <c r="CAQ292" s="477"/>
      <c r="CAV292" s="477"/>
      <c r="CAY292" s="477"/>
      <c r="CBD292" s="477"/>
      <c r="CBG292" s="477"/>
      <c r="CBL292" s="477"/>
      <c r="CBO292" s="477"/>
      <c r="CBT292" s="477"/>
      <c r="CBW292" s="477"/>
      <c r="CCB292" s="477"/>
      <c r="CCE292" s="477"/>
      <c r="CCJ292" s="477"/>
      <c r="CCM292" s="477"/>
      <c r="CCR292" s="477"/>
      <c r="CCU292" s="477"/>
      <c r="CCZ292" s="477"/>
      <c r="CDC292" s="477"/>
      <c r="CDH292" s="477"/>
      <c r="CDK292" s="477"/>
      <c r="CDP292" s="477"/>
      <c r="CDS292" s="477"/>
      <c r="CDX292" s="477"/>
      <c r="CEA292" s="477"/>
      <c r="CEF292" s="477"/>
      <c r="CEI292" s="477"/>
      <c r="CEN292" s="477"/>
      <c r="CEQ292" s="477"/>
      <c r="CEV292" s="477"/>
      <c r="CEY292" s="477"/>
      <c r="CFD292" s="477"/>
      <c r="CFG292" s="477"/>
      <c r="CFL292" s="477"/>
      <c r="CFO292" s="477"/>
      <c r="CFT292" s="477"/>
      <c r="CFW292" s="477"/>
      <c r="CGB292" s="477"/>
      <c r="CGE292" s="477"/>
      <c r="CGJ292" s="477"/>
      <c r="CGM292" s="477"/>
      <c r="CGR292" s="477"/>
      <c r="CGU292" s="477"/>
      <c r="CGZ292" s="477"/>
      <c r="CHC292" s="477"/>
      <c r="CHH292" s="477"/>
      <c r="CHK292" s="477"/>
      <c r="CHP292" s="477"/>
      <c r="CHS292" s="477"/>
      <c r="CHX292" s="477"/>
      <c r="CIA292" s="477"/>
      <c r="CIF292" s="477"/>
      <c r="CII292" s="477"/>
      <c r="CIN292" s="477"/>
      <c r="CIQ292" s="477"/>
      <c r="CIV292" s="477"/>
      <c r="CIY292" s="477"/>
      <c r="CJD292" s="477"/>
      <c r="CJG292" s="477"/>
      <c r="CJL292" s="477"/>
      <c r="CJO292" s="477"/>
      <c r="CJT292" s="477"/>
      <c r="CJW292" s="477"/>
      <c r="CKB292" s="477"/>
      <c r="CKE292" s="477"/>
      <c r="CKJ292" s="477"/>
      <c r="CKM292" s="477"/>
      <c r="CKR292" s="477"/>
      <c r="CKU292" s="477"/>
      <c r="CKZ292" s="477"/>
      <c r="CLC292" s="477"/>
      <c r="CLH292" s="477"/>
      <c r="CLK292" s="477"/>
      <c r="CLP292" s="477"/>
      <c r="CLS292" s="477"/>
      <c r="CLX292" s="477"/>
      <c r="CMA292" s="477"/>
      <c r="CMF292" s="477"/>
      <c r="CMI292" s="477"/>
      <c r="CMN292" s="477"/>
      <c r="CMQ292" s="477"/>
      <c r="CMV292" s="477"/>
      <c r="CMY292" s="477"/>
      <c r="CND292" s="477"/>
      <c r="CNG292" s="477"/>
      <c r="CNL292" s="477"/>
      <c r="CNO292" s="477"/>
      <c r="CNT292" s="477"/>
      <c r="CNW292" s="477"/>
      <c r="COB292" s="477"/>
      <c r="COE292" s="477"/>
      <c r="COJ292" s="477"/>
      <c r="COM292" s="477"/>
      <c r="COR292" s="477"/>
      <c r="COU292" s="477"/>
      <c r="COZ292" s="477"/>
      <c r="CPC292" s="477"/>
      <c r="CPH292" s="477"/>
      <c r="CPK292" s="477"/>
      <c r="CPP292" s="477"/>
      <c r="CPS292" s="477"/>
      <c r="CPX292" s="477"/>
      <c r="CQA292" s="477"/>
      <c r="CQF292" s="477"/>
      <c r="CQI292" s="477"/>
      <c r="CQN292" s="477"/>
      <c r="CQQ292" s="477"/>
      <c r="CQV292" s="477"/>
      <c r="CQY292" s="477"/>
      <c r="CRD292" s="477"/>
      <c r="CRG292" s="477"/>
      <c r="CRL292" s="477"/>
      <c r="CRO292" s="477"/>
      <c r="CRT292" s="477"/>
      <c r="CRW292" s="477"/>
      <c r="CSB292" s="477"/>
      <c r="CSE292" s="477"/>
      <c r="CSJ292" s="477"/>
      <c r="CSM292" s="477"/>
      <c r="CSR292" s="477"/>
      <c r="CSU292" s="477"/>
      <c r="CSZ292" s="477"/>
      <c r="CTC292" s="477"/>
      <c r="CTH292" s="477"/>
      <c r="CTK292" s="477"/>
      <c r="CTP292" s="477"/>
      <c r="CTS292" s="477"/>
      <c r="CTX292" s="477"/>
      <c r="CUA292" s="477"/>
      <c r="CUF292" s="477"/>
      <c r="CUI292" s="477"/>
      <c r="CUN292" s="477"/>
      <c r="CUQ292" s="477"/>
      <c r="CUV292" s="477"/>
      <c r="CUY292" s="477"/>
      <c r="CVD292" s="477"/>
      <c r="CVG292" s="477"/>
      <c r="CVL292" s="477"/>
      <c r="CVO292" s="477"/>
      <c r="CVT292" s="477"/>
      <c r="CVW292" s="477"/>
      <c r="CWB292" s="477"/>
      <c r="CWE292" s="477"/>
      <c r="CWJ292" s="477"/>
      <c r="CWM292" s="477"/>
      <c r="CWR292" s="477"/>
      <c r="CWU292" s="477"/>
      <c r="CWZ292" s="477"/>
      <c r="CXC292" s="477"/>
      <c r="CXH292" s="477"/>
      <c r="CXK292" s="477"/>
      <c r="CXP292" s="477"/>
      <c r="CXS292" s="477"/>
      <c r="CXX292" s="477"/>
      <c r="CYA292" s="477"/>
      <c r="CYF292" s="477"/>
      <c r="CYI292" s="477"/>
      <c r="CYN292" s="477"/>
      <c r="CYQ292" s="477"/>
      <c r="CYV292" s="477"/>
      <c r="CYY292" s="477"/>
      <c r="CZD292" s="477"/>
      <c r="CZG292" s="477"/>
      <c r="CZL292" s="477"/>
      <c r="CZO292" s="477"/>
      <c r="CZT292" s="477"/>
      <c r="CZW292" s="477"/>
      <c r="DAB292" s="477"/>
      <c r="DAE292" s="477"/>
      <c r="DAJ292" s="477"/>
      <c r="DAM292" s="477"/>
      <c r="DAR292" s="477"/>
      <c r="DAU292" s="477"/>
      <c r="DAZ292" s="477"/>
      <c r="DBC292" s="477"/>
      <c r="DBH292" s="477"/>
      <c r="DBK292" s="477"/>
      <c r="DBP292" s="477"/>
      <c r="DBS292" s="477"/>
      <c r="DBX292" s="477"/>
      <c r="DCA292" s="477"/>
      <c r="DCF292" s="477"/>
      <c r="DCI292" s="477"/>
      <c r="DCN292" s="477"/>
      <c r="DCQ292" s="477"/>
      <c r="DCV292" s="477"/>
      <c r="DCY292" s="477"/>
      <c r="DDD292" s="477"/>
      <c r="DDG292" s="477"/>
      <c r="DDL292" s="477"/>
      <c r="DDO292" s="477"/>
      <c r="DDT292" s="477"/>
      <c r="DDW292" s="477"/>
      <c r="DEB292" s="477"/>
      <c r="DEE292" s="477"/>
      <c r="DEJ292" s="477"/>
      <c r="DEM292" s="477"/>
      <c r="DER292" s="477"/>
      <c r="DEU292" s="477"/>
      <c r="DEZ292" s="477"/>
      <c r="DFC292" s="477"/>
      <c r="DFH292" s="477"/>
      <c r="DFK292" s="477"/>
      <c r="DFP292" s="477"/>
      <c r="DFS292" s="477"/>
      <c r="DFX292" s="477"/>
      <c r="DGA292" s="477"/>
      <c r="DGF292" s="477"/>
      <c r="DGI292" s="477"/>
      <c r="DGN292" s="477"/>
      <c r="DGQ292" s="477"/>
      <c r="DGV292" s="477"/>
      <c r="DGY292" s="477"/>
      <c r="DHD292" s="477"/>
      <c r="DHG292" s="477"/>
      <c r="DHL292" s="477"/>
      <c r="DHO292" s="477"/>
      <c r="DHT292" s="477"/>
      <c r="DHW292" s="477"/>
      <c r="DIB292" s="477"/>
      <c r="DIE292" s="477"/>
      <c r="DIJ292" s="477"/>
      <c r="DIM292" s="477"/>
      <c r="DIR292" s="477"/>
      <c r="DIU292" s="477"/>
      <c r="DIZ292" s="477"/>
      <c r="DJC292" s="477"/>
      <c r="DJH292" s="477"/>
      <c r="DJK292" s="477"/>
      <c r="DJP292" s="477"/>
      <c r="DJS292" s="477"/>
      <c r="DJX292" s="477"/>
      <c r="DKA292" s="477"/>
      <c r="DKF292" s="477"/>
      <c r="DKI292" s="477"/>
      <c r="DKN292" s="477"/>
      <c r="DKQ292" s="477"/>
      <c r="DKV292" s="477"/>
      <c r="DKY292" s="477"/>
      <c r="DLD292" s="477"/>
      <c r="DLG292" s="477"/>
      <c r="DLL292" s="477"/>
      <c r="DLO292" s="477"/>
      <c r="DLT292" s="477"/>
      <c r="DLW292" s="477"/>
      <c r="DMB292" s="477"/>
      <c r="DME292" s="477"/>
      <c r="DMJ292" s="477"/>
      <c r="DMM292" s="477"/>
      <c r="DMR292" s="477"/>
      <c r="DMU292" s="477"/>
      <c r="DMZ292" s="477"/>
      <c r="DNC292" s="477"/>
      <c r="DNH292" s="477"/>
      <c r="DNK292" s="477"/>
      <c r="DNP292" s="477"/>
      <c r="DNS292" s="477"/>
      <c r="DNX292" s="477"/>
      <c r="DOA292" s="477"/>
      <c r="DOF292" s="477"/>
      <c r="DOI292" s="477"/>
      <c r="DON292" s="477"/>
      <c r="DOQ292" s="477"/>
      <c r="DOV292" s="477"/>
      <c r="DOY292" s="477"/>
      <c r="DPD292" s="477"/>
      <c r="DPG292" s="477"/>
      <c r="DPL292" s="477"/>
      <c r="DPO292" s="477"/>
      <c r="DPT292" s="477"/>
      <c r="DPW292" s="477"/>
      <c r="DQB292" s="477"/>
      <c r="DQE292" s="477"/>
      <c r="DQJ292" s="477"/>
      <c r="DQM292" s="477"/>
      <c r="DQR292" s="477"/>
      <c r="DQU292" s="477"/>
      <c r="DQZ292" s="477"/>
      <c r="DRC292" s="477"/>
      <c r="DRH292" s="477"/>
      <c r="DRK292" s="477"/>
      <c r="DRP292" s="477"/>
      <c r="DRS292" s="477"/>
      <c r="DRX292" s="477"/>
      <c r="DSA292" s="477"/>
      <c r="DSF292" s="477"/>
      <c r="DSI292" s="477"/>
      <c r="DSN292" s="477"/>
      <c r="DSQ292" s="477"/>
      <c r="DSV292" s="477"/>
      <c r="DSY292" s="477"/>
      <c r="DTD292" s="477"/>
      <c r="DTG292" s="477"/>
      <c r="DTL292" s="477"/>
      <c r="DTO292" s="477"/>
      <c r="DTT292" s="477"/>
      <c r="DTW292" s="477"/>
      <c r="DUB292" s="477"/>
      <c r="DUE292" s="477"/>
      <c r="DUJ292" s="477"/>
      <c r="DUM292" s="477"/>
      <c r="DUR292" s="477"/>
      <c r="DUU292" s="477"/>
      <c r="DUZ292" s="477"/>
      <c r="DVC292" s="477"/>
      <c r="DVH292" s="477"/>
      <c r="DVK292" s="477"/>
      <c r="DVP292" s="477"/>
      <c r="DVS292" s="477"/>
      <c r="DVX292" s="477"/>
      <c r="DWA292" s="477"/>
      <c r="DWF292" s="477"/>
      <c r="DWI292" s="477"/>
      <c r="DWN292" s="477"/>
      <c r="DWQ292" s="477"/>
      <c r="DWV292" s="477"/>
      <c r="DWY292" s="477"/>
      <c r="DXD292" s="477"/>
      <c r="DXG292" s="477"/>
      <c r="DXL292" s="477"/>
      <c r="DXO292" s="477"/>
      <c r="DXT292" s="477"/>
      <c r="DXW292" s="477"/>
      <c r="DYB292" s="477"/>
      <c r="DYE292" s="477"/>
      <c r="DYJ292" s="477"/>
      <c r="DYM292" s="477"/>
      <c r="DYR292" s="477"/>
      <c r="DYU292" s="477"/>
      <c r="DYZ292" s="477"/>
      <c r="DZC292" s="477"/>
      <c r="DZH292" s="477"/>
      <c r="DZK292" s="477"/>
      <c r="DZP292" s="477"/>
      <c r="DZS292" s="477"/>
      <c r="DZX292" s="477"/>
      <c r="EAA292" s="477"/>
      <c r="EAF292" s="477"/>
      <c r="EAI292" s="477"/>
      <c r="EAN292" s="477"/>
      <c r="EAQ292" s="477"/>
      <c r="EAV292" s="477"/>
      <c r="EAY292" s="477"/>
      <c r="EBD292" s="477"/>
      <c r="EBG292" s="477"/>
      <c r="EBL292" s="477"/>
      <c r="EBO292" s="477"/>
      <c r="EBT292" s="477"/>
      <c r="EBW292" s="477"/>
      <c r="ECB292" s="477"/>
      <c r="ECE292" s="477"/>
      <c r="ECJ292" s="477"/>
      <c r="ECM292" s="477"/>
      <c r="ECR292" s="477"/>
      <c r="ECU292" s="477"/>
      <c r="ECZ292" s="477"/>
      <c r="EDC292" s="477"/>
      <c r="EDH292" s="477"/>
      <c r="EDK292" s="477"/>
      <c r="EDP292" s="477"/>
      <c r="EDS292" s="477"/>
      <c r="EDX292" s="477"/>
      <c r="EEA292" s="477"/>
      <c r="EEF292" s="477"/>
      <c r="EEI292" s="477"/>
      <c r="EEN292" s="477"/>
      <c r="EEQ292" s="477"/>
      <c r="EEV292" s="477"/>
      <c r="EEY292" s="477"/>
      <c r="EFD292" s="477"/>
      <c r="EFG292" s="477"/>
      <c r="EFL292" s="477"/>
      <c r="EFO292" s="477"/>
      <c r="EFT292" s="477"/>
      <c r="EFW292" s="477"/>
      <c r="EGB292" s="477"/>
      <c r="EGE292" s="477"/>
      <c r="EGJ292" s="477"/>
      <c r="EGM292" s="477"/>
      <c r="EGR292" s="477"/>
      <c r="EGU292" s="477"/>
      <c r="EGZ292" s="477"/>
      <c r="EHC292" s="477"/>
      <c r="EHH292" s="477"/>
      <c r="EHK292" s="477"/>
      <c r="EHP292" s="477"/>
      <c r="EHS292" s="477"/>
      <c r="EHX292" s="477"/>
      <c r="EIA292" s="477"/>
      <c r="EIF292" s="477"/>
      <c r="EII292" s="477"/>
      <c r="EIN292" s="477"/>
      <c r="EIQ292" s="477"/>
      <c r="EIV292" s="477"/>
      <c r="EIY292" s="477"/>
      <c r="EJD292" s="477"/>
      <c r="EJG292" s="477"/>
      <c r="EJL292" s="477"/>
      <c r="EJO292" s="477"/>
      <c r="EJT292" s="477"/>
      <c r="EJW292" s="477"/>
      <c r="EKB292" s="477"/>
      <c r="EKE292" s="477"/>
      <c r="EKJ292" s="477"/>
      <c r="EKM292" s="477"/>
      <c r="EKR292" s="477"/>
      <c r="EKU292" s="477"/>
      <c r="EKZ292" s="477"/>
      <c r="ELC292" s="477"/>
      <c r="ELH292" s="477"/>
      <c r="ELK292" s="477"/>
      <c r="ELP292" s="477"/>
      <c r="ELS292" s="477"/>
      <c r="ELX292" s="477"/>
      <c r="EMA292" s="477"/>
      <c r="EMF292" s="477"/>
      <c r="EMI292" s="477"/>
      <c r="EMN292" s="477"/>
      <c r="EMQ292" s="477"/>
      <c r="EMV292" s="477"/>
      <c r="EMY292" s="477"/>
      <c r="END292" s="477"/>
      <c r="ENG292" s="477"/>
      <c r="ENL292" s="477"/>
      <c r="ENO292" s="477"/>
      <c r="ENT292" s="477"/>
      <c r="ENW292" s="477"/>
      <c r="EOB292" s="477"/>
      <c r="EOE292" s="477"/>
      <c r="EOJ292" s="477"/>
      <c r="EOM292" s="477"/>
      <c r="EOR292" s="477"/>
      <c r="EOU292" s="477"/>
      <c r="EOZ292" s="477"/>
      <c r="EPC292" s="477"/>
      <c r="EPH292" s="477"/>
      <c r="EPK292" s="477"/>
      <c r="EPP292" s="477"/>
      <c r="EPS292" s="477"/>
      <c r="EPX292" s="477"/>
      <c r="EQA292" s="477"/>
      <c r="EQF292" s="477"/>
      <c r="EQI292" s="477"/>
      <c r="EQN292" s="477"/>
      <c r="EQQ292" s="477"/>
      <c r="EQV292" s="477"/>
      <c r="EQY292" s="477"/>
      <c r="ERD292" s="477"/>
      <c r="ERG292" s="477"/>
      <c r="ERL292" s="477"/>
      <c r="ERO292" s="477"/>
      <c r="ERT292" s="477"/>
      <c r="ERW292" s="477"/>
      <c r="ESB292" s="477"/>
      <c r="ESE292" s="477"/>
      <c r="ESJ292" s="477"/>
      <c r="ESM292" s="477"/>
      <c r="ESR292" s="477"/>
      <c r="ESU292" s="477"/>
      <c r="ESZ292" s="477"/>
      <c r="ETC292" s="477"/>
      <c r="ETH292" s="477"/>
      <c r="ETK292" s="477"/>
      <c r="ETP292" s="477"/>
      <c r="ETS292" s="477"/>
      <c r="ETX292" s="477"/>
      <c r="EUA292" s="477"/>
      <c r="EUF292" s="477"/>
      <c r="EUI292" s="477"/>
      <c r="EUN292" s="477"/>
      <c r="EUQ292" s="477"/>
      <c r="EUV292" s="477"/>
      <c r="EUY292" s="477"/>
      <c r="EVD292" s="477"/>
      <c r="EVG292" s="477"/>
      <c r="EVL292" s="477"/>
      <c r="EVO292" s="477"/>
      <c r="EVT292" s="477"/>
      <c r="EVW292" s="477"/>
      <c r="EWB292" s="477"/>
      <c r="EWE292" s="477"/>
      <c r="EWJ292" s="477"/>
      <c r="EWM292" s="477"/>
      <c r="EWR292" s="477"/>
      <c r="EWU292" s="477"/>
      <c r="EWZ292" s="477"/>
      <c r="EXC292" s="477"/>
      <c r="EXH292" s="477"/>
      <c r="EXK292" s="477"/>
      <c r="EXP292" s="477"/>
      <c r="EXS292" s="477"/>
      <c r="EXX292" s="477"/>
      <c r="EYA292" s="477"/>
      <c r="EYF292" s="477"/>
      <c r="EYI292" s="477"/>
      <c r="EYN292" s="477"/>
      <c r="EYQ292" s="477"/>
      <c r="EYV292" s="477"/>
      <c r="EYY292" s="477"/>
      <c r="EZD292" s="477"/>
      <c r="EZG292" s="477"/>
      <c r="EZL292" s="477"/>
      <c r="EZO292" s="477"/>
      <c r="EZT292" s="477"/>
      <c r="EZW292" s="477"/>
      <c r="FAB292" s="477"/>
      <c r="FAE292" s="477"/>
      <c r="FAJ292" s="477"/>
      <c r="FAM292" s="477"/>
      <c r="FAR292" s="477"/>
      <c r="FAU292" s="477"/>
      <c r="FAZ292" s="477"/>
      <c r="FBC292" s="477"/>
      <c r="FBH292" s="477"/>
      <c r="FBK292" s="477"/>
      <c r="FBP292" s="477"/>
      <c r="FBS292" s="477"/>
      <c r="FBX292" s="477"/>
      <c r="FCA292" s="477"/>
      <c r="FCF292" s="477"/>
      <c r="FCI292" s="477"/>
      <c r="FCN292" s="477"/>
      <c r="FCQ292" s="477"/>
      <c r="FCV292" s="477"/>
      <c r="FCY292" s="477"/>
      <c r="FDD292" s="477"/>
      <c r="FDG292" s="477"/>
      <c r="FDL292" s="477"/>
      <c r="FDO292" s="477"/>
      <c r="FDT292" s="477"/>
      <c r="FDW292" s="477"/>
      <c r="FEB292" s="477"/>
      <c r="FEE292" s="477"/>
      <c r="FEJ292" s="477"/>
      <c r="FEM292" s="477"/>
      <c r="FER292" s="477"/>
      <c r="FEU292" s="477"/>
      <c r="FEZ292" s="477"/>
      <c r="FFC292" s="477"/>
      <c r="FFH292" s="477"/>
      <c r="FFK292" s="477"/>
      <c r="FFP292" s="477"/>
      <c r="FFS292" s="477"/>
      <c r="FFX292" s="477"/>
      <c r="FGA292" s="477"/>
      <c r="FGF292" s="477"/>
      <c r="FGI292" s="477"/>
      <c r="FGN292" s="477"/>
      <c r="FGQ292" s="477"/>
      <c r="FGV292" s="477"/>
      <c r="FGY292" s="477"/>
      <c r="FHD292" s="477"/>
      <c r="FHG292" s="477"/>
      <c r="FHL292" s="477"/>
      <c r="FHO292" s="477"/>
      <c r="FHT292" s="477"/>
      <c r="FHW292" s="477"/>
      <c r="FIB292" s="477"/>
      <c r="FIE292" s="477"/>
      <c r="FIJ292" s="477"/>
      <c r="FIM292" s="477"/>
      <c r="FIR292" s="477"/>
      <c r="FIU292" s="477"/>
      <c r="FIZ292" s="477"/>
      <c r="FJC292" s="477"/>
      <c r="FJH292" s="477"/>
      <c r="FJK292" s="477"/>
      <c r="FJP292" s="477"/>
      <c r="FJS292" s="477"/>
      <c r="FJX292" s="477"/>
      <c r="FKA292" s="477"/>
      <c r="FKF292" s="477"/>
      <c r="FKI292" s="477"/>
      <c r="FKN292" s="477"/>
      <c r="FKQ292" s="477"/>
      <c r="FKV292" s="477"/>
      <c r="FKY292" s="477"/>
      <c r="FLD292" s="477"/>
      <c r="FLG292" s="477"/>
      <c r="FLL292" s="477"/>
      <c r="FLO292" s="477"/>
      <c r="FLT292" s="477"/>
      <c r="FLW292" s="477"/>
      <c r="FMB292" s="477"/>
      <c r="FME292" s="477"/>
      <c r="FMJ292" s="477"/>
      <c r="FMM292" s="477"/>
      <c r="FMR292" s="477"/>
      <c r="FMU292" s="477"/>
      <c r="FMZ292" s="477"/>
      <c r="FNC292" s="477"/>
      <c r="FNH292" s="477"/>
      <c r="FNK292" s="477"/>
      <c r="FNP292" s="477"/>
      <c r="FNS292" s="477"/>
      <c r="FNX292" s="477"/>
      <c r="FOA292" s="477"/>
      <c r="FOF292" s="477"/>
      <c r="FOI292" s="477"/>
      <c r="FON292" s="477"/>
      <c r="FOQ292" s="477"/>
      <c r="FOV292" s="477"/>
      <c r="FOY292" s="477"/>
      <c r="FPD292" s="477"/>
      <c r="FPG292" s="477"/>
      <c r="FPL292" s="477"/>
      <c r="FPO292" s="477"/>
      <c r="FPT292" s="477"/>
      <c r="FPW292" s="477"/>
      <c r="FQB292" s="477"/>
      <c r="FQE292" s="477"/>
      <c r="FQJ292" s="477"/>
      <c r="FQM292" s="477"/>
      <c r="FQR292" s="477"/>
      <c r="FQU292" s="477"/>
      <c r="FQZ292" s="477"/>
      <c r="FRC292" s="477"/>
      <c r="FRH292" s="477"/>
      <c r="FRK292" s="477"/>
      <c r="FRP292" s="477"/>
      <c r="FRS292" s="477"/>
      <c r="FRX292" s="477"/>
      <c r="FSA292" s="477"/>
      <c r="FSF292" s="477"/>
      <c r="FSI292" s="477"/>
      <c r="FSN292" s="477"/>
      <c r="FSQ292" s="477"/>
      <c r="FSV292" s="477"/>
      <c r="FSY292" s="477"/>
      <c r="FTD292" s="477"/>
      <c r="FTG292" s="477"/>
      <c r="FTL292" s="477"/>
      <c r="FTO292" s="477"/>
      <c r="FTT292" s="477"/>
      <c r="FTW292" s="477"/>
      <c r="FUB292" s="477"/>
      <c r="FUE292" s="477"/>
      <c r="FUJ292" s="477"/>
      <c r="FUM292" s="477"/>
      <c r="FUR292" s="477"/>
      <c r="FUU292" s="477"/>
      <c r="FUZ292" s="477"/>
      <c r="FVC292" s="477"/>
      <c r="FVH292" s="477"/>
      <c r="FVK292" s="477"/>
      <c r="FVP292" s="477"/>
      <c r="FVS292" s="477"/>
      <c r="FVX292" s="477"/>
      <c r="FWA292" s="477"/>
      <c r="FWF292" s="477"/>
      <c r="FWI292" s="477"/>
      <c r="FWN292" s="477"/>
      <c r="FWQ292" s="477"/>
      <c r="FWV292" s="477"/>
      <c r="FWY292" s="477"/>
      <c r="FXD292" s="477"/>
      <c r="FXG292" s="477"/>
      <c r="FXL292" s="477"/>
      <c r="FXO292" s="477"/>
      <c r="FXT292" s="477"/>
      <c r="FXW292" s="477"/>
      <c r="FYB292" s="477"/>
      <c r="FYE292" s="477"/>
      <c r="FYJ292" s="477"/>
      <c r="FYM292" s="477"/>
      <c r="FYR292" s="477"/>
      <c r="FYU292" s="477"/>
      <c r="FYZ292" s="477"/>
      <c r="FZC292" s="477"/>
      <c r="FZH292" s="477"/>
      <c r="FZK292" s="477"/>
      <c r="FZP292" s="477"/>
      <c r="FZS292" s="477"/>
      <c r="FZX292" s="477"/>
      <c r="GAA292" s="477"/>
      <c r="GAF292" s="477"/>
      <c r="GAI292" s="477"/>
      <c r="GAN292" s="477"/>
      <c r="GAQ292" s="477"/>
      <c r="GAV292" s="477"/>
      <c r="GAY292" s="477"/>
      <c r="GBD292" s="477"/>
      <c r="GBG292" s="477"/>
      <c r="GBL292" s="477"/>
      <c r="GBO292" s="477"/>
      <c r="GBT292" s="477"/>
      <c r="GBW292" s="477"/>
      <c r="GCB292" s="477"/>
      <c r="GCE292" s="477"/>
      <c r="GCJ292" s="477"/>
      <c r="GCM292" s="477"/>
      <c r="GCR292" s="477"/>
      <c r="GCU292" s="477"/>
      <c r="GCZ292" s="477"/>
      <c r="GDC292" s="477"/>
      <c r="GDH292" s="477"/>
      <c r="GDK292" s="477"/>
      <c r="GDP292" s="477"/>
      <c r="GDS292" s="477"/>
      <c r="GDX292" s="477"/>
      <c r="GEA292" s="477"/>
      <c r="GEF292" s="477"/>
      <c r="GEI292" s="477"/>
      <c r="GEN292" s="477"/>
      <c r="GEQ292" s="477"/>
      <c r="GEV292" s="477"/>
      <c r="GEY292" s="477"/>
      <c r="GFD292" s="477"/>
      <c r="GFG292" s="477"/>
      <c r="GFL292" s="477"/>
      <c r="GFO292" s="477"/>
      <c r="GFT292" s="477"/>
      <c r="GFW292" s="477"/>
      <c r="GGB292" s="477"/>
      <c r="GGE292" s="477"/>
      <c r="GGJ292" s="477"/>
      <c r="GGM292" s="477"/>
      <c r="GGR292" s="477"/>
      <c r="GGU292" s="477"/>
      <c r="GGZ292" s="477"/>
      <c r="GHC292" s="477"/>
      <c r="GHH292" s="477"/>
      <c r="GHK292" s="477"/>
      <c r="GHP292" s="477"/>
      <c r="GHS292" s="477"/>
      <c r="GHX292" s="477"/>
      <c r="GIA292" s="477"/>
      <c r="GIF292" s="477"/>
      <c r="GII292" s="477"/>
      <c r="GIN292" s="477"/>
      <c r="GIQ292" s="477"/>
      <c r="GIV292" s="477"/>
      <c r="GIY292" s="477"/>
      <c r="GJD292" s="477"/>
      <c r="GJG292" s="477"/>
      <c r="GJL292" s="477"/>
      <c r="GJO292" s="477"/>
      <c r="GJT292" s="477"/>
      <c r="GJW292" s="477"/>
      <c r="GKB292" s="477"/>
      <c r="GKE292" s="477"/>
      <c r="GKJ292" s="477"/>
      <c r="GKM292" s="477"/>
      <c r="GKR292" s="477"/>
      <c r="GKU292" s="477"/>
      <c r="GKZ292" s="477"/>
      <c r="GLC292" s="477"/>
      <c r="GLH292" s="477"/>
      <c r="GLK292" s="477"/>
      <c r="GLP292" s="477"/>
      <c r="GLS292" s="477"/>
      <c r="GLX292" s="477"/>
      <c r="GMA292" s="477"/>
      <c r="GMF292" s="477"/>
      <c r="GMI292" s="477"/>
      <c r="GMN292" s="477"/>
      <c r="GMQ292" s="477"/>
      <c r="GMV292" s="477"/>
      <c r="GMY292" s="477"/>
      <c r="GND292" s="477"/>
      <c r="GNG292" s="477"/>
      <c r="GNL292" s="477"/>
      <c r="GNO292" s="477"/>
      <c r="GNT292" s="477"/>
      <c r="GNW292" s="477"/>
      <c r="GOB292" s="477"/>
      <c r="GOE292" s="477"/>
      <c r="GOJ292" s="477"/>
      <c r="GOM292" s="477"/>
      <c r="GOR292" s="477"/>
      <c r="GOU292" s="477"/>
      <c r="GOZ292" s="477"/>
      <c r="GPC292" s="477"/>
      <c r="GPH292" s="477"/>
      <c r="GPK292" s="477"/>
      <c r="GPP292" s="477"/>
      <c r="GPS292" s="477"/>
      <c r="GPX292" s="477"/>
      <c r="GQA292" s="477"/>
      <c r="GQF292" s="477"/>
      <c r="GQI292" s="477"/>
      <c r="GQN292" s="477"/>
      <c r="GQQ292" s="477"/>
      <c r="GQV292" s="477"/>
      <c r="GQY292" s="477"/>
      <c r="GRD292" s="477"/>
      <c r="GRG292" s="477"/>
      <c r="GRL292" s="477"/>
      <c r="GRO292" s="477"/>
      <c r="GRT292" s="477"/>
      <c r="GRW292" s="477"/>
      <c r="GSB292" s="477"/>
      <c r="GSE292" s="477"/>
      <c r="GSJ292" s="477"/>
      <c r="GSM292" s="477"/>
      <c r="GSR292" s="477"/>
      <c r="GSU292" s="477"/>
      <c r="GSZ292" s="477"/>
      <c r="GTC292" s="477"/>
      <c r="GTH292" s="477"/>
      <c r="GTK292" s="477"/>
      <c r="GTP292" s="477"/>
      <c r="GTS292" s="477"/>
      <c r="GTX292" s="477"/>
      <c r="GUA292" s="477"/>
      <c r="GUF292" s="477"/>
      <c r="GUI292" s="477"/>
      <c r="GUN292" s="477"/>
      <c r="GUQ292" s="477"/>
      <c r="GUV292" s="477"/>
      <c r="GUY292" s="477"/>
      <c r="GVD292" s="477"/>
      <c r="GVG292" s="477"/>
      <c r="GVL292" s="477"/>
      <c r="GVO292" s="477"/>
      <c r="GVT292" s="477"/>
      <c r="GVW292" s="477"/>
      <c r="GWB292" s="477"/>
      <c r="GWE292" s="477"/>
      <c r="GWJ292" s="477"/>
      <c r="GWM292" s="477"/>
      <c r="GWR292" s="477"/>
      <c r="GWU292" s="477"/>
      <c r="GWZ292" s="477"/>
      <c r="GXC292" s="477"/>
      <c r="GXH292" s="477"/>
      <c r="GXK292" s="477"/>
      <c r="GXP292" s="477"/>
      <c r="GXS292" s="477"/>
      <c r="GXX292" s="477"/>
      <c r="GYA292" s="477"/>
      <c r="GYF292" s="477"/>
      <c r="GYI292" s="477"/>
      <c r="GYN292" s="477"/>
      <c r="GYQ292" s="477"/>
      <c r="GYV292" s="477"/>
      <c r="GYY292" s="477"/>
      <c r="GZD292" s="477"/>
      <c r="GZG292" s="477"/>
      <c r="GZL292" s="477"/>
      <c r="GZO292" s="477"/>
      <c r="GZT292" s="477"/>
      <c r="GZW292" s="477"/>
      <c r="HAB292" s="477"/>
      <c r="HAE292" s="477"/>
      <c r="HAJ292" s="477"/>
      <c r="HAM292" s="477"/>
      <c r="HAR292" s="477"/>
      <c r="HAU292" s="477"/>
      <c r="HAZ292" s="477"/>
      <c r="HBC292" s="477"/>
      <c r="HBH292" s="477"/>
      <c r="HBK292" s="477"/>
      <c r="HBP292" s="477"/>
      <c r="HBS292" s="477"/>
      <c r="HBX292" s="477"/>
      <c r="HCA292" s="477"/>
      <c r="HCF292" s="477"/>
      <c r="HCI292" s="477"/>
      <c r="HCN292" s="477"/>
      <c r="HCQ292" s="477"/>
      <c r="HCV292" s="477"/>
      <c r="HCY292" s="477"/>
      <c r="HDD292" s="477"/>
      <c r="HDG292" s="477"/>
      <c r="HDL292" s="477"/>
      <c r="HDO292" s="477"/>
      <c r="HDT292" s="477"/>
      <c r="HDW292" s="477"/>
      <c r="HEB292" s="477"/>
      <c r="HEE292" s="477"/>
      <c r="HEJ292" s="477"/>
      <c r="HEM292" s="477"/>
      <c r="HER292" s="477"/>
      <c r="HEU292" s="477"/>
      <c r="HEZ292" s="477"/>
      <c r="HFC292" s="477"/>
      <c r="HFH292" s="477"/>
      <c r="HFK292" s="477"/>
      <c r="HFP292" s="477"/>
      <c r="HFS292" s="477"/>
      <c r="HFX292" s="477"/>
      <c r="HGA292" s="477"/>
      <c r="HGF292" s="477"/>
      <c r="HGI292" s="477"/>
      <c r="HGN292" s="477"/>
      <c r="HGQ292" s="477"/>
      <c r="HGV292" s="477"/>
      <c r="HGY292" s="477"/>
      <c r="HHD292" s="477"/>
      <c r="HHG292" s="477"/>
      <c r="HHL292" s="477"/>
      <c r="HHO292" s="477"/>
      <c r="HHT292" s="477"/>
      <c r="HHW292" s="477"/>
      <c r="HIB292" s="477"/>
      <c r="HIE292" s="477"/>
      <c r="HIJ292" s="477"/>
      <c r="HIM292" s="477"/>
      <c r="HIR292" s="477"/>
      <c r="HIU292" s="477"/>
      <c r="HIZ292" s="477"/>
      <c r="HJC292" s="477"/>
      <c r="HJH292" s="477"/>
      <c r="HJK292" s="477"/>
      <c r="HJP292" s="477"/>
      <c r="HJS292" s="477"/>
      <c r="HJX292" s="477"/>
      <c r="HKA292" s="477"/>
      <c r="HKF292" s="477"/>
      <c r="HKI292" s="477"/>
      <c r="HKN292" s="477"/>
      <c r="HKQ292" s="477"/>
      <c r="HKV292" s="477"/>
      <c r="HKY292" s="477"/>
      <c r="HLD292" s="477"/>
      <c r="HLG292" s="477"/>
      <c r="HLL292" s="477"/>
      <c r="HLO292" s="477"/>
      <c r="HLT292" s="477"/>
      <c r="HLW292" s="477"/>
      <c r="HMB292" s="477"/>
      <c r="HME292" s="477"/>
      <c r="HMJ292" s="477"/>
      <c r="HMM292" s="477"/>
      <c r="HMR292" s="477"/>
      <c r="HMU292" s="477"/>
      <c r="HMZ292" s="477"/>
      <c r="HNC292" s="477"/>
      <c r="HNH292" s="477"/>
      <c r="HNK292" s="477"/>
      <c r="HNP292" s="477"/>
      <c r="HNS292" s="477"/>
      <c r="HNX292" s="477"/>
      <c r="HOA292" s="477"/>
      <c r="HOF292" s="477"/>
      <c r="HOI292" s="477"/>
      <c r="HON292" s="477"/>
      <c r="HOQ292" s="477"/>
      <c r="HOV292" s="477"/>
      <c r="HOY292" s="477"/>
      <c r="HPD292" s="477"/>
      <c r="HPG292" s="477"/>
      <c r="HPL292" s="477"/>
      <c r="HPO292" s="477"/>
      <c r="HPT292" s="477"/>
      <c r="HPW292" s="477"/>
      <c r="HQB292" s="477"/>
      <c r="HQE292" s="477"/>
      <c r="HQJ292" s="477"/>
      <c r="HQM292" s="477"/>
      <c r="HQR292" s="477"/>
      <c r="HQU292" s="477"/>
      <c r="HQZ292" s="477"/>
      <c r="HRC292" s="477"/>
      <c r="HRH292" s="477"/>
      <c r="HRK292" s="477"/>
      <c r="HRP292" s="477"/>
      <c r="HRS292" s="477"/>
      <c r="HRX292" s="477"/>
      <c r="HSA292" s="477"/>
      <c r="HSF292" s="477"/>
      <c r="HSI292" s="477"/>
      <c r="HSN292" s="477"/>
      <c r="HSQ292" s="477"/>
      <c r="HSV292" s="477"/>
      <c r="HSY292" s="477"/>
      <c r="HTD292" s="477"/>
      <c r="HTG292" s="477"/>
      <c r="HTL292" s="477"/>
      <c r="HTO292" s="477"/>
      <c r="HTT292" s="477"/>
      <c r="HTW292" s="477"/>
      <c r="HUB292" s="477"/>
      <c r="HUE292" s="477"/>
      <c r="HUJ292" s="477"/>
      <c r="HUM292" s="477"/>
      <c r="HUR292" s="477"/>
      <c r="HUU292" s="477"/>
      <c r="HUZ292" s="477"/>
      <c r="HVC292" s="477"/>
      <c r="HVH292" s="477"/>
      <c r="HVK292" s="477"/>
      <c r="HVP292" s="477"/>
      <c r="HVS292" s="477"/>
      <c r="HVX292" s="477"/>
      <c r="HWA292" s="477"/>
      <c r="HWF292" s="477"/>
      <c r="HWI292" s="477"/>
      <c r="HWN292" s="477"/>
      <c r="HWQ292" s="477"/>
      <c r="HWV292" s="477"/>
      <c r="HWY292" s="477"/>
      <c r="HXD292" s="477"/>
      <c r="HXG292" s="477"/>
      <c r="HXL292" s="477"/>
      <c r="HXO292" s="477"/>
      <c r="HXT292" s="477"/>
      <c r="HXW292" s="477"/>
      <c r="HYB292" s="477"/>
      <c r="HYE292" s="477"/>
      <c r="HYJ292" s="477"/>
      <c r="HYM292" s="477"/>
      <c r="HYR292" s="477"/>
      <c r="HYU292" s="477"/>
      <c r="HYZ292" s="477"/>
      <c r="HZC292" s="477"/>
      <c r="HZH292" s="477"/>
      <c r="HZK292" s="477"/>
      <c r="HZP292" s="477"/>
      <c r="HZS292" s="477"/>
      <c r="HZX292" s="477"/>
      <c r="IAA292" s="477"/>
      <c r="IAF292" s="477"/>
      <c r="IAI292" s="477"/>
      <c r="IAN292" s="477"/>
      <c r="IAQ292" s="477"/>
      <c r="IAV292" s="477"/>
      <c r="IAY292" s="477"/>
      <c r="IBD292" s="477"/>
      <c r="IBG292" s="477"/>
      <c r="IBL292" s="477"/>
      <c r="IBO292" s="477"/>
      <c r="IBT292" s="477"/>
      <c r="IBW292" s="477"/>
      <c r="ICB292" s="477"/>
      <c r="ICE292" s="477"/>
      <c r="ICJ292" s="477"/>
      <c r="ICM292" s="477"/>
      <c r="ICR292" s="477"/>
      <c r="ICU292" s="477"/>
      <c r="ICZ292" s="477"/>
      <c r="IDC292" s="477"/>
      <c r="IDH292" s="477"/>
      <c r="IDK292" s="477"/>
      <c r="IDP292" s="477"/>
      <c r="IDS292" s="477"/>
      <c r="IDX292" s="477"/>
      <c r="IEA292" s="477"/>
      <c r="IEF292" s="477"/>
      <c r="IEI292" s="477"/>
      <c r="IEN292" s="477"/>
      <c r="IEQ292" s="477"/>
      <c r="IEV292" s="477"/>
      <c r="IEY292" s="477"/>
      <c r="IFD292" s="477"/>
      <c r="IFG292" s="477"/>
      <c r="IFL292" s="477"/>
      <c r="IFO292" s="477"/>
      <c r="IFT292" s="477"/>
      <c r="IFW292" s="477"/>
      <c r="IGB292" s="477"/>
      <c r="IGE292" s="477"/>
      <c r="IGJ292" s="477"/>
      <c r="IGM292" s="477"/>
      <c r="IGR292" s="477"/>
      <c r="IGU292" s="477"/>
      <c r="IGZ292" s="477"/>
      <c r="IHC292" s="477"/>
      <c r="IHH292" s="477"/>
      <c r="IHK292" s="477"/>
      <c r="IHP292" s="477"/>
      <c r="IHS292" s="477"/>
      <c r="IHX292" s="477"/>
      <c r="IIA292" s="477"/>
      <c r="IIF292" s="477"/>
      <c r="III292" s="477"/>
      <c r="IIN292" s="477"/>
      <c r="IIQ292" s="477"/>
      <c r="IIV292" s="477"/>
      <c r="IIY292" s="477"/>
      <c r="IJD292" s="477"/>
      <c r="IJG292" s="477"/>
      <c r="IJL292" s="477"/>
      <c r="IJO292" s="477"/>
      <c r="IJT292" s="477"/>
      <c r="IJW292" s="477"/>
      <c r="IKB292" s="477"/>
      <c r="IKE292" s="477"/>
      <c r="IKJ292" s="477"/>
      <c r="IKM292" s="477"/>
      <c r="IKR292" s="477"/>
      <c r="IKU292" s="477"/>
      <c r="IKZ292" s="477"/>
      <c r="ILC292" s="477"/>
      <c r="ILH292" s="477"/>
      <c r="ILK292" s="477"/>
      <c r="ILP292" s="477"/>
      <c r="ILS292" s="477"/>
      <c r="ILX292" s="477"/>
      <c r="IMA292" s="477"/>
      <c r="IMF292" s="477"/>
      <c r="IMI292" s="477"/>
      <c r="IMN292" s="477"/>
      <c r="IMQ292" s="477"/>
      <c r="IMV292" s="477"/>
      <c r="IMY292" s="477"/>
      <c r="IND292" s="477"/>
      <c r="ING292" s="477"/>
      <c r="INL292" s="477"/>
      <c r="INO292" s="477"/>
      <c r="INT292" s="477"/>
      <c r="INW292" s="477"/>
      <c r="IOB292" s="477"/>
      <c r="IOE292" s="477"/>
      <c r="IOJ292" s="477"/>
      <c r="IOM292" s="477"/>
      <c r="IOR292" s="477"/>
      <c r="IOU292" s="477"/>
      <c r="IOZ292" s="477"/>
      <c r="IPC292" s="477"/>
      <c r="IPH292" s="477"/>
      <c r="IPK292" s="477"/>
      <c r="IPP292" s="477"/>
      <c r="IPS292" s="477"/>
      <c r="IPX292" s="477"/>
      <c r="IQA292" s="477"/>
      <c r="IQF292" s="477"/>
      <c r="IQI292" s="477"/>
      <c r="IQN292" s="477"/>
      <c r="IQQ292" s="477"/>
      <c r="IQV292" s="477"/>
      <c r="IQY292" s="477"/>
      <c r="IRD292" s="477"/>
      <c r="IRG292" s="477"/>
      <c r="IRL292" s="477"/>
      <c r="IRO292" s="477"/>
      <c r="IRT292" s="477"/>
      <c r="IRW292" s="477"/>
      <c r="ISB292" s="477"/>
      <c r="ISE292" s="477"/>
      <c r="ISJ292" s="477"/>
      <c r="ISM292" s="477"/>
      <c r="ISR292" s="477"/>
      <c r="ISU292" s="477"/>
      <c r="ISZ292" s="477"/>
      <c r="ITC292" s="477"/>
      <c r="ITH292" s="477"/>
      <c r="ITK292" s="477"/>
      <c r="ITP292" s="477"/>
      <c r="ITS292" s="477"/>
      <c r="ITX292" s="477"/>
      <c r="IUA292" s="477"/>
      <c r="IUF292" s="477"/>
      <c r="IUI292" s="477"/>
      <c r="IUN292" s="477"/>
      <c r="IUQ292" s="477"/>
      <c r="IUV292" s="477"/>
      <c r="IUY292" s="477"/>
      <c r="IVD292" s="477"/>
      <c r="IVG292" s="477"/>
      <c r="IVL292" s="477"/>
      <c r="IVO292" s="477"/>
      <c r="IVT292" s="477"/>
      <c r="IVW292" s="477"/>
      <c r="IWB292" s="477"/>
      <c r="IWE292" s="477"/>
      <c r="IWJ292" s="477"/>
      <c r="IWM292" s="477"/>
      <c r="IWR292" s="477"/>
      <c r="IWU292" s="477"/>
      <c r="IWZ292" s="477"/>
      <c r="IXC292" s="477"/>
      <c r="IXH292" s="477"/>
      <c r="IXK292" s="477"/>
      <c r="IXP292" s="477"/>
      <c r="IXS292" s="477"/>
      <c r="IXX292" s="477"/>
      <c r="IYA292" s="477"/>
      <c r="IYF292" s="477"/>
      <c r="IYI292" s="477"/>
      <c r="IYN292" s="477"/>
      <c r="IYQ292" s="477"/>
      <c r="IYV292" s="477"/>
      <c r="IYY292" s="477"/>
      <c r="IZD292" s="477"/>
      <c r="IZG292" s="477"/>
      <c r="IZL292" s="477"/>
      <c r="IZO292" s="477"/>
      <c r="IZT292" s="477"/>
      <c r="IZW292" s="477"/>
      <c r="JAB292" s="477"/>
      <c r="JAE292" s="477"/>
      <c r="JAJ292" s="477"/>
      <c r="JAM292" s="477"/>
      <c r="JAR292" s="477"/>
      <c r="JAU292" s="477"/>
      <c r="JAZ292" s="477"/>
      <c r="JBC292" s="477"/>
      <c r="JBH292" s="477"/>
      <c r="JBK292" s="477"/>
      <c r="JBP292" s="477"/>
      <c r="JBS292" s="477"/>
      <c r="JBX292" s="477"/>
      <c r="JCA292" s="477"/>
      <c r="JCF292" s="477"/>
      <c r="JCI292" s="477"/>
      <c r="JCN292" s="477"/>
      <c r="JCQ292" s="477"/>
      <c r="JCV292" s="477"/>
      <c r="JCY292" s="477"/>
      <c r="JDD292" s="477"/>
      <c r="JDG292" s="477"/>
      <c r="JDL292" s="477"/>
      <c r="JDO292" s="477"/>
      <c r="JDT292" s="477"/>
      <c r="JDW292" s="477"/>
      <c r="JEB292" s="477"/>
      <c r="JEE292" s="477"/>
      <c r="JEJ292" s="477"/>
      <c r="JEM292" s="477"/>
      <c r="JER292" s="477"/>
      <c r="JEU292" s="477"/>
      <c r="JEZ292" s="477"/>
      <c r="JFC292" s="477"/>
      <c r="JFH292" s="477"/>
      <c r="JFK292" s="477"/>
      <c r="JFP292" s="477"/>
      <c r="JFS292" s="477"/>
      <c r="JFX292" s="477"/>
      <c r="JGA292" s="477"/>
      <c r="JGF292" s="477"/>
      <c r="JGI292" s="477"/>
      <c r="JGN292" s="477"/>
      <c r="JGQ292" s="477"/>
      <c r="JGV292" s="477"/>
      <c r="JGY292" s="477"/>
      <c r="JHD292" s="477"/>
      <c r="JHG292" s="477"/>
      <c r="JHL292" s="477"/>
      <c r="JHO292" s="477"/>
      <c r="JHT292" s="477"/>
      <c r="JHW292" s="477"/>
      <c r="JIB292" s="477"/>
      <c r="JIE292" s="477"/>
      <c r="JIJ292" s="477"/>
      <c r="JIM292" s="477"/>
      <c r="JIR292" s="477"/>
      <c r="JIU292" s="477"/>
      <c r="JIZ292" s="477"/>
      <c r="JJC292" s="477"/>
      <c r="JJH292" s="477"/>
      <c r="JJK292" s="477"/>
      <c r="JJP292" s="477"/>
      <c r="JJS292" s="477"/>
      <c r="JJX292" s="477"/>
      <c r="JKA292" s="477"/>
      <c r="JKF292" s="477"/>
      <c r="JKI292" s="477"/>
      <c r="JKN292" s="477"/>
      <c r="JKQ292" s="477"/>
      <c r="JKV292" s="477"/>
      <c r="JKY292" s="477"/>
      <c r="JLD292" s="477"/>
      <c r="JLG292" s="477"/>
      <c r="JLL292" s="477"/>
      <c r="JLO292" s="477"/>
      <c r="JLT292" s="477"/>
      <c r="JLW292" s="477"/>
      <c r="JMB292" s="477"/>
      <c r="JME292" s="477"/>
      <c r="JMJ292" s="477"/>
      <c r="JMM292" s="477"/>
      <c r="JMR292" s="477"/>
      <c r="JMU292" s="477"/>
      <c r="JMZ292" s="477"/>
      <c r="JNC292" s="477"/>
      <c r="JNH292" s="477"/>
      <c r="JNK292" s="477"/>
      <c r="JNP292" s="477"/>
      <c r="JNS292" s="477"/>
      <c r="JNX292" s="477"/>
      <c r="JOA292" s="477"/>
      <c r="JOF292" s="477"/>
      <c r="JOI292" s="477"/>
      <c r="JON292" s="477"/>
      <c r="JOQ292" s="477"/>
      <c r="JOV292" s="477"/>
      <c r="JOY292" s="477"/>
      <c r="JPD292" s="477"/>
      <c r="JPG292" s="477"/>
      <c r="JPL292" s="477"/>
      <c r="JPO292" s="477"/>
      <c r="JPT292" s="477"/>
      <c r="JPW292" s="477"/>
      <c r="JQB292" s="477"/>
      <c r="JQE292" s="477"/>
      <c r="JQJ292" s="477"/>
      <c r="JQM292" s="477"/>
      <c r="JQR292" s="477"/>
      <c r="JQU292" s="477"/>
      <c r="JQZ292" s="477"/>
      <c r="JRC292" s="477"/>
      <c r="JRH292" s="477"/>
      <c r="JRK292" s="477"/>
      <c r="JRP292" s="477"/>
      <c r="JRS292" s="477"/>
      <c r="JRX292" s="477"/>
      <c r="JSA292" s="477"/>
      <c r="JSF292" s="477"/>
      <c r="JSI292" s="477"/>
      <c r="JSN292" s="477"/>
      <c r="JSQ292" s="477"/>
      <c r="JSV292" s="477"/>
      <c r="JSY292" s="477"/>
      <c r="JTD292" s="477"/>
      <c r="JTG292" s="477"/>
      <c r="JTL292" s="477"/>
      <c r="JTO292" s="477"/>
      <c r="JTT292" s="477"/>
      <c r="JTW292" s="477"/>
      <c r="JUB292" s="477"/>
      <c r="JUE292" s="477"/>
      <c r="JUJ292" s="477"/>
      <c r="JUM292" s="477"/>
      <c r="JUR292" s="477"/>
      <c r="JUU292" s="477"/>
      <c r="JUZ292" s="477"/>
      <c r="JVC292" s="477"/>
      <c r="JVH292" s="477"/>
      <c r="JVK292" s="477"/>
      <c r="JVP292" s="477"/>
      <c r="JVS292" s="477"/>
      <c r="JVX292" s="477"/>
      <c r="JWA292" s="477"/>
      <c r="JWF292" s="477"/>
      <c r="JWI292" s="477"/>
      <c r="JWN292" s="477"/>
      <c r="JWQ292" s="477"/>
      <c r="JWV292" s="477"/>
      <c r="JWY292" s="477"/>
      <c r="JXD292" s="477"/>
      <c r="JXG292" s="477"/>
      <c r="JXL292" s="477"/>
      <c r="JXO292" s="477"/>
      <c r="JXT292" s="477"/>
      <c r="JXW292" s="477"/>
      <c r="JYB292" s="477"/>
      <c r="JYE292" s="477"/>
      <c r="JYJ292" s="477"/>
      <c r="JYM292" s="477"/>
      <c r="JYR292" s="477"/>
      <c r="JYU292" s="477"/>
      <c r="JYZ292" s="477"/>
      <c r="JZC292" s="477"/>
      <c r="JZH292" s="477"/>
      <c r="JZK292" s="477"/>
      <c r="JZP292" s="477"/>
      <c r="JZS292" s="477"/>
      <c r="JZX292" s="477"/>
      <c r="KAA292" s="477"/>
      <c r="KAF292" s="477"/>
      <c r="KAI292" s="477"/>
      <c r="KAN292" s="477"/>
      <c r="KAQ292" s="477"/>
      <c r="KAV292" s="477"/>
      <c r="KAY292" s="477"/>
      <c r="KBD292" s="477"/>
      <c r="KBG292" s="477"/>
      <c r="KBL292" s="477"/>
      <c r="KBO292" s="477"/>
      <c r="KBT292" s="477"/>
      <c r="KBW292" s="477"/>
      <c r="KCB292" s="477"/>
      <c r="KCE292" s="477"/>
      <c r="KCJ292" s="477"/>
      <c r="KCM292" s="477"/>
      <c r="KCR292" s="477"/>
      <c r="KCU292" s="477"/>
      <c r="KCZ292" s="477"/>
      <c r="KDC292" s="477"/>
      <c r="KDH292" s="477"/>
      <c r="KDK292" s="477"/>
      <c r="KDP292" s="477"/>
      <c r="KDS292" s="477"/>
      <c r="KDX292" s="477"/>
      <c r="KEA292" s="477"/>
      <c r="KEF292" s="477"/>
      <c r="KEI292" s="477"/>
      <c r="KEN292" s="477"/>
      <c r="KEQ292" s="477"/>
      <c r="KEV292" s="477"/>
      <c r="KEY292" s="477"/>
      <c r="KFD292" s="477"/>
      <c r="KFG292" s="477"/>
      <c r="KFL292" s="477"/>
      <c r="KFO292" s="477"/>
      <c r="KFT292" s="477"/>
      <c r="KFW292" s="477"/>
      <c r="KGB292" s="477"/>
      <c r="KGE292" s="477"/>
      <c r="KGJ292" s="477"/>
      <c r="KGM292" s="477"/>
      <c r="KGR292" s="477"/>
      <c r="KGU292" s="477"/>
      <c r="KGZ292" s="477"/>
      <c r="KHC292" s="477"/>
      <c r="KHH292" s="477"/>
      <c r="KHK292" s="477"/>
      <c r="KHP292" s="477"/>
      <c r="KHS292" s="477"/>
      <c r="KHX292" s="477"/>
      <c r="KIA292" s="477"/>
      <c r="KIF292" s="477"/>
      <c r="KII292" s="477"/>
      <c r="KIN292" s="477"/>
      <c r="KIQ292" s="477"/>
      <c r="KIV292" s="477"/>
      <c r="KIY292" s="477"/>
      <c r="KJD292" s="477"/>
      <c r="KJG292" s="477"/>
      <c r="KJL292" s="477"/>
      <c r="KJO292" s="477"/>
      <c r="KJT292" s="477"/>
      <c r="KJW292" s="477"/>
      <c r="KKB292" s="477"/>
      <c r="KKE292" s="477"/>
      <c r="KKJ292" s="477"/>
      <c r="KKM292" s="477"/>
      <c r="KKR292" s="477"/>
      <c r="KKU292" s="477"/>
      <c r="KKZ292" s="477"/>
      <c r="KLC292" s="477"/>
      <c r="KLH292" s="477"/>
      <c r="KLK292" s="477"/>
      <c r="KLP292" s="477"/>
      <c r="KLS292" s="477"/>
      <c r="KLX292" s="477"/>
      <c r="KMA292" s="477"/>
      <c r="KMF292" s="477"/>
      <c r="KMI292" s="477"/>
      <c r="KMN292" s="477"/>
      <c r="KMQ292" s="477"/>
      <c r="KMV292" s="477"/>
      <c r="KMY292" s="477"/>
      <c r="KND292" s="477"/>
      <c r="KNG292" s="477"/>
      <c r="KNL292" s="477"/>
      <c r="KNO292" s="477"/>
      <c r="KNT292" s="477"/>
      <c r="KNW292" s="477"/>
      <c r="KOB292" s="477"/>
      <c r="KOE292" s="477"/>
      <c r="KOJ292" s="477"/>
      <c r="KOM292" s="477"/>
      <c r="KOR292" s="477"/>
      <c r="KOU292" s="477"/>
      <c r="KOZ292" s="477"/>
      <c r="KPC292" s="477"/>
      <c r="KPH292" s="477"/>
      <c r="KPK292" s="477"/>
      <c r="KPP292" s="477"/>
      <c r="KPS292" s="477"/>
      <c r="KPX292" s="477"/>
      <c r="KQA292" s="477"/>
      <c r="KQF292" s="477"/>
      <c r="KQI292" s="477"/>
      <c r="KQN292" s="477"/>
      <c r="KQQ292" s="477"/>
      <c r="KQV292" s="477"/>
      <c r="KQY292" s="477"/>
      <c r="KRD292" s="477"/>
      <c r="KRG292" s="477"/>
      <c r="KRL292" s="477"/>
      <c r="KRO292" s="477"/>
      <c r="KRT292" s="477"/>
      <c r="KRW292" s="477"/>
      <c r="KSB292" s="477"/>
      <c r="KSE292" s="477"/>
      <c r="KSJ292" s="477"/>
      <c r="KSM292" s="477"/>
      <c r="KSR292" s="477"/>
      <c r="KSU292" s="477"/>
      <c r="KSZ292" s="477"/>
      <c r="KTC292" s="477"/>
      <c r="KTH292" s="477"/>
      <c r="KTK292" s="477"/>
      <c r="KTP292" s="477"/>
      <c r="KTS292" s="477"/>
      <c r="KTX292" s="477"/>
      <c r="KUA292" s="477"/>
      <c r="KUF292" s="477"/>
      <c r="KUI292" s="477"/>
      <c r="KUN292" s="477"/>
      <c r="KUQ292" s="477"/>
      <c r="KUV292" s="477"/>
      <c r="KUY292" s="477"/>
      <c r="KVD292" s="477"/>
      <c r="KVG292" s="477"/>
      <c r="KVL292" s="477"/>
      <c r="KVO292" s="477"/>
      <c r="KVT292" s="477"/>
      <c r="KVW292" s="477"/>
      <c r="KWB292" s="477"/>
      <c r="KWE292" s="477"/>
      <c r="KWJ292" s="477"/>
      <c r="KWM292" s="477"/>
      <c r="KWR292" s="477"/>
      <c r="KWU292" s="477"/>
      <c r="KWZ292" s="477"/>
      <c r="KXC292" s="477"/>
      <c r="KXH292" s="477"/>
      <c r="KXK292" s="477"/>
      <c r="KXP292" s="477"/>
      <c r="KXS292" s="477"/>
      <c r="KXX292" s="477"/>
      <c r="KYA292" s="477"/>
      <c r="KYF292" s="477"/>
      <c r="KYI292" s="477"/>
      <c r="KYN292" s="477"/>
      <c r="KYQ292" s="477"/>
      <c r="KYV292" s="477"/>
      <c r="KYY292" s="477"/>
      <c r="KZD292" s="477"/>
      <c r="KZG292" s="477"/>
      <c r="KZL292" s="477"/>
      <c r="KZO292" s="477"/>
      <c r="KZT292" s="477"/>
      <c r="KZW292" s="477"/>
      <c r="LAB292" s="477"/>
      <c r="LAE292" s="477"/>
      <c r="LAJ292" s="477"/>
      <c r="LAM292" s="477"/>
      <c r="LAR292" s="477"/>
      <c r="LAU292" s="477"/>
      <c r="LAZ292" s="477"/>
      <c r="LBC292" s="477"/>
      <c r="LBH292" s="477"/>
      <c r="LBK292" s="477"/>
      <c r="LBP292" s="477"/>
      <c r="LBS292" s="477"/>
      <c r="LBX292" s="477"/>
      <c r="LCA292" s="477"/>
      <c r="LCF292" s="477"/>
      <c r="LCI292" s="477"/>
      <c r="LCN292" s="477"/>
      <c r="LCQ292" s="477"/>
      <c r="LCV292" s="477"/>
      <c r="LCY292" s="477"/>
      <c r="LDD292" s="477"/>
      <c r="LDG292" s="477"/>
      <c r="LDL292" s="477"/>
      <c r="LDO292" s="477"/>
      <c r="LDT292" s="477"/>
      <c r="LDW292" s="477"/>
      <c r="LEB292" s="477"/>
      <c r="LEE292" s="477"/>
      <c r="LEJ292" s="477"/>
      <c r="LEM292" s="477"/>
      <c r="LER292" s="477"/>
      <c r="LEU292" s="477"/>
      <c r="LEZ292" s="477"/>
      <c r="LFC292" s="477"/>
      <c r="LFH292" s="477"/>
      <c r="LFK292" s="477"/>
      <c r="LFP292" s="477"/>
      <c r="LFS292" s="477"/>
      <c r="LFX292" s="477"/>
      <c r="LGA292" s="477"/>
      <c r="LGF292" s="477"/>
      <c r="LGI292" s="477"/>
      <c r="LGN292" s="477"/>
      <c r="LGQ292" s="477"/>
      <c r="LGV292" s="477"/>
      <c r="LGY292" s="477"/>
      <c r="LHD292" s="477"/>
      <c r="LHG292" s="477"/>
      <c r="LHL292" s="477"/>
      <c r="LHO292" s="477"/>
      <c r="LHT292" s="477"/>
      <c r="LHW292" s="477"/>
      <c r="LIB292" s="477"/>
      <c r="LIE292" s="477"/>
      <c r="LIJ292" s="477"/>
      <c r="LIM292" s="477"/>
      <c r="LIR292" s="477"/>
      <c r="LIU292" s="477"/>
      <c r="LIZ292" s="477"/>
      <c r="LJC292" s="477"/>
      <c r="LJH292" s="477"/>
      <c r="LJK292" s="477"/>
      <c r="LJP292" s="477"/>
      <c r="LJS292" s="477"/>
      <c r="LJX292" s="477"/>
      <c r="LKA292" s="477"/>
      <c r="LKF292" s="477"/>
      <c r="LKI292" s="477"/>
      <c r="LKN292" s="477"/>
      <c r="LKQ292" s="477"/>
      <c r="LKV292" s="477"/>
      <c r="LKY292" s="477"/>
      <c r="LLD292" s="477"/>
      <c r="LLG292" s="477"/>
      <c r="LLL292" s="477"/>
      <c r="LLO292" s="477"/>
      <c r="LLT292" s="477"/>
      <c r="LLW292" s="477"/>
      <c r="LMB292" s="477"/>
      <c r="LME292" s="477"/>
      <c r="LMJ292" s="477"/>
      <c r="LMM292" s="477"/>
      <c r="LMR292" s="477"/>
      <c r="LMU292" s="477"/>
      <c r="LMZ292" s="477"/>
      <c r="LNC292" s="477"/>
      <c r="LNH292" s="477"/>
      <c r="LNK292" s="477"/>
      <c r="LNP292" s="477"/>
      <c r="LNS292" s="477"/>
      <c r="LNX292" s="477"/>
      <c r="LOA292" s="477"/>
      <c r="LOF292" s="477"/>
      <c r="LOI292" s="477"/>
      <c r="LON292" s="477"/>
      <c r="LOQ292" s="477"/>
      <c r="LOV292" s="477"/>
      <c r="LOY292" s="477"/>
      <c r="LPD292" s="477"/>
      <c r="LPG292" s="477"/>
      <c r="LPL292" s="477"/>
      <c r="LPO292" s="477"/>
      <c r="LPT292" s="477"/>
      <c r="LPW292" s="477"/>
      <c r="LQB292" s="477"/>
      <c r="LQE292" s="477"/>
      <c r="LQJ292" s="477"/>
      <c r="LQM292" s="477"/>
      <c r="LQR292" s="477"/>
      <c r="LQU292" s="477"/>
      <c r="LQZ292" s="477"/>
      <c r="LRC292" s="477"/>
      <c r="LRH292" s="477"/>
      <c r="LRK292" s="477"/>
      <c r="LRP292" s="477"/>
      <c r="LRS292" s="477"/>
      <c r="LRX292" s="477"/>
      <c r="LSA292" s="477"/>
      <c r="LSF292" s="477"/>
      <c r="LSI292" s="477"/>
      <c r="LSN292" s="477"/>
      <c r="LSQ292" s="477"/>
      <c r="LSV292" s="477"/>
      <c r="LSY292" s="477"/>
      <c r="LTD292" s="477"/>
      <c r="LTG292" s="477"/>
      <c r="LTL292" s="477"/>
      <c r="LTO292" s="477"/>
      <c r="LTT292" s="477"/>
      <c r="LTW292" s="477"/>
      <c r="LUB292" s="477"/>
      <c r="LUE292" s="477"/>
      <c r="LUJ292" s="477"/>
      <c r="LUM292" s="477"/>
      <c r="LUR292" s="477"/>
      <c r="LUU292" s="477"/>
      <c r="LUZ292" s="477"/>
      <c r="LVC292" s="477"/>
      <c r="LVH292" s="477"/>
      <c r="LVK292" s="477"/>
      <c r="LVP292" s="477"/>
      <c r="LVS292" s="477"/>
      <c r="LVX292" s="477"/>
      <c r="LWA292" s="477"/>
      <c r="LWF292" s="477"/>
      <c r="LWI292" s="477"/>
      <c r="LWN292" s="477"/>
      <c r="LWQ292" s="477"/>
      <c r="LWV292" s="477"/>
      <c r="LWY292" s="477"/>
      <c r="LXD292" s="477"/>
      <c r="LXG292" s="477"/>
      <c r="LXL292" s="477"/>
      <c r="LXO292" s="477"/>
      <c r="LXT292" s="477"/>
      <c r="LXW292" s="477"/>
      <c r="LYB292" s="477"/>
      <c r="LYE292" s="477"/>
      <c r="LYJ292" s="477"/>
      <c r="LYM292" s="477"/>
      <c r="LYR292" s="477"/>
      <c r="LYU292" s="477"/>
      <c r="LYZ292" s="477"/>
      <c r="LZC292" s="477"/>
      <c r="LZH292" s="477"/>
      <c r="LZK292" s="477"/>
      <c r="LZP292" s="477"/>
      <c r="LZS292" s="477"/>
      <c r="LZX292" s="477"/>
      <c r="MAA292" s="477"/>
      <c r="MAF292" s="477"/>
      <c r="MAI292" s="477"/>
      <c r="MAN292" s="477"/>
      <c r="MAQ292" s="477"/>
      <c r="MAV292" s="477"/>
      <c r="MAY292" s="477"/>
      <c r="MBD292" s="477"/>
      <c r="MBG292" s="477"/>
      <c r="MBL292" s="477"/>
      <c r="MBO292" s="477"/>
      <c r="MBT292" s="477"/>
      <c r="MBW292" s="477"/>
      <c r="MCB292" s="477"/>
      <c r="MCE292" s="477"/>
      <c r="MCJ292" s="477"/>
      <c r="MCM292" s="477"/>
      <c r="MCR292" s="477"/>
      <c r="MCU292" s="477"/>
      <c r="MCZ292" s="477"/>
      <c r="MDC292" s="477"/>
      <c r="MDH292" s="477"/>
      <c r="MDK292" s="477"/>
      <c r="MDP292" s="477"/>
      <c r="MDS292" s="477"/>
      <c r="MDX292" s="477"/>
      <c r="MEA292" s="477"/>
      <c r="MEF292" s="477"/>
      <c r="MEI292" s="477"/>
      <c r="MEN292" s="477"/>
      <c r="MEQ292" s="477"/>
      <c r="MEV292" s="477"/>
      <c r="MEY292" s="477"/>
      <c r="MFD292" s="477"/>
      <c r="MFG292" s="477"/>
      <c r="MFL292" s="477"/>
      <c r="MFO292" s="477"/>
      <c r="MFT292" s="477"/>
      <c r="MFW292" s="477"/>
      <c r="MGB292" s="477"/>
      <c r="MGE292" s="477"/>
      <c r="MGJ292" s="477"/>
      <c r="MGM292" s="477"/>
      <c r="MGR292" s="477"/>
      <c r="MGU292" s="477"/>
      <c r="MGZ292" s="477"/>
      <c r="MHC292" s="477"/>
      <c r="MHH292" s="477"/>
      <c r="MHK292" s="477"/>
      <c r="MHP292" s="477"/>
      <c r="MHS292" s="477"/>
      <c r="MHX292" s="477"/>
      <c r="MIA292" s="477"/>
      <c r="MIF292" s="477"/>
      <c r="MII292" s="477"/>
      <c r="MIN292" s="477"/>
      <c r="MIQ292" s="477"/>
      <c r="MIV292" s="477"/>
      <c r="MIY292" s="477"/>
      <c r="MJD292" s="477"/>
      <c r="MJG292" s="477"/>
      <c r="MJL292" s="477"/>
      <c r="MJO292" s="477"/>
      <c r="MJT292" s="477"/>
      <c r="MJW292" s="477"/>
      <c r="MKB292" s="477"/>
      <c r="MKE292" s="477"/>
      <c r="MKJ292" s="477"/>
      <c r="MKM292" s="477"/>
      <c r="MKR292" s="477"/>
      <c r="MKU292" s="477"/>
      <c r="MKZ292" s="477"/>
      <c r="MLC292" s="477"/>
      <c r="MLH292" s="477"/>
      <c r="MLK292" s="477"/>
      <c r="MLP292" s="477"/>
      <c r="MLS292" s="477"/>
      <c r="MLX292" s="477"/>
      <c r="MMA292" s="477"/>
      <c r="MMF292" s="477"/>
      <c r="MMI292" s="477"/>
      <c r="MMN292" s="477"/>
      <c r="MMQ292" s="477"/>
      <c r="MMV292" s="477"/>
      <c r="MMY292" s="477"/>
      <c r="MND292" s="477"/>
      <c r="MNG292" s="477"/>
      <c r="MNL292" s="477"/>
      <c r="MNO292" s="477"/>
      <c r="MNT292" s="477"/>
      <c r="MNW292" s="477"/>
      <c r="MOB292" s="477"/>
      <c r="MOE292" s="477"/>
      <c r="MOJ292" s="477"/>
      <c r="MOM292" s="477"/>
      <c r="MOR292" s="477"/>
      <c r="MOU292" s="477"/>
      <c r="MOZ292" s="477"/>
      <c r="MPC292" s="477"/>
      <c r="MPH292" s="477"/>
      <c r="MPK292" s="477"/>
      <c r="MPP292" s="477"/>
      <c r="MPS292" s="477"/>
      <c r="MPX292" s="477"/>
      <c r="MQA292" s="477"/>
      <c r="MQF292" s="477"/>
      <c r="MQI292" s="477"/>
      <c r="MQN292" s="477"/>
      <c r="MQQ292" s="477"/>
      <c r="MQV292" s="477"/>
      <c r="MQY292" s="477"/>
      <c r="MRD292" s="477"/>
      <c r="MRG292" s="477"/>
      <c r="MRL292" s="477"/>
      <c r="MRO292" s="477"/>
      <c r="MRT292" s="477"/>
      <c r="MRW292" s="477"/>
      <c r="MSB292" s="477"/>
      <c r="MSE292" s="477"/>
      <c r="MSJ292" s="477"/>
      <c r="MSM292" s="477"/>
      <c r="MSR292" s="477"/>
      <c r="MSU292" s="477"/>
      <c r="MSZ292" s="477"/>
      <c r="MTC292" s="477"/>
      <c r="MTH292" s="477"/>
      <c r="MTK292" s="477"/>
      <c r="MTP292" s="477"/>
      <c r="MTS292" s="477"/>
      <c r="MTX292" s="477"/>
      <c r="MUA292" s="477"/>
      <c r="MUF292" s="477"/>
      <c r="MUI292" s="477"/>
      <c r="MUN292" s="477"/>
      <c r="MUQ292" s="477"/>
      <c r="MUV292" s="477"/>
      <c r="MUY292" s="477"/>
      <c r="MVD292" s="477"/>
      <c r="MVG292" s="477"/>
      <c r="MVL292" s="477"/>
      <c r="MVO292" s="477"/>
      <c r="MVT292" s="477"/>
      <c r="MVW292" s="477"/>
      <c r="MWB292" s="477"/>
      <c r="MWE292" s="477"/>
      <c r="MWJ292" s="477"/>
      <c r="MWM292" s="477"/>
      <c r="MWR292" s="477"/>
      <c r="MWU292" s="477"/>
      <c r="MWZ292" s="477"/>
      <c r="MXC292" s="477"/>
      <c r="MXH292" s="477"/>
      <c r="MXK292" s="477"/>
      <c r="MXP292" s="477"/>
      <c r="MXS292" s="477"/>
      <c r="MXX292" s="477"/>
      <c r="MYA292" s="477"/>
      <c r="MYF292" s="477"/>
      <c r="MYI292" s="477"/>
      <c r="MYN292" s="477"/>
      <c r="MYQ292" s="477"/>
      <c r="MYV292" s="477"/>
      <c r="MYY292" s="477"/>
      <c r="MZD292" s="477"/>
      <c r="MZG292" s="477"/>
      <c r="MZL292" s="477"/>
      <c r="MZO292" s="477"/>
      <c r="MZT292" s="477"/>
      <c r="MZW292" s="477"/>
      <c r="NAB292" s="477"/>
      <c r="NAE292" s="477"/>
      <c r="NAJ292" s="477"/>
      <c r="NAM292" s="477"/>
      <c r="NAR292" s="477"/>
      <c r="NAU292" s="477"/>
      <c r="NAZ292" s="477"/>
      <c r="NBC292" s="477"/>
      <c r="NBH292" s="477"/>
      <c r="NBK292" s="477"/>
      <c r="NBP292" s="477"/>
      <c r="NBS292" s="477"/>
      <c r="NBX292" s="477"/>
      <c r="NCA292" s="477"/>
      <c r="NCF292" s="477"/>
      <c r="NCI292" s="477"/>
      <c r="NCN292" s="477"/>
      <c r="NCQ292" s="477"/>
      <c r="NCV292" s="477"/>
      <c r="NCY292" s="477"/>
      <c r="NDD292" s="477"/>
      <c r="NDG292" s="477"/>
      <c r="NDL292" s="477"/>
      <c r="NDO292" s="477"/>
      <c r="NDT292" s="477"/>
      <c r="NDW292" s="477"/>
      <c r="NEB292" s="477"/>
      <c r="NEE292" s="477"/>
      <c r="NEJ292" s="477"/>
      <c r="NEM292" s="477"/>
      <c r="NER292" s="477"/>
      <c r="NEU292" s="477"/>
      <c r="NEZ292" s="477"/>
      <c r="NFC292" s="477"/>
      <c r="NFH292" s="477"/>
      <c r="NFK292" s="477"/>
      <c r="NFP292" s="477"/>
      <c r="NFS292" s="477"/>
      <c r="NFX292" s="477"/>
      <c r="NGA292" s="477"/>
      <c r="NGF292" s="477"/>
      <c r="NGI292" s="477"/>
      <c r="NGN292" s="477"/>
      <c r="NGQ292" s="477"/>
      <c r="NGV292" s="477"/>
      <c r="NGY292" s="477"/>
      <c r="NHD292" s="477"/>
      <c r="NHG292" s="477"/>
      <c r="NHL292" s="477"/>
      <c r="NHO292" s="477"/>
      <c r="NHT292" s="477"/>
      <c r="NHW292" s="477"/>
      <c r="NIB292" s="477"/>
      <c r="NIE292" s="477"/>
      <c r="NIJ292" s="477"/>
      <c r="NIM292" s="477"/>
      <c r="NIR292" s="477"/>
      <c r="NIU292" s="477"/>
      <c r="NIZ292" s="477"/>
      <c r="NJC292" s="477"/>
      <c r="NJH292" s="477"/>
      <c r="NJK292" s="477"/>
      <c r="NJP292" s="477"/>
      <c r="NJS292" s="477"/>
      <c r="NJX292" s="477"/>
      <c r="NKA292" s="477"/>
      <c r="NKF292" s="477"/>
      <c r="NKI292" s="477"/>
      <c r="NKN292" s="477"/>
      <c r="NKQ292" s="477"/>
      <c r="NKV292" s="477"/>
      <c r="NKY292" s="477"/>
      <c r="NLD292" s="477"/>
      <c r="NLG292" s="477"/>
      <c r="NLL292" s="477"/>
      <c r="NLO292" s="477"/>
      <c r="NLT292" s="477"/>
      <c r="NLW292" s="477"/>
      <c r="NMB292" s="477"/>
      <c r="NME292" s="477"/>
      <c r="NMJ292" s="477"/>
      <c r="NMM292" s="477"/>
      <c r="NMR292" s="477"/>
      <c r="NMU292" s="477"/>
      <c r="NMZ292" s="477"/>
      <c r="NNC292" s="477"/>
      <c r="NNH292" s="477"/>
      <c r="NNK292" s="477"/>
      <c r="NNP292" s="477"/>
      <c r="NNS292" s="477"/>
      <c r="NNX292" s="477"/>
      <c r="NOA292" s="477"/>
      <c r="NOF292" s="477"/>
      <c r="NOI292" s="477"/>
      <c r="NON292" s="477"/>
      <c r="NOQ292" s="477"/>
      <c r="NOV292" s="477"/>
      <c r="NOY292" s="477"/>
      <c r="NPD292" s="477"/>
      <c r="NPG292" s="477"/>
      <c r="NPL292" s="477"/>
      <c r="NPO292" s="477"/>
      <c r="NPT292" s="477"/>
      <c r="NPW292" s="477"/>
      <c r="NQB292" s="477"/>
      <c r="NQE292" s="477"/>
      <c r="NQJ292" s="477"/>
      <c r="NQM292" s="477"/>
      <c r="NQR292" s="477"/>
      <c r="NQU292" s="477"/>
      <c r="NQZ292" s="477"/>
      <c r="NRC292" s="477"/>
      <c r="NRH292" s="477"/>
      <c r="NRK292" s="477"/>
      <c r="NRP292" s="477"/>
      <c r="NRS292" s="477"/>
      <c r="NRX292" s="477"/>
      <c r="NSA292" s="477"/>
      <c r="NSF292" s="477"/>
      <c r="NSI292" s="477"/>
      <c r="NSN292" s="477"/>
      <c r="NSQ292" s="477"/>
      <c r="NSV292" s="477"/>
      <c r="NSY292" s="477"/>
      <c r="NTD292" s="477"/>
      <c r="NTG292" s="477"/>
      <c r="NTL292" s="477"/>
      <c r="NTO292" s="477"/>
      <c r="NTT292" s="477"/>
      <c r="NTW292" s="477"/>
      <c r="NUB292" s="477"/>
      <c r="NUE292" s="477"/>
      <c r="NUJ292" s="477"/>
      <c r="NUM292" s="477"/>
      <c r="NUR292" s="477"/>
      <c r="NUU292" s="477"/>
      <c r="NUZ292" s="477"/>
      <c r="NVC292" s="477"/>
      <c r="NVH292" s="477"/>
      <c r="NVK292" s="477"/>
      <c r="NVP292" s="477"/>
      <c r="NVS292" s="477"/>
      <c r="NVX292" s="477"/>
      <c r="NWA292" s="477"/>
      <c r="NWF292" s="477"/>
      <c r="NWI292" s="477"/>
      <c r="NWN292" s="477"/>
      <c r="NWQ292" s="477"/>
      <c r="NWV292" s="477"/>
      <c r="NWY292" s="477"/>
      <c r="NXD292" s="477"/>
      <c r="NXG292" s="477"/>
      <c r="NXL292" s="477"/>
      <c r="NXO292" s="477"/>
      <c r="NXT292" s="477"/>
      <c r="NXW292" s="477"/>
      <c r="NYB292" s="477"/>
      <c r="NYE292" s="477"/>
      <c r="NYJ292" s="477"/>
      <c r="NYM292" s="477"/>
      <c r="NYR292" s="477"/>
      <c r="NYU292" s="477"/>
      <c r="NYZ292" s="477"/>
      <c r="NZC292" s="477"/>
      <c r="NZH292" s="477"/>
      <c r="NZK292" s="477"/>
      <c r="NZP292" s="477"/>
      <c r="NZS292" s="477"/>
      <c r="NZX292" s="477"/>
      <c r="OAA292" s="477"/>
      <c r="OAF292" s="477"/>
      <c r="OAI292" s="477"/>
      <c r="OAN292" s="477"/>
      <c r="OAQ292" s="477"/>
      <c r="OAV292" s="477"/>
      <c r="OAY292" s="477"/>
      <c r="OBD292" s="477"/>
      <c r="OBG292" s="477"/>
      <c r="OBL292" s="477"/>
      <c r="OBO292" s="477"/>
      <c r="OBT292" s="477"/>
      <c r="OBW292" s="477"/>
      <c r="OCB292" s="477"/>
      <c r="OCE292" s="477"/>
      <c r="OCJ292" s="477"/>
      <c r="OCM292" s="477"/>
      <c r="OCR292" s="477"/>
      <c r="OCU292" s="477"/>
      <c r="OCZ292" s="477"/>
      <c r="ODC292" s="477"/>
      <c r="ODH292" s="477"/>
      <c r="ODK292" s="477"/>
      <c r="ODP292" s="477"/>
      <c r="ODS292" s="477"/>
      <c r="ODX292" s="477"/>
      <c r="OEA292" s="477"/>
      <c r="OEF292" s="477"/>
      <c r="OEI292" s="477"/>
      <c r="OEN292" s="477"/>
      <c r="OEQ292" s="477"/>
      <c r="OEV292" s="477"/>
      <c r="OEY292" s="477"/>
      <c r="OFD292" s="477"/>
      <c r="OFG292" s="477"/>
      <c r="OFL292" s="477"/>
      <c r="OFO292" s="477"/>
      <c r="OFT292" s="477"/>
      <c r="OFW292" s="477"/>
      <c r="OGB292" s="477"/>
      <c r="OGE292" s="477"/>
      <c r="OGJ292" s="477"/>
      <c r="OGM292" s="477"/>
      <c r="OGR292" s="477"/>
      <c r="OGU292" s="477"/>
      <c r="OGZ292" s="477"/>
      <c r="OHC292" s="477"/>
      <c r="OHH292" s="477"/>
      <c r="OHK292" s="477"/>
      <c r="OHP292" s="477"/>
      <c r="OHS292" s="477"/>
      <c r="OHX292" s="477"/>
      <c r="OIA292" s="477"/>
      <c r="OIF292" s="477"/>
      <c r="OII292" s="477"/>
      <c r="OIN292" s="477"/>
      <c r="OIQ292" s="477"/>
      <c r="OIV292" s="477"/>
      <c r="OIY292" s="477"/>
      <c r="OJD292" s="477"/>
      <c r="OJG292" s="477"/>
      <c r="OJL292" s="477"/>
      <c r="OJO292" s="477"/>
      <c r="OJT292" s="477"/>
      <c r="OJW292" s="477"/>
      <c r="OKB292" s="477"/>
      <c r="OKE292" s="477"/>
      <c r="OKJ292" s="477"/>
      <c r="OKM292" s="477"/>
      <c r="OKR292" s="477"/>
      <c r="OKU292" s="477"/>
      <c r="OKZ292" s="477"/>
      <c r="OLC292" s="477"/>
      <c r="OLH292" s="477"/>
      <c r="OLK292" s="477"/>
      <c r="OLP292" s="477"/>
      <c r="OLS292" s="477"/>
      <c r="OLX292" s="477"/>
      <c r="OMA292" s="477"/>
      <c r="OMF292" s="477"/>
      <c r="OMI292" s="477"/>
      <c r="OMN292" s="477"/>
      <c r="OMQ292" s="477"/>
      <c r="OMV292" s="477"/>
      <c r="OMY292" s="477"/>
      <c r="OND292" s="477"/>
      <c r="ONG292" s="477"/>
      <c r="ONL292" s="477"/>
      <c r="ONO292" s="477"/>
      <c r="ONT292" s="477"/>
      <c r="ONW292" s="477"/>
      <c r="OOB292" s="477"/>
      <c r="OOE292" s="477"/>
      <c r="OOJ292" s="477"/>
      <c r="OOM292" s="477"/>
      <c r="OOR292" s="477"/>
      <c r="OOU292" s="477"/>
      <c r="OOZ292" s="477"/>
      <c r="OPC292" s="477"/>
      <c r="OPH292" s="477"/>
      <c r="OPK292" s="477"/>
      <c r="OPP292" s="477"/>
      <c r="OPS292" s="477"/>
      <c r="OPX292" s="477"/>
      <c r="OQA292" s="477"/>
      <c r="OQF292" s="477"/>
      <c r="OQI292" s="477"/>
      <c r="OQN292" s="477"/>
      <c r="OQQ292" s="477"/>
      <c r="OQV292" s="477"/>
      <c r="OQY292" s="477"/>
      <c r="ORD292" s="477"/>
      <c r="ORG292" s="477"/>
      <c r="ORL292" s="477"/>
      <c r="ORO292" s="477"/>
      <c r="ORT292" s="477"/>
      <c r="ORW292" s="477"/>
      <c r="OSB292" s="477"/>
      <c r="OSE292" s="477"/>
      <c r="OSJ292" s="477"/>
      <c r="OSM292" s="477"/>
      <c r="OSR292" s="477"/>
      <c r="OSU292" s="477"/>
      <c r="OSZ292" s="477"/>
      <c r="OTC292" s="477"/>
      <c r="OTH292" s="477"/>
      <c r="OTK292" s="477"/>
      <c r="OTP292" s="477"/>
      <c r="OTS292" s="477"/>
      <c r="OTX292" s="477"/>
      <c r="OUA292" s="477"/>
      <c r="OUF292" s="477"/>
      <c r="OUI292" s="477"/>
      <c r="OUN292" s="477"/>
      <c r="OUQ292" s="477"/>
      <c r="OUV292" s="477"/>
      <c r="OUY292" s="477"/>
      <c r="OVD292" s="477"/>
      <c r="OVG292" s="477"/>
      <c r="OVL292" s="477"/>
      <c r="OVO292" s="477"/>
      <c r="OVT292" s="477"/>
      <c r="OVW292" s="477"/>
      <c r="OWB292" s="477"/>
      <c r="OWE292" s="477"/>
      <c r="OWJ292" s="477"/>
      <c r="OWM292" s="477"/>
      <c r="OWR292" s="477"/>
      <c r="OWU292" s="477"/>
      <c r="OWZ292" s="477"/>
      <c r="OXC292" s="477"/>
      <c r="OXH292" s="477"/>
      <c r="OXK292" s="477"/>
      <c r="OXP292" s="477"/>
      <c r="OXS292" s="477"/>
      <c r="OXX292" s="477"/>
      <c r="OYA292" s="477"/>
      <c r="OYF292" s="477"/>
      <c r="OYI292" s="477"/>
      <c r="OYN292" s="477"/>
      <c r="OYQ292" s="477"/>
      <c r="OYV292" s="477"/>
      <c r="OYY292" s="477"/>
      <c r="OZD292" s="477"/>
      <c r="OZG292" s="477"/>
      <c r="OZL292" s="477"/>
      <c r="OZO292" s="477"/>
      <c r="OZT292" s="477"/>
      <c r="OZW292" s="477"/>
      <c r="PAB292" s="477"/>
      <c r="PAE292" s="477"/>
      <c r="PAJ292" s="477"/>
      <c r="PAM292" s="477"/>
      <c r="PAR292" s="477"/>
      <c r="PAU292" s="477"/>
      <c r="PAZ292" s="477"/>
      <c r="PBC292" s="477"/>
      <c r="PBH292" s="477"/>
      <c r="PBK292" s="477"/>
      <c r="PBP292" s="477"/>
      <c r="PBS292" s="477"/>
      <c r="PBX292" s="477"/>
      <c r="PCA292" s="477"/>
      <c r="PCF292" s="477"/>
      <c r="PCI292" s="477"/>
      <c r="PCN292" s="477"/>
      <c r="PCQ292" s="477"/>
      <c r="PCV292" s="477"/>
      <c r="PCY292" s="477"/>
      <c r="PDD292" s="477"/>
      <c r="PDG292" s="477"/>
      <c r="PDL292" s="477"/>
      <c r="PDO292" s="477"/>
      <c r="PDT292" s="477"/>
      <c r="PDW292" s="477"/>
      <c r="PEB292" s="477"/>
      <c r="PEE292" s="477"/>
      <c r="PEJ292" s="477"/>
      <c r="PEM292" s="477"/>
      <c r="PER292" s="477"/>
      <c r="PEU292" s="477"/>
      <c r="PEZ292" s="477"/>
      <c r="PFC292" s="477"/>
      <c r="PFH292" s="477"/>
      <c r="PFK292" s="477"/>
      <c r="PFP292" s="477"/>
      <c r="PFS292" s="477"/>
      <c r="PFX292" s="477"/>
      <c r="PGA292" s="477"/>
      <c r="PGF292" s="477"/>
      <c r="PGI292" s="477"/>
      <c r="PGN292" s="477"/>
      <c r="PGQ292" s="477"/>
      <c r="PGV292" s="477"/>
      <c r="PGY292" s="477"/>
      <c r="PHD292" s="477"/>
      <c r="PHG292" s="477"/>
      <c r="PHL292" s="477"/>
      <c r="PHO292" s="477"/>
      <c r="PHT292" s="477"/>
      <c r="PHW292" s="477"/>
      <c r="PIB292" s="477"/>
      <c r="PIE292" s="477"/>
      <c r="PIJ292" s="477"/>
      <c r="PIM292" s="477"/>
      <c r="PIR292" s="477"/>
      <c r="PIU292" s="477"/>
      <c r="PIZ292" s="477"/>
      <c r="PJC292" s="477"/>
      <c r="PJH292" s="477"/>
      <c r="PJK292" s="477"/>
      <c r="PJP292" s="477"/>
      <c r="PJS292" s="477"/>
      <c r="PJX292" s="477"/>
      <c r="PKA292" s="477"/>
      <c r="PKF292" s="477"/>
      <c r="PKI292" s="477"/>
      <c r="PKN292" s="477"/>
      <c r="PKQ292" s="477"/>
      <c r="PKV292" s="477"/>
      <c r="PKY292" s="477"/>
      <c r="PLD292" s="477"/>
      <c r="PLG292" s="477"/>
      <c r="PLL292" s="477"/>
      <c r="PLO292" s="477"/>
      <c r="PLT292" s="477"/>
      <c r="PLW292" s="477"/>
      <c r="PMB292" s="477"/>
      <c r="PME292" s="477"/>
      <c r="PMJ292" s="477"/>
      <c r="PMM292" s="477"/>
      <c r="PMR292" s="477"/>
      <c r="PMU292" s="477"/>
      <c r="PMZ292" s="477"/>
      <c r="PNC292" s="477"/>
      <c r="PNH292" s="477"/>
      <c r="PNK292" s="477"/>
      <c r="PNP292" s="477"/>
      <c r="PNS292" s="477"/>
      <c r="PNX292" s="477"/>
      <c r="POA292" s="477"/>
      <c r="POF292" s="477"/>
      <c r="POI292" s="477"/>
      <c r="PON292" s="477"/>
      <c r="POQ292" s="477"/>
      <c r="POV292" s="477"/>
      <c r="POY292" s="477"/>
      <c r="PPD292" s="477"/>
      <c r="PPG292" s="477"/>
      <c r="PPL292" s="477"/>
      <c r="PPO292" s="477"/>
      <c r="PPT292" s="477"/>
      <c r="PPW292" s="477"/>
      <c r="PQB292" s="477"/>
      <c r="PQE292" s="477"/>
      <c r="PQJ292" s="477"/>
      <c r="PQM292" s="477"/>
      <c r="PQR292" s="477"/>
      <c r="PQU292" s="477"/>
      <c r="PQZ292" s="477"/>
      <c r="PRC292" s="477"/>
      <c r="PRH292" s="477"/>
      <c r="PRK292" s="477"/>
      <c r="PRP292" s="477"/>
      <c r="PRS292" s="477"/>
      <c r="PRX292" s="477"/>
      <c r="PSA292" s="477"/>
      <c r="PSF292" s="477"/>
      <c r="PSI292" s="477"/>
      <c r="PSN292" s="477"/>
      <c r="PSQ292" s="477"/>
      <c r="PSV292" s="477"/>
      <c r="PSY292" s="477"/>
      <c r="PTD292" s="477"/>
      <c r="PTG292" s="477"/>
      <c r="PTL292" s="477"/>
      <c r="PTO292" s="477"/>
      <c r="PTT292" s="477"/>
      <c r="PTW292" s="477"/>
      <c r="PUB292" s="477"/>
      <c r="PUE292" s="477"/>
      <c r="PUJ292" s="477"/>
      <c r="PUM292" s="477"/>
      <c r="PUR292" s="477"/>
      <c r="PUU292" s="477"/>
      <c r="PUZ292" s="477"/>
      <c r="PVC292" s="477"/>
      <c r="PVH292" s="477"/>
      <c r="PVK292" s="477"/>
      <c r="PVP292" s="477"/>
      <c r="PVS292" s="477"/>
      <c r="PVX292" s="477"/>
      <c r="PWA292" s="477"/>
      <c r="PWF292" s="477"/>
      <c r="PWI292" s="477"/>
      <c r="PWN292" s="477"/>
      <c r="PWQ292" s="477"/>
      <c r="PWV292" s="477"/>
      <c r="PWY292" s="477"/>
      <c r="PXD292" s="477"/>
      <c r="PXG292" s="477"/>
      <c r="PXL292" s="477"/>
      <c r="PXO292" s="477"/>
      <c r="PXT292" s="477"/>
      <c r="PXW292" s="477"/>
      <c r="PYB292" s="477"/>
      <c r="PYE292" s="477"/>
      <c r="PYJ292" s="477"/>
      <c r="PYM292" s="477"/>
      <c r="PYR292" s="477"/>
      <c r="PYU292" s="477"/>
      <c r="PYZ292" s="477"/>
      <c r="PZC292" s="477"/>
      <c r="PZH292" s="477"/>
      <c r="PZK292" s="477"/>
      <c r="PZP292" s="477"/>
      <c r="PZS292" s="477"/>
      <c r="PZX292" s="477"/>
      <c r="QAA292" s="477"/>
      <c r="QAF292" s="477"/>
      <c r="QAI292" s="477"/>
      <c r="QAN292" s="477"/>
      <c r="QAQ292" s="477"/>
      <c r="QAV292" s="477"/>
      <c r="QAY292" s="477"/>
      <c r="QBD292" s="477"/>
      <c r="QBG292" s="477"/>
      <c r="QBL292" s="477"/>
      <c r="QBO292" s="477"/>
      <c r="QBT292" s="477"/>
      <c r="QBW292" s="477"/>
      <c r="QCB292" s="477"/>
      <c r="QCE292" s="477"/>
      <c r="QCJ292" s="477"/>
      <c r="QCM292" s="477"/>
      <c r="QCR292" s="477"/>
      <c r="QCU292" s="477"/>
      <c r="QCZ292" s="477"/>
      <c r="QDC292" s="477"/>
      <c r="QDH292" s="477"/>
      <c r="QDK292" s="477"/>
      <c r="QDP292" s="477"/>
      <c r="QDS292" s="477"/>
      <c r="QDX292" s="477"/>
      <c r="QEA292" s="477"/>
      <c r="QEF292" s="477"/>
      <c r="QEI292" s="477"/>
      <c r="QEN292" s="477"/>
      <c r="QEQ292" s="477"/>
      <c r="QEV292" s="477"/>
      <c r="QEY292" s="477"/>
      <c r="QFD292" s="477"/>
      <c r="QFG292" s="477"/>
      <c r="QFL292" s="477"/>
      <c r="QFO292" s="477"/>
      <c r="QFT292" s="477"/>
      <c r="QFW292" s="477"/>
      <c r="QGB292" s="477"/>
      <c r="QGE292" s="477"/>
      <c r="QGJ292" s="477"/>
      <c r="QGM292" s="477"/>
      <c r="QGR292" s="477"/>
      <c r="QGU292" s="477"/>
      <c r="QGZ292" s="477"/>
      <c r="QHC292" s="477"/>
      <c r="QHH292" s="477"/>
      <c r="QHK292" s="477"/>
      <c r="QHP292" s="477"/>
      <c r="QHS292" s="477"/>
      <c r="QHX292" s="477"/>
      <c r="QIA292" s="477"/>
      <c r="QIF292" s="477"/>
      <c r="QII292" s="477"/>
      <c r="QIN292" s="477"/>
      <c r="QIQ292" s="477"/>
      <c r="QIV292" s="477"/>
      <c r="QIY292" s="477"/>
      <c r="QJD292" s="477"/>
      <c r="QJG292" s="477"/>
      <c r="QJL292" s="477"/>
      <c r="QJO292" s="477"/>
      <c r="QJT292" s="477"/>
      <c r="QJW292" s="477"/>
      <c r="QKB292" s="477"/>
      <c r="QKE292" s="477"/>
      <c r="QKJ292" s="477"/>
      <c r="QKM292" s="477"/>
      <c r="QKR292" s="477"/>
      <c r="QKU292" s="477"/>
      <c r="QKZ292" s="477"/>
      <c r="QLC292" s="477"/>
      <c r="QLH292" s="477"/>
      <c r="QLK292" s="477"/>
      <c r="QLP292" s="477"/>
      <c r="QLS292" s="477"/>
      <c r="QLX292" s="477"/>
      <c r="QMA292" s="477"/>
      <c r="QMF292" s="477"/>
      <c r="QMI292" s="477"/>
      <c r="QMN292" s="477"/>
      <c r="QMQ292" s="477"/>
      <c r="QMV292" s="477"/>
      <c r="QMY292" s="477"/>
      <c r="QND292" s="477"/>
      <c r="QNG292" s="477"/>
      <c r="QNL292" s="477"/>
      <c r="QNO292" s="477"/>
      <c r="QNT292" s="477"/>
      <c r="QNW292" s="477"/>
      <c r="QOB292" s="477"/>
      <c r="QOE292" s="477"/>
      <c r="QOJ292" s="477"/>
      <c r="QOM292" s="477"/>
      <c r="QOR292" s="477"/>
      <c r="QOU292" s="477"/>
      <c r="QOZ292" s="477"/>
      <c r="QPC292" s="477"/>
      <c r="QPH292" s="477"/>
      <c r="QPK292" s="477"/>
      <c r="QPP292" s="477"/>
      <c r="QPS292" s="477"/>
      <c r="QPX292" s="477"/>
      <c r="QQA292" s="477"/>
      <c r="QQF292" s="477"/>
      <c r="QQI292" s="477"/>
      <c r="QQN292" s="477"/>
      <c r="QQQ292" s="477"/>
      <c r="QQV292" s="477"/>
      <c r="QQY292" s="477"/>
      <c r="QRD292" s="477"/>
      <c r="QRG292" s="477"/>
      <c r="QRL292" s="477"/>
      <c r="QRO292" s="477"/>
      <c r="QRT292" s="477"/>
      <c r="QRW292" s="477"/>
      <c r="QSB292" s="477"/>
      <c r="QSE292" s="477"/>
      <c r="QSJ292" s="477"/>
      <c r="QSM292" s="477"/>
      <c r="QSR292" s="477"/>
      <c r="QSU292" s="477"/>
      <c r="QSZ292" s="477"/>
      <c r="QTC292" s="477"/>
      <c r="QTH292" s="477"/>
      <c r="QTK292" s="477"/>
      <c r="QTP292" s="477"/>
      <c r="QTS292" s="477"/>
      <c r="QTX292" s="477"/>
      <c r="QUA292" s="477"/>
      <c r="QUF292" s="477"/>
      <c r="QUI292" s="477"/>
      <c r="QUN292" s="477"/>
      <c r="QUQ292" s="477"/>
      <c r="QUV292" s="477"/>
      <c r="QUY292" s="477"/>
      <c r="QVD292" s="477"/>
      <c r="QVG292" s="477"/>
      <c r="QVL292" s="477"/>
      <c r="QVO292" s="477"/>
      <c r="QVT292" s="477"/>
      <c r="QVW292" s="477"/>
      <c r="QWB292" s="477"/>
      <c r="QWE292" s="477"/>
      <c r="QWJ292" s="477"/>
      <c r="QWM292" s="477"/>
      <c r="QWR292" s="477"/>
      <c r="QWU292" s="477"/>
      <c r="QWZ292" s="477"/>
      <c r="QXC292" s="477"/>
      <c r="QXH292" s="477"/>
      <c r="QXK292" s="477"/>
      <c r="QXP292" s="477"/>
      <c r="QXS292" s="477"/>
      <c r="QXX292" s="477"/>
      <c r="QYA292" s="477"/>
      <c r="QYF292" s="477"/>
      <c r="QYI292" s="477"/>
      <c r="QYN292" s="477"/>
      <c r="QYQ292" s="477"/>
      <c r="QYV292" s="477"/>
      <c r="QYY292" s="477"/>
      <c r="QZD292" s="477"/>
      <c r="QZG292" s="477"/>
      <c r="QZL292" s="477"/>
      <c r="QZO292" s="477"/>
      <c r="QZT292" s="477"/>
      <c r="QZW292" s="477"/>
      <c r="RAB292" s="477"/>
      <c r="RAE292" s="477"/>
      <c r="RAJ292" s="477"/>
      <c r="RAM292" s="477"/>
      <c r="RAR292" s="477"/>
      <c r="RAU292" s="477"/>
      <c r="RAZ292" s="477"/>
      <c r="RBC292" s="477"/>
      <c r="RBH292" s="477"/>
      <c r="RBK292" s="477"/>
      <c r="RBP292" s="477"/>
      <c r="RBS292" s="477"/>
      <c r="RBX292" s="477"/>
      <c r="RCA292" s="477"/>
      <c r="RCF292" s="477"/>
      <c r="RCI292" s="477"/>
      <c r="RCN292" s="477"/>
      <c r="RCQ292" s="477"/>
      <c r="RCV292" s="477"/>
      <c r="RCY292" s="477"/>
      <c r="RDD292" s="477"/>
      <c r="RDG292" s="477"/>
      <c r="RDL292" s="477"/>
      <c r="RDO292" s="477"/>
      <c r="RDT292" s="477"/>
      <c r="RDW292" s="477"/>
      <c r="REB292" s="477"/>
      <c r="REE292" s="477"/>
      <c r="REJ292" s="477"/>
      <c r="REM292" s="477"/>
      <c r="RER292" s="477"/>
      <c r="REU292" s="477"/>
      <c r="REZ292" s="477"/>
      <c r="RFC292" s="477"/>
      <c r="RFH292" s="477"/>
      <c r="RFK292" s="477"/>
      <c r="RFP292" s="477"/>
      <c r="RFS292" s="477"/>
      <c r="RFX292" s="477"/>
      <c r="RGA292" s="477"/>
      <c r="RGF292" s="477"/>
      <c r="RGI292" s="477"/>
      <c r="RGN292" s="477"/>
      <c r="RGQ292" s="477"/>
      <c r="RGV292" s="477"/>
      <c r="RGY292" s="477"/>
      <c r="RHD292" s="477"/>
      <c r="RHG292" s="477"/>
      <c r="RHL292" s="477"/>
      <c r="RHO292" s="477"/>
      <c r="RHT292" s="477"/>
      <c r="RHW292" s="477"/>
      <c r="RIB292" s="477"/>
      <c r="RIE292" s="477"/>
      <c r="RIJ292" s="477"/>
      <c r="RIM292" s="477"/>
      <c r="RIR292" s="477"/>
      <c r="RIU292" s="477"/>
      <c r="RIZ292" s="477"/>
      <c r="RJC292" s="477"/>
      <c r="RJH292" s="477"/>
      <c r="RJK292" s="477"/>
      <c r="RJP292" s="477"/>
      <c r="RJS292" s="477"/>
      <c r="RJX292" s="477"/>
      <c r="RKA292" s="477"/>
      <c r="RKF292" s="477"/>
      <c r="RKI292" s="477"/>
      <c r="RKN292" s="477"/>
      <c r="RKQ292" s="477"/>
      <c r="RKV292" s="477"/>
      <c r="RKY292" s="477"/>
      <c r="RLD292" s="477"/>
      <c r="RLG292" s="477"/>
      <c r="RLL292" s="477"/>
      <c r="RLO292" s="477"/>
      <c r="RLT292" s="477"/>
      <c r="RLW292" s="477"/>
      <c r="RMB292" s="477"/>
      <c r="RME292" s="477"/>
      <c r="RMJ292" s="477"/>
      <c r="RMM292" s="477"/>
      <c r="RMR292" s="477"/>
      <c r="RMU292" s="477"/>
      <c r="RMZ292" s="477"/>
      <c r="RNC292" s="477"/>
      <c r="RNH292" s="477"/>
      <c r="RNK292" s="477"/>
      <c r="RNP292" s="477"/>
      <c r="RNS292" s="477"/>
      <c r="RNX292" s="477"/>
      <c r="ROA292" s="477"/>
      <c r="ROF292" s="477"/>
      <c r="ROI292" s="477"/>
      <c r="RON292" s="477"/>
      <c r="ROQ292" s="477"/>
      <c r="ROV292" s="477"/>
      <c r="ROY292" s="477"/>
      <c r="RPD292" s="477"/>
      <c r="RPG292" s="477"/>
      <c r="RPL292" s="477"/>
      <c r="RPO292" s="477"/>
      <c r="RPT292" s="477"/>
      <c r="RPW292" s="477"/>
      <c r="RQB292" s="477"/>
      <c r="RQE292" s="477"/>
      <c r="RQJ292" s="477"/>
      <c r="RQM292" s="477"/>
      <c r="RQR292" s="477"/>
      <c r="RQU292" s="477"/>
      <c r="RQZ292" s="477"/>
      <c r="RRC292" s="477"/>
      <c r="RRH292" s="477"/>
      <c r="RRK292" s="477"/>
      <c r="RRP292" s="477"/>
      <c r="RRS292" s="477"/>
      <c r="RRX292" s="477"/>
      <c r="RSA292" s="477"/>
      <c r="RSF292" s="477"/>
      <c r="RSI292" s="477"/>
      <c r="RSN292" s="477"/>
      <c r="RSQ292" s="477"/>
      <c r="RSV292" s="477"/>
      <c r="RSY292" s="477"/>
      <c r="RTD292" s="477"/>
      <c r="RTG292" s="477"/>
      <c r="RTL292" s="477"/>
      <c r="RTO292" s="477"/>
      <c r="RTT292" s="477"/>
      <c r="RTW292" s="477"/>
      <c r="RUB292" s="477"/>
      <c r="RUE292" s="477"/>
      <c r="RUJ292" s="477"/>
      <c r="RUM292" s="477"/>
      <c r="RUR292" s="477"/>
      <c r="RUU292" s="477"/>
      <c r="RUZ292" s="477"/>
      <c r="RVC292" s="477"/>
      <c r="RVH292" s="477"/>
      <c r="RVK292" s="477"/>
      <c r="RVP292" s="477"/>
      <c r="RVS292" s="477"/>
      <c r="RVX292" s="477"/>
      <c r="RWA292" s="477"/>
      <c r="RWF292" s="477"/>
      <c r="RWI292" s="477"/>
      <c r="RWN292" s="477"/>
      <c r="RWQ292" s="477"/>
      <c r="RWV292" s="477"/>
      <c r="RWY292" s="477"/>
      <c r="RXD292" s="477"/>
      <c r="RXG292" s="477"/>
      <c r="RXL292" s="477"/>
      <c r="RXO292" s="477"/>
      <c r="RXT292" s="477"/>
      <c r="RXW292" s="477"/>
      <c r="RYB292" s="477"/>
      <c r="RYE292" s="477"/>
      <c r="RYJ292" s="477"/>
      <c r="RYM292" s="477"/>
      <c r="RYR292" s="477"/>
      <c r="RYU292" s="477"/>
      <c r="RYZ292" s="477"/>
      <c r="RZC292" s="477"/>
      <c r="RZH292" s="477"/>
      <c r="RZK292" s="477"/>
      <c r="RZP292" s="477"/>
      <c r="RZS292" s="477"/>
      <c r="RZX292" s="477"/>
      <c r="SAA292" s="477"/>
      <c r="SAF292" s="477"/>
      <c r="SAI292" s="477"/>
      <c r="SAN292" s="477"/>
      <c r="SAQ292" s="477"/>
      <c r="SAV292" s="477"/>
      <c r="SAY292" s="477"/>
      <c r="SBD292" s="477"/>
      <c r="SBG292" s="477"/>
      <c r="SBL292" s="477"/>
      <c r="SBO292" s="477"/>
      <c r="SBT292" s="477"/>
      <c r="SBW292" s="477"/>
      <c r="SCB292" s="477"/>
      <c r="SCE292" s="477"/>
      <c r="SCJ292" s="477"/>
      <c r="SCM292" s="477"/>
      <c r="SCR292" s="477"/>
      <c r="SCU292" s="477"/>
      <c r="SCZ292" s="477"/>
      <c r="SDC292" s="477"/>
      <c r="SDH292" s="477"/>
      <c r="SDK292" s="477"/>
      <c r="SDP292" s="477"/>
      <c r="SDS292" s="477"/>
      <c r="SDX292" s="477"/>
      <c r="SEA292" s="477"/>
      <c r="SEF292" s="477"/>
      <c r="SEI292" s="477"/>
      <c r="SEN292" s="477"/>
      <c r="SEQ292" s="477"/>
      <c r="SEV292" s="477"/>
      <c r="SEY292" s="477"/>
      <c r="SFD292" s="477"/>
      <c r="SFG292" s="477"/>
      <c r="SFL292" s="477"/>
      <c r="SFO292" s="477"/>
      <c r="SFT292" s="477"/>
      <c r="SFW292" s="477"/>
      <c r="SGB292" s="477"/>
      <c r="SGE292" s="477"/>
      <c r="SGJ292" s="477"/>
      <c r="SGM292" s="477"/>
      <c r="SGR292" s="477"/>
      <c r="SGU292" s="477"/>
      <c r="SGZ292" s="477"/>
      <c r="SHC292" s="477"/>
      <c r="SHH292" s="477"/>
      <c r="SHK292" s="477"/>
      <c r="SHP292" s="477"/>
      <c r="SHS292" s="477"/>
      <c r="SHX292" s="477"/>
      <c r="SIA292" s="477"/>
      <c r="SIF292" s="477"/>
      <c r="SII292" s="477"/>
      <c r="SIN292" s="477"/>
      <c r="SIQ292" s="477"/>
      <c r="SIV292" s="477"/>
      <c r="SIY292" s="477"/>
      <c r="SJD292" s="477"/>
      <c r="SJG292" s="477"/>
      <c r="SJL292" s="477"/>
      <c r="SJO292" s="477"/>
      <c r="SJT292" s="477"/>
      <c r="SJW292" s="477"/>
      <c r="SKB292" s="477"/>
      <c r="SKE292" s="477"/>
      <c r="SKJ292" s="477"/>
      <c r="SKM292" s="477"/>
      <c r="SKR292" s="477"/>
      <c r="SKU292" s="477"/>
      <c r="SKZ292" s="477"/>
      <c r="SLC292" s="477"/>
      <c r="SLH292" s="477"/>
      <c r="SLK292" s="477"/>
      <c r="SLP292" s="477"/>
      <c r="SLS292" s="477"/>
      <c r="SLX292" s="477"/>
      <c r="SMA292" s="477"/>
      <c r="SMF292" s="477"/>
      <c r="SMI292" s="477"/>
      <c r="SMN292" s="477"/>
      <c r="SMQ292" s="477"/>
      <c r="SMV292" s="477"/>
      <c r="SMY292" s="477"/>
      <c r="SND292" s="477"/>
      <c r="SNG292" s="477"/>
      <c r="SNL292" s="477"/>
      <c r="SNO292" s="477"/>
      <c r="SNT292" s="477"/>
      <c r="SNW292" s="477"/>
      <c r="SOB292" s="477"/>
      <c r="SOE292" s="477"/>
      <c r="SOJ292" s="477"/>
      <c r="SOM292" s="477"/>
      <c r="SOR292" s="477"/>
      <c r="SOU292" s="477"/>
      <c r="SOZ292" s="477"/>
      <c r="SPC292" s="477"/>
      <c r="SPH292" s="477"/>
      <c r="SPK292" s="477"/>
      <c r="SPP292" s="477"/>
      <c r="SPS292" s="477"/>
      <c r="SPX292" s="477"/>
      <c r="SQA292" s="477"/>
      <c r="SQF292" s="477"/>
      <c r="SQI292" s="477"/>
      <c r="SQN292" s="477"/>
      <c r="SQQ292" s="477"/>
      <c r="SQV292" s="477"/>
      <c r="SQY292" s="477"/>
      <c r="SRD292" s="477"/>
      <c r="SRG292" s="477"/>
      <c r="SRL292" s="477"/>
      <c r="SRO292" s="477"/>
      <c r="SRT292" s="477"/>
      <c r="SRW292" s="477"/>
      <c r="SSB292" s="477"/>
      <c r="SSE292" s="477"/>
      <c r="SSJ292" s="477"/>
      <c r="SSM292" s="477"/>
      <c r="SSR292" s="477"/>
      <c r="SSU292" s="477"/>
      <c r="SSZ292" s="477"/>
      <c r="STC292" s="477"/>
      <c r="STH292" s="477"/>
      <c r="STK292" s="477"/>
      <c r="STP292" s="477"/>
      <c r="STS292" s="477"/>
      <c r="STX292" s="477"/>
      <c r="SUA292" s="477"/>
      <c r="SUF292" s="477"/>
      <c r="SUI292" s="477"/>
      <c r="SUN292" s="477"/>
      <c r="SUQ292" s="477"/>
      <c r="SUV292" s="477"/>
      <c r="SUY292" s="477"/>
      <c r="SVD292" s="477"/>
      <c r="SVG292" s="477"/>
      <c r="SVL292" s="477"/>
      <c r="SVO292" s="477"/>
      <c r="SVT292" s="477"/>
      <c r="SVW292" s="477"/>
      <c r="SWB292" s="477"/>
      <c r="SWE292" s="477"/>
      <c r="SWJ292" s="477"/>
      <c r="SWM292" s="477"/>
      <c r="SWR292" s="477"/>
      <c r="SWU292" s="477"/>
      <c r="SWZ292" s="477"/>
      <c r="SXC292" s="477"/>
      <c r="SXH292" s="477"/>
      <c r="SXK292" s="477"/>
      <c r="SXP292" s="477"/>
      <c r="SXS292" s="477"/>
      <c r="SXX292" s="477"/>
      <c r="SYA292" s="477"/>
      <c r="SYF292" s="477"/>
      <c r="SYI292" s="477"/>
      <c r="SYN292" s="477"/>
      <c r="SYQ292" s="477"/>
      <c r="SYV292" s="477"/>
      <c r="SYY292" s="477"/>
      <c r="SZD292" s="477"/>
      <c r="SZG292" s="477"/>
      <c r="SZL292" s="477"/>
      <c r="SZO292" s="477"/>
      <c r="SZT292" s="477"/>
      <c r="SZW292" s="477"/>
      <c r="TAB292" s="477"/>
      <c r="TAE292" s="477"/>
      <c r="TAJ292" s="477"/>
      <c r="TAM292" s="477"/>
      <c r="TAR292" s="477"/>
      <c r="TAU292" s="477"/>
      <c r="TAZ292" s="477"/>
      <c r="TBC292" s="477"/>
      <c r="TBH292" s="477"/>
      <c r="TBK292" s="477"/>
      <c r="TBP292" s="477"/>
      <c r="TBS292" s="477"/>
      <c r="TBX292" s="477"/>
      <c r="TCA292" s="477"/>
      <c r="TCF292" s="477"/>
      <c r="TCI292" s="477"/>
      <c r="TCN292" s="477"/>
      <c r="TCQ292" s="477"/>
      <c r="TCV292" s="477"/>
      <c r="TCY292" s="477"/>
      <c r="TDD292" s="477"/>
      <c r="TDG292" s="477"/>
      <c r="TDL292" s="477"/>
      <c r="TDO292" s="477"/>
      <c r="TDT292" s="477"/>
      <c r="TDW292" s="477"/>
      <c r="TEB292" s="477"/>
      <c r="TEE292" s="477"/>
      <c r="TEJ292" s="477"/>
      <c r="TEM292" s="477"/>
      <c r="TER292" s="477"/>
      <c r="TEU292" s="477"/>
      <c r="TEZ292" s="477"/>
      <c r="TFC292" s="477"/>
      <c r="TFH292" s="477"/>
      <c r="TFK292" s="477"/>
      <c r="TFP292" s="477"/>
      <c r="TFS292" s="477"/>
      <c r="TFX292" s="477"/>
      <c r="TGA292" s="477"/>
      <c r="TGF292" s="477"/>
      <c r="TGI292" s="477"/>
      <c r="TGN292" s="477"/>
      <c r="TGQ292" s="477"/>
      <c r="TGV292" s="477"/>
      <c r="TGY292" s="477"/>
      <c r="THD292" s="477"/>
      <c r="THG292" s="477"/>
      <c r="THL292" s="477"/>
      <c r="THO292" s="477"/>
      <c r="THT292" s="477"/>
      <c r="THW292" s="477"/>
      <c r="TIB292" s="477"/>
      <c r="TIE292" s="477"/>
      <c r="TIJ292" s="477"/>
      <c r="TIM292" s="477"/>
      <c r="TIR292" s="477"/>
      <c r="TIU292" s="477"/>
      <c r="TIZ292" s="477"/>
      <c r="TJC292" s="477"/>
      <c r="TJH292" s="477"/>
      <c r="TJK292" s="477"/>
      <c r="TJP292" s="477"/>
      <c r="TJS292" s="477"/>
      <c r="TJX292" s="477"/>
      <c r="TKA292" s="477"/>
      <c r="TKF292" s="477"/>
      <c r="TKI292" s="477"/>
      <c r="TKN292" s="477"/>
      <c r="TKQ292" s="477"/>
      <c r="TKV292" s="477"/>
      <c r="TKY292" s="477"/>
      <c r="TLD292" s="477"/>
      <c r="TLG292" s="477"/>
      <c r="TLL292" s="477"/>
      <c r="TLO292" s="477"/>
      <c r="TLT292" s="477"/>
      <c r="TLW292" s="477"/>
      <c r="TMB292" s="477"/>
      <c r="TME292" s="477"/>
      <c r="TMJ292" s="477"/>
      <c r="TMM292" s="477"/>
      <c r="TMR292" s="477"/>
      <c r="TMU292" s="477"/>
      <c r="TMZ292" s="477"/>
      <c r="TNC292" s="477"/>
      <c r="TNH292" s="477"/>
      <c r="TNK292" s="477"/>
      <c r="TNP292" s="477"/>
      <c r="TNS292" s="477"/>
      <c r="TNX292" s="477"/>
      <c r="TOA292" s="477"/>
      <c r="TOF292" s="477"/>
      <c r="TOI292" s="477"/>
      <c r="TON292" s="477"/>
      <c r="TOQ292" s="477"/>
      <c r="TOV292" s="477"/>
      <c r="TOY292" s="477"/>
      <c r="TPD292" s="477"/>
      <c r="TPG292" s="477"/>
      <c r="TPL292" s="477"/>
      <c r="TPO292" s="477"/>
      <c r="TPT292" s="477"/>
      <c r="TPW292" s="477"/>
      <c r="TQB292" s="477"/>
      <c r="TQE292" s="477"/>
      <c r="TQJ292" s="477"/>
      <c r="TQM292" s="477"/>
      <c r="TQR292" s="477"/>
      <c r="TQU292" s="477"/>
      <c r="TQZ292" s="477"/>
      <c r="TRC292" s="477"/>
      <c r="TRH292" s="477"/>
      <c r="TRK292" s="477"/>
      <c r="TRP292" s="477"/>
      <c r="TRS292" s="477"/>
      <c r="TRX292" s="477"/>
      <c r="TSA292" s="477"/>
      <c r="TSF292" s="477"/>
      <c r="TSI292" s="477"/>
      <c r="TSN292" s="477"/>
      <c r="TSQ292" s="477"/>
      <c r="TSV292" s="477"/>
      <c r="TSY292" s="477"/>
      <c r="TTD292" s="477"/>
      <c r="TTG292" s="477"/>
      <c r="TTL292" s="477"/>
      <c r="TTO292" s="477"/>
      <c r="TTT292" s="477"/>
      <c r="TTW292" s="477"/>
      <c r="TUB292" s="477"/>
      <c r="TUE292" s="477"/>
      <c r="TUJ292" s="477"/>
      <c r="TUM292" s="477"/>
      <c r="TUR292" s="477"/>
      <c r="TUU292" s="477"/>
      <c r="TUZ292" s="477"/>
      <c r="TVC292" s="477"/>
      <c r="TVH292" s="477"/>
      <c r="TVK292" s="477"/>
      <c r="TVP292" s="477"/>
      <c r="TVS292" s="477"/>
      <c r="TVX292" s="477"/>
      <c r="TWA292" s="477"/>
      <c r="TWF292" s="477"/>
      <c r="TWI292" s="477"/>
      <c r="TWN292" s="477"/>
      <c r="TWQ292" s="477"/>
      <c r="TWV292" s="477"/>
      <c r="TWY292" s="477"/>
      <c r="TXD292" s="477"/>
      <c r="TXG292" s="477"/>
      <c r="TXL292" s="477"/>
      <c r="TXO292" s="477"/>
      <c r="TXT292" s="477"/>
      <c r="TXW292" s="477"/>
      <c r="TYB292" s="477"/>
      <c r="TYE292" s="477"/>
      <c r="TYJ292" s="477"/>
      <c r="TYM292" s="477"/>
      <c r="TYR292" s="477"/>
      <c r="TYU292" s="477"/>
      <c r="TYZ292" s="477"/>
      <c r="TZC292" s="477"/>
      <c r="TZH292" s="477"/>
      <c r="TZK292" s="477"/>
      <c r="TZP292" s="477"/>
      <c r="TZS292" s="477"/>
      <c r="TZX292" s="477"/>
      <c r="UAA292" s="477"/>
      <c r="UAF292" s="477"/>
      <c r="UAI292" s="477"/>
      <c r="UAN292" s="477"/>
      <c r="UAQ292" s="477"/>
      <c r="UAV292" s="477"/>
      <c r="UAY292" s="477"/>
      <c r="UBD292" s="477"/>
      <c r="UBG292" s="477"/>
      <c r="UBL292" s="477"/>
      <c r="UBO292" s="477"/>
      <c r="UBT292" s="477"/>
      <c r="UBW292" s="477"/>
      <c r="UCB292" s="477"/>
      <c r="UCE292" s="477"/>
      <c r="UCJ292" s="477"/>
      <c r="UCM292" s="477"/>
      <c r="UCR292" s="477"/>
      <c r="UCU292" s="477"/>
      <c r="UCZ292" s="477"/>
      <c r="UDC292" s="477"/>
      <c r="UDH292" s="477"/>
      <c r="UDK292" s="477"/>
      <c r="UDP292" s="477"/>
      <c r="UDS292" s="477"/>
      <c r="UDX292" s="477"/>
      <c r="UEA292" s="477"/>
      <c r="UEF292" s="477"/>
      <c r="UEI292" s="477"/>
      <c r="UEN292" s="477"/>
      <c r="UEQ292" s="477"/>
      <c r="UEV292" s="477"/>
      <c r="UEY292" s="477"/>
      <c r="UFD292" s="477"/>
      <c r="UFG292" s="477"/>
      <c r="UFL292" s="477"/>
      <c r="UFO292" s="477"/>
      <c r="UFT292" s="477"/>
      <c r="UFW292" s="477"/>
      <c r="UGB292" s="477"/>
      <c r="UGE292" s="477"/>
      <c r="UGJ292" s="477"/>
      <c r="UGM292" s="477"/>
      <c r="UGR292" s="477"/>
      <c r="UGU292" s="477"/>
      <c r="UGZ292" s="477"/>
      <c r="UHC292" s="477"/>
      <c r="UHH292" s="477"/>
      <c r="UHK292" s="477"/>
      <c r="UHP292" s="477"/>
      <c r="UHS292" s="477"/>
      <c r="UHX292" s="477"/>
      <c r="UIA292" s="477"/>
      <c r="UIF292" s="477"/>
      <c r="UII292" s="477"/>
      <c r="UIN292" s="477"/>
      <c r="UIQ292" s="477"/>
      <c r="UIV292" s="477"/>
      <c r="UIY292" s="477"/>
      <c r="UJD292" s="477"/>
      <c r="UJG292" s="477"/>
      <c r="UJL292" s="477"/>
      <c r="UJO292" s="477"/>
      <c r="UJT292" s="477"/>
      <c r="UJW292" s="477"/>
      <c r="UKB292" s="477"/>
      <c r="UKE292" s="477"/>
      <c r="UKJ292" s="477"/>
      <c r="UKM292" s="477"/>
      <c r="UKR292" s="477"/>
      <c r="UKU292" s="477"/>
      <c r="UKZ292" s="477"/>
      <c r="ULC292" s="477"/>
      <c r="ULH292" s="477"/>
      <c r="ULK292" s="477"/>
      <c r="ULP292" s="477"/>
      <c r="ULS292" s="477"/>
      <c r="ULX292" s="477"/>
      <c r="UMA292" s="477"/>
      <c r="UMF292" s="477"/>
      <c r="UMI292" s="477"/>
      <c r="UMN292" s="477"/>
      <c r="UMQ292" s="477"/>
      <c r="UMV292" s="477"/>
      <c r="UMY292" s="477"/>
      <c r="UND292" s="477"/>
      <c r="UNG292" s="477"/>
      <c r="UNL292" s="477"/>
      <c r="UNO292" s="477"/>
      <c r="UNT292" s="477"/>
      <c r="UNW292" s="477"/>
      <c r="UOB292" s="477"/>
      <c r="UOE292" s="477"/>
      <c r="UOJ292" s="477"/>
      <c r="UOM292" s="477"/>
      <c r="UOR292" s="477"/>
      <c r="UOU292" s="477"/>
      <c r="UOZ292" s="477"/>
      <c r="UPC292" s="477"/>
      <c r="UPH292" s="477"/>
      <c r="UPK292" s="477"/>
      <c r="UPP292" s="477"/>
      <c r="UPS292" s="477"/>
      <c r="UPX292" s="477"/>
      <c r="UQA292" s="477"/>
      <c r="UQF292" s="477"/>
      <c r="UQI292" s="477"/>
      <c r="UQN292" s="477"/>
      <c r="UQQ292" s="477"/>
      <c r="UQV292" s="477"/>
      <c r="UQY292" s="477"/>
      <c r="URD292" s="477"/>
      <c r="URG292" s="477"/>
      <c r="URL292" s="477"/>
      <c r="URO292" s="477"/>
      <c r="URT292" s="477"/>
      <c r="URW292" s="477"/>
      <c r="USB292" s="477"/>
      <c r="USE292" s="477"/>
      <c r="USJ292" s="477"/>
      <c r="USM292" s="477"/>
      <c r="USR292" s="477"/>
      <c r="USU292" s="477"/>
      <c r="USZ292" s="477"/>
      <c r="UTC292" s="477"/>
      <c r="UTH292" s="477"/>
      <c r="UTK292" s="477"/>
      <c r="UTP292" s="477"/>
      <c r="UTS292" s="477"/>
      <c r="UTX292" s="477"/>
      <c r="UUA292" s="477"/>
      <c r="UUF292" s="477"/>
      <c r="UUI292" s="477"/>
      <c r="UUN292" s="477"/>
      <c r="UUQ292" s="477"/>
      <c r="UUV292" s="477"/>
      <c r="UUY292" s="477"/>
      <c r="UVD292" s="477"/>
      <c r="UVG292" s="477"/>
      <c r="UVL292" s="477"/>
      <c r="UVO292" s="477"/>
      <c r="UVT292" s="477"/>
      <c r="UVW292" s="477"/>
      <c r="UWB292" s="477"/>
      <c r="UWE292" s="477"/>
      <c r="UWJ292" s="477"/>
      <c r="UWM292" s="477"/>
      <c r="UWR292" s="477"/>
      <c r="UWU292" s="477"/>
      <c r="UWZ292" s="477"/>
      <c r="UXC292" s="477"/>
      <c r="UXH292" s="477"/>
      <c r="UXK292" s="477"/>
      <c r="UXP292" s="477"/>
      <c r="UXS292" s="477"/>
      <c r="UXX292" s="477"/>
      <c r="UYA292" s="477"/>
      <c r="UYF292" s="477"/>
      <c r="UYI292" s="477"/>
      <c r="UYN292" s="477"/>
      <c r="UYQ292" s="477"/>
      <c r="UYV292" s="477"/>
      <c r="UYY292" s="477"/>
      <c r="UZD292" s="477"/>
      <c r="UZG292" s="477"/>
      <c r="UZL292" s="477"/>
      <c r="UZO292" s="477"/>
      <c r="UZT292" s="477"/>
      <c r="UZW292" s="477"/>
      <c r="VAB292" s="477"/>
      <c r="VAE292" s="477"/>
      <c r="VAJ292" s="477"/>
      <c r="VAM292" s="477"/>
      <c r="VAR292" s="477"/>
      <c r="VAU292" s="477"/>
      <c r="VAZ292" s="477"/>
      <c r="VBC292" s="477"/>
      <c r="VBH292" s="477"/>
      <c r="VBK292" s="477"/>
      <c r="VBP292" s="477"/>
      <c r="VBS292" s="477"/>
      <c r="VBX292" s="477"/>
      <c r="VCA292" s="477"/>
      <c r="VCF292" s="477"/>
      <c r="VCI292" s="477"/>
      <c r="VCN292" s="477"/>
      <c r="VCQ292" s="477"/>
      <c r="VCV292" s="477"/>
      <c r="VCY292" s="477"/>
      <c r="VDD292" s="477"/>
      <c r="VDG292" s="477"/>
      <c r="VDL292" s="477"/>
      <c r="VDO292" s="477"/>
      <c r="VDT292" s="477"/>
      <c r="VDW292" s="477"/>
      <c r="VEB292" s="477"/>
      <c r="VEE292" s="477"/>
      <c r="VEJ292" s="477"/>
      <c r="VEM292" s="477"/>
      <c r="VER292" s="477"/>
      <c r="VEU292" s="477"/>
      <c r="VEZ292" s="477"/>
      <c r="VFC292" s="477"/>
      <c r="VFH292" s="477"/>
      <c r="VFK292" s="477"/>
      <c r="VFP292" s="477"/>
      <c r="VFS292" s="477"/>
      <c r="VFX292" s="477"/>
      <c r="VGA292" s="477"/>
      <c r="VGF292" s="477"/>
      <c r="VGI292" s="477"/>
      <c r="VGN292" s="477"/>
      <c r="VGQ292" s="477"/>
      <c r="VGV292" s="477"/>
      <c r="VGY292" s="477"/>
      <c r="VHD292" s="477"/>
      <c r="VHG292" s="477"/>
      <c r="VHL292" s="477"/>
      <c r="VHO292" s="477"/>
      <c r="VHT292" s="477"/>
      <c r="VHW292" s="477"/>
      <c r="VIB292" s="477"/>
      <c r="VIE292" s="477"/>
      <c r="VIJ292" s="477"/>
      <c r="VIM292" s="477"/>
      <c r="VIR292" s="477"/>
      <c r="VIU292" s="477"/>
      <c r="VIZ292" s="477"/>
      <c r="VJC292" s="477"/>
      <c r="VJH292" s="477"/>
      <c r="VJK292" s="477"/>
      <c r="VJP292" s="477"/>
      <c r="VJS292" s="477"/>
      <c r="VJX292" s="477"/>
      <c r="VKA292" s="477"/>
      <c r="VKF292" s="477"/>
      <c r="VKI292" s="477"/>
      <c r="VKN292" s="477"/>
      <c r="VKQ292" s="477"/>
      <c r="VKV292" s="477"/>
      <c r="VKY292" s="477"/>
      <c r="VLD292" s="477"/>
      <c r="VLG292" s="477"/>
      <c r="VLL292" s="477"/>
      <c r="VLO292" s="477"/>
      <c r="VLT292" s="477"/>
      <c r="VLW292" s="477"/>
      <c r="VMB292" s="477"/>
      <c r="VME292" s="477"/>
      <c r="VMJ292" s="477"/>
      <c r="VMM292" s="477"/>
      <c r="VMR292" s="477"/>
      <c r="VMU292" s="477"/>
      <c r="VMZ292" s="477"/>
      <c r="VNC292" s="477"/>
      <c r="VNH292" s="477"/>
      <c r="VNK292" s="477"/>
      <c r="VNP292" s="477"/>
      <c r="VNS292" s="477"/>
      <c r="VNX292" s="477"/>
      <c r="VOA292" s="477"/>
      <c r="VOF292" s="477"/>
      <c r="VOI292" s="477"/>
      <c r="VON292" s="477"/>
      <c r="VOQ292" s="477"/>
      <c r="VOV292" s="477"/>
      <c r="VOY292" s="477"/>
      <c r="VPD292" s="477"/>
      <c r="VPG292" s="477"/>
      <c r="VPL292" s="477"/>
      <c r="VPO292" s="477"/>
      <c r="VPT292" s="477"/>
      <c r="VPW292" s="477"/>
      <c r="VQB292" s="477"/>
      <c r="VQE292" s="477"/>
      <c r="VQJ292" s="477"/>
      <c r="VQM292" s="477"/>
      <c r="VQR292" s="477"/>
      <c r="VQU292" s="477"/>
      <c r="VQZ292" s="477"/>
      <c r="VRC292" s="477"/>
      <c r="VRH292" s="477"/>
      <c r="VRK292" s="477"/>
      <c r="VRP292" s="477"/>
      <c r="VRS292" s="477"/>
      <c r="VRX292" s="477"/>
      <c r="VSA292" s="477"/>
      <c r="VSF292" s="477"/>
      <c r="VSI292" s="477"/>
      <c r="VSN292" s="477"/>
      <c r="VSQ292" s="477"/>
      <c r="VSV292" s="477"/>
      <c r="VSY292" s="477"/>
      <c r="VTD292" s="477"/>
      <c r="VTG292" s="477"/>
      <c r="VTL292" s="477"/>
      <c r="VTO292" s="477"/>
      <c r="VTT292" s="477"/>
      <c r="VTW292" s="477"/>
      <c r="VUB292" s="477"/>
      <c r="VUE292" s="477"/>
      <c r="VUJ292" s="477"/>
      <c r="VUM292" s="477"/>
      <c r="VUR292" s="477"/>
      <c r="VUU292" s="477"/>
      <c r="VUZ292" s="477"/>
      <c r="VVC292" s="477"/>
      <c r="VVH292" s="477"/>
      <c r="VVK292" s="477"/>
      <c r="VVP292" s="477"/>
      <c r="VVS292" s="477"/>
      <c r="VVX292" s="477"/>
      <c r="VWA292" s="477"/>
      <c r="VWF292" s="477"/>
      <c r="VWI292" s="477"/>
      <c r="VWN292" s="477"/>
      <c r="VWQ292" s="477"/>
      <c r="VWV292" s="477"/>
      <c r="VWY292" s="477"/>
      <c r="VXD292" s="477"/>
      <c r="VXG292" s="477"/>
      <c r="VXL292" s="477"/>
      <c r="VXO292" s="477"/>
      <c r="VXT292" s="477"/>
      <c r="VXW292" s="477"/>
      <c r="VYB292" s="477"/>
      <c r="VYE292" s="477"/>
      <c r="VYJ292" s="477"/>
      <c r="VYM292" s="477"/>
      <c r="VYR292" s="477"/>
      <c r="VYU292" s="477"/>
      <c r="VYZ292" s="477"/>
      <c r="VZC292" s="477"/>
      <c r="VZH292" s="477"/>
      <c r="VZK292" s="477"/>
      <c r="VZP292" s="477"/>
      <c r="VZS292" s="477"/>
      <c r="VZX292" s="477"/>
      <c r="WAA292" s="477"/>
      <c r="WAF292" s="477"/>
      <c r="WAI292" s="477"/>
      <c r="WAN292" s="477"/>
      <c r="WAQ292" s="477"/>
      <c r="WAV292" s="477"/>
      <c r="WAY292" s="477"/>
      <c r="WBD292" s="477"/>
      <c r="WBG292" s="477"/>
      <c r="WBL292" s="477"/>
      <c r="WBO292" s="477"/>
      <c r="WBT292" s="477"/>
      <c r="WBW292" s="477"/>
      <c r="WCB292" s="477"/>
      <c r="WCE292" s="477"/>
      <c r="WCJ292" s="477"/>
      <c r="WCM292" s="477"/>
      <c r="WCR292" s="477"/>
      <c r="WCU292" s="477"/>
      <c r="WCZ292" s="477"/>
      <c r="WDC292" s="477"/>
      <c r="WDH292" s="477"/>
      <c r="WDK292" s="477"/>
      <c r="WDP292" s="477"/>
      <c r="WDS292" s="477"/>
      <c r="WDX292" s="477"/>
      <c r="WEA292" s="477"/>
      <c r="WEF292" s="477"/>
      <c r="WEI292" s="477"/>
      <c r="WEN292" s="477"/>
      <c r="WEQ292" s="477"/>
      <c r="WEV292" s="477"/>
      <c r="WEY292" s="477"/>
      <c r="WFD292" s="477"/>
      <c r="WFG292" s="477"/>
      <c r="WFL292" s="477"/>
      <c r="WFO292" s="477"/>
      <c r="WFT292" s="477"/>
      <c r="WFW292" s="477"/>
      <c r="WGB292" s="477"/>
      <c r="WGE292" s="477"/>
      <c r="WGJ292" s="477"/>
      <c r="WGM292" s="477"/>
      <c r="WGR292" s="477"/>
      <c r="WGU292" s="477"/>
      <c r="WGZ292" s="477"/>
      <c r="WHC292" s="477"/>
      <c r="WHH292" s="477"/>
      <c r="WHK292" s="477"/>
      <c r="WHP292" s="477"/>
      <c r="WHS292" s="477"/>
      <c r="WHX292" s="477"/>
      <c r="WIA292" s="477"/>
      <c r="WIF292" s="477"/>
      <c r="WII292" s="477"/>
      <c r="WIN292" s="477"/>
      <c r="WIQ292" s="477"/>
      <c r="WIV292" s="477"/>
      <c r="WIY292" s="477"/>
      <c r="WJD292" s="477"/>
      <c r="WJG292" s="477"/>
      <c r="WJL292" s="477"/>
      <c r="WJO292" s="477"/>
      <c r="WJT292" s="477"/>
      <c r="WJW292" s="477"/>
      <c r="WKB292" s="477"/>
      <c r="WKE292" s="477"/>
      <c r="WKJ292" s="477"/>
      <c r="WKM292" s="477"/>
      <c r="WKR292" s="477"/>
      <c r="WKU292" s="477"/>
      <c r="WKZ292" s="477"/>
      <c r="WLC292" s="477"/>
      <c r="WLH292" s="477"/>
      <c r="WLK292" s="477"/>
      <c r="WLP292" s="477"/>
      <c r="WLS292" s="477"/>
      <c r="WLX292" s="477"/>
      <c r="WMA292" s="477"/>
      <c r="WMF292" s="477"/>
      <c r="WMI292" s="477"/>
      <c r="WMN292" s="477"/>
      <c r="WMQ292" s="477"/>
      <c r="WMV292" s="477"/>
      <c r="WMY292" s="477"/>
      <c r="WND292" s="477"/>
      <c r="WNG292" s="477"/>
      <c r="WNL292" s="477"/>
      <c r="WNO292" s="477"/>
      <c r="WNT292" s="477"/>
      <c r="WNW292" s="477"/>
      <c r="WOB292" s="477"/>
      <c r="WOE292" s="477"/>
      <c r="WOJ292" s="477"/>
      <c r="WOM292" s="477"/>
      <c r="WOR292" s="477"/>
      <c r="WOU292" s="477"/>
      <c r="WOZ292" s="477"/>
      <c r="WPC292" s="477"/>
      <c r="WPH292" s="477"/>
      <c r="WPK292" s="477"/>
      <c r="WPP292" s="477"/>
      <c r="WPS292" s="477"/>
      <c r="WPX292" s="477"/>
      <c r="WQA292" s="477"/>
      <c r="WQF292" s="477"/>
      <c r="WQI292" s="477"/>
      <c r="WQN292" s="477"/>
      <c r="WQQ292" s="477"/>
      <c r="WQV292" s="477"/>
      <c r="WQY292" s="477"/>
      <c r="WRD292" s="477"/>
      <c r="WRG292" s="477"/>
      <c r="WRL292" s="477"/>
      <c r="WRO292" s="477"/>
      <c r="WRT292" s="477"/>
      <c r="WRW292" s="477"/>
      <c r="WSB292" s="477"/>
      <c r="WSE292" s="477"/>
      <c r="WSJ292" s="477"/>
      <c r="WSM292" s="477"/>
      <c r="WSR292" s="477"/>
      <c r="WSU292" s="477"/>
      <c r="WSZ292" s="477"/>
      <c r="WTC292" s="477"/>
      <c r="WTH292" s="477"/>
      <c r="WTK292" s="477"/>
      <c r="WTP292" s="477"/>
      <c r="WTS292" s="477"/>
      <c r="WTX292" s="477"/>
      <c r="WUA292" s="477"/>
      <c r="WUF292" s="477"/>
      <c r="WUI292" s="477"/>
      <c r="WUN292" s="477"/>
      <c r="WUQ292" s="477"/>
      <c r="WUV292" s="477"/>
      <c r="WUY292" s="477"/>
      <c r="WVD292" s="477"/>
      <c r="WVG292" s="477"/>
      <c r="WVL292" s="477"/>
      <c r="WVO292" s="477"/>
      <c r="WVT292" s="477"/>
      <c r="WVW292" s="477"/>
      <c r="WWB292" s="477"/>
      <c r="WWE292" s="477"/>
      <c r="WWJ292" s="477"/>
      <c r="WWM292" s="477"/>
      <c r="WWR292" s="477"/>
      <c r="WWU292" s="477"/>
      <c r="WWZ292" s="477"/>
      <c r="WXC292" s="477"/>
      <c r="WXH292" s="477"/>
      <c r="WXK292" s="477"/>
      <c r="WXP292" s="477"/>
      <c r="WXS292" s="477"/>
      <c r="WXX292" s="477"/>
      <c r="WYA292" s="477"/>
      <c r="WYF292" s="477"/>
      <c r="WYI292" s="477"/>
      <c r="WYN292" s="477"/>
      <c r="WYQ292" s="477"/>
      <c r="WYV292" s="477"/>
      <c r="WYY292" s="477"/>
      <c r="WZD292" s="477"/>
      <c r="WZG292" s="477"/>
      <c r="WZL292" s="477"/>
      <c r="WZO292" s="477"/>
      <c r="WZT292" s="477"/>
      <c r="WZW292" s="477"/>
      <c r="XAB292" s="477"/>
      <c r="XAE292" s="477"/>
      <c r="XAJ292" s="477"/>
      <c r="XAM292" s="477"/>
      <c r="XAR292" s="477"/>
      <c r="XAU292" s="477"/>
      <c r="XAZ292" s="477"/>
      <c r="XBC292" s="477"/>
      <c r="XBH292" s="477"/>
      <c r="XBK292" s="477"/>
      <c r="XBP292" s="477"/>
      <c r="XBS292" s="477"/>
      <c r="XBX292" s="477"/>
      <c r="XCA292" s="477"/>
      <c r="XCF292" s="477"/>
      <c r="XCI292" s="477"/>
      <c r="XCN292" s="477"/>
      <c r="XCQ292" s="477"/>
      <c r="XCV292" s="477"/>
      <c r="XCY292" s="477"/>
      <c r="XDD292" s="477"/>
      <c r="XDG292" s="477"/>
      <c r="XDL292" s="477"/>
      <c r="XDO292" s="477"/>
      <c r="XDT292" s="477"/>
      <c r="XDW292" s="477"/>
      <c r="XEB292" s="477"/>
      <c r="XEE292" s="477"/>
      <c r="XEJ292" s="477"/>
      <c r="XEM292" s="477"/>
      <c r="XER292" s="477"/>
      <c r="XEU292" s="477"/>
      <c r="XEZ292" s="477"/>
      <c r="XFC292" s="477"/>
    </row>
    <row r="293" spans="1:1023 1028:2047 2052:3071 3076:4095 4100:5119 5124:6143 6148:7167 7172:8191 8196:9215 9220:10239 10244:11263 11268:12287 12292:13311 13316:14335 14340:15359 15364:16383" ht="105" x14ac:dyDescent="0.25">
      <c r="A293" s="35" t="str">
        <f>+'PAI 2025 GPS rempl2)'!A298</f>
        <v>7000.3.1</v>
      </c>
      <c r="B293" s="60" t="str">
        <f>VLOOKUP(A293,'Dimensión 3-Gestión con Valor'!$B$10:$B$379,1,0)</f>
        <v>7000.3.1</v>
      </c>
      <c r="C293" s="158" t="s">
        <v>859</v>
      </c>
      <c r="D293" s="158">
        <v>2</v>
      </c>
      <c r="E293" s="158" t="s">
        <v>489</v>
      </c>
      <c r="F293" s="158" t="s">
        <v>873</v>
      </c>
      <c r="G293" s="158" t="s">
        <v>19</v>
      </c>
      <c r="H293" s="158">
        <v>0</v>
      </c>
      <c r="I293" s="158">
        <v>0</v>
      </c>
      <c r="J293" s="158">
        <v>0</v>
      </c>
      <c r="K293" s="158" t="s">
        <v>19</v>
      </c>
      <c r="L293" s="158" t="s">
        <v>19</v>
      </c>
      <c r="M293" s="158" t="s">
        <v>19</v>
      </c>
      <c r="N293" s="158" t="s">
        <v>720</v>
      </c>
      <c r="O293" s="158" t="s">
        <v>19</v>
      </c>
      <c r="P293" s="158" t="s">
        <v>294</v>
      </c>
      <c r="Q293" s="158">
        <v>50</v>
      </c>
      <c r="R293" s="158">
        <v>1</v>
      </c>
      <c r="S293" s="158" t="s">
        <v>487</v>
      </c>
      <c r="T293" s="158" t="s">
        <v>874</v>
      </c>
      <c r="U293" s="165">
        <v>45748</v>
      </c>
      <c r="V293" s="165">
        <v>45835</v>
      </c>
      <c r="W293" s="158" t="s">
        <v>859</v>
      </c>
      <c r="X293" s="359">
        <v>5</v>
      </c>
      <c r="Y293" s="158">
        <v>100</v>
      </c>
      <c r="Z293" s="158" t="s">
        <v>2417</v>
      </c>
      <c r="AA293" s="165">
        <v>45835</v>
      </c>
      <c r="AB293" s="158">
        <v>100</v>
      </c>
      <c r="AC293" s="158" t="s">
        <v>2418</v>
      </c>
      <c r="AD293" s="165">
        <v>45835</v>
      </c>
      <c r="AE293" s="158">
        <v>100</v>
      </c>
      <c r="AF293" s="158">
        <v>5</v>
      </c>
    </row>
    <row r="294" spans="1:1023 1028:2047 2052:3071 3076:4095 4100:5119 5124:6143 6148:7167 7172:8191 8196:9215 9220:10239 10244:11263 11268:12287 12292:13311 13316:14335 14340:15359 15364:16383" ht="34.5" customHeight="1" x14ac:dyDescent="0.25">
      <c r="A294" s="158" t="str">
        <f>+'PAI 2025 GPS rempl2)'!A299</f>
        <v>7000.3.2</v>
      </c>
      <c r="B294" s="60" t="str">
        <f>VLOOKUP(A294,'Dimensión 3-Gestión con Valor'!$B$10:$B$379,1,0)</f>
        <v>7000.3.2</v>
      </c>
      <c r="C294" s="158" t="s">
        <v>859</v>
      </c>
      <c r="D294" s="158">
        <v>2</v>
      </c>
      <c r="E294" s="158" t="s">
        <v>489</v>
      </c>
      <c r="F294" s="158" t="s">
        <v>875</v>
      </c>
      <c r="G294" s="158" t="s">
        <v>19</v>
      </c>
      <c r="H294" s="158">
        <v>0</v>
      </c>
      <c r="I294" s="158">
        <v>0</v>
      </c>
      <c r="J294" s="158">
        <v>0</v>
      </c>
      <c r="K294" s="158" t="s">
        <v>19</v>
      </c>
      <c r="L294" s="158" t="s">
        <v>19</v>
      </c>
      <c r="M294" s="158" t="s">
        <v>19</v>
      </c>
      <c r="N294" s="158" t="s">
        <v>720</v>
      </c>
      <c r="O294" s="158" t="s">
        <v>19</v>
      </c>
      <c r="P294" s="158" t="s">
        <v>295</v>
      </c>
      <c r="Q294" s="158">
        <v>50</v>
      </c>
      <c r="R294" s="158">
        <v>1</v>
      </c>
      <c r="S294" s="165" t="s">
        <v>487</v>
      </c>
      <c r="T294" s="165" t="s">
        <v>863</v>
      </c>
      <c r="U294" s="165">
        <v>45839</v>
      </c>
      <c r="V294" s="165">
        <v>45897</v>
      </c>
      <c r="W294" s="158" t="s">
        <v>859</v>
      </c>
      <c r="X294" s="359">
        <v>5</v>
      </c>
      <c r="Y294" s="158">
        <v>100</v>
      </c>
      <c r="Z294" s="158" t="s">
        <v>2419</v>
      </c>
      <c r="AA294" s="165">
        <v>45875</v>
      </c>
      <c r="AB294" s="158">
        <v>100</v>
      </c>
      <c r="AC294" s="158" t="s">
        <v>2420</v>
      </c>
      <c r="AD294" s="165">
        <v>45897</v>
      </c>
      <c r="AE294" s="158">
        <v>100</v>
      </c>
      <c r="AF294" s="158">
        <v>5</v>
      </c>
    </row>
    <row r="295" spans="1:1023 1028:2047 2052:3071 3076:4095 4100:5119 5124:6143 6148:7167 7172:8191 8196:9215 9220:10239 10244:11263 11268:12287 12292:13311 13316:14335 14340:15359 15364:16383" ht="255" x14ac:dyDescent="0.25">
      <c r="A295" s="359" t="str">
        <f>+'PAI 2025 GPS rempl2)'!A300</f>
        <v>7000.4</v>
      </c>
      <c r="B295" s="359" t="str">
        <f>VLOOKUP(A295,'Dimensión 3-Gestión con Valor'!$B$10:$B$379,1,0)</f>
        <v>7000.4</v>
      </c>
      <c r="C295" s="360" t="s">
        <v>859</v>
      </c>
      <c r="D295" s="359">
        <v>2</v>
      </c>
      <c r="E295" s="359" t="s">
        <v>482</v>
      </c>
      <c r="F295" s="360" t="s">
        <v>876</v>
      </c>
      <c r="G295" s="359" t="s">
        <v>484</v>
      </c>
      <c r="H295" s="359" t="s">
        <v>10</v>
      </c>
      <c r="I295" s="359" t="s">
        <v>1438</v>
      </c>
      <c r="J295" s="359" t="s">
        <v>1439</v>
      </c>
      <c r="K295" s="360" t="s">
        <v>2020</v>
      </c>
      <c r="L295" s="359" t="s">
        <v>502</v>
      </c>
      <c r="M295" s="359" t="s">
        <v>23</v>
      </c>
      <c r="N295" s="360" t="s">
        <v>720</v>
      </c>
      <c r="O295" s="359" t="s">
        <v>1599</v>
      </c>
      <c r="P295" s="359" t="s">
        <v>296</v>
      </c>
      <c r="Q295" s="359">
        <v>40</v>
      </c>
      <c r="R295" s="359">
        <v>2</v>
      </c>
      <c r="S295" s="360" t="s">
        <v>487</v>
      </c>
      <c r="T295" s="359" t="s">
        <v>877</v>
      </c>
      <c r="U295" s="360">
        <v>45692</v>
      </c>
      <c r="V295" s="360">
        <v>45989</v>
      </c>
      <c r="W295" s="359" t="s">
        <v>878</v>
      </c>
      <c r="X295" s="359">
        <v>40</v>
      </c>
      <c r="Y295" s="359">
        <v>0</v>
      </c>
      <c r="Z295" s="359">
        <v>0</v>
      </c>
      <c r="AA295" s="360"/>
      <c r="AB295" s="370">
        <v>0</v>
      </c>
      <c r="AC295" s="359">
        <v>0</v>
      </c>
      <c r="AD295" s="360"/>
      <c r="AE295" s="368"/>
      <c r="AF295" s="359">
        <v>0</v>
      </c>
      <c r="AJ295" s="477"/>
      <c r="AM295" s="477"/>
      <c r="AR295" s="477"/>
      <c r="AU295" s="477"/>
      <c r="AZ295" s="477"/>
      <c r="BC295" s="477"/>
      <c r="BH295" s="477"/>
      <c r="BK295" s="477"/>
      <c r="BP295" s="477"/>
      <c r="BS295" s="477"/>
      <c r="BX295" s="477"/>
      <c r="CA295" s="477"/>
      <c r="CF295" s="477"/>
      <c r="CI295" s="477"/>
      <c r="CN295" s="477"/>
      <c r="CQ295" s="477"/>
      <c r="CV295" s="477"/>
      <c r="CY295" s="477"/>
      <c r="DD295" s="477"/>
      <c r="DG295" s="477"/>
      <c r="DL295" s="477"/>
      <c r="DO295" s="477"/>
      <c r="DT295" s="477"/>
      <c r="DW295" s="477"/>
      <c r="EB295" s="477"/>
      <c r="EE295" s="477"/>
      <c r="EJ295" s="477"/>
      <c r="EM295" s="477"/>
      <c r="ER295" s="477"/>
      <c r="EU295" s="477"/>
      <c r="EZ295" s="477"/>
      <c r="FC295" s="477"/>
      <c r="FH295" s="477"/>
      <c r="FK295" s="477"/>
      <c r="FP295" s="477"/>
      <c r="FS295" s="477"/>
      <c r="FX295" s="477"/>
      <c r="GA295" s="477"/>
      <c r="GF295" s="477"/>
      <c r="GI295" s="477"/>
      <c r="GN295" s="477"/>
      <c r="GQ295" s="477"/>
      <c r="GV295" s="477"/>
      <c r="GY295" s="477"/>
      <c r="HD295" s="477"/>
      <c r="HG295" s="477"/>
      <c r="HL295" s="477"/>
      <c r="HO295" s="477"/>
      <c r="HT295" s="477"/>
      <c r="HW295" s="477"/>
      <c r="IB295" s="477"/>
      <c r="IE295" s="477"/>
      <c r="IJ295" s="477"/>
      <c r="IM295" s="477"/>
      <c r="IR295" s="477"/>
      <c r="IU295" s="477"/>
      <c r="IZ295" s="477"/>
      <c r="JC295" s="477"/>
      <c r="JH295" s="477"/>
      <c r="JK295" s="477"/>
      <c r="JP295" s="477"/>
      <c r="JS295" s="477"/>
      <c r="JX295" s="477"/>
      <c r="KA295" s="477"/>
      <c r="KF295" s="477"/>
      <c r="KI295" s="477"/>
      <c r="KN295" s="477"/>
      <c r="KQ295" s="477"/>
      <c r="KV295" s="477"/>
      <c r="KY295" s="477"/>
      <c r="LD295" s="477"/>
      <c r="LG295" s="477"/>
      <c r="LL295" s="477"/>
      <c r="LO295" s="477"/>
      <c r="LT295" s="477"/>
      <c r="LW295" s="477"/>
      <c r="MB295" s="477"/>
      <c r="ME295" s="477"/>
      <c r="MJ295" s="477"/>
      <c r="MM295" s="477"/>
      <c r="MR295" s="477"/>
      <c r="MU295" s="477"/>
      <c r="MZ295" s="477"/>
      <c r="NC295" s="477"/>
      <c r="NH295" s="477"/>
      <c r="NK295" s="477"/>
      <c r="NP295" s="477"/>
      <c r="NS295" s="477"/>
      <c r="NX295" s="477"/>
      <c r="OA295" s="477"/>
      <c r="OF295" s="477"/>
      <c r="OI295" s="477"/>
      <c r="ON295" s="477"/>
      <c r="OQ295" s="477"/>
      <c r="OV295" s="477"/>
      <c r="OY295" s="477"/>
      <c r="PD295" s="477"/>
      <c r="PG295" s="477"/>
      <c r="PL295" s="477"/>
      <c r="PO295" s="477"/>
      <c r="PT295" s="477"/>
      <c r="PW295" s="477"/>
      <c r="QB295" s="477"/>
      <c r="QE295" s="477"/>
      <c r="QJ295" s="477"/>
      <c r="QM295" s="477"/>
      <c r="QR295" s="477"/>
      <c r="QU295" s="477"/>
      <c r="QZ295" s="477"/>
      <c r="RC295" s="477"/>
      <c r="RH295" s="477"/>
      <c r="RK295" s="477"/>
      <c r="RP295" s="477"/>
      <c r="RS295" s="477"/>
      <c r="RX295" s="477"/>
      <c r="SA295" s="477"/>
      <c r="SF295" s="477"/>
      <c r="SI295" s="477"/>
      <c r="SN295" s="477"/>
      <c r="SQ295" s="477"/>
      <c r="SV295" s="477"/>
      <c r="SY295" s="477"/>
      <c r="TD295" s="477"/>
      <c r="TG295" s="477"/>
      <c r="TL295" s="477"/>
      <c r="TO295" s="477"/>
      <c r="TT295" s="477"/>
      <c r="TW295" s="477"/>
      <c r="UB295" s="477"/>
      <c r="UE295" s="477"/>
      <c r="UJ295" s="477"/>
      <c r="UM295" s="477"/>
      <c r="UR295" s="477"/>
      <c r="UU295" s="477"/>
      <c r="UZ295" s="477"/>
      <c r="VC295" s="477"/>
      <c r="VH295" s="477"/>
      <c r="VK295" s="477"/>
      <c r="VP295" s="477"/>
      <c r="VS295" s="477"/>
      <c r="VX295" s="477"/>
      <c r="WA295" s="477"/>
      <c r="WF295" s="477"/>
      <c r="WI295" s="477"/>
      <c r="WN295" s="477"/>
      <c r="WQ295" s="477"/>
      <c r="WV295" s="477"/>
      <c r="WY295" s="477"/>
      <c r="XD295" s="477"/>
      <c r="XG295" s="477"/>
      <c r="XL295" s="477"/>
      <c r="XO295" s="477"/>
      <c r="XT295" s="477"/>
      <c r="XW295" s="477"/>
      <c r="YB295" s="477"/>
      <c r="YE295" s="477"/>
      <c r="YJ295" s="477"/>
      <c r="YM295" s="477"/>
      <c r="YR295" s="477"/>
      <c r="YU295" s="477"/>
      <c r="YZ295" s="477"/>
      <c r="ZC295" s="477"/>
      <c r="ZH295" s="477"/>
      <c r="ZK295" s="477"/>
      <c r="ZP295" s="477"/>
      <c r="ZS295" s="477"/>
      <c r="ZX295" s="477"/>
      <c r="AAA295" s="477"/>
      <c r="AAF295" s="477"/>
      <c r="AAI295" s="477"/>
      <c r="AAN295" s="477"/>
      <c r="AAQ295" s="477"/>
      <c r="AAV295" s="477"/>
      <c r="AAY295" s="477"/>
      <c r="ABD295" s="477"/>
      <c r="ABG295" s="477"/>
      <c r="ABL295" s="477"/>
      <c r="ABO295" s="477"/>
      <c r="ABT295" s="477"/>
      <c r="ABW295" s="477"/>
      <c r="ACB295" s="477"/>
      <c r="ACE295" s="477"/>
      <c r="ACJ295" s="477"/>
      <c r="ACM295" s="477"/>
      <c r="ACR295" s="477"/>
      <c r="ACU295" s="477"/>
      <c r="ACZ295" s="477"/>
      <c r="ADC295" s="477"/>
      <c r="ADH295" s="477"/>
      <c r="ADK295" s="477"/>
      <c r="ADP295" s="477"/>
      <c r="ADS295" s="477"/>
      <c r="ADX295" s="477"/>
      <c r="AEA295" s="477"/>
      <c r="AEF295" s="477"/>
      <c r="AEI295" s="477"/>
      <c r="AEN295" s="477"/>
      <c r="AEQ295" s="477"/>
      <c r="AEV295" s="477"/>
      <c r="AEY295" s="477"/>
      <c r="AFD295" s="477"/>
      <c r="AFG295" s="477"/>
      <c r="AFL295" s="477"/>
      <c r="AFO295" s="477"/>
      <c r="AFT295" s="477"/>
      <c r="AFW295" s="477"/>
      <c r="AGB295" s="477"/>
      <c r="AGE295" s="477"/>
      <c r="AGJ295" s="477"/>
      <c r="AGM295" s="477"/>
      <c r="AGR295" s="477"/>
      <c r="AGU295" s="477"/>
      <c r="AGZ295" s="477"/>
      <c r="AHC295" s="477"/>
      <c r="AHH295" s="477"/>
      <c r="AHK295" s="477"/>
      <c r="AHP295" s="477"/>
      <c r="AHS295" s="477"/>
      <c r="AHX295" s="477"/>
      <c r="AIA295" s="477"/>
      <c r="AIF295" s="477"/>
      <c r="AII295" s="477"/>
      <c r="AIN295" s="477"/>
      <c r="AIQ295" s="477"/>
      <c r="AIV295" s="477"/>
      <c r="AIY295" s="477"/>
      <c r="AJD295" s="477"/>
      <c r="AJG295" s="477"/>
      <c r="AJL295" s="477"/>
      <c r="AJO295" s="477"/>
      <c r="AJT295" s="477"/>
      <c r="AJW295" s="477"/>
      <c r="AKB295" s="477"/>
      <c r="AKE295" s="477"/>
      <c r="AKJ295" s="477"/>
      <c r="AKM295" s="477"/>
      <c r="AKR295" s="477"/>
      <c r="AKU295" s="477"/>
      <c r="AKZ295" s="477"/>
      <c r="ALC295" s="477"/>
      <c r="ALH295" s="477"/>
      <c r="ALK295" s="477"/>
      <c r="ALP295" s="477"/>
      <c r="ALS295" s="477"/>
      <c r="ALX295" s="477"/>
      <c r="AMA295" s="477"/>
      <c r="AMF295" s="477"/>
      <c r="AMI295" s="477"/>
      <c r="AMN295" s="477"/>
      <c r="AMQ295" s="477"/>
      <c r="AMV295" s="477"/>
      <c r="AMY295" s="477"/>
      <c r="AND295" s="477"/>
      <c r="ANG295" s="477"/>
      <c r="ANL295" s="477"/>
      <c r="ANO295" s="477"/>
      <c r="ANT295" s="477"/>
      <c r="ANW295" s="477"/>
      <c r="AOB295" s="477"/>
      <c r="AOE295" s="477"/>
      <c r="AOJ295" s="477"/>
      <c r="AOM295" s="477"/>
      <c r="AOR295" s="477"/>
      <c r="AOU295" s="477"/>
      <c r="AOZ295" s="477"/>
      <c r="APC295" s="477"/>
      <c r="APH295" s="477"/>
      <c r="APK295" s="477"/>
      <c r="APP295" s="477"/>
      <c r="APS295" s="477"/>
      <c r="APX295" s="477"/>
      <c r="AQA295" s="477"/>
      <c r="AQF295" s="477"/>
      <c r="AQI295" s="477"/>
      <c r="AQN295" s="477"/>
      <c r="AQQ295" s="477"/>
      <c r="AQV295" s="477"/>
      <c r="AQY295" s="477"/>
      <c r="ARD295" s="477"/>
      <c r="ARG295" s="477"/>
      <c r="ARL295" s="477"/>
      <c r="ARO295" s="477"/>
      <c r="ART295" s="477"/>
      <c r="ARW295" s="477"/>
      <c r="ASB295" s="477"/>
      <c r="ASE295" s="477"/>
      <c r="ASJ295" s="477"/>
      <c r="ASM295" s="477"/>
      <c r="ASR295" s="477"/>
      <c r="ASU295" s="477"/>
      <c r="ASZ295" s="477"/>
      <c r="ATC295" s="477"/>
      <c r="ATH295" s="477"/>
      <c r="ATK295" s="477"/>
      <c r="ATP295" s="477"/>
      <c r="ATS295" s="477"/>
      <c r="ATX295" s="477"/>
      <c r="AUA295" s="477"/>
      <c r="AUF295" s="477"/>
      <c r="AUI295" s="477"/>
      <c r="AUN295" s="477"/>
      <c r="AUQ295" s="477"/>
      <c r="AUV295" s="477"/>
      <c r="AUY295" s="477"/>
      <c r="AVD295" s="477"/>
      <c r="AVG295" s="477"/>
      <c r="AVL295" s="477"/>
      <c r="AVO295" s="477"/>
      <c r="AVT295" s="477"/>
      <c r="AVW295" s="477"/>
      <c r="AWB295" s="477"/>
      <c r="AWE295" s="477"/>
      <c r="AWJ295" s="477"/>
      <c r="AWM295" s="477"/>
      <c r="AWR295" s="477"/>
      <c r="AWU295" s="477"/>
      <c r="AWZ295" s="477"/>
      <c r="AXC295" s="477"/>
      <c r="AXH295" s="477"/>
      <c r="AXK295" s="477"/>
      <c r="AXP295" s="477"/>
      <c r="AXS295" s="477"/>
      <c r="AXX295" s="477"/>
      <c r="AYA295" s="477"/>
      <c r="AYF295" s="477"/>
      <c r="AYI295" s="477"/>
      <c r="AYN295" s="477"/>
      <c r="AYQ295" s="477"/>
      <c r="AYV295" s="477"/>
      <c r="AYY295" s="477"/>
      <c r="AZD295" s="477"/>
      <c r="AZG295" s="477"/>
      <c r="AZL295" s="477"/>
      <c r="AZO295" s="477"/>
      <c r="AZT295" s="477"/>
      <c r="AZW295" s="477"/>
      <c r="BAB295" s="477"/>
      <c r="BAE295" s="477"/>
      <c r="BAJ295" s="477"/>
      <c r="BAM295" s="477"/>
      <c r="BAR295" s="477"/>
      <c r="BAU295" s="477"/>
      <c r="BAZ295" s="477"/>
      <c r="BBC295" s="477"/>
      <c r="BBH295" s="477"/>
      <c r="BBK295" s="477"/>
      <c r="BBP295" s="477"/>
      <c r="BBS295" s="477"/>
      <c r="BBX295" s="477"/>
      <c r="BCA295" s="477"/>
      <c r="BCF295" s="477"/>
      <c r="BCI295" s="477"/>
      <c r="BCN295" s="477"/>
      <c r="BCQ295" s="477"/>
      <c r="BCV295" s="477"/>
      <c r="BCY295" s="477"/>
      <c r="BDD295" s="477"/>
      <c r="BDG295" s="477"/>
      <c r="BDL295" s="477"/>
      <c r="BDO295" s="477"/>
      <c r="BDT295" s="477"/>
      <c r="BDW295" s="477"/>
      <c r="BEB295" s="477"/>
      <c r="BEE295" s="477"/>
      <c r="BEJ295" s="477"/>
      <c r="BEM295" s="477"/>
      <c r="BER295" s="477"/>
      <c r="BEU295" s="477"/>
      <c r="BEZ295" s="477"/>
      <c r="BFC295" s="477"/>
      <c r="BFH295" s="477"/>
      <c r="BFK295" s="477"/>
      <c r="BFP295" s="477"/>
      <c r="BFS295" s="477"/>
      <c r="BFX295" s="477"/>
      <c r="BGA295" s="477"/>
      <c r="BGF295" s="477"/>
      <c r="BGI295" s="477"/>
      <c r="BGN295" s="477"/>
      <c r="BGQ295" s="477"/>
      <c r="BGV295" s="477"/>
      <c r="BGY295" s="477"/>
      <c r="BHD295" s="477"/>
      <c r="BHG295" s="477"/>
      <c r="BHL295" s="477"/>
      <c r="BHO295" s="477"/>
      <c r="BHT295" s="477"/>
      <c r="BHW295" s="477"/>
      <c r="BIB295" s="477"/>
      <c r="BIE295" s="477"/>
      <c r="BIJ295" s="477"/>
      <c r="BIM295" s="477"/>
      <c r="BIR295" s="477"/>
      <c r="BIU295" s="477"/>
      <c r="BIZ295" s="477"/>
      <c r="BJC295" s="477"/>
      <c r="BJH295" s="477"/>
      <c r="BJK295" s="477"/>
      <c r="BJP295" s="477"/>
      <c r="BJS295" s="477"/>
      <c r="BJX295" s="477"/>
      <c r="BKA295" s="477"/>
      <c r="BKF295" s="477"/>
      <c r="BKI295" s="477"/>
      <c r="BKN295" s="477"/>
      <c r="BKQ295" s="477"/>
      <c r="BKV295" s="477"/>
      <c r="BKY295" s="477"/>
      <c r="BLD295" s="477"/>
      <c r="BLG295" s="477"/>
      <c r="BLL295" s="477"/>
      <c r="BLO295" s="477"/>
      <c r="BLT295" s="477"/>
      <c r="BLW295" s="477"/>
      <c r="BMB295" s="477"/>
      <c r="BME295" s="477"/>
      <c r="BMJ295" s="477"/>
      <c r="BMM295" s="477"/>
      <c r="BMR295" s="477"/>
      <c r="BMU295" s="477"/>
      <c r="BMZ295" s="477"/>
      <c r="BNC295" s="477"/>
      <c r="BNH295" s="477"/>
      <c r="BNK295" s="477"/>
      <c r="BNP295" s="477"/>
      <c r="BNS295" s="477"/>
      <c r="BNX295" s="477"/>
      <c r="BOA295" s="477"/>
      <c r="BOF295" s="477"/>
      <c r="BOI295" s="477"/>
      <c r="BON295" s="477"/>
      <c r="BOQ295" s="477"/>
      <c r="BOV295" s="477"/>
      <c r="BOY295" s="477"/>
      <c r="BPD295" s="477"/>
      <c r="BPG295" s="477"/>
      <c r="BPL295" s="477"/>
      <c r="BPO295" s="477"/>
      <c r="BPT295" s="477"/>
      <c r="BPW295" s="477"/>
      <c r="BQB295" s="477"/>
      <c r="BQE295" s="477"/>
      <c r="BQJ295" s="477"/>
      <c r="BQM295" s="477"/>
      <c r="BQR295" s="477"/>
      <c r="BQU295" s="477"/>
      <c r="BQZ295" s="477"/>
      <c r="BRC295" s="477"/>
      <c r="BRH295" s="477"/>
      <c r="BRK295" s="477"/>
      <c r="BRP295" s="477"/>
      <c r="BRS295" s="477"/>
      <c r="BRX295" s="477"/>
      <c r="BSA295" s="477"/>
      <c r="BSF295" s="477"/>
      <c r="BSI295" s="477"/>
      <c r="BSN295" s="477"/>
      <c r="BSQ295" s="477"/>
      <c r="BSV295" s="477"/>
      <c r="BSY295" s="477"/>
      <c r="BTD295" s="477"/>
      <c r="BTG295" s="477"/>
      <c r="BTL295" s="477"/>
      <c r="BTO295" s="477"/>
      <c r="BTT295" s="477"/>
      <c r="BTW295" s="477"/>
      <c r="BUB295" s="477"/>
      <c r="BUE295" s="477"/>
      <c r="BUJ295" s="477"/>
      <c r="BUM295" s="477"/>
      <c r="BUR295" s="477"/>
      <c r="BUU295" s="477"/>
      <c r="BUZ295" s="477"/>
      <c r="BVC295" s="477"/>
      <c r="BVH295" s="477"/>
      <c r="BVK295" s="477"/>
      <c r="BVP295" s="477"/>
      <c r="BVS295" s="477"/>
      <c r="BVX295" s="477"/>
      <c r="BWA295" s="477"/>
      <c r="BWF295" s="477"/>
      <c r="BWI295" s="477"/>
      <c r="BWN295" s="477"/>
      <c r="BWQ295" s="477"/>
      <c r="BWV295" s="477"/>
      <c r="BWY295" s="477"/>
      <c r="BXD295" s="477"/>
      <c r="BXG295" s="477"/>
      <c r="BXL295" s="477"/>
      <c r="BXO295" s="477"/>
      <c r="BXT295" s="477"/>
      <c r="BXW295" s="477"/>
      <c r="BYB295" s="477"/>
      <c r="BYE295" s="477"/>
      <c r="BYJ295" s="477"/>
      <c r="BYM295" s="477"/>
      <c r="BYR295" s="477"/>
      <c r="BYU295" s="477"/>
      <c r="BYZ295" s="477"/>
      <c r="BZC295" s="477"/>
      <c r="BZH295" s="477"/>
      <c r="BZK295" s="477"/>
      <c r="BZP295" s="477"/>
      <c r="BZS295" s="477"/>
      <c r="BZX295" s="477"/>
      <c r="CAA295" s="477"/>
      <c r="CAF295" s="477"/>
      <c r="CAI295" s="477"/>
      <c r="CAN295" s="477"/>
      <c r="CAQ295" s="477"/>
      <c r="CAV295" s="477"/>
      <c r="CAY295" s="477"/>
      <c r="CBD295" s="477"/>
      <c r="CBG295" s="477"/>
      <c r="CBL295" s="477"/>
      <c r="CBO295" s="477"/>
      <c r="CBT295" s="477"/>
      <c r="CBW295" s="477"/>
      <c r="CCB295" s="477"/>
      <c r="CCE295" s="477"/>
      <c r="CCJ295" s="477"/>
      <c r="CCM295" s="477"/>
      <c r="CCR295" s="477"/>
      <c r="CCU295" s="477"/>
      <c r="CCZ295" s="477"/>
      <c r="CDC295" s="477"/>
      <c r="CDH295" s="477"/>
      <c r="CDK295" s="477"/>
      <c r="CDP295" s="477"/>
      <c r="CDS295" s="477"/>
      <c r="CDX295" s="477"/>
      <c r="CEA295" s="477"/>
      <c r="CEF295" s="477"/>
      <c r="CEI295" s="477"/>
      <c r="CEN295" s="477"/>
      <c r="CEQ295" s="477"/>
      <c r="CEV295" s="477"/>
      <c r="CEY295" s="477"/>
      <c r="CFD295" s="477"/>
      <c r="CFG295" s="477"/>
      <c r="CFL295" s="477"/>
      <c r="CFO295" s="477"/>
      <c r="CFT295" s="477"/>
      <c r="CFW295" s="477"/>
      <c r="CGB295" s="477"/>
      <c r="CGE295" s="477"/>
      <c r="CGJ295" s="477"/>
      <c r="CGM295" s="477"/>
      <c r="CGR295" s="477"/>
      <c r="CGU295" s="477"/>
      <c r="CGZ295" s="477"/>
      <c r="CHC295" s="477"/>
      <c r="CHH295" s="477"/>
      <c r="CHK295" s="477"/>
      <c r="CHP295" s="477"/>
      <c r="CHS295" s="477"/>
      <c r="CHX295" s="477"/>
      <c r="CIA295" s="477"/>
      <c r="CIF295" s="477"/>
      <c r="CII295" s="477"/>
      <c r="CIN295" s="477"/>
      <c r="CIQ295" s="477"/>
      <c r="CIV295" s="477"/>
      <c r="CIY295" s="477"/>
      <c r="CJD295" s="477"/>
      <c r="CJG295" s="477"/>
      <c r="CJL295" s="477"/>
      <c r="CJO295" s="477"/>
      <c r="CJT295" s="477"/>
      <c r="CJW295" s="477"/>
      <c r="CKB295" s="477"/>
      <c r="CKE295" s="477"/>
      <c r="CKJ295" s="477"/>
      <c r="CKM295" s="477"/>
      <c r="CKR295" s="477"/>
      <c r="CKU295" s="477"/>
      <c r="CKZ295" s="477"/>
      <c r="CLC295" s="477"/>
      <c r="CLH295" s="477"/>
      <c r="CLK295" s="477"/>
      <c r="CLP295" s="477"/>
      <c r="CLS295" s="477"/>
      <c r="CLX295" s="477"/>
      <c r="CMA295" s="477"/>
      <c r="CMF295" s="477"/>
      <c r="CMI295" s="477"/>
      <c r="CMN295" s="477"/>
      <c r="CMQ295" s="477"/>
      <c r="CMV295" s="477"/>
      <c r="CMY295" s="477"/>
      <c r="CND295" s="477"/>
      <c r="CNG295" s="477"/>
      <c r="CNL295" s="477"/>
      <c r="CNO295" s="477"/>
      <c r="CNT295" s="477"/>
      <c r="CNW295" s="477"/>
      <c r="COB295" s="477"/>
      <c r="COE295" s="477"/>
      <c r="COJ295" s="477"/>
      <c r="COM295" s="477"/>
      <c r="COR295" s="477"/>
      <c r="COU295" s="477"/>
      <c r="COZ295" s="477"/>
      <c r="CPC295" s="477"/>
      <c r="CPH295" s="477"/>
      <c r="CPK295" s="477"/>
      <c r="CPP295" s="477"/>
      <c r="CPS295" s="477"/>
      <c r="CPX295" s="477"/>
      <c r="CQA295" s="477"/>
      <c r="CQF295" s="477"/>
      <c r="CQI295" s="477"/>
      <c r="CQN295" s="477"/>
      <c r="CQQ295" s="477"/>
      <c r="CQV295" s="477"/>
      <c r="CQY295" s="477"/>
      <c r="CRD295" s="477"/>
      <c r="CRG295" s="477"/>
      <c r="CRL295" s="477"/>
      <c r="CRO295" s="477"/>
      <c r="CRT295" s="477"/>
      <c r="CRW295" s="477"/>
      <c r="CSB295" s="477"/>
      <c r="CSE295" s="477"/>
      <c r="CSJ295" s="477"/>
      <c r="CSM295" s="477"/>
      <c r="CSR295" s="477"/>
      <c r="CSU295" s="477"/>
      <c r="CSZ295" s="477"/>
      <c r="CTC295" s="477"/>
      <c r="CTH295" s="477"/>
      <c r="CTK295" s="477"/>
      <c r="CTP295" s="477"/>
      <c r="CTS295" s="477"/>
      <c r="CTX295" s="477"/>
      <c r="CUA295" s="477"/>
      <c r="CUF295" s="477"/>
      <c r="CUI295" s="477"/>
      <c r="CUN295" s="477"/>
      <c r="CUQ295" s="477"/>
      <c r="CUV295" s="477"/>
      <c r="CUY295" s="477"/>
      <c r="CVD295" s="477"/>
      <c r="CVG295" s="477"/>
      <c r="CVL295" s="477"/>
      <c r="CVO295" s="477"/>
      <c r="CVT295" s="477"/>
      <c r="CVW295" s="477"/>
      <c r="CWB295" s="477"/>
      <c r="CWE295" s="477"/>
      <c r="CWJ295" s="477"/>
      <c r="CWM295" s="477"/>
      <c r="CWR295" s="477"/>
      <c r="CWU295" s="477"/>
      <c r="CWZ295" s="477"/>
      <c r="CXC295" s="477"/>
      <c r="CXH295" s="477"/>
      <c r="CXK295" s="477"/>
      <c r="CXP295" s="477"/>
      <c r="CXS295" s="477"/>
      <c r="CXX295" s="477"/>
      <c r="CYA295" s="477"/>
      <c r="CYF295" s="477"/>
      <c r="CYI295" s="477"/>
      <c r="CYN295" s="477"/>
      <c r="CYQ295" s="477"/>
      <c r="CYV295" s="477"/>
      <c r="CYY295" s="477"/>
      <c r="CZD295" s="477"/>
      <c r="CZG295" s="477"/>
      <c r="CZL295" s="477"/>
      <c r="CZO295" s="477"/>
      <c r="CZT295" s="477"/>
      <c r="CZW295" s="477"/>
      <c r="DAB295" s="477"/>
      <c r="DAE295" s="477"/>
      <c r="DAJ295" s="477"/>
      <c r="DAM295" s="477"/>
      <c r="DAR295" s="477"/>
      <c r="DAU295" s="477"/>
      <c r="DAZ295" s="477"/>
      <c r="DBC295" s="477"/>
      <c r="DBH295" s="477"/>
      <c r="DBK295" s="477"/>
      <c r="DBP295" s="477"/>
      <c r="DBS295" s="477"/>
      <c r="DBX295" s="477"/>
      <c r="DCA295" s="477"/>
      <c r="DCF295" s="477"/>
      <c r="DCI295" s="477"/>
      <c r="DCN295" s="477"/>
      <c r="DCQ295" s="477"/>
      <c r="DCV295" s="477"/>
      <c r="DCY295" s="477"/>
      <c r="DDD295" s="477"/>
      <c r="DDG295" s="477"/>
      <c r="DDL295" s="477"/>
      <c r="DDO295" s="477"/>
      <c r="DDT295" s="477"/>
      <c r="DDW295" s="477"/>
      <c r="DEB295" s="477"/>
      <c r="DEE295" s="477"/>
      <c r="DEJ295" s="477"/>
      <c r="DEM295" s="477"/>
      <c r="DER295" s="477"/>
      <c r="DEU295" s="477"/>
      <c r="DEZ295" s="477"/>
      <c r="DFC295" s="477"/>
      <c r="DFH295" s="477"/>
      <c r="DFK295" s="477"/>
      <c r="DFP295" s="477"/>
      <c r="DFS295" s="477"/>
      <c r="DFX295" s="477"/>
      <c r="DGA295" s="477"/>
      <c r="DGF295" s="477"/>
      <c r="DGI295" s="477"/>
      <c r="DGN295" s="477"/>
      <c r="DGQ295" s="477"/>
      <c r="DGV295" s="477"/>
      <c r="DGY295" s="477"/>
      <c r="DHD295" s="477"/>
      <c r="DHG295" s="477"/>
      <c r="DHL295" s="477"/>
      <c r="DHO295" s="477"/>
      <c r="DHT295" s="477"/>
      <c r="DHW295" s="477"/>
      <c r="DIB295" s="477"/>
      <c r="DIE295" s="477"/>
      <c r="DIJ295" s="477"/>
      <c r="DIM295" s="477"/>
      <c r="DIR295" s="477"/>
      <c r="DIU295" s="477"/>
      <c r="DIZ295" s="477"/>
      <c r="DJC295" s="477"/>
      <c r="DJH295" s="477"/>
      <c r="DJK295" s="477"/>
      <c r="DJP295" s="477"/>
      <c r="DJS295" s="477"/>
      <c r="DJX295" s="477"/>
      <c r="DKA295" s="477"/>
      <c r="DKF295" s="477"/>
      <c r="DKI295" s="477"/>
      <c r="DKN295" s="477"/>
      <c r="DKQ295" s="477"/>
      <c r="DKV295" s="477"/>
      <c r="DKY295" s="477"/>
      <c r="DLD295" s="477"/>
      <c r="DLG295" s="477"/>
      <c r="DLL295" s="477"/>
      <c r="DLO295" s="477"/>
      <c r="DLT295" s="477"/>
      <c r="DLW295" s="477"/>
      <c r="DMB295" s="477"/>
      <c r="DME295" s="477"/>
      <c r="DMJ295" s="477"/>
      <c r="DMM295" s="477"/>
      <c r="DMR295" s="477"/>
      <c r="DMU295" s="477"/>
      <c r="DMZ295" s="477"/>
      <c r="DNC295" s="477"/>
      <c r="DNH295" s="477"/>
      <c r="DNK295" s="477"/>
      <c r="DNP295" s="477"/>
      <c r="DNS295" s="477"/>
      <c r="DNX295" s="477"/>
      <c r="DOA295" s="477"/>
      <c r="DOF295" s="477"/>
      <c r="DOI295" s="477"/>
      <c r="DON295" s="477"/>
      <c r="DOQ295" s="477"/>
      <c r="DOV295" s="477"/>
      <c r="DOY295" s="477"/>
      <c r="DPD295" s="477"/>
      <c r="DPG295" s="477"/>
      <c r="DPL295" s="477"/>
      <c r="DPO295" s="477"/>
      <c r="DPT295" s="477"/>
      <c r="DPW295" s="477"/>
      <c r="DQB295" s="477"/>
      <c r="DQE295" s="477"/>
      <c r="DQJ295" s="477"/>
      <c r="DQM295" s="477"/>
      <c r="DQR295" s="477"/>
      <c r="DQU295" s="477"/>
      <c r="DQZ295" s="477"/>
      <c r="DRC295" s="477"/>
      <c r="DRH295" s="477"/>
      <c r="DRK295" s="477"/>
      <c r="DRP295" s="477"/>
      <c r="DRS295" s="477"/>
      <c r="DRX295" s="477"/>
      <c r="DSA295" s="477"/>
      <c r="DSF295" s="477"/>
      <c r="DSI295" s="477"/>
      <c r="DSN295" s="477"/>
      <c r="DSQ295" s="477"/>
      <c r="DSV295" s="477"/>
      <c r="DSY295" s="477"/>
      <c r="DTD295" s="477"/>
      <c r="DTG295" s="477"/>
      <c r="DTL295" s="477"/>
      <c r="DTO295" s="477"/>
      <c r="DTT295" s="477"/>
      <c r="DTW295" s="477"/>
      <c r="DUB295" s="477"/>
      <c r="DUE295" s="477"/>
      <c r="DUJ295" s="477"/>
      <c r="DUM295" s="477"/>
      <c r="DUR295" s="477"/>
      <c r="DUU295" s="477"/>
      <c r="DUZ295" s="477"/>
      <c r="DVC295" s="477"/>
      <c r="DVH295" s="477"/>
      <c r="DVK295" s="477"/>
      <c r="DVP295" s="477"/>
      <c r="DVS295" s="477"/>
      <c r="DVX295" s="477"/>
      <c r="DWA295" s="477"/>
      <c r="DWF295" s="477"/>
      <c r="DWI295" s="477"/>
      <c r="DWN295" s="477"/>
      <c r="DWQ295" s="477"/>
      <c r="DWV295" s="477"/>
      <c r="DWY295" s="477"/>
      <c r="DXD295" s="477"/>
      <c r="DXG295" s="477"/>
      <c r="DXL295" s="477"/>
      <c r="DXO295" s="477"/>
      <c r="DXT295" s="477"/>
      <c r="DXW295" s="477"/>
      <c r="DYB295" s="477"/>
      <c r="DYE295" s="477"/>
      <c r="DYJ295" s="477"/>
      <c r="DYM295" s="477"/>
      <c r="DYR295" s="477"/>
      <c r="DYU295" s="477"/>
      <c r="DYZ295" s="477"/>
      <c r="DZC295" s="477"/>
      <c r="DZH295" s="477"/>
      <c r="DZK295" s="477"/>
      <c r="DZP295" s="477"/>
      <c r="DZS295" s="477"/>
      <c r="DZX295" s="477"/>
      <c r="EAA295" s="477"/>
      <c r="EAF295" s="477"/>
      <c r="EAI295" s="477"/>
      <c r="EAN295" s="477"/>
      <c r="EAQ295" s="477"/>
      <c r="EAV295" s="477"/>
      <c r="EAY295" s="477"/>
      <c r="EBD295" s="477"/>
      <c r="EBG295" s="477"/>
      <c r="EBL295" s="477"/>
      <c r="EBO295" s="477"/>
      <c r="EBT295" s="477"/>
      <c r="EBW295" s="477"/>
      <c r="ECB295" s="477"/>
      <c r="ECE295" s="477"/>
      <c r="ECJ295" s="477"/>
      <c r="ECM295" s="477"/>
      <c r="ECR295" s="477"/>
      <c r="ECU295" s="477"/>
      <c r="ECZ295" s="477"/>
      <c r="EDC295" s="477"/>
      <c r="EDH295" s="477"/>
      <c r="EDK295" s="477"/>
      <c r="EDP295" s="477"/>
      <c r="EDS295" s="477"/>
      <c r="EDX295" s="477"/>
      <c r="EEA295" s="477"/>
      <c r="EEF295" s="477"/>
      <c r="EEI295" s="477"/>
      <c r="EEN295" s="477"/>
      <c r="EEQ295" s="477"/>
      <c r="EEV295" s="477"/>
      <c r="EEY295" s="477"/>
      <c r="EFD295" s="477"/>
      <c r="EFG295" s="477"/>
      <c r="EFL295" s="477"/>
      <c r="EFO295" s="477"/>
      <c r="EFT295" s="477"/>
      <c r="EFW295" s="477"/>
      <c r="EGB295" s="477"/>
      <c r="EGE295" s="477"/>
      <c r="EGJ295" s="477"/>
      <c r="EGM295" s="477"/>
      <c r="EGR295" s="477"/>
      <c r="EGU295" s="477"/>
      <c r="EGZ295" s="477"/>
      <c r="EHC295" s="477"/>
      <c r="EHH295" s="477"/>
      <c r="EHK295" s="477"/>
      <c r="EHP295" s="477"/>
      <c r="EHS295" s="477"/>
      <c r="EHX295" s="477"/>
      <c r="EIA295" s="477"/>
      <c r="EIF295" s="477"/>
      <c r="EII295" s="477"/>
      <c r="EIN295" s="477"/>
      <c r="EIQ295" s="477"/>
      <c r="EIV295" s="477"/>
      <c r="EIY295" s="477"/>
      <c r="EJD295" s="477"/>
      <c r="EJG295" s="477"/>
      <c r="EJL295" s="477"/>
      <c r="EJO295" s="477"/>
      <c r="EJT295" s="477"/>
      <c r="EJW295" s="477"/>
      <c r="EKB295" s="477"/>
      <c r="EKE295" s="477"/>
      <c r="EKJ295" s="477"/>
      <c r="EKM295" s="477"/>
      <c r="EKR295" s="477"/>
      <c r="EKU295" s="477"/>
      <c r="EKZ295" s="477"/>
      <c r="ELC295" s="477"/>
      <c r="ELH295" s="477"/>
      <c r="ELK295" s="477"/>
      <c r="ELP295" s="477"/>
      <c r="ELS295" s="477"/>
      <c r="ELX295" s="477"/>
      <c r="EMA295" s="477"/>
      <c r="EMF295" s="477"/>
      <c r="EMI295" s="477"/>
      <c r="EMN295" s="477"/>
      <c r="EMQ295" s="477"/>
      <c r="EMV295" s="477"/>
      <c r="EMY295" s="477"/>
      <c r="END295" s="477"/>
      <c r="ENG295" s="477"/>
      <c r="ENL295" s="477"/>
      <c r="ENO295" s="477"/>
      <c r="ENT295" s="477"/>
      <c r="ENW295" s="477"/>
      <c r="EOB295" s="477"/>
      <c r="EOE295" s="477"/>
      <c r="EOJ295" s="477"/>
      <c r="EOM295" s="477"/>
      <c r="EOR295" s="477"/>
      <c r="EOU295" s="477"/>
      <c r="EOZ295" s="477"/>
      <c r="EPC295" s="477"/>
      <c r="EPH295" s="477"/>
      <c r="EPK295" s="477"/>
      <c r="EPP295" s="477"/>
      <c r="EPS295" s="477"/>
      <c r="EPX295" s="477"/>
      <c r="EQA295" s="477"/>
      <c r="EQF295" s="477"/>
      <c r="EQI295" s="477"/>
      <c r="EQN295" s="477"/>
      <c r="EQQ295" s="477"/>
      <c r="EQV295" s="477"/>
      <c r="EQY295" s="477"/>
      <c r="ERD295" s="477"/>
      <c r="ERG295" s="477"/>
      <c r="ERL295" s="477"/>
      <c r="ERO295" s="477"/>
      <c r="ERT295" s="477"/>
      <c r="ERW295" s="477"/>
      <c r="ESB295" s="477"/>
      <c r="ESE295" s="477"/>
      <c r="ESJ295" s="477"/>
      <c r="ESM295" s="477"/>
      <c r="ESR295" s="477"/>
      <c r="ESU295" s="477"/>
      <c r="ESZ295" s="477"/>
      <c r="ETC295" s="477"/>
      <c r="ETH295" s="477"/>
      <c r="ETK295" s="477"/>
      <c r="ETP295" s="477"/>
      <c r="ETS295" s="477"/>
      <c r="ETX295" s="477"/>
      <c r="EUA295" s="477"/>
      <c r="EUF295" s="477"/>
      <c r="EUI295" s="477"/>
      <c r="EUN295" s="477"/>
      <c r="EUQ295" s="477"/>
      <c r="EUV295" s="477"/>
      <c r="EUY295" s="477"/>
      <c r="EVD295" s="477"/>
      <c r="EVG295" s="477"/>
      <c r="EVL295" s="477"/>
      <c r="EVO295" s="477"/>
      <c r="EVT295" s="477"/>
      <c r="EVW295" s="477"/>
      <c r="EWB295" s="477"/>
      <c r="EWE295" s="477"/>
      <c r="EWJ295" s="477"/>
      <c r="EWM295" s="477"/>
      <c r="EWR295" s="477"/>
      <c r="EWU295" s="477"/>
      <c r="EWZ295" s="477"/>
      <c r="EXC295" s="477"/>
      <c r="EXH295" s="477"/>
      <c r="EXK295" s="477"/>
      <c r="EXP295" s="477"/>
      <c r="EXS295" s="477"/>
      <c r="EXX295" s="477"/>
      <c r="EYA295" s="477"/>
      <c r="EYF295" s="477"/>
      <c r="EYI295" s="477"/>
      <c r="EYN295" s="477"/>
      <c r="EYQ295" s="477"/>
      <c r="EYV295" s="477"/>
      <c r="EYY295" s="477"/>
      <c r="EZD295" s="477"/>
      <c r="EZG295" s="477"/>
      <c r="EZL295" s="477"/>
      <c r="EZO295" s="477"/>
      <c r="EZT295" s="477"/>
      <c r="EZW295" s="477"/>
      <c r="FAB295" s="477"/>
      <c r="FAE295" s="477"/>
      <c r="FAJ295" s="477"/>
      <c r="FAM295" s="477"/>
      <c r="FAR295" s="477"/>
      <c r="FAU295" s="477"/>
      <c r="FAZ295" s="477"/>
      <c r="FBC295" s="477"/>
      <c r="FBH295" s="477"/>
      <c r="FBK295" s="477"/>
      <c r="FBP295" s="477"/>
      <c r="FBS295" s="477"/>
      <c r="FBX295" s="477"/>
      <c r="FCA295" s="477"/>
      <c r="FCF295" s="477"/>
      <c r="FCI295" s="477"/>
      <c r="FCN295" s="477"/>
      <c r="FCQ295" s="477"/>
      <c r="FCV295" s="477"/>
      <c r="FCY295" s="477"/>
      <c r="FDD295" s="477"/>
      <c r="FDG295" s="477"/>
      <c r="FDL295" s="477"/>
      <c r="FDO295" s="477"/>
      <c r="FDT295" s="477"/>
      <c r="FDW295" s="477"/>
      <c r="FEB295" s="477"/>
      <c r="FEE295" s="477"/>
      <c r="FEJ295" s="477"/>
      <c r="FEM295" s="477"/>
      <c r="FER295" s="477"/>
      <c r="FEU295" s="477"/>
      <c r="FEZ295" s="477"/>
      <c r="FFC295" s="477"/>
      <c r="FFH295" s="477"/>
      <c r="FFK295" s="477"/>
      <c r="FFP295" s="477"/>
      <c r="FFS295" s="477"/>
      <c r="FFX295" s="477"/>
      <c r="FGA295" s="477"/>
      <c r="FGF295" s="477"/>
      <c r="FGI295" s="477"/>
      <c r="FGN295" s="477"/>
      <c r="FGQ295" s="477"/>
      <c r="FGV295" s="477"/>
      <c r="FGY295" s="477"/>
      <c r="FHD295" s="477"/>
      <c r="FHG295" s="477"/>
      <c r="FHL295" s="477"/>
      <c r="FHO295" s="477"/>
      <c r="FHT295" s="477"/>
      <c r="FHW295" s="477"/>
      <c r="FIB295" s="477"/>
      <c r="FIE295" s="477"/>
      <c r="FIJ295" s="477"/>
      <c r="FIM295" s="477"/>
      <c r="FIR295" s="477"/>
      <c r="FIU295" s="477"/>
      <c r="FIZ295" s="477"/>
      <c r="FJC295" s="477"/>
      <c r="FJH295" s="477"/>
      <c r="FJK295" s="477"/>
      <c r="FJP295" s="477"/>
      <c r="FJS295" s="477"/>
      <c r="FJX295" s="477"/>
      <c r="FKA295" s="477"/>
      <c r="FKF295" s="477"/>
      <c r="FKI295" s="477"/>
      <c r="FKN295" s="477"/>
      <c r="FKQ295" s="477"/>
      <c r="FKV295" s="477"/>
      <c r="FKY295" s="477"/>
      <c r="FLD295" s="477"/>
      <c r="FLG295" s="477"/>
      <c r="FLL295" s="477"/>
      <c r="FLO295" s="477"/>
      <c r="FLT295" s="477"/>
      <c r="FLW295" s="477"/>
      <c r="FMB295" s="477"/>
      <c r="FME295" s="477"/>
      <c r="FMJ295" s="477"/>
      <c r="FMM295" s="477"/>
      <c r="FMR295" s="477"/>
      <c r="FMU295" s="477"/>
      <c r="FMZ295" s="477"/>
      <c r="FNC295" s="477"/>
      <c r="FNH295" s="477"/>
      <c r="FNK295" s="477"/>
      <c r="FNP295" s="477"/>
      <c r="FNS295" s="477"/>
      <c r="FNX295" s="477"/>
      <c r="FOA295" s="477"/>
      <c r="FOF295" s="477"/>
      <c r="FOI295" s="477"/>
      <c r="FON295" s="477"/>
      <c r="FOQ295" s="477"/>
      <c r="FOV295" s="477"/>
      <c r="FOY295" s="477"/>
      <c r="FPD295" s="477"/>
      <c r="FPG295" s="477"/>
      <c r="FPL295" s="477"/>
      <c r="FPO295" s="477"/>
      <c r="FPT295" s="477"/>
      <c r="FPW295" s="477"/>
      <c r="FQB295" s="477"/>
      <c r="FQE295" s="477"/>
      <c r="FQJ295" s="477"/>
      <c r="FQM295" s="477"/>
      <c r="FQR295" s="477"/>
      <c r="FQU295" s="477"/>
      <c r="FQZ295" s="477"/>
      <c r="FRC295" s="477"/>
      <c r="FRH295" s="477"/>
      <c r="FRK295" s="477"/>
      <c r="FRP295" s="477"/>
      <c r="FRS295" s="477"/>
      <c r="FRX295" s="477"/>
      <c r="FSA295" s="477"/>
      <c r="FSF295" s="477"/>
      <c r="FSI295" s="477"/>
      <c r="FSN295" s="477"/>
      <c r="FSQ295" s="477"/>
      <c r="FSV295" s="477"/>
      <c r="FSY295" s="477"/>
      <c r="FTD295" s="477"/>
      <c r="FTG295" s="477"/>
      <c r="FTL295" s="477"/>
      <c r="FTO295" s="477"/>
      <c r="FTT295" s="477"/>
      <c r="FTW295" s="477"/>
      <c r="FUB295" s="477"/>
      <c r="FUE295" s="477"/>
      <c r="FUJ295" s="477"/>
      <c r="FUM295" s="477"/>
      <c r="FUR295" s="477"/>
      <c r="FUU295" s="477"/>
      <c r="FUZ295" s="477"/>
      <c r="FVC295" s="477"/>
      <c r="FVH295" s="477"/>
      <c r="FVK295" s="477"/>
      <c r="FVP295" s="477"/>
      <c r="FVS295" s="477"/>
      <c r="FVX295" s="477"/>
      <c r="FWA295" s="477"/>
      <c r="FWF295" s="477"/>
      <c r="FWI295" s="477"/>
      <c r="FWN295" s="477"/>
      <c r="FWQ295" s="477"/>
      <c r="FWV295" s="477"/>
      <c r="FWY295" s="477"/>
      <c r="FXD295" s="477"/>
      <c r="FXG295" s="477"/>
      <c r="FXL295" s="477"/>
      <c r="FXO295" s="477"/>
      <c r="FXT295" s="477"/>
      <c r="FXW295" s="477"/>
      <c r="FYB295" s="477"/>
      <c r="FYE295" s="477"/>
      <c r="FYJ295" s="477"/>
      <c r="FYM295" s="477"/>
      <c r="FYR295" s="477"/>
      <c r="FYU295" s="477"/>
      <c r="FYZ295" s="477"/>
      <c r="FZC295" s="477"/>
      <c r="FZH295" s="477"/>
      <c r="FZK295" s="477"/>
      <c r="FZP295" s="477"/>
      <c r="FZS295" s="477"/>
      <c r="FZX295" s="477"/>
      <c r="GAA295" s="477"/>
      <c r="GAF295" s="477"/>
      <c r="GAI295" s="477"/>
      <c r="GAN295" s="477"/>
      <c r="GAQ295" s="477"/>
      <c r="GAV295" s="477"/>
      <c r="GAY295" s="477"/>
      <c r="GBD295" s="477"/>
      <c r="GBG295" s="477"/>
      <c r="GBL295" s="477"/>
      <c r="GBO295" s="477"/>
      <c r="GBT295" s="477"/>
      <c r="GBW295" s="477"/>
      <c r="GCB295" s="477"/>
      <c r="GCE295" s="477"/>
      <c r="GCJ295" s="477"/>
      <c r="GCM295" s="477"/>
      <c r="GCR295" s="477"/>
      <c r="GCU295" s="477"/>
      <c r="GCZ295" s="477"/>
      <c r="GDC295" s="477"/>
      <c r="GDH295" s="477"/>
      <c r="GDK295" s="477"/>
      <c r="GDP295" s="477"/>
      <c r="GDS295" s="477"/>
      <c r="GDX295" s="477"/>
      <c r="GEA295" s="477"/>
      <c r="GEF295" s="477"/>
      <c r="GEI295" s="477"/>
      <c r="GEN295" s="477"/>
      <c r="GEQ295" s="477"/>
      <c r="GEV295" s="477"/>
      <c r="GEY295" s="477"/>
      <c r="GFD295" s="477"/>
      <c r="GFG295" s="477"/>
      <c r="GFL295" s="477"/>
      <c r="GFO295" s="477"/>
      <c r="GFT295" s="477"/>
      <c r="GFW295" s="477"/>
      <c r="GGB295" s="477"/>
      <c r="GGE295" s="477"/>
      <c r="GGJ295" s="477"/>
      <c r="GGM295" s="477"/>
      <c r="GGR295" s="477"/>
      <c r="GGU295" s="477"/>
      <c r="GGZ295" s="477"/>
      <c r="GHC295" s="477"/>
      <c r="GHH295" s="477"/>
      <c r="GHK295" s="477"/>
      <c r="GHP295" s="477"/>
      <c r="GHS295" s="477"/>
      <c r="GHX295" s="477"/>
      <c r="GIA295" s="477"/>
      <c r="GIF295" s="477"/>
      <c r="GII295" s="477"/>
      <c r="GIN295" s="477"/>
      <c r="GIQ295" s="477"/>
      <c r="GIV295" s="477"/>
      <c r="GIY295" s="477"/>
      <c r="GJD295" s="477"/>
      <c r="GJG295" s="477"/>
      <c r="GJL295" s="477"/>
      <c r="GJO295" s="477"/>
      <c r="GJT295" s="477"/>
      <c r="GJW295" s="477"/>
      <c r="GKB295" s="477"/>
      <c r="GKE295" s="477"/>
      <c r="GKJ295" s="477"/>
      <c r="GKM295" s="477"/>
      <c r="GKR295" s="477"/>
      <c r="GKU295" s="477"/>
      <c r="GKZ295" s="477"/>
      <c r="GLC295" s="477"/>
      <c r="GLH295" s="477"/>
      <c r="GLK295" s="477"/>
      <c r="GLP295" s="477"/>
      <c r="GLS295" s="477"/>
      <c r="GLX295" s="477"/>
      <c r="GMA295" s="477"/>
      <c r="GMF295" s="477"/>
      <c r="GMI295" s="477"/>
      <c r="GMN295" s="477"/>
      <c r="GMQ295" s="477"/>
      <c r="GMV295" s="477"/>
      <c r="GMY295" s="477"/>
      <c r="GND295" s="477"/>
      <c r="GNG295" s="477"/>
      <c r="GNL295" s="477"/>
      <c r="GNO295" s="477"/>
      <c r="GNT295" s="477"/>
      <c r="GNW295" s="477"/>
      <c r="GOB295" s="477"/>
      <c r="GOE295" s="477"/>
      <c r="GOJ295" s="477"/>
      <c r="GOM295" s="477"/>
      <c r="GOR295" s="477"/>
      <c r="GOU295" s="477"/>
      <c r="GOZ295" s="477"/>
      <c r="GPC295" s="477"/>
      <c r="GPH295" s="477"/>
      <c r="GPK295" s="477"/>
      <c r="GPP295" s="477"/>
      <c r="GPS295" s="477"/>
      <c r="GPX295" s="477"/>
      <c r="GQA295" s="477"/>
      <c r="GQF295" s="477"/>
      <c r="GQI295" s="477"/>
      <c r="GQN295" s="477"/>
      <c r="GQQ295" s="477"/>
      <c r="GQV295" s="477"/>
      <c r="GQY295" s="477"/>
      <c r="GRD295" s="477"/>
      <c r="GRG295" s="477"/>
      <c r="GRL295" s="477"/>
      <c r="GRO295" s="477"/>
      <c r="GRT295" s="477"/>
      <c r="GRW295" s="477"/>
      <c r="GSB295" s="477"/>
      <c r="GSE295" s="477"/>
      <c r="GSJ295" s="477"/>
      <c r="GSM295" s="477"/>
      <c r="GSR295" s="477"/>
      <c r="GSU295" s="477"/>
      <c r="GSZ295" s="477"/>
      <c r="GTC295" s="477"/>
      <c r="GTH295" s="477"/>
      <c r="GTK295" s="477"/>
      <c r="GTP295" s="477"/>
      <c r="GTS295" s="477"/>
      <c r="GTX295" s="477"/>
      <c r="GUA295" s="477"/>
      <c r="GUF295" s="477"/>
      <c r="GUI295" s="477"/>
      <c r="GUN295" s="477"/>
      <c r="GUQ295" s="477"/>
      <c r="GUV295" s="477"/>
      <c r="GUY295" s="477"/>
      <c r="GVD295" s="477"/>
      <c r="GVG295" s="477"/>
      <c r="GVL295" s="477"/>
      <c r="GVO295" s="477"/>
      <c r="GVT295" s="477"/>
      <c r="GVW295" s="477"/>
      <c r="GWB295" s="477"/>
      <c r="GWE295" s="477"/>
      <c r="GWJ295" s="477"/>
      <c r="GWM295" s="477"/>
      <c r="GWR295" s="477"/>
      <c r="GWU295" s="477"/>
      <c r="GWZ295" s="477"/>
      <c r="GXC295" s="477"/>
      <c r="GXH295" s="477"/>
      <c r="GXK295" s="477"/>
      <c r="GXP295" s="477"/>
      <c r="GXS295" s="477"/>
      <c r="GXX295" s="477"/>
      <c r="GYA295" s="477"/>
      <c r="GYF295" s="477"/>
      <c r="GYI295" s="477"/>
      <c r="GYN295" s="477"/>
      <c r="GYQ295" s="477"/>
      <c r="GYV295" s="477"/>
      <c r="GYY295" s="477"/>
      <c r="GZD295" s="477"/>
      <c r="GZG295" s="477"/>
      <c r="GZL295" s="477"/>
      <c r="GZO295" s="477"/>
      <c r="GZT295" s="477"/>
      <c r="GZW295" s="477"/>
      <c r="HAB295" s="477"/>
      <c r="HAE295" s="477"/>
      <c r="HAJ295" s="477"/>
      <c r="HAM295" s="477"/>
      <c r="HAR295" s="477"/>
      <c r="HAU295" s="477"/>
      <c r="HAZ295" s="477"/>
      <c r="HBC295" s="477"/>
      <c r="HBH295" s="477"/>
      <c r="HBK295" s="477"/>
      <c r="HBP295" s="477"/>
      <c r="HBS295" s="477"/>
      <c r="HBX295" s="477"/>
      <c r="HCA295" s="477"/>
      <c r="HCF295" s="477"/>
      <c r="HCI295" s="477"/>
      <c r="HCN295" s="477"/>
      <c r="HCQ295" s="477"/>
      <c r="HCV295" s="477"/>
      <c r="HCY295" s="477"/>
      <c r="HDD295" s="477"/>
      <c r="HDG295" s="477"/>
      <c r="HDL295" s="477"/>
      <c r="HDO295" s="477"/>
      <c r="HDT295" s="477"/>
      <c r="HDW295" s="477"/>
      <c r="HEB295" s="477"/>
      <c r="HEE295" s="477"/>
      <c r="HEJ295" s="477"/>
      <c r="HEM295" s="477"/>
      <c r="HER295" s="477"/>
      <c r="HEU295" s="477"/>
      <c r="HEZ295" s="477"/>
      <c r="HFC295" s="477"/>
      <c r="HFH295" s="477"/>
      <c r="HFK295" s="477"/>
      <c r="HFP295" s="477"/>
      <c r="HFS295" s="477"/>
      <c r="HFX295" s="477"/>
      <c r="HGA295" s="477"/>
      <c r="HGF295" s="477"/>
      <c r="HGI295" s="477"/>
      <c r="HGN295" s="477"/>
      <c r="HGQ295" s="477"/>
      <c r="HGV295" s="477"/>
      <c r="HGY295" s="477"/>
      <c r="HHD295" s="477"/>
      <c r="HHG295" s="477"/>
      <c r="HHL295" s="477"/>
      <c r="HHO295" s="477"/>
      <c r="HHT295" s="477"/>
      <c r="HHW295" s="477"/>
      <c r="HIB295" s="477"/>
      <c r="HIE295" s="477"/>
      <c r="HIJ295" s="477"/>
      <c r="HIM295" s="477"/>
      <c r="HIR295" s="477"/>
      <c r="HIU295" s="477"/>
      <c r="HIZ295" s="477"/>
      <c r="HJC295" s="477"/>
      <c r="HJH295" s="477"/>
      <c r="HJK295" s="477"/>
      <c r="HJP295" s="477"/>
      <c r="HJS295" s="477"/>
      <c r="HJX295" s="477"/>
      <c r="HKA295" s="477"/>
      <c r="HKF295" s="477"/>
      <c r="HKI295" s="477"/>
      <c r="HKN295" s="477"/>
      <c r="HKQ295" s="477"/>
      <c r="HKV295" s="477"/>
      <c r="HKY295" s="477"/>
      <c r="HLD295" s="477"/>
      <c r="HLG295" s="477"/>
      <c r="HLL295" s="477"/>
      <c r="HLO295" s="477"/>
      <c r="HLT295" s="477"/>
      <c r="HLW295" s="477"/>
      <c r="HMB295" s="477"/>
      <c r="HME295" s="477"/>
      <c r="HMJ295" s="477"/>
      <c r="HMM295" s="477"/>
      <c r="HMR295" s="477"/>
      <c r="HMU295" s="477"/>
      <c r="HMZ295" s="477"/>
      <c r="HNC295" s="477"/>
      <c r="HNH295" s="477"/>
      <c r="HNK295" s="477"/>
      <c r="HNP295" s="477"/>
      <c r="HNS295" s="477"/>
      <c r="HNX295" s="477"/>
      <c r="HOA295" s="477"/>
      <c r="HOF295" s="477"/>
      <c r="HOI295" s="477"/>
      <c r="HON295" s="477"/>
      <c r="HOQ295" s="477"/>
      <c r="HOV295" s="477"/>
      <c r="HOY295" s="477"/>
      <c r="HPD295" s="477"/>
      <c r="HPG295" s="477"/>
      <c r="HPL295" s="477"/>
      <c r="HPO295" s="477"/>
      <c r="HPT295" s="477"/>
      <c r="HPW295" s="477"/>
      <c r="HQB295" s="477"/>
      <c r="HQE295" s="477"/>
      <c r="HQJ295" s="477"/>
      <c r="HQM295" s="477"/>
      <c r="HQR295" s="477"/>
      <c r="HQU295" s="477"/>
      <c r="HQZ295" s="477"/>
      <c r="HRC295" s="477"/>
      <c r="HRH295" s="477"/>
      <c r="HRK295" s="477"/>
      <c r="HRP295" s="477"/>
      <c r="HRS295" s="477"/>
      <c r="HRX295" s="477"/>
      <c r="HSA295" s="477"/>
      <c r="HSF295" s="477"/>
      <c r="HSI295" s="477"/>
      <c r="HSN295" s="477"/>
      <c r="HSQ295" s="477"/>
      <c r="HSV295" s="477"/>
      <c r="HSY295" s="477"/>
      <c r="HTD295" s="477"/>
      <c r="HTG295" s="477"/>
      <c r="HTL295" s="477"/>
      <c r="HTO295" s="477"/>
      <c r="HTT295" s="477"/>
      <c r="HTW295" s="477"/>
      <c r="HUB295" s="477"/>
      <c r="HUE295" s="477"/>
      <c r="HUJ295" s="477"/>
      <c r="HUM295" s="477"/>
      <c r="HUR295" s="477"/>
      <c r="HUU295" s="477"/>
      <c r="HUZ295" s="477"/>
      <c r="HVC295" s="477"/>
      <c r="HVH295" s="477"/>
      <c r="HVK295" s="477"/>
      <c r="HVP295" s="477"/>
      <c r="HVS295" s="477"/>
      <c r="HVX295" s="477"/>
      <c r="HWA295" s="477"/>
      <c r="HWF295" s="477"/>
      <c r="HWI295" s="477"/>
      <c r="HWN295" s="477"/>
      <c r="HWQ295" s="477"/>
      <c r="HWV295" s="477"/>
      <c r="HWY295" s="477"/>
      <c r="HXD295" s="477"/>
      <c r="HXG295" s="477"/>
      <c r="HXL295" s="477"/>
      <c r="HXO295" s="477"/>
      <c r="HXT295" s="477"/>
      <c r="HXW295" s="477"/>
      <c r="HYB295" s="477"/>
      <c r="HYE295" s="477"/>
      <c r="HYJ295" s="477"/>
      <c r="HYM295" s="477"/>
      <c r="HYR295" s="477"/>
      <c r="HYU295" s="477"/>
      <c r="HYZ295" s="477"/>
      <c r="HZC295" s="477"/>
      <c r="HZH295" s="477"/>
      <c r="HZK295" s="477"/>
      <c r="HZP295" s="477"/>
      <c r="HZS295" s="477"/>
      <c r="HZX295" s="477"/>
      <c r="IAA295" s="477"/>
      <c r="IAF295" s="477"/>
      <c r="IAI295" s="477"/>
      <c r="IAN295" s="477"/>
      <c r="IAQ295" s="477"/>
      <c r="IAV295" s="477"/>
      <c r="IAY295" s="477"/>
      <c r="IBD295" s="477"/>
      <c r="IBG295" s="477"/>
      <c r="IBL295" s="477"/>
      <c r="IBO295" s="477"/>
      <c r="IBT295" s="477"/>
      <c r="IBW295" s="477"/>
      <c r="ICB295" s="477"/>
      <c r="ICE295" s="477"/>
      <c r="ICJ295" s="477"/>
      <c r="ICM295" s="477"/>
      <c r="ICR295" s="477"/>
      <c r="ICU295" s="477"/>
      <c r="ICZ295" s="477"/>
      <c r="IDC295" s="477"/>
      <c r="IDH295" s="477"/>
      <c r="IDK295" s="477"/>
      <c r="IDP295" s="477"/>
      <c r="IDS295" s="477"/>
      <c r="IDX295" s="477"/>
      <c r="IEA295" s="477"/>
      <c r="IEF295" s="477"/>
      <c r="IEI295" s="477"/>
      <c r="IEN295" s="477"/>
      <c r="IEQ295" s="477"/>
      <c r="IEV295" s="477"/>
      <c r="IEY295" s="477"/>
      <c r="IFD295" s="477"/>
      <c r="IFG295" s="477"/>
      <c r="IFL295" s="477"/>
      <c r="IFO295" s="477"/>
      <c r="IFT295" s="477"/>
      <c r="IFW295" s="477"/>
      <c r="IGB295" s="477"/>
      <c r="IGE295" s="477"/>
      <c r="IGJ295" s="477"/>
      <c r="IGM295" s="477"/>
      <c r="IGR295" s="477"/>
      <c r="IGU295" s="477"/>
      <c r="IGZ295" s="477"/>
      <c r="IHC295" s="477"/>
      <c r="IHH295" s="477"/>
      <c r="IHK295" s="477"/>
      <c r="IHP295" s="477"/>
      <c r="IHS295" s="477"/>
      <c r="IHX295" s="477"/>
      <c r="IIA295" s="477"/>
      <c r="IIF295" s="477"/>
      <c r="III295" s="477"/>
      <c r="IIN295" s="477"/>
      <c r="IIQ295" s="477"/>
      <c r="IIV295" s="477"/>
      <c r="IIY295" s="477"/>
      <c r="IJD295" s="477"/>
      <c r="IJG295" s="477"/>
      <c r="IJL295" s="477"/>
      <c r="IJO295" s="477"/>
      <c r="IJT295" s="477"/>
      <c r="IJW295" s="477"/>
      <c r="IKB295" s="477"/>
      <c r="IKE295" s="477"/>
      <c r="IKJ295" s="477"/>
      <c r="IKM295" s="477"/>
      <c r="IKR295" s="477"/>
      <c r="IKU295" s="477"/>
      <c r="IKZ295" s="477"/>
      <c r="ILC295" s="477"/>
      <c r="ILH295" s="477"/>
      <c r="ILK295" s="477"/>
      <c r="ILP295" s="477"/>
      <c r="ILS295" s="477"/>
      <c r="ILX295" s="477"/>
      <c r="IMA295" s="477"/>
      <c r="IMF295" s="477"/>
      <c r="IMI295" s="477"/>
      <c r="IMN295" s="477"/>
      <c r="IMQ295" s="477"/>
      <c r="IMV295" s="477"/>
      <c r="IMY295" s="477"/>
      <c r="IND295" s="477"/>
      <c r="ING295" s="477"/>
      <c r="INL295" s="477"/>
      <c r="INO295" s="477"/>
      <c r="INT295" s="477"/>
      <c r="INW295" s="477"/>
      <c r="IOB295" s="477"/>
      <c r="IOE295" s="477"/>
      <c r="IOJ295" s="477"/>
      <c r="IOM295" s="477"/>
      <c r="IOR295" s="477"/>
      <c r="IOU295" s="477"/>
      <c r="IOZ295" s="477"/>
      <c r="IPC295" s="477"/>
      <c r="IPH295" s="477"/>
      <c r="IPK295" s="477"/>
      <c r="IPP295" s="477"/>
      <c r="IPS295" s="477"/>
      <c r="IPX295" s="477"/>
      <c r="IQA295" s="477"/>
      <c r="IQF295" s="477"/>
      <c r="IQI295" s="477"/>
      <c r="IQN295" s="477"/>
      <c r="IQQ295" s="477"/>
      <c r="IQV295" s="477"/>
      <c r="IQY295" s="477"/>
      <c r="IRD295" s="477"/>
      <c r="IRG295" s="477"/>
      <c r="IRL295" s="477"/>
      <c r="IRO295" s="477"/>
      <c r="IRT295" s="477"/>
      <c r="IRW295" s="477"/>
      <c r="ISB295" s="477"/>
      <c r="ISE295" s="477"/>
      <c r="ISJ295" s="477"/>
      <c r="ISM295" s="477"/>
      <c r="ISR295" s="477"/>
      <c r="ISU295" s="477"/>
      <c r="ISZ295" s="477"/>
      <c r="ITC295" s="477"/>
      <c r="ITH295" s="477"/>
      <c r="ITK295" s="477"/>
      <c r="ITP295" s="477"/>
      <c r="ITS295" s="477"/>
      <c r="ITX295" s="477"/>
      <c r="IUA295" s="477"/>
      <c r="IUF295" s="477"/>
      <c r="IUI295" s="477"/>
      <c r="IUN295" s="477"/>
      <c r="IUQ295" s="477"/>
      <c r="IUV295" s="477"/>
      <c r="IUY295" s="477"/>
      <c r="IVD295" s="477"/>
      <c r="IVG295" s="477"/>
      <c r="IVL295" s="477"/>
      <c r="IVO295" s="477"/>
      <c r="IVT295" s="477"/>
      <c r="IVW295" s="477"/>
      <c r="IWB295" s="477"/>
      <c r="IWE295" s="477"/>
      <c r="IWJ295" s="477"/>
      <c r="IWM295" s="477"/>
      <c r="IWR295" s="477"/>
      <c r="IWU295" s="477"/>
      <c r="IWZ295" s="477"/>
      <c r="IXC295" s="477"/>
      <c r="IXH295" s="477"/>
      <c r="IXK295" s="477"/>
      <c r="IXP295" s="477"/>
      <c r="IXS295" s="477"/>
      <c r="IXX295" s="477"/>
      <c r="IYA295" s="477"/>
      <c r="IYF295" s="477"/>
      <c r="IYI295" s="477"/>
      <c r="IYN295" s="477"/>
      <c r="IYQ295" s="477"/>
      <c r="IYV295" s="477"/>
      <c r="IYY295" s="477"/>
      <c r="IZD295" s="477"/>
      <c r="IZG295" s="477"/>
      <c r="IZL295" s="477"/>
      <c r="IZO295" s="477"/>
      <c r="IZT295" s="477"/>
      <c r="IZW295" s="477"/>
      <c r="JAB295" s="477"/>
      <c r="JAE295" s="477"/>
      <c r="JAJ295" s="477"/>
      <c r="JAM295" s="477"/>
      <c r="JAR295" s="477"/>
      <c r="JAU295" s="477"/>
      <c r="JAZ295" s="477"/>
      <c r="JBC295" s="477"/>
      <c r="JBH295" s="477"/>
      <c r="JBK295" s="477"/>
      <c r="JBP295" s="477"/>
      <c r="JBS295" s="477"/>
      <c r="JBX295" s="477"/>
      <c r="JCA295" s="477"/>
      <c r="JCF295" s="477"/>
      <c r="JCI295" s="477"/>
      <c r="JCN295" s="477"/>
      <c r="JCQ295" s="477"/>
      <c r="JCV295" s="477"/>
      <c r="JCY295" s="477"/>
      <c r="JDD295" s="477"/>
      <c r="JDG295" s="477"/>
      <c r="JDL295" s="477"/>
      <c r="JDO295" s="477"/>
      <c r="JDT295" s="477"/>
      <c r="JDW295" s="477"/>
      <c r="JEB295" s="477"/>
      <c r="JEE295" s="477"/>
      <c r="JEJ295" s="477"/>
      <c r="JEM295" s="477"/>
      <c r="JER295" s="477"/>
      <c r="JEU295" s="477"/>
      <c r="JEZ295" s="477"/>
      <c r="JFC295" s="477"/>
      <c r="JFH295" s="477"/>
      <c r="JFK295" s="477"/>
      <c r="JFP295" s="477"/>
      <c r="JFS295" s="477"/>
      <c r="JFX295" s="477"/>
      <c r="JGA295" s="477"/>
      <c r="JGF295" s="477"/>
      <c r="JGI295" s="477"/>
      <c r="JGN295" s="477"/>
      <c r="JGQ295" s="477"/>
      <c r="JGV295" s="477"/>
      <c r="JGY295" s="477"/>
      <c r="JHD295" s="477"/>
      <c r="JHG295" s="477"/>
      <c r="JHL295" s="477"/>
      <c r="JHO295" s="477"/>
      <c r="JHT295" s="477"/>
      <c r="JHW295" s="477"/>
      <c r="JIB295" s="477"/>
      <c r="JIE295" s="477"/>
      <c r="JIJ295" s="477"/>
      <c r="JIM295" s="477"/>
      <c r="JIR295" s="477"/>
      <c r="JIU295" s="477"/>
      <c r="JIZ295" s="477"/>
      <c r="JJC295" s="477"/>
      <c r="JJH295" s="477"/>
      <c r="JJK295" s="477"/>
      <c r="JJP295" s="477"/>
      <c r="JJS295" s="477"/>
      <c r="JJX295" s="477"/>
      <c r="JKA295" s="477"/>
      <c r="JKF295" s="477"/>
      <c r="JKI295" s="477"/>
      <c r="JKN295" s="477"/>
      <c r="JKQ295" s="477"/>
      <c r="JKV295" s="477"/>
      <c r="JKY295" s="477"/>
      <c r="JLD295" s="477"/>
      <c r="JLG295" s="477"/>
      <c r="JLL295" s="477"/>
      <c r="JLO295" s="477"/>
      <c r="JLT295" s="477"/>
      <c r="JLW295" s="477"/>
      <c r="JMB295" s="477"/>
      <c r="JME295" s="477"/>
      <c r="JMJ295" s="477"/>
      <c r="JMM295" s="477"/>
      <c r="JMR295" s="477"/>
      <c r="JMU295" s="477"/>
      <c r="JMZ295" s="477"/>
      <c r="JNC295" s="477"/>
      <c r="JNH295" s="477"/>
      <c r="JNK295" s="477"/>
      <c r="JNP295" s="477"/>
      <c r="JNS295" s="477"/>
      <c r="JNX295" s="477"/>
      <c r="JOA295" s="477"/>
      <c r="JOF295" s="477"/>
      <c r="JOI295" s="477"/>
      <c r="JON295" s="477"/>
      <c r="JOQ295" s="477"/>
      <c r="JOV295" s="477"/>
      <c r="JOY295" s="477"/>
      <c r="JPD295" s="477"/>
      <c r="JPG295" s="477"/>
      <c r="JPL295" s="477"/>
      <c r="JPO295" s="477"/>
      <c r="JPT295" s="477"/>
      <c r="JPW295" s="477"/>
      <c r="JQB295" s="477"/>
      <c r="JQE295" s="477"/>
      <c r="JQJ295" s="477"/>
      <c r="JQM295" s="477"/>
      <c r="JQR295" s="477"/>
      <c r="JQU295" s="477"/>
      <c r="JQZ295" s="477"/>
      <c r="JRC295" s="477"/>
      <c r="JRH295" s="477"/>
      <c r="JRK295" s="477"/>
      <c r="JRP295" s="477"/>
      <c r="JRS295" s="477"/>
      <c r="JRX295" s="477"/>
      <c r="JSA295" s="477"/>
      <c r="JSF295" s="477"/>
      <c r="JSI295" s="477"/>
      <c r="JSN295" s="477"/>
      <c r="JSQ295" s="477"/>
      <c r="JSV295" s="477"/>
      <c r="JSY295" s="477"/>
      <c r="JTD295" s="477"/>
      <c r="JTG295" s="477"/>
      <c r="JTL295" s="477"/>
      <c r="JTO295" s="477"/>
      <c r="JTT295" s="477"/>
      <c r="JTW295" s="477"/>
      <c r="JUB295" s="477"/>
      <c r="JUE295" s="477"/>
      <c r="JUJ295" s="477"/>
      <c r="JUM295" s="477"/>
      <c r="JUR295" s="477"/>
      <c r="JUU295" s="477"/>
      <c r="JUZ295" s="477"/>
      <c r="JVC295" s="477"/>
      <c r="JVH295" s="477"/>
      <c r="JVK295" s="477"/>
      <c r="JVP295" s="477"/>
      <c r="JVS295" s="477"/>
      <c r="JVX295" s="477"/>
      <c r="JWA295" s="477"/>
      <c r="JWF295" s="477"/>
      <c r="JWI295" s="477"/>
      <c r="JWN295" s="477"/>
      <c r="JWQ295" s="477"/>
      <c r="JWV295" s="477"/>
      <c r="JWY295" s="477"/>
      <c r="JXD295" s="477"/>
      <c r="JXG295" s="477"/>
      <c r="JXL295" s="477"/>
      <c r="JXO295" s="477"/>
      <c r="JXT295" s="477"/>
      <c r="JXW295" s="477"/>
      <c r="JYB295" s="477"/>
      <c r="JYE295" s="477"/>
      <c r="JYJ295" s="477"/>
      <c r="JYM295" s="477"/>
      <c r="JYR295" s="477"/>
      <c r="JYU295" s="477"/>
      <c r="JYZ295" s="477"/>
      <c r="JZC295" s="477"/>
      <c r="JZH295" s="477"/>
      <c r="JZK295" s="477"/>
      <c r="JZP295" s="477"/>
      <c r="JZS295" s="477"/>
      <c r="JZX295" s="477"/>
      <c r="KAA295" s="477"/>
      <c r="KAF295" s="477"/>
      <c r="KAI295" s="477"/>
      <c r="KAN295" s="477"/>
      <c r="KAQ295" s="477"/>
      <c r="KAV295" s="477"/>
      <c r="KAY295" s="477"/>
      <c r="KBD295" s="477"/>
      <c r="KBG295" s="477"/>
      <c r="KBL295" s="477"/>
      <c r="KBO295" s="477"/>
      <c r="KBT295" s="477"/>
      <c r="KBW295" s="477"/>
      <c r="KCB295" s="477"/>
      <c r="KCE295" s="477"/>
      <c r="KCJ295" s="477"/>
      <c r="KCM295" s="477"/>
      <c r="KCR295" s="477"/>
      <c r="KCU295" s="477"/>
      <c r="KCZ295" s="477"/>
      <c r="KDC295" s="477"/>
      <c r="KDH295" s="477"/>
      <c r="KDK295" s="477"/>
      <c r="KDP295" s="477"/>
      <c r="KDS295" s="477"/>
      <c r="KDX295" s="477"/>
      <c r="KEA295" s="477"/>
      <c r="KEF295" s="477"/>
      <c r="KEI295" s="477"/>
      <c r="KEN295" s="477"/>
      <c r="KEQ295" s="477"/>
      <c r="KEV295" s="477"/>
      <c r="KEY295" s="477"/>
      <c r="KFD295" s="477"/>
      <c r="KFG295" s="477"/>
      <c r="KFL295" s="477"/>
      <c r="KFO295" s="477"/>
      <c r="KFT295" s="477"/>
      <c r="KFW295" s="477"/>
      <c r="KGB295" s="477"/>
      <c r="KGE295" s="477"/>
      <c r="KGJ295" s="477"/>
      <c r="KGM295" s="477"/>
      <c r="KGR295" s="477"/>
      <c r="KGU295" s="477"/>
      <c r="KGZ295" s="477"/>
      <c r="KHC295" s="477"/>
      <c r="KHH295" s="477"/>
      <c r="KHK295" s="477"/>
      <c r="KHP295" s="477"/>
      <c r="KHS295" s="477"/>
      <c r="KHX295" s="477"/>
      <c r="KIA295" s="477"/>
      <c r="KIF295" s="477"/>
      <c r="KII295" s="477"/>
      <c r="KIN295" s="477"/>
      <c r="KIQ295" s="477"/>
      <c r="KIV295" s="477"/>
      <c r="KIY295" s="477"/>
      <c r="KJD295" s="477"/>
      <c r="KJG295" s="477"/>
      <c r="KJL295" s="477"/>
      <c r="KJO295" s="477"/>
      <c r="KJT295" s="477"/>
      <c r="KJW295" s="477"/>
      <c r="KKB295" s="477"/>
      <c r="KKE295" s="477"/>
      <c r="KKJ295" s="477"/>
      <c r="KKM295" s="477"/>
      <c r="KKR295" s="477"/>
      <c r="KKU295" s="477"/>
      <c r="KKZ295" s="477"/>
      <c r="KLC295" s="477"/>
      <c r="KLH295" s="477"/>
      <c r="KLK295" s="477"/>
      <c r="KLP295" s="477"/>
      <c r="KLS295" s="477"/>
      <c r="KLX295" s="477"/>
      <c r="KMA295" s="477"/>
      <c r="KMF295" s="477"/>
      <c r="KMI295" s="477"/>
      <c r="KMN295" s="477"/>
      <c r="KMQ295" s="477"/>
      <c r="KMV295" s="477"/>
      <c r="KMY295" s="477"/>
      <c r="KND295" s="477"/>
      <c r="KNG295" s="477"/>
      <c r="KNL295" s="477"/>
      <c r="KNO295" s="477"/>
      <c r="KNT295" s="477"/>
      <c r="KNW295" s="477"/>
      <c r="KOB295" s="477"/>
      <c r="KOE295" s="477"/>
      <c r="KOJ295" s="477"/>
      <c r="KOM295" s="477"/>
      <c r="KOR295" s="477"/>
      <c r="KOU295" s="477"/>
      <c r="KOZ295" s="477"/>
      <c r="KPC295" s="477"/>
      <c r="KPH295" s="477"/>
      <c r="KPK295" s="477"/>
      <c r="KPP295" s="477"/>
      <c r="KPS295" s="477"/>
      <c r="KPX295" s="477"/>
      <c r="KQA295" s="477"/>
      <c r="KQF295" s="477"/>
      <c r="KQI295" s="477"/>
      <c r="KQN295" s="477"/>
      <c r="KQQ295" s="477"/>
      <c r="KQV295" s="477"/>
      <c r="KQY295" s="477"/>
      <c r="KRD295" s="477"/>
      <c r="KRG295" s="477"/>
      <c r="KRL295" s="477"/>
      <c r="KRO295" s="477"/>
      <c r="KRT295" s="477"/>
      <c r="KRW295" s="477"/>
      <c r="KSB295" s="477"/>
      <c r="KSE295" s="477"/>
      <c r="KSJ295" s="477"/>
      <c r="KSM295" s="477"/>
      <c r="KSR295" s="477"/>
      <c r="KSU295" s="477"/>
      <c r="KSZ295" s="477"/>
      <c r="KTC295" s="477"/>
      <c r="KTH295" s="477"/>
      <c r="KTK295" s="477"/>
      <c r="KTP295" s="477"/>
      <c r="KTS295" s="477"/>
      <c r="KTX295" s="477"/>
      <c r="KUA295" s="477"/>
      <c r="KUF295" s="477"/>
      <c r="KUI295" s="477"/>
      <c r="KUN295" s="477"/>
      <c r="KUQ295" s="477"/>
      <c r="KUV295" s="477"/>
      <c r="KUY295" s="477"/>
      <c r="KVD295" s="477"/>
      <c r="KVG295" s="477"/>
      <c r="KVL295" s="477"/>
      <c r="KVO295" s="477"/>
      <c r="KVT295" s="477"/>
      <c r="KVW295" s="477"/>
      <c r="KWB295" s="477"/>
      <c r="KWE295" s="477"/>
      <c r="KWJ295" s="477"/>
      <c r="KWM295" s="477"/>
      <c r="KWR295" s="477"/>
      <c r="KWU295" s="477"/>
      <c r="KWZ295" s="477"/>
      <c r="KXC295" s="477"/>
      <c r="KXH295" s="477"/>
      <c r="KXK295" s="477"/>
      <c r="KXP295" s="477"/>
      <c r="KXS295" s="477"/>
      <c r="KXX295" s="477"/>
      <c r="KYA295" s="477"/>
      <c r="KYF295" s="477"/>
      <c r="KYI295" s="477"/>
      <c r="KYN295" s="477"/>
      <c r="KYQ295" s="477"/>
      <c r="KYV295" s="477"/>
      <c r="KYY295" s="477"/>
      <c r="KZD295" s="477"/>
      <c r="KZG295" s="477"/>
      <c r="KZL295" s="477"/>
      <c r="KZO295" s="477"/>
      <c r="KZT295" s="477"/>
      <c r="KZW295" s="477"/>
      <c r="LAB295" s="477"/>
      <c r="LAE295" s="477"/>
      <c r="LAJ295" s="477"/>
      <c r="LAM295" s="477"/>
      <c r="LAR295" s="477"/>
      <c r="LAU295" s="477"/>
      <c r="LAZ295" s="477"/>
      <c r="LBC295" s="477"/>
      <c r="LBH295" s="477"/>
      <c r="LBK295" s="477"/>
      <c r="LBP295" s="477"/>
      <c r="LBS295" s="477"/>
      <c r="LBX295" s="477"/>
      <c r="LCA295" s="477"/>
      <c r="LCF295" s="477"/>
      <c r="LCI295" s="477"/>
      <c r="LCN295" s="477"/>
      <c r="LCQ295" s="477"/>
      <c r="LCV295" s="477"/>
      <c r="LCY295" s="477"/>
      <c r="LDD295" s="477"/>
      <c r="LDG295" s="477"/>
      <c r="LDL295" s="477"/>
      <c r="LDO295" s="477"/>
      <c r="LDT295" s="477"/>
      <c r="LDW295" s="477"/>
      <c r="LEB295" s="477"/>
      <c r="LEE295" s="477"/>
      <c r="LEJ295" s="477"/>
      <c r="LEM295" s="477"/>
      <c r="LER295" s="477"/>
      <c r="LEU295" s="477"/>
      <c r="LEZ295" s="477"/>
      <c r="LFC295" s="477"/>
      <c r="LFH295" s="477"/>
      <c r="LFK295" s="477"/>
      <c r="LFP295" s="477"/>
      <c r="LFS295" s="477"/>
      <c r="LFX295" s="477"/>
      <c r="LGA295" s="477"/>
      <c r="LGF295" s="477"/>
      <c r="LGI295" s="477"/>
      <c r="LGN295" s="477"/>
      <c r="LGQ295" s="477"/>
      <c r="LGV295" s="477"/>
      <c r="LGY295" s="477"/>
      <c r="LHD295" s="477"/>
      <c r="LHG295" s="477"/>
      <c r="LHL295" s="477"/>
      <c r="LHO295" s="477"/>
      <c r="LHT295" s="477"/>
      <c r="LHW295" s="477"/>
      <c r="LIB295" s="477"/>
      <c r="LIE295" s="477"/>
      <c r="LIJ295" s="477"/>
      <c r="LIM295" s="477"/>
      <c r="LIR295" s="477"/>
      <c r="LIU295" s="477"/>
      <c r="LIZ295" s="477"/>
      <c r="LJC295" s="477"/>
      <c r="LJH295" s="477"/>
      <c r="LJK295" s="477"/>
      <c r="LJP295" s="477"/>
      <c r="LJS295" s="477"/>
      <c r="LJX295" s="477"/>
      <c r="LKA295" s="477"/>
      <c r="LKF295" s="477"/>
      <c r="LKI295" s="477"/>
      <c r="LKN295" s="477"/>
      <c r="LKQ295" s="477"/>
      <c r="LKV295" s="477"/>
      <c r="LKY295" s="477"/>
      <c r="LLD295" s="477"/>
      <c r="LLG295" s="477"/>
      <c r="LLL295" s="477"/>
      <c r="LLO295" s="477"/>
      <c r="LLT295" s="477"/>
      <c r="LLW295" s="477"/>
      <c r="LMB295" s="477"/>
      <c r="LME295" s="477"/>
      <c r="LMJ295" s="477"/>
      <c r="LMM295" s="477"/>
      <c r="LMR295" s="477"/>
      <c r="LMU295" s="477"/>
      <c r="LMZ295" s="477"/>
      <c r="LNC295" s="477"/>
      <c r="LNH295" s="477"/>
      <c r="LNK295" s="477"/>
      <c r="LNP295" s="477"/>
      <c r="LNS295" s="477"/>
      <c r="LNX295" s="477"/>
      <c r="LOA295" s="477"/>
      <c r="LOF295" s="477"/>
      <c r="LOI295" s="477"/>
      <c r="LON295" s="477"/>
      <c r="LOQ295" s="477"/>
      <c r="LOV295" s="477"/>
      <c r="LOY295" s="477"/>
      <c r="LPD295" s="477"/>
      <c r="LPG295" s="477"/>
      <c r="LPL295" s="477"/>
      <c r="LPO295" s="477"/>
      <c r="LPT295" s="477"/>
      <c r="LPW295" s="477"/>
      <c r="LQB295" s="477"/>
      <c r="LQE295" s="477"/>
      <c r="LQJ295" s="477"/>
      <c r="LQM295" s="477"/>
      <c r="LQR295" s="477"/>
      <c r="LQU295" s="477"/>
      <c r="LQZ295" s="477"/>
      <c r="LRC295" s="477"/>
      <c r="LRH295" s="477"/>
      <c r="LRK295" s="477"/>
      <c r="LRP295" s="477"/>
      <c r="LRS295" s="477"/>
      <c r="LRX295" s="477"/>
      <c r="LSA295" s="477"/>
      <c r="LSF295" s="477"/>
      <c r="LSI295" s="477"/>
      <c r="LSN295" s="477"/>
      <c r="LSQ295" s="477"/>
      <c r="LSV295" s="477"/>
      <c r="LSY295" s="477"/>
      <c r="LTD295" s="477"/>
      <c r="LTG295" s="477"/>
      <c r="LTL295" s="477"/>
      <c r="LTO295" s="477"/>
      <c r="LTT295" s="477"/>
      <c r="LTW295" s="477"/>
      <c r="LUB295" s="477"/>
      <c r="LUE295" s="477"/>
      <c r="LUJ295" s="477"/>
      <c r="LUM295" s="477"/>
      <c r="LUR295" s="477"/>
      <c r="LUU295" s="477"/>
      <c r="LUZ295" s="477"/>
      <c r="LVC295" s="477"/>
      <c r="LVH295" s="477"/>
      <c r="LVK295" s="477"/>
      <c r="LVP295" s="477"/>
      <c r="LVS295" s="477"/>
      <c r="LVX295" s="477"/>
      <c r="LWA295" s="477"/>
      <c r="LWF295" s="477"/>
      <c r="LWI295" s="477"/>
      <c r="LWN295" s="477"/>
      <c r="LWQ295" s="477"/>
      <c r="LWV295" s="477"/>
      <c r="LWY295" s="477"/>
      <c r="LXD295" s="477"/>
      <c r="LXG295" s="477"/>
      <c r="LXL295" s="477"/>
      <c r="LXO295" s="477"/>
      <c r="LXT295" s="477"/>
      <c r="LXW295" s="477"/>
      <c r="LYB295" s="477"/>
      <c r="LYE295" s="477"/>
      <c r="LYJ295" s="477"/>
      <c r="LYM295" s="477"/>
      <c r="LYR295" s="477"/>
      <c r="LYU295" s="477"/>
      <c r="LYZ295" s="477"/>
      <c r="LZC295" s="477"/>
      <c r="LZH295" s="477"/>
      <c r="LZK295" s="477"/>
      <c r="LZP295" s="477"/>
      <c r="LZS295" s="477"/>
      <c r="LZX295" s="477"/>
      <c r="MAA295" s="477"/>
      <c r="MAF295" s="477"/>
      <c r="MAI295" s="477"/>
      <c r="MAN295" s="477"/>
      <c r="MAQ295" s="477"/>
      <c r="MAV295" s="477"/>
      <c r="MAY295" s="477"/>
      <c r="MBD295" s="477"/>
      <c r="MBG295" s="477"/>
      <c r="MBL295" s="477"/>
      <c r="MBO295" s="477"/>
      <c r="MBT295" s="477"/>
      <c r="MBW295" s="477"/>
      <c r="MCB295" s="477"/>
      <c r="MCE295" s="477"/>
      <c r="MCJ295" s="477"/>
      <c r="MCM295" s="477"/>
      <c r="MCR295" s="477"/>
      <c r="MCU295" s="477"/>
      <c r="MCZ295" s="477"/>
      <c r="MDC295" s="477"/>
      <c r="MDH295" s="477"/>
      <c r="MDK295" s="477"/>
      <c r="MDP295" s="477"/>
      <c r="MDS295" s="477"/>
      <c r="MDX295" s="477"/>
      <c r="MEA295" s="477"/>
      <c r="MEF295" s="477"/>
      <c r="MEI295" s="477"/>
      <c r="MEN295" s="477"/>
      <c r="MEQ295" s="477"/>
      <c r="MEV295" s="477"/>
      <c r="MEY295" s="477"/>
      <c r="MFD295" s="477"/>
      <c r="MFG295" s="477"/>
      <c r="MFL295" s="477"/>
      <c r="MFO295" s="477"/>
      <c r="MFT295" s="477"/>
      <c r="MFW295" s="477"/>
      <c r="MGB295" s="477"/>
      <c r="MGE295" s="477"/>
      <c r="MGJ295" s="477"/>
      <c r="MGM295" s="477"/>
      <c r="MGR295" s="477"/>
      <c r="MGU295" s="477"/>
      <c r="MGZ295" s="477"/>
      <c r="MHC295" s="477"/>
      <c r="MHH295" s="477"/>
      <c r="MHK295" s="477"/>
      <c r="MHP295" s="477"/>
      <c r="MHS295" s="477"/>
      <c r="MHX295" s="477"/>
      <c r="MIA295" s="477"/>
      <c r="MIF295" s="477"/>
      <c r="MII295" s="477"/>
      <c r="MIN295" s="477"/>
      <c r="MIQ295" s="477"/>
      <c r="MIV295" s="477"/>
      <c r="MIY295" s="477"/>
      <c r="MJD295" s="477"/>
      <c r="MJG295" s="477"/>
      <c r="MJL295" s="477"/>
      <c r="MJO295" s="477"/>
      <c r="MJT295" s="477"/>
      <c r="MJW295" s="477"/>
      <c r="MKB295" s="477"/>
      <c r="MKE295" s="477"/>
      <c r="MKJ295" s="477"/>
      <c r="MKM295" s="477"/>
      <c r="MKR295" s="477"/>
      <c r="MKU295" s="477"/>
      <c r="MKZ295" s="477"/>
      <c r="MLC295" s="477"/>
      <c r="MLH295" s="477"/>
      <c r="MLK295" s="477"/>
      <c r="MLP295" s="477"/>
      <c r="MLS295" s="477"/>
      <c r="MLX295" s="477"/>
      <c r="MMA295" s="477"/>
      <c r="MMF295" s="477"/>
      <c r="MMI295" s="477"/>
      <c r="MMN295" s="477"/>
      <c r="MMQ295" s="477"/>
      <c r="MMV295" s="477"/>
      <c r="MMY295" s="477"/>
      <c r="MND295" s="477"/>
      <c r="MNG295" s="477"/>
      <c r="MNL295" s="477"/>
      <c r="MNO295" s="477"/>
      <c r="MNT295" s="477"/>
      <c r="MNW295" s="477"/>
      <c r="MOB295" s="477"/>
      <c r="MOE295" s="477"/>
      <c r="MOJ295" s="477"/>
      <c r="MOM295" s="477"/>
      <c r="MOR295" s="477"/>
      <c r="MOU295" s="477"/>
      <c r="MOZ295" s="477"/>
      <c r="MPC295" s="477"/>
      <c r="MPH295" s="477"/>
      <c r="MPK295" s="477"/>
      <c r="MPP295" s="477"/>
      <c r="MPS295" s="477"/>
      <c r="MPX295" s="477"/>
      <c r="MQA295" s="477"/>
      <c r="MQF295" s="477"/>
      <c r="MQI295" s="477"/>
      <c r="MQN295" s="477"/>
      <c r="MQQ295" s="477"/>
      <c r="MQV295" s="477"/>
      <c r="MQY295" s="477"/>
      <c r="MRD295" s="477"/>
      <c r="MRG295" s="477"/>
      <c r="MRL295" s="477"/>
      <c r="MRO295" s="477"/>
      <c r="MRT295" s="477"/>
      <c r="MRW295" s="477"/>
      <c r="MSB295" s="477"/>
      <c r="MSE295" s="477"/>
      <c r="MSJ295" s="477"/>
      <c r="MSM295" s="477"/>
      <c r="MSR295" s="477"/>
      <c r="MSU295" s="477"/>
      <c r="MSZ295" s="477"/>
      <c r="MTC295" s="477"/>
      <c r="MTH295" s="477"/>
      <c r="MTK295" s="477"/>
      <c r="MTP295" s="477"/>
      <c r="MTS295" s="477"/>
      <c r="MTX295" s="477"/>
      <c r="MUA295" s="477"/>
      <c r="MUF295" s="477"/>
      <c r="MUI295" s="477"/>
      <c r="MUN295" s="477"/>
      <c r="MUQ295" s="477"/>
      <c r="MUV295" s="477"/>
      <c r="MUY295" s="477"/>
      <c r="MVD295" s="477"/>
      <c r="MVG295" s="477"/>
      <c r="MVL295" s="477"/>
      <c r="MVO295" s="477"/>
      <c r="MVT295" s="477"/>
      <c r="MVW295" s="477"/>
      <c r="MWB295" s="477"/>
      <c r="MWE295" s="477"/>
      <c r="MWJ295" s="477"/>
      <c r="MWM295" s="477"/>
      <c r="MWR295" s="477"/>
      <c r="MWU295" s="477"/>
      <c r="MWZ295" s="477"/>
      <c r="MXC295" s="477"/>
      <c r="MXH295" s="477"/>
      <c r="MXK295" s="477"/>
      <c r="MXP295" s="477"/>
      <c r="MXS295" s="477"/>
      <c r="MXX295" s="477"/>
      <c r="MYA295" s="477"/>
      <c r="MYF295" s="477"/>
      <c r="MYI295" s="477"/>
      <c r="MYN295" s="477"/>
      <c r="MYQ295" s="477"/>
      <c r="MYV295" s="477"/>
      <c r="MYY295" s="477"/>
      <c r="MZD295" s="477"/>
      <c r="MZG295" s="477"/>
      <c r="MZL295" s="477"/>
      <c r="MZO295" s="477"/>
      <c r="MZT295" s="477"/>
      <c r="MZW295" s="477"/>
      <c r="NAB295" s="477"/>
      <c r="NAE295" s="477"/>
      <c r="NAJ295" s="477"/>
      <c r="NAM295" s="477"/>
      <c r="NAR295" s="477"/>
      <c r="NAU295" s="477"/>
      <c r="NAZ295" s="477"/>
      <c r="NBC295" s="477"/>
      <c r="NBH295" s="477"/>
      <c r="NBK295" s="477"/>
      <c r="NBP295" s="477"/>
      <c r="NBS295" s="477"/>
      <c r="NBX295" s="477"/>
      <c r="NCA295" s="477"/>
      <c r="NCF295" s="477"/>
      <c r="NCI295" s="477"/>
      <c r="NCN295" s="477"/>
      <c r="NCQ295" s="477"/>
      <c r="NCV295" s="477"/>
      <c r="NCY295" s="477"/>
      <c r="NDD295" s="477"/>
      <c r="NDG295" s="477"/>
      <c r="NDL295" s="477"/>
      <c r="NDO295" s="477"/>
      <c r="NDT295" s="477"/>
      <c r="NDW295" s="477"/>
      <c r="NEB295" s="477"/>
      <c r="NEE295" s="477"/>
      <c r="NEJ295" s="477"/>
      <c r="NEM295" s="477"/>
      <c r="NER295" s="477"/>
      <c r="NEU295" s="477"/>
      <c r="NEZ295" s="477"/>
      <c r="NFC295" s="477"/>
      <c r="NFH295" s="477"/>
      <c r="NFK295" s="477"/>
      <c r="NFP295" s="477"/>
      <c r="NFS295" s="477"/>
      <c r="NFX295" s="477"/>
      <c r="NGA295" s="477"/>
      <c r="NGF295" s="477"/>
      <c r="NGI295" s="477"/>
      <c r="NGN295" s="477"/>
      <c r="NGQ295" s="477"/>
      <c r="NGV295" s="477"/>
      <c r="NGY295" s="477"/>
      <c r="NHD295" s="477"/>
      <c r="NHG295" s="477"/>
      <c r="NHL295" s="477"/>
      <c r="NHO295" s="477"/>
      <c r="NHT295" s="477"/>
      <c r="NHW295" s="477"/>
      <c r="NIB295" s="477"/>
      <c r="NIE295" s="477"/>
      <c r="NIJ295" s="477"/>
      <c r="NIM295" s="477"/>
      <c r="NIR295" s="477"/>
      <c r="NIU295" s="477"/>
      <c r="NIZ295" s="477"/>
      <c r="NJC295" s="477"/>
      <c r="NJH295" s="477"/>
      <c r="NJK295" s="477"/>
      <c r="NJP295" s="477"/>
      <c r="NJS295" s="477"/>
      <c r="NJX295" s="477"/>
      <c r="NKA295" s="477"/>
      <c r="NKF295" s="477"/>
      <c r="NKI295" s="477"/>
      <c r="NKN295" s="477"/>
      <c r="NKQ295" s="477"/>
      <c r="NKV295" s="477"/>
      <c r="NKY295" s="477"/>
      <c r="NLD295" s="477"/>
      <c r="NLG295" s="477"/>
      <c r="NLL295" s="477"/>
      <c r="NLO295" s="477"/>
      <c r="NLT295" s="477"/>
      <c r="NLW295" s="477"/>
      <c r="NMB295" s="477"/>
      <c r="NME295" s="477"/>
      <c r="NMJ295" s="477"/>
      <c r="NMM295" s="477"/>
      <c r="NMR295" s="477"/>
      <c r="NMU295" s="477"/>
      <c r="NMZ295" s="477"/>
      <c r="NNC295" s="477"/>
      <c r="NNH295" s="477"/>
      <c r="NNK295" s="477"/>
      <c r="NNP295" s="477"/>
      <c r="NNS295" s="477"/>
      <c r="NNX295" s="477"/>
      <c r="NOA295" s="477"/>
      <c r="NOF295" s="477"/>
      <c r="NOI295" s="477"/>
      <c r="NON295" s="477"/>
      <c r="NOQ295" s="477"/>
      <c r="NOV295" s="477"/>
      <c r="NOY295" s="477"/>
      <c r="NPD295" s="477"/>
      <c r="NPG295" s="477"/>
      <c r="NPL295" s="477"/>
      <c r="NPO295" s="477"/>
      <c r="NPT295" s="477"/>
      <c r="NPW295" s="477"/>
      <c r="NQB295" s="477"/>
      <c r="NQE295" s="477"/>
      <c r="NQJ295" s="477"/>
      <c r="NQM295" s="477"/>
      <c r="NQR295" s="477"/>
      <c r="NQU295" s="477"/>
      <c r="NQZ295" s="477"/>
      <c r="NRC295" s="477"/>
      <c r="NRH295" s="477"/>
      <c r="NRK295" s="477"/>
      <c r="NRP295" s="477"/>
      <c r="NRS295" s="477"/>
      <c r="NRX295" s="477"/>
      <c r="NSA295" s="477"/>
      <c r="NSF295" s="477"/>
      <c r="NSI295" s="477"/>
      <c r="NSN295" s="477"/>
      <c r="NSQ295" s="477"/>
      <c r="NSV295" s="477"/>
      <c r="NSY295" s="477"/>
      <c r="NTD295" s="477"/>
      <c r="NTG295" s="477"/>
      <c r="NTL295" s="477"/>
      <c r="NTO295" s="477"/>
      <c r="NTT295" s="477"/>
      <c r="NTW295" s="477"/>
      <c r="NUB295" s="477"/>
      <c r="NUE295" s="477"/>
      <c r="NUJ295" s="477"/>
      <c r="NUM295" s="477"/>
      <c r="NUR295" s="477"/>
      <c r="NUU295" s="477"/>
      <c r="NUZ295" s="477"/>
      <c r="NVC295" s="477"/>
      <c r="NVH295" s="477"/>
      <c r="NVK295" s="477"/>
      <c r="NVP295" s="477"/>
      <c r="NVS295" s="477"/>
      <c r="NVX295" s="477"/>
      <c r="NWA295" s="477"/>
      <c r="NWF295" s="477"/>
      <c r="NWI295" s="477"/>
      <c r="NWN295" s="477"/>
      <c r="NWQ295" s="477"/>
      <c r="NWV295" s="477"/>
      <c r="NWY295" s="477"/>
      <c r="NXD295" s="477"/>
      <c r="NXG295" s="477"/>
      <c r="NXL295" s="477"/>
      <c r="NXO295" s="477"/>
      <c r="NXT295" s="477"/>
      <c r="NXW295" s="477"/>
      <c r="NYB295" s="477"/>
      <c r="NYE295" s="477"/>
      <c r="NYJ295" s="477"/>
      <c r="NYM295" s="477"/>
      <c r="NYR295" s="477"/>
      <c r="NYU295" s="477"/>
      <c r="NYZ295" s="477"/>
      <c r="NZC295" s="477"/>
      <c r="NZH295" s="477"/>
      <c r="NZK295" s="477"/>
      <c r="NZP295" s="477"/>
      <c r="NZS295" s="477"/>
      <c r="NZX295" s="477"/>
      <c r="OAA295" s="477"/>
      <c r="OAF295" s="477"/>
      <c r="OAI295" s="477"/>
      <c r="OAN295" s="477"/>
      <c r="OAQ295" s="477"/>
      <c r="OAV295" s="477"/>
      <c r="OAY295" s="477"/>
      <c r="OBD295" s="477"/>
      <c r="OBG295" s="477"/>
      <c r="OBL295" s="477"/>
      <c r="OBO295" s="477"/>
      <c r="OBT295" s="477"/>
      <c r="OBW295" s="477"/>
      <c r="OCB295" s="477"/>
      <c r="OCE295" s="477"/>
      <c r="OCJ295" s="477"/>
      <c r="OCM295" s="477"/>
      <c r="OCR295" s="477"/>
      <c r="OCU295" s="477"/>
      <c r="OCZ295" s="477"/>
      <c r="ODC295" s="477"/>
      <c r="ODH295" s="477"/>
      <c r="ODK295" s="477"/>
      <c r="ODP295" s="477"/>
      <c r="ODS295" s="477"/>
      <c r="ODX295" s="477"/>
      <c r="OEA295" s="477"/>
      <c r="OEF295" s="477"/>
      <c r="OEI295" s="477"/>
      <c r="OEN295" s="477"/>
      <c r="OEQ295" s="477"/>
      <c r="OEV295" s="477"/>
      <c r="OEY295" s="477"/>
      <c r="OFD295" s="477"/>
      <c r="OFG295" s="477"/>
      <c r="OFL295" s="477"/>
      <c r="OFO295" s="477"/>
      <c r="OFT295" s="477"/>
      <c r="OFW295" s="477"/>
      <c r="OGB295" s="477"/>
      <c r="OGE295" s="477"/>
      <c r="OGJ295" s="477"/>
      <c r="OGM295" s="477"/>
      <c r="OGR295" s="477"/>
      <c r="OGU295" s="477"/>
      <c r="OGZ295" s="477"/>
      <c r="OHC295" s="477"/>
      <c r="OHH295" s="477"/>
      <c r="OHK295" s="477"/>
      <c r="OHP295" s="477"/>
      <c r="OHS295" s="477"/>
      <c r="OHX295" s="477"/>
      <c r="OIA295" s="477"/>
      <c r="OIF295" s="477"/>
      <c r="OII295" s="477"/>
      <c r="OIN295" s="477"/>
      <c r="OIQ295" s="477"/>
      <c r="OIV295" s="477"/>
      <c r="OIY295" s="477"/>
      <c r="OJD295" s="477"/>
      <c r="OJG295" s="477"/>
      <c r="OJL295" s="477"/>
      <c r="OJO295" s="477"/>
      <c r="OJT295" s="477"/>
      <c r="OJW295" s="477"/>
      <c r="OKB295" s="477"/>
      <c r="OKE295" s="477"/>
      <c r="OKJ295" s="477"/>
      <c r="OKM295" s="477"/>
      <c r="OKR295" s="477"/>
      <c r="OKU295" s="477"/>
      <c r="OKZ295" s="477"/>
      <c r="OLC295" s="477"/>
      <c r="OLH295" s="477"/>
      <c r="OLK295" s="477"/>
      <c r="OLP295" s="477"/>
      <c r="OLS295" s="477"/>
      <c r="OLX295" s="477"/>
      <c r="OMA295" s="477"/>
      <c r="OMF295" s="477"/>
      <c r="OMI295" s="477"/>
      <c r="OMN295" s="477"/>
      <c r="OMQ295" s="477"/>
      <c r="OMV295" s="477"/>
      <c r="OMY295" s="477"/>
      <c r="OND295" s="477"/>
      <c r="ONG295" s="477"/>
      <c r="ONL295" s="477"/>
      <c r="ONO295" s="477"/>
      <c r="ONT295" s="477"/>
      <c r="ONW295" s="477"/>
      <c r="OOB295" s="477"/>
      <c r="OOE295" s="477"/>
      <c r="OOJ295" s="477"/>
      <c r="OOM295" s="477"/>
      <c r="OOR295" s="477"/>
      <c r="OOU295" s="477"/>
      <c r="OOZ295" s="477"/>
      <c r="OPC295" s="477"/>
      <c r="OPH295" s="477"/>
      <c r="OPK295" s="477"/>
      <c r="OPP295" s="477"/>
      <c r="OPS295" s="477"/>
      <c r="OPX295" s="477"/>
      <c r="OQA295" s="477"/>
      <c r="OQF295" s="477"/>
      <c r="OQI295" s="477"/>
      <c r="OQN295" s="477"/>
      <c r="OQQ295" s="477"/>
      <c r="OQV295" s="477"/>
      <c r="OQY295" s="477"/>
      <c r="ORD295" s="477"/>
      <c r="ORG295" s="477"/>
      <c r="ORL295" s="477"/>
      <c r="ORO295" s="477"/>
      <c r="ORT295" s="477"/>
      <c r="ORW295" s="477"/>
      <c r="OSB295" s="477"/>
      <c r="OSE295" s="477"/>
      <c r="OSJ295" s="477"/>
      <c r="OSM295" s="477"/>
      <c r="OSR295" s="477"/>
      <c r="OSU295" s="477"/>
      <c r="OSZ295" s="477"/>
      <c r="OTC295" s="477"/>
      <c r="OTH295" s="477"/>
      <c r="OTK295" s="477"/>
      <c r="OTP295" s="477"/>
      <c r="OTS295" s="477"/>
      <c r="OTX295" s="477"/>
      <c r="OUA295" s="477"/>
      <c r="OUF295" s="477"/>
      <c r="OUI295" s="477"/>
      <c r="OUN295" s="477"/>
      <c r="OUQ295" s="477"/>
      <c r="OUV295" s="477"/>
      <c r="OUY295" s="477"/>
      <c r="OVD295" s="477"/>
      <c r="OVG295" s="477"/>
      <c r="OVL295" s="477"/>
      <c r="OVO295" s="477"/>
      <c r="OVT295" s="477"/>
      <c r="OVW295" s="477"/>
      <c r="OWB295" s="477"/>
      <c r="OWE295" s="477"/>
      <c r="OWJ295" s="477"/>
      <c r="OWM295" s="477"/>
      <c r="OWR295" s="477"/>
      <c r="OWU295" s="477"/>
      <c r="OWZ295" s="477"/>
      <c r="OXC295" s="477"/>
      <c r="OXH295" s="477"/>
      <c r="OXK295" s="477"/>
      <c r="OXP295" s="477"/>
      <c r="OXS295" s="477"/>
      <c r="OXX295" s="477"/>
      <c r="OYA295" s="477"/>
      <c r="OYF295" s="477"/>
      <c r="OYI295" s="477"/>
      <c r="OYN295" s="477"/>
      <c r="OYQ295" s="477"/>
      <c r="OYV295" s="477"/>
      <c r="OYY295" s="477"/>
      <c r="OZD295" s="477"/>
      <c r="OZG295" s="477"/>
      <c r="OZL295" s="477"/>
      <c r="OZO295" s="477"/>
      <c r="OZT295" s="477"/>
      <c r="OZW295" s="477"/>
      <c r="PAB295" s="477"/>
      <c r="PAE295" s="477"/>
      <c r="PAJ295" s="477"/>
      <c r="PAM295" s="477"/>
      <c r="PAR295" s="477"/>
      <c r="PAU295" s="477"/>
      <c r="PAZ295" s="477"/>
      <c r="PBC295" s="477"/>
      <c r="PBH295" s="477"/>
      <c r="PBK295" s="477"/>
      <c r="PBP295" s="477"/>
      <c r="PBS295" s="477"/>
      <c r="PBX295" s="477"/>
      <c r="PCA295" s="477"/>
      <c r="PCF295" s="477"/>
      <c r="PCI295" s="477"/>
      <c r="PCN295" s="477"/>
      <c r="PCQ295" s="477"/>
      <c r="PCV295" s="477"/>
      <c r="PCY295" s="477"/>
      <c r="PDD295" s="477"/>
      <c r="PDG295" s="477"/>
      <c r="PDL295" s="477"/>
      <c r="PDO295" s="477"/>
      <c r="PDT295" s="477"/>
      <c r="PDW295" s="477"/>
      <c r="PEB295" s="477"/>
      <c r="PEE295" s="477"/>
      <c r="PEJ295" s="477"/>
      <c r="PEM295" s="477"/>
      <c r="PER295" s="477"/>
      <c r="PEU295" s="477"/>
      <c r="PEZ295" s="477"/>
      <c r="PFC295" s="477"/>
      <c r="PFH295" s="477"/>
      <c r="PFK295" s="477"/>
      <c r="PFP295" s="477"/>
      <c r="PFS295" s="477"/>
      <c r="PFX295" s="477"/>
      <c r="PGA295" s="477"/>
      <c r="PGF295" s="477"/>
      <c r="PGI295" s="477"/>
      <c r="PGN295" s="477"/>
      <c r="PGQ295" s="477"/>
      <c r="PGV295" s="477"/>
      <c r="PGY295" s="477"/>
      <c r="PHD295" s="477"/>
      <c r="PHG295" s="477"/>
      <c r="PHL295" s="477"/>
      <c r="PHO295" s="477"/>
      <c r="PHT295" s="477"/>
      <c r="PHW295" s="477"/>
      <c r="PIB295" s="477"/>
      <c r="PIE295" s="477"/>
      <c r="PIJ295" s="477"/>
      <c r="PIM295" s="477"/>
      <c r="PIR295" s="477"/>
      <c r="PIU295" s="477"/>
      <c r="PIZ295" s="477"/>
      <c r="PJC295" s="477"/>
      <c r="PJH295" s="477"/>
      <c r="PJK295" s="477"/>
      <c r="PJP295" s="477"/>
      <c r="PJS295" s="477"/>
      <c r="PJX295" s="477"/>
      <c r="PKA295" s="477"/>
      <c r="PKF295" s="477"/>
      <c r="PKI295" s="477"/>
      <c r="PKN295" s="477"/>
      <c r="PKQ295" s="477"/>
      <c r="PKV295" s="477"/>
      <c r="PKY295" s="477"/>
      <c r="PLD295" s="477"/>
      <c r="PLG295" s="477"/>
      <c r="PLL295" s="477"/>
      <c r="PLO295" s="477"/>
      <c r="PLT295" s="477"/>
      <c r="PLW295" s="477"/>
      <c r="PMB295" s="477"/>
      <c r="PME295" s="477"/>
      <c r="PMJ295" s="477"/>
      <c r="PMM295" s="477"/>
      <c r="PMR295" s="477"/>
      <c r="PMU295" s="477"/>
      <c r="PMZ295" s="477"/>
      <c r="PNC295" s="477"/>
      <c r="PNH295" s="477"/>
      <c r="PNK295" s="477"/>
      <c r="PNP295" s="477"/>
      <c r="PNS295" s="477"/>
      <c r="PNX295" s="477"/>
      <c r="POA295" s="477"/>
      <c r="POF295" s="477"/>
      <c r="POI295" s="477"/>
      <c r="PON295" s="477"/>
      <c r="POQ295" s="477"/>
      <c r="POV295" s="477"/>
      <c r="POY295" s="477"/>
      <c r="PPD295" s="477"/>
      <c r="PPG295" s="477"/>
      <c r="PPL295" s="477"/>
      <c r="PPO295" s="477"/>
      <c r="PPT295" s="477"/>
      <c r="PPW295" s="477"/>
      <c r="PQB295" s="477"/>
      <c r="PQE295" s="477"/>
      <c r="PQJ295" s="477"/>
      <c r="PQM295" s="477"/>
      <c r="PQR295" s="477"/>
      <c r="PQU295" s="477"/>
      <c r="PQZ295" s="477"/>
      <c r="PRC295" s="477"/>
      <c r="PRH295" s="477"/>
      <c r="PRK295" s="477"/>
      <c r="PRP295" s="477"/>
      <c r="PRS295" s="477"/>
      <c r="PRX295" s="477"/>
      <c r="PSA295" s="477"/>
      <c r="PSF295" s="477"/>
      <c r="PSI295" s="477"/>
      <c r="PSN295" s="477"/>
      <c r="PSQ295" s="477"/>
      <c r="PSV295" s="477"/>
      <c r="PSY295" s="477"/>
      <c r="PTD295" s="477"/>
      <c r="PTG295" s="477"/>
      <c r="PTL295" s="477"/>
      <c r="PTO295" s="477"/>
      <c r="PTT295" s="477"/>
      <c r="PTW295" s="477"/>
      <c r="PUB295" s="477"/>
      <c r="PUE295" s="477"/>
      <c r="PUJ295" s="477"/>
      <c r="PUM295" s="477"/>
      <c r="PUR295" s="477"/>
      <c r="PUU295" s="477"/>
      <c r="PUZ295" s="477"/>
      <c r="PVC295" s="477"/>
      <c r="PVH295" s="477"/>
      <c r="PVK295" s="477"/>
      <c r="PVP295" s="477"/>
      <c r="PVS295" s="477"/>
      <c r="PVX295" s="477"/>
      <c r="PWA295" s="477"/>
      <c r="PWF295" s="477"/>
      <c r="PWI295" s="477"/>
      <c r="PWN295" s="477"/>
      <c r="PWQ295" s="477"/>
      <c r="PWV295" s="477"/>
      <c r="PWY295" s="477"/>
      <c r="PXD295" s="477"/>
      <c r="PXG295" s="477"/>
      <c r="PXL295" s="477"/>
      <c r="PXO295" s="477"/>
      <c r="PXT295" s="477"/>
      <c r="PXW295" s="477"/>
      <c r="PYB295" s="477"/>
      <c r="PYE295" s="477"/>
      <c r="PYJ295" s="477"/>
      <c r="PYM295" s="477"/>
      <c r="PYR295" s="477"/>
      <c r="PYU295" s="477"/>
      <c r="PYZ295" s="477"/>
      <c r="PZC295" s="477"/>
      <c r="PZH295" s="477"/>
      <c r="PZK295" s="477"/>
      <c r="PZP295" s="477"/>
      <c r="PZS295" s="477"/>
      <c r="PZX295" s="477"/>
      <c r="QAA295" s="477"/>
      <c r="QAF295" s="477"/>
      <c r="QAI295" s="477"/>
      <c r="QAN295" s="477"/>
      <c r="QAQ295" s="477"/>
      <c r="QAV295" s="477"/>
      <c r="QAY295" s="477"/>
      <c r="QBD295" s="477"/>
      <c r="QBG295" s="477"/>
      <c r="QBL295" s="477"/>
      <c r="QBO295" s="477"/>
      <c r="QBT295" s="477"/>
      <c r="QBW295" s="477"/>
      <c r="QCB295" s="477"/>
      <c r="QCE295" s="477"/>
      <c r="QCJ295" s="477"/>
      <c r="QCM295" s="477"/>
      <c r="QCR295" s="477"/>
      <c r="QCU295" s="477"/>
      <c r="QCZ295" s="477"/>
      <c r="QDC295" s="477"/>
      <c r="QDH295" s="477"/>
      <c r="QDK295" s="477"/>
      <c r="QDP295" s="477"/>
      <c r="QDS295" s="477"/>
      <c r="QDX295" s="477"/>
      <c r="QEA295" s="477"/>
      <c r="QEF295" s="477"/>
      <c r="QEI295" s="477"/>
      <c r="QEN295" s="477"/>
      <c r="QEQ295" s="477"/>
      <c r="QEV295" s="477"/>
      <c r="QEY295" s="477"/>
      <c r="QFD295" s="477"/>
      <c r="QFG295" s="477"/>
      <c r="QFL295" s="477"/>
      <c r="QFO295" s="477"/>
      <c r="QFT295" s="477"/>
      <c r="QFW295" s="477"/>
      <c r="QGB295" s="477"/>
      <c r="QGE295" s="477"/>
      <c r="QGJ295" s="477"/>
      <c r="QGM295" s="477"/>
      <c r="QGR295" s="477"/>
      <c r="QGU295" s="477"/>
      <c r="QGZ295" s="477"/>
      <c r="QHC295" s="477"/>
      <c r="QHH295" s="477"/>
      <c r="QHK295" s="477"/>
      <c r="QHP295" s="477"/>
      <c r="QHS295" s="477"/>
      <c r="QHX295" s="477"/>
      <c r="QIA295" s="477"/>
      <c r="QIF295" s="477"/>
      <c r="QII295" s="477"/>
      <c r="QIN295" s="477"/>
      <c r="QIQ295" s="477"/>
      <c r="QIV295" s="477"/>
      <c r="QIY295" s="477"/>
      <c r="QJD295" s="477"/>
      <c r="QJG295" s="477"/>
      <c r="QJL295" s="477"/>
      <c r="QJO295" s="477"/>
      <c r="QJT295" s="477"/>
      <c r="QJW295" s="477"/>
      <c r="QKB295" s="477"/>
      <c r="QKE295" s="477"/>
      <c r="QKJ295" s="477"/>
      <c r="QKM295" s="477"/>
      <c r="QKR295" s="477"/>
      <c r="QKU295" s="477"/>
      <c r="QKZ295" s="477"/>
      <c r="QLC295" s="477"/>
      <c r="QLH295" s="477"/>
      <c r="QLK295" s="477"/>
      <c r="QLP295" s="477"/>
      <c r="QLS295" s="477"/>
      <c r="QLX295" s="477"/>
      <c r="QMA295" s="477"/>
      <c r="QMF295" s="477"/>
      <c r="QMI295" s="477"/>
      <c r="QMN295" s="477"/>
      <c r="QMQ295" s="477"/>
      <c r="QMV295" s="477"/>
      <c r="QMY295" s="477"/>
      <c r="QND295" s="477"/>
      <c r="QNG295" s="477"/>
      <c r="QNL295" s="477"/>
      <c r="QNO295" s="477"/>
      <c r="QNT295" s="477"/>
      <c r="QNW295" s="477"/>
      <c r="QOB295" s="477"/>
      <c r="QOE295" s="477"/>
      <c r="QOJ295" s="477"/>
      <c r="QOM295" s="477"/>
      <c r="QOR295" s="477"/>
      <c r="QOU295" s="477"/>
      <c r="QOZ295" s="477"/>
      <c r="QPC295" s="477"/>
      <c r="QPH295" s="477"/>
      <c r="QPK295" s="477"/>
      <c r="QPP295" s="477"/>
      <c r="QPS295" s="477"/>
      <c r="QPX295" s="477"/>
      <c r="QQA295" s="477"/>
      <c r="QQF295" s="477"/>
      <c r="QQI295" s="477"/>
      <c r="QQN295" s="477"/>
      <c r="QQQ295" s="477"/>
      <c r="QQV295" s="477"/>
      <c r="QQY295" s="477"/>
      <c r="QRD295" s="477"/>
      <c r="QRG295" s="477"/>
      <c r="QRL295" s="477"/>
      <c r="QRO295" s="477"/>
      <c r="QRT295" s="477"/>
      <c r="QRW295" s="477"/>
      <c r="QSB295" s="477"/>
      <c r="QSE295" s="477"/>
      <c r="QSJ295" s="477"/>
      <c r="QSM295" s="477"/>
      <c r="QSR295" s="477"/>
      <c r="QSU295" s="477"/>
      <c r="QSZ295" s="477"/>
      <c r="QTC295" s="477"/>
      <c r="QTH295" s="477"/>
      <c r="QTK295" s="477"/>
      <c r="QTP295" s="477"/>
      <c r="QTS295" s="477"/>
      <c r="QTX295" s="477"/>
      <c r="QUA295" s="477"/>
      <c r="QUF295" s="477"/>
      <c r="QUI295" s="477"/>
      <c r="QUN295" s="477"/>
      <c r="QUQ295" s="477"/>
      <c r="QUV295" s="477"/>
      <c r="QUY295" s="477"/>
      <c r="QVD295" s="477"/>
      <c r="QVG295" s="477"/>
      <c r="QVL295" s="477"/>
      <c r="QVO295" s="477"/>
      <c r="QVT295" s="477"/>
      <c r="QVW295" s="477"/>
      <c r="QWB295" s="477"/>
      <c r="QWE295" s="477"/>
      <c r="QWJ295" s="477"/>
      <c r="QWM295" s="477"/>
      <c r="QWR295" s="477"/>
      <c r="QWU295" s="477"/>
      <c r="QWZ295" s="477"/>
      <c r="QXC295" s="477"/>
      <c r="QXH295" s="477"/>
      <c r="QXK295" s="477"/>
      <c r="QXP295" s="477"/>
      <c r="QXS295" s="477"/>
      <c r="QXX295" s="477"/>
      <c r="QYA295" s="477"/>
      <c r="QYF295" s="477"/>
      <c r="QYI295" s="477"/>
      <c r="QYN295" s="477"/>
      <c r="QYQ295" s="477"/>
      <c r="QYV295" s="477"/>
      <c r="QYY295" s="477"/>
      <c r="QZD295" s="477"/>
      <c r="QZG295" s="477"/>
      <c r="QZL295" s="477"/>
      <c r="QZO295" s="477"/>
      <c r="QZT295" s="477"/>
      <c r="QZW295" s="477"/>
      <c r="RAB295" s="477"/>
      <c r="RAE295" s="477"/>
      <c r="RAJ295" s="477"/>
      <c r="RAM295" s="477"/>
      <c r="RAR295" s="477"/>
      <c r="RAU295" s="477"/>
      <c r="RAZ295" s="477"/>
      <c r="RBC295" s="477"/>
      <c r="RBH295" s="477"/>
      <c r="RBK295" s="477"/>
      <c r="RBP295" s="477"/>
      <c r="RBS295" s="477"/>
      <c r="RBX295" s="477"/>
      <c r="RCA295" s="477"/>
      <c r="RCF295" s="477"/>
      <c r="RCI295" s="477"/>
      <c r="RCN295" s="477"/>
      <c r="RCQ295" s="477"/>
      <c r="RCV295" s="477"/>
      <c r="RCY295" s="477"/>
      <c r="RDD295" s="477"/>
      <c r="RDG295" s="477"/>
      <c r="RDL295" s="477"/>
      <c r="RDO295" s="477"/>
      <c r="RDT295" s="477"/>
      <c r="RDW295" s="477"/>
      <c r="REB295" s="477"/>
      <c r="REE295" s="477"/>
      <c r="REJ295" s="477"/>
      <c r="REM295" s="477"/>
      <c r="RER295" s="477"/>
      <c r="REU295" s="477"/>
      <c r="REZ295" s="477"/>
      <c r="RFC295" s="477"/>
      <c r="RFH295" s="477"/>
      <c r="RFK295" s="477"/>
      <c r="RFP295" s="477"/>
      <c r="RFS295" s="477"/>
      <c r="RFX295" s="477"/>
      <c r="RGA295" s="477"/>
      <c r="RGF295" s="477"/>
      <c r="RGI295" s="477"/>
      <c r="RGN295" s="477"/>
      <c r="RGQ295" s="477"/>
      <c r="RGV295" s="477"/>
      <c r="RGY295" s="477"/>
      <c r="RHD295" s="477"/>
      <c r="RHG295" s="477"/>
      <c r="RHL295" s="477"/>
      <c r="RHO295" s="477"/>
      <c r="RHT295" s="477"/>
      <c r="RHW295" s="477"/>
      <c r="RIB295" s="477"/>
      <c r="RIE295" s="477"/>
      <c r="RIJ295" s="477"/>
      <c r="RIM295" s="477"/>
      <c r="RIR295" s="477"/>
      <c r="RIU295" s="477"/>
      <c r="RIZ295" s="477"/>
      <c r="RJC295" s="477"/>
      <c r="RJH295" s="477"/>
      <c r="RJK295" s="477"/>
      <c r="RJP295" s="477"/>
      <c r="RJS295" s="477"/>
      <c r="RJX295" s="477"/>
      <c r="RKA295" s="477"/>
      <c r="RKF295" s="477"/>
      <c r="RKI295" s="477"/>
      <c r="RKN295" s="477"/>
      <c r="RKQ295" s="477"/>
      <c r="RKV295" s="477"/>
      <c r="RKY295" s="477"/>
      <c r="RLD295" s="477"/>
      <c r="RLG295" s="477"/>
      <c r="RLL295" s="477"/>
      <c r="RLO295" s="477"/>
      <c r="RLT295" s="477"/>
      <c r="RLW295" s="477"/>
      <c r="RMB295" s="477"/>
      <c r="RME295" s="477"/>
      <c r="RMJ295" s="477"/>
      <c r="RMM295" s="477"/>
      <c r="RMR295" s="477"/>
      <c r="RMU295" s="477"/>
      <c r="RMZ295" s="477"/>
      <c r="RNC295" s="477"/>
      <c r="RNH295" s="477"/>
      <c r="RNK295" s="477"/>
      <c r="RNP295" s="477"/>
      <c r="RNS295" s="477"/>
      <c r="RNX295" s="477"/>
      <c r="ROA295" s="477"/>
      <c r="ROF295" s="477"/>
      <c r="ROI295" s="477"/>
      <c r="RON295" s="477"/>
      <c r="ROQ295" s="477"/>
      <c r="ROV295" s="477"/>
      <c r="ROY295" s="477"/>
      <c r="RPD295" s="477"/>
      <c r="RPG295" s="477"/>
      <c r="RPL295" s="477"/>
      <c r="RPO295" s="477"/>
      <c r="RPT295" s="477"/>
      <c r="RPW295" s="477"/>
      <c r="RQB295" s="477"/>
      <c r="RQE295" s="477"/>
      <c r="RQJ295" s="477"/>
      <c r="RQM295" s="477"/>
      <c r="RQR295" s="477"/>
      <c r="RQU295" s="477"/>
      <c r="RQZ295" s="477"/>
      <c r="RRC295" s="477"/>
      <c r="RRH295" s="477"/>
      <c r="RRK295" s="477"/>
      <c r="RRP295" s="477"/>
      <c r="RRS295" s="477"/>
      <c r="RRX295" s="477"/>
      <c r="RSA295" s="477"/>
      <c r="RSF295" s="477"/>
      <c r="RSI295" s="477"/>
      <c r="RSN295" s="477"/>
      <c r="RSQ295" s="477"/>
      <c r="RSV295" s="477"/>
      <c r="RSY295" s="477"/>
      <c r="RTD295" s="477"/>
      <c r="RTG295" s="477"/>
      <c r="RTL295" s="477"/>
      <c r="RTO295" s="477"/>
      <c r="RTT295" s="477"/>
      <c r="RTW295" s="477"/>
      <c r="RUB295" s="477"/>
      <c r="RUE295" s="477"/>
      <c r="RUJ295" s="477"/>
      <c r="RUM295" s="477"/>
      <c r="RUR295" s="477"/>
      <c r="RUU295" s="477"/>
      <c r="RUZ295" s="477"/>
      <c r="RVC295" s="477"/>
      <c r="RVH295" s="477"/>
      <c r="RVK295" s="477"/>
      <c r="RVP295" s="477"/>
      <c r="RVS295" s="477"/>
      <c r="RVX295" s="477"/>
      <c r="RWA295" s="477"/>
      <c r="RWF295" s="477"/>
      <c r="RWI295" s="477"/>
      <c r="RWN295" s="477"/>
      <c r="RWQ295" s="477"/>
      <c r="RWV295" s="477"/>
      <c r="RWY295" s="477"/>
      <c r="RXD295" s="477"/>
      <c r="RXG295" s="477"/>
      <c r="RXL295" s="477"/>
      <c r="RXO295" s="477"/>
      <c r="RXT295" s="477"/>
      <c r="RXW295" s="477"/>
      <c r="RYB295" s="477"/>
      <c r="RYE295" s="477"/>
      <c r="RYJ295" s="477"/>
      <c r="RYM295" s="477"/>
      <c r="RYR295" s="477"/>
      <c r="RYU295" s="477"/>
      <c r="RYZ295" s="477"/>
      <c r="RZC295" s="477"/>
      <c r="RZH295" s="477"/>
      <c r="RZK295" s="477"/>
      <c r="RZP295" s="477"/>
      <c r="RZS295" s="477"/>
      <c r="RZX295" s="477"/>
      <c r="SAA295" s="477"/>
      <c r="SAF295" s="477"/>
      <c r="SAI295" s="477"/>
      <c r="SAN295" s="477"/>
      <c r="SAQ295" s="477"/>
      <c r="SAV295" s="477"/>
      <c r="SAY295" s="477"/>
      <c r="SBD295" s="477"/>
      <c r="SBG295" s="477"/>
      <c r="SBL295" s="477"/>
      <c r="SBO295" s="477"/>
      <c r="SBT295" s="477"/>
      <c r="SBW295" s="477"/>
      <c r="SCB295" s="477"/>
      <c r="SCE295" s="477"/>
      <c r="SCJ295" s="477"/>
      <c r="SCM295" s="477"/>
      <c r="SCR295" s="477"/>
      <c r="SCU295" s="477"/>
      <c r="SCZ295" s="477"/>
      <c r="SDC295" s="477"/>
      <c r="SDH295" s="477"/>
      <c r="SDK295" s="477"/>
      <c r="SDP295" s="477"/>
      <c r="SDS295" s="477"/>
      <c r="SDX295" s="477"/>
      <c r="SEA295" s="477"/>
      <c r="SEF295" s="477"/>
      <c r="SEI295" s="477"/>
      <c r="SEN295" s="477"/>
      <c r="SEQ295" s="477"/>
      <c r="SEV295" s="477"/>
      <c r="SEY295" s="477"/>
      <c r="SFD295" s="477"/>
      <c r="SFG295" s="477"/>
      <c r="SFL295" s="477"/>
      <c r="SFO295" s="477"/>
      <c r="SFT295" s="477"/>
      <c r="SFW295" s="477"/>
      <c r="SGB295" s="477"/>
      <c r="SGE295" s="477"/>
      <c r="SGJ295" s="477"/>
      <c r="SGM295" s="477"/>
      <c r="SGR295" s="477"/>
      <c r="SGU295" s="477"/>
      <c r="SGZ295" s="477"/>
      <c r="SHC295" s="477"/>
      <c r="SHH295" s="477"/>
      <c r="SHK295" s="477"/>
      <c r="SHP295" s="477"/>
      <c r="SHS295" s="477"/>
      <c r="SHX295" s="477"/>
      <c r="SIA295" s="477"/>
      <c r="SIF295" s="477"/>
      <c r="SII295" s="477"/>
      <c r="SIN295" s="477"/>
      <c r="SIQ295" s="477"/>
      <c r="SIV295" s="477"/>
      <c r="SIY295" s="477"/>
      <c r="SJD295" s="477"/>
      <c r="SJG295" s="477"/>
      <c r="SJL295" s="477"/>
      <c r="SJO295" s="477"/>
      <c r="SJT295" s="477"/>
      <c r="SJW295" s="477"/>
      <c r="SKB295" s="477"/>
      <c r="SKE295" s="477"/>
      <c r="SKJ295" s="477"/>
      <c r="SKM295" s="477"/>
      <c r="SKR295" s="477"/>
      <c r="SKU295" s="477"/>
      <c r="SKZ295" s="477"/>
      <c r="SLC295" s="477"/>
      <c r="SLH295" s="477"/>
      <c r="SLK295" s="477"/>
      <c r="SLP295" s="477"/>
      <c r="SLS295" s="477"/>
      <c r="SLX295" s="477"/>
      <c r="SMA295" s="477"/>
      <c r="SMF295" s="477"/>
      <c r="SMI295" s="477"/>
      <c r="SMN295" s="477"/>
      <c r="SMQ295" s="477"/>
      <c r="SMV295" s="477"/>
      <c r="SMY295" s="477"/>
      <c r="SND295" s="477"/>
      <c r="SNG295" s="477"/>
      <c r="SNL295" s="477"/>
      <c r="SNO295" s="477"/>
      <c r="SNT295" s="477"/>
      <c r="SNW295" s="477"/>
      <c r="SOB295" s="477"/>
      <c r="SOE295" s="477"/>
      <c r="SOJ295" s="477"/>
      <c r="SOM295" s="477"/>
      <c r="SOR295" s="477"/>
      <c r="SOU295" s="477"/>
      <c r="SOZ295" s="477"/>
      <c r="SPC295" s="477"/>
      <c r="SPH295" s="477"/>
      <c r="SPK295" s="477"/>
      <c r="SPP295" s="477"/>
      <c r="SPS295" s="477"/>
      <c r="SPX295" s="477"/>
      <c r="SQA295" s="477"/>
      <c r="SQF295" s="477"/>
      <c r="SQI295" s="477"/>
      <c r="SQN295" s="477"/>
      <c r="SQQ295" s="477"/>
      <c r="SQV295" s="477"/>
      <c r="SQY295" s="477"/>
      <c r="SRD295" s="477"/>
      <c r="SRG295" s="477"/>
      <c r="SRL295" s="477"/>
      <c r="SRO295" s="477"/>
      <c r="SRT295" s="477"/>
      <c r="SRW295" s="477"/>
      <c r="SSB295" s="477"/>
      <c r="SSE295" s="477"/>
      <c r="SSJ295" s="477"/>
      <c r="SSM295" s="477"/>
      <c r="SSR295" s="477"/>
      <c r="SSU295" s="477"/>
      <c r="SSZ295" s="477"/>
      <c r="STC295" s="477"/>
      <c r="STH295" s="477"/>
      <c r="STK295" s="477"/>
      <c r="STP295" s="477"/>
      <c r="STS295" s="477"/>
      <c r="STX295" s="477"/>
      <c r="SUA295" s="477"/>
      <c r="SUF295" s="477"/>
      <c r="SUI295" s="477"/>
      <c r="SUN295" s="477"/>
      <c r="SUQ295" s="477"/>
      <c r="SUV295" s="477"/>
      <c r="SUY295" s="477"/>
      <c r="SVD295" s="477"/>
      <c r="SVG295" s="477"/>
      <c r="SVL295" s="477"/>
      <c r="SVO295" s="477"/>
      <c r="SVT295" s="477"/>
      <c r="SVW295" s="477"/>
      <c r="SWB295" s="477"/>
      <c r="SWE295" s="477"/>
      <c r="SWJ295" s="477"/>
      <c r="SWM295" s="477"/>
      <c r="SWR295" s="477"/>
      <c r="SWU295" s="477"/>
      <c r="SWZ295" s="477"/>
      <c r="SXC295" s="477"/>
      <c r="SXH295" s="477"/>
      <c r="SXK295" s="477"/>
      <c r="SXP295" s="477"/>
      <c r="SXS295" s="477"/>
      <c r="SXX295" s="477"/>
      <c r="SYA295" s="477"/>
      <c r="SYF295" s="477"/>
      <c r="SYI295" s="477"/>
      <c r="SYN295" s="477"/>
      <c r="SYQ295" s="477"/>
      <c r="SYV295" s="477"/>
      <c r="SYY295" s="477"/>
      <c r="SZD295" s="477"/>
      <c r="SZG295" s="477"/>
      <c r="SZL295" s="477"/>
      <c r="SZO295" s="477"/>
      <c r="SZT295" s="477"/>
      <c r="SZW295" s="477"/>
      <c r="TAB295" s="477"/>
      <c r="TAE295" s="477"/>
      <c r="TAJ295" s="477"/>
      <c r="TAM295" s="477"/>
      <c r="TAR295" s="477"/>
      <c r="TAU295" s="477"/>
      <c r="TAZ295" s="477"/>
      <c r="TBC295" s="477"/>
      <c r="TBH295" s="477"/>
      <c r="TBK295" s="477"/>
      <c r="TBP295" s="477"/>
      <c r="TBS295" s="477"/>
      <c r="TBX295" s="477"/>
      <c r="TCA295" s="477"/>
      <c r="TCF295" s="477"/>
      <c r="TCI295" s="477"/>
      <c r="TCN295" s="477"/>
      <c r="TCQ295" s="477"/>
      <c r="TCV295" s="477"/>
      <c r="TCY295" s="477"/>
      <c r="TDD295" s="477"/>
      <c r="TDG295" s="477"/>
      <c r="TDL295" s="477"/>
      <c r="TDO295" s="477"/>
      <c r="TDT295" s="477"/>
      <c r="TDW295" s="477"/>
      <c r="TEB295" s="477"/>
      <c r="TEE295" s="477"/>
      <c r="TEJ295" s="477"/>
      <c r="TEM295" s="477"/>
      <c r="TER295" s="477"/>
      <c r="TEU295" s="477"/>
      <c r="TEZ295" s="477"/>
      <c r="TFC295" s="477"/>
      <c r="TFH295" s="477"/>
      <c r="TFK295" s="477"/>
      <c r="TFP295" s="477"/>
      <c r="TFS295" s="477"/>
      <c r="TFX295" s="477"/>
      <c r="TGA295" s="477"/>
      <c r="TGF295" s="477"/>
      <c r="TGI295" s="477"/>
      <c r="TGN295" s="477"/>
      <c r="TGQ295" s="477"/>
      <c r="TGV295" s="477"/>
      <c r="TGY295" s="477"/>
      <c r="THD295" s="477"/>
      <c r="THG295" s="477"/>
      <c r="THL295" s="477"/>
      <c r="THO295" s="477"/>
      <c r="THT295" s="477"/>
      <c r="THW295" s="477"/>
      <c r="TIB295" s="477"/>
      <c r="TIE295" s="477"/>
      <c r="TIJ295" s="477"/>
      <c r="TIM295" s="477"/>
      <c r="TIR295" s="477"/>
      <c r="TIU295" s="477"/>
      <c r="TIZ295" s="477"/>
      <c r="TJC295" s="477"/>
      <c r="TJH295" s="477"/>
      <c r="TJK295" s="477"/>
      <c r="TJP295" s="477"/>
      <c r="TJS295" s="477"/>
      <c r="TJX295" s="477"/>
      <c r="TKA295" s="477"/>
      <c r="TKF295" s="477"/>
      <c r="TKI295" s="477"/>
      <c r="TKN295" s="477"/>
      <c r="TKQ295" s="477"/>
      <c r="TKV295" s="477"/>
      <c r="TKY295" s="477"/>
      <c r="TLD295" s="477"/>
      <c r="TLG295" s="477"/>
      <c r="TLL295" s="477"/>
      <c r="TLO295" s="477"/>
      <c r="TLT295" s="477"/>
      <c r="TLW295" s="477"/>
      <c r="TMB295" s="477"/>
      <c r="TME295" s="477"/>
      <c r="TMJ295" s="477"/>
      <c r="TMM295" s="477"/>
      <c r="TMR295" s="477"/>
      <c r="TMU295" s="477"/>
      <c r="TMZ295" s="477"/>
      <c r="TNC295" s="477"/>
      <c r="TNH295" s="477"/>
      <c r="TNK295" s="477"/>
      <c r="TNP295" s="477"/>
      <c r="TNS295" s="477"/>
      <c r="TNX295" s="477"/>
      <c r="TOA295" s="477"/>
      <c r="TOF295" s="477"/>
      <c r="TOI295" s="477"/>
      <c r="TON295" s="477"/>
      <c r="TOQ295" s="477"/>
      <c r="TOV295" s="477"/>
      <c r="TOY295" s="477"/>
      <c r="TPD295" s="477"/>
      <c r="TPG295" s="477"/>
      <c r="TPL295" s="477"/>
      <c r="TPO295" s="477"/>
      <c r="TPT295" s="477"/>
      <c r="TPW295" s="477"/>
      <c r="TQB295" s="477"/>
      <c r="TQE295" s="477"/>
      <c r="TQJ295" s="477"/>
      <c r="TQM295" s="477"/>
      <c r="TQR295" s="477"/>
      <c r="TQU295" s="477"/>
      <c r="TQZ295" s="477"/>
      <c r="TRC295" s="477"/>
      <c r="TRH295" s="477"/>
      <c r="TRK295" s="477"/>
      <c r="TRP295" s="477"/>
      <c r="TRS295" s="477"/>
      <c r="TRX295" s="477"/>
      <c r="TSA295" s="477"/>
      <c r="TSF295" s="477"/>
      <c r="TSI295" s="477"/>
      <c r="TSN295" s="477"/>
      <c r="TSQ295" s="477"/>
      <c r="TSV295" s="477"/>
      <c r="TSY295" s="477"/>
      <c r="TTD295" s="477"/>
      <c r="TTG295" s="477"/>
      <c r="TTL295" s="477"/>
      <c r="TTO295" s="477"/>
      <c r="TTT295" s="477"/>
      <c r="TTW295" s="477"/>
      <c r="TUB295" s="477"/>
      <c r="TUE295" s="477"/>
      <c r="TUJ295" s="477"/>
      <c r="TUM295" s="477"/>
      <c r="TUR295" s="477"/>
      <c r="TUU295" s="477"/>
      <c r="TUZ295" s="477"/>
      <c r="TVC295" s="477"/>
      <c r="TVH295" s="477"/>
      <c r="TVK295" s="477"/>
      <c r="TVP295" s="477"/>
      <c r="TVS295" s="477"/>
      <c r="TVX295" s="477"/>
      <c r="TWA295" s="477"/>
      <c r="TWF295" s="477"/>
      <c r="TWI295" s="477"/>
      <c r="TWN295" s="477"/>
      <c r="TWQ295" s="477"/>
      <c r="TWV295" s="477"/>
      <c r="TWY295" s="477"/>
      <c r="TXD295" s="477"/>
      <c r="TXG295" s="477"/>
      <c r="TXL295" s="477"/>
      <c r="TXO295" s="477"/>
      <c r="TXT295" s="477"/>
      <c r="TXW295" s="477"/>
      <c r="TYB295" s="477"/>
      <c r="TYE295" s="477"/>
      <c r="TYJ295" s="477"/>
      <c r="TYM295" s="477"/>
      <c r="TYR295" s="477"/>
      <c r="TYU295" s="477"/>
      <c r="TYZ295" s="477"/>
      <c r="TZC295" s="477"/>
      <c r="TZH295" s="477"/>
      <c r="TZK295" s="477"/>
      <c r="TZP295" s="477"/>
      <c r="TZS295" s="477"/>
      <c r="TZX295" s="477"/>
      <c r="UAA295" s="477"/>
      <c r="UAF295" s="477"/>
      <c r="UAI295" s="477"/>
      <c r="UAN295" s="477"/>
      <c r="UAQ295" s="477"/>
      <c r="UAV295" s="477"/>
      <c r="UAY295" s="477"/>
      <c r="UBD295" s="477"/>
      <c r="UBG295" s="477"/>
      <c r="UBL295" s="477"/>
      <c r="UBO295" s="477"/>
      <c r="UBT295" s="477"/>
      <c r="UBW295" s="477"/>
      <c r="UCB295" s="477"/>
      <c r="UCE295" s="477"/>
      <c r="UCJ295" s="477"/>
      <c r="UCM295" s="477"/>
      <c r="UCR295" s="477"/>
      <c r="UCU295" s="477"/>
      <c r="UCZ295" s="477"/>
      <c r="UDC295" s="477"/>
      <c r="UDH295" s="477"/>
      <c r="UDK295" s="477"/>
      <c r="UDP295" s="477"/>
      <c r="UDS295" s="477"/>
      <c r="UDX295" s="477"/>
      <c r="UEA295" s="477"/>
      <c r="UEF295" s="477"/>
      <c r="UEI295" s="477"/>
      <c r="UEN295" s="477"/>
      <c r="UEQ295" s="477"/>
      <c r="UEV295" s="477"/>
      <c r="UEY295" s="477"/>
      <c r="UFD295" s="477"/>
      <c r="UFG295" s="477"/>
      <c r="UFL295" s="477"/>
      <c r="UFO295" s="477"/>
      <c r="UFT295" s="477"/>
      <c r="UFW295" s="477"/>
      <c r="UGB295" s="477"/>
      <c r="UGE295" s="477"/>
      <c r="UGJ295" s="477"/>
      <c r="UGM295" s="477"/>
      <c r="UGR295" s="477"/>
      <c r="UGU295" s="477"/>
      <c r="UGZ295" s="477"/>
      <c r="UHC295" s="477"/>
      <c r="UHH295" s="477"/>
      <c r="UHK295" s="477"/>
      <c r="UHP295" s="477"/>
      <c r="UHS295" s="477"/>
      <c r="UHX295" s="477"/>
      <c r="UIA295" s="477"/>
      <c r="UIF295" s="477"/>
      <c r="UII295" s="477"/>
      <c r="UIN295" s="477"/>
      <c r="UIQ295" s="477"/>
      <c r="UIV295" s="477"/>
      <c r="UIY295" s="477"/>
      <c r="UJD295" s="477"/>
      <c r="UJG295" s="477"/>
      <c r="UJL295" s="477"/>
      <c r="UJO295" s="477"/>
      <c r="UJT295" s="477"/>
      <c r="UJW295" s="477"/>
      <c r="UKB295" s="477"/>
      <c r="UKE295" s="477"/>
      <c r="UKJ295" s="477"/>
      <c r="UKM295" s="477"/>
      <c r="UKR295" s="477"/>
      <c r="UKU295" s="477"/>
      <c r="UKZ295" s="477"/>
      <c r="ULC295" s="477"/>
      <c r="ULH295" s="477"/>
      <c r="ULK295" s="477"/>
      <c r="ULP295" s="477"/>
      <c r="ULS295" s="477"/>
      <c r="ULX295" s="477"/>
      <c r="UMA295" s="477"/>
      <c r="UMF295" s="477"/>
      <c r="UMI295" s="477"/>
      <c r="UMN295" s="477"/>
      <c r="UMQ295" s="477"/>
      <c r="UMV295" s="477"/>
      <c r="UMY295" s="477"/>
      <c r="UND295" s="477"/>
      <c r="UNG295" s="477"/>
      <c r="UNL295" s="477"/>
      <c r="UNO295" s="477"/>
      <c r="UNT295" s="477"/>
      <c r="UNW295" s="477"/>
      <c r="UOB295" s="477"/>
      <c r="UOE295" s="477"/>
      <c r="UOJ295" s="477"/>
      <c r="UOM295" s="477"/>
      <c r="UOR295" s="477"/>
      <c r="UOU295" s="477"/>
      <c r="UOZ295" s="477"/>
      <c r="UPC295" s="477"/>
      <c r="UPH295" s="477"/>
      <c r="UPK295" s="477"/>
      <c r="UPP295" s="477"/>
      <c r="UPS295" s="477"/>
      <c r="UPX295" s="477"/>
      <c r="UQA295" s="477"/>
      <c r="UQF295" s="477"/>
      <c r="UQI295" s="477"/>
      <c r="UQN295" s="477"/>
      <c r="UQQ295" s="477"/>
      <c r="UQV295" s="477"/>
      <c r="UQY295" s="477"/>
      <c r="URD295" s="477"/>
      <c r="URG295" s="477"/>
      <c r="URL295" s="477"/>
      <c r="URO295" s="477"/>
      <c r="URT295" s="477"/>
      <c r="URW295" s="477"/>
      <c r="USB295" s="477"/>
      <c r="USE295" s="477"/>
      <c r="USJ295" s="477"/>
      <c r="USM295" s="477"/>
      <c r="USR295" s="477"/>
      <c r="USU295" s="477"/>
      <c r="USZ295" s="477"/>
      <c r="UTC295" s="477"/>
      <c r="UTH295" s="477"/>
      <c r="UTK295" s="477"/>
      <c r="UTP295" s="477"/>
      <c r="UTS295" s="477"/>
      <c r="UTX295" s="477"/>
      <c r="UUA295" s="477"/>
      <c r="UUF295" s="477"/>
      <c r="UUI295" s="477"/>
      <c r="UUN295" s="477"/>
      <c r="UUQ295" s="477"/>
      <c r="UUV295" s="477"/>
      <c r="UUY295" s="477"/>
      <c r="UVD295" s="477"/>
      <c r="UVG295" s="477"/>
      <c r="UVL295" s="477"/>
      <c r="UVO295" s="477"/>
      <c r="UVT295" s="477"/>
      <c r="UVW295" s="477"/>
      <c r="UWB295" s="477"/>
      <c r="UWE295" s="477"/>
      <c r="UWJ295" s="477"/>
      <c r="UWM295" s="477"/>
      <c r="UWR295" s="477"/>
      <c r="UWU295" s="477"/>
      <c r="UWZ295" s="477"/>
      <c r="UXC295" s="477"/>
      <c r="UXH295" s="477"/>
      <c r="UXK295" s="477"/>
      <c r="UXP295" s="477"/>
      <c r="UXS295" s="477"/>
      <c r="UXX295" s="477"/>
      <c r="UYA295" s="477"/>
      <c r="UYF295" s="477"/>
      <c r="UYI295" s="477"/>
      <c r="UYN295" s="477"/>
      <c r="UYQ295" s="477"/>
      <c r="UYV295" s="477"/>
      <c r="UYY295" s="477"/>
      <c r="UZD295" s="477"/>
      <c r="UZG295" s="477"/>
      <c r="UZL295" s="477"/>
      <c r="UZO295" s="477"/>
      <c r="UZT295" s="477"/>
      <c r="UZW295" s="477"/>
      <c r="VAB295" s="477"/>
      <c r="VAE295" s="477"/>
      <c r="VAJ295" s="477"/>
      <c r="VAM295" s="477"/>
      <c r="VAR295" s="477"/>
      <c r="VAU295" s="477"/>
      <c r="VAZ295" s="477"/>
      <c r="VBC295" s="477"/>
      <c r="VBH295" s="477"/>
      <c r="VBK295" s="477"/>
      <c r="VBP295" s="477"/>
      <c r="VBS295" s="477"/>
      <c r="VBX295" s="477"/>
      <c r="VCA295" s="477"/>
      <c r="VCF295" s="477"/>
      <c r="VCI295" s="477"/>
      <c r="VCN295" s="477"/>
      <c r="VCQ295" s="477"/>
      <c r="VCV295" s="477"/>
      <c r="VCY295" s="477"/>
      <c r="VDD295" s="477"/>
      <c r="VDG295" s="477"/>
      <c r="VDL295" s="477"/>
      <c r="VDO295" s="477"/>
      <c r="VDT295" s="477"/>
      <c r="VDW295" s="477"/>
      <c r="VEB295" s="477"/>
      <c r="VEE295" s="477"/>
      <c r="VEJ295" s="477"/>
      <c r="VEM295" s="477"/>
      <c r="VER295" s="477"/>
      <c r="VEU295" s="477"/>
      <c r="VEZ295" s="477"/>
      <c r="VFC295" s="477"/>
      <c r="VFH295" s="477"/>
      <c r="VFK295" s="477"/>
      <c r="VFP295" s="477"/>
      <c r="VFS295" s="477"/>
      <c r="VFX295" s="477"/>
      <c r="VGA295" s="477"/>
      <c r="VGF295" s="477"/>
      <c r="VGI295" s="477"/>
      <c r="VGN295" s="477"/>
      <c r="VGQ295" s="477"/>
      <c r="VGV295" s="477"/>
      <c r="VGY295" s="477"/>
      <c r="VHD295" s="477"/>
      <c r="VHG295" s="477"/>
      <c r="VHL295" s="477"/>
      <c r="VHO295" s="477"/>
      <c r="VHT295" s="477"/>
      <c r="VHW295" s="477"/>
      <c r="VIB295" s="477"/>
      <c r="VIE295" s="477"/>
      <c r="VIJ295" s="477"/>
      <c r="VIM295" s="477"/>
      <c r="VIR295" s="477"/>
      <c r="VIU295" s="477"/>
      <c r="VIZ295" s="477"/>
      <c r="VJC295" s="477"/>
      <c r="VJH295" s="477"/>
      <c r="VJK295" s="477"/>
      <c r="VJP295" s="477"/>
      <c r="VJS295" s="477"/>
      <c r="VJX295" s="477"/>
      <c r="VKA295" s="477"/>
      <c r="VKF295" s="477"/>
      <c r="VKI295" s="477"/>
      <c r="VKN295" s="477"/>
      <c r="VKQ295" s="477"/>
      <c r="VKV295" s="477"/>
      <c r="VKY295" s="477"/>
      <c r="VLD295" s="477"/>
      <c r="VLG295" s="477"/>
      <c r="VLL295" s="477"/>
      <c r="VLO295" s="477"/>
      <c r="VLT295" s="477"/>
      <c r="VLW295" s="477"/>
      <c r="VMB295" s="477"/>
      <c r="VME295" s="477"/>
      <c r="VMJ295" s="477"/>
      <c r="VMM295" s="477"/>
      <c r="VMR295" s="477"/>
      <c r="VMU295" s="477"/>
      <c r="VMZ295" s="477"/>
      <c r="VNC295" s="477"/>
      <c r="VNH295" s="477"/>
      <c r="VNK295" s="477"/>
      <c r="VNP295" s="477"/>
      <c r="VNS295" s="477"/>
      <c r="VNX295" s="477"/>
      <c r="VOA295" s="477"/>
      <c r="VOF295" s="477"/>
      <c r="VOI295" s="477"/>
      <c r="VON295" s="477"/>
      <c r="VOQ295" s="477"/>
      <c r="VOV295" s="477"/>
      <c r="VOY295" s="477"/>
      <c r="VPD295" s="477"/>
      <c r="VPG295" s="477"/>
      <c r="VPL295" s="477"/>
      <c r="VPO295" s="477"/>
      <c r="VPT295" s="477"/>
      <c r="VPW295" s="477"/>
      <c r="VQB295" s="477"/>
      <c r="VQE295" s="477"/>
      <c r="VQJ295" s="477"/>
      <c r="VQM295" s="477"/>
      <c r="VQR295" s="477"/>
      <c r="VQU295" s="477"/>
      <c r="VQZ295" s="477"/>
      <c r="VRC295" s="477"/>
      <c r="VRH295" s="477"/>
      <c r="VRK295" s="477"/>
      <c r="VRP295" s="477"/>
      <c r="VRS295" s="477"/>
      <c r="VRX295" s="477"/>
      <c r="VSA295" s="477"/>
      <c r="VSF295" s="477"/>
      <c r="VSI295" s="477"/>
      <c r="VSN295" s="477"/>
      <c r="VSQ295" s="477"/>
      <c r="VSV295" s="477"/>
      <c r="VSY295" s="477"/>
      <c r="VTD295" s="477"/>
      <c r="VTG295" s="477"/>
      <c r="VTL295" s="477"/>
      <c r="VTO295" s="477"/>
      <c r="VTT295" s="477"/>
      <c r="VTW295" s="477"/>
      <c r="VUB295" s="477"/>
      <c r="VUE295" s="477"/>
      <c r="VUJ295" s="477"/>
      <c r="VUM295" s="477"/>
      <c r="VUR295" s="477"/>
      <c r="VUU295" s="477"/>
      <c r="VUZ295" s="477"/>
      <c r="VVC295" s="477"/>
      <c r="VVH295" s="477"/>
      <c r="VVK295" s="477"/>
      <c r="VVP295" s="477"/>
      <c r="VVS295" s="477"/>
      <c r="VVX295" s="477"/>
      <c r="VWA295" s="477"/>
      <c r="VWF295" s="477"/>
      <c r="VWI295" s="477"/>
      <c r="VWN295" s="477"/>
      <c r="VWQ295" s="477"/>
      <c r="VWV295" s="477"/>
      <c r="VWY295" s="477"/>
      <c r="VXD295" s="477"/>
      <c r="VXG295" s="477"/>
      <c r="VXL295" s="477"/>
      <c r="VXO295" s="477"/>
      <c r="VXT295" s="477"/>
      <c r="VXW295" s="477"/>
      <c r="VYB295" s="477"/>
      <c r="VYE295" s="477"/>
      <c r="VYJ295" s="477"/>
      <c r="VYM295" s="477"/>
      <c r="VYR295" s="477"/>
      <c r="VYU295" s="477"/>
      <c r="VYZ295" s="477"/>
      <c r="VZC295" s="477"/>
      <c r="VZH295" s="477"/>
      <c r="VZK295" s="477"/>
      <c r="VZP295" s="477"/>
      <c r="VZS295" s="477"/>
      <c r="VZX295" s="477"/>
      <c r="WAA295" s="477"/>
      <c r="WAF295" s="477"/>
      <c r="WAI295" s="477"/>
      <c r="WAN295" s="477"/>
      <c r="WAQ295" s="477"/>
      <c r="WAV295" s="477"/>
      <c r="WAY295" s="477"/>
      <c r="WBD295" s="477"/>
      <c r="WBG295" s="477"/>
      <c r="WBL295" s="477"/>
      <c r="WBO295" s="477"/>
      <c r="WBT295" s="477"/>
      <c r="WBW295" s="477"/>
      <c r="WCB295" s="477"/>
      <c r="WCE295" s="477"/>
      <c r="WCJ295" s="477"/>
      <c r="WCM295" s="477"/>
      <c r="WCR295" s="477"/>
      <c r="WCU295" s="477"/>
      <c r="WCZ295" s="477"/>
      <c r="WDC295" s="477"/>
      <c r="WDH295" s="477"/>
      <c r="WDK295" s="477"/>
      <c r="WDP295" s="477"/>
      <c r="WDS295" s="477"/>
      <c r="WDX295" s="477"/>
      <c r="WEA295" s="477"/>
      <c r="WEF295" s="477"/>
      <c r="WEI295" s="477"/>
      <c r="WEN295" s="477"/>
      <c r="WEQ295" s="477"/>
      <c r="WEV295" s="477"/>
      <c r="WEY295" s="477"/>
      <c r="WFD295" s="477"/>
      <c r="WFG295" s="477"/>
      <c r="WFL295" s="477"/>
      <c r="WFO295" s="477"/>
      <c r="WFT295" s="477"/>
      <c r="WFW295" s="477"/>
      <c r="WGB295" s="477"/>
      <c r="WGE295" s="477"/>
      <c r="WGJ295" s="477"/>
      <c r="WGM295" s="477"/>
      <c r="WGR295" s="477"/>
      <c r="WGU295" s="477"/>
      <c r="WGZ295" s="477"/>
      <c r="WHC295" s="477"/>
      <c r="WHH295" s="477"/>
      <c r="WHK295" s="477"/>
      <c r="WHP295" s="477"/>
      <c r="WHS295" s="477"/>
      <c r="WHX295" s="477"/>
      <c r="WIA295" s="477"/>
      <c r="WIF295" s="477"/>
      <c r="WII295" s="477"/>
      <c r="WIN295" s="477"/>
      <c r="WIQ295" s="477"/>
      <c r="WIV295" s="477"/>
      <c r="WIY295" s="477"/>
      <c r="WJD295" s="477"/>
      <c r="WJG295" s="477"/>
      <c r="WJL295" s="477"/>
      <c r="WJO295" s="477"/>
      <c r="WJT295" s="477"/>
      <c r="WJW295" s="477"/>
      <c r="WKB295" s="477"/>
      <c r="WKE295" s="477"/>
      <c r="WKJ295" s="477"/>
      <c r="WKM295" s="477"/>
      <c r="WKR295" s="477"/>
      <c r="WKU295" s="477"/>
      <c r="WKZ295" s="477"/>
      <c r="WLC295" s="477"/>
      <c r="WLH295" s="477"/>
      <c r="WLK295" s="477"/>
      <c r="WLP295" s="477"/>
      <c r="WLS295" s="477"/>
      <c r="WLX295" s="477"/>
      <c r="WMA295" s="477"/>
      <c r="WMF295" s="477"/>
      <c r="WMI295" s="477"/>
      <c r="WMN295" s="477"/>
      <c r="WMQ295" s="477"/>
      <c r="WMV295" s="477"/>
      <c r="WMY295" s="477"/>
      <c r="WND295" s="477"/>
      <c r="WNG295" s="477"/>
      <c r="WNL295" s="477"/>
      <c r="WNO295" s="477"/>
      <c r="WNT295" s="477"/>
      <c r="WNW295" s="477"/>
      <c r="WOB295" s="477"/>
      <c r="WOE295" s="477"/>
      <c r="WOJ295" s="477"/>
      <c r="WOM295" s="477"/>
      <c r="WOR295" s="477"/>
      <c r="WOU295" s="477"/>
      <c r="WOZ295" s="477"/>
      <c r="WPC295" s="477"/>
      <c r="WPH295" s="477"/>
      <c r="WPK295" s="477"/>
      <c r="WPP295" s="477"/>
      <c r="WPS295" s="477"/>
      <c r="WPX295" s="477"/>
      <c r="WQA295" s="477"/>
      <c r="WQF295" s="477"/>
      <c r="WQI295" s="477"/>
      <c r="WQN295" s="477"/>
      <c r="WQQ295" s="477"/>
      <c r="WQV295" s="477"/>
      <c r="WQY295" s="477"/>
      <c r="WRD295" s="477"/>
      <c r="WRG295" s="477"/>
      <c r="WRL295" s="477"/>
      <c r="WRO295" s="477"/>
      <c r="WRT295" s="477"/>
      <c r="WRW295" s="477"/>
      <c r="WSB295" s="477"/>
      <c r="WSE295" s="477"/>
      <c r="WSJ295" s="477"/>
      <c r="WSM295" s="477"/>
      <c r="WSR295" s="477"/>
      <c r="WSU295" s="477"/>
      <c r="WSZ295" s="477"/>
      <c r="WTC295" s="477"/>
      <c r="WTH295" s="477"/>
      <c r="WTK295" s="477"/>
      <c r="WTP295" s="477"/>
      <c r="WTS295" s="477"/>
      <c r="WTX295" s="477"/>
      <c r="WUA295" s="477"/>
      <c r="WUF295" s="477"/>
      <c r="WUI295" s="477"/>
      <c r="WUN295" s="477"/>
      <c r="WUQ295" s="477"/>
      <c r="WUV295" s="477"/>
      <c r="WUY295" s="477"/>
      <c r="WVD295" s="477"/>
      <c r="WVG295" s="477"/>
      <c r="WVL295" s="477"/>
      <c r="WVO295" s="477"/>
      <c r="WVT295" s="477"/>
      <c r="WVW295" s="477"/>
      <c r="WWB295" s="477"/>
      <c r="WWE295" s="477"/>
      <c r="WWJ295" s="477"/>
      <c r="WWM295" s="477"/>
      <c r="WWR295" s="477"/>
      <c r="WWU295" s="477"/>
      <c r="WWZ295" s="477"/>
      <c r="WXC295" s="477"/>
      <c r="WXH295" s="477"/>
      <c r="WXK295" s="477"/>
      <c r="WXP295" s="477"/>
      <c r="WXS295" s="477"/>
      <c r="WXX295" s="477"/>
      <c r="WYA295" s="477"/>
      <c r="WYF295" s="477"/>
      <c r="WYI295" s="477"/>
      <c r="WYN295" s="477"/>
      <c r="WYQ295" s="477"/>
      <c r="WYV295" s="477"/>
      <c r="WYY295" s="477"/>
      <c r="WZD295" s="477"/>
      <c r="WZG295" s="477"/>
      <c r="WZL295" s="477"/>
      <c r="WZO295" s="477"/>
      <c r="WZT295" s="477"/>
      <c r="WZW295" s="477"/>
      <c r="XAB295" s="477"/>
      <c r="XAE295" s="477"/>
      <c r="XAJ295" s="477"/>
      <c r="XAM295" s="477"/>
      <c r="XAR295" s="477"/>
      <c r="XAU295" s="477"/>
      <c r="XAZ295" s="477"/>
      <c r="XBC295" s="477"/>
      <c r="XBH295" s="477"/>
      <c r="XBK295" s="477"/>
      <c r="XBP295" s="477"/>
      <c r="XBS295" s="477"/>
      <c r="XBX295" s="477"/>
      <c r="XCA295" s="477"/>
      <c r="XCF295" s="477"/>
      <c r="XCI295" s="477"/>
      <c r="XCN295" s="477"/>
      <c r="XCQ295" s="477"/>
      <c r="XCV295" s="477"/>
      <c r="XCY295" s="477"/>
      <c r="XDD295" s="477"/>
      <c r="XDG295" s="477"/>
      <c r="XDL295" s="477"/>
      <c r="XDO295" s="477"/>
      <c r="XDT295" s="477"/>
      <c r="XDW295" s="477"/>
      <c r="XEB295" s="477"/>
      <c r="XEE295" s="477"/>
      <c r="XEJ295" s="477"/>
      <c r="XEM295" s="477"/>
      <c r="XER295" s="477"/>
      <c r="XEU295" s="477"/>
      <c r="XEZ295" s="477"/>
      <c r="XFC295" s="477"/>
    </row>
    <row r="296" spans="1:1023 1028:2047 2052:3071 3076:4095 4100:5119 5124:6143 6148:7167 7172:8191 8196:9215 9220:10239 10244:11263 11268:12287 12292:13311 13316:14335 14340:15359 15364:16383" ht="90" x14ac:dyDescent="0.25">
      <c r="A296" s="35" t="str">
        <f>+'PAI 2025 GPS rempl2)'!A301</f>
        <v>7000.4.1</v>
      </c>
      <c r="B296" s="60" t="str">
        <f>VLOOKUP(A296,'Dimensión 3-Gestión con Valor'!$B$10:$B$379,1,0)</f>
        <v>7000.4.1</v>
      </c>
      <c r="C296" s="158" t="s">
        <v>859</v>
      </c>
      <c r="D296" s="158">
        <v>2</v>
      </c>
      <c r="E296" s="158" t="s">
        <v>489</v>
      </c>
      <c r="F296" s="158" t="s">
        <v>879</v>
      </c>
      <c r="G296" s="158" t="s">
        <v>19</v>
      </c>
      <c r="H296" s="158" t="s">
        <v>1795</v>
      </c>
      <c r="I296" s="158" t="s">
        <v>1795</v>
      </c>
      <c r="J296" s="158" t="s">
        <v>1795</v>
      </c>
      <c r="K296" s="158" t="s">
        <v>19</v>
      </c>
      <c r="L296" s="158" t="s">
        <v>19</v>
      </c>
      <c r="M296" s="158" t="s">
        <v>19</v>
      </c>
      <c r="N296" s="158" t="s">
        <v>720</v>
      </c>
      <c r="O296" s="158" t="s">
        <v>19</v>
      </c>
      <c r="P296" s="158" t="s">
        <v>297</v>
      </c>
      <c r="Q296" s="158">
        <v>5</v>
      </c>
      <c r="R296" s="158">
        <v>2</v>
      </c>
      <c r="S296" s="158" t="s">
        <v>487</v>
      </c>
      <c r="T296" s="158" t="s">
        <v>880</v>
      </c>
      <c r="U296" s="165">
        <v>45692</v>
      </c>
      <c r="V296" s="165">
        <v>45898</v>
      </c>
      <c r="W296" s="158" t="s">
        <v>859</v>
      </c>
      <c r="X296" s="359">
        <v>2</v>
      </c>
      <c r="Y296" s="158">
        <v>50</v>
      </c>
      <c r="Z296" s="158" t="s">
        <v>2421</v>
      </c>
      <c r="AA296" s="165"/>
      <c r="AB296" s="158">
        <v>50</v>
      </c>
      <c r="AC296" s="158" t="s">
        <v>2422</v>
      </c>
      <c r="AD296" s="165"/>
      <c r="AE296" s="158"/>
      <c r="AF296" s="158">
        <v>1</v>
      </c>
    </row>
    <row r="297" spans="1:1023 1028:2047 2052:3071 3076:4095 4100:5119 5124:6143 6148:7167 7172:8191 8196:9215 9220:10239 10244:11263 11268:12287 12292:13311 13316:14335 14340:15359 15364:16383" ht="45" x14ac:dyDescent="0.25">
      <c r="A297" s="158" t="str">
        <f>+'PAI 2025 GPS rempl2)'!A302</f>
        <v>7000.4.2</v>
      </c>
      <c r="B297" s="60" t="str">
        <f>VLOOKUP(A297,'Dimensión 3-Gestión con Valor'!$B$10:$B$379,1,0)</f>
        <v>7000.4.2</v>
      </c>
      <c r="C297" s="158" t="s">
        <v>859</v>
      </c>
      <c r="D297" s="158">
        <v>2</v>
      </c>
      <c r="E297" s="158" t="s">
        <v>489</v>
      </c>
      <c r="F297" s="158" t="s">
        <v>881</v>
      </c>
      <c r="G297" s="158" t="s">
        <v>19</v>
      </c>
      <c r="H297" s="158" t="s">
        <v>1795</v>
      </c>
      <c r="I297" s="158" t="s">
        <v>1795</v>
      </c>
      <c r="J297" s="158" t="s">
        <v>1795</v>
      </c>
      <c r="K297" s="158" t="s">
        <v>19</v>
      </c>
      <c r="L297" s="158" t="s">
        <v>19</v>
      </c>
      <c r="M297" s="158" t="s">
        <v>19</v>
      </c>
      <c r="N297" s="158" t="s">
        <v>720</v>
      </c>
      <c r="O297" s="158" t="s">
        <v>19</v>
      </c>
      <c r="P297" s="158" t="s">
        <v>298</v>
      </c>
      <c r="Q297" s="158">
        <v>15</v>
      </c>
      <c r="R297" s="158">
        <v>2</v>
      </c>
      <c r="S297" s="165" t="s">
        <v>487</v>
      </c>
      <c r="T297" s="165" t="s">
        <v>882</v>
      </c>
      <c r="U297" s="165">
        <v>45901</v>
      </c>
      <c r="V297" s="165">
        <v>45925</v>
      </c>
      <c r="W297" s="158" t="s">
        <v>859</v>
      </c>
      <c r="X297" s="359">
        <v>6</v>
      </c>
      <c r="Y297" s="158">
        <v>50</v>
      </c>
      <c r="Z297" s="158" t="s">
        <v>2423</v>
      </c>
      <c r="AA297" s="165"/>
      <c r="AB297" s="158">
        <v>50</v>
      </c>
      <c r="AC297" s="158" t="s">
        <v>2424</v>
      </c>
      <c r="AD297" s="165"/>
      <c r="AE297" s="158"/>
      <c r="AF297" s="158">
        <v>3</v>
      </c>
    </row>
    <row r="298" spans="1:1023 1028:2047 2052:3071 3076:4095 4100:5119 5124:6143 6148:7167 7172:8191 8196:9215 9220:10239 10244:11263 11268:12287 12292:13311 13316:14335 14340:15359 15364:16383" ht="34.5" customHeight="1" x14ac:dyDescent="0.25">
      <c r="A298" s="158" t="str">
        <f>+'PAI 2025 GPS rempl2)'!A303</f>
        <v>7000.4.3</v>
      </c>
      <c r="B298" s="60" t="str">
        <f>VLOOKUP(A298,'Dimensión 3-Gestión con Valor'!$B$10:$B$379,1,0)</f>
        <v>7000.4.3</v>
      </c>
      <c r="C298" s="158" t="s">
        <v>859</v>
      </c>
      <c r="D298" s="158">
        <v>2</v>
      </c>
      <c r="E298" s="158" t="s">
        <v>489</v>
      </c>
      <c r="F298" s="158" t="s">
        <v>883</v>
      </c>
      <c r="G298" s="158" t="s">
        <v>19</v>
      </c>
      <c r="H298" s="158">
        <v>0</v>
      </c>
      <c r="I298" s="158">
        <v>0</v>
      </c>
      <c r="J298" s="158">
        <v>0</v>
      </c>
      <c r="K298" s="158" t="s">
        <v>19</v>
      </c>
      <c r="L298" s="158" t="s">
        <v>19</v>
      </c>
      <c r="M298" s="158" t="s">
        <v>19</v>
      </c>
      <c r="N298" s="158" t="s">
        <v>720</v>
      </c>
      <c r="O298" s="158" t="s">
        <v>19</v>
      </c>
      <c r="P298" s="158" t="s">
        <v>299</v>
      </c>
      <c r="Q298" s="158">
        <v>20</v>
      </c>
      <c r="R298" s="158">
        <v>2</v>
      </c>
      <c r="S298" s="158" t="s">
        <v>487</v>
      </c>
      <c r="T298" s="158" t="s">
        <v>884</v>
      </c>
      <c r="U298" s="165">
        <v>45926</v>
      </c>
      <c r="V298" s="165">
        <v>45944</v>
      </c>
      <c r="W298" s="158" t="s">
        <v>859</v>
      </c>
      <c r="X298" s="359">
        <v>8</v>
      </c>
      <c r="Y298" s="158">
        <v>50</v>
      </c>
      <c r="Z298" s="158" t="s">
        <v>2425</v>
      </c>
      <c r="AA298" s="165"/>
      <c r="AB298" s="158">
        <v>50</v>
      </c>
      <c r="AC298" s="158" t="s">
        <v>2426</v>
      </c>
      <c r="AD298" s="165"/>
      <c r="AE298" s="158"/>
      <c r="AF298" s="158">
        <v>4</v>
      </c>
    </row>
    <row r="299" spans="1:1023 1028:2047 2052:3071 3076:4095 4100:5119 5124:6143 6148:7167 7172:8191 8196:9215 9220:10239 10244:11263 11268:12287 12292:13311 13316:14335 14340:15359 15364:16383" ht="75" x14ac:dyDescent="0.25">
      <c r="A299" s="35" t="str">
        <f>+'PAI 2025 GPS rempl2)'!A304</f>
        <v>7000.4.4</v>
      </c>
      <c r="B299" s="60" t="str">
        <f>VLOOKUP(A299,'Dimensión 3-Gestión con Valor'!$B$10:$B$379,1,0)</f>
        <v>7000.4.4</v>
      </c>
      <c r="C299" s="158" t="s">
        <v>859</v>
      </c>
      <c r="D299" s="158">
        <v>2</v>
      </c>
      <c r="E299" s="158" t="s">
        <v>2044</v>
      </c>
      <c r="F299" s="158" t="s">
        <v>885</v>
      </c>
      <c r="G299" s="158" t="s">
        <v>19</v>
      </c>
      <c r="H299" s="158" t="s">
        <v>1795</v>
      </c>
      <c r="I299" s="158" t="s">
        <v>1795</v>
      </c>
      <c r="J299" s="158" t="s">
        <v>1795</v>
      </c>
      <c r="K299" s="158" t="s">
        <v>19</v>
      </c>
      <c r="L299" s="158" t="s">
        <v>19</v>
      </c>
      <c r="M299" s="158" t="s">
        <v>19</v>
      </c>
      <c r="N299" s="158" t="s">
        <v>720</v>
      </c>
      <c r="O299" s="158" t="s">
        <v>19</v>
      </c>
      <c r="P299" s="158" t="s">
        <v>300</v>
      </c>
      <c r="Q299" s="158">
        <v>0</v>
      </c>
      <c r="R299" s="158">
        <v>2</v>
      </c>
      <c r="S299" s="158" t="s">
        <v>487</v>
      </c>
      <c r="T299" s="158" t="s">
        <v>886</v>
      </c>
      <c r="U299" s="165">
        <v>45945</v>
      </c>
      <c r="V299" s="165">
        <v>45952</v>
      </c>
      <c r="W299" s="158" t="s">
        <v>608</v>
      </c>
      <c r="X299" s="359">
        <v>0</v>
      </c>
      <c r="Y299" s="158">
        <v>50</v>
      </c>
      <c r="Z299" s="158" t="s">
        <v>2427</v>
      </c>
      <c r="AA299" s="165"/>
      <c r="AB299" s="158">
        <v>50</v>
      </c>
      <c r="AC299" s="158" t="s">
        <v>2428</v>
      </c>
      <c r="AD299" s="165"/>
      <c r="AE299" s="158"/>
      <c r="AF299" s="158">
        <v>0</v>
      </c>
    </row>
    <row r="300" spans="1:1023 1028:2047 2052:3071 3076:4095 4100:5119 5124:6143 6148:7167 7172:8191 8196:9215 9220:10239 10244:11263 11268:12287 12292:13311 13316:14335 14340:15359 15364:16383" ht="60" x14ac:dyDescent="0.25">
      <c r="A300" s="35" t="str">
        <f>+'PAI 2025 GPS rempl2)'!A305</f>
        <v>7000.4.5</v>
      </c>
      <c r="B300" s="60" t="str">
        <f>VLOOKUP(A300,'Dimensión 3-Gestión con Valor'!$B$10:$B$379,1,0)</f>
        <v>7000.4.5</v>
      </c>
      <c r="C300" s="158" t="s">
        <v>859</v>
      </c>
      <c r="D300" s="158">
        <v>2</v>
      </c>
      <c r="E300" s="158" t="s">
        <v>489</v>
      </c>
      <c r="F300" s="158" t="s">
        <v>887</v>
      </c>
      <c r="G300" s="158" t="s">
        <v>19</v>
      </c>
      <c r="H300" s="158">
        <v>0</v>
      </c>
      <c r="I300" s="158">
        <v>0</v>
      </c>
      <c r="J300" s="158">
        <v>0</v>
      </c>
      <c r="K300" s="158" t="s">
        <v>19</v>
      </c>
      <c r="L300" s="158" t="s">
        <v>19</v>
      </c>
      <c r="M300" s="158" t="s">
        <v>19</v>
      </c>
      <c r="N300" s="158" t="s">
        <v>720</v>
      </c>
      <c r="O300" s="158" t="s">
        <v>19</v>
      </c>
      <c r="P300" s="158" t="s">
        <v>301</v>
      </c>
      <c r="Q300" s="158">
        <v>60</v>
      </c>
      <c r="R300" s="158">
        <v>2</v>
      </c>
      <c r="S300" s="158" t="s">
        <v>487</v>
      </c>
      <c r="T300" s="158" t="s">
        <v>888</v>
      </c>
      <c r="U300" s="165">
        <v>45953</v>
      </c>
      <c r="V300" s="165">
        <v>45989</v>
      </c>
      <c r="W300" s="158" t="s">
        <v>878</v>
      </c>
      <c r="X300" s="359">
        <v>24</v>
      </c>
      <c r="Y300" s="158">
        <v>50</v>
      </c>
      <c r="Z300" s="158" t="s">
        <v>2429</v>
      </c>
      <c r="AA300" s="165"/>
      <c r="AB300" s="158">
        <v>50</v>
      </c>
      <c r="AC300" s="158" t="s">
        <v>2430</v>
      </c>
      <c r="AD300" s="165"/>
      <c r="AE300" s="158"/>
      <c r="AF300" s="158">
        <v>12</v>
      </c>
    </row>
    <row r="301" spans="1:1023 1028:2047 2052:3071 3076:4095 4100:5119 5124:6143 6148:7167 7172:8191 8196:9215 9220:10239 10244:11263 11268:12287 12292:13311 13316:14335 14340:15359 15364:16383" ht="34.5" customHeight="1" x14ac:dyDescent="0.25">
      <c r="A301" s="359" t="str">
        <f>+'PAI 2025 GPS rempl2)'!A306</f>
        <v>7000.5</v>
      </c>
      <c r="B301" s="359" t="str">
        <f>VLOOKUP(A301,'Dimensión 3-Gestión con Valor'!$B$10:$B$379,1,0)</f>
        <v>7000.5</v>
      </c>
      <c r="C301" s="360" t="s">
        <v>859</v>
      </c>
      <c r="D301" s="359">
        <v>2</v>
      </c>
      <c r="E301" s="359" t="s">
        <v>482</v>
      </c>
      <c r="F301" s="360" t="s">
        <v>889</v>
      </c>
      <c r="G301" s="359" t="s">
        <v>484</v>
      </c>
      <c r="H301" s="359" t="s">
        <v>10</v>
      </c>
      <c r="I301" s="359" t="s">
        <v>1438</v>
      </c>
      <c r="J301" s="359" t="s">
        <v>1439</v>
      </c>
      <c r="K301" s="360" t="s">
        <v>2020</v>
      </c>
      <c r="L301" s="359" t="s">
        <v>502</v>
      </c>
      <c r="M301" s="359" t="s">
        <v>20</v>
      </c>
      <c r="N301" s="360" t="s">
        <v>636</v>
      </c>
      <c r="O301" s="359" t="s">
        <v>1599</v>
      </c>
      <c r="P301" s="359" t="s">
        <v>282</v>
      </c>
      <c r="Q301" s="359">
        <v>30</v>
      </c>
      <c r="R301" s="359">
        <v>1</v>
      </c>
      <c r="S301" s="360" t="s">
        <v>487</v>
      </c>
      <c r="T301" s="359" t="s">
        <v>890</v>
      </c>
      <c r="U301" s="360">
        <v>45691</v>
      </c>
      <c r="V301" s="360">
        <v>45868</v>
      </c>
      <c r="W301" s="359" t="s">
        <v>878</v>
      </c>
      <c r="X301" s="359">
        <v>30</v>
      </c>
      <c r="Y301" s="359">
        <v>100</v>
      </c>
      <c r="Z301" s="359" t="s">
        <v>2431</v>
      </c>
      <c r="AA301" s="360"/>
      <c r="AB301" s="370">
        <v>100</v>
      </c>
      <c r="AC301" s="359" t="s">
        <v>2432</v>
      </c>
      <c r="AD301" s="360"/>
      <c r="AE301" s="368">
        <v>0</v>
      </c>
      <c r="AF301" s="359">
        <v>30</v>
      </c>
      <c r="AJ301" s="477"/>
      <c r="AM301" s="477"/>
      <c r="AR301" s="477"/>
      <c r="AU301" s="477"/>
      <c r="AZ301" s="477"/>
      <c r="BC301" s="477"/>
      <c r="BH301" s="477"/>
      <c r="BK301" s="477"/>
      <c r="BP301" s="477"/>
      <c r="BS301" s="477"/>
      <c r="BX301" s="477"/>
      <c r="CA301" s="477"/>
      <c r="CF301" s="477"/>
      <c r="CI301" s="477"/>
      <c r="CN301" s="477"/>
      <c r="CQ301" s="477"/>
      <c r="CV301" s="477"/>
      <c r="CY301" s="477"/>
      <c r="DD301" s="477"/>
      <c r="DG301" s="477"/>
      <c r="DL301" s="477"/>
      <c r="DO301" s="477"/>
      <c r="DT301" s="477"/>
      <c r="DW301" s="477"/>
      <c r="EB301" s="477"/>
      <c r="EE301" s="477"/>
      <c r="EJ301" s="477"/>
      <c r="EM301" s="477"/>
      <c r="ER301" s="477"/>
      <c r="EU301" s="477"/>
      <c r="EZ301" s="477"/>
      <c r="FC301" s="477"/>
      <c r="FH301" s="477"/>
      <c r="FK301" s="477"/>
      <c r="FP301" s="477"/>
      <c r="FS301" s="477"/>
      <c r="FX301" s="477"/>
      <c r="GA301" s="477"/>
      <c r="GF301" s="477"/>
      <c r="GI301" s="477"/>
      <c r="GN301" s="477"/>
      <c r="GQ301" s="477"/>
      <c r="GV301" s="477"/>
      <c r="GY301" s="477"/>
      <c r="HD301" s="477"/>
      <c r="HG301" s="477"/>
      <c r="HL301" s="477"/>
      <c r="HO301" s="477"/>
      <c r="HT301" s="477"/>
      <c r="HW301" s="477"/>
      <c r="IB301" s="477"/>
      <c r="IE301" s="477"/>
      <c r="IJ301" s="477"/>
      <c r="IM301" s="477"/>
      <c r="IR301" s="477"/>
      <c r="IU301" s="477"/>
      <c r="IZ301" s="477"/>
      <c r="JC301" s="477"/>
      <c r="JH301" s="477"/>
      <c r="JK301" s="477"/>
      <c r="JP301" s="477"/>
      <c r="JS301" s="477"/>
      <c r="JX301" s="477"/>
      <c r="KA301" s="477"/>
      <c r="KF301" s="477"/>
      <c r="KI301" s="477"/>
      <c r="KN301" s="477"/>
      <c r="KQ301" s="477"/>
      <c r="KV301" s="477"/>
      <c r="KY301" s="477"/>
      <c r="LD301" s="477"/>
      <c r="LG301" s="477"/>
      <c r="LL301" s="477"/>
      <c r="LO301" s="477"/>
      <c r="LT301" s="477"/>
      <c r="LW301" s="477"/>
      <c r="MB301" s="477"/>
      <c r="ME301" s="477"/>
      <c r="MJ301" s="477"/>
      <c r="MM301" s="477"/>
      <c r="MR301" s="477"/>
      <c r="MU301" s="477"/>
      <c r="MZ301" s="477"/>
      <c r="NC301" s="477"/>
      <c r="NH301" s="477"/>
      <c r="NK301" s="477"/>
      <c r="NP301" s="477"/>
      <c r="NS301" s="477"/>
      <c r="NX301" s="477"/>
      <c r="OA301" s="477"/>
      <c r="OF301" s="477"/>
      <c r="OI301" s="477"/>
      <c r="ON301" s="477"/>
      <c r="OQ301" s="477"/>
      <c r="OV301" s="477"/>
      <c r="OY301" s="477"/>
      <c r="PD301" s="477"/>
      <c r="PG301" s="477"/>
      <c r="PL301" s="477"/>
      <c r="PO301" s="477"/>
      <c r="PT301" s="477"/>
      <c r="PW301" s="477"/>
      <c r="QB301" s="477"/>
      <c r="QE301" s="477"/>
      <c r="QJ301" s="477"/>
      <c r="QM301" s="477"/>
      <c r="QR301" s="477"/>
      <c r="QU301" s="477"/>
      <c r="QZ301" s="477"/>
      <c r="RC301" s="477"/>
      <c r="RH301" s="477"/>
      <c r="RK301" s="477"/>
      <c r="RP301" s="477"/>
      <c r="RS301" s="477"/>
      <c r="RX301" s="477"/>
      <c r="SA301" s="477"/>
      <c r="SF301" s="477"/>
      <c r="SI301" s="477"/>
      <c r="SN301" s="477"/>
      <c r="SQ301" s="477"/>
      <c r="SV301" s="477"/>
      <c r="SY301" s="477"/>
      <c r="TD301" s="477"/>
      <c r="TG301" s="477"/>
      <c r="TL301" s="477"/>
      <c r="TO301" s="477"/>
      <c r="TT301" s="477"/>
      <c r="TW301" s="477"/>
      <c r="UB301" s="477"/>
      <c r="UE301" s="477"/>
      <c r="UJ301" s="477"/>
      <c r="UM301" s="477"/>
      <c r="UR301" s="477"/>
      <c r="UU301" s="477"/>
      <c r="UZ301" s="477"/>
      <c r="VC301" s="477"/>
      <c r="VH301" s="477"/>
      <c r="VK301" s="477"/>
      <c r="VP301" s="477"/>
      <c r="VS301" s="477"/>
      <c r="VX301" s="477"/>
      <c r="WA301" s="477"/>
      <c r="WF301" s="477"/>
      <c r="WI301" s="477"/>
      <c r="WN301" s="477"/>
      <c r="WQ301" s="477"/>
      <c r="WV301" s="477"/>
      <c r="WY301" s="477"/>
      <c r="XD301" s="477"/>
      <c r="XG301" s="477"/>
      <c r="XL301" s="477"/>
      <c r="XO301" s="477"/>
      <c r="XT301" s="477"/>
      <c r="XW301" s="477"/>
      <c r="YB301" s="477"/>
      <c r="YE301" s="477"/>
      <c r="YJ301" s="477"/>
      <c r="YM301" s="477"/>
      <c r="YR301" s="477"/>
      <c r="YU301" s="477"/>
      <c r="YZ301" s="477"/>
      <c r="ZC301" s="477"/>
      <c r="ZH301" s="477"/>
      <c r="ZK301" s="477"/>
      <c r="ZP301" s="477"/>
      <c r="ZS301" s="477"/>
      <c r="ZX301" s="477"/>
      <c r="AAA301" s="477"/>
      <c r="AAF301" s="477"/>
      <c r="AAI301" s="477"/>
      <c r="AAN301" s="477"/>
      <c r="AAQ301" s="477"/>
      <c r="AAV301" s="477"/>
      <c r="AAY301" s="477"/>
      <c r="ABD301" s="477"/>
      <c r="ABG301" s="477"/>
      <c r="ABL301" s="477"/>
      <c r="ABO301" s="477"/>
      <c r="ABT301" s="477"/>
      <c r="ABW301" s="477"/>
      <c r="ACB301" s="477"/>
      <c r="ACE301" s="477"/>
      <c r="ACJ301" s="477"/>
      <c r="ACM301" s="477"/>
      <c r="ACR301" s="477"/>
      <c r="ACU301" s="477"/>
      <c r="ACZ301" s="477"/>
      <c r="ADC301" s="477"/>
      <c r="ADH301" s="477"/>
      <c r="ADK301" s="477"/>
      <c r="ADP301" s="477"/>
      <c r="ADS301" s="477"/>
      <c r="ADX301" s="477"/>
      <c r="AEA301" s="477"/>
      <c r="AEF301" s="477"/>
      <c r="AEI301" s="477"/>
      <c r="AEN301" s="477"/>
      <c r="AEQ301" s="477"/>
      <c r="AEV301" s="477"/>
      <c r="AEY301" s="477"/>
      <c r="AFD301" s="477"/>
      <c r="AFG301" s="477"/>
      <c r="AFL301" s="477"/>
      <c r="AFO301" s="477"/>
      <c r="AFT301" s="477"/>
      <c r="AFW301" s="477"/>
      <c r="AGB301" s="477"/>
      <c r="AGE301" s="477"/>
      <c r="AGJ301" s="477"/>
      <c r="AGM301" s="477"/>
      <c r="AGR301" s="477"/>
      <c r="AGU301" s="477"/>
      <c r="AGZ301" s="477"/>
      <c r="AHC301" s="477"/>
      <c r="AHH301" s="477"/>
      <c r="AHK301" s="477"/>
      <c r="AHP301" s="477"/>
      <c r="AHS301" s="477"/>
      <c r="AHX301" s="477"/>
      <c r="AIA301" s="477"/>
      <c r="AIF301" s="477"/>
      <c r="AII301" s="477"/>
      <c r="AIN301" s="477"/>
      <c r="AIQ301" s="477"/>
      <c r="AIV301" s="477"/>
      <c r="AIY301" s="477"/>
      <c r="AJD301" s="477"/>
      <c r="AJG301" s="477"/>
      <c r="AJL301" s="477"/>
      <c r="AJO301" s="477"/>
      <c r="AJT301" s="477"/>
      <c r="AJW301" s="477"/>
      <c r="AKB301" s="477"/>
      <c r="AKE301" s="477"/>
      <c r="AKJ301" s="477"/>
      <c r="AKM301" s="477"/>
      <c r="AKR301" s="477"/>
      <c r="AKU301" s="477"/>
      <c r="AKZ301" s="477"/>
      <c r="ALC301" s="477"/>
      <c r="ALH301" s="477"/>
      <c r="ALK301" s="477"/>
      <c r="ALP301" s="477"/>
      <c r="ALS301" s="477"/>
      <c r="ALX301" s="477"/>
      <c r="AMA301" s="477"/>
      <c r="AMF301" s="477"/>
      <c r="AMI301" s="477"/>
      <c r="AMN301" s="477"/>
      <c r="AMQ301" s="477"/>
      <c r="AMV301" s="477"/>
      <c r="AMY301" s="477"/>
      <c r="AND301" s="477"/>
      <c r="ANG301" s="477"/>
      <c r="ANL301" s="477"/>
      <c r="ANO301" s="477"/>
      <c r="ANT301" s="477"/>
      <c r="ANW301" s="477"/>
      <c r="AOB301" s="477"/>
      <c r="AOE301" s="477"/>
      <c r="AOJ301" s="477"/>
      <c r="AOM301" s="477"/>
      <c r="AOR301" s="477"/>
      <c r="AOU301" s="477"/>
      <c r="AOZ301" s="477"/>
      <c r="APC301" s="477"/>
      <c r="APH301" s="477"/>
      <c r="APK301" s="477"/>
      <c r="APP301" s="477"/>
      <c r="APS301" s="477"/>
      <c r="APX301" s="477"/>
      <c r="AQA301" s="477"/>
      <c r="AQF301" s="477"/>
      <c r="AQI301" s="477"/>
      <c r="AQN301" s="477"/>
      <c r="AQQ301" s="477"/>
      <c r="AQV301" s="477"/>
      <c r="AQY301" s="477"/>
      <c r="ARD301" s="477"/>
      <c r="ARG301" s="477"/>
      <c r="ARL301" s="477"/>
      <c r="ARO301" s="477"/>
      <c r="ART301" s="477"/>
      <c r="ARW301" s="477"/>
      <c r="ASB301" s="477"/>
      <c r="ASE301" s="477"/>
      <c r="ASJ301" s="477"/>
      <c r="ASM301" s="477"/>
      <c r="ASR301" s="477"/>
      <c r="ASU301" s="477"/>
      <c r="ASZ301" s="477"/>
      <c r="ATC301" s="477"/>
      <c r="ATH301" s="477"/>
      <c r="ATK301" s="477"/>
      <c r="ATP301" s="477"/>
      <c r="ATS301" s="477"/>
      <c r="ATX301" s="477"/>
      <c r="AUA301" s="477"/>
      <c r="AUF301" s="477"/>
      <c r="AUI301" s="477"/>
      <c r="AUN301" s="477"/>
      <c r="AUQ301" s="477"/>
      <c r="AUV301" s="477"/>
      <c r="AUY301" s="477"/>
      <c r="AVD301" s="477"/>
      <c r="AVG301" s="477"/>
      <c r="AVL301" s="477"/>
      <c r="AVO301" s="477"/>
      <c r="AVT301" s="477"/>
      <c r="AVW301" s="477"/>
      <c r="AWB301" s="477"/>
      <c r="AWE301" s="477"/>
      <c r="AWJ301" s="477"/>
      <c r="AWM301" s="477"/>
      <c r="AWR301" s="477"/>
      <c r="AWU301" s="477"/>
      <c r="AWZ301" s="477"/>
      <c r="AXC301" s="477"/>
      <c r="AXH301" s="477"/>
      <c r="AXK301" s="477"/>
      <c r="AXP301" s="477"/>
      <c r="AXS301" s="477"/>
      <c r="AXX301" s="477"/>
      <c r="AYA301" s="477"/>
      <c r="AYF301" s="477"/>
      <c r="AYI301" s="477"/>
      <c r="AYN301" s="477"/>
      <c r="AYQ301" s="477"/>
      <c r="AYV301" s="477"/>
      <c r="AYY301" s="477"/>
      <c r="AZD301" s="477"/>
      <c r="AZG301" s="477"/>
      <c r="AZL301" s="477"/>
      <c r="AZO301" s="477"/>
      <c r="AZT301" s="477"/>
      <c r="AZW301" s="477"/>
      <c r="BAB301" s="477"/>
      <c r="BAE301" s="477"/>
      <c r="BAJ301" s="477"/>
      <c r="BAM301" s="477"/>
      <c r="BAR301" s="477"/>
      <c r="BAU301" s="477"/>
      <c r="BAZ301" s="477"/>
      <c r="BBC301" s="477"/>
      <c r="BBH301" s="477"/>
      <c r="BBK301" s="477"/>
      <c r="BBP301" s="477"/>
      <c r="BBS301" s="477"/>
      <c r="BBX301" s="477"/>
      <c r="BCA301" s="477"/>
      <c r="BCF301" s="477"/>
      <c r="BCI301" s="477"/>
      <c r="BCN301" s="477"/>
      <c r="BCQ301" s="477"/>
      <c r="BCV301" s="477"/>
      <c r="BCY301" s="477"/>
      <c r="BDD301" s="477"/>
      <c r="BDG301" s="477"/>
      <c r="BDL301" s="477"/>
      <c r="BDO301" s="477"/>
      <c r="BDT301" s="477"/>
      <c r="BDW301" s="477"/>
      <c r="BEB301" s="477"/>
      <c r="BEE301" s="477"/>
      <c r="BEJ301" s="477"/>
      <c r="BEM301" s="477"/>
      <c r="BER301" s="477"/>
      <c r="BEU301" s="477"/>
      <c r="BEZ301" s="477"/>
      <c r="BFC301" s="477"/>
      <c r="BFH301" s="477"/>
      <c r="BFK301" s="477"/>
      <c r="BFP301" s="477"/>
      <c r="BFS301" s="477"/>
      <c r="BFX301" s="477"/>
      <c r="BGA301" s="477"/>
      <c r="BGF301" s="477"/>
      <c r="BGI301" s="477"/>
      <c r="BGN301" s="477"/>
      <c r="BGQ301" s="477"/>
      <c r="BGV301" s="477"/>
      <c r="BGY301" s="477"/>
      <c r="BHD301" s="477"/>
      <c r="BHG301" s="477"/>
      <c r="BHL301" s="477"/>
      <c r="BHO301" s="477"/>
      <c r="BHT301" s="477"/>
      <c r="BHW301" s="477"/>
      <c r="BIB301" s="477"/>
      <c r="BIE301" s="477"/>
      <c r="BIJ301" s="477"/>
      <c r="BIM301" s="477"/>
      <c r="BIR301" s="477"/>
      <c r="BIU301" s="477"/>
      <c r="BIZ301" s="477"/>
      <c r="BJC301" s="477"/>
      <c r="BJH301" s="477"/>
      <c r="BJK301" s="477"/>
      <c r="BJP301" s="477"/>
      <c r="BJS301" s="477"/>
      <c r="BJX301" s="477"/>
      <c r="BKA301" s="477"/>
      <c r="BKF301" s="477"/>
      <c r="BKI301" s="477"/>
      <c r="BKN301" s="477"/>
      <c r="BKQ301" s="477"/>
      <c r="BKV301" s="477"/>
      <c r="BKY301" s="477"/>
      <c r="BLD301" s="477"/>
      <c r="BLG301" s="477"/>
      <c r="BLL301" s="477"/>
      <c r="BLO301" s="477"/>
      <c r="BLT301" s="477"/>
      <c r="BLW301" s="477"/>
      <c r="BMB301" s="477"/>
      <c r="BME301" s="477"/>
      <c r="BMJ301" s="477"/>
      <c r="BMM301" s="477"/>
      <c r="BMR301" s="477"/>
      <c r="BMU301" s="477"/>
      <c r="BMZ301" s="477"/>
      <c r="BNC301" s="477"/>
      <c r="BNH301" s="477"/>
      <c r="BNK301" s="477"/>
      <c r="BNP301" s="477"/>
      <c r="BNS301" s="477"/>
      <c r="BNX301" s="477"/>
      <c r="BOA301" s="477"/>
      <c r="BOF301" s="477"/>
      <c r="BOI301" s="477"/>
      <c r="BON301" s="477"/>
      <c r="BOQ301" s="477"/>
      <c r="BOV301" s="477"/>
      <c r="BOY301" s="477"/>
      <c r="BPD301" s="477"/>
      <c r="BPG301" s="477"/>
      <c r="BPL301" s="477"/>
      <c r="BPO301" s="477"/>
      <c r="BPT301" s="477"/>
      <c r="BPW301" s="477"/>
      <c r="BQB301" s="477"/>
      <c r="BQE301" s="477"/>
      <c r="BQJ301" s="477"/>
      <c r="BQM301" s="477"/>
      <c r="BQR301" s="477"/>
      <c r="BQU301" s="477"/>
      <c r="BQZ301" s="477"/>
      <c r="BRC301" s="477"/>
      <c r="BRH301" s="477"/>
      <c r="BRK301" s="477"/>
      <c r="BRP301" s="477"/>
      <c r="BRS301" s="477"/>
      <c r="BRX301" s="477"/>
      <c r="BSA301" s="477"/>
      <c r="BSF301" s="477"/>
      <c r="BSI301" s="477"/>
      <c r="BSN301" s="477"/>
      <c r="BSQ301" s="477"/>
      <c r="BSV301" s="477"/>
      <c r="BSY301" s="477"/>
      <c r="BTD301" s="477"/>
      <c r="BTG301" s="477"/>
      <c r="BTL301" s="477"/>
      <c r="BTO301" s="477"/>
      <c r="BTT301" s="477"/>
      <c r="BTW301" s="477"/>
      <c r="BUB301" s="477"/>
      <c r="BUE301" s="477"/>
      <c r="BUJ301" s="477"/>
      <c r="BUM301" s="477"/>
      <c r="BUR301" s="477"/>
      <c r="BUU301" s="477"/>
      <c r="BUZ301" s="477"/>
      <c r="BVC301" s="477"/>
      <c r="BVH301" s="477"/>
      <c r="BVK301" s="477"/>
      <c r="BVP301" s="477"/>
      <c r="BVS301" s="477"/>
      <c r="BVX301" s="477"/>
      <c r="BWA301" s="477"/>
      <c r="BWF301" s="477"/>
      <c r="BWI301" s="477"/>
      <c r="BWN301" s="477"/>
      <c r="BWQ301" s="477"/>
      <c r="BWV301" s="477"/>
      <c r="BWY301" s="477"/>
      <c r="BXD301" s="477"/>
      <c r="BXG301" s="477"/>
      <c r="BXL301" s="477"/>
      <c r="BXO301" s="477"/>
      <c r="BXT301" s="477"/>
      <c r="BXW301" s="477"/>
      <c r="BYB301" s="477"/>
      <c r="BYE301" s="477"/>
      <c r="BYJ301" s="477"/>
      <c r="BYM301" s="477"/>
      <c r="BYR301" s="477"/>
      <c r="BYU301" s="477"/>
      <c r="BYZ301" s="477"/>
      <c r="BZC301" s="477"/>
      <c r="BZH301" s="477"/>
      <c r="BZK301" s="477"/>
      <c r="BZP301" s="477"/>
      <c r="BZS301" s="477"/>
      <c r="BZX301" s="477"/>
      <c r="CAA301" s="477"/>
      <c r="CAF301" s="477"/>
      <c r="CAI301" s="477"/>
      <c r="CAN301" s="477"/>
      <c r="CAQ301" s="477"/>
      <c r="CAV301" s="477"/>
      <c r="CAY301" s="477"/>
      <c r="CBD301" s="477"/>
      <c r="CBG301" s="477"/>
      <c r="CBL301" s="477"/>
      <c r="CBO301" s="477"/>
      <c r="CBT301" s="477"/>
      <c r="CBW301" s="477"/>
      <c r="CCB301" s="477"/>
      <c r="CCE301" s="477"/>
      <c r="CCJ301" s="477"/>
      <c r="CCM301" s="477"/>
      <c r="CCR301" s="477"/>
      <c r="CCU301" s="477"/>
      <c r="CCZ301" s="477"/>
      <c r="CDC301" s="477"/>
      <c r="CDH301" s="477"/>
      <c r="CDK301" s="477"/>
      <c r="CDP301" s="477"/>
      <c r="CDS301" s="477"/>
      <c r="CDX301" s="477"/>
      <c r="CEA301" s="477"/>
      <c r="CEF301" s="477"/>
      <c r="CEI301" s="477"/>
      <c r="CEN301" s="477"/>
      <c r="CEQ301" s="477"/>
      <c r="CEV301" s="477"/>
      <c r="CEY301" s="477"/>
      <c r="CFD301" s="477"/>
      <c r="CFG301" s="477"/>
      <c r="CFL301" s="477"/>
      <c r="CFO301" s="477"/>
      <c r="CFT301" s="477"/>
      <c r="CFW301" s="477"/>
      <c r="CGB301" s="477"/>
      <c r="CGE301" s="477"/>
      <c r="CGJ301" s="477"/>
      <c r="CGM301" s="477"/>
      <c r="CGR301" s="477"/>
      <c r="CGU301" s="477"/>
      <c r="CGZ301" s="477"/>
      <c r="CHC301" s="477"/>
      <c r="CHH301" s="477"/>
      <c r="CHK301" s="477"/>
      <c r="CHP301" s="477"/>
      <c r="CHS301" s="477"/>
      <c r="CHX301" s="477"/>
      <c r="CIA301" s="477"/>
      <c r="CIF301" s="477"/>
      <c r="CII301" s="477"/>
      <c r="CIN301" s="477"/>
      <c r="CIQ301" s="477"/>
      <c r="CIV301" s="477"/>
      <c r="CIY301" s="477"/>
      <c r="CJD301" s="477"/>
      <c r="CJG301" s="477"/>
      <c r="CJL301" s="477"/>
      <c r="CJO301" s="477"/>
      <c r="CJT301" s="477"/>
      <c r="CJW301" s="477"/>
      <c r="CKB301" s="477"/>
      <c r="CKE301" s="477"/>
      <c r="CKJ301" s="477"/>
      <c r="CKM301" s="477"/>
      <c r="CKR301" s="477"/>
      <c r="CKU301" s="477"/>
      <c r="CKZ301" s="477"/>
      <c r="CLC301" s="477"/>
      <c r="CLH301" s="477"/>
      <c r="CLK301" s="477"/>
      <c r="CLP301" s="477"/>
      <c r="CLS301" s="477"/>
      <c r="CLX301" s="477"/>
      <c r="CMA301" s="477"/>
      <c r="CMF301" s="477"/>
      <c r="CMI301" s="477"/>
      <c r="CMN301" s="477"/>
      <c r="CMQ301" s="477"/>
      <c r="CMV301" s="477"/>
      <c r="CMY301" s="477"/>
      <c r="CND301" s="477"/>
      <c r="CNG301" s="477"/>
      <c r="CNL301" s="477"/>
      <c r="CNO301" s="477"/>
      <c r="CNT301" s="477"/>
      <c r="CNW301" s="477"/>
      <c r="COB301" s="477"/>
      <c r="COE301" s="477"/>
      <c r="COJ301" s="477"/>
      <c r="COM301" s="477"/>
      <c r="COR301" s="477"/>
      <c r="COU301" s="477"/>
      <c r="COZ301" s="477"/>
      <c r="CPC301" s="477"/>
      <c r="CPH301" s="477"/>
      <c r="CPK301" s="477"/>
      <c r="CPP301" s="477"/>
      <c r="CPS301" s="477"/>
      <c r="CPX301" s="477"/>
      <c r="CQA301" s="477"/>
      <c r="CQF301" s="477"/>
      <c r="CQI301" s="477"/>
      <c r="CQN301" s="477"/>
      <c r="CQQ301" s="477"/>
      <c r="CQV301" s="477"/>
      <c r="CQY301" s="477"/>
      <c r="CRD301" s="477"/>
      <c r="CRG301" s="477"/>
      <c r="CRL301" s="477"/>
      <c r="CRO301" s="477"/>
      <c r="CRT301" s="477"/>
      <c r="CRW301" s="477"/>
      <c r="CSB301" s="477"/>
      <c r="CSE301" s="477"/>
      <c r="CSJ301" s="477"/>
      <c r="CSM301" s="477"/>
      <c r="CSR301" s="477"/>
      <c r="CSU301" s="477"/>
      <c r="CSZ301" s="477"/>
      <c r="CTC301" s="477"/>
      <c r="CTH301" s="477"/>
      <c r="CTK301" s="477"/>
      <c r="CTP301" s="477"/>
      <c r="CTS301" s="477"/>
      <c r="CTX301" s="477"/>
      <c r="CUA301" s="477"/>
      <c r="CUF301" s="477"/>
      <c r="CUI301" s="477"/>
      <c r="CUN301" s="477"/>
      <c r="CUQ301" s="477"/>
      <c r="CUV301" s="477"/>
      <c r="CUY301" s="477"/>
      <c r="CVD301" s="477"/>
      <c r="CVG301" s="477"/>
      <c r="CVL301" s="477"/>
      <c r="CVO301" s="477"/>
      <c r="CVT301" s="477"/>
      <c r="CVW301" s="477"/>
      <c r="CWB301" s="477"/>
      <c r="CWE301" s="477"/>
      <c r="CWJ301" s="477"/>
      <c r="CWM301" s="477"/>
      <c r="CWR301" s="477"/>
      <c r="CWU301" s="477"/>
      <c r="CWZ301" s="477"/>
      <c r="CXC301" s="477"/>
      <c r="CXH301" s="477"/>
      <c r="CXK301" s="477"/>
      <c r="CXP301" s="477"/>
      <c r="CXS301" s="477"/>
      <c r="CXX301" s="477"/>
      <c r="CYA301" s="477"/>
      <c r="CYF301" s="477"/>
      <c r="CYI301" s="477"/>
      <c r="CYN301" s="477"/>
      <c r="CYQ301" s="477"/>
      <c r="CYV301" s="477"/>
      <c r="CYY301" s="477"/>
      <c r="CZD301" s="477"/>
      <c r="CZG301" s="477"/>
      <c r="CZL301" s="477"/>
      <c r="CZO301" s="477"/>
      <c r="CZT301" s="477"/>
      <c r="CZW301" s="477"/>
      <c r="DAB301" s="477"/>
      <c r="DAE301" s="477"/>
      <c r="DAJ301" s="477"/>
      <c r="DAM301" s="477"/>
      <c r="DAR301" s="477"/>
      <c r="DAU301" s="477"/>
      <c r="DAZ301" s="477"/>
      <c r="DBC301" s="477"/>
      <c r="DBH301" s="477"/>
      <c r="DBK301" s="477"/>
      <c r="DBP301" s="477"/>
      <c r="DBS301" s="477"/>
      <c r="DBX301" s="477"/>
      <c r="DCA301" s="477"/>
      <c r="DCF301" s="477"/>
      <c r="DCI301" s="477"/>
      <c r="DCN301" s="477"/>
      <c r="DCQ301" s="477"/>
      <c r="DCV301" s="477"/>
      <c r="DCY301" s="477"/>
      <c r="DDD301" s="477"/>
      <c r="DDG301" s="477"/>
      <c r="DDL301" s="477"/>
      <c r="DDO301" s="477"/>
      <c r="DDT301" s="477"/>
      <c r="DDW301" s="477"/>
      <c r="DEB301" s="477"/>
      <c r="DEE301" s="477"/>
      <c r="DEJ301" s="477"/>
      <c r="DEM301" s="477"/>
      <c r="DER301" s="477"/>
      <c r="DEU301" s="477"/>
      <c r="DEZ301" s="477"/>
      <c r="DFC301" s="477"/>
      <c r="DFH301" s="477"/>
      <c r="DFK301" s="477"/>
      <c r="DFP301" s="477"/>
      <c r="DFS301" s="477"/>
      <c r="DFX301" s="477"/>
      <c r="DGA301" s="477"/>
      <c r="DGF301" s="477"/>
      <c r="DGI301" s="477"/>
      <c r="DGN301" s="477"/>
      <c r="DGQ301" s="477"/>
      <c r="DGV301" s="477"/>
      <c r="DGY301" s="477"/>
      <c r="DHD301" s="477"/>
      <c r="DHG301" s="477"/>
      <c r="DHL301" s="477"/>
      <c r="DHO301" s="477"/>
      <c r="DHT301" s="477"/>
      <c r="DHW301" s="477"/>
      <c r="DIB301" s="477"/>
      <c r="DIE301" s="477"/>
      <c r="DIJ301" s="477"/>
      <c r="DIM301" s="477"/>
      <c r="DIR301" s="477"/>
      <c r="DIU301" s="477"/>
      <c r="DIZ301" s="477"/>
      <c r="DJC301" s="477"/>
      <c r="DJH301" s="477"/>
      <c r="DJK301" s="477"/>
      <c r="DJP301" s="477"/>
      <c r="DJS301" s="477"/>
      <c r="DJX301" s="477"/>
      <c r="DKA301" s="477"/>
      <c r="DKF301" s="477"/>
      <c r="DKI301" s="477"/>
      <c r="DKN301" s="477"/>
      <c r="DKQ301" s="477"/>
      <c r="DKV301" s="477"/>
      <c r="DKY301" s="477"/>
      <c r="DLD301" s="477"/>
      <c r="DLG301" s="477"/>
      <c r="DLL301" s="477"/>
      <c r="DLO301" s="477"/>
      <c r="DLT301" s="477"/>
      <c r="DLW301" s="477"/>
      <c r="DMB301" s="477"/>
      <c r="DME301" s="477"/>
      <c r="DMJ301" s="477"/>
      <c r="DMM301" s="477"/>
      <c r="DMR301" s="477"/>
      <c r="DMU301" s="477"/>
      <c r="DMZ301" s="477"/>
      <c r="DNC301" s="477"/>
      <c r="DNH301" s="477"/>
      <c r="DNK301" s="477"/>
      <c r="DNP301" s="477"/>
      <c r="DNS301" s="477"/>
      <c r="DNX301" s="477"/>
      <c r="DOA301" s="477"/>
      <c r="DOF301" s="477"/>
      <c r="DOI301" s="477"/>
      <c r="DON301" s="477"/>
      <c r="DOQ301" s="477"/>
      <c r="DOV301" s="477"/>
      <c r="DOY301" s="477"/>
      <c r="DPD301" s="477"/>
      <c r="DPG301" s="477"/>
      <c r="DPL301" s="477"/>
      <c r="DPO301" s="477"/>
      <c r="DPT301" s="477"/>
      <c r="DPW301" s="477"/>
      <c r="DQB301" s="477"/>
      <c r="DQE301" s="477"/>
      <c r="DQJ301" s="477"/>
      <c r="DQM301" s="477"/>
      <c r="DQR301" s="477"/>
      <c r="DQU301" s="477"/>
      <c r="DQZ301" s="477"/>
      <c r="DRC301" s="477"/>
      <c r="DRH301" s="477"/>
      <c r="DRK301" s="477"/>
      <c r="DRP301" s="477"/>
      <c r="DRS301" s="477"/>
      <c r="DRX301" s="477"/>
      <c r="DSA301" s="477"/>
      <c r="DSF301" s="477"/>
      <c r="DSI301" s="477"/>
      <c r="DSN301" s="477"/>
      <c r="DSQ301" s="477"/>
      <c r="DSV301" s="477"/>
      <c r="DSY301" s="477"/>
      <c r="DTD301" s="477"/>
      <c r="DTG301" s="477"/>
      <c r="DTL301" s="477"/>
      <c r="DTO301" s="477"/>
      <c r="DTT301" s="477"/>
      <c r="DTW301" s="477"/>
      <c r="DUB301" s="477"/>
      <c r="DUE301" s="477"/>
      <c r="DUJ301" s="477"/>
      <c r="DUM301" s="477"/>
      <c r="DUR301" s="477"/>
      <c r="DUU301" s="477"/>
      <c r="DUZ301" s="477"/>
      <c r="DVC301" s="477"/>
      <c r="DVH301" s="477"/>
      <c r="DVK301" s="477"/>
      <c r="DVP301" s="477"/>
      <c r="DVS301" s="477"/>
      <c r="DVX301" s="477"/>
      <c r="DWA301" s="477"/>
      <c r="DWF301" s="477"/>
      <c r="DWI301" s="477"/>
      <c r="DWN301" s="477"/>
      <c r="DWQ301" s="477"/>
      <c r="DWV301" s="477"/>
      <c r="DWY301" s="477"/>
      <c r="DXD301" s="477"/>
      <c r="DXG301" s="477"/>
      <c r="DXL301" s="477"/>
      <c r="DXO301" s="477"/>
      <c r="DXT301" s="477"/>
      <c r="DXW301" s="477"/>
      <c r="DYB301" s="477"/>
      <c r="DYE301" s="477"/>
      <c r="DYJ301" s="477"/>
      <c r="DYM301" s="477"/>
      <c r="DYR301" s="477"/>
      <c r="DYU301" s="477"/>
      <c r="DYZ301" s="477"/>
      <c r="DZC301" s="477"/>
      <c r="DZH301" s="477"/>
      <c r="DZK301" s="477"/>
      <c r="DZP301" s="477"/>
      <c r="DZS301" s="477"/>
      <c r="DZX301" s="477"/>
      <c r="EAA301" s="477"/>
      <c r="EAF301" s="477"/>
      <c r="EAI301" s="477"/>
      <c r="EAN301" s="477"/>
      <c r="EAQ301" s="477"/>
      <c r="EAV301" s="477"/>
      <c r="EAY301" s="477"/>
      <c r="EBD301" s="477"/>
      <c r="EBG301" s="477"/>
      <c r="EBL301" s="477"/>
      <c r="EBO301" s="477"/>
      <c r="EBT301" s="477"/>
      <c r="EBW301" s="477"/>
      <c r="ECB301" s="477"/>
      <c r="ECE301" s="477"/>
      <c r="ECJ301" s="477"/>
      <c r="ECM301" s="477"/>
      <c r="ECR301" s="477"/>
      <c r="ECU301" s="477"/>
      <c r="ECZ301" s="477"/>
      <c r="EDC301" s="477"/>
      <c r="EDH301" s="477"/>
      <c r="EDK301" s="477"/>
      <c r="EDP301" s="477"/>
      <c r="EDS301" s="477"/>
      <c r="EDX301" s="477"/>
      <c r="EEA301" s="477"/>
      <c r="EEF301" s="477"/>
      <c r="EEI301" s="477"/>
      <c r="EEN301" s="477"/>
      <c r="EEQ301" s="477"/>
      <c r="EEV301" s="477"/>
      <c r="EEY301" s="477"/>
      <c r="EFD301" s="477"/>
      <c r="EFG301" s="477"/>
      <c r="EFL301" s="477"/>
      <c r="EFO301" s="477"/>
      <c r="EFT301" s="477"/>
      <c r="EFW301" s="477"/>
      <c r="EGB301" s="477"/>
      <c r="EGE301" s="477"/>
      <c r="EGJ301" s="477"/>
      <c r="EGM301" s="477"/>
      <c r="EGR301" s="477"/>
      <c r="EGU301" s="477"/>
      <c r="EGZ301" s="477"/>
      <c r="EHC301" s="477"/>
      <c r="EHH301" s="477"/>
      <c r="EHK301" s="477"/>
      <c r="EHP301" s="477"/>
      <c r="EHS301" s="477"/>
      <c r="EHX301" s="477"/>
      <c r="EIA301" s="477"/>
      <c r="EIF301" s="477"/>
      <c r="EII301" s="477"/>
      <c r="EIN301" s="477"/>
      <c r="EIQ301" s="477"/>
      <c r="EIV301" s="477"/>
      <c r="EIY301" s="477"/>
      <c r="EJD301" s="477"/>
      <c r="EJG301" s="477"/>
      <c r="EJL301" s="477"/>
      <c r="EJO301" s="477"/>
      <c r="EJT301" s="477"/>
      <c r="EJW301" s="477"/>
      <c r="EKB301" s="477"/>
      <c r="EKE301" s="477"/>
      <c r="EKJ301" s="477"/>
      <c r="EKM301" s="477"/>
      <c r="EKR301" s="477"/>
      <c r="EKU301" s="477"/>
      <c r="EKZ301" s="477"/>
      <c r="ELC301" s="477"/>
      <c r="ELH301" s="477"/>
      <c r="ELK301" s="477"/>
      <c r="ELP301" s="477"/>
      <c r="ELS301" s="477"/>
      <c r="ELX301" s="477"/>
      <c r="EMA301" s="477"/>
      <c r="EMF301" s="477"/>
      <c r="EMI301" s="477"/>
      <c r="EMN301" s="477"/>
      <c r="EMQ301" s="477"/>
      <c r="EMV301" s="477"/>
      <c r="EMY301" s="477"/>
      <c r="END301" s="477"/>
      <c r="ENG301" s="477"/>
      <c r="ENL301" s="477"/>
      <c r="ENO301" s="477"/>
      <c r="ENT301" s="477"/>
      <c r="ENW301" s="477"/>
      <c r="EOB301" s="477"/>
      <c r="EOE301" s="477"/>
      <c r="EOJ301" s="477"/>
      <c r="EOM301" s="477"/>
      <c r="EOR301" s="477"/>
      <c r="EOU301" s="477"/>
      <c r="EOZ301" s="477"/>
      <c r="EPC301" s="477"/>
      <c r="EPH301" s="477"/>
      <c r="EPK301" s="477"/>
      <c r="EPP301" s="477"/>
      <c r="EPS301" s="477"/>
      <c r="EPX301" s="477"/>
      <c r="EQA301" s="477"/>
      <c r="EQF301" s="477"/>
      <c r="EQI301" s="477"/>
      <c r="EQN301" s="477"/>
      <c r="EQQ301" s="477"/>
      <c r="EQV301" s="477"/>
      <c r="EQY301" s="477"/>
      <c r="ERD301" s="477"/>
      <c r="ERG301" s="477"/>
      <c r="ERL301" s="477"/>
      <c r="ERO301" s="477"/>
      <c r="ERT301" s="477"/>
      <c r="ERW301" s="477"/>
      <c r="ESB301" s="477"/>
      <c r="ESE301" s="477"/>
      <c r="ESJ301" s="477"/>
      <c r="ESM301" s="477"/>
      <c r="ESR301" s="477"/>
      <c r="ESU301" s="477"/>
      <c r="ESZ301" s="477"/>
      <c r="ETC301" s="477"/>
      <c r="ETH301" s="477"/>
      <c r="ETK301" s="477"/>
      <c r="ETP301" s="477"/>
      <c r="ETS301" s="477"/>
      <c r="ETX301" s="477"/>
      <c r="EUA301" s="477"/>
      <c r="EUF301" s="477"/>
      <c r="EUI301" s="477"/>
      <c r="EUN301" s="477"/>
      <c r="EUQ301" s="477"/>
      <c r="EUV301" s="477"/>
      <c r="EUY301" s="477"/>
      <c r="EVD301" s="477"/>
      <c r="EVG301" s="477"/>
      <c r="EVL301" s="477"/>
      <c r="EVO301" s="477"/>
      <c r="EVT301" s="477"/>
      <c r="EVW301" s="477"/>
      <c r="EWB301" s="477"/>
      <c r="EWE301" s="477"/>
      <c r="EWJ301" s="477"/>
      <c r="EWM301" s="477"/>
      <c r="EWR301" s="477"/>
      <c r="EWU301" s="477"/>
      <c r="EWZ301" s="477"/>
      <c r="EXC301" s="477"/>
      <c r="EXH301" s="477"/>
      <c r="EXK301" s="477"/>
      <c r="EXP301" s="477"/>
      <c r="EXS301" s="477"/>
      <c r="EXX301" s="477"/>
      <c r="EYA301" s="477"/>
      <c r="EYF301" s="477"/>
      <c r="EYI301" s="477"/>
      <c r="EYN301" s="477"/>
      <c r="EYQ301" s="477"/>
      <c r="EYV301" s="477"/>
      <c r="EYY301" s="477"/>
      <c r="EZD301" s="477"/>
      <c r="EZG301" s="477"/>
      <c r="EZL301" s="477"/>
      <c r="EZO301" s="477"/>
      <c r="EZT301" s="477"/>
      <c r="EZW301" s="477"/>
      <c r="FAB301" s="477"/>
      <c r="FAE301" s="477"/>
      <c r="FAJ301" s="477"/>
      <c r="FAM301" s="477"/>
      <c r="FAR301" s="477"/>
      <c r="FAU301" s="477"/>
      <c r="FAZ301" s="477"/>
      <c r="FBC301" s="477"/>
      <c r="FBH301" s="477"/>
      <c r="FBK301" s="477"/>
      <c r="FBP301" s="477"/>
      <c r="FBS301" s="477"/>
      <c r="FBX301" s="477"/>
      <c r="FCA301" s="477"/>
      <c r="FCF301" s="477"/>
      <c r="FCI301" s="477"/>
      <c r="FCN301" s="477"/>
      <c r="FCQ301" s="477"/>
      <c r="FCV301" s="477"/>
      <c r="FCY301" s="477"/>
      <c r="FDD301" s="477"/>
      <c r="FDG301" s="477"/>
      <c r="FDL301" s="477"/>
      <c r="FDO301" s="477"/>
      <c r="FDT301" s="477"/>
      <c r="FDW301" s="477"/>
      <c r="FEB301" s="477"/>
      <c r="FEE301" s="477"/>
      <c r="FEJ301" s="477"/>
      <c r="FEM301" s="477"/>
      <c r="FER301" s="477"/>
      <c r="FEU301" s="477"/>
      <c r="FEZ301" s="477"/>
      <c r="FFC301" s="477"/>
      <c r="FFH301" s="477"/>
      <c r="FFK301" s="477"/>
      <c r="FFP301" s="477"/>
      <c r="FFS301" s="477"/>
      <c r="FFX301" s="477"/>
      <c r="FGA301" s="477"/>
      <c r="FGF301" s="477"/>
      <c r="FGI301" s="477"/>
      <c r="FGN301" s="477"/>
      <c r="FGQ301" s="477"/>
      <c r="FGV301" s="477"/>
      <c r="FGY301" s="477"/>
      <c r="FHD301" s="477"/>
      <c r="FHG301" s="477"/>
      <c r="FHL301" s="477"/>
      <c r="FHO301" s="477"/>
      <c r="FHT301" s="477"/>
      <c r="FHW301" s="477"/>
      <c r="FIB301" s="477"/>
      <c r="FIE301" s="477"/>
      <c r="FIJ301" s="477"/>
      <c r="FIM301" s="477"/>
      <c r="FIR301" s="477"/>
      <c r="FIU301" s="477"/>
      <c r="FIZ301" s="477"/>
      <c r="FJC301" s="477"/>
      <c r="FJH301" s="477"/>
      <c r="FJK301" s="477"/>
      <c r="FJP301" s="477"/>
      <c r="FJS301" s="477"/>
      <c r="FJX301" s="477"/>
      <c r="FKA301" s="477"/>
      <c r="FKF301" s="477"/>
      <c r="FKI301" s="477"/>
      <c r="FKN301" s="477"/>
      <c r="FKQ301" s="477"/>
      <c r="FKV301" s="477"/>
      <c r="FKY301" s="477"/>
      <c r="FLD301" s="477"/>
      <c r="FLG301" s="477"/>
      <c r="FLL301" s="477"/>
      <c r="FLO301" s="477"/>
      <c r="FLT301" s="477"/>
      <c r="FLW301" s="477"/>
      <c r="FMB301" s="477"/>
      <c r="FME301" s="477"/>
      <c r="FMJ301" s="477"/>
      <c r="FMM301" s="477"/>
      <c r="FMR301" s="477"/>
      <c r="FMU301" s="477"/>
      <c r="FMZ301" s="477"/>
      <c r="FNC301" s="477"/>
      <c r="FNH301" s="477"/>
      <c r="FNK301" s="477"/>
      <c r="FNP301" s="477"/>
      <c r="FNS301" s="477"/>
      <c r="FNX301" s="477"/>
      <c r="FOA301" s="477"/>
      <c r="FOF301" s="477"/>
      <c r="FOI301" s="477"/>
      <c r="FON301" s="477"/>
      <c r="FOQ301" s="477"/>
      <c r="FOV301" s="477"/>
      <c r="FOY301" s="477"/>
      <c r="FPD301" s="477"/>
      <c r="FPG301" s="477"/>
      <c r="FPL301" s="477"/>
      <c r="FPO301" s="477"/>
      <c r="FPT301" s="477"/>
      <c r="FPW301" s="477"/>
      <c r="FQB301" s="477"/>
      <c r="FQE301" s="477"/>
      <c r="FQJ301" s="477"/>
      <c r="FQM301" s="477"/>
      <c r="FQR301" s="477"/>
      <c r="FQU301" s="477"/>
      <c r="FQZ301" s="477"/>
      <c r="FRC301" s="477"/>
      <c r="FRH301" s="477"/>
      <c r="FRK301" s="477"/>
      <c r="FRP301" s="477"/>
      <c r="FRS301" s="477"/>
      <c r="FRX301" s="477"/>
      <c r="FSA301" s="477"/>
      <c r="FSF301" s="477"/>
      <c r="FSI301" s="477"/>
      <c r="FSN301" s="477"/>
      <c r="FSQ301" s="477"/>
      <c r="FSV301" s="477"/>
      <c r="FSY301" s="477"/>
      <c r="FTD301" s="477"/>
      <c r="FTG301" s="477"/>
      <c r="FTL301" s="477"/>
      <c r="FTO301" s="477"/>
      <c r="FTT301" s="477"/>
      <c r="FTW301" s="477"/>
      <c r="FUB301" s="477"/>
      <c r="FUE301" s="477"/>
      <c r="FUJ301" s="477"/>
      <c r="FUM301" s="477"/>
      <c r="FUR301" s="477"/>
      <c r="FUU301" s="477"/>
      <c r="FUZ301" s="477"/>
      <c r="FVC301" s="477"/>
      <c r="FVH301" s="477"/>
      <c r="FVK301" s="477"/>
      <c r="FVP301" s="477"/>
      <c r="FVS301" s="477"/>
      <c r="FVX301" s="477"/>
      <c r="FWA301" s="477"/>
      <c r="FWF301" s="477"/>
      <c r="FWI301" s="477"/>
      <c r="FWN301" s="477"/>
      <c r="FWQ301" s="477"/>
      <c r="FWV301" s="477"/>
      <c r="FWY301" s="477"/>
      <c r="FXD301" s="477"/>
      <c r="FXG301" s="477"/>
      <c r="FXL301" s="477"/>
      <c r="FXO301" s="477"/>
      <c r="FXT301" s="477"/>
      <c r="FXW301" s="477"/>
      <c r="FYB301" s="477"/>
      <c r="FYE301" s="477"/>
      <c r="FYJ301" s="477"/>
      <c r="FYM301" s="477"/>
      <c r="FYR301" s="477"/>
      <c r="FYU301" s="477"/>
      <c r="FYZ301" s="477"/>
      <c r="FZC301" s="477"/>
      <c r="FZH301" s="477"/>
      <c r="FZK301" s="477"/>
      <c r="FZP301" s="477"/>
      <c r="FZS301" s="477"/>
      <c r="FZX301" s="477"/>
      <c r="GAA301" s="477"/>
      <c r="GAF301" s="477"/>
      <c r="GAI301" s="477"/>
      <c r="GAN301" s="477"/>
      <c r="GAQ301" s="477"/>
      <c r="GAV301" s="477"/>
      <c r="GAY301" s="477"/>
      <c r="GBD301" s="477"/>
      <c r="GBG301" s="477"/>
      <c r="GBL301" s="477"/>
      <c r="GBO301" s="477"/>
      <c r="GBT301" s="477"/>
      <c r="GBW301" s="477"/>
      <c r="GCB301" s="477"/>
      <c r="GCE301" s="477"/>
      <c r="GCJ301" s="477"/>
      <c r="GCM301" s="477"/>
      <c r="GCR301" s="477"/>
      <c r="GCU301" s="477"/>
      <c r="GCZ301" s="477"/>
      <c r="GDC301" s="477"/>
      <c r="GDH301" s="477"/>
      <c r="GDK301" s="477"/>
      <c r="GDP301" s="477"/>
      <c r="GDS301" s="477"/>
      <c r="GDX301" s="477"/>
      <c r="GEA301" s="477"/>
      <c r="GEF301" s="477"/>
      <c r="GEI301" s="477"/>
      <c r="GEN301" s="477"/>
      <c r="GEQ301" s="477"/>
      <c r="GEV301" s="477"/>
      <c r="GEY301" s="477"/>
      <c r="GFD301" s="477"/>
      <c r="GFG301" s="477"/>
      <c r="GFL301" s="477"/>
      <c r="GFO301" s="477"/>
      <c r="GFT301" s="477"/>
      <c r="GFW301" s="477"/>
      <c r="GGB301" s="477"/>
      <c r="GGE301" s="477"/>
      <c r="GGJ301" s="477"/>
      <c r="GGM301" s="477"/>
      <c r="GGR301" s="477"/>
      <c r="GGU301" s="477"/>
      <c r="GGZ301" s="477"/>
      <c r="GHC301" s="477"/>
      <c r="GHH301" s="477"/>
      <c r="GHK301" s="477"/>
      <c r="GHP301" s="477"/>
      <c r="GHS301" s="477"/>
      <c r="GHX301" s="477"/>
      <c r="GIA301" s="477"/>
      <c r="GIF301" s="477"/>
      <c r="GII301" s="477"/>
      <c r="GIN301" s="477"/>
      <c r="GIQ301" s="477"/>
      <c r="GIV301" s="477"/>
      <c r="GIY301" s="477"/>
      <c r="GJD301" s="477"/>
      <c r="GJG301" s="477"/>
      <c r="GJL301" s="477"/>
      <c r="GJO301" s="477"/>
      <c r="GJT301" s="477"/>
      <c r="GJW301" s="477"/>
      <c r="GKB301" s="477"/>
      <c r="GKE301" s="477"/>
      <c r="GKJ301" s="477"/>
      <c r="GKM301" s="477"/>
      <c r="GKR301" s="477"/>
      <c r="GKU301" s="477"/>
      <c r="GKZ301" s="477"/>
      <c r="GLC301" s="477"/>
      <c r="GLH301" s="477"/>
      <c r="GLK301" s="477"/>
      <c r="GLP301" s="477"/>
      <c r="GLS301" s="477"/>
      <c r="GLX301" s="477"/>
      <c r="GMA301" s="477"/>
      <c r="GMF301" s="477"/>
      <c r="GMI301" s="477"/>
      <c r="GMN301" s="477"/>
      <c r="GMQ301" s="477"/>
      <c r="GMV301" s="477"/>
      <c r="GMY301" s="477"/>
      <c r="GND301" s="477"/>
      <c r="GNG301" s="477"/>
      <c r="GNL301" s="477"/>
      <c r="GNO301" s="477"/>
      <c r="GNT301" s="477"/>
      <c r="GNW301" s="477"/>
      <c r="GOB301" s="477"/>
      <c r="GOE301" s="477"/>
      <c r="GOJ301" s="477"/>
      <c r="GOM301" s="477"/>
      <c r="GOR301" s="477"/>
      <c r="GOU301" s="477"/>
      <c r="GOZ301" s="477"/>
      <c r="GPC301" s="477"/>
      <c r="GPH301" s="477"/>
      <c r="GPK301" s="477"/>
      <c r="GPP301" s="477"/>
      <c r="GPS301" s="477"/>
      <c r="GPX301" s="477"/>
      <c r="GQA301" s="477"/>
      <c r="GQF301" s="477"/>
      <c r="GQI301" s="477"/>
      <c r="GQN301" s="477"/>
      <c r="GQQ301" s="477"/>
      <c r="GQV301" s="477"/>
      <c r="GQY301" s="477"/>
      <c r="GRD301" s="477"/>
      <c r="GRG301" s="477"/>
      <c r="GRL301" s="477"/>
      <c r="GRO301" s="477"/>
      <c r="GRT301" s="477"/>
      <c r="GRW301" s="477"/>
      <c r="GSB301" s="477"/>
      <c r="GSE301" s="477"/>
      <c r="GSJ301" s="477"/>
      <c r="GSM301" s="477"/>
      <c r="GSR301" s="477"/>
      <c r="GSU301" s="477"/>
      <c r="GSZ301" s="477"/>
      <c r="GTC301" s="477"/>
      <c r="GTH301" s="477"/>
      <c r="GTK301" s="477"/>
      <c r="GTP301" s="477"/>
      <c r="GTS301" s="477"/>
      <c r="GTX301" s="477"/>
      <c r="GUA301" s="477"/>
      <c r="GUF301" s="477"/>
      <c r="GUI301" s="477"/>
      <c r="GUN301" s="477"/>
      <c r="GUQ301" s="477"/>
      <c r="GUV301" s="477"/>
      <c r="GUY301" s="477"/>
      <c r="GVD301" s="477"/>
      <c r="GVG301" s="477"/>
      <c r="GVL301" s="477"/>
      <c r="GVO301" s="477"/>
      <c r="GVT301" s="477"/>
      <c r="GVW301" s="477"/>
      <c r="GWB301" s="477"/>
      <c r="GWE301" s="477"/>
      <c r="GWJ301" s="477"/>
      <c r="GWM301" s="477"/>
      <c r="GWR301" s="477"/>
      <c r="GWU301" s="477"/>
      <c r="GWZ301" s="477"/>
      <c r="GXC301" s="477"/>
      <c r="GXH301" s="477"/>
      <c r="GXK301" s="477"/>
      <c r="GXP301" s="477"/>
      <c r="GXS301" s="477"/>
      <c r="GXX301" s="477"/>
      <c r="GYA301" s="477"/>
      <c r="GYF301" s="477"/>
      <c r="GYI301" s="477"/>
      <c r="GYN301" s="477"/>
      <c r="GYQ301" s="477"/>
      <c r="GYV301" s="477"/>
      <c r="GYY301" s="477"/>
      <c r="GZD301" s="477"/>
      <c r="GZG301" s="477"/>
      <c r="GZL301" s="477"/>
      <c r="GZO301" s="477"/>
      <c r="GZT301" s="477"/>
      <c r="GZW301" s="477"/>
      <c r="HAB301" s="477"/>
      <c r="HAE301" s="477"/>
      <c r="HAJ301" s="477"/>
      <c r="HAM301" s="477"/>
      <c r="HAR301" s="477"/>
      <c r="HAU301" s="477"/>
      <c r="HAZ301" s="477"/>
      <c r="HBC301" s="477"/>
      <c r="HBH301" s="477"/>
      <c r="HBK301" s="477"/>
      <c r="HBP301" s="477"/>
      <c r="HBS301" s="477"/>
      <c r="HBX301" s="477"/>
      <c r="HCA301" s="477"/>
      <c r="HCF301" s="477"/>
      <c r="HCI301" s="477"/>
      <c r="HCN301" s="477"/>
      <c r="HCQ301" s="477"/>
      <c r="HCV301" s="477"/>
      <c r="HCY301" s="477"/>
      <c r="HDD301" s="477"/>
      <c r="HDG301" s="477"/>
      <c r="HDL301" s="477"/>
      <c r="HDO301" s="477"/>
      <c r="HDT301" s="477"/>
      <c r="HDW301" s="477"/>
      <c r="HEB301" s="477"/>
      <c r="HEE301" s="477"/>
      <c r="HEJ301" s="477"/>
      <c r="HEM301" s="477"/>
      <c r="HER301" s="477"/>
      <c r="HEU301" s="477"/>
      <c r="HEZ301" s="477"/>
      <c r="HFC301" s="477"/>
      <c r="HFH301" s="477"/>
      <c r="HFK301" s="477"/>
      <c r="HFP301" s="477"/>
      <c r="HFS301" s="477"/>
      <c r="HFX301" s="477"/>
      <c r="HGA301" s="477"/>
      <c r="HGF301" s="477"/>
      <c r="HGI301" s="477"/>
      <c r="HGN301" s="477"/>
      <c r="HGQ301" s="477"/>
      <c r="HGV301" s="477"/>
      <c r="HGY301" s="477"/>
      <c r="HHD301" s="477"/>
      <c r="HHG301" s="477"/>
      <c r="HHL301" s="477"/>
      <c r="HHO301" s="477"/>
      <c r="HHT301" s="477"/>
      <c r="HHW301" s="477"/>
      <c r="HIB301" s="477"/>
      <c r="HIE301" s="477"/>
      <c r="HIJ301" s="477"/>
      <c r="HIM301" s="477"/>
      <c r="HIR301" s="477"/>
      <c r="HIU301" s="477"/>
      <c r="HIZ301" s="477"/>
      <c r="HJC301" s="477"/>
      <c r="HJH301" s="477"/>
      <c r="HJK301" s="477"/>
      <c r="HJP301" s="477"/>
      <c r="HJS301" s="477"/>
      <c r="HJX301" s="477"/>
      <c r="HKA301" s="477"/>
      <c r="HKF301" s="477"/>
      <c r="HKI301" s="477"/>
      <c r="HKN301" s="477"/>
      <c r="HKQ301" s="477"/>
      <c r="HKV301" s="477"/>
      <c r="HKY301" s="477"/>
      <c r="HLD301" s="477"/>
      <c r="HLG301" s="477"/>
      <c r="HLL301" s="477"/>
      <c r="HLO301" s="477"/>
      <c r="HLT301" s="477"/>
      <c r="HLW301" s="477"/>
      <c r="HMB301" s="477"/>
      <c r="HME301" s="477"/>
      <c r="HMJ301" s="477"/>
      <c r="HMM301" s="477"/>
      <c r="HMR301" s="477"/>
      <c r="HMU301" s="477"/>
      <c r="HMZ301" s="477"/>
      <c r="HNC301" s="477"/>
      <c r="HNH301" s="477"/>
      <c r="HNK301" s="477"/>
      <c r="HNP301" s="477"/>
      <c r="HNS301" s="477"/>
      <c r="HNX301" s="477"/>
      <c r="HOA301" s="477"/>
      <c r="HOF301" s="477"/>
      <c r="HOI301" s="477"/>
      <c r="HON301" s="477"/>
      <c r="HOQ301" s="477"/>
      <c r="HOV301" s="477"/>
      <c r="HOY301" s="477"/>
      <c r="HPD301" s="477"/>
      <c r="HPG301" s="477"/>
      <c r="HPL301" s="477"/>
      <c r="HPO301" s="477"/>
      <c r="HPT301" s="477"/>
      <c r="HPW301" s="477"/>
      <c r="HQB301" s="477"/>
      <c r="HQE301" s="477"/>
      <c r="HQJ301" s="477"/>
      <c r="HQM301" s="477"/>
      <c r="HQR301" s="477"/>
      <c r="HQU301" s="477"/>
      <c r="HQZ301" s="477"/>
      <c r="HRC301" s="477"/>
      <c r="HRH301" s="477"/>
      <c r="HRK301" s="477"/>
      <c r="HRP301" s="477"/>
      <c r="HRS301" s="477"/>
      <c r="HRX301" s="477"/>
      <c r="HSA301" s="477"/>
      <c r="HSF301" s="477"/>
      <c r="HSI301" s="477"/>
      <c r="HSN301" s="477"/>
      <c r="HSQ301" s="477"/>
      <c r="HSV301" s="477"/>
      <c r="HSY301" s="477"/>
      <c r="HTD301" s="477"/>
      <c r="HTG301" s="477"/>
      <c r="HTL301" s="477"/>
      <c r="HTO301" s="477"/>
      <c r="HTT301" s="477"/>
      <c r="HTW301" s="477"/>
      <c r="HUB301" s="477"/>
      <c r="HUE301" s="477"/>
      <c r="HUJ301" s="477"/>
      <c r="HUM301" s="477"/>
      <c r="HUR301" s="477"/>
      <c r="HUU301" s="477"/>
      <c r="HUZ301" s="477"/>
      <c r="HVC301" s="477"/>
      <c r="HVH301" s="477"/>
      <c r="HVK301" s="477"/>
      <c r="HVP301" s="477"/>
      <c r="HVS301" s="477"/>
      <c r="HVX301" s="477"/>
      <c r="HWA301" s="477"/>
      <c r="HWF301" s="477"/>
      <c r="HWI301" s="477"/>
      <c r="HWN301" s="477"/>
      <c r="HWQ301" s="477"/>
      <c r="HWV301" s="477"/>
      <c r="HWY301" s="477"/>
      <c r="HXD301" s="477"/>
      <c r="HXG301" s="477"/>
      <c r="HXL301" s="477"/>
      <c r="HXO301" s="477"/>
      <c r="HXT301" s="477"/>
      <c r="HXW301" s="477"/>
      <c r="HYB301" s="477"/>
      <c r="HYE301" s="477"/>
      <c r="HYJ301" s="477"/>
      <c r="HYM301" s="477"/>
      <c r="HYR301" s="477"/>
      <c r="HYU301" s="477"/>
      <c r="HYZ301" s="477"/>
      <c r="HZC301" s="477"/>
      <c r="HZH301" s="477"/>
      <c r="HZK301" s="477"/>
      <c r="HZP301" s="477"/>
      <c r="HZS301" s="477"/>
      <c r="HZX301" s="477"/>
      <c r="IAA301" s="477"/>
      <c r="IAF301" s="477"/>
      <c r="IAI301" s="477"/>
      <c r="IAN301" s="477"/>
      <c r="IAQ301" s="477"/>
      <c r="IAV301" s="477"/>
      <c r="IAY301" s="477"/>
      <c r="IBD301" s="477"/>
      <c r="IBG301" s="477"/>
      <c r="IBL301" s="477"/>
      <c r="IBO301" s="477"/>
      <c r="IBT301" s="477"/>
      <c r="IBW301" s="477"/>
      <c r="ICB301" s="477"/>
      <c r="ICE301" s="477"/>
      <c r="ICJ301" s="477"/>
      <c r="ICM301" s="477"/>
      <c r="ICR301" s="477"/>
      <c r="ICU301" s="477"/>
      <c r="ICZ301" s="477"/>
      <c r="IDC301" s="477"/>
      <c r="IDH301" s="477"/>
      <c r="IDK301" s="477"/>
      <c r="IDP301" s="477"/>
      <c r="IDS301" s="477"/>
      <c r="IDX301" s="477"/>
      <c r="IEA301" s="477"/>
      <c r="IEF301" s="477"/>
      <c r="IEI301" s="477"/>
      <c r="IEN301" s="477"/>
      <c r="IEQ301" s="477"/>
      <c r="IEV301" s="477"/>
      <c r="IEY301" s="477"/>
      <c r="IFD301" s="477"/>
      <c r="IFG301" s="477"/>
      <c r="IFL301" s="477"/>
      <c r="IFO301" s="477"/>
      <c r="IFT301" s="477"/>
      <c r="IFW301" s="477"/>
      <c r="IGB301" s="477"/>
      <c r="IGE301" s="477"/>
      <c r="IGJ301" s="477"/>
      <c r="IGM301" s="477"/>
      <c r="IGR301" s="477"/>
      <c r="IGU301" s="477"/>
      <c r="IGZ301" s="477"/>
      <c r="IHC301" s="477"/>
      <c r="IHH301" s="477"/>
      <c r="IHK301" s="477"/>
      <c r="IHP301" s="477"/>
      <c r="IHS301" s="477"/>
      <c r="IHX301" s="477"/>
      <c r="IIA301" s="477"/>
      <c r="IIF301" s="477"/>
      <c r="III301" s="477"/>
      <c r="IIN301" s="477"/>
      <c r="IIQ301" s="477"/>
      <c r="IIV301" s="477"/>
      <c r="IIY301" s="477"/>
      <c r="IJD301" s="477"/>
      <c r="IJG301" s="477"/>
      <c r="IJL301" s="477"/>
      <c r="IJO301" s="477"/>
      <c r="IJT301" s="477"/>
      <c r="IJW301" s="477"/>
      <c r="IKB301" s="477"/>
      <c r="IKE301" s="477"/>
      <c r="IKJ301" s="477"/>
      <c r="IKM301" s="477"/>
      <c r="IKR301" s="477"/>
      <c r="IKU301" s="477"/>
      <c r="IKZ301" s="477"/>
      <c r="ILC301" s="477"/>
      <c r="ILH301" s="477"/>
      <c r="ILK301" s="477"/>
      <c r="ILP301" s="477"/>
      <c r="ILS301" s="477"/>
      <c r="ILX301" s="477"/>
      <c r="IMA301" s="477"/>
      <c r="IMF301" s="477"/>
      <c r="IMI301" s="477"/>
      <c r="IMN301" s="477"/>
      <c r="IMQ301" s="477"/>
      <c r="IMV301" s="477"/>
      <c r="IMY301" s="477"/>
      <c r="IND301" s="477"/>
      <c r="ING301" s="477"/>
      <c r="INL301" s="477"/>
      <c r="INO301" s="477"/>
      <c r="INT301" s="477"/>
      <c r="INW301" s="477"/>
      <c r="IOB301" s="477"/>
      <c r="IOE301" s="477"/>
      <c r="IOJ301" s="477"/>
      <c r="IOM301" s="477"/>
      <c r="IOR301" s="477"/>
      <c r="IOU301" s="477"/>
      <c r="IOZ301" s="477"/>
      <c r="IPC301" s="477"/>
      <c r="IPH301" s="477"/>
      <c r="IPK301" s="477"/>
      <c r="IPP301" s="477"/>
      <c r="IPS301" s="477"/>
      <c r="IPX301" s="477"/>
      <c r="IQA301" s="477"/>
      <c r="IQF301" s="477"/>
      <c r="IQI301" s="477"/>
      <c r="IQN301" s="477"/>
      <c r="IQQ301" s="477"/>
      <c r="IQV301" s="477"/>
      <c r="IQY301" s="477"/>
      <c r="IRD301" s="477"/>
      <c r="IRG301" s="477"/>
      <c r="IRL301" s="477"/>
      <c r="IRO301" s="477"/>
      <c r="IRT301" s="477"/>
      <c r="IRW301" s="477"/>
      <c r="ISB301" s="477"/>
      <c r="ISE301" s="477"/>
      <c r="ISJ301" s="477"/>
      <c r="ISM301" s="477"/>
      <c r="ISR301" s="477"/>
      <c r="ISU301" s="477"/>
      <c r="ISZ301" s="477"/>
      <c r="ITC301" s="477"/>
      <c r="ITH301" s="477"/>
      <c r="ITK301" s="477"/>
      <c r="ITP301" s="477"/>
      <c r="ITS301" s="477"/>
      <c r="ITX301" s="477"/>
      <c r="IUA301" s="477"/>
      <c r="IUF301" s="477"/>
      <c r="IUI301" s="477"/>
      <c r="IUN301" s="477"/>
      <c r="IUQ301" s="477"/>
      <c r="IUV301" s="477"/>
      <c r="IUY301" s="477"/>
      <c r="IVD301" s="477"/>
      <c r="IVG301" s="477"/>
      <c r="IVL301" s="477"/>
      <c r="IVO301" s="477"/>
      <c r="IVT301" s="477"/>
      <c r="IVW301" s="477"/>
      <c r="IWB301" s="477"/>
      <c r="IWE301" s="477"/>
      <c r="IWJ301" s="477"/>
      <c r="IWM301" s="477"/>
      <c r="IWR301" s="477"/>
      <c r="IWU301" s="477"/>
      <c r="IWZ301" s="477"/>
      <c r="IXC301" s="477"/>
      <c r="IXH301" s="477"/>
      <c r="IXK301" s="477"/>
      <c r="IXP301" s="477"/>
      <c r="IXS301" s="477"/>
      <c r="IXX301" s="477"/>
      <c r="IYA301" s="477"/>
      <c r="IYF301" s="477"/>
      <c r="IYI301" s="477"/>
      <c r="IYN301" s="477"/>
      <c r="IYQ301" s="477"/>
      <c r="IYV301" s="477"/>
      <c r="IYY301" s="477"/>
      <c r="IZD301" s="477"/>
      <c r="IZG301" s="477"/>
      <c r="IZL301" s="477"/>
      <c r="IZO301" s="477"/>
      <c r="IZT301" s="477"/>
      <c r="IZW301" s="477"/>
      <c r="JAB301" s="477"/>
      <c r="JAE301" s="477"/>
      <c r="JAJ301" s="477"/>
      <c r="JAM301" s="477"/>
      <c r="JAR301" s="477"/>
      <c r="JAU301" s="477"/>
      <c r="JAZ301" s="477"/>
      <c r="JBC301" s="477"/>
      <c r="JBH301" s="477"/>
      <c r="JBK301" s="477"/>
      <c r="JBP301" s="477"/>
      <c r="JBS301" s="477"/>
      <c r="JBX301" s="477"/>
      <c r="JCA301" s="477"/>
      <c r="JCF301" s="477"/>
      <c r="JCI301" s="477"/>
      <c r="JCN301" s="477"/>
      <c r="JCQ301" s="477"/>
      <c r="JCV301" s="477"/>
      <c r="JCY301" s="477"/>
      <c r="JDD301" s="477"/>
      <c r="JDG301" s="477"/>
      <c r="JDL301" s="477"/>
      <c r="JDO301" s="477"/>
      <c r="JDT301" s="477"/>
      <c r="JDW301" s="477"/>
      <c r="JEB301" s="477"/>
      <c r="JEE301" s="477"/>
      <c r="JEJ301" s="477"/>
      <c r="JEM301" s="477"/>
      <c r="JER301" s="477"/>
      <c r="JEU301" s="477"/>
      <c r="JEZ301" s="477"/>
      <c r="JFC301" s="477"/>
      <c r="JFH301" s="477"/>
      <c r="JFK301" s="477"/>
      <c r="JFP301" s="477"/>
      <c r="JFS301" s="477"/>
      <c r="JFX301" s="477"/>
      <c r="JGA301" s="477"/>
      <c r="JGF301" s="477"/>
      <c r="JGI301" s="477"/>
      <c r="JGN301" s="477"/>
      <c r="JGQ301" s="477"/>
      <c r="JGV301" s="477"/>
      <c r="JGY301" s="477"/>
      <c r="JHD301" s="477"/>
      <c r="JHG301" s="477"/>
      <c r="JHL301" s="477"/>
      <c r="JHO301" s="477"/>
      <c r="JHT301" s="477"/>
      <c r="JHW301" s="477"/>
      <c r="JIB301" s="477"/>
      <c r="JIE301" s="477"/>
      <c r="JIJ301" s="477"/>
      <c r="JIM301" s="477"/>
      <c r="JIR301" s="477"/>
      <c r="JIU301" s="477"/>
      <c r="JIZ301" s="477"/>
      <c r="JJC301" s="477"/>
      <c r="JJH301" s="477"/>
      <c r="JJK301" s="477"/>
      <c r="JJP301" s="477"/>
      <c r="JJS301" s="477"/>
      <c r="JJX301" s="477"/>
      <c r="JKA301" s="477"/>
      <c r="JKF301" s="477"/>
      <c r="JKI301" s="477"/>
      <c r="JKN301" s="477"/>
      <c r="JKQ301" s="477"/>
      <c r="JKV301" s="477"/>
      <c r="JKY301" s="477"/>
      <c r="JLD301" s="477"/>
      <c r="JLG301" s="477"/>
      <c r="JLL301" s="477"/>
      <c r="JLO301" s="477"/>
      <c r="JLT301" s="477"/>
      <c r="JLW301" s="477"/>
      <c r="JMB301" s="477"/>
      <c r="JME301" s="477"/>
      <c r="JMJ301" s="477"/>
      <c r="JMM301" s="477"/>
      <c r="JMR301" s="477"/>
      <c r="JMU301" s="477"/>
      <c r="JMZ301" s="477"/>
      <c r="JNC301" s="477"/>
      <c r="JNH301" s="477"/>
      <c r="JNK301" s="477"/>
      <c r="JNP301" s="477"/>
      <c r="JNS301" s="477"/>
      <c r="JNX301" s="477"/>
      <c r="JOA301" s="477"/>
      <c r="JOF301" s="477"/>
      <c r="JOI301" s="477"/>
      <c r="JON301" s="477"/>
      <c r="JOQ301" s="477"/>
      <c r="JOV301" s="477"/>
      <c r="JOY301" s="477"/>
      <c r="JPD301" s="477"/>
      <c r="JPG301" s="477"/>
      <c r="JPL301" s="477"/>
      <c r="JPO301" s="477"/>
      <c r="JPT301" s="477"/>
      <c r="JPW301" s="477"/>
      <c r="JQB301" s="477"/>
      <c r="JQE301" s="477"/>
      <c r="JQJ301" s="477"/>
      <c r="JQM301" s="477"/>
      <c r="JQR301" s="477"/>
      <c r="JQU301" s="477"/>
      <c r="JQZ301" s="477"/>
      <c r="JRC301" s="477"/>
      <c r="JRH301" s="477"/>
      <c r="JRK301" s="477"/>
      <c r="JRP301" s="477"/>
      <c r="JRS301" s="477"/>
      <c r="JRX301" s="477"/>
      <c r="JSA301" s="477"/>
      <c r="JSF301" s="477"/>
      <c r="JSI301" s="477"/>
      <c r="JSN301" s="477"/>
      <c r="JSQ301" s="477"/>
      <c r="JSV301" s="477"/>
      <c r="JSY301" s="477"/>
      <c r="JTD301" s="477"/>
      <c r="JTG301" s="477"/>
      <c r="JTL301" s="477"/>
      <c r="JTO301" s="477"/>
      <c r="JTT301" s="477"/>
      <c r="JTW301" s="477"/>
      <c r="JUB301" s="477"/>
      <c r="JUE301" s="477"/>
      <c r="JUJ301" s="477"/>
      <c r="JUM301" s="477"/>
      <c r="JUR301" s="477"/>
      <c r="JUU301" s="477"/>
      <c r="JUZ301" s="477"/>
      <c r="JVC301" s="477"/>
      <c r="JVH301" s="477"/>
      <c r="JVK301" s="477"/>
      <c r="JVP301" s="477"/>
      <c r="JVS301" s="477"/>
      <c r="JVX301" s="477"/>
      <c r="JWA301" s="477"/>
      <c r="JWF301" s="477"/>
      <c r="JWI301" s="477"/>
      <c r="JWN301" s="477"/>
      <c r="JWQ301" s="477"/>
      <c r="JWV301" s="477"/>
      <c r="JWY301" s="477"/>
      <c r="JXD301" s="477"/>
      <c r="JXG301" s="477"/>
      <c r="JXL301" s="477"/>
      <c r="JXO301" s="477"/>
      <c r="JXT301" s="477"/>
      <c r="JXW301" s="477"/>
      <c r="JYB301" s="477"/>
      <c r="JYE301" s="477"/>
      <c r="JYJ301" s="477"/>
      <c r="JYM301" s="477"/>
      <c r="JYR301" s="477"/>
      <c r="JYU301" s="477"/>
      <c r="JYZ301" s="477"/>
      <c r="JZC301" s="477"/>
      <c r="JZH301" s="477"/>
      <c r="JZK301" s="477"/>
      <c r="JZP301" s="477"/>
      <c r="JZS301" s="477"/>
      <c r="JZX301" s="477"/>
      <c r="KAA301" s="477"/>
      <c r="KAF301" s="477"/>
      <c r="KAI301" s="477"/>
      <c r="KAN301" s="477"/>
      <c r="KAQ301" s="477"/>
      <c r="KAV301" s="477"/>
      <c r="KAY301" s="477"/>
      <c r="KBD301" s="477"/>
      <c r="KBG301" s="477"/>
      <c r="KBL301" s="477"/>
      <c r="KBO301" s="477"/>
      <c r="KBT301" s="477"/>
      <c r="KBW301" s="477"/>
      <c r="KCB301" s="477"/>
      <c r="KCE301" s="477"/>
      <c r="KCJ301" s="477"/>
      <c r="KCM301" s="477"/>
      <c r="KCR301" s="477"/>
      <c r="KCU301" s="477"/>
      <c r="KCZ301" s="477"/>
      <c r="KDC301" s="477"/>
      <c r="KDH301" s="477"/>
      <c r="KDK301" s="477"/>
      <c r="KDP301" s="477"/>
      <c r="KDS301" s="477"/>
      <c r="KDX301" s="477"/>
      <c r="KEA301" s="477"/>
      <c r="KEF301" s="477"/>
      <c r="KEI301" s="477"/>
      <c r="KEN301" s="477"/>
      <c r="KEQ301" s="477"/>
      <c r="KEV301" s="477"/>
      <c r="KEY301" s="477"/>
      <c r="KFD301" s="477"/>
      <c r="KFG301" s="477"/>
      <c r="KFL301" s="477"/>
      <c r="KFO301" s="477"/>
      <c r="KFT301" s="477"/>
      <c r="KFW301" s="477"/>
      <c r="KGB301" s="477"/>
      <c r="KGE301" s="477"/>
      <c r="KGJ301" s="477"/>
      <c r="KGM301" s="477"/>
      <c r="KGR301" s="477"/>
      <c r="KGU301" s="477"/>
      <c r="KGZ301" s="477"/>
      <c r="KHC301" s="477"/>
      <c r="KHH301" s="477"/>
      <c r="KHK301" s="477"/>
      <c r="KHP301" s="477"/>
      <c r="KHS301" s="477"/>
      <c r="KHX301" s="477"/>
      <c r="KIA301" s="477"/>
      <c r="KIF301" s="477"/>
      <c r="KII301" s="477"/>
      <c r="KIN301" s="477"/>
      <c r="KIQ301" s="477"/>
      <c r="KIV301" s="477"/>
      <c r="KIY301" s="477"/>
      <c r="KJD301" s="477"/>
      <c r="KJG301" s="477"/>
      <c r="KJL301" s="477"/>
      <c r="KJO301" s="477"/>
      <c r="KJT301" s="477"/>
      <c r="KJW301" s="477"/>
      <c r="KKB301" s="477"/>
      <c r="KKE301" s="477"/>
      <c r="KKJ301" s="477"/>
      <c r="KKM301" s="477"/>
      <c r="KKR301" s="477"/>
      <c r="KKU301" s="477"/>
      <c r="KKZ301" s="477"/>
      <c r="KLC301" s="477"/>
      <c r="KLH301" s="477"/>
      <c r="KLK301" s="477"/>
      <c r="KLP301" s="477"/>
      <c r="KLS301" s="477"/>
      <c r="KLX301" s="477"/>
      <c r="KMA301" s="477"/>
      <c r="KMF301" s="477"/>
      <c r="KMI301" s="477"/>
      <c r="KMN301" s="477"/>
      <c r="KMQ301" s="477"/>
      <c r="KMV301" s="477"/>
      <c r="KMY301" s="477"/>
      <c r="KND301" s="477"/>
      <c r="KNG301" s="477"/>
      <c r="KNL301" s="477"/>
      <c r="KNO301" s="477"/>
      <c r="KNT301" s="477"/>
      <c r="KNW301" s="477"/>
      <c r="KOB301" s="477"/>
      <c r="KOE301" s="477"/>
      <c r="KOJ301" s="477"/>
      <c r="KOM301" s="477"/>
      <c r="KOR301" s="477"/>
      <c r="KOU301" s="477"/>
      <c r="KOZ301" s="477"/>
      <c r="KPC301" s="477"/>
      <c r="KPH301" s="477"/>
      <c r="KPK301" s="477"/>
      <c r="KPP301" s="477"/>
      <c r="KPS301" s="477"/>
      <c r="KPX301" s="477"/>
      <c r="KQA301" s="477"/>
      <c r="KQF301" s="477"/>
      <c r="KQI301" s="477"/>
      <c r="KQN301" s="477"/>
      <c r="KQQ301" s="477"/>
      <c r="KQV301" s="477"/>
      <c r="KQY301" s="477"/>
      <c r="KRD301" s="477"/>
      <c r="KRG301" s="477"/>
      <c r="KRL301" s="477"/>
      <c r="KRO301" s="477"/>
      <c r="KRT301" s="477"/>
      <c r="KRW301" s="477"/>
      <c r="KSB301" s="477"/>
      <c r="KSE301" s="477"/>
      <c r="KSJ301" s="477"/>
      <c r="KSM301" s="477"/>
      <c r="KSR301" s="477"/>
      <c r="KSU301" s="477"/>
      <c r="KSZ301" s="477"/>
      <c r="KTC301" s="477"/>
      <c r="KTH301" s="477"/>
      <c r="KTK301" s="477"/>
      <c r="KTP301" s="477"/>
      <c r="KTS301" s="477"/>
      <c r="KTX301" s="477"/>
      <c r="KUA301" s="477"/>
      <c r="KUF301" s="477"/>
      <c r="KUI301" s="477"/>
      <c r="KUN301" s="477"/>
      <c r="KUQ301" s="477"/>
      <c r="KUV301" s="477"/>
      <c r="KUY301" s="477"/>
      <c r="KVD301" s="477"/>
      <c r="KVG301" s="477"/>
      <c r="KVL301" s="477"/>
      <c r="KVO301" s="477"/>
      <c r="KVT301" s="477"/>
      <c r="KVW301" s="477"/>
      <c r="KWB301" s="477"/>
      <c r="KWE301" s="477"/>
      <c r="KWJ301" s="477"/>
      <c r="KWM301" s="477"/>
      <c r="KWR301" s="477"/>
      <c r="KWU301" s="477"/>
      <c r="KWZ301" s="477"/>
      <c r="KXC301" s="477"/>
      <c r="KXH301" s="477"/>
      <c r="KXK301" s="477"/>
      <c r="KXP301" s="477"/>
      <c r="KXS301" s="477"/>
      <c r="KXX301" s="477"/>
      <c r="KYA301" s="477"/>
      <c r="KYF301" s="477"/>
      <c r="KYI301" s="477"/>
      <c r="KYN301" s="477"/>
      <c r="KYQ301" s="477"/>
      <c r="KYV301" s="477"/>
      <c r="KYY301" s="477"/>
      <c r="KZD301" s="477"/>
      <c r="KZG301" s="477"/>
      <c r="KZL301" s="477"/>
      <c r="KZO301" s="477"/>
      <c r="KZT301" s="477"/>
      <c r="KZW301" s="477"/>
      <c r="LAB301" s="477"/>
      <c r="LAE301" s="477"/>
      <c r="LAJ301" s="477"/>
      <c r="LAM301" s="477"/>
      <c r="LAR301" s="477"/>
      <c r="LAU301" s="477"/>
      <c r="LAZ301" s="477"/>
      <c r="LBC301" s="477"/>
      <c r="LBH301" s="477"/>
      <c r="LBK301" s="477"/>
      <c r="LBP301" s="477"/>
      <c r="LBS301" s="477"/>
      <c r="LBX301" s="477"/>
      <c r="LCA301" s="477"/>
      <c r="LCF301" s="477"/>
      <c r="LCI301" s="477"/>
      <c r="LCN301" s="477"/>
      <c r="LCQ301" s="477"/>
      <c r="LCV301" s="477"/>
      <c r="LCY301" s="477"/>
      <c r="LDD301" s="477"/>
      <c r="LDG301" s="477"/>
      <c r="LDL301" s="477"/>
      <c r="LDO301" s="477"/>
      <c r="LDT301" s="477"/>
      <c r="LDW301" s="477"/>
      <c r="LEB301" s="477"/>
      <c r="LEE301" s="477"/>
      <c r="LEJ301" s="477"/>
      <c r="LEM301" s="477"/>
      <c r="LER301" s="477"/>
      <c r="LEU301" s="477"/>
      <c r="LEZ301" s="477"/>
      <c r="LFC301" s="477"/>
      <c r="LFH301" s="477"/>
      <c r="LFK301" s="477"/>
      <c r="LFP301" s="477"/>
      <c r="LFS301" s="477"/>
      <c r="LFX301" s="477"/>
      <c r="LGA301" s="477"/>
      <c r="LGF301" s="477"/>
      <c r="LGI301" s="477"/>
      <c r="LGN301" s="477"/>
      <c r="LGQ301" s="477"/>
      <c r="LGV301" s="477"/>
      <c r="LGY301" s="477"/>
      <c r="LHD301" s="477"/>
      <c r="LHG301" s="477"/>
      <c r="LHL301" s="477"/>
      <c r="LHO301" s="477"/>
      <c r="LHT301" s="477"/>
      <c r="LHW301" s="477"/>
      <c r="LIB301" s="477"/>
      <c r="LIE301" s="477"/>
      <c r="LIJ301" s="477"/>
      <c r="LIM301" s="477"/>
      <c r="LIR301" s="477"/>
      <c r="LIU301" s="477"/>
      <c r="LIZ301" s="477"/>
      <c r="LJC301" s="477"/>
      <c r="LJH301" s="477"/>
      <c r="LJK301" s="477"/>
      <c r="LJP301" s="477"/>
      <c r="LJS301" s="477"/>
      <c r="LJX301" s="477"/>
      <c r="LKA301" s="477"/>
      <c r="LKF301" s="477"/>
      <c r="LKI301" s="477"/>
      <c r="LKN301" s="477"/>
      <c r="LKQ301" s="477"/>
      <c r="LKV301" s="477"/>
      <c r="LKY301" s="477"/>
      <c r="LLD301" s="477"/>
      <c r="LLG301" s="477"/>
      <c r="LLL301" s="477"/>
      <c r="LLO301" s="477"/>
      <c r="LLT301" s="477"/>
      <c r="LLW301" s="477"/>
      <c r="LMB301" s="477"/>
      <c r="LME301" s="477"/>
      <c r="LMJ301" s="477"/>
      <c r="LMM301" s="477"/>
      <c r="LMR301" s="477"/>
      <c r="LMU301" s="477"/>
      <c r="LMZ301" s="477"/>
      <c r="LNC301" s="477"/>
      <c r="LNH301" s="477"/>
      <c r="LNK301" s="477"/>
      <c r="LNP301" s="477"/>
      <c r="LNS301" s="477"/>
      <c r="LNX301" s="477"/>
      <c r="LOA301" s="477"/>
      <c r="LOF301" s="477"/>
      <c r="LOI301" s="477"/>
      <c r="LON301" s="477"/>
      <c r="LOQ301" s="477"/>
      <c r="LOV301" s="477"/>
      <c r="LOY301" s="477"/>
      <c r="LPD301" s="477"/>
      <c r="LPG301" s="477"/>
      <c r="LPL301" s="477"/>
      <c r="LPO301" s="477"/>
      <c r="LPT301" s="477"/>
      <c r="LPW301" s="477"/>
      <c r="LQB301" s="477"/>
      <c r="LQE301" s="477"/>
      <c r="LQJ301" s="477"/>
      <c r="LQM301" s="477"/>
      <c r="LQR301" s="477"/>
      <c r="LQU301" s="477"/>
      <c r="LQZ301" s="477"/>
      <c r="LRC301" s="477"/>
      <c r="LRH301" s="477"/>
      <c r="LRK301" s="477"/>
      <c r="LRP301" s="477"/>
      <c r="LRS301" s="477"/>
      <c r="LRX301" s="477"/>
      <c r="LSA301" s="477"/>
      <c r="LSF301" s="477"/>
      <c r="LSI301" s="477"/>
      <c r="LSN301" s="477"/>
      <c r="LSQ301" s="477"/>
      <c r="LSV301" s="477"/>
      <c r="LSY301" s="477"/>
      <c r="LTD301" s="477"/>
      <c r="LTG301" s="477"/>
      <c r="LTL301" s="477"/>
      <c r="LTO301" s="477"/>
      <c r="LTT301" s="477"/>
      <c r="LTW301" s="477"/>
      <c r="LUB301" s="477"/>
      <c r="LUE301" s="477"/>
      <c r="LUJ301" s="477"/>
      <c r="LUM301" s="477"/>
      <c r="LUR301" s="477"/>
      <c r="LUU301" s="477"/>
      <c r="LUZ301" s="477"/>
      <c r="LVC301" s="477"/>
      <c r="LVH301" s="477"/>
      <c r="LVK301" s="477"/>
      <c r="LVP301" s="477"/>
      <c r="LVS301" s="477"/>
      <c r="LVX301" s="477"/>
      <c r="LWA301" s="477"/>
      <c r="LWF301" s="477"/>
      <c r="LWI301" s="477"/>
      <c r="LWN301" s="477"/>
      <c r="LWQ301" s="477"/>
      <c r="LWV301" s="477"/>
      <c r="LWY301" s="477"/>
      <c r="LXD301" s="477"/>
      <c r="LXG301" s="477"/>
      <c r="LXL301" s="477"/>
      <c r="LXO301" s="477"/>
      <c r="LXT301" s="477"/>
      <c r="LXW301" s="477"/>
      <c r="LYB301" s="477"/>
      <c r="LYE301" s="477"/>
      <c r="LYJ301" s="477"/>
      <c r="LYM301" s="477"/>
      <c r="LYR301" s="477"/>
      <c r="LYU301" s="477"/>
      <c r="LYZ301" s="477"/>
      <c r="LZC301" s="477"/>
      <c r="LZH301" s="477"/>
      <c r="LZK301" s="477"/>
      <c r="LZP301" s="477"/>
      <c r="LZS301" s="477"/>
      <c r="LZX301" s="477"/>
      <c r="MAA301" s="477"/>
      <c r="MAF301" s="477"/>
      <c r="MAI301" s="477"/>
      <c r="MAN301" s="477"/>
      <c r="MAQ301" s="477"/>
      <c r="MAV301" s="477"/>
      <c r="MAY301" s="477"/>
      <c r="MBD301" s="477"/>
      <c r="MBG301" s="477"/>
      <c r="MBL301" s="477"/>
      <c r="MBO301" s="477"/>
      <c r="MBT301" s="477"/>
      <c r="MBW301" s="477"/>
      <c r="MCB301" s="477"/>
      <c r="MCE301" s="477"/>
      <c r="MCJ301" s="477"/>
      <c r="MCM301" s="477"/>
      <c r="MCR301" s="477"/>
      <c r="MCU301" s="477"/>
      <c r="MCZ301" s="477"/>
      <c r="MDC301" s="477"/>
      <c r="MDH301" s="477"/>
      <c r="MDK301" s="477"/>
      <c r="MDP301" s="477"/>
      <c r="MDS301" s="477"/>
      <c r="MDX301" s="477"/>
      <c r="MEA301" s="477"/>
      <c r="MEF301" s="477"/>
      <c r="MEI301" s="477"/>
      <c r="MEN301" s="477"/>
      <c r="MEQ301" s="477"/>
      <c r="MEV301" s="477"/>
      <c r="MEY301" s="477"/>
      <c r="MFD301" s="477"/>
      <c r="MFG301" s="477"/>
      <c r="MFL301" s="477"/>
      <c r="MFO301" s="477"/>
      <c r="MFT301" s="477"/>
      <c r="MFW301" s="477"/>
      <c r="MGB301" s="477"/>
      <c r="MGE301" s="477"/>
      <c r="MGJ301" s="477"/>
      <c r="MGM301" s="477"/>
      <c r="MGR301" s="477"/>
      <c r="MGU301" s="477"/>
      <c r="MGZ301" s="477"/>
      <c r="MHC301" s="477"/>
      <c r="MHH301" s="477"/>
      <c r="MHK301" s="477"/>
      <c r="MHP301" s="477"/>
      <c r="MHS301" s="477"/>
      <c r="MHX301" s="477"/>
      <c r="MIA301" s="477"/>
      <c r="MIF301" s="477"/>
      <c r="MII301" s="477"/>
      <c r="MIN301" s="477"/>
      <c r="MIQ301" s="477"/>
      <c r="MIV301" s="477"/>
      <c r="MIY301" s="477"/>
      <c r="MJD301" s="477"/>
      <c r="MJG301" s="477"/>
      <c r="MJL301" s="477"/>
      <c r="MJO301" s="477"/>
      <c r="MJT301" s="477"/>
      <c r="MJW301" s="477"/>
      <c r="MKB301" s="477"/>
      <c r="MKE301" s="477"/>
      <c r="MKJ301" s="477"/>
      <c r="MKM301" s="477"/>
      <c r="MKR301" s="477"/>
      <c r="MKU301" s="477"/>
      <c r="MKZ301" s="477"/>
      <c r="MLC301" s="477"/>
      <c r="MLH301" s="477"/>
      <c r="MLK301" s="477"/>
      <c r="MLP301" s="477"/>
      <c r="MLS301" s="477"/>
      <c r="MLX301" s="477"/>
      <c r="MMA301" s="477"/>
      <c r="MMF301" s="477"/>
      <c r="MMI301" s="477"/>
      <c r="MMN301" s="477"/>
      <c r="MMQ301" s="477"/>
      <c r="MMV301" s="477"/>
      <c r="MMY301" s="477"/>
      <c r="MND301" s="477"/>
      <c r="MNG301" s="477"/>
      <c r="MNL301" s="477"/>
      <c r="MNO301" s="477"/>
      <c r="MNT301" s="477"/>
      <c r="MNW301" s="477"/>
      <c r="MOB301" s="477"/>
      <c r="MOE301" s="477"/>
      <c r="MOJ301" s="477"/>
      <c r="MOM301" s="477"/>
      <c r="MOR301" s="477"/>
      <c r="MOU301" s="477"/>
      <c r="MOZ301" s="477"/>
      <c r="MPC301" s="477"/>
      <c r="MPH301" s="477"/>
      <c r="MPK301" s="477"/>
      <c r="MPP301" s="477"/>
      <c r="MPS301" s="477"/>
      <c r="MPX301" s="477"/>
      <c r="MQA301" s="477"/>
      <c r="MQF301" s="477"/>
      <c r="MQI301" s="477"/>
      <c r="MQN301" s="477"/>
      <c r="MQQ301" s="477"/>
      <c r="MQV301" s="477"/>
      <c r="MQY301" s="477"/>
      <c r="MRD301" s="477"/>
      <c r="MRG301" s="477"/>
      <c r="MRL301" s="477"/>
      <c r="MRO301" s="477"/>
      <c r="MRT301" s="477"/>
      <c r="MRW301" s="477"/>
      <c r="MSB301" s="477"/>
      <c r="MSE301" s="477"/>
      <c r="MSJ301" s="477"/>
      <c r="MSM301" s="477"/>
      <c r="MSR301" s="477"/>
      <c r="MSU301" s="477"/>
      <c r="MSZ301" s="477"/>
      <c r="MTC301" s="477"/>
      <c r="MTH301" s="477"/>
      <c r="MTK301" s="477"/>
      <c r="MTP301" s="477"/>
      <c r="MTS301" s="477"/>
      <c r="MTX301" s="477"/>
      <c r="MUA301" s="477"/>
      <c r="MUF301" s="477"/>
      <c r="MUI301" s="477"/>
      <c r="MUN301" s="477"/>
      <c r="MUQ301" s="477"/>
      <c r="MUV301" s="477"/>
      <c r="MUY301" s="477"/>
      <c r="MVD301" s="477"/>
      <c r="MVG301" s="477"/>
      <c r="MVL301" s="477"/>
      <c r="MVO301" s="477"/>
      <c r="MVT301" s="477"/>
      <c r="MVW301" s="477"/>
      <c r="MWB301" s="477"/>
      <c r="MWE301" s="477"/>
      <c r="MWJ301" s="477"/>
      <c r="MWM301" s="477"/>
      <c r="MWR301" s="477"/>
      <c r="MWU301" s="477"/>
      <c r="MWZ301" s="477"/>
      <c r="MXC301" s="477"/>
      <c r="MXH301" s="477"/>
      <c r="MXK301" s="477"/>
      <c r="MXP301" s="477"/>
      <c r="MXS301" s="477"/>
      <c r="MXX301" s="477"/>
      <c r="MYA301" s="477"/>
      <c r="MYF301" s="477"/>
      <c r="MYI301" s="477"/>
      <c r="MYN301" s="477"/>
      <c r="MYQ301" s="477"/>
      <c r="MYV301" s="477"/>
      <c r="MYY301" s="477"/>
      <c r="MZD301" s="477"/>
      <c r="MZG301" s="477"/>
      <c r="MZL301" s="477"/>
      <c r="MZO301" s="477"/>
      <c r="MZT301" s="477"/>
      <c r="MZW301" s="477"/>
      <c r="NAB301" s="477"/>
      <c r="NAE301" s="477"/>
      <c r="NAJ301" s="477"/>
      <c r="NAM301" s="477"/>
      <c r="NAR301" s="477"/>
      <c r="NAU301" s="477"/>
      <c r="NAZ301" s="477"/>
      <c r="NBC301" s="477"/>
      <c r="NBH301" s="477"/>
      <c r="NBK301" s="477"/>
      <c r="NBP301" s="477"/>
      <c r="NBS301" s="477"/>
      <c r="NBX301" s="477"/>
      <c r="NCA301" s="477"/>
      <c r="NCF301" s="477"/>
      <c r="NCI301" s="477"/>
      <c r="NCN301" s="477"/>
      <c r="NCQ301" s="477"/>
      <c r="NCV301" s="477"/>
      <c r="NCY301" s="477"/>
      <c r="NDD301" s="477"/>
      <c r="NDG301" s="477"/>
      <c r="NDL301" s="477"/>
      <c r="NDO301" s="477"/>
      <c r="NDT301" s="477"/>
      <c r="NDW301" s="477"/>
      <c r="NEB301" s="477"/>
      <c r="NEE301" s="477"/>
      <c r="NEJ301" s="477"/>
      <c r="NEM301" s="477"/>
      <c r="NER301" s="477"/>
      <c r="NEU301" s="477"/>
      <c r="NEZ301" s="477"/>
      <c r="NFC301" s="477"/>
      <c r="NFH301" s="477"/>
      <c r="NFK301" s="477"/>
      <c r="NFP301" s="477"/>
      <c r="NFS301" s="477"/>
      <c r="NFX301" s="477"/>
      <c r="NGA301" s="477"/>
      <c r="NGF301" s="477"/>
      <c r="NGI301" s="477"/>
      <c r="NGN301" s="477"/>
      <c r="NGQ301" s="477"/>
      <c r="NGV301" s="477"/>
      <c r="NGY301" s="477"/>
      <c r="NHD301" s="477"/>
      <c r="NHG301" s="477"/>
      <c r="NHL301" s="477"/>
      <c r="NHO301" s="477"/>
      <c r="NHT301" s="477"/>
      <c r="NHW301" s="477"/>
      <c r="NIB301" s="477"/>
      <c r="NIE301" s="477"/>
      <c r="NIJ301" s="477"/>
      <c r="NIM301" s="477"/>
      <c r="NIR301" s="477"/>
      <c r="NIU301" s="477"/>
      <c r="NIZ301" s="477"/>
      <c r="NJC301" s="477"/>
      <c r="NJH301" s="477"/>
      <c r="NJK301" s="477"/>
      <c r="NJP301" s="477"/>
      <c r="NJS301" s="477"/>
      <c r="NJX301" s="477"/>
      <c r="NKA301" s="477"/>
      <c r="NKF301" s="477"/>
      <c r="NKI301" s="477"/>
      <c r="NKN301" s="477"/>
      <c r="NKQ301" s="477"/>
      <c r="NKV301" s="477"/>
      <c r="NKY301" s="477"/>
      <c r="NLD301" s="477"/>
      <c r="NLG301" s="477"/>
      <c r="NLL301" s="477"/>
      <c r="NLO301" s="477"/>
      <c r="NLT301" s="477"/>
      <c r="NLW301" s="477"/>
      <c r="NMB301" s="477"/>
      <c r="NME301" s="477"/>
      <c r="NMJ301" s="477"/>
      <c r="NMM301" s="477"/>
      <c r="NMR301" s="477"/>
      <c r="NMU301" s="477"/>
      <c r="NMZ301" s="477"/>
      <c r="NNC301" s="477"/>
      <c r="NNH301" s="477"/>
      <c r="NNK301" s="477"/>
      <c r="NNP301" s="477"/>
      <c r="NNS301" s="477"/>
      <c r="NNX301" s="477"/>
      <c r="NOA301" s="477"/>
      <c r="NOF301" s="477"/>
      <c r="NOI301" s="477"/>
      <c r="NON301" s="477"/>
      <c r="NOQ301" s="477"/>
      <c r="NOV301" s="477"/>
      <c r="NOY301" s="477"/>
      <c r="NPD301" s="477"/>
      <c r="NPG301" s="477"/>
      <c r="NPL301" s="477"/>
      <c r="NPO301" s="477"/>
      <c r="NPT301" s="477"/>
      <c r="NPW301" s="477"/>
      <c r="NQB301" s="477"/>
      <c r="NQE301" s="477"/>
      <c r="NQJ301" s="477"/>
      <c r="NQM301" s="477"/>
      <c r="NQR301" s="477"/>
      <c r="NQU301" s="477"/>
      <c r="NQZ301" s="477"/>
      <c r="NRC301" s="477"/>
      <c r="NRH301" s="477"/>
      <c r="NRK301" s="477"/>
      <c r="NRP301" s="477"/>
      <c r="NRS301" s="477"/>
      <c r="NRX301" s="477"/>
      <c r="NSA301" s="477"/>
      <c r="NSF301" s="477"/>
      <c r="NSI301" s="477"/>
      <c r="NSN301" s="477"/>
      <c r="NSQ301" s="477"/>
      <c r="NSV301" s="477"/>
      <c r="NSY301" s="477"/>
      <c r="NTD301" s="477"/>
      <c r="NTG301" s="477"/>
      <c r="NTL301" s="477"/>
      <c r="NTO301" s="477"/>
      <c r="NTT301" s="477"/>
      <c r="NTW301" s="477"/>
      <c r="NUB301" s="477"/>
      <c r="NUE301" s="477"/>
      <c r="NUJ301" s="477"/>
      <c r="NUM301" s="477"/>
      <c r="NUR301" s="477"/>
      <c r="NUU301" s="477"/>
      <c r="NUZ301" s="477"/>
      <c r="NVC301" s="477"/>
      <c r="NVH301" s="477"/>
      <c r="NVK301" s="477"/>
      <c r="NVP301" s="477"/>
      <c r="NVS301" s="477"/>
      <c r="NVX301" s="477"/>
      <c r="NWA301" s="477"/>
      <c r="NWF301" s="477"/>
      <c r="NWI301" s="477"/>
      <c r="NWN301" s="477"/>
      <c r="NWQ301" s="477"/>
      <c r="NWV301" s="477"/>
      <c r="NWY301" s="477"/>
      <c r="NXD301" s="477"/>
      <c r="NXG301" s="477"/>
      <c r="NXL301" s="477"/>
      <c r="NXO301" s="477"/>
      <c r="NXT301" s="477"/>
      <c r="NXW301" s="477"/>
      <c r="NYB301" s="477"/>
      <c r="NYE301" s="477"/>
      <c r="NYJ301" s="477"/>
      <c r="NYM301" s="477"/>
      <c r="NYR301" s="477"/>
      <c r="NYU301" s="477"/>
      <c r="NYZ301" s="477"/>
      <c r="NZC301" s="477"/>
      <c r="NZH301" s="477"/>
      <c r="NZK301" s="477"/>
      <c r="NZP301" s="477"/>
      <c r="NZS301" s="477"/>
      <c r="NZX301" s="477"/>
      <c r="OAA301" s="477"/>
      <c r="OAF301" s="477"/>
      <c r="OAI301" s="477"/>
      <c r="OAN301" s="477"/>
      <c r="OAQ301" s="477"/>
      <c r="OAV301" s="477"/>
      <c r="OAY301" s="477"/>
      <c r="OBD301" s="477"/>
      <c r="OBG301" s="477"/>
      <c r="OBL301" s="477"/>
      <c r="OBO301" s="477"/>
      <c r="OBT301" s="477"/>
      <c r="OBW301" s="477"/>
      <c r="OCB301" s="477"/>
      <c r="OCE301" s="477"/>
      <c r="OCJ301" s="477"/>
      <c r="OCM301" s="477"/>
      <c r="OCR301" s="477"/>
      <c r="OCU301" s="477"/>
      <c r="OCZ301" s="477"/>
      <c r="ODC301" s="477"/>
      <c r="ODH301" s="477"/>
      <c r="ODK301" s="477"/>
      <c r="ODP301" s="477"/>
      <c r="ODS301" s="477"/>
      <c r="ODX301" s="477"/>
      <c r="OEA301" s="477"/>
      <c r="OEF301" s="477"/>
      <c r="OEI301" s="477"/>
      <c r="OEN301" s="477"/>
      <c r="OEQ301" s="477"/>
      <c r="OEV301" s="477"/>
      <c r="OEY301" s="477"/>
      <c r="OFD301" s="477"/>
      <c r="OFG301" s="477"/>
      <c r="OFL301" s="477"/>
      <c r="OFO301" s="477"/>
      <c r="OFT301" s="477"/>
      <c r="OFW301" s="477"/>
      <c r="OGB301" s="477"/>
      <c r="OGE301" s="477"/>
      <c r="OGJ301" s="477"/>
      <c r="OGM301" s="477"/>
      <c r="OGR301" s="477"/>
      <c r="OGU301" s="477"/>
      <c r="OGZ301" s="477"/>
      <c r="OHC301" s="477"/>
      <c r="OHH301" s="477"/>
      <c r="OHK301" s="477"/>
      <c r="OHP301" s="477"/>
      <c r="OHS301" s="477"/>
      <c r="OHX301" s="477"/>
      <c r="OIA301" s="477"/>
      <c r="OIF301" s="477"/>
      <c r="OII301" s="477"/>
      <c r="OIN301" s="477"/>
      <c r="OIQ301" s="477"/>
      <c r="OIV301" s="477"/>
      <c r="OIY301" s="477"/>
      <c r="OJD301" s="477"/>
      <c r="OJG301" s="477"/>
      <c r="OJL301" s="477"/>
      <c r="OJO301" s="477"/>
      <c r="OJT301" s="477"/>
      <c r="OJW301" s="477"/>
      <c r="OKB301" s="477"/>
      <c r="OKE301" s="477"/>
      <c r="OKJ301" s="477"/>
      <c r="OKM301" s="477"/>
      <c r="OKR301" s="477"/>
      <c r="OKU301" s="477"/>
      <c r="OKZ301" s="477"/>
      <c r="OLC301" s="477"/>
      <c r="OLH301" s="477"/>
      <c r="OLK301" s="477"/>
      <c r="OLP301" s="477"/>
      <c r="OLS301" s="477"/>
      <c r="OLX301" s="477"/>
      <c r="OMA301" s="477"/>
      <c r="OMF301" s="477"/>
      <c r="OMI301" s="477"/>
      <c r="OMN301" s="477"/>
      <c r="OMQ301" s="477"/>
      <c r="OMV301" s="477"/>
      <c r="OMY301" s="477"/>
      <c r="OND301" s="477"/>
      <c r="ONG301" s="477"/>
      <c r="ONL301" s="477"/>
      <c r="ONO301" s="477"/>
      <c r="ONT301" s="477"/>
      <c r="ONW301" s="477"/>
      <c r="OOB301" s="477"/>
      <c r="OOE301" s="477"/>
      <c r="OOJ301" s="477"/>
      <c r="OOM301" s="477"/>
      <c r="OOR301" s="477"/>
      <c r="OOU301" s="477"/>
      <c r="OOZ301" s="477"/>
      <c r="OPC301" s="477"/>
      <c r="OPH301" s="477"/>
      <c r="OPK301" s="477"/>
      <c r="OPP301" s="477"/>
      <c r="OPS301" s="477"/>
      <c r="OPX301" s="477"/>
      <c r="OQA301" s="477"/>
      <c r="OQF301" s="477"/>
      <c r="OQI301" s="477"/>
      <c r="OQN301" s="477"/>
      <c r="OQQ301" s="477"/>
      <c r="OQV301" s="477"/>
      <c r="OQY301" s="477"/>
      <c r="ORD301" s="477"/>
      <c r="ORG301" s="477"/>
      <c r="ORL301" s="477"/>
      <c r="ORO301" s="477"/>
      <c r="ORT301" s="477"/>
      <c r="ORW301" s="477"/>
      <c r="OSB301" s="477"/>
      <c r="OSE301" s="477"/>
      <c r="OSJ301" s="477"/>
      <c r="OSM301" s="477"/>
      <c r="OSR301" s="477"/>
      <c r="OSU301" s="477"/>
      <c r="OSZ301" s="477"/>
      <c r="OTC301" s="477"/>
      <c r="OTH301" s="477"/>
      <c r="OTK301" s="477"/>
      <c r="OTP301" s="477"/>
      <c r="OTS301" s="477"/>
      <c r="OTX301" s="477"/>
      <c r="OUA301" s="477"/>
      <c r="OUF301" s="477"/>
      <c r="OUI301" s="477"/>
      <c r="OUN301" s="477"/>
      <c r="OUQ301" s="477"/>
      <c r="OUV301" s="477"/>
      <c r="OUY301" s="477"/>
      <c r="OVD301" s="477"/>
      <c r="OVG301" s="477"/>
      <c r="OVL301" s="477"/>
      <c r="OVO301" s="477"/>
      <c r="OVT301" s="477"/>
      <c r="OVW301" s="477"/>
      <c r="OWB301" s="477"/>
      <c r="OWE301" s="477"/>
      <c r="OWJ301" s="477"/>
      <c r="OWM301" s="477"/>
      <c r="OWR301" s="477"/>
      <c r="OWU301" s="477"/>
      <c r="OWZ301" s="477"/>
      <c r="OXC301" s="477"/>
      <c r="OXH301" s="477"/>
      <c r="OXK301" s="477"/>
      <c r="OXP301" s="477"/>
      <c r="OXS301" s="477"/>
      <c r="OXX301" s="477"/>
      <c r="OYA301" s="477"/>
      <c r="OYF301" s="477"/>
      <c r="OYI301" s="477"/>
      <c r="OYN301" s="477"/>
      <c r="OYQ301" s="477"/>
      <c r="OYV301" s="477"/>
      <c r="OYY301" s="477"/>
      <c r="OZD301" s="477"/>
      <c r="OZG301" s="477"/>
      <c r="OZL301" s="477"/>
      <c r="OZO301" s="477"/>
      <c r="OZT301" s="477"/>
      <c r="OZW301" s="477"/>
      <c r="PAB301" s="477"/>
      <c r="PAE301" s="477"/>
      <c r="PAJ301" s="477"/>
      <c r="PAM301" s="477"/>
      <c r="PAR301" s="477"/>
      <c r="PAU301" s="477"/>
      <c r="PAZ301" s="477"/>
      <c r="PBC301" s="477"/>
      <c r="PBH301" s="477"/>
      <c r="PBK301" s="477"/>
      <c r="PBP301" s="477"/>
      <c r="PBS301" s="477"/>
      <c r="PBX301" s="477"/>
      <c r="PCA301" s="477"/>
      <c r="PCF301" s="477"/>
      <c r="PCI301" s="477"/>
      <c r="PCN301" s="477"/>
      <c r="PCQ301" s="477"/>
      <c r="PCV301" s="477"/>
      <c r="PCY301" s="477"/>
      <c r="PDD301" s="477"/>
      <c r="PDG301" s="477"/>
      <c r="PDL301" s="477"/>
      <c r="PDO301" s="477"/>
      <c r="PDT301" s="477"/>
      <c r="PDW301" s="477"/>
      <c r="PEB301" s="477"/>
      <c r="PEE301" s="477"/>
      <c r="PEJ301" s="477"/>
      <c r="PEM301" s="477"/>
      <c r="PER301" s="477"/>
      <c r="PEU301" s="477"/>
      <c r="PEZ301" s="477"/>
      <c r="PFC301" s="477"/>
      <c r="PFH301" s="477"/>
      <c r="PFK301" s="477"/>
      <c r="PFP301" s="477"/>
      <c r="PFS301" s="477"/>
      <c r="PFX301" s="477"/>
      <c r="PGA301" s="477"/>
      <c r="PGF301" s="477"/>
      <c r="PGI301" s="477"/>
      <c r="PGN301" s="477"/>
      <c r="PGQ301" s="477"/>
      <c r="PGV301" s="477"/>
      <c r="PGY301" s="477"/>
      <c r="PHD301" s="477"/>
      <c r="PHG301" s="477"/>
      <c r="PHL301" s="477"/>
      <c r="PHO301" s="477"/>
      <c r="PHT301" s="477"/>
      <c r="PHW301" s="477"/>
      <c r="PIB301" s="477"/>
      <c r="PIE301" s="477"/>
      <c r="PIJ301" s="477"/>
      <c r="PIM301" s="477"/>
      <c r="PIR301" s="477"/>
      <c r="PIU301" s="477"/>
      <c r="PIZ301" s="477"/>
      <c r="PJC301" s="477"/>
      <c r="PJH301" s="477"/>
      <c r="PJK301" s="477"/>
      <c r="PJP301" s="477"/>
      <c r="PJS301" s="477"/>
      <c r="PJX301" s="477"/>
      <c r="PKA301" s="477"/>
      <c r="PKF301" s="477"/>
      <c r="PKI301" s="477"/>
      <c r="PKN301" s="477"/>
      <c r="PKQ301" s="477"/>
      <c r="PKV301" s="477"/>
      <c r="PKY301" s="477"/>
      <c r="PLD301" s="477"/>
      <c r="PLG301" s="477"/>
      <c r="PLL301" s="477"/>
      <c r="PLO301" s="477"/>
      <c r="PLT301" s="477"/>
      <c r="PLW301" s="477"/>
      <c r="PMB301" s="477"/>
      <c r="PME301" s="477"/>
      <c r="PMJ301" s="477"/>
      <c r="PMM301" s="477"/>
      <c r="PMR301" s="477"/>
      <c r="PMU301" s="477"/>
      <c r="PMZ301" s="477"/>
      <c r="PNC301" s="477"/>
      <c r="PNH301" s="477"/>
      <c r="PNK301" s="477"/>
      <c r="PNP301" s="477"/>
      <c r="PNS301" s="477"/>
      <c r="PNX301" s="477"/>
      <c r="POA301" s="477"/>
      <c r="POF301" s="477"/>
      <c r="POI301" s="477"/>
      <c r="PON301" s="477"/>
      <c r="POQ301" s="477"/>
      <c r="POV301" s="477"/>
      <c r="POY301" s="477"/>
      <c r="PPD301" s="477"/>
      <c r="PPG301" s="477"/>
      <c r="PPL301" s="477"/>
      <c r="PPO301" s="477"/>
      <c r="PPT301" s="477"/>
      <c r="PPW301" s="477"/>
      <c r="PQB301" s="477"/>
      <c r="PQE301" s="477"/>
      <c r="PQJ301" s="477"/>
      <c r="PQM301" s="477"/>
      <c r="PQR301" s="477"/>
      <c r="PQU301" s="477"/>
      <c r="PQZ301" s="477"/>
      <c r="PRC301" s="477"/>
      <c r="PRH301" s="477"/>
      <c r="PRK301" s="477"/>
      <c r="PRP301" s="477"/>
      <c r="PRS301" s="477"/>
      <c r="PRX301" s="477"/>
      <c r="PSA301" s="477"/>
      <c r="PSF301" s="477"/>
      <c r="PSI301" s="477"/>
      <c r="PSN301" s="477"/>
      <c r="PSQ301" s="477"/>
      <c r="PSV301" s="477"/>
      <c r="PSY301" s="477"/>
      <c r="PTD301" s="477"/>
      <c r="PTG301" s="477"/>
      <c r="PTL301" s="477"/>
      <c r="PTO301" s="477"/>
      <c r="PTT301" s="477"/>
      <c r="PTW301" s="477"/>
      <c r="PUB301" s="477"/>
      <c r="PUE301" s="477"/>
      <c r="PUJ301" s="477"/>
      <c r="PUM301" s="477"/>
      <c r="PUR301" s="477"/>
      <c r="PUU301" s="477"/>
      <c r="PUZ301" s="477"/>
      <c r="PVC301" s="477"/>
      <c r="PVH301" s="477"/>
      <c r="PVK301" s="477"/>
      <c r="PVP301" s="477"/>
      <c r="PVS301" s="477"/>
      <c r="PVX301" s="477"/>
      <c r="PWA301" s="477"/>
      <c r="PWF301" s="477"/>
      <c r="PWI301" s="477"/>
      <c r="PWN301" s="477"/>
      <c r="PWQ301" s="477"/>
      <c r="PWV301" s="477"/>
      <c r="PWY301" s="477"/>
      <c r="PXD301" s="477"/>
      <c r="PXG301" s="477"/>
      <c r="PXL301" s="477"/>
      <c r="PXO301" s="477"/>
      <c r="PXT301" s="477"/>
      <c r="PXW301" s="477"/>
      <c r="PYB301" s="477"/>
      <c r="PYE301" s="477"/>
      <c r="PYJ301" s="477"/>
      <c r="PYM301" s="477"/>
      <c r="PYR301" s="477"/>
      <c r="PYU301" s="477"/>
      <c r="PYZ301" s="477"/>
      <c r="PZC301" s="477"/>
      <c r="PZH301" s="477"/>
      <c r="PZK301" s="477"/>
      <c r="PZP301" s="477"/>
      <c r="PZS301" s="477"/>
      <c r="PZX301" s="477"/>
      <c r="QAA301" s="477"/>
      <c r="QAF301" s="477"/>
      <c r="QAI301" s="477"/>
      <c r="QAN301" s="477"/>
      <c r="QAQ301" s="477"/>
      <c r="QAV301" s="477"/>
      <c r="QAY301" s="477"/>
      <c r="QBD301" s="477"/>
      <c r="QBG301" s="477"/>
      <c r="QBL301" s="477"/>
      <c r="QBO301" s="477"/>
      <c r="QBT301" s="477"/>
      <c r="QBW301" s="477"/>
      <c r="QCB301" s="477"/>
      <c r="QCE301" s="477"/>
      <c r="QCJ301" s="477"/>
      <c r="QCM301" s="477"/>
      <c r="QCR301" s="477"/>
      <c r="QCU301" s="477"/>
      <c r="QCZ301" s="477"/>
      <c r="QDC301" s="477"/>
      <c r="QDH301" s="477"/>
      <c r="QDK301" s="477"/>
      <c r="QDP301" s="477"/>
      <c r="QDS301" s="477"/>
      <c r="QDX301" s="477"/>
      <c r="QEA301" s="477"/>
      <c r="QEF301" s="477"/>
      <c r="QEI301" s="477"/>
      <c r="QEN301" s="477"/>
      <c r="QEQ301" s="477"/>
      <c r="QEV301" s="477"/>
      <c r="QEY301" s="477"/>
      <c r="QFD301" s="477"/>
      <c r="QFG301" s="477"/>
      <c r="QFL301" s="477"/>
      <c r="QFO301" s="477"/>
      <c r="QFT301" s="477"/>
      <c r="QFW301" s="477"/>
      <c r="QGB301" s="477"/>
      <c r="QGE301" s="477"/>
      <c r="QGJ301" s="477"/>
      <c r="QGM301" s="477"/>
      <c r="QGR301" s="477"/>
      <c r="QGU301" s="477"/>
      <c r="QGZ301" s="477"/>
      <c r="QHC301" s="477"/>
      <c r="QHH301" s="477"/>
      <c r="QHK301" s="477"/>
      <c r="QHP301" s="477"/>
      <c r="QHS301" s="477"/>
      <c r="QHX301" s="477"/>
      <c r="QIA301" s="477"/>
      <c r="QIF301" s="477"/>
      <c r="QII301" s="477"/>
      <c r="QIN301" s="477"/>
      <c r="QIQ301" s="477"/>
      <c r="QIV301" s="477"/>
      <c r="QIY301" s="477"/>
      <c r="QJD301" s="477"/>
      <c r="QJG301" s="477"/>
      <c r="QJL301" s="477"/>
      <c r="QJO301" s="477"/>
      <c r="QJT301" s="477"/>
      <c r="QJW301" s="477"/>
      <c r="QKB301" s="477"/>
      <c r="QKE301" s="477"/>
      <c r="QKJ301" s="477"/>
      <c r="QKM301" s="477"/>
      <c r="QKR301" s="477"/>
      <c r="QKU301" s="477"/>
      <c r="QKZ301" s="477"/>
      <c r="QLC301" s="477"/>
      <c r="QLH301" s="477"/>
      <c r="QLK301" s="477"/>
      <c r="QLP301" s="477"/>
      <c r="QLS301" s="477"/>
      <c r="QLX301" s="477"/>
      <c r="QMA301" s="477"/>
      <c r="QMF301" s="477"/>
      <c r="QMI301" s="477"/>
      <c r="QMN301" s="477"/>
      <c r="QMQ301" s="477"/>
      <c r="QMV301" s="477"/>
      <c r="QMY301" s="477"/>
      <c r="QND301" s="477"/>
      <c r="QNG301" s="477"/>
      <c r="QNL301" s="477"/>
      <c r="QNO301" s="477"/>
      <c r="QNT301" s="477"/>
      <c r="QNW301" s="477"/>
      <c r="QOB301" s="477"/>
      <c r="QOE301" s="477"/>
      <c r="QOJ301" s="477"/>
      <c r="QOM301" s="477"/>
      <c r="QOR301" s="477"/>
      <c r="QOU301" s="477"/>
      <c r="QOZ301" s="477"/>
      <c r="QPC301" s="477"/>
      <c r="QPH301" s="477"/>
      <c r="QPK301" s="477"/>
      <c r="QPP301" s="477"/>
      <c r="QPS301" s="477"/>
      <c r="QPX301" s="477"/>
      <c r="QQA301" s="477"/>
      <c r="QQF301" s="477"/>
      <c r="QQI301" s="477"/>
      <c r="QQN301" s="477"/>
      <c r="QQQ301" s="477"/>
      <c r="QQV301" s="477"/>
      <c r="QQY301" s="477"/>
      <c r="QRD301" s="477"/>
      <c r="QRG301" s="477"/>
      <c r="QRL301" s="477"/>
      <c r="QRO301" s="477"/>
      <c r="QRT301" s="477"/>
      <c r="QRW301" s="477"/>
      <c r="QSB301" s="477"/>
      <c r="QSE301" s="477"/>
      <c r="QSJ301" s="477"/>
      <c r="QSM301" s="477"/>
      <c r="QSR301" s="477"/>
      <c r="QSU301" s="477"/>
      <c r="QSZ301" s="477"/>
      <c r="QTC301" s="477"/>
      <c r="QTH301" s="477"/>
      <c r="QTK301" s="477"/>
      <c r="QTP301" s="477"/>
      <c r="QTS301" s="477"/>
      <c r="QTX301" s="477"/>
      <c r="QUA301" s="477"/>
      <c r="QUF301" s="477"/>
      <c r="QUI301" s="477"/>
      <c r="QUN301" s="477"/>
      <c r="QUQ301" s="477"/>
      <c r="QUV301" s="477"/>
      <c r="QUY301" s="477"/>
      <c r="QVD301" s="477"/>
      <c r="QVG301" s="477"/>
      <c r="QVL301" s="477"/>
      <c r="QVO301" s="477"/>
      <c r="QVT301" s="477"/>
      <c r="QVW301" s="477"/>
      <c r="QWB301" s="477"/>
      <c r="QWE301" s="477"/>
      <c r="QWJ301" s="477"/>
      <c r="QWM301" s="477"/>
      <c r="QWR301" s="477"/>
      <c r="QWU301" s="477"/>
      <c r="QWZ301" s="477"/>
      <c r="QXC301" s="477"/>
      <c r="QXH301" s="477"/>
      <c r="QXK301" s="477"/>
      <c r="QXP301" s="477"/>
      <c r="QXS301" s="477"/>
      <c r="QXX301" s="477"/>
      <c r="QYA301" s="477"/>
      <c r="QYF301" s="477"/>
      <c r="QYI301" s="477"/>
      <c r="QYN301" s="477"/>
      <c r="QYQ301" s="477"/>
      <c r="QYV301" s="477"/>
      <c r="QYY301" s="477"/>
      <c r="QZD301" s="477"/>
      <c r="QZG301" s="477"/>
      <c r="QZL301" s="477"/>
      <c r="QZO301" s="477"/>
      <c r="QZT301" s="477"/>
      <c r="QZW301" s="477"/>
      <c r="RAB301" s="477"/>
      <c r="RAE301" s="477"/>
      <c r="RAJ301" s="477"/>
      <c r="RAM301" s="477"/>
      <c r="RAR301" s="477"/>
      <c r="RAU301" s="477"/>
      <c r="RAZ301" s="477"/>
      <c r="RBC301" s="477"/>
      <c r="RBH301" s="477"/>
      <c r="RBK301" s="477"/>
      <c r="RBP301" s="477"/>
      <c r="RBS301" s="477"/>
      <c r="RBX301" s="477"/>
      <c r="RCA301" s="477"/>
      <c r="RCF301" s="477"/>
      <c r="RCI301" s="477"/>
      <c r="RCN301" s="477"/>
      <c r="RCQ301" s="477"/>
      <c r="RCV301" s="477"/>
      <c r="RCY301" s="477"/>
      <c r="RDD301" s="477"/>
      <c r="RDG301" s="477"/>
      <c r="RDL301" s="477"/>
      <c r="RDO301" s="477"/>
      <c r="RDT301" s="477"/>
      <c r="RDW301" s="477"/>
      <c r="REB301" s="477"/>
      <c r="REE301" s="477"/>
      <c r="REJ301" s="477"/>
      <c r="REM301" s="477"/>
      <c r="RER301" s="477"/>
      <c r="REU301" s="477"/>
      <c r="REZ301" s="477"/>
      <c r="RFC301" s="477"/>
      <c r="RFH301" s="477"/>
      <c r="RFK301" s="477"/>
      <c r="RFP301" s="477"/>
      <c r="RFS301" s="477"/>
      <c r="RFX301" s="477"/>
      <c r="RGA301" s="477"/>
      <c r="RGF301" s="477"/>
      <c r="RGI301" s="477"/>
      <c r="RGN301" s="477"/>
      <c r="RGQ301" s="477"/>
      <c r="RGV301" s="477"/>
      <c r="RGY301" s="477"/>
      <c r="RHD301" s="477"/>
      <c r="RHG301" s="477"/>
      <c r="RHL301" s="477"/>
      <c r="RHO301" s="477"/>
      <c r="RHT301" s="477"/>
      <c r="RHW301" s="477"/>
      <c r="RIB301" s="477"/>
      <c r="RIE301" s="477"/>
      <c r="RIJ301" s="477"/>
      <c r="RIM301" s="477"/>
      <c r="RIR301" s="477"/>
      <c r="RIU301" s="477"/>
      <c r="RIZ301" s="477"/>
      <c r="RJC301" s="477"/>
      <c r="RJH301" s="477"/>
      <c r="RJK301" s="477"/>
      <c r="RJP301" s="477"/>
      <c r="RJS301" s="477"/>
      <c r="RJX301" s="477"/>
      <c r="RKA301" s="477"/>
      <c r="RKF301" s="477"/>
      <c r="RKI301" s="477"/>
      <c r="RKN301" s="477"/>
      <c r="RKQ301" s="477"/>
      <c r="RKV301" s="477"/>
      <c r="RKY301" s="477"/>
      <c r="RLD301" s="477"/>
      <c r="RLG301" s="477"/>
      <c r="RLL301" s="477"/>
      <c r="RLO301" s="477"/>
      <c r="RLT301" s="477"/>
      <c r="RLW301" s="477"/>
      <c r="RMB301" s="477"/>
      <c r="RME301" s="477"/>
      <c r="RMJ301" s="477"/>
      <c r="RMM301" s="477"/>
      <c r="RMR301" s="477"/>
      <c r="RMU301" s="477"/>
      <c r="RMZ301" s="477"/>
      <c r="RNC301" s="477"/>
      <c r="RNH301" s="477"/>
      <c r="RNK301" s="477"/>
      <c r="RNP301" s="477"/>
      <c r="RNS301" s="477"/>
      <c r="RNX301" s="477"/>
      <c r="ROA301" s="477"/>
      <c r="ROF301" s="477"/>
      <c r="ROI301" s="477"/>
      <c r="RON301" s="477"/>
      <c r="ROQ301" s="477"/>
      <c r="ROV301" s="477"/>
      <c r="ROY301" s="477"/>
      <c r="RPD301" s="477"/>
      <c r="RPG301" s="477"/>
      <c r="RPL301" s="477"/>
      <c r="RPO301" s="477"/>
      <c r="RPT301" s="477"/>
      <c r="RPW301" s="477"/>
      <c r="RQB301" s="477"/>
      <c r="RQE301" s="477"/>
      <c r="RQJ301" s="477"/>
      <c r="RQM301" s="477"/>
      <c r="RQR301" s="477"/>
      <c r="RQU301" s="477"/>
      <c r="RQZ301" s="477"/>
      <c r="RRC301" s="477"/>
      <c r="RRH301" s="477"/>
      <c r="RRK301" s="477"/>
      <c r="RRP301" s="477"/>
      <c r="RRS301" s="477"/>
      <c r="RRX301" s="477"/>
      <c r="RSA301" s="477"/>
      <c r="RSF301" s="477"/>
      <c r="RSI301" s="477"/>
      <c r="RSN301" s="477"/>
      <c r="RSQ301" s="477"/>
      <c r="RSV301" s="477"/>
      <c r="RSY301" s="477"/>
      <c r="RTD301" s="477"/>
      <c r="RTG301" s="477"/>
      <c r="RTL301" s="477"/>
      <c r="RTO301" s="477"/>
      <c r="RTT301" s="477"/>
      <c r="RTW301" s="477"/>
      <c r="RUB301" s="477"/>
      <c r="RUE301" s="477"/>
      <c r="RUJ301" s="477"/>
      <c r="RUM301" s="477"/>
      <c r="RUR301" s="477"/>
      <c r="RUU301" s="477"/>
      <c r="RUZ301" s="477"/>
      <c r="RVC301" s="477"/>
      <c r="RVH301" s="477"/>
      <c r="RVK301" s="477"/>
      <c r="RVP301" s="477"/>
      <c r="RVS301" s="477"/>
      <c r="RVX301" s="477"/>
      <c r="RWA301" s="477"/>
      <c r="RWF301" s="477"/>
      <c r="RWI301" s="477"/>
      <c r="RWN301" s="477"/>
      <c r="RWQ301" s="477"/>
      <c r="RWV301" s="477"/>
      <c r="RWY301" s="477"/>
      <c r="RXD301" s="477"/>
      <c r="RXG301" s="477"/>
      <c r="RXL301" s="477"/>
      <c r="RXO301" s="477"/>
      <c r="RXT301" s="477"/>
      <c r="RXW301" s="477"/>
      <c r="RYB301" s="477"/>
      <c r="RYE301" s="477"/>
      <c r="RYJ301" s="477"/>
      <c r="RYM301" s="477"/>
      <c r="RYR301" s="477"/>
      <c r="RYU301" s="477"/>
      <c r="RYZ301" s="477"/>
      <c r="RZC301" s="477"/>
      <c r="RZH301" s="477"/>
      <c r="RZK301" s="477"/>
      <c r="RZP301" s="477"/>
      <c r="RZS301" s="477"/>
      <c r="RZX301" s="477"/>
      <c r="SAA301" s="477"/>
      <c r="SAF301" s="477"/>
      <c r="SAI301" s="477"/>
      <c r="SAN301" s="477"/>
      <c r="SAQ301" s="477"/>
      <c r="SAV301" s="477"/>
      <c r="SAY301" s="477"/>
      <c r="SBD301" s="477"/>
      <c r="SBG301" s="477"/>
      <c r="SBL301" s="477"/>
      <c r="SBO301" s="477"/>
      <c r="SBT301" s="477"/>
      <c r="SBW301" s="477"/>
      <c r="SCB301" s="477"/>
      <c r="SCE301" s="477"/>
      <c r="SCJ301" s="477"/>
      <c r="SCM301" s="477"/>
      <c r="SCR301" s="477"/>
      <c r="SCU301" s="477"/>
      <c r="SCZ301" s="477"/>
      <c r="SDC301" s="477"/>
      <c r="SDH301" s="477"/>
      <c r="SDK301" s="477"/>
      <c r="SDP301" s="477"/>
      <c r="SDS301" s="477"/>
      <c r="SDX301" s="477"/>
      <c r="SEA301" s="477"/>
      <c r="SEF301" s="477"/>
      <c r="SEI301" s="477"/>
      <c r="SEN301" s="477"/>
      <c r="SEQ301" s="477"/>
      <c r="SEV301" s="477"/>
      <c r="SEY301" s="477"/>
      <c r="SFD301" s="477"/>
      <c r="SFG301" s="477"/>
      <c r="SFL301" s="477"/>
      <c r="SFO301" s="477"/>
      <c r="SFT301" s="477"/>
      <c r="SFW301" s="477"/>
      <c r="SGB301" s="477"/>
      <c r="SGE301" s="477"/>
      <c r="SGJ301" s="477"/>
      <c r="SGM301" s="477"/>
      <c r="SGR301" s="477"/>
      <c r="SGU301" s="477"/>
      <c r="SGZ301" s="477"/>
      <c r="SHC301" s="477"/>
      <c r="SHH301" s="477"/>
      <c r="SHK301" s="477"/>
      <c r="SHP301" s="477"/>
      <c r="SHS301" s="477"/>
      <c r="SHX301" s="477"/>
      <c r="SIA301" s="477"/>
      <c r="SIF301" s="477"/>
      <c r="SII301" s="477"/>
      <c r="SIN301" s="477"/>
      <c r="SIQ301" s="477"/>
      <c r="SIV301" s="477"/>
      <c r="SIY301" s="477"/>
      <c r="SJD301" s="477"/>
      <c r="SJG301" s="477"/>
      <c r="SJL301" s="477"/>
      <c r="SJO301" s="477"/>
      <c r="SJT301" s="477"/>
      <c r="SJW301" s="477"/>
      <c r="SKB301" s="477"/>
      <c r="SKE301" s="477"/>
      <c r="SKJ301" s="477"/>
      <c r="SKM301" s="477"/>
      <c r="SKR301" s="477"/>
      <c r="SKU301" s="477"/>
      <c r="SKZ301" s="477"/>
      <c r="SLC301" s="477"/>
      <c r="SLH301" s="477"/>
      <c r="SLK301" s="477"/>
      <c r="SLP301" s="477"/>
      <c r="SLS301" s="477"/>
      <c r="SLX301" s="477"/>
      <c r="SMA301" s="477"/>
      <c r="SMF301" s="477"/>
      <c r="SMI301" s="477"/>
      <c r="SMN301" s="477"/>
      <c r="SMQ301" s="477"/>
      <c r="SMV301" s="477"/>
      <c r="SMY301" s="477"/>
      <c r="SND301" s="477"/>
      <c r="SNG301" s="477"/>
      <c r="SNL301" s="477"/>
      <c r="SNO301" s="477"/>
      <c r="SNT301" s="477"/>
      <c r="SNW301" s="477"/>
      <c r="SOB301" s="477"/>
      <c r="SOE301" s="477"/>
      <c r="SOJ301" s="477"/>
      <c r="SOM301" s="477"/>
      <c r="SOR301" s="477"/>
      <c r="SOU301" s="477"/>
      <c r="SOZ301" s="477"/>
      <c r="SPC301" s="477"/>
      <c r="SPH301" s="477"/>
      <c r="SPK301" s="477"/>
      <c r="SPP301" s="477"/>
      <c r="SPS301" s="477"/>
      <c r="SPX301" s="477"/>
      <c r="SQA301" s="477"/>
      <c r="SQF301" s="477"/>
      <c r="SQI301" s="477"/>
      <c r="SQN301" s="477"/>
      <c r="SQQ301" s="477"/>
      <c r="SQV301" s="477"/>
      <c r="SQY301" s="477"/>
      <c r="SRD301" s="477"/>
      <c r="SRG301" s="477"/>
      <c r="SRL301" s="477"/>
      <c r="SRO301" s="477"/>
      <c r="SRT301" s="477"/>
      <c r="SRW301" s="477"/>
      <c r="SSB301" s="477"/>
      <c r="SSE301" s="477"/>
      <c r="SSJ301" s="477"/>
      <c r="SSM301" s="477"/>
      <c r="SSR301" s="477"/>
      <c r="SSU301" s="477"/>
      <c r="SSZ301" s="477"/>
      <c r="STC301" s="477"/>
      <c r="STH301" s="477"/>
      <c r="STK301" s="477"/>
      <c r="STP301" s="477"/>
      <c r="STS301" s="477"/>
      <c r="STX301" s="477"/>
      <c r="SUA301" s="477"/>
      <c r="SUF301" s="477"/>
      <c r="SUI301" s="477"/>
      <c r="SUN301" s="477"/>
      <c r="SUQ301" s="477"/>
      <c r="SUV301" s="477"/>
      <c r="SUY301" s="477"/>
      <c r="SVD301" s="477"/>
      <c r="SVG301" s="477"/>
      <c r="SVL301" s="477"/>
      <c r="SVO301" s="477"/>
      <c r="SVT301" s="477"/>
      <c r="SVW301" s="477"/>
      <c r="SWB301" s="477"/>
      <c r="SWE301" s="477"/>
      <c r="SWJ301" s="477"/>
      <c r="SWM301" s="477"/>
      <c r="SWR301" s="477"/>
      <c r="SWU301" s="477"/>
      <c r="SWZ301" s="477"/>
      <c r="SXC301" s="477"/>
      <c r="SXH301" s="477"/>
      <c r="SXK301" s="477"/>
      <c r="SXP301" s="477"/>
      <c r="SXS301" s="477"/>
      <c r="SXX301" s="477"/>
      <c r="SYA301" s="477"/>
      <c r="SYF301" s="477"/>
      <c r="SYI301" s="477"/>
      <c r="SYN301" s="477"/>
      <c r="SYQ301" s="477"/>
      <c r="SYV301" s="477"/>
      <c r="SYY301" s="477"/>
      <c r="SZD301" s="477"/>
      <c r="SZG301" s="477"/>
      <c r="SZL301" s="477"/>
      <c r="SZO301" s="477"/>
      <c r="SZT301" s="477"/>
      <c r="SZW301" s="477"/>
      <c r="TAB301" s="477"/>
      <c r="TAE301" s="477"/>
      <c r="TAJ301" s="477"/>
      <c r="TAM301" s="477"/>
      <c r="TAR301" s="477"/>
      <c r="TAU301" s="477"/>
      <c r="TAZ301" s="477"/>
      <c r="TBC301" s="477"/>
      <c r="TBH301" s="477"/>
      <c r="TBK301" s="477"/>
      <c r="TBP301" s="477"/>
      <c r="TBS301" s="477"/>
      <c r="TBX301" s="477"/>
      <c r="TCA301" s="477"/>
      <c r="TCF301" s="477"/>
      <c r="TCI301" s="477"/>
      <c r="TCN301" s="477"/>
      <c r="TCQ301" s="477"/>
      <c r="TCV301" s="477"/>
      <c r="TCY301" s="477"/>
      <c r="TDD301" s="477"/>
      <c r="TDG301" s="477"/>
      <c r="TDL301" s="477"/>
      <c r="TDO301" s="477"/>
      <c r="TDT301" s="477"/>
      <c r="TDW301" s="477"/>
      <c r="TEB301" s="477"/>
      <c r="TEE301" s="477"/>
      <c r="TEJ301" s="477"/>
      <c r="TEM301" s="477"/>
      <c r="TER301" s="477"/>
      <c r="TEU301" s="477"/>
      <c r="TEZ301" s="477"/>
      <c r="TFC301" s="477"/>
      <c r="TFH301" s="477"/>
      <c r="TFK301" s="477"/>
      <c r="TFP301" s="477"/>
      <c r="TFS301" s="477"/>
      <c r="TFX301" s="477"/>
      <c r="TGA301" s="477"/>
      <c r="TGF301" s="477"/>
      <c r="TGI301" s="477"/>
      <c r="TGN301" s="477"/>
      <c r="TGQ301" s="477"/>
      <c r="TGV301" s="477"/>
      <c r="TGY301" s="477"/>
      <c r="THD301" s="477"/>
      <c r="THG301" s="477"/>
      <c r="THL301" s="477"/>
      <c r="THO301" s="477"/>
      <c r="THT301" s="477"/>
      <c r="THW301" s="477"/>
      <c r="TIB301" s="477"/>
      <c r="TIE301" s="477"/>
      <c r="TIJ301" s="477"/>
      <c r="TIM301" s="477"/>
      <c r="TIR301" s="477"/>
      <c r="TIU301" s="477"/>
      <c r="TIZ301" s="477"/>
      <c r="TJC301" s="477"/>
      <c r="TJH301" s="477"/>
      <c r="TJK301" s="477"/>
      <c r="TJP301" s="477"/>
      <c r="TJS301" s="477"/>
      <c r="TJX301" s="477"/>
      <c r="TKA301" s="477"/>
      <c r="TKF301" s="477"/>
      <c r="TKI301" s="477"/>
      <c r="TKN301" s="477"/>
      <c r="TKQ301" s="477"/>
      <c r="TKV301" s="477"/>
      <c r="TKY301" s="477"/>
      <c r="TLD301" s="477"/>
      <c r="TLG301" s="477"/>
      <c r="TLL301" s="477"/>
      <c r="TLO301" s="477"/>
      <c r="TLT301" s="477"/>
      <c r="TLW301" s="477"/>
      <c r="TMB301" s="477"/>
      <c r="TME301" s="477"/>
      <c r="TMJ301" s="477"/>
      <c r="TMM301" s="477"/>
      <c r="TMR301" s="477"/>
      <c r="TMU301" s="477"/>
      <c r="TMZ301" s="477"/>
      <c r="TNC301" s="477"/>
      <c r="TNH301" s="477"/>
      <c r="TNK301" s="477"/>
      <c r="TNP301" s="477"/>
      <c r="TNS301" s="477"/>
      <c r="TNX301" s="477"/>
      <c r="TOA301" s="477"/>
      <c r="TOF301" s="477"/>
      <c r="TOI301" s="477"/>
      <c r="TON301" s="477"/>
      <c r="TOQ301" s="477"/>
      <c r="TOV301" s="477"/>
      <c r="TOY301" s="477"/>
      <c r="TPD301" s="477"/>
      <c r="TPG301" s="477"/>
      <c r="TPL301" s="477"/>
      <c r="TPO301" s="477"/>
      <c r="TPT301" s="477"/>
      <c r="TPW301" s="477"/>
      <c r="TQB301" s="477"/>
      <c r="TQE301" s="477"/>
      <c r="TQJ301" s="477"/>
      <c r="TQM301" s="477"/>
      <c r="TQR301" s="477"/>
      <c r="TQU301" s="477"/>
      <c r="TQZ301" s="477"/>
      <c r="TRC301" s="477"/>
      <c r="TRH301" s="477"/>
      <c r="TRK301" s="477"/>
      <c r="TRP301" s="477"/>
      <c r="TRS301" s="477"/>
      <c r="TRX301" s="477"/>
      <c r="TSA301" s="477"/>
      <c r="TSF301" s="477"/>
      <c r="TSI301" s="477"/>
      <c r="TSN301" s="477"/>
      <c r="TSQ301" s="477"/>
      <c r="TSV301" s="477"/>
      <c r="TSY301" s="477"/>
      <c r="TTD301" s="477"/>
      <c r="TTG301" s="477"/>
      <c r="TTL301" s="477"/>
      <c r="TTO301" s="477"/>
      <c r="TTT301" s="477"/>
      <c r="TTW301" s="477"/>
      <c r="TUB301" s="477"/>
      <c r="TUE301" s="477"/>
      <c r="TUJ301" s="477"/>
      <c r="TUM301" s="477"/>
      <c r="TUR301" s="477"/>
      <c r="TUU301" s="477"/>
      <c r="TUZ301" s="477"/>
      <c r="TVC301" s="477"/>
      <c r="TVH301" s="477"/>
      <c r="TVK301" s="477"/>
      <c r="TVP301" s="477"/>
      <c r="TVS301" s="477"/>
      <c r="TVX301" s="477"/>
      <c r="TWA301" s="477"/>
      <c r="TWF301" s="477"/>
      <c r="TWI301" s="477"/>
      <c r="TWN301" s="477"/>
      <c r="TWQ301" s="477"/>
      <c r="TWV301" s="477"/>
      <c r="TWY301" s="477"/>
      <c r="TXD301" s="477"/>
      <c r="TXG301" s="477"/>
      <c r="TXL301" s="477"/>
      <c r="TXO301" s="477"/>
      <c r="TXT301" s="477"/>
      <c r="TXW301" s="477"/>
      <c r="TYB301" s="477"/>
      <c r="TYE301" s="477"/>
      <c r="TYJ301" s="477"/>
      <c r="TYM301" s="477"/>
      <c r="TYR301" s="477"/>
      <c r="TYU301" s="477"/>
      <c r="TYZ301" s="477"/>
      <c r="TZC301" s="477"/>
      <c r="TZH301" s="477"/>
      <c r="TZK301" s="477"/>
      <c r="TZP301" s="477"/>
      <c r="TZS301" s="477"/>
      <c r="TZX301" s="477"/>
      <c r="UAA301" s="477"/>
      <c r="UAF301" s="477"/>
      <c r="UAI301" s="477"/>
      <c r="UAN301" s="477"/>
      <c r="UAQ301" s="477"/>
      <c r="UAV301" s="477"/>
      <c r="UAY301" s="477"/>
      <c r="UBD301" s="477"/>
      <c r="UBG301" s="477"/>
      <c r="UBL301" s="477"/>
      <c r="UBO301" s="477"/>
      <c r="UBT301" s="477"/>
      <c r="UBW301" s="477"/>
      <c r="UCB301" s="477"/>
      <c r="UCE301" s="477"/>
      <c r="UCJ301" s="477"/>
      <c r="UCM301" s="477"/>
      <c r="UCR301" s="477"/>
      <c r="UCU301" s="477"/>
      <c r="UCZ301" s="477"/>
      <c r="UDC301" s="477"/>
      <c r="UDH301" s="477"/>
      <c r="UDK301" s="477"/>
      <c r="UDP301" s="477"/>
      <c r="UDS301" s="477"/>
      <c r="UDX301" s="477"/>
      <c r="UEA301" s="477"/>
      <c r="UEF301" s="477"/>
      <c r="UEI301" s="477"/>
      <c r="UEN301" s="477"/>
      <c r="UEQ301" s="477"/>
      <c r="UEV301" s="477"/>
      <c r="UEY301" s="477"/>
      <c r="UFD301" s="477"/>
      <c r="UFG301" s="477"/>
      <c r="UFL301" s="477"/>
      <c r="UFO301" s="477"/>
      <c r="UFT301" s="477"/>
      <c r="UFW301" s="477"/>
      <c r="UGB301" s="477"/>
      <c r="UGE301" s="477"/>
      <c r="UGJ301" s="477"/>
      <c r="UGM301" s="477"/>
      <c r="UGR301" s="477"/>
      <c r="UGU301" s="477"/>
      <c r="UGZ301" s="477"/>
      <c r="UHC301" s="477"/>
      <c r="UHH301" s="477"/>
      <c r="UHK301" s="477"/>
      <c r="UHP301" s="477"/>
      <c r="UHS301" s="477"/>
      <c r="UHX301" s="477"/>
      <c r="UIA301" s="477"/>
      <c r="UIF301" s="477"/>
      <c r="UII301" s="477"/>
      <c r="UIN301" s="477"/>
      <c r="UIQ301" s="477"/>
      <c r="UIV301" s="477"/>
      <c r="UIY301" s="477"/>
      <c r="UJD301" s="477"/>
      <c r="UJG301" s="477"/>
      <c r="UJL301" s="477"/>
      <c r="UJO301" s="477"/>
      <c r="UJT301" s="477"/>
      <c r="UJW301" s="477"/>
      <c r="UKB301" s="477"/>
      <c r="UKE301" s="477"/>
      <c r="UKJ301" s="477"/>
      <c r="UKM301" s="477"/>
      <c r="UKR301" s="477"/>
      <c r="UKU301" s="477"/>
      <c r="UKZ301" s="477"/>
      <c r="ULC301" s="477"/>
      <c r="ULH301" s="477"/>
      <c r="ULK301" s="477"/>
      <c r="ULP301" s="477"/>
      <c r="ULS301" s="477"/>
      <c r="ULX301" s="477"/>
      <c r="UMA301" s="477"/>
      <c r="UMF301" s="477"/>
      <c r="UMI301" s="477"/>
      <c r="UMN301" s="477"/>
      <c r="UMQ301" s="477"/>
      <c r="UMV301" s="477"/>
      <c r="UMY301" s="477"/>
      <c r="UND301" s="477"/>
      <c r="UNG301" s="477"/>
      <c r="UNL301" s="477"/>
      <c r="UNO301" s="477"/>
      <c r="UNT301" s="477"/>
      <c r="UNW301" s="477"/>
      <c r="UOB301" s="477"/>
      <c r="UOE301" s="477"/>
      <c r="UOJ301" s="477"/>
      <c r="UOM301" s="477"/>
      <c r="UOR301" s="477"/>
      <c r="UOU301" s="477"/>
      <c r="UOZ301" s="477"/>
      <c r="UPC301" s="477"/>
      <c r="UPH301" s="477"/>
      <c r="UPK301" s="477"/>
      <c r="UPP301" s="477"/>
      <c r="UPS301" s="477"/>
      <c r="UPX301" s="477"/>
      <c r="UQA301" s="477"/>
      <c r="UQF301" s="477"/>
      <c r="UQI301" s="477"/>
      <c r="UQN301" s="477"/>
      <c r="UQQ301" s="477"/>
      <c r="UQV301" s="477"/>
      <c r="UQY301" s="477"/>
      <c r="URD301" s="477"/>
      <c r="URG301" s="477"/>
      <c r="URL301" s="477"/>
      <c r="URO301" s="477"/>
      <c r="URT301" s="477"/>
      <c r="URW301" s="477"/>
      <c r="USB301" s="477"/>
      <c r="USE301" s="477"/>
      <c r="USJ301" s="477"/>
      <c r="USM301" s="477"/>
      <c r="USR301" s="477"/>
      <c r="USU301" s="477"/>
      <c r="USZ301" s="477"/>
      <c r="UTC301" s="477"/>
      <c r="UTH301" s="477"/>
      <c r="UTK301" s="477"/>
      <c r="UTP301" s="477"/>
      <c r="UTS301" s="477"/>
      <c r="UTX301" s="477"/>
      <c r="UUA301" s="477"/>
      <c r="UUF301" s="477"/>
      <c r="UUI301" s="477"/>
      <c r="UUN301" s="477"/>
      <c r="UUQ301" s="477"/>
      <c r="UUV301" s="477"/>
      <c r="UUY301" s="477"/>
      <c r="UVD301" s="477"/>
      <c r="UVG301" s="477"/>
      <c r="UVL301" s="477"/>
      <c r="UVO301" s="477"/>
      <c r="UVT301" s="477"/>
      <c r="UVW301" s="477"/>
      <c r="UWB301" s="477"/>
      <c r="UWE301" s="477"/>
      <c r="UWJ301" s="477"/>
      <c r="UWM301" s="477"/>
      <c r="UWR301" s="477"/>
      <c r="UWU301" s="477"/>
      <c r="UWZ301" s="477"/>
      <c r="UXC301" s="477"/>
      <c r="UXH301" s="477"/>
      <c r="UXK301" s="477"/>
      <c r="UXP301" s="477"/>
      <c r="UXS301" s="477"/>
      <c r="UXX301" s="477"/>
      <c r="UYA301" s="477"/>
      <c r="UYF301" s="477"/>
      <c r="UYI301" s="477"/>
      <c r="UYN301" s="477"/>
      <c r="UYQ301" s="477"/>
      <c r="UYV301" s="477"/>
      <c r="UYY301" s="477"/>
      <c r="UZD301" s="477"/>
      <c r="UZG301" s="477"/>
      <c r="UZL301" s="477"/>
      <c r="UZO301" s="477"/>
      <c r="UZT301" s="477"/>
      <c r="UZW301" s="477"/>
      <c r="VAB301" s="477"/>
      <c r="VAE301" s="477"/>
      <c r="VAJ301" s="477"/>
      <c r="VAM301" s="477"/>
      <c r="VAR301" s="477"/>
      <c r="VAU301" s="477"/>
      <c r="VAZ301" s="477"/>
      <c r="VBC301" s="477"/>
      <c r="VBH301" s="477"/>
      <c r="VBK301" s="477"/>
      <c r="VBP301" s="477"/>
      <c r="VBS301" s="477"/>
      <c r="VBX301" s="477"/>
      <c r="VCA301" s="477"/>
      <c r="VCF301" s="477"/>
      <c r="VCI301" s="477"/>
      <c r="VCN301" s="477"/>
      <c r="VCQ301" s="477"/>
      <c r="VCV301" s="477"/>
      <c r="VCY301" s="477"/>
      <c r="VDD301" s="477"/>
      <c r="VDG301" s="477"/>
      <c r="VDL301" s="477"/>
      <c r="VDO301" s="477"/>
      <c r="VDT301" s="477"/>
      <c r="VDW301" s="477"/>
      <c r="VEB301" s="477"/>
      <c r="VEE301" s="477"/>
      <c r="VEJ301" s="477"/>
      <c r="VEM301" s="477"/>
      <c r="VER301" s="477"/>
      <c r="VEU301" s="477"/>
      <c r="VEZ301" s="477"/>
      <c r="VFC301" s="477"/>
      <c r="VFH301" s="477"/>
      <c r="VFK301" s="477"/>
      <c r="VFP301" s="477"/>
      <c r="VFS301" s="477"/>
      <c r="VFX301" s="477"/>
      <c r="VGA301" s="477"/>
      <c r="VGF301" s="477"/>
      <c r="VGI301" s="477"/>
      <c r="VGN301" s="477"/>
      <c r="VGQ301" s="477"/>
      <c r="VGV301" s="477"/>
      <c r="VGY301" s="477"/>
      <c r="VHD301" s="477"/>
      <c r="VHG301" s="477"/>
      <c r="VHL301" s="477"/>
      <c r="VHO301" s="477"/>
      <c r="VHT301" s="477"/>
      <c r="VHW301" s="477"/>
      <c r="VIB301" s="477"/>
      <c r="VIE301" s="477"/>
      <c r="VIJ301" s="477"/>
      <c r="VIM301" s="477"/>
      <c r="VIR301" s="477"/>
      <c r="VIU301" s="477"/>
      <c r="VIZ301" s="477"/>
      <c r="VJC301" s="477"/>
      <c r="VJH301" s="477"/>
      <c r="VJK301" s="477"/>
      <c r="VJP301" s="477"/>
      <c r="VJS301" s="477"/>
      <c r="VJX301" s="477"/>
      <c r="VKA301" s="477"/>
      <c r="VKF301" s="477"/>
      <c r="VKI301" s="477"/>
      <c r="VKN301" s="477"/>
      <c r="VKQ301" s="477"/>
      <c r="VKV301" s="477"/>
      <c r="VKY301" s="477"/>
      <c r="VLD301" s="477"/>
      <c r="VLG301" s="477"/>
      <c r="VLL301" s="477"/>
      <c r="VLO301" s="477"/>
      <c r="VLT301" s="477"/>
      <c r="VLW301" s="477"/>
      <c r="VMB301" s="477"/>
      <c r="VME301" s="477"/>
      <c r="VMJ301" s="477"/>
      <c r="VMM301" s="477"/>
      <c r="VMR301" s="477"/>
      <c r="VMU301" s="477"/>
      <c r="VMZ301" s="477"/>
      <c r="VNC301" s="477"/>
      <c r="VNH301" s="477"/>
      <c r="VNK301" s="477"/>
      <c r="VNP301" s="477"/>
      <c r="VNS301" s="477"/>
      <c r="VNX301" s="477"/>
      <c r="VOA301" s="477"/>
      <c r="VOF301" s="477"/>
      <c r="VOI301" s="477"/>
      <c r="VON301" s="477"/>
      <c r="VOQ301" s="477"/>
      <c r="VOV301" s="477"/>
      <c r="VOY301" s="477"/>
      <c r="VPD301" s="477"/>
      <c r="VPG301" s="477"/>
      <c r="VPL301" s="477"/>
      <c r="VPO301" s="477"/>
      <c r="VPT301" s="477"/>
      <c r="VPW301" s="477"/>
      <c r="VQB301" s="477"/>
      <c r="VQE301" s="477"/>
      <c r="VQJ301" s="477"/>
      <c r="VQM301" s="477"/>
      <c r="VQR301" s="477"/>
      <c r="VQU301" s="477"/>
      <c r="VQZ301" s="477"/>
      <c r="VRC301" s="477"/>
      <c r="VRH301" s="477"/>
      <c r="VRK301" s="477"/>
      <c r="VRP301" s="477"/>
      <c r="VRS301" s="477"/>
      <c r="VRX301" s="477"/>
      <c r="VSA301" s="477"/>
      <c r="VSF301" s="477"/>
      <c r="VSI301" s="477"/>
      <c r="VSN301" s="477"/>
      <c r="VSQ301" s="477"/>
      <c r="VSV301" s="477"/>
      <c r="VSY301" s="477"/>
      <c r="VTD301" s="477"/>
      <c r="VTG301" s="477"/>
      <c r="VTL301" s="477"/>
      <c r="VTO301" s="477"/>
      <c r="VTT301" s="477"/>
      <c r="VTW301" s="477"/>
      <c r="VUB301" s="477"/>
      <c r="VUE301" s="477"/>
      <c r="VUJ301" s="477"/>
      <c r="VUM301" s="477"/>
      <c r="VUR301" s="477"/>
      <c r="VUU301" s="477"/>
      <c r="VUZ301" s="477"/>
      <c r="VVC301" s="477"/>
      <c r="VVH301" s="477"/>
      <c r="VVK301" s="477"/>
      <c r="VVP301" s="477"/>
      <c r="VVS301" s="477"/>
      <c r="VVX301" s="477"/>
      <c r="VWA301" s="477"/>
      <c r="VWF301" s="477"/>
      <c r="VWI301" s="477"/>
      <c r="VWN301" s="477"/>
      <c r="VWQ301" s="477"/>
      <c r="VWV301" s="477"/>
      <c r="VWY301" s="477"/>
      <c r="VXD301" s="477"/>
      <c r="VXG301" s="477"/>
      <c r="VXL301" s="477"/>
      <c r="VXO301" s="477"/>
      <c r="VXT301" s="477"/>
      <c r="VXW301" s="477"/>
      <c r="VYB301" s="477"/>
      <c r="VYE301" s="477"/>
      <c r="VYJ301" s="477"/>
      <c r="VYM301" s="477"/>
      <c r="VYR301" s="477"/>
      <c r="VYU301" s="477"/>
      <c r="VYZ301" s="477"/>
      <c r="VZC301" s="477"/>
      <c r="VZH301" s="477"/>
      <c r="VZK301" s="477"/>
      <c r="VZP301" s="477"/>
      <c r="VZS301" s="477"/>
      <c r="VZX301" s="477"/>
      <c r="WAA301" s="477"/>
      <c r="WAF301" s="477"/>
      <c r="WAI301" s="477"/>
      <c r="WAN301" s="477"/>
      <c r="WAQ301" s="477"/>
      <c r="WAV301" s="477"/>
      <c r="WAY301" s="477"/>
      <c r="WBD301" s="477"/>
      <c r="WBG301" s="477"/>
      <c r="WBL301" s="477"/>
      <c r="WBO301" s="477"/>
      <c r="WBT301" s="477"/>
      <c r="WBW301" s="477"/>
      <c r="WCB301" s="477"/>
      <c r="WCE301" s="477"/>
      <c r="WCJ301" s="477"/>
      <c r="WCM301" s="477"/>
      <c r="WCR301" s="477"/>
      <c r="WCU301" s="477"/>
      <c r="WCZ301" s="477"/>
      <c r="WDC301" s="477"/>
      <c r="WDH301" s="477"/>
      <c r="WDK301" s="477"/>
      <c r="WDP301" s="477"/>
      <c r="WDS301" s="477"/>
      <c r="WDX301" s="477"/>
      <c r="WEA301" s="477"/>
      <c r="WEF301" s="477"/>
      <c r="WEI301" s="477"/>
      <c r="WEN301" s="477"/>
      <c r="WEQ301" s="477"/>
      <c r="WEV301" s="477"/>
      <c r="WEY301" s="477"/>
      <c r="WFD301" s="477"/>
      <c r="WFG301" s="477"/>
      <c r="WFL301" s="477"/>
      <c r="WFO301" s="477"/>
      <c r="WFT301" s="477"/>
      <c r="WFW301" s="477"/>
      <c r="WGB301" s="477"/>
      <c r="WGE301" s="477"/>
      <c r="WGJ301" s="477"/>
      <c r="WGM301" s="477"/>
      <c r="WGR301" s="477"/>
      <c r="WGU301" s="477"/>
      <c r="WGZ301" s="477"/>
      <c r="WHC301" s="477"/>
      <c r="WHH301" s="477"/>
      <c r="WHK301" s="477"/>
      <c r="WHP301" s="477"/>
      <c r="WHS301" s="477"/>
      <c r="WHX301" s="477"/>
      <c r="WIA301" s="477"/>
      <c r="WIF301" s="477"/>
      <c r="WII301" s="477"/>
      <c r="WIN301" s="477"/>
      <c r="WIQ301" s="477"/>
      <c r="WIV301" s="477"/>
      <c r="WIY301" s="477"/>
      <c r="WJD301" s="477"/>
      <c r="WJG301" s="477"/>
      <c r="WJL301" s="477"/>
      <c r="WJO301" s="477"/>
      <c r="WJT301" s="477"/>
      <c r="WJW301" s="477"/>
      <c r="WKB301" s="477"/>
      <c r="WKE301" s="477"/>
      <c r="WKJ301" s="477"/>
      <c r="WKM301" s="477"/>
      <c r="WKR301" s="477"/>
      <c r="WKU301" s="477"/>
      <c r="WKZ301" s="477"/>
      <c r="WLC301" s="477"/>
      <c r="WLH301" s="477"/>
      <c r="WLK301" s="477"/>
      <c r="WLP301" s="477"/>
      <c r="WLS301" s="477"/>
      <c r="WLX301" s="477"/>
      <c r="WMA301" s="477"/>
      <c r="WMF301" s="477"/>
      <c r="WMI301" s="477"/>
      <c r="WMN301" s="477"/>
      <c r="WMQ301" s="477"/>
      <c r="WMV301" s="477"/>
      <c r="WMY301" s="477"/>
      <c r="WND301" s="477"/>
      <c r="WNG301" s="477"/>
      <c r="WNL301" s="477"/>
      <c r="WNO301" s="477"/>
      <c r="WNT301" s="477"/>
      <c r="WNW301" s="477"/>
      <c r="WOB301" s="477"/>
      <c r="WOE301" s="477"/>
      <c r="WOJ301" s="477"/>
      <c r="WOM301" s="477"/>
      <c r="WOR301" s="477"/>
      <c r="WOU301" s="477"/>
      <c r="WOZ301" s="477"/>
      <c r="WPC301" s="477"/>
      <c r="WPH301" s="477"/>
      <c r="WPK301" s="477"/>
      <c r="WPP301" s="477"/>
      <c r="WPS301" s="477"/>
      <c r="WPX301" s="477"/>
      <c r="WQA301" s="477"/>
      <c r="WQF301" s="477"/>
      <c r="WQI301" s="477"/>
      <c r="WQN301" s="477"/>
      <c r="WQQ301" s="477"/>
      <c r="WQV301" s="477"/>
      <c r="WQY301" s="477"/>
      <c r="WRD301" s="477"/>
      <c r="WRG301" s="477"/>
      <c r="WRL301" s="477"/>
      <c r="WRO301" s="477"/>
      <c r="WRT301" s="477"/>
      <c r="WRW301" s="477"/>
      <c r="WSB301" s="477"/>
      <c r="WSE301" s="477"/>
      <c r="WSJ301" s="477"/>
      <c r="WSM301" s="477"/>
      <c r="WSR301" s="477"/>
      <c r="WSU301" s="477"/>
      <c r="WSZ301" s="477"/>
      <c r="WTC301" s="477"/>
      <c r="WTH301" s="477"/>
      <c r="WTK301" s="477"/>
      <c r="WTP301" s="477"/>
      <c r="WTS301" s="477"/>
      <c r="WTX301" s="477"/>
      <c r="WUA301" s="477"/>
      <c r="WUF301" s="477"/>
      <c r="WUI301" s="477"/>
      <c r="WUN301" s="477"/>
      <c r="WUQ301" s="477"/>
      <c r="WUV301" s="477"/>
      <c r="WUY301" s="477"/>
      <c r="WVD301" s="477"/>
      <c r="WVG301" s="477"/>
      <c r="WVL301" s="477"/>
      <c r="WVO301" s="477"/>
      <c r="WVT301" s="477"/>
      <c r="WVW301" s="477"/>
      <c r="WWB301" s="477"/>
      <c r="WWE301" s="477"/>
      <c r="WWJ301" s="477"/>
      <c r="WWM301" s="477"/>
      <c r="WWR301" s="477"/>
      <c r="WWU301" s="477"/>
      <c r="WWZ301" s="477"/>
      <c r="WXC301" s="477"/>
      <c r="WXH301" s="477"/>
      <c r="WXK301" s="477"/>
      <c r="WXP301" s="477"/>
      <c r="WXS301" s="477"/>
      <c r="WXX301" s="477"/>
      <c r="WYA301" s="477"/>
      <c r="WYF301" s="477"/>
      <c r="WYI301" s="477"/>
      <c r="WYN301" s="477"/>
      <c r="WYQ301" s="477"/>
      <c r="WYV301" s="477"/>
      <c r="WYY301" s="477"/>
      <c r="WZD301" s="477"/>
      <c r="WZG301" s="477"/>
      <c r="WZL301" s="477"/>
      <c r="WZO301" s="477"/>
      <c r="WZT301" s="477"/>
      <c r="WZW301" s="477"/>
      <c r="XAB301" s="477"/>
      <c r="XAE301" s="477"/>
      <c r="XAJ301" s="477"/>
      <c r="XAM301" s="477"/>
      <c r="XAR301" s="477"/>
      <c r="XAU301" s="477"/>
      <c r="XAZ301" s="477"/>
      <c r="XBC301" s="477"/>
      <c r="XBH301" s="477"/>
      <c r="XBK301" s="477"/>
      <c r="XBP301" s="477"/>
      <c r="XBS301" s="477"/>
      <c r="XBX301" s="477"/>
      <c r="XCA301" s="477"/>
      <c r="XCF301" s="477"/>
      <c r="XCI301" s="477"/>
      <c r="XCN301" s="477"/>
      <c r="XCQ301" s="477"/>
      <c r="XCV301" s="477"/>
      <c r="XCY301" s="477"/>
      <c r="XDD301" s="477"/>
      <c r="XDG301" s="477"/>
      <c r="XDL301" s="477"/>
      <c r="XDO301" s="477"/>
      <c r="XDT301" s="477"/>
      <c r="XDW301" s="477"/>
      <c r="XEB301" s="477"/>
      <c r="XEE301" s="477"/>
      <c r="XEJ301" s="477"/>
      <c r="XEM301" s="477"/>
      <c r="XER301" s="477"/>
      <c r="XEU301" s="477"/>
      <c r="XEZ301" s="477"/>
      <c r="XFC301" s="477"/>
    </row>
    <row r="302" spans="1:1023 1028:2047 2052:3071 3076:4095 4100:5119 5124:6143 6148:7167 7172:8191 8196:9215 9220:10239 10244:11263 11268:12287 12292:13311 13316:14335 14340:15359 15364:16383" ht="45" x14ac:dyDescent="0.25">
      <c r="A302" s="35" t="str">
        <f>+'PAI 2025 GPS rempl2)'!A307</f>
        <v>7000.5.1</v>
      </c>
      <c r="B302" s="60" t="str">
        <f>VLOOKUP(A302,'Dimensión 3-Gestión con Valor'!$B$10:$B$379,1,0)</f>
        <v>7000.5.1</v>
      </c>
      <c r="C302" s="158" t="s">
        <v>859</v>
      </c>
      <c r="D302" s="158">
        <v>2</v>
      </c>
      <c r="E302" s="158" t="s">
        <v>489</v>
      </c>
      <c r="F302" s="158" t="s">
        <v>891</v>
      </c>
      <c r="G302" s="158" t="s">
        <v>19</v>
      </c>
      <c r="H302" s="158" t="s">
        <v>1795</v>
      </c>
      <c r="I302" s="158" t="s">
        <v>1795</v>
      </c>
      <c r="J302" s="158" t="s">
        <v>1795</v>
      </c>
      <c r="K302" s="158" t="s">
        <v>19</v>
      </c>
      <c r="L302" s="158" t="s">
        <v>19</v>
      </c>
      <c r="M302" s="158" t="s">
        <v>19</v>
      </c>
      <c r="N302" s="158" t="s">
        <v>636</v>
      </c>
      <c r="O302" s="158" t="s">
        <v>19</v>
      </c>
      <c r="P302" s="158" t="s">
        <v>38</v>
      </c>
      <c r="Q302" s="158">
        <v>50</v>
      </c>
      <c r="R302" s="158">
        <v>1</v>
      </c>
      <c r="S302" s="158" t="s">
        <v>487</v>
      </c>
      <c r="T302" s="158" t="s">
        <v>892</v>
      </c>
      <c r="U302" s="165">
        <v>45691</v>
      </c>
      <c r="V302" s="165">
        <v>45736</v>
      </c>
      <c r="W302" s="158" t="s">
        <v>859</v>
      </c>
      <c r="X302" s="359">
        <v>15</v>
      </c>
      <c r="Y302" s="158">
        <v>100</v>
      </c>
      <c r="Z302" s="158" t="s">
        <v>2433</v>
      </c>
      <c r="AA302" s="165">
        <v>45728</v>
      </c>
      <c r="AB302" s="158">
        <v>100</v>
      </c>
      <c r="AC302" s="158" t="s">
        <v>2434</v>
      </c>
      <c r="AD302" s="165">
        <v>45728</v>
      </c>
      <c r="AE302" s="158">
        <v>100</v>
      </c>
      <c r="AF302" s="158">
        <v>15</v>
      </c>
    </row>
    <row r="303" spans="1:1023 1028:2047 2052:3071 3076:4095 4100:5119 5124:6143 6148:7167 7172:8191 8196:9215 9220:10239 10244:11263 11268:12287 12292:13311 13316:14335 14340:15359 15364:16383" ht="60" x14ac:dyDescent="0.25">
      <c r="A303" s="35" t="str">
        <f>+'PAI 2025 GPS rempl2)'!A308</f>
        <v>7000.5.2</v>
      </c>
      <c r="B303" s="60" t="str">
        <f>VLOOKUP(A303,'Dimensión 3-Gestión con Valor'!$B$10:$B$379,1,0)</f>
        <v>7000.5.2</v>
      </c>
      <c r="C303" s="158" t="s">
        <v>859</v>
      </c>
      <c r="D303" s="158">
        <v>2</v>
      </c>
      <c r="E303" s="158" t="s">
        <v>2044</v>
      </c>
      <c r="F303" s="158" t="s">
        <v>893</v>
      </c>
      <c r="G303" s="158" t="s">
        <v>19</v>
      </c>
      <c r="H303" s="158" t="s">
        <v>1795</v>
      </c>
      <c r="I303" s="158" t="s">
        <v>1795</v>
      </c>
      <c r="J303" s="158" t="s">
        <v>1795</v>
      </c>
      <c r="K303" s="158" t="s">
        <v>19</v>
      </c>
      <c r="L303" s="158" t="s">
        <v>19</v>
      </c>
      <c r="M303" s="158" t="s">
        <v>19</v>
      </c>
      <c r="N303" s="158" t="s">
        <v>636</v>
      </c>
      <c r="O303" s="158" t="s">
        <v>19</v>
      </c>
      <c r="P303" s="158" t="s">
        <v>283</v>
      </c>
      <c r="Q303" s="158">
        <v>0</v>
      </c>
      <c r="R303" s="158">
        <v>1</v>
      </c>
      <c r="S303" s="158" t="s">
        <v>487</v>
      </c>
      <c r="T303" s="158" t="s">
        <v>894</v>
      </c>
      <c r="U303" s="165">
        <v>45737</v>
      </c>
      <c r="V303" s="165">
        <v>45782</v>
      </c>
      <c r="W303" s="158" t="s">
        <v>608</v>
      </c>
      <c r="X303" s="359">
        <v>0</v>
      </c>
      <c r="Y303" s="158">
        <v>100</v>
      </c>
      <c r="Z303" s="158" t="s">
        <v>2435</v>
      </c>
      <c r="AA303" s="165">
        <v>45796</v>
      </c>
      <c r="AB303" s="158">
        <v>100</v>
      </c>
      <c r="AC303" s="158" t="s">
        <v>2436</v>
      </c>
      <c r="AD303" s="165">
        <v>45796</v>
      </c>
      <c r="AE303" s="158">
        <v>95</v>
      </c>
      <c r="AF303" s="158">
        <v>0</v>
      </c>
    </row>
    <row r="304" spans="1:1023 1028:2047 2052:3071 3076:4095 4100:5119 5124:6143 6148:7167 7172:8191 8196:9215 9220:10239 10244:11263 11268:12287 12292:13311 13316:14335 14340:15359 15364:16383" ht="60" x14ac:dyDescent="0.25">
      <c r="A304" s="35" t="str">
        <f>+'PAI 2025 GPS rempl2)'!A309</f>
        <v>7000.5.3</v>
      </c>
      <c r="B304" s="60" t="str">
        <f>VLOOKUP(A304,'Dimensión 3-Gestión con Valor'!$B$10:$B$379,1,0)</f>
        <v>7000.5.3</v>
      </c>
      <c r="C304" s="158" t="s">
        <v>859</v>
      </c>
      <c r="D304" s="158">
        <v>2</v>
      </c>
      <c r="E304" s="158" t="s">
        <v>489</v>
      </c>
      <c r="F304" s="158" t="s">
        <v>895</v>
      </c>
      <c r="G304" s="158" t="s">
        <v>19</v>
      </c>
      <c r="H304" s="158" t="s">
        <v>1795</v>
      </c>
      <c r="I304" s="158" t="s">
        <v>1795</v>
      </c>
      <c r="J304" s="158" t="s">
        <v>1795</v>
      </c>
      <c r="K304" s="158" t="s">
        <v>19</v>
      </c>
      <c r="L304" s="158" t="s">
        <v>19</v>
      </c>
      <c r="M304" s="158" t="s">
        <v>19</v>
      </c>
      <c r="N304" s="158" t="s">
        <v>636</v>
      </c>
      <c r="O304" s="158" t="s">
        <v>19</v>
      </c>
      <c r="P304" s="158" t="s">
        <v>284</v>
      </c>
      <c r="Q304" s="158">
        <v>50</v>
      </c>
      <c r="R304" s="158">
        <v>1</v>
      </c>
      <c r="S304" s="158" t="s">
        <v>487</v>
      </c>
      <c r="T304" s="158" t="s">
        <v>896</v>
      </c>
      <c r="U304" s="165">
        <v>45783</v>
      </c>
      <c r="V304" s="165">
        <v>45785</v>
      </c>
      <c r="W304" s="158" t="s">
        <v>859</v>
      </c>
      <c r="X304" s="359">
        <v>15</v>
      </c>
      <c r="Y304" s="158">
        <v>100</v>
      </c>
      <c r="Z304" s="158" t="s">
        <v>2437</v>
      </c>
      <c r="AA304" s="165">
        <v>45798</v>
      </c>
      <c r="AB304" s="158">
        <v>100</v>
      </c>
      <c r="AC304" s="158" t="s">
        <v>2438</v>
      </c>
      <c r="AD304" s="165">
        <v>45798</v>
      </c>
      <c r="AE304" s="158">
        <v>95</v>
      </c>
      <c r="AF304" s="158">
        <v>15</v>
      </c>
    </row>
    <row r="305" spans="1:1023 1028:2047 2052:3071 3076:4095 4100:5119 5124:6143 6148:7167 7172:8191 8196:9215 9220:10239 10244:11263 11268:12287 12292:13311 13316:14335 14340:15359 15364:16383" ht="75" x14ac:dyDescent="0.25">
      <c r="A305" s="156" t="str">
        <f>+'PAI 2025 GPS rempl2)'!A310</f>
        <v>7000.5.4</v>
      </c>
      <c r="B305" s="60" t="str">
        <f>VLOOKUP(A305,'Dimensión 3-Gestión con Valor'!$B$10:$B$379,1,0)</f>
        <v>7000.5.4</v>
      </c>
      <c r="C305" s="158" t="s">
        <v>859</v>
      </c>
      <c r="D305" s="158">
        <v>2</v>
      </c>
      <c r="E305" s="158" t="s">
        <v>2044</v>
      </c>
      <c r="F305" s="158" t="s">
        <v>897</v>
      </c>
      <c r="G305" s="158" t="s">
        <v>19</v>
      </c>
      <c r="H305" s="158" t="s">
        <v>1795</v>
      </c>
      <c r="I305" s="158" t="s">
        <v>1795</v>
      </c>
      <c r="J305" s="158" t="s">
        <v>1795</v>
      </c>
      <c r="K305" s="158" t="s">
        <v>19</v>
      </c>
      <c r="L305" s="158" t="s">
        <v>19</v>
      </c>
      <c r="M305" s="158" t="s">
        <v>19</v>
      </c>
      <c r="N305" s="158" t="s">
        <v>636</v>
      </c>
      <c r="O305" s="158" t="s">
        <v>19</v>
      </c>
      <c r="P305" s="158" t="s">
        <v>285</v>
      </c>
      <c r="Q305" s="158">
        <v>0</v>
      </c>
      <c r="R305" s="158">
        <v>1</v>
      </c>
      <c r="S305" s="158" t="s">
        <v>487</v>
      </c>
      <c r="T305" s="158" t="s">
        <v>898</v>
      </c>
      <c r="U305" s="165">
        <v>45786</v>
      </c>
      <c r="V305" s="165">
        <v>45868</v>
      </c>
      <c r="W305" s="158" t="s">
        <v>608</v>
      </c>
      <c r="X305" s="359">
        <v>0</v>
      </c>
      <c r="Y305" s="158">
        <v>100</v>
      </c>
      <c r="Z305" s="158" t="s">
        <v>2439</v>
      </c>
      <c r="AA305" s="165"/>
      <c r="AB305" s="158">
        <v>100</v>
      </c>
      <c r="AC305" s="158" t="s">
        <v>2440</v>
      </c>
      <c r="AD305" s="165"/>
      <c r="AE305" s="158">
        <v>0</v>
      </c>
      <c r="AF305" s="158">
        <v>0</v>
      </c>
    </row>
    <row r="306" spans="1:1023 1028:2047 2052:3071 3076:4095 4100:5119 5124:6143 6148:7167 7172:8191 8196:9215 9220:10239 10244:11263 11268:12287 12292:13311 13316:14335 14340:15359 15364:16383" ht="315" x14ac:dyDescent="0.25">
      <c r="A306" s="359" t="str">
        <f>+'PAI 2025 GPS rempl2)'!A311</f>
        <v>130.1</v>
      </c>
      <c r="B306" s="359" t="str">
        <f>VLOOKUP(A306,'Dimensión 2 - Direccionamiento'!$B$9:$B$31,1,0)</f>
        <v>130.1</v>
      </c>
      <c r="C306" s="360" t="s">
        <v>1205</v>
      </c>
      <c r="D306" s="359">
        <v>1</v>
      </c>
      <c r="E306" s="359" t="s">
        <v>482</v>
      </c>
      <c r="F306" s="360" t="s">
        <v>1206</v>
      </c>
      <c r="G306" s="359" t="s">
        <v>501</v>
      </c>
      <c r="H306" s="359" t="s">
        <v>1795</v>
      </c>
      <c r="I306" s="359" t="s">
        <v>1795</v>
      </c>
      <c r="J306" s="359" t="s">
        <v>1795</v>
      </c>
      <c r="K306" s="360" t="s">
        <v>19</v>
      </c>
      <c r="L306" s="359" t="s">
        <v>502</v>
      </c>
      <c r="M306" s="359" t="s">
        <v>19</v>
      </c>
      <c r="N306" s="360" t="s">
        <v>1108</v>
      </c>
      <c r="O306" s="359">
        <v>0</v>
      </c>
      <c r="P306" s="359" t="s">
        <v>101</v>
      </c>
      <c r="Q306" s="359">
        <v>100</v>
      </c>
      <c r="R306" s="359">
        <v>1</v>
      </c>
      <c r="S306" s="360" t="s">
        <v>487</v>
      </c>
      <c r="T306" s="359" t="s">
        <v>1207</v>
      </c>
      <c r="U306" s="360">
        <v>45705</v>
      </c>
      <c r="V306" s="360">
        <v>45978</v>
      </c>
      <c r="W306" s="359" t="s">
        <v>1208</v>
      </c>
      <c r="X306" s="359">
        <v>100</v>
      </c>
      <c r="Y306" s="359">
        <v>0</v>
      </c>
      <c r="Z306" s="359">
        <v>0</v>
      </c>
      <c r="AA306" s="360"/>
      <c r="AB306" s="370">
        <v>0</v>
      </c>
      <c r="AC306" s="359">
        <v>0</v>
      </c>
      <c r="AD306" s="360"/>
      <c r="AE306" s="368"/>
      <c r="AF306" s="359">
        <v>0</v>
      </c>
      <c r="AJ306" s="477"/>
      <c r="AM306" s="477"/>
      <c r="AR306" s="477"/>
      <c r="AU306" s="477"/>
      <c r="AZ306" s="477"/>
      <c r="BC306" s="477"/>
      <c r="BH306" s="477"/>
      <c r="BK306" s="477"/>
      <c r="BP306" s="477"/>
      <c r="BS306" s="477"/>
      <c r="BX306" s="477"/>
      <c r="CA306" s="477"/>
      <c r="CF306" s="477"/>
      <c r="CI306" s="477"/>
      <c r="CN306" s="477"/>
      <c r="CQ306" s="477"/>
      <c r="CV306" s="477"/>
      <c r="CY306" s="477"/>
      <c r="DD306" s="477"/>
      <c r="DG306" s="477"/>
      <c r="DL306" s="477"/>
      <c r="DO306" s="477"/>
      <c r="DT306" s="477"/>
      <c r="DW306" s="477"/>
      <c r="EB306" s="477"/>
      <c r="EE306" s="477"/>
      <c r="EJ306" s="477"/>
      <c r="EM306" s="477"/>
      <c r="ER306" s="477"/>
      <c r="EU306" s="477"/>
      <c r="EZ306" s="477"/>
      <c r="FC306" s="477"/>
      <c r="FH306" s="477"/>
      <c r="FK306" s="477"/>
      <c r="FP306" s="477"/>
      <c r="FS306" s="477"/>
      <c r="FX306" s="477"/>
      <c r="GA306" s="477"/>
      <c r="GF306" s="477"/>
      <c r="GI306" s="477"/>
      <c r="GN306" s="477"/>
      <c r="GQ306" s="477"/>
      <c r="GV306" s="477"/>
      <c r="GY306" s="477"/>
      <c r="HD306" s="477"/>
      <c r="HG306" s="477"/>
      <c r="HL306" s="477"/>
      <c r="HO306" s="477"/>
      <c r="HT306" s="477"/>
      <c r="HW306" s="477"/>
      <c r="IB306" s="477"/>
      <c r="IE306" s="477"/>
      <c r="IJ306" s="477"/>
      <c r="IM306" s="477"/>
      <c r="IR306" s="477"/>
      <c r="IU306" s="477"/>
      <c r="IZ306" s="477"/>
      <c r="JC306" s="477"/>
      <c r="JH306" s="477"/>
      <c r="JK306" s="477"/>
      <c r="JP306" s="477"/>
      <c r="JS306" s="477"/>
      <c r="JX306" s="477"/>
      <c r="KA306" s="477"/>
      <c r="KF306" s="477"/>
      <c r="KI306" s="477"/>
      <c r="KN306" s="477"/>
      <c r="KQ306" s="477"/>
      <c r="KV306" s="477"/>
      <c r="KY306" s="477"/>
      <c r="LD306" s="477"/>
      <c r="LG306" s="477"/>
      <c r="LL306" s="477"/>
      <c r="LO306" s="477"/>
      <c r="LT306" s="477"/>
      <c r="LW306" s="477"/>
      <c r="MB306" s="477"/>
      <c r="ME306" s="477"/>
      <c r="MJ306" s="477"/>
      <c r="MM306" s="477"/>
      <c r="MR306" s="477"/>
      <c r="MU306" s="477"/>
      <c r="MZ306" s="477"/>
      <c r="NC306" s="477"/>
      <c r="NH306" s="477"/>
      <c r="NK306" s="477"/>
      <c r="NP306" s="477"/>
      <c r="NS306" s="477"/>
      <c r="NX306" s="477"/>
      <c r="OA306" s="477"/>
      <c r="OF306" s="477"/>
      <c r="OI306" s="477"/>
      <c r="ON306" s="477"/>
      <c r="OQ306" s="477"/>
      <c r="OV306" s="477"/>
      <c r="OY306" s="477"/>
      <c r="PD306" s="477"/>
      <c r="PG306" s="477"/>
      <c r="PL306" s="477"/>
      <c r="PO306" s="477"/>
      <c r="PT306" s="477"/>
      <c r="PW306" s="477"/>
      <c r="QB306" s="477"/>
      <c r="QE306" s="477"/>
      <c r="QJ306" s="477"/>
      <c r="QM306" s="477"/>
      <c r="QR306" s="477"/>
      <c r="QU306" s="477"/>
      <c r="QZ306" s="477"/>
      <c r="RC306" s="477"/>
      <c r="RH306" s="477"/>
      <c r="RK306" s="477"/>
      <c r="RP306" s="477"/>
      <c r="RS306" s="477"/>
      <c r="RX306" s="477"/>
      <c r="SA306" s="477"/>
      <c r="SF306" s="477"/>
      <c r="SI306" s="477"/>
      <c r="SN306" s="477"/>
      <c r="SQ306" s="477"/>
      <c r="SV306" s="477"/>
      <c r="SY306" s="477"/>
      <c r="TD306" s="477"/>
      <c r="TG306" s="477"/>
      <c r="TL306" s="477"/>
      <c r="TO306" s="477"/>
      <c r="TT306" s="477"/>
      <c r="TW306" s="477"/>
      <c r="UB306" s="477"/>
      <c r="UE306" s="477"/>
      <c r="UJ306" s="477"/>
      <c r="UM306" s="477"/>
      <c r="UR306" s="477"/>
      <c r="UU306" s="477"/>
      <c r="UZ306" s="477"/>
      <c r="VC306" s="477"/>
      <c r="VH306" s="477"/>
      <c r="VK306" s="477"/>
      <c r="VP306" s="477"/>
      <c r="VS306" s="477"/>
      <c r="VX306" s="477"/>
      <c r="WA306" s="477"/>
      <c r="WF306" s="477"/>
      <c r="WI306" s="477"/>
      <c r="WN306" s="477"/>
      <c r="WQ306" s="477"/>
      <c r="WV306" s="477"/>
      <c r="WY306" s="477"/>
      <c r="XD306" s="477"/>
      <c r="XG306" s="477"/>
      <c r="XL306" s="477"/>
      <c r="XO306" s="477"/>
      <c r="XT306" s="477"/>
      <c r="XW306" s="477"/>
      <c r="YB306" s="477"/>
      <c r="YE306" s="477"/>
      <c r="YJ306" s="477"/>
      <c r="YM306" s="477"/>
      <c r="YR306" s="477"/>
      <c r="YU306" s="477"/>
      <c r="YZ306" s="477"/>
      <c r="ZC306" s="477"/>
      <c r="ZH306" s="477"/>
      <c r="ZK306" s="477"/>
      <c r="ZP306" s="477"/>
      <c r="ZS306" s="477"/>
      <c r="ZX306" s="477"/>
      <c r="AAA306" s="477"/>
      <c r="AAF306" s="477"/>
      <c r="AAI306" s="477"/>
      <c r="AAN306" s="477"/>
      <c r="AAQ306" s="477"/>
      <c r="AAV306" s="477"/>
      <c r="AAY306" s="477"/>
      <c r="ABD306" s="477"/>
      <c r="ABG306" s="477"/>
      <c r="ABL306" s="477"/>
      <c r="ABO306" s="477"/>
      <c r="ABT306" s="477"/>
      <c r="ABW306" s="477"/>
      <c r="ACB306" s="477"/>
      <c r="ACE306" s="477"/>
      <c r="ACJ306" s="477"/>
      <c r="ACM306" s="477"/>
      <c r="ACR306" s="477"/>
      <c r="ACU306" s="477"/>
      <c r="ACZ306" s="477"/>
      <c r="ADC306" s="477"/>
      <c r="ADH306" s="477"/>
      <c r="ADK306" s="477"/>
      <c r="ADP306" s="477"/>
      <c r="ADS306" s="477"/>
      <c r="ADX306" s="477"/>
      <c r="AEA306" s="477"/>
      <c r="AEF306" s="477"/>
      <c r="AEI306" s="477"/>
      <c r="AEN306" s="477"/>
      <c r="AEQ306" s="477"/>
      <c r="AEV306" s="477"/>
      <c r="AEY306" s="477"/>
      <c r="AFD306" s="477"/>
      <c r="AFG306" s="477"/>
      <c r="AFL306" s="477"/>
      <c r="AFO306" s="477"/>
      <c r="AFT306" s="477"/>
      <c r="AFW306" s="477"/>
      <c r="AGB306" s="477"/>
      <c r="AGE306" s="477"/>
      <c r="AGJ306" s="477"/>
      <c r="AGM306" s="477"/>
      <c r="AGR306" s="477"/>
      <c r="AGU306" s="477"/>
      <c r="AGZ306" s="477"/>
      <c r="AHC306" s="477"/>
      <c r="AHH306" s="477"/>
      <c r="AHK306" s="477"/>
      <c r="AHP306" s="477"/>
      <c r="AHS306" s="477"/>
      <c r="AHX306" s="477"/>
      <c r="AIA306" s="477"/>
      <c r="AIF306" s="477"/>
      <c r="AII306" s="477"/>
      <c r="AIN306" s="477"/>
      <c r="AIQ306" s="477"/>
      <c r="AIV306" s="477"/>
      <c r="AIY306" s="477"/>
      <c r="AJD306" s="477"/>
      <c r="AJG306" s="477"/>
      <c r="AJL306" s="477"/>
      <c r="AJO306" s="477"/>
      <c r="AJT306" s="477"/>
      <c r="AJW306" s="477"/>
      <c r="AKB306" s="477"/>
      <c r="AKE306" s="477"/>
      <c r="AKJ306" s="477"/>
      <c r="AKM306" s="477"/>
      <c r="AKR306" s="477"/>
      <c r="AKU306" s="477"/>
      <c r="AKZ306" s="477"/>
      <c r="ALC306" s="477"/>
      <c r="ALH306" s="477"/>
      <c r="ALK306" s="477"/>
      <c r="ALP306" s="477"/>
      <c r="ALS306" s="477"/>
      <c r="ALX306" s="477"/>
      <c r="AMA306" s="477"/>
      <c r="AMF306" s="477"/>
      <c r="AMI306" s="477"/>
      <c r="AMN306" s="477"/>
      <c r="AMQ306" s="477"/>
      <c r="AMV306" s="477"/>
      <c r="AMY306" s="477"/>
      <c r="AND306" s="477"/>
      <c r="ANG306" s="477"/>
      <c r="ANL306" s="477"/>
      <c r="ANO306" s="477"/>
      <c r="ANT306" s="477"/>
      <c r="ANW306" s="477"/>
      <c r="AOB306" s="477"/>
      <c r="AOE306" s="477"/>
      <c r="AOJ306" s="477"/>
      <c r="AOM306" s="477"/>
      <c r="AOR306" s="477"/>
      <c r="AOU306" s="477"/>
      <c r="AOZ306" s="477"/>
      <c r="APC306" s="477"/>
      <c r="APH306" s="477"/>
      <c r="APK306" s="477"/>
      <c r="APP306" s="477"/>
      <c r="APS306" s="477"/>
      <c r="APX306" s="477"/>
      <c r="AQA306" s="477"/>
      <c r="AQF306" s="477"/>
      <c r="AQI306" s="477"/>
      <c r="AQN306" s="477"/>
      <c r="AQQ306" s="477"/>
      <c r="AQV306" s="477"/>
      <c r="AQY306" s="477"/>
      <c r="ARD306" s="477"/>
      <c r="ARG306" s="477"/>
      <c r="ARL306" s="477"/>
      <c r="ARO306" s="477"/>
      <c r="ART306" s="477"/>
      <c r="ARW306" s="477"/>
      <c r="ASB306" s="477"/>
      <c r="ASE306" s="477"/>
      <c r="ASJ306" s="477"/>
      <c r="ASM306" s="477"/>
      <c r="ASR306" s="477"/>
      <c r="ASU306" s="477"/>
      <c r="ASZ306" s="477"/>
      <c r="ATC306" s="477"/>
      <c r="ATH306" s="477"/>
      <c r="ATK306" s="477"/>
      <c r="ATP306" s="477"/>
      <c r="ATS306" s="477"/>
      <c r="ATX306" s="477"/>
      <c r="AUA306" s="477"/>
      <c r="AUF306" s="477"/>
      <c r="AUI306" s="477"/>
      <c r="AUN306" s="477"/>
      <c r="AUQ306" s="477"/>
      <c r="AUV306" s="477"/>
      <c r="AUY306" s="477"/>
      <c r="AVD306" s="477"/>
      <c r="AVG306" s="477"/>
      <c r="AVL306" s="477"/>
      <c r="AVO306" s="477"/>
      <c r="AVT306" s="477"/>
      <c r="AVW306" s="477"/>
      <c r="AWB306" s="477"/>
      <c r="AWE306" s="477"/>
      <c r="AWJ306" s="477"/>
      <c r="AWM306" s="477"/>
      <c r="AWR306" s="477"/>
      <c r="AWU306" s="477"/>
      <c r="AWZ306" s="477"/>
      <c r="AXC306" s="477"/>
      <c r="AXH306" s="477"/>
      <c r="AXK306" s="477"/>
      <c r="AXP306" s="477"/>
      <c r="AXS306" s="477"/>
      <c r="AXX306" s="477"/>
      <c r="AYA306" s="477"/>
      <c r="AYF306" s="477"/>
      <c r="AYI306" s="477"/>
      <c r="AYN306" s="477"/>
      <c r="AYQ306" s="477"/>
      <c r="AYV306" s="477"/>
      <c r="AYY306" s="477"/>
      <c r="AZD306" s="477"/>
      <c r="AZG306" s="477"/>
      <c r="AZL306" s="477"/>
      <c r="AZO306" s="477"/>
      <c r="AZT306" s="477"/>
      <c r="AZW306" s="477"/>
      <c r="BAB306" s="477"/>
      <c r="BAE306" s="477"/>
      <c r="BAJ306" s="477"/>
      <c r="BAM306" s="477"/>
      <c r="BAR306" s="477"/>
      <c r="BAU306" s="477"/>
      <c r="BAZ306" s="477"/>
      <c r="BBC306" s="477"/>
      <c r="BBH306" s="477"/>
      <c r="BBK306" s="477"/>
      <c r="BBP306" s="477"/>
      <c r="BBS306" s="477"/>
      <c r="BBX306" s="477"/>
      <c r="BCA306" s="477"/>
      <c r="BCF306" s="477"/>
      <c r="BCI306" s="477"/>
      <c r="BCN306" s="477"/>
      <c r="BCQ306" s="477"/>
      <c r="BCV306" s="477"/>
      <c r="BCY306" s="477"/>
      <c r="BDD306" s="477"/>
      <c r="BDG306" s="477"/>
      <c r="BDL306" s="477"/>
      <c r="BDO306" s="477"/>
      <c r="BDT306" s="477"/>
      <c r="BDW306" s="477"/>
      <c r="BEB306" s="477"/>
      <c r="BEE306" s="477"/>
      <c r="BEJ306" s="477"/>
      <c r="BEM306" s="477"/>
      <c r="BER306" s="477"/>
      <c r="BEU306" s="477"/>
      <c r="BEZ306" s="477"/>
      <c r="BFC306" s="477"/>
      <c r="BFH306" s="477"/>
      <c r="BFK306" s="477"/>
      <c r="BFP306" s="477"/>
      <c r="BFS306" s="477"/>
      <c r="BFX306" s="477"/>
      <c r="BGA306" s="477"/>
      <c r="BGF306" s="477"/>
      <c r="BGI306" s="477"/>
      <c r="BGN306" s="477"/>
      <c r="BGQ306" s="477"/>
      <c r="BGV306" s="477"/>
      <c r="BGY306" s="477"/>
      <c r="BHD306" s="477"/>
      <c r="BHG306" s="477"/>
      <c r="BHL306" s="477"/>
      <c r="BHO306" s="477"/>
      <c r="BHT306" s="477"/>
      <c r="BHW306" s="477"/>
      <c r="BIB306" s="477"/>
      <c r="BIE306" s="477"/>
      <c r="BIJ306" s="477"/>
      <c r="BIM306" s="477"/>
      <c r="BIR306" s="477"/>
      <c r="BIU306" s="477"/>
      <c r="BIZ306" s="477"/>
      <c r="BJC306" s="477"/>
      <c r="BJH306" s="477"/>
      <c r="BJK306" s="477"/>
      <c r="BJP306" s="477"/>
      <c r="BJS306" s="477"/>
      <c r="BJX306" s="477"/>
      <c r="BKA306" s="477"/>
      <c r="BKF306" s="477"/>
      <c r="BKI306" s="477"/>
      <c r="BKN306" s="477"/>
      <c r="BKQ306" s="477"/>
      <c r="BKV306" s="477"/>
      <c r="BKY306" s="477"/>
      <c r="BLD306" s="477"/>
      <c r="BLG306" s="477"/>
      <c r="BLL306" s="477"/>
      <c r="BLO306" s="477"/>
      <c r="BLT306" s="477"/>
      <c r="BLW306" s="477"/>
      <c r="BMB306" s="477"/>
      <c r="BME306" s="477"/>
      <c r="BMJ306" s="477"/>
      <c r="BMM306" s="477"/>
      <c r="BMR306" s="477"/>
      <c r="BMU306" s="477"/>
      <c r="BMZ306" s="477"/>
      <c r="BNC306" s="477"/>
      <c r="BNH306" s="477"/>
      <c r="BNK306" s="477"/>
      <c r="BNP306" s="477"/>
      <c r="BNS306" s="477"/>
      <c r="BNX306" s="477"/>
      <c r="BOA306" s="477"/>
      <c r="BOF306" s="477"/>
      <c r="BOI306" s="477"/>
      <c r="BON306" s="477"/>
      <c r="BOQ306" s="477"/>
      <c r="BOV306" s="477"/>
      <c r="BOY306" s="477"/>
      <c r="BPD306" s="477"/>
      <c r="BPG306" s="477"/>
      <c r="BPL306" s="477"/>
      <c r="BPO306" s="477"/>
      <c r="BPT306" s="477"/>
      <c r="BPW306" s="477"/>
      <c r="BQB306" s="477"/>
      <c r="BQE306" s="477"/>
      <c r="BQJ306" s="477"/>
      <c r="BQM306" s="477"/>
      <c r="BQR306" s="477"/>
      <c r="BQU306" s="477"/>
      <c r="BQZ306" s="477"/>
      <c r="BRC306" s="477"/>
      <c r="BRH306" s="477"/>
      <c r="BRK306" s="477"/>
      <c r="BRP306" s="477"/>
      <c r="BRS306" s="477"/>
      <c r="BRX306" s="477"/>
      <c r="BSA306" s="477"/>
      <c r="BSF306" s="477"/>
      <c r="BSI306" s="477"/>
      <c r="BSN306" s="477"/>
      <c r="BSQ306" s="477"/>
      <c r="BSV306" s="477"/>
      <c r="BSY306" s="477"/>
      <c r="BTD306" s="477"/>
      <c r="BTG306" s="477"/>
      <c r="BTL306" s="477"/>
      <c r="BTO306" s="477"/>
      <c r="BTT306" s="477"/>
      <c r="BTW306" s="477"/>
      <c r="BUB306" s="477"/>
      <c r="BUE306" s="477"/>
      <c r="BUJ306" s="477"/>
      <c r="BUM306" s="477"/>
      <c r="BUR306" s="477"/>
      <c r="BUU306" s="477"/>
      <c r="BUZ306" s="477"/>
      <c r="BVC306" s="477"/>
      <c r="BVH306" s="477"/>
      <c r="BVK306" s="477"/>
      <c r="BVP306" s="477"/>
      <c r="BVS306" s="477"/>
      <c r="BVX306" s="477"/>
      <c r="BWA306" s="477"/>
      <c r="BWF306" s="477"/>
      <c r="BWI306" s="477"/>
      <c r="BWN306" s="477"/>
      <c r="BWQ306" s="477"/>
      <c r="BWV306" s="477"/>
      <c r="BWY306" s="477"/>
      <c r="BXD306" s="477"/>
      <c r="BXG306" s="477"/>
      <c r="BXL306" s="477"/>
      <c r="BXO306" s="477"/>
      <c r="BXT306" s="477"/>
      <c r="BXW306" s="477"/>
      <c r="BYB306" s="477"/>
      <c r="BYE306" s="477"/>
      <c r="BYJ306" s="477"/>
      <c r="BYM306" s="477"/>
      <c r="BYR306" s="477"/>
      <c r="BYU306" s="477"/>
      <c r="BYZ306" s="477"/>
      <c r="BZC306" s="477"/>
      <c r="BZH306" s="477"/>
      <c r="BZK306" s="477"/>
      <c r="BZP306" s="477"/>
      <c r="BZS306" s="477"/>
      <c r="BZX306" s="477"/>
      <c r="CAA306" s="477"/>
      <c r="CAF306" s="477"/>
      <c r="CAI306" s="477"/>
      <c r="CAN306" s="477"/>
      <c r="CAQ306" s="477"/>
      <c r="CAV306" s="477"/>
      <c r="CAY306" s="477"/>
      <c r="CBD306" s="477"/>
      <c r="CBG306" s="477"/>
      <c r="CBL306" s="477"/>
      <c r="CBO306" s="477"/>
      <c r="CBT306" s="477"/>
      <c r="CBW306" s="477"/>
      <c r="CCB306" s="477"/>
      <c r="CCE306" s="477"/>
      <c r="CCJ306" s="477"/>
      <c r="CCM306" s="477"/>
      <c r="CCR306" s="477"/>
      <c r="CCU306" s="477"/>
      <c r="CCZ306" s="477"/>
      <c r="CDC306" s="477"/>
      <c r="CDH306" s="477"/>
      <c r="CDK306" s="477"/>
      <c r="CDP306" s="477"/>
      <c r="CDS306" s="477"/>
      <c r="CDX306" s="477"/>
      <c r="CEA306" s="477"/>
      <c r="CEF306" s="477"/>
      <c r="CEI306" s="477"/>
      <c r="CEN306" s="477"/>
      <c r="CEQ306" s="477"/>
      <c r="CEV306" s="477"/>
      <c r="CEY306" s="477"/>
      <c r="CFD306" s="477"/>
      <c r="CFG306" s="477"/>
      <c r="CFL306" s="477"/>
      <c r="CFO306" s="477"/>
      <c r="CFT306" s="477"/>
      <c r="CFW306" s="477"/>
      <c r="CGB306" s="477"/>
      <c r="CGE306" s="477"/>
      <c r="CGJ306" s="477"/>
      <c r="CGM306" s="477"/>
      <c r="CGR306" s="477"/>
      <c r="CGU306" s="477"/>
      <c r="CGZ306" s="477"/>
      <c r="CHC306" s="477"/>
      <c r="CHH306" s="477"/>
      <c r="CHK306" s="477"/>
      <c r="CHP306" s="477"/>
      <c r="CHS306" s="477"/>
      <c r="CHX306" s="477"/>
      <c r="CIA306" s="477"/>
      <c r="CIF306" s="477"/>
      <c r="CII306" s="477"/>
      <c r="CIN306" s="477"/>
      <c r="CIQ306" s="477"/>
      <c r="CIV306" s="477"/>
      <c r="CIY306" s="477"/>
      <c r="CJD306" s="477"/>
      <c r="CJG306" s="477"/>
      <c r="CJL306" s="477"/>
      <c r="CJO306" s="477"/>
      <c r="CJT306" s="477"/>
      <c r="CJW306" s="477"/>
      <c r="CKB306" s="477"/>
      <c r="CKE306" s="477"/>
      <c r="CKJ306" s="477"/>
      <c r="CKM306" s="477"/>
      <c r="CKR306" s="477"/>
      <c r="CKU306" s="477"/>
      <c r="CKZ306" s="477"/>
      <c r="CLC306" s="477"/>
      <c r="CLH306" s="477"/>
      <c r="CLK306" s="477"/>
      <c r="CLP306" s="477"/>
      <c r="CLS306" s="477"/>
      <c r="CLX306" s="477"/>
      <c r="CMA306" s="477"/>
      <c r="CMF306" s="477"/>
      <c r="CMI306" s="477"/>
      <c r="CMN306" s="477"/>
      <c r="CMQ306" s="477"/>
      <c r="CMV306" s="477"/>
      <c r="CMY306" s="477"/>
      <c r="CND306" s="477"/>
      <c r="CNG306" s="477"/>
      <c r="CNL306" s="477"/>
      <c r="CNO306" s="477"/>
      <c r="CNT306" s="477"/>
      <c r="CNW306" s="477"/>
      <c r="COB306" s="477"/>
      <c r="COE306" s="477"/>
      <c r="COJ306" s="477"/>
      <c r="COM306" s="477"/>
      <c r="COR306" s="477"/>
      <c r="COU306" s="477"/>
      <c r="COZ306" s="477"/>
      <c r="CPC306" s="477"/>
      <c r="CPH306" s="477"/>
      <c r="CPK306" s="477"/>
      <c r="CPP306" s="477"/>
      <c r="CPS306" s="477"/>
      <c r="CPX306" s="477"/>
      <c r="CQA306" s="477"/>
      <c r="CQF306" s="477"/>
      <c r="CQI306" s="477"/>
      <c r="CQN306" s="477"/>
      <c r="CQQ306" s="477"/>
      <c r="CQV306" s="477"/>
      <c r="CQY306" s="477"/>
      <c r="CRD306" s="477"/>
      <c r="CRG306" s="477"/>
      <c r="CRL306" s="477"/>
      <c r="CRO306" s="477"/>
      <c r="CRT306" s="477"/>
      <c r="CRW306" s="477"/>
      <c r="CSB306" s="477"/>
      <c r="CSE306" s="477"/>
      <c r="CSJ306" s="477"/>
      <c r="CSM306" s="477"/>
      <c r="CSR306" s="477"/>
      <c r="CSU306" s="477"/>
      <c r="CSZ306" s="477"/>
      <c r="CTC306" s="477"/>
      <c r="CTH306" s="477"/>
      <c r="CTK306" s="477"/>
      <c r="CTP306" s="477"/>
      <c r="CTS306" s="477"/>
      <c r="CTX306" s="477"/>
      <c r="CUA306" s="477"/>
      <c r="CUF306" s="477"/>
      <c r="CUI306" s="477"/>
      <c r="CUN306" s="477"/>
      <c r="CUQ306" s="477"/>
      <c r="CUV306" s="477"/>
      <c r="CUY306" s="477"/>
      <c r="CVD306" s="477"/>
      <c r="CVG306" s="477"/>
      <c r="CVL306" s="477"/>
      <c r="CVO306" s="477"/>
      <c r="CVT306" s="477"/>
      <c r="CVW306" s="477"/>
      <c r="CWB306" s="477"/>
      <c r="CWE306" s="477"/>
      <c r="CWJ306" s="477"/>
      <c r="CWM306" s="477"/>
      <c r="CWR306" s="477"/>
      <c r="CWU306" s="477"/>
      <c r="CWZ306" s="477"/>
      <c r="CXC306" s="477"/>
      <c r="CXH306" s="477"/>
      <c r="CXK306" s="477"/>
      <c r="CXP306" s="477"/>
      <c r="CXS306" s="477"/>
      <c r="CXX306" s="477"/>
      <c r="CYA306" s="477"/>
      <c r="CYF306" s="477"/>
      <c r="CYI306" s="477"/>
      <c r="CYN306" s="477"/>
      <c r="CYQ306" s="477"/>
      <c r="CYV306" s="477"/>
      <c r="CYY306" s="477"/>
      <c r="CZD306" s="477"/>
      <c r="CZG306" s="477"/>
      <c r="CZL306" s="477"/>
      <c r="CZO306" s="477"/>
      <c r="CZT306" s="477"/>
      <c r="CZW306" s="477"/>
      <c r="DAB306" s="477"/>
      <c r="DAE306" s="477"/>
      <c r="DAJ306" s="477"/>
      <c r="DAM306" s="477"/>
      <c r="DAR306" s="477"/>
      <c r="DAU306" s="477"/>
      <c r="DAZ306" s="477"/>
      <c r="DBC306" s="477"/>
      <c r="DBH306" s="477"/>
      <c r="DBK306" s="477"/>
      <c r="DBP306" s="477"/>
      <c r="DBS306" s="477"/>
      <c r="DBX306" s="477"/>
      <c r="DCA306" s="477"/>
      <c r="DCF306" s="477"/>
      <c r="DCI306" s="477"/>
      <c r="DCN306" s="477"/>
      <c r="DCQ306" s="477"/>
      <c r="DCV306" s="477"/>
      <c r="DCY306" s="477"/>
      <c r="DDD306" s="477"/>
      <c r="DDG306" s="477"/>
      <c r="DDL306" s="477"/>
      <c r="DDO306" s="477"/>
      <c r="DDT306" s="477"/>
      <c r="DDW306" s="477"/>
      <c r="DEB306" s="477"/>
      <c r="DEE306" s="477"/>
      <c r="DEJ306" s="477"/>
      <c r="DEM306" s="477"/>
      <c r="DER306" s="477"/>
      <c r="DEU306" s="477"/>
      <c r="DEZ306" s="477"/>
      <c r="DFC306" s="477"/>
      <c r="DFH306" s="477"/>
      <c r="DFK306" s="477"/>
      <c r="DFP306" s="477"/>
      <c r="DFS306" s="477"/>
      <c r="DFX306" s="477"/>
      <c r="DGA306" s="477"/>
      <c r="DGF306" s="477"/>
      <c r="DGI306" s="477"/>
      <c r="DGN306" s="477"/>
      <c r="DGQ306" s="477"/>
      <c r="DGV306" s="477"/>
      <c r="DGY306" s="477"/>
      <c r="DHD306" s="477"/>
      <c r="DHG306" s="477"/>
      <c r="DHL306" s="477"/>
      <c r="DHO306" s="477"/>
      <c r="DHT306" s="477"/>
      <c r="DHW306" s="477"/>
      <c r="DIB306" s="477"/>
      <c r="DIE306" s="477"/>
      <c r="DIJ306" s="477"/>
      <c r="DIM306" s="477"/>
      <c r="DIR306" s="477"/>
      <c r="DIU306" s="477"/>
      <c r="DIZ306" s="477"/>
      <c r="DJC306" s="477"/>
      <c r="DJH306" s="477"/>
      <c r="DJK306" s="477"/>
      <c r="DJP306" s="477"/>
      <c r="DJS306" s="477"/>
      <c r="DJX306" s="477"/>
      <c r="DKA306" s="477"/>
      <c r="DKF306" s="477"/>
      <c r="DKI306" s="477"/>
      <c r="DKN306" s="477"/>
      <c r="DKQ306" s="477"/>
      <c r="DKV306" s="477"/>
      <c r="DKY306" s="477"/>
      <c r="DLD306" s="477"/>
      <c r="DLG306" s="477"/>
      <c r="DLL306" s="477"/>
      <c r="DLO306" s="477"/>
      <c r="DLT306" s="477"/>
      <c r="DLW306" s="477"/>
      <c r="DMB306" s="477"/>
      <c r="DME306" s="477"/>
      <c r="DMJ306" s="477"/>
      <c r="DMM306" s="477"/>
      <c r="DMR306" s="477"/>
      <c r="DMU306" s="477"/>
      <c r="DMZ306" s="477"/>
      <c r="DNC306" s="477"/>
      <c r="DNH306" s="477"/>
      <c r="DNK306" s="477"/>
      <c r="DNP306" s="477"/>
      <c r="DNS306" s="477"/>
      <c r="DNX306" s="477"/>
      <c r="DOA306" s="477"/>
      <c r="DOF306" s="477"/>
      <c r="DOI306" s="477"/>
      <c r="DON306" s="477"/>
      <c r="DOQ306" s="477"/>
      <c r="DOV306" s="477"/>
      <c r="DOY306" s="477"/>
      <c r="DPD306" s="477"/>
      <c r="DPG306" s="477"/>
      <c r="DPL306" s="477"/>
      <c r="DPO306" s="477"/>
      <c r="DPT306" s="477"/>
      <c r="DPW306" s="477"/>
      <c r="DQB306" s="477"/>
      <c r="DQE306" s="477"/>
      <c r="DQJ306" s="477"/>
      <c r="DQM306" s="477"/>
      <c r="DQR306" s="477"/>
      <c r="DQU306" s="477"/>
      <c r="DQZ306" s="477"/>
      <c r="DRC306" s="477"/>
      <c r="DRH306" s="477"/>
      <c r="DRK306" s="477"/>
      <c r="DRP306" s="477"/>
      <c r="DRS306" s="477"/>
      <c r="DRX306" s="477"/>
      <c r="DSA306" s="477"/>
      <c r="DSF306" s="477"/>
      <c r="DSI306" s="477"/>
      <c r="DSN306" s="477"/>
      <c r="DSQ306" s="477"/>
      <c r="DSV306" s="477"/>
      <c r="DSY306" s="477"/>
      <c r="DTD306" s="477"/>
      <c r="DTG306" s="477"/>
      <c r="DTL306" s="477"/>
      <c r="DTO306" s="477"/>
      <c r="DTT306" s="477"/>
      <c r="DTW306" s="477"/>
      <c r="DUB306" s="477"/>
      <c r="DUE306" s="477"/>
      <c r="DUJ306" s="477"/>
      <c r="DUM306" s="477"/>
      <c r="DUR306" s="477"/>
      <c r="DUU306" s="477"/>
      <c r="DUZ306" s="477"/>
      <c r="DVC306" s="477"/>
      <c r="DVH306" s="477"/>
      <c r="DVK306" s="477"/>
      <c r="DVP306" s="477"/>
      <c r="DVS306" s="477"/>
      <c r="DVX306" s="477"/>
      <c r="DWA306" s="477"/>
      <c r="DWF306" s="477"/>
      <c r="DWI306" s="477"/>
      <c r="DWN306" s="477"/>
      <c r="DWQ306" s="477"/>
      <c r="DWV306" s="477"/>
      <c r="DWY306" s="477"/>
      <c r="DXD306" s="477"/>
      <c r="DXG306" s="477"/>
      <c r="DXL306" s="477"/>
      <c r="DXO306" s="477"/>
      <c r="DXT306" s="477"/>
      <c r="DXW306" s="477"/>
      <c r="DYB306" s="477"/>
      <c r="DYE306" s="477"/>
      <c r="DYJ306" s="477"/>
      <c r="DYM306" s="477"/>
      <c r="DYR306" s="477"/>
      <c r="DYU306" s="477"/>
      <c r="DYZ306" s="477"/>
      <c r="DZC306" s="477"/>
      <c r="DZH306" s="477"/>
      <c r="DZK306" s="477"/>
      <c r="DZP306" s="477"/>
      <c r="DZS306" s="477"/>
      <c r="DZX306" s="477"/>
      <c r="EAA306" s="477"/>
      <c r="EAF306" s="477"/>
      <c r="EAI306" s="477"/>
      <c r="EAN306" s="477"/>
      <c r="EAQ306" s="477"/>
      <c r="EAV306" s="477"/>
      <c r="EAY306" s="477"/>
      <c r="EBD306" s="477"/>
      <c r="EBG306" s="477"/>
      <c r="EBL306" s="477"/>
      <c r="EBO306" s="477"/>
      <c r="EBT306" s="477"/>
      <c r="EBW306" s="477"/>
      <c r="ECB306" s="477"/>
      <c r="ECE306" s="477"/>
      <c r="ECJ306" s="477"/>
      <c r="ECM306" s="477"/>
      <c r="ECR306" s="477"/>
      <c r="ECU306" s="477"/>
      <c r="ECZ306" s="477"/>
      <c r="EDC306" s="477"/>
      <c r="EDH306" s="477"/>
      <c r="EDK306" s="477"/>
      <c r="EDP306" s="477"/>
      <c r="EDS306" s="477"/>
      <c r="EDX306" s="477"/>
      <c r="EEA306" s="477"/>
      <c r="EEF306" s="477"/>
      <c r="EEI306" s="477"/>
      <c r="EEN306" s="477"/>
      <c r="EEQ306" s="477"/>
      <c r="EEV306" s="477"/>
      <c r="EEY306" s="477"/>
      <c r="EFD306" s="477"/>
      <c r="EFG306" s="477"/>
      <c r="EFL306" s="477"/>
      <c r="EFO306" s="477"/>
      <c r="EFT306" s="477"/>
      <c r="EFW306" s="477"/>
      <c r="EGB306" s="477"/>
      <c r="EGE306" s="477"/>
      <c r="EGJ306" s="477"/>
      <c r="EGM306" s="477"/>
      <c r="EGR306" s="477"/>
      <c r="EGU306" s="477"/>
      <c r="EGZ306" s="477"/>
      <c r="EHC306" s="477"/>
      <c r="EHH306" s="477"/>
      <c r="EHK306" s="477"/>
      <c r="EHP306" s="477"/>
      <c r="EHS306" s="477"/>
      <c r="EHX306" s="477"/>
      <c r="EIA306" s="477"/>
      <c r="EIF306" s="477"/>
      <c r="EII306" s="477"/>
      <c r="EIN306" s="477"/>
      <c r="EIQ306" s="477"/>
      <c r="EIV306" s="477"/>
      <c r="EIY306" s="477"/>
      <c r="EJD306" s="477"/>
      <c r="EJG306" s="477"/>
      <c r="EJL306" s="477"/>
      <c r="EJO306" s="477"/>
      <c r="EJT306" s="477"/>
      <c r="EJW306" s="477"/>
      <c r="EKB306" s="477"/>
      <c r="EKE306" s="477"/>
      <c r="EKJ306" s="477"/>
      <c r="EKM306" s="477"/>
      <c r="EKR306" s="477"/>
      <c r="EKU306" s="477"/>
      <c r="EKZ306" s="477"/>
      <c r="ELC306" s="477"/>
      <c r="ELH306" s="477"/>
      <c r="ELK306" s="477"/>
      <c r="ELP306" s="477"/>
      <c r="ELS306" s="477"/>
      <c r="ELX306" s="477"/>
      <c r="EMA306" s="477"/>
      <c r="EMF306" s="477"/>
      <c r="EMI306" s="477"/>
      <c r="EMN306" s="477"/>
      <c r="EMQ306" s="477"/>
      <c r="EMV306" s="477"/>
      <c r="EMY306" s="477"/>
      <c r="END306" s="477"/>
      <c r="ENG306" s="477"/>
      <c r="ENL306" s="477"/>
      <c r="ENO306" s="477"/>
      <c r="ENT306" s="477"/>
      <c r="ENW306" s="477"/>
      <c r="EOB306" s="477"/>
      <c r="EOE306" s="477"/>
      <c r="EOJ306" s="477"/>
      <c r="EOM306" s="477"/>
      <c r="EOR306" s="477"/>
      <c r="EOU306" s="477"/>
      <c r="EOZ306" s="477"/>
      <c r="EPC306" s="477"/>
      <c r="EPH306" s="477"/>
      <c r="EPK306" s="477"/>
      <c r="EPP306" s="477"/>
      <c r="EPS306" s="477"/>
      <c r="EPX306" s="477"/>
      <c r="EQA306" s="477"/>
      <c r="EQF306" s="477"/>
      <c r="EQI306" s="477"/>
      <c r="EQN306" s="477"/>
      <c r="EQQ306" s="477"/>
      <c r="EQV306" s="477"/>
      <c r="EQY306" s="477"/>
      <c r="ERD306" s="477"/>
      <c r="ERG306" s="477"/>
      <c r="ERL306" s="477"/>
      <c r="ERO306" s="477"/>
      <c r="ERT306" s="477"/>
      <c r="ERW306" s="477"/>
      <c r="ESB306" s="477"/>
      <c r="ESE306" s="477"/>
      <c r="ESJ306" s="477"/>
      <c r="ESM306" s="477"/>
      <c r="ESR306" s="477"/>
      <c r="ESU306" s="477"/>
      <c r="ESZ306" s="477"/>
      <c r="ETC306" s="477"/>
      <c r="ETH306" s="477"/>
      <c r="ETK306" s="477"/>
      <c r="ETP306" s="477"/>
      <c r="ETS306" s="477"/>
      <c r="ETX306" s="477"/>
      <c r="EUA306" s="477"/>
      <c r="EUF306" s="477"/>
      <c r="EUI306" s="477"/>
      <c r="EUN306" s="477"/>
      <c r="EUQ306" s="477"/>
      <c r="EUV306" s="477"/>
      <c r="EUY306" s="477"/>
      <c r="EVD306" s="477"/>
      <c r="EVG306" s="477"/>
      <c r="EVL306" s="477"/>
      <c r="EVO306" s="477"/>
      <c r="EVT306" s="477"/>
      <c r="EVW306" s="477"/>
      <c r="EWB306" s="477"/>
      <c r="EWE306" s="477"/>
      <c r="EWJ306" s="477"/>
      <c r="EWM306" s="477"/>
      <c r="EWR306" s="477"/>
      <c r="EWU306" s="477"/>
      <c r="EWZ306" s="477"/>
      <c r="EXC306" s="477"/>
      <c r="EXH306" s="477"/>
      <c r="EXK306" s="477"/>
      <c r="EXP306" s="477"/>
      <c r="EXS306" s="477"/>
      <c r="EXX306" s="477"/>
      <c r="EYA306" s="477"/>
      <c r="EYF306" s="477"/>
      <c r="EYI306" s="477"/>
      <c r="EYN306" s="477"/>
      <c r="EYQ306" s="477"/>
      <c r="EYV306" s="477"/>
      <c r="EYY306" s="477"/>
      <c r="EZD306" s="477"/>
      <c r="EZG306" s="477"/>
      <c r="EZL306" s="477"/>
      <c r="EZO306" s="477"/>
      <c r="EZT306" s="477"/>
      <c r="EZW306" s="477"/>
      <c r="FAB306" s="477"/>
      <c r="FAE306" s="477"/>
      <c r="FAJ306" s="477"/>
      <c r="FAM306" s="477"/>
      <c r="FAR306" s="477"/>
      <c r="FAU306" s="477"/>
      <c r="FAZ306" s="477"/>
      <c r="FBC306" s="477"/>
      <c r="FBH306" s="477"/>
      <c r="FBK306" s="477"/>
      <c r="FBP306" s="477"/>
      <c r="FBS306" s="477"/>
      <c r="FBX306" s="477"/>
      <c r="FCA306" s="477"/>
      <c r="FCF306" s="477"/>
      <c r="FCI306" s="477"/>
      <c r="FCN306" s="477"/>
      <c r="FCQ306" s="477"/>
      <c r="FCV306" s="477"/>
      <c r="FCY306" s="477"/>
      <c r="FDD306" s="477"/>
      <c r="FDG306" s="477"/>
      <c r="FDL306" s="477"/>
      <c r="FDO306" s="477"/>
      <c r="FDT306" s="477"/>
      <c r="FDW306" s="477"/>
      <c r="FEB306" s="477"/>
      <c r="FEE306" s="477"/>
      <c r="FEJ306" s="477"/>
      <c r="FEM306" s="477"/>
      <c r="FER306" s="477"/>
      <c r="FEU306" s="477"/>
      <c r="FEZ306" s="477"/>
      <c r="FFC306" s="477"/>
      <c r="FFH306" s="477"/>
      <c r="FFK306" s="477"/>
      <c r="FFP306" s="477"/>
      <c r="FFS306" s="477"/>
      <c r="FFX306" s="477"/>
      <c r="FGA306" s="477"/>
      <c r="FGF306" s="477"/>
      <c r="FGI306" s="477"/>
      <c r="FGN306" s="477"/>
      <c r="FGQ306" s="477"/>
      <c r="FGV306" s="477"/>
      <c r="FGY306" s="477"/>
      <c r="FHD306" s="477"/>
      <c r="FHG306" s="477"/>
      <c r="FHL306" s="477"/>
      <c r="FHO306" s="477"/>
      <c r="FHT306" s="477"/>
      <c r="FHW306" s="477"/>
      <c r="FIB306" s="477"/>
      <c r="FIE306" s="477"/>
      <c r="FIJ306" s="477"/>
      <c r="FIM306" s="477"/>
      <c r="FIR306" s="477"/>
      <c r="FIU306" s="477"/>
      <c r="FIZ306" s="477"/>
      <c r="FJC306" s="477"/>
      <c r="FJH306" s="477"/>
      <c r="FJK306" s="477"/>
      <c r="FJP306" s="477"/>
      <c r="FJS306" s="477"/>
      <c r="FJX306" s="477"/>
      <c r="FKA306" s="477"/>
      <c r="FKF306" s="477"/>
      <c r="FKI306" s="477"/>
      <c r="FKN306" s="477"/>
      <c r="FKQ306" s="477"/>
      <c r="FKV306" s="477"/>
      <c r="FKY306" s="477"/>
      <c r="FLD306" s="477"/>
      <c r="FLG306" s="477"/>
      <c r="FLL306" s="477"/>
      <c r="FLO306" s="477"/>
      <c r="FLT306" s="477"/>
      <c r="FLW306" s="477"/>
      <c r="FMB306" s="477"/>
      <c r="FME306" s="477"/>
      <c r="FMJ306" s="477"/>
      <c r="FMM306" s="477"/>
      <c r="FMR306" s="477"/>
      <c r="FMU306" s="477"/>
      <c r="FMZ306" s="477"/>
      <c r="FNC306" s="477"/>
      <c r="FNH306" s="477"/>
      <c r="FNK306" s="477"/>
      <c r="FNP306" s="477"/>
      <c r="FNS306" s="477"/>
      <c r="FNX306" s="477"/>
      <c r="FOA306" s="477"/>
      <c r="FOF306" s="477"/>
      <c r="FOI306" s="477"/>
      <c r="FON306" s="477"/>
      <c r="FOQ306" s="477"/>
      <c r="FOV306" s="477"/>
      <c r="FOY306" s="477"/>
      <c r="FPD306" s="477"/>
      <c r="FPG306" s="477"/>
      <c r="FPL306" s="477"/>
      <c r="FPO306" s="477"/>
      <c r="FPT306" s="477"/>
      <c r="FPW306" s="477"/>
      <c r="FQB306" s="477"/>
      <c r="FQE306" s="477"/>
      <c r="FQJ306" s="477"/>
      <c r="FQM306" s="477"/>
      <c r="FQR306" s="477"/>
      <c r="FQU306" s="477"/>
      <c r="FQZ306" s="477"/>
      <c r="FRC306" s="477"/>
      <c r="FRH306" s="477"/>
      <c r="FRK306" s="477"/>
      <c r="FRP306" s="477"/>
      <c r="FRS306" s="477"/>
      <c r="FRX306" s="477"/>
      <c r="FSA306" s="477"/>
      <c r="FSF306" s="477"/>
      <c r="FSI306" s="477"/>
      <c r="FSN306" s="477"/>
      <c r="FSQ306" s="477"/>
      <c r="FSV306" s="477"/>
      <c r="FSY306" s="477"/>
      <c r="FTD306" s="477"/>
      <c r="FTG306" s="477"/>
      <c r="FTL306" s="477"/>
      <c r="FTO306" s="477"/>
      <c r="FTT306" s="477"/>
      <c r="FTW306" s="477"/>
      <c r="FUB306" s="477"/>
      <c r="FUE306" s="477"/>
      <c r="FUJ306" s="477"/>
      <c r="FUM306" s="477"/>
      <c r="FUR306" s="477"/>
      <c r="FUU306" s="477"/>
      <c r="FUZ306" s="477"/>
      <c r="FVC306" s="477"/>
      <c r="FVH306" s="477"/>
      <c r="FVK306" s="477"/>
      <c r="FVP306" s="477"/>
      <c r="FVS306" s="477"/>
      <c r="FVX306" s="477"/>
      <c r="FWA306" s="477"/>
      <c r="FWF306" s="477"/>
      <c r="FWI306" s="477"/>
      <c r="FWN306" s="477"/>
      <c r="FWQ306" s="477"/>
      <c r="FWV306" s="477"/>
      <c r="FWY306" s="477"/>
      <c r="FXD306" s="477"/>
      <c r="FXG306" s="477"/>
      <c r="FXL306" s="477"/>
      <c r="FXO306" s="477"/>
      <c r="FXT306" s="477"/>
      <c r="FXW306" s="477"/>
      <c r="FYB306" s="477"/>
      <c r="FYE306" s="477"/>
      <c r="FYJ306" s="477"/>
      <c r="FYM306" s="477"/>
      <c r="FYR306" s="477"/>
      <c r="FYU306" s="477"/>
      <c r="FYZ306" s="477"/>
      <c r="FZC306" s="477"/>
      <c r="FZH306" s="477"/>
      <c r="FZK306" s="477"/>
      <c r="FZP306" s="477"/>
      <c r="FZS306" s="477"/>
      <c r="FZX306" s="477"/>
      <c r="GAA306" s="477"/>
      <c r="GAF306" s="477"/>
      <c r="GAI306" s="477"/>
      <c r="GAN306" s="477"/>
      <c r="GAQ306" s="477"/>
      <c r="GAV306" s="477"/>
      <c r="GAY306" s="477"/>
      <c r="GBD306" s="477"/>
      <c r="GBG306" s="477"/>
      <c r="GBL306" s="477"/>
      <c r="GBO306" s="477"/>
      <c r="GBT306" s="477"/>
      <c r="GBW306" s="477"/>
      <c r="GCB306" s="477"/>
      <c r="GCE306" s="477"/>
      <c r="GCJ306" s="477"/>
      <c r="GCM306" s="477"/>
      <c r="GCR306" s="477"/>
      <c r="GCU306" s="477"/>
      <c r="GCZ306" s="477"/>
      <c r="GDC306" s="477"/>
      <c r="GDH306" s="477"/>
      <c r="GDK306" s="477"/>
      <c r="GDP306" s="477"/>
      <c r="GDS306" s="477"/>
      <c r="GDX306" s="477"/>
      <c r="GEA306" s="477"/>
      <c r="GEF306" s="477"/>
      <c r="GEI306" s="477"/>
      <c r="GEN306" s="477"/>
      <c r="GEQ306" s="477"/>
      <c r="GEV306" s="477"/>
      <c r="GEY306" s="477"/>
      <c r="GFD306" s="477"/>
      <c r="GFG306" s="477"/>
      <c r="GFL306" s="477"/>
      <c r="GFO306" s="477"/>
      <c r="GFT306" s="477"/>
      <c r="GFW306" s="477"/>
      <c r="GGB306" s="477"/>
      <c r="GGE306" s="477"/>
      <c r="GGJ306" s="477"/>
      <c r="GGM306" s="477"/>
      <c r="GGR306" s="477"/>
      <c r="GGU306" s="477"/>
      <c r="GGZ306" s="477"/>
      <c r="GHC306" s="477"/>
      <c r="GHH306" s="477"/>
      <c r="GHK306" s="477"/>
      <c r="GHP306" s="477"/>
      <c r="GHS306" s="477"/>
      <c r="GHX306" s="477"/>
      <c r="GIA306" s="477"/>
      <c r="GIF306" s="477"/>
      <c r="GII306" s="477"/>
      <c r="GIN306" s="477"/>
      <c r="GIQ306" s="477"/>
      <c r="GIV306" s="477"/>
      <c r="GIY306" s="477"/>
      <c r="GJD306" s="477"/>
      <c r="GJG306" s="477"/>
      <c r="GJL306" s="477"/>
      <c r="GJO306" s="477"/>
      <c r="GJT306" s="477"/>
      <c r="GJW306" s="477"/>
      <c r="GKB306" s="477"/>
      <c r="GKE306" s="477"/>
      <c r="GKJ306" s="477"/>
      <c r="GKM306" s="477"/>
      <c r="GKR306" s="477"/>
      <c r="GKU306" s="477"/>
      <c r="GKZ306" s="477"/>
      <c r="GLC306" s="477"/>
      <c r="GLH306" s="477"/>
      <c r="GLK306" s="477"/>
      <c r="GLP306" s="477"/>
      <c r="GLS306" s="477"/>
      <c r="GLX306" s="477"/>
      <c r="GMA306" s="477"/>
      <c r="GMF306" s="477"/>
      <c r="GMI306" s="477"/>
      <c r="GMN306" s="477"/>
      <c r="GMQ306" s="477"/>
      <c r="GMV306" s="477"/>
      <c r="GMY306" s="477"/>
      <c r="GND306" s="477"/>
      <c r="GNG306" s="477"/>
      <c r="GNL306" s="477"/>
      <c r="GNO306" s="477"/>
      <c r="GNT306" s="477"/>
      <c r="GNW306" s="477"/>
      <c r="GOB306" s="477"/>
      <c r="GOE306" s="477"/>
      <c r="GOJ306" s="477"/>
      <c r="GOM306" s="477"/>
      <c r="GOR306" s="477"/>
      <c r="GOU306" s="477"/>
      <c r="GOZ306" s="477"/>
      <c r="GPC306" s="477"/>
      <c r="GPH306" s="477"/>
      <c r="GPK306" s="477"/>
      <c r="GPP306" s="477"/>
      <c r="GPS306" s="477"/>
      <c r="GPX306" s="477"/>
      <c r="GQA306" s="477"/>
      <c r="GQF306" s="477"/>
      <c r="GQI306" s="477"/>
      <c r="GQN306" s="477"/>
      <c r="GQQ306" s="477"/>
      <c r="GQV306" s="477"/>
      <c r="GQY306" s="477"/>
      <c r="GRD306" s="477"/>
      <c r="GRG306" s="477"/>
      <c r="GRL306" s="477"/>
      <c r="GRO306" s="477"/>
      <c r="GRT306" s="477"/>
      <c r="GRW306" s="477"/>
      <c r="GSB306" s="477"/>
      <c r="GSE306" s="477"/>
      <c r="GSJ306" s="477"/>
      <c r="GSM306" s="477"/>
      <c r="GSR306" s="477"/>
      <c r="GSU306" s="477"/>
      <c r="GSZ306" s="477"/>
      <c r="GTC306" s="477"/>
      <c r="GTH306" s="477"/>
      <c r="GTK306" s="477"/>
      <c r="GTP306" s="477"/>
      <c r="GTS306" s="477"/>
      <c r="GTX306" s="477"/>
      <c r="GUA306" s="477"/>
      <c r="GUF306" s="477"/>
      <c r="GUI306" s="477"/>
      <c r="GUN306" s="477"/>
      <c r="GUQ306" s="477"/>
      <c r="GUV306" s="477"/>
      <c r="GUY306" s="477"/>
      <c r="GVD306" s="477"/>
      <c r="GVG306" s="477"/>
      <c r="GVL306" s="477"/>
      <c r="GVO306" s="477"/>
      <c r="GVT306" s="477"/>
      <c r="GVW306" s="477"/>
      <c r="GWB306" s="477"/>
      <c r="GWE306" s="477"/>
      <c r="GWJ306" s="477"/>
      <c r="GWM306" s="477"/>
      <c r="GWR306" s="477"/>
      <c r="GWU306" s="477"/>
      <c r="GWZ306" s="477"/>
      <c r="GXC306" s="477"/>
      <c r="GXH306" s="477"/>
      <c r="GXK306" s="477"/>
      <c r="GXP306" s="477"/>
      <c r="GXS306" s="477"/>
      <c r="GXX306" s="477"/>
      <c r="GYA306" s="477"/>
      <c r="GYF306" s="477"/>
      <c r="GYI306" s="477"/>
      <c r="GYN306" s="477"/>
      <c r="GYQ306" s="477"/>
      <c r="GYV306" s="477"/>
      <c r="GYY306" s="477"/>
      <c r="GZD306" s="477"/>
      <c r="GZG306" s="477"/>
      <c r="GZL306" s="477"/>
      <c r="GZO306" s="477"/>
      <c r="GZT306" s="477"/>
      <c r="GZW306" s="477"/>
      <c r="HAB306" s="477"/>
      <c r="HAE306" s="477"/>
      <c r="HAJ306" s="477"/>
      <c r="HAM306" s="477"/>
      <c r="HAR306" s="477"/>
      <c r="HAU306" s="477"/>
      <c r="HAZ306" s="477"/>
      <c r="HBC306" s="477"/>
      <c r="HBH306" s="477"/>
      <c r="HBK306" s="477"/>
      <c r="HBP306" s="477"/>
      <c r="HBS306" s="477"/>
      <c r="HBX306" s="477"/>
      <c r="HCA306" s="477"/>
      <c r="HCF306" s="477"/>
      <c r="HCI306" s="477"/>
      <c r="HCN306" s="477"/>
      <c r="HCQ306" s="477"/>
      <c r="HCV306" s="477"/>
      <c r="HCY306" s="477"/>
      <c r="HDD306" s="477"/>
      <c r="HDG306" s="477"/>
      <c r="HDL306" s="477"/>
      <c r="HDO306" s="477"/>
      <c r="HDT306" s="477"/>
      <c r="HDW306" s="477"/>
      <c r="HEB306" s="477"/>
      <c r="HEE306" s="477"/>
      <c r="HEJ306" s="477"/>
      <c r="HEM306" s="477"/>
      <c r="HER306" s="477"/>
      <c r="HEU306" s="477"/>
      <c r="HEZ306" s="477"/>
      <c r="HFC306" s="477"/>
      <c r="HFH306" s="477"/>
      <c r="HFK306" s="477"/>
      <c r="HFP306" s="477"/>
      <c r="HFS306" s="477"/>
      <c r="HFX306" s="477"/>
      <c r="HGA306" s="477"/>
      <c r="HGF306" s="477"/>
      <c r="HGI306" s="477"/>
      <c r="HGN306" s="477"/>
      <c r="HGQ306" s="477"/>
      <c r="HGV306" s="477"/>
      <c r="HGY306" s="477"/>
      <c r="HHD306" s="477"/>
      <c r="HHG306" s="477"/>
      <c r="HHL306" s="477"/>
      <c r="HHO306" s="477"/>
      <c r="HHT306" s="477"/>
      <c r="HHW306" s="477"/>
      <c r="HIB306" s="477"/>
      <c r="HIE306" s="477"/>
      <c r="HIJ306" s="477"/>
      <c r="HIM306" s="477"/>
      <c r="HIR306" s="477"/>
      <c r="HIU306" s="477"/>
      <c r="HIZ306" s="477"/>
      <c r="HJC306" s="477"/>
      <c r="HJH306" s="477"/>
      <c r="HJK306" s="477"/>
      <c r="HJP306" s="477"/>
      <c r="HJS306" s="477"/>
      <c r="HJX306" s="477"/>
      <c r="HKA306" s="477"/>
      <c r="HKF306" s="477"/>
      <c r="HKI306" s="477"/>
      <c r="HKN306" s="477"/>
      <c r="HKQ306" s="477"/>
      <c r="HKV306" s="477"/>
      <c r="HKY306" s="477"/>
      <c r="HLD306" s="477"/>
      <c r="HLG306" s="477"/>
      <c r="HLL306" s="477"/>
      <c r="HLO306" s="477"/>
      <c r="HLT306" s="477"/>
      <c r="HLW306" s="477"/>
      <c r="HMB306" s="477"/>
      <c r="HME306" s="477"/>
      <c r="HMJ306" s="477"/>
      <c r="HMM306" s="477"/>
      <c r="HMR306" s="477"/>
      <c r="HMU306" s="477"/>
      <c r="HMZ306" s="477"/>
      <c r="HNC306" s="477"/>
      <c r="HNH306" s="477"/>
      <c r="HNK306" s="477"/>
      <c r="HNP306" s="477"/>
      <c r="HNS306" s="477"/>
      <c r="HNX306" s="477"/>
      <c r="HOA306" s="477"/>
      <c r="HOF306" s="477"/>
      <c r="HOI306" s="477"/>
      <c r="HON306" s="477"/>
      <c r="HOQ306" s="477"/>
      <c r="HOV306" s="477"/>
      <c r="HOY306" s="477"/>
      <c r="HPD306" s="477"/>
      <c r="HPG306" s="477"/>
      <c r="HPL306" s="477"/>
      <c r="HPO306" s="477"/>
      <c r="HPT306" s="477"/>
      <c r="HPW306" s="477"/>
      <c r="HQB306" s="477"/>
      <c r="HQE306" s="477"/>
      <c r="HQJ306" s="477"/>
      <c r="HQM306" s="477"/>
      <c r="HQR306" s="477"/>
      <c r="HQU306" s="477"/>
      <c r="HQZ306" s="477"/>
      <c r="HRC306" s="477"/>
      <c r="HRH306" s="477"/>
      <c r="HRK306" s="477"/>
      <c r="HRP306" s="477"/>
      <c r="HRS306" s="477"/>
      <c r="HRX306" s="477"/>
      <c r="HSA306" s="477"/>
      <c r="HSF306" s="477"/>
      <c r="HSI306" s="477"/>
      <c r="HSN306" s="477"/>
      <c r="HSQ306" s="477"/>
      <c r="HSV306" s="477"/>
      <c r="HSY306" s="477"/>
      <c r="HTD306" s="477"/>
      <c r="HTG306" s="477"/>
      <c r="HTL306" s="477"/>
      <c r="HTO306" s="477"/>
      <c r="HTT306" s="477"/>
      <c r="HTW306" s="477"/>
      <c r="HUB306" s="477"/>
      <c r="HUE306" s="477"/>
      <c r="HUJ306" s="477"/>
      <c r="HUM306" s="477"/>
      <c r="HUR306" s="477"/>
      <c r="HUU306" s="477"/>
      <c r="HUZ306" s="477"/>
      <c r="HVC306" s="477"/>
      <c r="HVH306" s="477"/>
      <c r="HVK306" s="477"/>
      <c r="HVP306" s="477"/>
      <c r="HVS306" s="477"/>
      <c r="HVX306" s="477"/>
      <c r="HWA306" s="477"/>
      <c r="HWF306" s="477"/>
      <c r="HWI306" s="477"/>
      <c r="HWN306" s="477"/>
      <c r="HWQ306" s="477"/>
      <c r="HWV306" s="477"/>
      <c r="HWY306" s="477"/>
      <c r="HXD306" s="477"/>
      <c r="HXG306" s="477"/>
      <c r="HXL306" s="477"/>
      <c r="HXO306" s="477"/>
      <c r="HXT306" s="477"/>
      <c r="HXW306" s="477"/>
      <c r="HYB306" s="477"/>
      <c r="HYE306" s="477"/>
      <c r="HYJ306" s="477"/>
      <c r="HYM306" s="477"/>
      <c r="HYR306" s="477"/>
      <c r="HYU306" s="477"/>
      <c r="HYZ306" s="477"/>
      <c r="HZC306" s="477"/>
      <c r="HZH306" s="477"/>
      <c r="HZK306" s="477"/>
      <c r="HZP306" s="477"/>
      <c r="HZS306" s="477"/>
      <c r="HZX306" s="477"/>
      <c r="IAA306" s="477"/>
      <c r="IAF306" s="477"/>
      <c r="IAI306" s="477"/>
      <c r="IAN306" s="477"/>
      <c r="IAQ306" s="477"/>
      <c r="IAV306" s="477"/>
      <c r="IAY306" s="477"/>
      <c r="IBD306" s="477"/>
      <c r="IBG306" s="477"/>
      <c r="IBL306" s="477"/>
      <c r="IBO306" s="477"/>
      <c r="IBT306" s="477"/>
      <c r="IBW306" s="477"/>
      <c r="ICB306" s="477"/>
      <c r="ICE306" s="477"/>
      <c r="ICJ306" s="477"/>
      <c r="ICM306" s="477"/>
      <c r="ICR306" s="477"/>
      <c r="ICU306" s="477"/>
      <c r="ICZ306" s="477"/>
      <c r="IDC306" s="477"/>
      <c r="IDH306" s="477"/>
      <c r="IDK306" s="477"/>
      <c r="IDP306" s="477"/>
      <c r="IDS306" s="477"/>
      <c r="IDX306" s="477"/>
      <c r="IEA306" s="477"/>
      <c r="IEF306" s="477"/>
      <c r="IEI306" s="477"/>
      <c r="IEN306" s="477"/>
      <c r="IEQ306" s="477"/>
      <c r="IEV306" s="477"/>
      <c r="IEY306" s="477"/>
      <c r="IFD306" s="477"/>
      <c r="IFG306" s="477"/>
      <c r="IFL306" s="477"/>
      <c r="IFO306" s="477"/>
      <c r="IFT306" s="477"/>
      <c r="IFW306" s="477"/>
      <c r="IGB306" s="477"/>
      <c r="IGE306" s="477"/>
      <c r="IGJ306" s="477"/>
      <c r="IGM306" s="477"/>
      <c r="IGR306" s="477"/>
      <c r="IGU306" s="477"/>
      <c r="IGZ306" s="477"/>
      <c r="IHC306" s="477"/>
      <c r="IHH306" s="477"/>
      <c r="IHK306" s="477"/>
      <c r="IHP306" s="477"/>
      <c r="IHS306" s="477"/>
      <c r="IHX306" s="477"/>
      <c r="IIA306" s="477"/>
      <c r="IIF306" s="477"/>
      <c r="III306" s="477"/>
      <c r="IIN306" s="477"/>
      <c r="IIQ306" s="477"/>
      <c r="IIV306" s="477"/>
      <c r="IIY306" s="477"/>
      <c r="IJD306" s="477"/>
      <c r="IJG306" s="477"/>
      <c r="IJL306" s="477"/>
      <c r="IJO306" s="477"/>
      <c r="IJT306" s="477"/>
      <c r="IJW306" s="477"/>
      <c r="IKB306" s="477"/>
      <c r="IKE306" s="477"/>
      <c r="IKJ306" s="477"/>
      <c r="IKM306" s="477"/>
      <c r="IKR306" s="477"/>
      <c r="IKU306" s="477"/>
      <c r="IKZ306" s="477"/>
      <c r="ILC306" s="477"/>
      <c r="ILH306" s="477"/>
      <c r="ILK306" s="477"/>
      <c r="ILP306" s="477"/>
      <c r="ILS306" s="477"/>
      <c r="ILX306" s="477"/>
      <c r="IMA306" s="477"/>
      <c r="IMF306" s="477"/>
      <c r="IMI306" s="477"/>
      <c r="IMN306" s="477"/>
      <c r="IMQ306" s="477"/>
      <c r="IMV306" s="477"/>
      <c r="IMY306" s="477"/>
      <c r="IND306" s="477"/>
      <c r="ING306" s="477"/>
      <c r="INL306" s="477"/>
      <c r="INO306" s="477"/>
      <c r="INT306" s="477"/>
      <c r="INW306" s="477"/>
      <c r="IOB306" s="477"/>
      <c r="IOE306" s="477"/>
      <c r="IOJ306" s="477"/>
      <c r="IOM306" s="477"/>
      <c r="IOR306" s="477"/>
      <c r="IOU306" s="477"/>
      <c r="IOZ306" s="477"/>
      <c r="IPC306" s="477"/>
      <c r="IPH306" s="477"/>
      <c r="IPK306" s="477"/>
      <c r="IPP306" s="477"/>
      <c r="IPS306" s="477"/>
      <c r="IPX306" s="477"/>
      <c r="IQA306" s="477"/>
      <c r="IQF306" s="477"/>
      <c r="IQI306" s="477"/>
      <c r="IQN306" s="477"/>
      <c r="IQQ306" s="477"/>
      <c r="IQV306" s="477"/>
      <c r="IQY306" s="477"/>
      <c r="IRD306" s="477"/>
      <c r="IRG306" s="477"/>
      <c r="IRL306" s="477"/>
      <c r="IRO306" s="477"/>
      <c r="IRT306" s="477"/>
      <c r="IRW306" s="477"/>
      <c r="ISB306" s="477"/>
      <c r="ISE306" s="477"/>
      <c r="ISJ306" s="477"/>
      <c r="ISM306" s="477"/>
      <c r="ISR306" s="477"/>
      <c r="ISU306" s="477"/>
      <c r="ISZ306" s="477"/>
      <c r="ITC306" s="477"/>
      <c r="ITH306" s="477"/>
      <c r="ITK306" s="477"/>
      <c r="ITP306" s="477"/>
      <c r="ITS306" s="477"/>
      <c r="ITX306" s="477"/>
      <c r="IUA306" s="477"/>
      <c r="IUF306" s="477"/>
      <c r="IUI306" s="477"/>
      <c r="IUN306" s="477"/>
      <c r="IUQ306" s="477"/>
      <c r="IUV306" s="477"/>
      <c r="IUY306" s="477"/>
      <c r="IVD306" s="477"/>
      <c r="IVG306" s="477"/>
      <c r="IVL306" s="477"/>
      <c r="IVO306" s="477"/>
      <c r="IVT306" s="477"/>
      <c r="IVW306" s="477"/>
      <c r="IWB306" s="477"/>
      <c r="IWE306" s="477"/>
      <c r="IWJ306" s="477"/>
      <c r="IWM306" s="477"/>
      <c r="IWR306" s="477"/>
      <c r="IWU306" s="477"/>
      <c r="IWZ306" s="477"/>
      <c r="IXC306" s="477"/>
      <c r="IXH306" s="477"/>
      <c r="IXK306" s="477"/>
      <c r="IXP306" s="477"/>
      <c r="IXS306" s="477"/>
      <c r="IXX306" s="477"/>
      <c r="IYA306" s="477"/>
      <c r="IYF306" s="477"/>
      <c r="IYI306" s="477"/>
      <c r="IYN306" s="477"/>
      <c r="IYQ306" s="477"/>
      <c r="IYV306" s="477"/>
      <c r="IYY306" s="477"/>
      <c r="IZD306" s="477"/>
      <c r="IZG306" s="477"/>
      <c r="IZL306" s="477"/>
      <c r="IZO306" s="477"/>
      <c r="IZT306" s="477"/>
      <c r="IZW306" s="477"/>
      <c r="JAB306" s="477"/>
      <c r="JAE306" s="477"/>
      <c r="JAJ306" s="477"/>
      <c r="JAM306" s="477"/>
      <c r="JAR306" s="477"/>
      <c r="JAU306" s="477"/>
      <c r="JAZ306" s="477"/>
      <c r="JBC306" s="477"/>
      <c r="JBH306" s="477"/>
      <c r="JBK306" s="477"/>
      <c r="JBP306" s="477"/>
      <c r="JBS306" s="477"/>
      <c r="JBX306" s="477"/>
      <c r="JCA306" s="477"/>
      <c r="JCF306" s="477"/>
      <c r="JCI306" s="477"/>
      <c r="JCN306" s="477"/>
      <c r="JCQ306" s="477"/>
      <c r="JCV306" s="477"/>
      <c r="JCY306" s="477"/>
      <c r="JDD306" s="477"/>
      <c r="JDG306" s="477"/>
      <c r="JDL306" s="477"/>
      <c r="JDO306" s="477"/>
      <c r="JDT306" s="477"/>
      <c r="JDW306" s="477"/>
      <c r="JEB306" s="477"/>
      <c r="JEE306" s="477"/>
      <c r="JEJ306" s="477"/>
      <c r="JEM306" s="477"/>
      <c r="JER306" s="477"/>
      <c r="JEU306" s="477"/>
      <c r="JEZ306" s="477"/>
      <c r="JFC306" s="477"/>
      <c r="JFH306" s="477"/>
      <c r="JFK306" s="477"/>
      <c r="JFP306" s="477"/>
      <c r="JFS306" s="477"/>
      <c r="JFX306" s="477"/>
      <c r="JGA306" s="477"/>
      <c r="JGF306" s="477"/>
      <c r="JGI306" s="477"/>
      <c r="JGN306" s="477"/>
      <c r="JGQ306" s="477"/>
      <c r="JGV306" s="477"/>
      <c r="JGY306" s="477"/>
      <c r="JHD306" s="477"/>
      <c r="JHG306" s="477"/>
      <c r="JHL306" s="477"/>
      <c r="JHO306" s="477"/>
      <c r="JHT306" s="477"/>
      <c r="JHW306" s="477"/>
      <c r="JIB306" s="477"/>
      <c r="JIE306" s="477"/>
      <c r="JIJ306" s="477"/>
      <c r="JIM306" s="477"/>
      <c r="JIR306" s="477"/>
      <c r="JIU306" s="477"/>
      <c r="JIZ306" s="477"/>
      <c r="JJC306" s="477"/>
      <c r="JJH306" s="477"/>
      <c r="JJK306" s="477"/>
      <c r="JJP306" s="477"/>
      <c r="JJS306" s="477"/>
      <c r="JJX306" s="477"/>
      <c r="JKA306" s="477"/>
      <c r="JKF306" s="477"/>
      <c r="JKI306" s="477"/>
      <c r="JKN306" s="477"/>
      <c r="JKQ306" s="477"/>
      <c r="JKV306" s="477"/>
      <c r="JKY306" s="477"/>
      <c r="JLD306" s="477"/>
      <c r="JLG306" s="477"/>
      <c r="JLL306" s="477"/>
      <c r="JLO306" s="477"/>
      <c r="JLT306" s="477"/>
      <c r="JLW306" s="477"/>
      <c r="JMB306" s="477"/>
      <c r="JME306" s="477"/>
      <c r="JMJ306" s="477"/>
      <c r="JMM306" s="477"/>
      <c r="JMR306" s="477"/>
      <c r="JMU306" s="477"/>
      <c r="JMZ306" s="477"/>
      <c r="JNC306" s="477"/>
      <c r="JNH306" s="477"/>
      <c r="JNK306" s="477"/>
      <c r="JNP306" s="477"/>
      <c r="JNS306" s="477"/>
      <c r="JNX306" s="477"/>
      <c r="JOA306" s="477"/>
      <c r="JOF306" s="477"/>
      <c r="JOI306" s="477"/>
      <c r="JON306" s="477"/>
      <c r="JOQ306" s="477"/>
      <c r="JOV306" s="477"/>
      <c r="JOY306" s="477"/>
      <c r="JPD306" s="477"/>
      <c r="JPG306" s="477"/>
      <c r="JPL306" s="477"/>
      <c r="JPO306" s="477"/>
      <c r="JPT306" s="477"/>
      <c r="JPW306" s="477"/>
      <c r="JQB306" s="477"/>
      <c r="JQE306" s="477"/>
      <c r="JQJ306" s="477"/>
      <c r="JQM306" s="477"/>
      <c r="JQR306" s="477"/>
      <c r="JQU306" s="477"/>
      <c r="JQZ306" s="477"/>
      <c r="JRC306" s="477"/>
      <c r="JRH306" s="477"/>
      <c r="JRK306" s="477"/>
      <c r="JRP306" s="477"/>
      <c r="JRS306" s="477"/>
      <c r="JRX306" s="477"/>
      <c r="JSA306" s="477"/>
      <c r="JSF306" s="477"/>
      <c r="JSI306" s="477"/>
      <c r="JSN306" s="477"/>
      <c r="JSQ306" s="477"/>
      <c r="JSV306" s="477"/>
      <c r="JSY306" s="477"/>
      <c r="JTD306" s="477"/>
      <c r="JTG306" s="477"/>
      <c r="JTL306" s="477"/>
      <c r="JTO306" s="477"/>
      <c r="JTT306" s="477"/>
      <c r="JTW306" s="477"/>
      <c r="JUB306" s="477"/>
      <c r="JUE306" s="477"/>
      <c r="JUJ306" s="477"/>
      <c r="JUM306" s="477"/>
      <c r="JUR306" s="477"/>
      <c r="JUU306" s="477"/>
      <c r="JUZ306" s="477"/>
      <c r="JVC306" s="477"/>
      <c r="JVH306" s="477"/>
      <c r="JVK306" s="477"/>
      <c r="JVP306" s="477"/>
      <c r="JVS306" s="477"/>
      <c r="JVX306" s="477"/>
      <c r="JWA306" s="477"/>
      <c r="JWF306" s="477"/>
      <c r="JWI306" s="477"/>
      <c r="JWN306" s="477"/>
      <c r="JWQ306" s="477"/>
      <c r="JWV306" s="477"/>
      <c r="JWY306" s="477"/>
      <c r="JXD306" s="477"/>
      <c r="JXG306" s="477"/>
      <c r="JXL306" s="477"/>
      <c r="JXO306" s="477"/>
      <c r="JXT306" s="477"/>
      <c r="JXW306" s="477"/>
      <c r="JYB306" s="477"/>
      <c r="JYE306" s="477"/>
      <c r="JYJ306" s="477"/>
      <c r="JYM306" s="477"/>
      <c r="JYR306" s="477"/>
      <c r="JYU306" s="477"/>
      <c r="JYZ306" s="477"/>
      <c r="JZC306" s="477"/>
      <c r="JZH306" s="477"/>
      <c r="JZK306" s="477"/>
      <c r="JZP306" s="477"/>
      <c r="JZS306" s="477"/>
      <c r="JZX306" s="477"/>
      <c r="KAA306" s="477"/>
      <c r="KAF306" s="477"/>
      <c r="KAI306" s="477"/>
      <c r="KAN306" s="477"/>
      <c r="KAQ306" s="477"/>
      <c r="KAV306" s="477"/>
      <c r="KAY306" s="477"/>
      <c r="KBD306" s="477"/>
      <c r="KBG306" s="477"/>
      <c r="KBL306" s="477"/>
      <c r="KBO306" s="477"/>
      <c r="KBT306" s="477"/>
      <c r="KBW306" s="477"/>
      <c r="KCB306" s="477"/>
      <c r="KCE306" s="477"/>
      <c r="KCJ306" s="477"/>
      <c r="KCM306" s="477"/>
      <c r="KCR306" s="477"/>
      <c r="KCU306" s="477"/>
      <c r="KCZ306" s="477"/>
      <c r="KDC306" s="477"/>
      <c r="KDH306" s="477"/>
      <c r="KDK306" s="477"/>
      <c r="KDP306" s="477"/>
      <c r="KDS306" s="477"/>
      <c r="KDX306" s="477"/>
      <c r="KEA306" s="477"/>
      <c r="KEF306" s="477"/>
      <c r="KEI306" s="477"/>
      <c r="KEN306" s="477"/>
      <c r="KEQ306" s="477"/>
      <c r="KEV306" s="477"/>
      <c r="KEY306" s="477"/>
      <c r="KFD306" s="477"/>
      <c r="KFG306" s="477"/>
      <c r="KFL306" s="477"/>
      <c r="KFO306" s="477"/>
      <c r="KFT306" s="477"/>
      <c r="KFW306" s="477"/>
      <c r="KGB306" s="477"/>
      <c r="KGE306" s="477"/>
      <c r="KGJ306" s="477"/>
      <c r="KGM306" s="477"/>
      <c r="KGR306" s="477"/>
      <c r="KGU306" s="477"/>
      <c r="KGZ306" s="477"/>
      <c r="KHC306" s="477"/>
      <c r="KHH306" s="477"/>
      <c r="KHK306" s="477"/>
      <c r="KHP306" s="477"/>
      <c r="KHS306" s="477"/>
      <c r="KHX306" s="477"/>
      <c r="KIA306" s="477"/>
      <c r="KIF306" s="477"/>
      <c r="KII306" s="477"/>
      <c r="KIN306" s="477"/>
      <c r="KIQ306" s="477"/>
      <c r="KIV306" s="477"/>
      <c r="KIY306" s="477"/>
      <c r="KJD306" s="477"/>
      <c r="KJG306" s="477"/>
      <c r="KJL306" s="477"/>
      <c r="KJO306" s="477"/>
      <c r="KJT306" s="477"/>
      <c r="KJW306" s="477"/>
      <c r="KKB306" s="477"/>
      <c r="KKE306" s="477"/>
      <c r="KKJ306" s="477"/>
      <c r="KKM306" s="477"/>
      <c r="KKR306" s="477"/>
      <c r="KKU306" s="477"/>
      <c r="KKZ306" s="477"/>
      <c r="KLC306" s="477"/>
      <c r="KLH306" s="477"/>
      <c r="KLK306" s="477"/>
      <c r="KLP306" s="477"/>
      <c r="KLS306" s="477"/>
      <c r="KLX306" s="477"/>
      <c r="KMA306" s="477"/>
      <c r="KMF306" s="477"/>
      <c r="KMI306" s="477"/>
      <c r="KMN306" s="477"/>
      <c r="KMQ306" s="477"/>
      <c r="KMV306" s="477"/>
      <c r="KMY306" s="477"/>
      <c r="KND306" s="477"/>
      <c r="KNG306" s="477"/>
      <c r="KNL306" s="477"/>
      <c r="KNO306" s="477"/>
      <c r="KNT306" s="477"/>
      <c r="KNW306" s="477"/>
      <c r="KOB306" s="477"/>
      <c r="KOE306" s="477"/>
      <c r="KOJ306" s="477"/>
      <c r="KOM306" s="477"/>
      <c r="KOR306" s="477"/>
      <c r="KOU306" s="477"/>
      <c r="KOZ306" s="477"/>
      <c r="KPC306" s="477"/>
      <c r="KPH306" s="477"/>
      <c r="KPK306" s="477"/>
      <c r="KPP306" s="477"/>
      <c r="KPS306" s="477"/>
      <c r="KPX306" s="477"/>
      <c r="KQA306" s="477"/>
      <c r="KQF306" s="477"/>
      <c r="KQI306" s="477"/>
      <c r="KQN306" s="477"/>
      <c r="KQQ306" s="477"/>
      <c r="KQV306" s="477"/>
      <c r="KQY306" s="477"/>
      <c r="KRD306" s="477"/>
      <c r="KRG306" s="477"/>
      <c r="KRL306" s="477"/>
      <c r="KRO306" s="477"/>
      <c r="KRT306" s="477"/>
      <c r="KRW306" s="477"/>
      <c r="KSB306" s="477"/>
      <c r="KSE306" s="477"/>
      <c r="KSJ306" s="477"/>
      <c r="KSM306" s="477"/>
      <c r="KSR306" s="477"/>
      <c r="KSU306" s="477"/>
      <c r="KSZ306" s="477"/>
      <c r="KTC306" s="477"/>
      <c r="KTH306" s="477"/>
      <c r="KTK306" s="477"/>
      <c r="KTP306" s="477"/>
      <c r="KTS306" s="477"/>
      <c r="KTX306" s="477"/>
      <c r="KUA306" s="477"/>
      <c r="KUF306" s="477"/>
      <c r="KUI306" s="477"/>
      <c r="KUN306" s="477"/>
      <c r="KUQ306" s="477"/>
      <c r="KUV306" s="477"/>
      <c r="KUY306" s="477"/>
      <c r="KVD306" s="477"/>
      <c r="KVG306" s="477"/>
      <c r="KVL306" s="477"/>
      <c r="KVO306" s="477"/>
      <c r="KVT306" s="477"/>
      <c r="KVW306" s="477"/>
      <c r="KWB306" s="477"/>
      <c r="KWE306" s="477"/>
      <c r="KWJ306" s="477"/>
      <c r="KWM306" s="477"/>
      <c r="KWR306" s="477"/>
      <c r="KWU306" s="477"/>
      <c r="KWZ306" s="477"/>
      <c r="KXC306" s="477"/>
      <c r="KXH306" s="477"/>
      <c r="KXK306" s="477"/>
      <c r="KXP306" s="477"/>
      <c r="KXS306" s="477"/>
      <c r="KXX306" s="477"/>
      <c r="KYA306" s="477"/>
      <c r="KYF306" s="477"/>
      <c r="KYI306" s="477"/>
      <c r="KYN306" s="477"/>
      <c r="KYQ306" s="477"/>
      <c r="KYV306" s="477"/>
      <c r="KYY306" s="477"/>
      <c r="KZD306" s="477"/>
      <c r="KZG306" s="477"/>
      <c r="KZL306" s="477"/>
      <c r="KZO306" s="477"/>
      <c r="KZT306" s="477"/>
      <c r="KZW306" s="477"/>
      <c r="LAB306" s="477"/>
      <c r="LAE306" s="477"/>
      <c r="LAJ306" s="477"/>
      <c r="LAM306" s="477"/>
      <c r="LAR306" s="477"/>
      <c r="LAU306" s="477"/>
      <c r="LAZ306" s="477"/>
      <c r="LBC306" s="477"/>
      <c r="LBH306" s="477"/>
      <c r="LBK306" s="477"/>
      <c r="LBP306" s="477"/>
      <c r="LBS306" s="477"/>
      <c r="LBX306" s="477"/>
      <c r="LCA306" s="477"/>
      <c r="LCF306" s="477"/>
      <c r="LCI306" s="477"/>
      <c r="LCN306" s="477"/>
      <c r="LCQ306" s="477"/>
      <c r="LCV306" s="477"/>
      <c r="LCY306" s="477"/>
      <c r="LDD306" s="477"/>
      <c r="LDG306" s="477"/>
      <c r="LDL306" s="477"/>
      <c r="LDO306" s="477"/>
      <c r="LDT306" s="477"/>
      <c r="LDW306" s="477"/>
      <c r="LEB306" s="477"/>
      <c r="LEE306" s="477"/>
      <c r="LEJ306" s="477"/>
      <c r="LEM306" s="477"/>
      <c r="LER306" s="477"/>
      <c r="LEU306" s="477"/>
      <c r="LEZ306" s="477"/>
      <c r="LFC306" s="477"/>
      <c r="LFH306" s="477"/>
      <c r="LFK306" s="477"/>
      <c r="LFP306" s="477"/>
      <c r="LFS306" s="477"/>
      <c r="LFX306" s="477"/>
      <c r="LGA306" s="477"/>
      <c r="LGF306" s="477"/>
      <c r="LGI306" s="477"/>
      <c r="LGN306" s="477"/>
      <c r="LGQ306" s="477"/>
      <c r="LGV306" s="477"/>
      <c r="LGY306" s="477"/>
      <c r="LHD306" s="477"/>
      <c r="LHG306" s="477"/>
      <c r="LHL306" s="477"/>
      <c r="LHO306" s="477"/>
      <c r="LHT306" s="477"/>
      <c r="LHW306" s="477"/>
      <c r="LIB306" s="477"/>
      <c r="LIE306" s="477"/>
      <c r="LIJ306" s="477"/>
      <c r="LIM306" s="477"/>
      <c r="LIR306" s="477"/>
      <c r="LIU306" s="477"/>
      <c r="LIZ306" s="477"/>
      <c r="LJC306" s="477"/>
      <c r="LJH306" s="477"/>
      <c r="LJK306" s="477"/>
      <c r="LJP306" s="477"/>
      <c r="LJS306" s="477"/>
      <c r="LJX306" s="477"/>
      <c r="LKA306" s="477"/>
      <c r="LKF306" s="477"/>
      <c r="LKI306" s="477"/>
      <c r="LKN306" s="477"/>
      <c r="LKQ306" s="477"/>
      <c r="LKV306" s="477"/>
      <c r="LKY306" s="477"/>
      <c r="LLD306" s="477"/>
      <c r="LLG306" s="477"/>
      <c r="LLL306" s="477"/>
      <c r="LLO306" s="477"/>
      <c r="LLT306" s="477"/>
      <c r="LLW306" s="477"/>
      <c r="LMB306" s="477"/>
      <c r="LME306" s="477"/>
      <c r="LMJ306" s="477"/>
      <c r="LMM306" s="477"/>
      <c r="LMR306" s="477"/>
      <c r="LMU306" s="477"/>
      <c r="LMZ306" s="477"/>
      <c r="LNC306" s="477"/>
      <c r="LNH306" s="477"/>
      <c r="LNK306" s="477"/>
      <c r="LNP306" s="477"/>
      <c r="LNS306" s="477"/>
      <c r="LNX306" s="477"/>
      <c r="LOA306" s="477"/>
      <c r="LOF306" s="477"/>
      <c r="LOI306" s="477"/>
      <c r="LON306" s="477"/>
      <c r="LOQ306" s="477"/>
      <c r="LOV306" s="477"/>
      <c r="LOY306" s="477"/>
      <c r="LPD306" s="477"/>
      <c r="LPG306" s="477"/>
      <c r="LPL306" s="477"/>
      <c r="LPO306" s="477"/>
      <c r="LPT306" s="477"/>
      <c r="LPW306" s="477"/>
      <c r="LQB306" s="477"/>
      <c r="LQE306" s="477"/>
      <c r="LQJ306" s="477"/>
      <c r="LQM306" s="477"/>
      <c r="LQR306" s="477"/>
      <c r="LQU306" s="477"/>
      <c r="LQZ306" s="477"/>
      <c r="LRC306" s="477"/>
      <c r="LRH306" s="477"/>
      <c r="LRK306" s="477"/>
      <c r="LRP306" s="477"/>
      <c r="LRS306" s="477"/>
      <c r="LRX306" s="477"/>
      <c r="LSA306" s="477"/>
      <c r="LSF306" s="477"/>
      <c r="LSI306" s="477"/>
      <c r="LSN306" s="477"/>
      <c r="LSQ306" s="477"/>
      <c r="LSV306" s="477"/>
      <c r="LSY306" s="477"/>
      <c r="LTD306" s="477"/>
      <c r="LTG306" s="477"/>
      <c r="LTL306" s="477"/>
      <c r="LTO306" s="477"/>
      <c r="LTT306" s="477"/>
      <c r="LTW306" s="477"/>
      <c r="LUB306" s="477"/>
      <c r="LUE306" s="477"/>
      <c r="LUJ306" s="477"/>
      <c r="LUM306" s="477"/>
      <c r="LUR306" s="477"/>
      <c r="LUU306" s="477"/>
      <c r="LUZ306" s="477"/>
      <c r="LVC306" s="477"/>
      <c r="LVH306" s="477"/>
      <c r="LVK306" s="477"/>
      <c r="LVP306" s="477"/>
      <c r="LVS306" s="477"/>
      <c r="LVX306" s="477"/>
      <c r="LWA306" s="477"/>
      <c r="LWF306" s="477"/>
      <c r="LWI306" s="477"/>
      <c r="LWN306" s="477"/>
      <c r="LWQ306" s="477"/>
      <c r="LWV306" s="477"/>
      <c r="LWY306" s="477"/>
      <c r="LXD306" s="477"/>
      <c r="LXG306" s="477"/>
      <c r="LXL306" s="477"/>
      <c r="LXO306" s="477"/>
      <c r="LXT306" s="477"/>
      <c r="LXW306" s="477"/>
      <c r="LYB306" s="477"/>
      <c r="LYE306" s="477"/>
      <c r="LYJ306" s="477"/>
      <c r="LYM306" s="477"/>
      <c r="LYR306" s="477"/>
      <c r="LYU306" s="477"/>
      <c r="LYZ306" s="477"/>
      <c r="LZC306" s="477"/>
      <c r="LZH306" s="477"/>
      <c r="LZK306" s="477"/>
      <c r="LZP306" s="477"/>
      <c r="LZS306" s="477"/>
      <c r="LZX306" s="477"/>
      <c r="MAA306" s="477"/>
      <c r="MAF306" s="477"/>
      <c r="MAI306" s="477"/>
      <c r="MAN306" s="477"/>
      <c r="MAQ306" s="477"/>
      <c r="MAV306" s="477"/>
      <c r="MAY306" s="477"/>
      <c r="MBD306" s="477"/>
      <c r="MBG306" s="477"/>
      <c r="MBL306" s="477"/>
      <c r="MBO306" s="477"/>
      <c r="MBT306" s="477"/>
      <c r="MBW306" s="477"/>
      <c r="MCB306" s="477"/>
      <c r="MCE306" s="477"/>
      <c r="MCJ306" s="477"/>
      <c r="MCM306" s="477"/>
      <c r="MCR306" s="477"/>
      <c r="MCU306" s="477"/>
      <c r="MCZ306" s="477"/>
      <c r="MDC306" s="477"/>
      <c r="MDH306" s="477"/>
      <c r="MDK306" s="477"/>
      <c r="MDP306" s="477"/>
      <c r="MDS306" s="477"/>
      <c r="MDX306" s="477"/>
      <c r="MEA306" s="477"/>
      <c r="MEF306" s="477"/>
      <c r="MEI306" s="477"/>
      <c r="MEN306" s="477"/>
      <c r="MEQ306" s="477"/>
      <c r="MEV306" s="477"/>
      <c r="MEY306" s="477"/>
      <c r="MFD306" s="477"/>
      <c r="MFG306" s="477"/>
      <c r="MFL306" s="477"/>
      <c r="MFO306" s="477"/>
      <c r="MFT306" s="477"/>
      <c r="MFW306" s="477"/>
      <c r="MGB306" s="477"/>
      <c r="MGE306" s="477"/>
      <c r="MGJ306" s="477"/>
      <c r="MGM306" s="477"/>
      <c r="MGR306" s="477"/>
      <c r="MGU306" s="477"/>
      <c r="MGZ306" s="477"/>
      <c r="MHC306" s="477"/>
      <c r="MHH306" s="477"/>
      <c r="MHK306" s="477"/>
      <c r="MHP306" s="477"/>
      <c r="MHS306" s="477"/>
      <c r="MHX306" s="477"/>
      <c r="MIA306" s="477"/>
      <c r="MIF306" s="477"/>
      <c r="MII306" s="477"/>
      <c r="MIN306" s="477"/>
      <c r="MIQ306" s="477"/>
      <c r="MIV306" s="477"/>
      <c r="MIY306" s="477"/>
      <c r="MJD306" s="477"/>
      <c r="MJG306" s="477"/>
      <c r="MJL306" s="477"/>
      <c r="MJO306" s="477"/>
      <c r="MJT306" s="477"/>
      <c r="MJW306" s="477"/>
      <c r="MKB306" s="477"/>
      <c r="MKE306" s="477"/>
      <c r="MKJ306" s="477"/>
      <c r="MKM306" s="477"/>
      <c r="MKR306" s="477"/>
      <c r="MKU306" s="477"/>
      <c r="MKZ306" s="477"/>
      <c r="MLC306" s="477"/>
      <c r="MLH306" s="477"/>
      <c r="MLK306" s="477"/>
      <c r="MLP306" s="477"/>
      <c r="MLS306" s="477"/>
      <c r="MLX306" s="477"/>
      <c r="MMA306" s="477"/>
      <c r="MMF306" s="477"/>
      <c r="MMI306" s="477"/>
      <c r="MMN306" s="477"/>
      <c r="MMQ306" s="477"/>
      <c r="MMV306" s="477"/>
      <c r="MMY306" s="477"/>
      <c r="MND306" s="477"/>
      <c r="MNG306" s="477"/>
      <c r="MNL306" s="477"/>
      <c r="MNO306" s="477"/>
      <c r="MNT306" s="477"/>
      <c r="MNW306" s="477"/>
      <c r="MOB306" s="477"/>
      <c r="MOE306" s="477"/>
      <c r="MOJ306" s="477"/>
      <c r="MOM306" s="477"/>
      <c r="MOR306" s="477"/>
      <c r="MOU306" s="477"/>
      <c r="MOZ306" s="477"/>
      <c r="MPC306" s="477"/>
      <c r="MPH306" s="477"/>
      <c r="MPK306" s="477"/>
      <c r="MPP306" s="477"/>
      <c r="MPS306" s="477"/>
      <c r="MPX306" s="477"/>
      <c r="MQA306" s="477"/>
      <c r="MQF306" s="477"/>
      <c r="MQI306" s="477"/>
      <c r="MQN306" s="477"/>
      <c r="MQQ306" s="477"/>
      <c r="MQV306" s="477"/>
      <c r="MQY306" s="477"/>
      <c r="MRD306" s="477"/>
      <c r="MRG306" s="477"/>
      <c r="MRL306" s="477"/>
      <c r="MRO306" s="477"/>
      <c r="MRT306" s="477"/>
      <c r="MRW306" s="477"/>
      <c r="MSB306" s="477"/>
      <c r="MSE306" s="477"/>
      <c r="MSJ306" s="477"/>
      <c r="MSM306" s="477"/>
      <c r="MSR306" s="477"/>
      <c r="MSU306" s="477"/>
      <c r="MSZ306" s="477"/>
      <c r="MTC306" s="477"/>
      <c r="MTH306" s="477"/>
      <c r="MTK306" s="477"/>
      <c r="MTP306" s="477"/>
      <c r="MTS306" s="477"/>
      <c r="MTX306" s="477"/>
      <c r="MUA306" s="477"/>
      <c r="MUF306" s="477"/>
      <c r="MUI306" s="477"/>
      <c r="MUN306" s="477"/>
      <c r="MUQ306" s="477"/>
      <c r="MUV306" s="477"/>
      <c r="MUY306" s="477"/>
      <c r="MVD306" s="477"/>
      <c r="MVG306" s="477"/>
      <c r="MVL306" s="477"/>
      <c r="MVO306" s="477"/>
      <c r="MVT306" s="477"/>
      <c r="MVW306" s="477"/>
      <c r="MWB306" s="477"/>
      <c r="MWE306" s="477"/>
      <c r="MWJ306" s="477"/>
      <c r="MWM306" s="477"/>
      <c r="MWR306" s="477"/>
      <c r="MWU306" s="477"/>
      <c r="MWZ306" s="477"/>
      <c r="MXC306" s="477"/>
      <c r="MXH306" s="477"/>
      <c r="MXK306" s="477"/>
      <c r="MXP306" s="477"/>
      <c r="MXS306" s="477"/>
      <c r="MXX306" s="477"/>
      <c r="MYA306" s="477"/>
      <c r="MYF306" s="477"/>
      <c r="MYI306" s="477"/>
      <c r="MYN306" s="477"/>
      <c r="MYQ306" s="477"/>
      <c r="MYV306" s="477"/>
      <c r="MYY306" s="477"/>
      <c r="MZD306" s="477"/>
      <c r="MZG306" s="477"/>
      <c r="MZL306" s="477"/>
      <c r="MZO306" s="477"/>
      <c r="MZT306" s="477"/>
      <c r="MZW306" s="477"/>
      <c r="NAB306" s="477"/>
      <c r="NAE306" s="477"/>
      <c r="NAJ306" s="477"/>
      <c r="NAM306" s="477"/>
      <c r="NAR306" s="477"/>
      <c r="NAU306" s="477"/>
      <c r="NAZ306" s="477"/>
      <c r="NBC306" s="477"/>
      <c r="NBH306" s="477"/>
      <c r="NBK306" s="477"/>
      <c r="NBP306" s="477"/>
      <c r="NBS306" s="477"/>
      <c r="NBX306" s="477"/>
      <c r="NCA306" s="477"/>
      <c r="NCF306" s="477"/>
      <c r="NCI306" s="477"/>
      <c r="NCN306" s="477"/>
      <c r="NCQ306" s="477"/>
      <c r="NCV306" s="477"/>
      <c r="NCY306" s="477"/>
      <c r="NDD306" s="477"/>
      <c r="NDG306" s="477"/>
      <c r="NDL306" s="477"/>
      <c r="NDO306" s="477"/>
      <c r="NDT306" s="477"/>
      <c r="NDW306" s="477"/>
      <c r="NEB306" s="477"/>
      <c r="NEE306" s="477"/>
      <c r="NEJ306" s="477"/>
      <c r="NEM306" s="477"/>
      <c r="NER306" s="477"/>
      <c r="NEU306" s="477"/>
      <c r="NEZ306" s="477"/>
      <c r="NFC306" s="477"/>
      <c r="NFH306" s="477"/>
      <c r="NFK306" s="477"/>
      <c r="NFP306" s="477"/>
      <c r="NFS306" s="477"/>
      <c r="NFX306" s="477"/>
      <c r="NGA306" s="477"/>
      <c r="NGF306" s="477"/>
      <c r="NGI306" s="477"/>
      <c r="NGN306" s="477"/>
      <c r="NGQ306" s="477"/>
      <c r="NGV306" s="477"/>
      <c r="NGY306" s="477"/>
      <c r="NHD306" s="477"/>
      <c r="NHG306" s="477"/>
      <c r="NHL306" s="477"/>
      <c r="NHO306" s="477"/>
      <c r="NHT306" s="477"/>
      <c r="NHW306" s="477"/>
      <c r="NIB306" s="477"/>
      <c r="NIE306" s="477"/>
      <c r="NIJ306" s="477"/>
      <c r="NIM306" s="477"/>
      <c r="NIR306" s="477"/>
      <c r="NIU306" s="477"/>
      <c r="NIZ306" s="477"/>
      <c r="NJC306" s="477"/>
      <c r="NJH306" s="477"/>
      <c r="NJK306" s="477"/>
      <c r="NJP306" s="477"/>
      <c r="NJS306" s="477"/>
      <c r="NJX306" s="477"/>
      <c r="NKA306" s="477"/>
      <c r="NKF306" s="477"/>
      <c r="NKI306" s="477"/>
      <c r="NKN306" s="477"/>
      <c r="NKQ306" s="477"/>
      <c r="NKV306" s="477"/>
      <c r="NKY306" s="477"/>
      <c r="NLD306" s="477"/>
      <c r="NLG306" s="477"/>
      <c r="NLL306" s="477"/>
      <c r="NLO306" s="477"/>
      <c r="NLT306" s="477"/>
      <c r="NLW306" s="477"/>
      <c r="NMB306" s="477"/>
      <c r="NME306" s="477"/>
      <c r="NMJ306" s="477"/>
      <c r="NMM306" s="477"/>
      <c r="NMR306" s="477"/>
      <c r="NMU306" s="477"/>
      <c r="NMZ306" s="477"/>
      <c r="NNC306" s="477"/>
      <c r="NNH306" s="477"/>
      <c r="NNK306" s="477"/>
      <c r="NNP306" s="477"/>
      <c r="NNS306" s="477"/>
      <c r="NNX306" s="477"/>
      <c r="NOA306" s="477"/>
      <c r="NOF306" s="477"/>
      <c r="NOI306" s="477"/>
      <c r="NON306" s="477"/>
      <c r="NOQ306" s="477"/>
      <c r="NOV306" s="477"/>
      <c r="NOY306" s="477"/>
      <c r="NPD306" s="477"/>
      <c r="NPG306" s="477"/>
      <c r="NPL306" s="477"/>
      <c r="NPO306" s="477"/>
      <c r="NPT306" s="477"/>
      <c r="NPW306" s="477"/>
      <c r="NQB306" s="477"/>
      <c r="NQE306" s="477"/>
      <c r="NQJ306" s="477"/>
      <c r="NQM306" s="477"/>
      <c r="NQR306" s="477"/>
      <c r="NQU306" s="477"/>
      <c r="NQZ306" s="477"/>
      <c r="NRC306" s="477"/>
      <c r="NRH306" s="477"/>
      <c r="NRK306" s="477"/>
      <c r="NRP306" s="477"/>
      <c r="NRS306" s="477"/>
      <c r="NRX306" s="477"/>
      <c r="NSA306" s="477"/>
      <c r="NSF306" s="477"/>
      <c r="NSI306" s="477"/>
      <c r="NSN306" s="477"/>
      <c r="NSQ306" s="477"/>
      <c r="NSV306" s="477"/>
      <c r="NSY306" s="477"/>
      <c r="NTD306" s="477"/>
      <c r="NTG306" s="477"/>
      <c r="NTL306" s="477"/>
      <c r="NTO306" s="477"/>
      <c r="NTT306" s="477"/>
      <c r="NTW306" s="477"/>
      <c r="NUB306" s="477"/>
      <c r="NUE306" s="477"/>
      <c r="NUJ306" s="477"/>
      <c r="NUM306" s="477"/>
      <c r="NUR306" s="477"/>
      <c r="NUU306" s="477"/>
      <c r="NUZ306" s="477"/>
      <c r="NVC306" s="477"/>
      <c r="NVH306" s="477"/>
      <c r="NVK306" s="477"/>
      <c r="NVP306" s="477"/>
      <c r="NVS306" s="477"/>
      <c r="NVX306" s="477"/>
      <c r="NWA306" s="477"/>
      <c r="NWF306" s="477"/>
      <c r="NWI306" s="477"/>
      <c r="NWN306" s="477"/>
      <c r="NWQ306" s="477"/>
      <c r="NWV306" s="477"/>
      <c r="NWY306" s="477"/>
      <c r="NXD306" s="477"/>
      <c r="NXG306" s="477"/>
      <c r="NXL306" s="477"/>
      <c r="NXO306" s="477"/>
      <c r="NXT306" s="477"/>
      <c r="NXW306" s="477"/>
      <c r="NYB306" s="477"/>
      <c r="NYE306" s="477"/>
      <c r="NYJ306" s="477"/>
      <c r="NYM306" s="477"/>
      <c r="NYR306" s="477"/>
      <c r="NYU306" s="477"/>
      <c r="NYZ306" s="477"/>
      <c r="NZC306" s="477"/>
      <c r="NZH306" s="477"/>
      <c r="NZK306" s="477"/>
      <c r="NZP306" s="477"/>
      <c r="NZS306" s="477"/>
      <c r="NZX306" s="477"/>
      <c r="OAA306" s="477"/>
      <c r="OAF306" s="477"/>
      <c r="OAI306" s="477"/>
      <c r="OAN306" s="477"/>
      <c r="OAQ306" s="477"/>
      <c r="OAV306" s="477"/>
      <c r="OAY306" s="477"/>
      <c r="OBD306" s="477"/>
      <c r="OBG306" s="477"/>
      <c r="OBL306" s="477"/>
      <c r="OBO306" s="477"/>
      <c r="OBT306" s="477"/>
      <c r="OBW306" s="477"/>
      <c r="OCB306" s="477"/>
      <c r="OCE306" s="477"/>
      <c r="OCJ306" s="477"/>
      <c r="OCM306" s="477"/>
      <c r="OCR306" s="477"/>
      <c r="OCU306" s="477"/>
      <c r="OCZ306" s="477"/>
      <c r="ODC306" s="477"/>
      <c r="ODH306" s="477"/>
      <c r="ODK306" s="477"/>
      <c r="ODP306" s="477"/>
      <c r="ODS306" s="477"/>
      <c r="ODX306" s="477"/>
      <c r="OEA306" s="477"/>
      <c r="OEF306" s="477"/>
      <c r="OEI306" s="477"/>
      <c r="OEN306" s="477"/>
      <c r="OEQ306" s="477"/>
      <c r="OEV306" s="477"/>
      <c r="OEY306" s="477"/>
      <c r="OFD306" s="477"/>
      <c r="OFG306" s="477"/>
      <c r="OFL306" s="477"/>
      <c r="OFO306" s="477"/>
      <c r="OFT306" s="477"/>
      <c r="OFW306" s="477"/>
      <c r="OGB306" s="477"/>
      <c r="OGE306" s="477"/>
      <c r="OGJ306" s="477"/>
      <c r="OGM306" s="477"/>
      <c r="OGR306" s="477"/>
      <c r="OGU306" s="477"/>
      <c r="OGZ306" s="477"/>
      <c r="OHC306" s="477"/>
      <c r="OHH306" s="477"/>
      <c r="OHK306" s="477"/>
      <c r="OHP306" s="477"/>
      <c r="OHS306" s="477"/>
      <c r="OHX306" s="477"/>
      <c r="OIA306" s="477"/>
      <c r="OIF306" s="477"/>
      <c r="OII306" s="477"/>
      <c r="OIN306" s="477"/>
      <c r="OIQ306" s="477"/>
      <c r="OIV306" s="477"/>
      <c r="OIY306" s="477"/>
      <c r="OJD306" s="477"/>
      <c r="OJG306" s="477"/>
      <c r="OJL306" s="477"/>
      <c r="OJO306" s="477"/>
      <c r="OJT306" s="477"/>
      <c r="OJW306" s="477"/>
      <c r="OKB306" s="477"/>
      <c r="OKE306" s="477"/>
      <c r="OKJ306" s="477"/>
      <c r="OKM306" s="477"/>
      <c r="OKR306" s="477"/>
      <c r="OKU306" s="477"/>
      <c r="OKZ306" s="477"/>
      <c r="OLC306" s="477"/>
      <c r="OLH306" s="477"/>
      <c r="OLK306" s="477"/>
      <c r="OLP306" s="477"/>
      <c r="OLS306" s="477"/>
      <c r="OLX306" s="477"/>
      <c r="OMA306" s="477"/>
      <c r="OMF306" s="477"/>
      <c r="OMI306" s="477"/>
      <c r="OMN306" s="477"/>
      <c r="OMQ306" s="477"/>
      <c r="OMV306" s="477"/>
      <c r="OMY306" s="477"/>
      <c r="OND306" s="477"/>
      <c r="ONG306" s="477"/>
      <c r="ONL306" s="477"/>
      <c r="ONO306" s="477"/>
      <c r="ONT306" s="477"/>
      <c r="ONW306" s="477"/>
      <c r="OOB306" s="477"/>
      <c r="OOE306" s="477"/>
      <c r="OOJ306" s="477"/>
      <c r="OOM306" s="477"/>
      <c r="OOR306" s="477"/>
      <c r="OOU306" s="477"/>
      <c r="OOZ306" s="477"/>
      <c r="OPC306" s="477"/>
      <c r="OPH306" s="477"/>
      <c r="OPK306" s="477"/>
      <c r="OPP306" s="477"/>
      <c r="OPS306" s="477"/>
      <c r="OPX306" s="477"/>
      <c r="OQA306" s="477"/>
      <c r="OQF306" s="477"/>
      <c r="OQI306" s="477"/>
      <c r="OQN306" s="477"/>
      <c r="OQQ306" s="477"/>
      <c r="OQV306" s="477"/>
      <c r="OQY306" s="477"/>
      <c r="ORD306" s="477"/>
      <c r="ORG306" s="477"/>
      <c r="ORL306" s="477"/>
      <c r="ORO306" s="477"/>
      <c r="ORT306" s="477"/>
      <c r="ORW306" s="477"/>
      <c r="OSB306" s="477"/>
      <c r="OSE306" s="477"/>
      <c r="OSJ306" s="477"/>
      <c r="OSM306" s="477"/>
      <c r="OSR306" s="477"/>
      <c r="OSU306" s="477"/>
      <c r="OSZ306" s="477"/>
      <c r="OTC306" s="477"/>
      <c r="OTH306" s="477"/>
      <c r="OTK306" s="477"/>
      <c r="OTP306" s="477"/>
      <c r="OTS306" s="477"/>
      <c r="OTX306" s="477"/>
      <c r="OUA306" s="477"/>
      <c r="OUF306" s="477"/>
      <c r="OUI306" s="477"/>
      <c r="OUN306" s="477"/>
      <c r="OUQ306" s="477"/>
      <c r="OUV306" s="477"/>
      <c r="OUY306" s="477"/>
      <c r="OVD306" s="477"/>
      <c r="OVG306" s="477"/>
      <c r="OVL306" s="477"/>
      <c r="OVO306" s="477"/>
      <c r="OVT306" s="477"/>
      <c r="OVW306" s="477"/>
      <c r="OWB306" s="477"/>
      <c r="OWE306" s="477"/>
      <c r="OWJ306" s="477"/>
      <c r="OWM306" s="477"/>
      <c r="OWR306" s="477"/>
      <c r="OWU306" s="477"/>
      <c r="OWZ306" s="477"/>
      <c r="OXC306" s="477"/>
      <c r="OXH306" s="477"/>
      <c r="OXK306" s="477"/>
      <c r="OXP306" s="477"/>
      <c r="OXS306" s="477"/>
      <c r="OXX306" s="477"/>
      <c r="OYA306" s="477"/>
      <c r="OYF306" s="477"/>
      <c r="OYI306" s="477"/>
      <c r="OYN306" s="477"/>
      <c r="OYQ306" s="477"/>
      <c r="OYV306" s="477"/>
      <c r="OYY306" s="477"/>
      <c r="OZD306" s="477"/>
      <c r="OZG306" s="477"/>
      <c r="OZL306" s="477"/>
      <c r="OZO306" s="477"/>
      <c r="OZT306" s="477"/>
      <c r="OZW306" s="477"/>
      <c r="PAB306" s="477"/>
      <c r="PAE306" s="477"/>
      <c r="PAJ306" s="477"/>
      <c r="PAM306" s="477"/>
      <c r="PAR306" s="477"/>
      <c r="PAU306" s="477"/>
      <c r="PAZ306" s="477"/>
      <c r="PBC306" s="477"/>
      <c r="PBH306" s="477"/>
      <c r="PBK306" s="477"/>
      <c r="PBP306" s="477"/>
      <c r="PBS306" s="477"/>
      <c r="PBX306" s="477"/>
      <c r="PCA306" s="477"/>
      <c r="PCF306" s="477"/>
      <c r="PCI306" s="477"/>
      <c r="PCN306" s="477"/>
      <c r="PCQ306" s="477"/>
      <c r="PCV306" s="477"/>
      <c r="PCY306" s="477"/>
      <c r="PDD306" s="477"/>
      <c r="PDG306" s="477"/>
      <c r="PDL306" s="477"/>
      <c r="PDO306" s="477"/>
      <c r="PDT306" s="477"/>
      <c r="PDW306" s="477"/>
      <c r="PEB306" s="477"/>
      <c r="PEE306" s="477"/>
      <c r="PEJ306" s="477"/>
      <c r="PEM306" s="477"/>
      <c r="PER306" s="477"/>
      <c r="PEU306" s="477"/>
      <c r="PEZ306" s="477"/>
      <c r="PFC306" s="477"/>
      <c r="PFH306" s="477"/>
      <c r="PFK306" s="477"/>
      <c r="PFP306" s="477"/>
      <c r="PFS306" s="477"/>
      <c r="PFX306" s="477"/>
      <c r="PGA306" s="477"/>
      <c r="PGF306" s="477"/>
      <c r="PGI306" s="477"/>
      <c r="PGN306" s="477"/>
      <c r="PGQ306" s="477"/>
      <c r="PGV306" s="477"/>
      <c r="PGY306" s="477"/>
      <c r="PHD306" s="477"/>
      <c r="PHG306" s="477"/>
      <c r="PHL306" s="477"/>
      <c r="PHO306" s="477"/>
      <c r="PHT306" s="477"/>
      <c r="PHW306" s="477"/>
      <c r="PIB306" s="477"/>
      <c r="PIE306" s="477"/>
      <c r="PIJ306" s="477"/>
      <c r="PIM306" s="477"/>
      <c r="PIR306" s="477"/>
      <c r="PIU306" s="477"/>
      <c r="PIZ306" s="477"/>
      <c r="PJC306" s="477"/>
      <c r="PJH306" s="477"/>
      <c r="PJK306" s="477"/>
      <c r="PJP306" s="477"/>
      <c r="PJS306" s="477"/>
      <c r="PJX306" s="477"/>
      <c r="PKA306" s="477"/>
      <c r="PKF306" s="477"/>
      <c r="PKI306" s="477"/>
      <c r="PKN306" s="477"/>
      <c r="PKQ306" s="477"/>
      <c r="PKV306" s="477"/>
      <c r="PKY306" s="477"/>
      <c r="PLD306" s="477"/>
      <c r="PLG306" s="477"/>
      <c r="PLL306" s="477"/>
      <c r="PLO306" s="477"/>
      <c r="PLT306" s="477"/>
      <c r="PLW306" s="477"/>
      <c r="PMB306" s="477"/>
      <c r="PME306" s="477"/>
      <c r="PMJ306" s="477"/>
      <c r="PMM306" s="477"/>
      <c r="PMR306" s="477"/>
      <c r="PMU306" s="477"/>
      <c r="PMZ306" s="477"/>
      <c r="PNC306" s="477"/>
      <c r="PNH306" s="477"/>
      <c r="PNK306" s="477"/>
      <c r="PNP306" s="477"/>
      <c r="PNS306" s="477"/>
      <c r="PNX306" s="477"/>
      <c r="POA306" s="477"/>
      <c r="POF306" s="477"/>
      <c r="POI306" s="477"/>
      <c r="PON306" s="477"/>
      <c r="POQ306" s="477"/>
      <c r="POV306" s="477"/>
      <c r="POY306" s="477"/>
      <c r="PPD306" s="477"/>
      <c r="PPG306" s="477"/>
      <c r="PPL306" s="477"/>
      <c r="PPO306" s="477"/>
      <c r="PPT306" s="477"/>
      <c r="PPW306" s="477"/>
      <c r="PQB306" s="477"/>
      <c r="PQE306" s="477"/>
      <c r="PQJ306" s="477"/>
      <c r="PQM306" s="477"/>
      <c r="PQR306" s="477"/>
      <c r="PQU306" s="477"/>
      <c r="PQZ306" s="477"/>
      <c r="PRC306" s="477"/>
      <c r="PRH306" s="477"/>
      <c r="PRK306" s="477"/>
      <c r="PRP306" s="477"/>
      <c r="PRS306" s="477"/>
      <c r="PRX306" s="477"/>
      <c r="PSA306" s="477"/>
      <c r="PSF306" s="477"/>
      <c r="PSI306" s="477"/>
      <c r="PSN306" s="477"/>
      <c r="PSQ306" s="477"/>
      <c r="PSV306" s="477"/>
      <c r="PSY306" s="477"/>
      <c r="PTD306" s="477"/>
      <c r="PTG306" s="477"/>
      <c r="PTL306" s="477"/>
      <c r="PTO306" s="477"/>
      <c r="PTT306" s="477"/>
      <c r="PTW306" s="477"/>
      <c r="PUB306" s="477"/>
      <c r="PUE306" s="477"/>
      <c r="PUJ306" s="477"/>
      <c r="PUM306" s="477"/>
      <c r="PUR306" s="477"/>
      <c r="PUU306" s="477"/>
      <c r="PUZ306" s="477"/>
      <c r="PVC306" s="477"/>
      <c r="PVH306" s="477"/>
      <c r="PVK306" s="477"/>
      <c r="PVP306" s="477"/>
      <c r="PVS306" s="477"/>
      <c r="PVX306" s="477"/>
      <c r="PWA306" s="477"/>
      <c r="PWF306" s="477"/>
      <c r="PWI306" s="477"/>
      <c r="PWN306" s="477"/>
      <c r="PWQ306" s="477"/>
      <c r="PWV306" s="477"/>
      <c r="PWY306" s="477"/>
      <c r="PXD306" s="477"/>
      <c r="PXG306" s="477"/>
      <c r="PXL306" s="477"/>
      <c r="PXO306" s="477"/>
      <c r="PXT306" s="477"/>
      <c r="PXW306" s="477"/>
      <c r="PYB306" s="477"/>
      <c r="PYE306" s="477"/>
      <c r="PYJ306" s="477"/>
      <c r="PYM306" s="477"/>
      <c r="PYR306" s="477"/>
      <c r="PYU306" s="477"/>
      <c r="PYZ306" s="477"/>
      <c r="PZC306" s="477"/>
      <c r="PZH306" s="477"/>
      <c r="PZK306" s="477"/>
      <c r="PZP306" s="477"/>
      <c r="PZS306" s="477"/>
      <c r="PZX306" s="477"/>
      <c r="QAA306" s="477"/>
      <c r="QAF306" s="477"/>
      <c r="QAI306" s="477"/>
      <c r="QAN306" s="477"/>
      <c r="QAQ306" s="477"/>
      <c r="QAV306" s="477"/>
      <c r="QAY306" s="477"/>
      <c r="QBD306" s="477"/>
      <c r="QBG306" s="477"/>
      <c r="QBL306" s="477"/>
      <c r="QBO306" s="477"/>
      <c r="QBT306" s="477"/>
      <c r="QBW306" s="477"/>
      <c r="QCB306" s="477"/>
      <c r="QCE306" s="477"/>
      <c r="QCJ306" s="477"/>
      <c r="QCM306" s="477"/>
      <c r="QCR306" s="477"/>
      <c r="QCU306" s="477"/>
      <c r="QCZ306" s="477"/>
      <c r="QDC306" s="477"/>
      <c r="QDH306" s="477"/>
      <c r="QDK306" s="477"/>
      <c r="QDP306" s="477"/>
      <c r="QDS306" s="477"/>
      <c r="QDX306" s="477"/>
      <c r="QEA306" s="477"/>
      <c r="QEF306" s="477"/>
      <c r="QEI306" s="477"/>
      <c r="QEN306" s="477"/>
      <c r="QEQ306" s="477"/>
      <c r="QEV306" s="477"/>
      <c r="QEY306" s="477"/>
      <c r="QFD306" s="477"/>
      <c r="QFG306" s="477"/>
      <c r="QFL306" s="477"/>
      <c r="QFO306" s="477"/>
      <c r="QFT306" s="477"/>
      <c r="QFW306" s="477"/>
      <c r="QGB306" s="477"/>
      <c r="QGE306" s="477"/>
      <c r="QGJ306" s="477"/>
      <c r="QGM306" s="477"/>
      <c r="QGR306" s="477"/>
      <c r="QGU306" s="477"/>
      <c r="QGZ306" s="477"/>
      <c r="QHC306" s="477"/>
      <c r="QHH306" s="477"/>
      <c r="QHK306" s="477"/>
      <c r="QHP306" s="477"/>
      <c r="QHS306" s="477"/>
      <c r="QHX306" s="477"/>
      <c r="QIA306" s="477"/>
      <c r="QIF306" s="477"/>
      <c r="QII306" s="477"/>
      <c r="QIN306" s="477"/>
      <c r="QIQ306" s="477"/>
      <c r="QIV306" s="477"/>
      <c r="QIY306" s="477"/>
      <c r="QJD306" s="477"/>
      <c r="QJG306" s="477"/>
      <c r="QJL306" s="477"/>
      <c r="QJO306" s="477"/>
      <c r="QJT306" s="477"/>
      <c r="QJW306" s="477"/>
      <c r="QKB306" s="477"/>
      <c r="QKE306" s="477"/>
      <c r="QKJ306" s="477"/>
      <c r="QKM306" s="477"/>
      <c r="QKR306" s="477"/>
      <c r="QKU306" s="477"/>
      <c r="QKZ306" s="477"/>
      <c r="QLC306" s="477"/>
      <c r="QLH306" s="477"/>
      <c r="QLK306" s="477"/>
      <c r="QLP306" s="477"/>
      <c r="QLS306" s="477"/>
      <c r="QLX306" s="477"/>
      <c r="QMA306" s="477"/>
      <c r="QMF306" s="477"/>
      <c r="QMI306" s="477"/>
      <c r="QMN306" s="477"/>
      <c r="QMQ306" s="477"/>
      <c r="QMV306" s="477"/>
      <c r="QMY306" s="477"/>
      <c r="QND306" s="477"/>
      <c r="QNG306" s="477"/>
      <c r="QNL306" s="477"/>
      <c r="QNO306" s="477"/>
      <c r="QNT306" s="477"/>
      <c r="QNW306" s="477"/>
      <c r="QOB306" s="477"/>
      <c r="QOE306" s="477"/>
      <c r="QOJ306" s="477"/>
      <c r="QOM306" s="477"/>
      <c r="QOR306" s="477"/>
      <c r="QOU306" s="477"/>
      <c r="QOZ306" s="477"/>
      <c r="QPC306" s="477"/>
      <c r="QPH306" s="477"/>
      <c r="QPK306" s="477"/>
      <c r="QPP306" s="477"/>
      <c r="QPS306" s="477"/>
      <c r="QPX306" s="477"/>
      <c r="QQA306" s="477"/>
      <c r="QQF306" s="477"/>
      <c r="QQI306" s="477"/>
      <c r="QQN306" s="477"/>
      <c r="QQQ306" s="477"/>
      <c r="QQV306" s="477"/>
      <c r="QQY306" s="477"/>
      <c r="QRD306" s="477"/>
      <c r="QRG306" s="477"/>
      <c r="QRL306" s="477"/>
      <c r="QRO306" s="477"/>
      <c r="QRT306" s="477"/>
      <c r="QRW306" s="477"/>
      <c r="QSB306" s="477"/>
      <c r="QSE306" s="477"/>
      <c r="QSJ306" s="477"/>
      <c r="QSM306" s="477"/>
      <c r="QSR306" s="477"/>
      <c r="QSU306" s="477"/>
      <c r="QSZ306" s="477"/>
      <c r="QTC306" s="477"/>
      <c r="QTH306" s="477"/>
      <c r="QTK306" s="477"/>
      <c r="QTP306" s="477"/>
      <c r="QTS306" s="477"/>
      <c r="QTX306" s="477"/>
      <c r="QUA306" s="477"/>
      <c r="QUF306" s="477"/>
      <c r="QUI306" s="477"/>
      <c r="QUN306" s="477"/>
      <c r="QUQ306" s="477"/>
      <c r="QUV306" s="477"/>
      <c r="QUY306" s="477"/>
      <c r="QVD306" s="477"/>
      <c r="QVG306" s="477"/>
      <c r="QVL306" s="477"/>
      <c r="QVO306" s="477"/>
      <c r="QVT306" s="477"/>
      <c r="QVW306" s="477"/>
      <c r="QWB306" s="477"/>
      <c r="QWE306" s="477"/>
      <c r="QWJ306" s="477"/>
      <c r="QWM306" s="477"/>
      <c r="QWR306" s="477"/>
      <c r="QWU306" s="477"/>
      <c r="QWZ306" s="477"/>
      <c r="QXC306" s="477"/>
      <c r="QXH306" s="477"/>
      <c r="QXK306" s="477"/>
      <c r="QXP306" s="477"/>
      <c r="QXS306" s="477"/>
      <c r="QXX306" s="477"/>
      <c r="QYA306" s="477"/>
      <c r="QYF306" s="477"/>
      <c r="QYI306" s="477"/>
      <c r="QYN306" s="477"/>
      <c r="QYQ306" s="477"/>
      <c r="QYV306" s="477"/>
      <c r="QYY306" s="477"/>
      <c r="QZD306" s="477"/>
      <c r="QZG306" s="477"/>
      <c r="QZL306" s="477"/>
      <c r="QZO306" s="477"/>
      <c r="QZT306" s="477"/>
      <c r="QZW306" s="477"/>
      <c r="RAB306" s="477"/>
      <c r="RAE306" s="477"/>
      <c r="RAJ306" s="477"/>
      <c r="RAM306" s="477"/>
      <c r="RAR306" s="477"/>
      <c r="RAU306" s="477"/>
      <c r="RAZ306" s="477"/>
      <c r="RBC306" s="477"/>
      <c r="RBH306" s="477"/>
      <c r="RBK306" s="477"/>
      <c r="RBP306" s="477"/>
      <c r="RBS306" s="477"/>
      <c r="RBX306" s="477"/>
      <c r="RCA306" s="477"/>
      <c r="RCF306" s="477"/>
      <c r="RCI306" s="477"/>
      <c r="RCN306" s="477"/>
      <c r="RCQ306" s="477"/>
      <c r="RCV306" s="477"/>
      <c r="RCY306" s="477"/>
      <c r="RDD306" s="477"/>
      <c r="RDG306" s="477"/>
      <c r="RDL306" s="477"/>
      <c r="RDO306" s="477"/>
      <c r="RDT306" s="477"/>
      <c r="RDW306" s="477"/>
      <c r="REB306" s="477"/>
      <c r="REE306" s="477"/>
      <c r="REJ306" s="477"/>
      <c r="REM306" s="477"/>
      <c r="RER306" s="477"/>
      <c r="REU306" s="477"/>
      <c r="REZ306" s="477"/>
      <c r="RFC306" s="477"/>
      <c r="RFH306" s="477"/>
      <c r="RFK306" s="477"/>
      <c r="RFP306" s="477"/>
      <c r="RFS306" s="477"/>
      <c r="RFX306" s="477"/>
      <c r="RGA306" s="477"/>
      <c r="RGF306" s="477"/>
      <c r="RGI306" s="477"/>
      <c r="RGN306" s="477"/>
      <c r="RGQ306" s="477"/>
      <c r="RGV306" s="477"/>
      <c r="RGY306" s="477"/>
      <c r="RHD306" s="477"/>
      <c r="RHG306" s="477"/>
      <c r="RHL306" s="477"/>
      <c r="RHO306" s="477"/>
      <c r="RHT306" s="477"/>
      <c r="RHW306" s="477"/>
      <c r="RIB306" s="477"/>
      <c r="RIE306" s="477"/>
      <c r="RIJ306" s="477"/>
      <c r="RIM306" s="477"/>
      <c r="RIR306" s="477"/>
      <c r="RIU306" s="477"/>
      <c r="RIZ306" s="477"/>
      <c r="RJC306" s="477"/>
      <c r="RJH306" s="477"/>
      <c r="RJK306" s="477"/>
      <c r="RJP306" s="477"/>
      <c r="RJS306" s="477"/>
      <c r="RJX306" s="477"/>
      <c r="RKA306" s="477"/>
      <c r="RKF306" s="477"/>
      <c r="RKI306" s="477"/>
      <c r="RKN306" s="477"/>
      <c r="RKQ306" s="477"/>
      <c r="RKV306" s="477"/>
      <c r="RKY306" s="477"/>
      <c r="RLD306" s="477"/>
      <c r="RLG306" s="477"/>
      <c r="RLL306" s="477"/>
      <c r="RLO306" s="477"/>
      <c r="RLT306" s="477"/>
      <c r="RLW306" s="477"/>
      <c r="RMB306" s="477"/>
      <c r="RME306" s="477"/>
      <c r="RMJ306" s="477"/>
      <c r="RMM306" s="477"/>
      <c r="RMR306" s="477"/>
      <c r="RMU306" s="477"/>
      <c r="RMZ306" s="477"/>
      <c r="RNC306" s="477"/>
      <c r="RNH306" s="477"/>
      <c r="RNK306" s="477"/>
      <c r="RNP306" s="477"/>
      <c r="RNS306" s="477"/>
      <c r="RNX306" s="477"/>
      <c r="ROA306" s="477"/>
      <c r="ROF306" s="477"/>
      <c r="ROI306" s="477"/>
      <c r="RON306" s="477"/>
      <c r="ROQ306" s="477"/>
      <c r="ROV306" s="477"/>
      <c r="ROY306" s="477"/>
      <c r="RPD306" s="477"/>
      <c r="RPG306" s="477"/>
      <c r="RPL306" s="477"/>
      <c r="RPO306" s="477"/>
      <c r="RPT306" s="477"/>
      <c r="RPW306" s="477"/>
      <c r="RQB306" s="477"/>
      <c r="RQE306" s="477"/>
      <c r="RQJ306" s="477"/>
      <c r="RQM306" s="477"/>
      <c r="RQR306" s="477"/>
      <c r="RQU306" s="477"/>
      <c r="RQZ306" s="477"/>
      <c r="RRC306" s="477"/>
      <c r="RRH306" s="477"/>
      <c r="RRK306" s="477"/>
      <c r="RRP306" s="477"/>
      <c r="RRS306" s="477"/>
      <c r="RRX306" s="477"/>
      <c r="RSA306" s="477"/>
      <c r="RSF306" s="477"/>
      <c r="RSI306" s="477"/>
      <c r="RSN306" s="477"/>
      <c r="RSQ306" s="477"/>
      <c r="RSV306" s="477"/>
      <c r="RSY306" s="477"/>
      <c r="RTD306" s="477"/>
      <c r="RTG306" s="477"/>
      <c r="RTL306" s="477"/>
      <c r="RTO306" s="477"/>
      <c r="RTT306" s="477"/>
      <c r="RTW306" s="477"/>
      <c r="RUB306" s="477"/>
      <c r="RUE306" s="477"/>
      <c r="RUJ306" s="477"/>
      <c r="RUM306" s="477"/>
      <c r="RUR306" s="477"/>
      <c r="RUU306" s="477"/>
      <c r="RUZ306" s="477"/>
      <c r="RVC306" s="477"/>
      <c r="RVH306" s="477"/>
      <c r="RVK306" s="477"/>
      <c r="RVP306" s="477"/>
      <c r="RVS306" s="477"/>
      <c r="RVX306" s="477"/>
      <c r="RWA306" s="477"/>
      <c r="RWF306" s="477"/>
      <c r="RWI306" s="477"/>
      <c r="RWN306" s="477"/>
      <c r="RWQ306" s="477"/>
      <c r="RWV306" s="477"/>
      <c r="RWY306" s="477"/>
      <c r="RXD306" s="477"/>
      <c r="RXG306" s="477"/>
      <c r="RXL306" s="477"/>
      <c r="RXO306" s="477"/>
      <c r="RXT306" s="477"/>
      <c r="RXW306" s="477"/>
      <c r="RYB306" s="477"/>
      <c r="RYE306" s="477"/>
      <c r="RYJ306" s="477"/>
      <c r="RYM306" s="477"/>
      <c r="RYR306" s="477"/>
      <c r="RYU306" s="477"/>
      <c r="RYZ306" s="477"/>
      <c r="RZC306" s="477"/>
      <c r="RZH306" s="477"/>
      <c r="RZK306" s="477"/>
      <c r="RZP306" s="477"/>
      <c r="RZS306" s="477"/>
      <c r="RZX306" s="477"/>
      <c r="SAA306" s="477"/>
      <c r="SAF306" s="477"/>
      <c r="SAI306" s="477"/>
      <c r="SAN306" s="477"/>
      <c r="SAQ306" s="477"/>
      <c r="SAV306" s="477"/>
      <c r="SAY306" s="477"/>
      <c r="SBD306" s="477"/>
      <c r="SBG306" s="477"/>
      <c r="SBL306" s="477"/>
      <c r="SBO306" s="477"/>
      <c r="SBT306" s="477"/>
      <c r="SBW306" s="477"/>
      <c r="SCB306" s="477"/>
      <c r="SCE306" s="477"/>
      <c r="SCJ306" s="477"/>
      <c r="SCM306" s="477"/>
      <c r="SCR306" s="477"/>
      <c r="SCU306" s="477"/>
      <c r="SCZ306" s="477"/>
      <c r="SDC306" s="477"/>
      <c r="SDH306" s="477"/>
      <c r="SDK306" s="477"/>
      <c r="SDP306" s="477"/>
      <c r="SDS306" s="477"/>
      <c r="SDX306" s="477"/>
      <c r="SEA306" s="477"/>
      <c r="SEF306" s="477"/>
      <c r="SEI306" s="477"/>
      <c r="SEN306" s="477"/>
      <c r="SEQ306" s="477"/>
      <c r="SEV306" s="477"/>
      <c r="SEY306" s="477"/>
      <c r="SFD306" s="477"/>
      <c r="SFG306" s="477"/>
      <c r="SFL306" s="477"/>
      <c r="SFO306" s="477"/>
      <c r="SFT306" s="477"/>
      <c r="SFW306" s="477"/>
      <c r="SGB306" s="477"/>
      <c r="SGE306" s="477"/>
      <c r="SGJ306" s="477"/>
      <c r="SGM306" s="477"/>
      <c r="SGR306" s="477"/>
      <c r="SGU306" s="477"/>
      <c r="SGZ306" s="477"/>
      <c r="SHC306" s="477"/>
      <c r="SHH306" s="477"/>
      <c r="SHK306" s="477"/>
      <c r="SHP306" s="477"/>
      <c r="SHS306" s="477"/>
      <c r="SHX306" s="477"/>
      <c r="SIA306" s="477"/>
      <c r="SIF306" s="477"/>
      <c r="SII306" s="477"/>
      <c r="SIN306" s="477"/>
      <c r="SIQ306" s="477"/>
      <c r="SIV306" s="477"/>
      <c r="SIY306" s="477"/>
      <c r="SJD306" s="477"/>
      <c r="SJG306" s="477"/>
      <c r="SJL306" s="477"/>
      <c r="SJO306" s="477"/>
      <c r="SJT306" s="477"/>
      <c r="SJW306" s="477"/>
      <c r="SKB306" s="477"/>
      <c r="SKE306" s="477"/>
      <c r="SKJ306" s="477"/>
      <c r="SKM306" s="477"/>
      <c r="SKR306" s="477"/>
      <c r="SKU306" s="477"/>
      <c r="SKZ306" s="477"/>
      <c r="SLC306" s="477"/>
      <c r="SLH306" s="477"/>
      <c r="SLK306" s="477"/>
      <c r="SLP306" s="477"/>
      <c r="SLS306" s="477"/>
      <c r="SLX306" s="477"/>
      <c r="SMA306" s="477"/>
      <c r="SMF306" s="477"/>
      <c r="SMI306" s="477"/>
      <c r="SMN306" s="477"/>
      <c r="SMQ306" s="477"/>
      <c r="SMV306" s="477"/>
      <c r="SMY306" s="477"/>
      <c r="SND306" s="477"/>
      <c r="SNG306" s="477"/>
      <c r="SNL306" s="477"/>
      <c r="SNO306" s="477"/>
      <c r="SNT306" s="477"/>
      <c r="SNW306" s="477"/>
      <c r="SOB306" s="477"/>
      <c r="SOE306" s="477"/>
      <c r="SOJ306" s="477"/>
      <c r="SOM306" s="477"/>
      <c r="SOR306" s="477"/>
      <c r="SOU306" s="477"/>
      <c r="SOZ306" s="477"/>
      <c r="SPC306" s="477"/>
      <c r="SPH306" s="477"/>
      <c r="SPK306" s="477"/>
      <c r="SPP306" s="477"/>
      <c r="SPS306" s="477"/>
      <c r="SPX306" s="477"/>
      <c r="SQA306" s="477"/>
      <c r="SQF306" s="477"/>
      <c r="SQI306" s="477"/>
      <c r="SQN306" s="477"/>
      <c r="SQQ306" s="477"/>
      <c r="SQV306" s="477"/>
      <c r="SQY306" s="477"/>
      <c r="SRD306" s="477"/>
      <c r="SRG306" s="477"/>
      <c r="SRL306" s="477"/>
      <c r="SRO306" s="477"/>
      <c r="SRT306" s="477"/>
      <c r="SRW306" s="477"/>
      <c r="SSB306" s="477"/>
      <c r="SSE306" s="477"/>
      <c r="SSJ306" s="477"/>
      <c r="SSM306" s="477"/>
      <c r="SSR306" s="477"/>
      <c r="SSU306" s="477"/>
      <c r="SSZ306" s="477"/>
      <c r="STC306" s="477"/>
      <c r="STH306" s="477"/>
      <c r="STK306" s="477"/>
      <c r="STP306" s="477"/>
      <c r="STS306" s="477"/>
      <c r="STX306" s="477"/>
      <c r="SUA306" s="477"/>
      <c r="SUF306" s="477"/>
      <c r="SUI306" s="477"/>
      <c r="SUN306" s="477"/>
      <c r="SUQ306" s="477"/>
      <c r="SUV306" s="477"/>
      <c r="SUY306" s="477"/>
      <c r="SVD306" s="477"/>
      <c r="SVG306" s="477"/>
      <c r="SVL306" s="477"/>
      <c r="SVO306" s="477"/>
      <c r="SVT306" s="477"/>
      <c r="SVW306" s="477"/>
      <c r="SWB306" s="477"/>
      <c r="SWE306" s="477"/>
      <c r="SWJ306" s="477"/>
      <c r="SWM306" s="477"/>
      <c r="SWR306" s="477"/>
      <c r="SWU306" s="477"/>
      <c r="SWZ306" s="477"/>
      <c r="SXC306" s="477"/>
      <c r="SXH306" s="477"/>
      <c r="SXK306" s="477"/>
      <c r="SXP306" s="477"/>
      <c r="SXS306" s="477"/>
      <c r="SXX306" s="477"/>
      <c r="SYA306" s="477"/>
      <c r="SYF306" s="477"/>
      <c r="SYI306" s="477"/>
      <c r="SYN306" s="477"/>
      <c r="SYQ306" s="477"/>
      <c r="SYV306" s="477"/>
      <c r="SYY306" s="477"/>
      <c r="SZD306" s="477"/>
      <c r="SZG306" s="477"/>
      <c r="SZL306" s="477"/>
      <c r="SZO306" s="477"/>
      <c r="SZT306" s="477"/>
      <c r="SZW306" s="477"/>
      <c r="TAB306" s="477"/>
      <c r="TAE306" s="477"/>
      <c r="TAJ306" s="477"/>
      <c r="TAM306" s="477"/>
      <c r="TAR306" s="477"/>
      <c r="TAU306" s="477"/>
      <c r="TAZ306" s="477"/>
      <c r="TBC306" s="477"/>
      <c r="TBH306" s="477"/>
      <c r="TBK306" s="477"/>
      <c r="TBP306" s="477"/>
      <c r="TBS306" s="477"/>
      <c r="TBX306" s="477"/>
      <c r="TCA306" s="477"/>
      <c r="TCF306" s="477"/>
      <c r="TCI306" s="477"/>
      <c r="TCN306" s="477"/>
      <c r="TCQ306" s="477"/>
      <c r="TCV306" s="477"/>
      <c r="TCY306" s="477"/>
      <c r="TDD306" s="477"/>
      <c r="TDG306" s="477"/>
      <c r="TDL306" s="477"/>
      <c r="TDO306" s="477"/>
      <c r="TDT306" s="477"/>
      <c r="TDW306" s="477"/>
      <c r="TEB306" s="477"/>
      <c r="TEE306" s="477"/>
      <c r="TEJ306" s="477"/>
      <c r="TEM306" s="477"/>
      <c r="TER306" s="477"/>
      <c r="TEU306" s="477"/>
      <c r="TEZ306" s="477"/>
      <c r="TFC306" s="477"/>
      <c r="TFH306" s="477"/>
      <c r="TFK306" s="477"/>
      <c r="TFP306" s="477"/>
      <c r="TFS306" s="477"/>
      <c r="TFX306" s="477"/>
      <c r="TGA306" s="477"/>
      <c r="TGF306" s="477"/>
      <c r="TGI306" s="477"/>
      <c r="TGN306" s="477"/>
      <c r="TGQ306" s="477"/>
      <c r="TGV306" s="477"/>
      <c r="TGY306" s="477"/>
      <c r="THD306" s="477"/>
      <c r="THG306" s="477"/>
      <c r="THL306" s="477"/>
      <c r="THO306" s="477"/>
      <c r="THT306" s="477"/>
      <c r="THW306" s="477"/>
      <c r="TIB306" s="477"/>
      <c r="TIE306" s="477"/>
      <c r="TIJ306" s="477"/>
      <c r="TIM306" s="477"/>
      <c r="TIR306" s="477"/>
      <c r="TIU306" s="477"/>
      <c r="TIZ306" s="477"/>
      <c r="TJC306" s="477"/>
      <c r="TJH306" s="477"/>
      <c r="TJK306" s="477"/>
      <c r="TJP306" s="477"/>
      <c r="TJS306" s="477"/>
      <c r="TJX306" s="477"/>
      <c r="TKA306" s="477"/>
      <c r="TKF306" s="477"/>
      <c r="TKI306" s="477"/>
      <c r="TKN306" s="477"/>
      <c r="TKQ306" s="477"/>
      <c r="TKV306" s="477"/>
      <c r="TKY306" s="477"/>
      <c r="TLD306" s="477"/>
      <c r="TLG306" s="477"/>
      <c r="TLL306" s="477"/>
      <c r="TLO306" s="477"/>
      <c r="TLT306" s="477"/>
      <c r="TLW306" s="477"/>
      <c r="TMB306" s="477"/>
      <c r="TME306" s="477"/>
      <c r="TMJ306" s="477"/>
      <c r="TMM306" s="477"/>
      <c r="TMR306" s="477"/>
      <c r="TMU306" s="477"/>
      <c r="TMZ306" s="477"/>
      <c r="TNC306" s="477"/>
      <c r="TNH306" s="477"/>
      <c r="TNK306" s="477"/>
      <c r="TNP306" s="477"/>
      <c r="TNS306" s="477"/>
      <c r="TNX306" s="477"/>
      <c r="TOA306" s="477"/>
      <c r="TOF306" s="477"/>
      <c r="TOI306" s="477"/>
      <c r="TON306" s="477"/>
      <c r="TOQ306" s="477"/>
      <c r="TOV306" s="477"/>
      <c r="TOY306" s="477"/>
      <c r="TPD306" s="477"/>
      <c r="TPG306" s="477"/>
      <c r="TPL306" s="477"/>
      <c r="TPO306" s="477"/>
      <c r="TPT306" s="477"/>
      <c r="TPW306" s="477"/>
      <c r="TQB306" s="477"/>
      <c r="TQE306" s="477"/>
      <c r="TQJ306" s="477"/>
      <c r="TQM306" s="477"/>
      <c r="TQR306" s="477"/>
      <c r="TQU306" s="477"/>
      <c r="TQZ306" s="477"/>
      <c r="TRC306" s="477"/>
      <c r="TRH306" s="477"/>
      <c r="TRK306" s="477"/>
      <c r="TRP306" s="477"/>
      <c r="TRS306" s="477"/>
      <c r="TRX306" s="477"/>
      <c r="TSA306" s="477"/>
      <c r="TSF306" s="477"/>
      <c r="TSI306" s="477"/>
      <c r="TSN306" s="477"/>
      <c r="TSQ306" s="477"/>
      <c r="TSV306" s="477"/>
      <c r="TSY306" s="477"/>
      <c r="TTD306" s="477"/>
      <c r="TTG306" s="477"/>
      <c r="TTL306" s="477"/>
      <c r="TTO306" s="477"/>
      <c r="TTT306" s="477"/>
      <c r="TTW306" s="477"/>
      <c r="TUB306" s="477"/>
      <c r="TUE306" s="477"/>
      <c r="TUJ306" s="477"/>
      <c r="TUM306" s="477"/>
      <c r="TUR306" s="477"/>
      <c r="TUU306" s="477"/>
      <c r="TUZ306" s="477"/>
      <c r="TVC306" s="477"/>
      <c r="TVH306" s="477"/>
      <c r="TVK306" s="477"/>
      <c r="TVP306" s="477"/>
      <c r="TVS306" s="477"/>
      <c r="TVX306" s="477"/>
      <c r="TWA306" s="477"/>
      <c r="TWF306" s="477"/>
      <c r="TWI306" s="477"/>
      <c r="TWN306" s="477"/>
      <c r="TWQ306" s="477"/>
      <c r="TWV306" s="477"/>
      <c r="TWY306" s="477"/>
      <c r="TXD306" s="477"/>
      <c r="TXG306" s="477"/>
      <c r="TXL306" s="477"/>
      <c r="TXO306" s="477"/>
      <c r="TXT306" s="477"/>
      <c r="TXW306" s="477"/>
      <c r="TYB306" s="477"/>
      <c r="TYE306" s="477"/>
      <c r="TYJ306" s="477"/>
      <c r="TYM306" s="477"/>
      <c r="TYR306" s="477"/>
      <c r="TYU306" s="477"/>
      <c r="TYZ306" s="477"/>
      <c r="TZC306" s="477"/>
      <c r="TZH306" s="477"/>
      <c r="TZK306" s="477"/>
      <c r="TZP306" s="477"/>
      <c r="TZS306" s="477"/>
      <c r="TZX306" s="477"/>
      <c r="UAA306" s="477"/>
      <c r="UAF306" s="477"/>
      <c r="UAI306" s="477"/>
      <c r="UAN306" s="477"/>
      <c r="UAQ306" s="477"/>
      <c r="UAV306" s="477"/>
      <c r="UAY306" s="477"/>
      <c r="UBD306" s="477"/>
      <c r="UBG306" s="477"/>
      <c r="UBL306" s="477"/>
      <c r="UBO306" s="477"/>
      <c r="UBT306" s="477"/>
      <c r="UBW306" s="477"/>
      <c r="UCB306" s="477"/>
      <c r="UCE306" s="477"/>
      <c r="UCJ306" s="477"/>
      <c r="UCM306" s="477"/>
      <c r="UCR306" s="477"/>
      <c r="UCU306" s="477"/>
      <c r="UCZ306" s="477"/>
      <c r="UDC306" s="477"/>
      <c r="UDH306" s="477"/>
      <c r="UDK306" s="477"/>
      <c r="UDP306" s="477"/>
      <c r="UDS306" s="477"/>
      <c r="UDX306" s="477"/>
      <c r="UEA306" s="477"/>
      <c r="UEF306" s="477"/>
      <c r="UEI306" s="477"/>
      <c r="UEN306" s="477"/>
      <c r="UEQ306" s="477"/>
      <c r="UEV306" s="477"/>
      <c r="UEY306" s="477"/>
      <c r="UFD306" s="477"/>
      <c r="UFG306" s="477"/>
      <c r="UFL306" s="477"/>
      <c r="UFO306" s="477"/>
      <c r="UFT306" s="477"/>
      <c r="UFW306" s="477"/>
      <c r="UGB306" s="477"/>
      <c r="UGE306" s="477"/>
      <c r="UGJ306" s="477"/>
      <c r="UGM306" s="477"/>
      <c r="UGR306" s="477"/>
      <c r="UGU306" s="477"/>
      <c r="UGZ306" s="477"/>
      <c r="UHC306" s="477"/>
      <c r="UHH306" s="477"/>
      <c r="UHK306" s="477"/>
      <c r="UHP306" s="477"/>
      <c r="UHS306" s="477"/>
      <c r="UHX306" s="477"/>
      <c r="UIA306" s="477"/>
      <c r="UIF306" s="477"/>
      <c r="UII306" s="477"/>
      <c r="UIN306" s="477"/>
      <c r="UIQ306" s="477"/>
      <c r="UIV306" s="477"/>
      <c r="UIY306" s="477"/>
      <c r="UJD306" s="477"/>
      <c r="UJG306" s="477"/>
      <c r="UJL306" s="477"/>
      <c r="UJO306" s="477"/>
      <c r="UJT306" s="477"/>
      <c r="UJW306" s="477"/>
      <c r="UKB306" s="477"/>
      <c r="UKE306" s="477"/>
      <c r="UKJ306" s="477"/>
      <c r="UKM306" s="477"/>
      <c r="UKR306" s="477"/>
      <c r="UKU306" s="477"/>
      <c r="UKZ306" s="477"/>
      <c r="ULC306" s="477"/>
      <c r="ULH306" s="477"/>
      <c r="ULK306" s="477"/>
      <c r="ULP306" s="477"/>
      <c r="ULS306" s="477"/>
      <c r="ULX306" s="477"/>
      <c r="UMA306" s="477"/>
      <c r="UMF306" s="477"/>
      <c r="UMI306" s="477"/>
      <c r="UMN306" s="477"/>
      <c r="UMQ306" s="477"/>
      <c r="UMV306" s="477"/>
      <c r="UMY306" s="477"/>
      <c r="UND306" s="477"/>
      <c r="UNG306" s="477"/>
      <c r="UNL306" s="477"/>
      <c r="UNO306" s="477"/>
      <c r="UNT306" s="477"/>
      <c r="UNW306" s="477"/>
      <c r="UOB306" s="477"/>
      <c r="UOE306" s="477"/>
      <c r="UOJ306" s="477"/>
      <c r="UOM306" s="477"/>
      <c r="UOR306" s="477"/>
      <c r="UOU306" s="477"/>
      <c r="UOZ306" s="477"/>
      <c r="UPC306" s="477"/>
      <c r="UPH306" s="477"/>
      <c r="UPK306" s="477"/>
      <c r="UPP306" s="477"/>
      <c r="UPS306" s="477"/>
      <c r="UPX306" s="477"/>
      <c r="UQA306" s="477"/>
      <c r="UQF306" s="477"/>
      <c r="UQI306" s="477"/>
      <c r="UQN306" s="477"/>
      <c r="UQQ306" s="477"/>
      <c r="UQV306" s="477"/>
      <c r="UQY306" s="477"/>
      <c r="URD306" s="477"/>
      <c r="URG306" s="477"/>
      <c r="URL306" s="477"/>
      <c r="URO306" s="477"/>
      <c r="URT306" s="477"/>
      <c r="URW306" s="477"/>
      <c r="USB306" s="477"/>
      <c r="USE306" s="477"/>
      <c r="USJ306" s="477"/>
      <c r="USM306" s="477"/>
      <c r="USR306" s="477"/>
      <c r="USU306" s="477"/>
      <c r="USZ306" s="477"/>
      <c r="UTC306" s="477"/>
      <c r="UTH306" s="477"/>
      <c r="UTK306" s="477"/>
      <c r="UTP306" s="477"/>
      <c r="UTS306" s="477"/>
      <c r="UTX306" s="477"/>
      <c r="UUA306" s="477"/>
      <c r="UUF306" s="477"/>
      <c r="UUI306" s="477"/>
      <c r="UUN306" s="477"/>
      <c r="UUQ306" s="477"/>
      <c r="UUV306" s="477"/>
      <c r="UUY306" s="477"/>
      <c r="UVD306" s="477"/>
      <c r="UVG306" s="477"/>
      <c r="UVL306" s="477"/>
      <c r="UVO306" s="477"/>
      <c r="UVT306" s="477"/>
      <c r="UVW306" s="477"/>
      <c r="UWB306" s="477"/>
      <c r="UWE306" s="477"/>
      <c r="UWJ306" s="477"/>
      <c r="UWM306" s="477"/>
      <c r="UWR306" s="477"/>
      <c r="UWU306" s="477"/>
      <c r="UWZ306" s="477"/>
      <c r="UXC306" s="477"/>
      <c r="UXH306" s="477"/>
      <c r="UXK306" s="477"/>
      <c r="UXP306" s="477"/>
      <c r="UXS306" s="477"/>
      <c r="UXX306" s="477"/>
      <c r="UYA306" s="477"/>
      <c r="UYF306" s="477"/>
      <c r="UYI306" s="477"/>
      <c r="UYN306" s="477"/>
      <c r="UYQ306" s="477"/>
      <c r="UYV306" s="477"/>
      <c r="UYY306" s="477"/>
      <c r="UZD306" s="477"/>
      <c r="UZG306" s="477"/>
      <c r="UZL306" s="477"/>
      <c r="UZO306" s="477"/>
      <c r="UZT306" s="477"/>
      <c r="UZW306" s="477"/>
      <c r="VAB306" s="477"/>
      <c r="VAE306" s="477"/>
      <c r="VAJ306" s="477"/>
      <c r="VAM306" s="477"/>
      <c r="VAR306" s="477"/>
      <c r="VAU306" s="477"/>
      <c r="VAZ306" s="477"/>
      <c r="VBC306" s="477"/>
      <c r="VBH306" s="477"/>
      <c r="VBK306" s="477"/>
      <c r="VBP306" s="477"/>
      <c r="VBS306" s="477"/>
      <c r="VBX306" s="477"/>
      <c r="VCA306" s="477"/>
      <c r="VCF306" s="477"/>
      <c r="VCI306" s="477"/>
      <c r="VCN306" s="477"/>
      <c r="VCQ306" s="477"/>
      <c r="VCV306" s="477"/>
      <c r="VCY306" s="477"/>
      <c r="VDD306" s="477"/>
      <c r="VDG306" s="477"/>
      <c r="VDL306" s="477"/>
      <c r="VDO306" s="477"/>
      <c r="VDT306" s="477"/>
      <c r="VDW306" s="477"/>
      <c r="VEB306" s="477"/>
      <c r="VEE306" s="477"/>
      <c r="VEJ306" s="477"/>
      <c r="VEM306" s="477"/>
      <c r="VER306" s="477"/>
      <c r="VEU306" s="477"/>
      <c r="VEZ306" s="477"/>
      <c r="VFC306" s="477"/>
      <c r="VFH306" s="477"/>
      <c r="VFK306" s="477"/>
      <c r="VFP306" s="477"/>
      <c r="VFS306" s="477"/>
      <c r="VFX306" s="477"/>
      <c r="VGA306" s="477"/>
      <c r="VGF306" s="477"/>
      <c r="VGI306" s="477"/>
      <c r="VGN306" s="477"/>
      <c r="VGQ306" s="477"/>
      <c r="VGV306" s="477"/>
      <c r="VGY306" s="477"/>
      <c r="VHD306" s="477"/>
      <c r="VHG306" s="477"/>
      <c r="VHL306" s="477"/>
      <c r="VHO306" s="477"/>
      <c r="VHT306" s="477"/>
      <c r="VHW306" s="477"/>
      <c r="VIB306" s="477"/>
      <c r="VIE306" s="477"/>
      <c r="VIJ306" s="477"/>
      <c r="VIM306" s="477"/>
      <c r="VIR306" s="477"/>
      <c r="VIU306" s="477"/>
      <c r="VIZ306" s="477"/>
      <c r="VJC306" s="477"/>
      <c r="VJH306" s="477"/>
      <c r="VJK306" s="477"/>
      <c r="VJP306" s="477"/>
      <c r="VJS306" s="477"/>
      <c r="VJX306" s="477"/>
      <c r="VKA306" s="477"/>
      <c r="VKF306" s="477"/>
      <c r="VKI306" s="477"/>
      <c r="VKN306" s="477"/>
      <c r="VKQ306" s="477"/>
      <c r="VKV306" s="477"/>
      <c r="VKY306" s="477"/>
      <c r="VLD306" s="477"/>
      <c r="VLG306" s="477"/>
      <c r="VLL306" s="477"/>
      <c r="VLO306" s="477"/>
      <c r="VLT306" s="477"/>
      <c r="VLW306" s="477"/>
      <c r="VMB306" s="477"/>
      <c r="VME306" s="477"/>
      <c r="VMJ306" s="477"/>
      <c r="VMM306" s="477"/>
      <c r="VMR306" s="477"/>
      <c r="VMU306" s="477"/>
      <c r="VMZ306" s="477"/>
      <c r="VNC306" s="477"/>
      <c r="VNH306" s="477"/>
      <c r="VNK306" s="477"/>
      <c r="VNP306" s="477"/>
      <c r="VNS306" s="477"/>
      <c r="VNX306" s="477"/>
      <c r="VOA306" s="477"/>
      <c r="VOF306" s="477"/>
      <c r="VOI306" s="477"/>
      <c r="VON306" s="477"/>
      <c r="VOQ306" s="477"/>
      <c r="VOV306" s="477"/>
      <c r="VOY306" s="477"/>
      <c r="VPD306" s="477"/>
      <c r="VPG306" s="477"/>
      <c r="VPL306" s="477"/>
      <c r="VPO306" s="477"/>
      <c r="VPT306" s="477"/>
      <c r="VPW306" s="477"/>
      <c r="VQB306" s="477"/>
      <c r="VQE306" s="477"/>
      <c r="VQJ306" s="477"/>
      <c r="VQM306" s="477"/>
      <c r="VQR306" s="477"/>
      <c r="VQU306" s="477"/>
      <c r="VQZ306" s="477"/>
      <c r="VRC306" s="477"/>
      <c r="VRH306" s="477"/>
      <c r="VRK306" s="477"/>
      <c r="VRP306" s="477"/>
      <c r="VRS306" s="477"/>
      <c r="VRX306" s="477"/>
      <c r="VSA306" s="477"/>
      <c r="VSF306" s="477"/>
      <c r="VSI306" s="477"/>
      <c r="VSN306" s="477"/>
      <c r="VSQ306" s="477"/>
      <c r="VSV306" s="477"/>
      <c r="VSY306" s="477"/>
      <c r="VTD306" s="477"/>
      <c r="VTG306" s="477"/>
      <c r="VTL306" s="477"/>
      <c r="VTO306" s="477"/>
      <c r="VTT306" s="477"/>
      <c r="VTW306" s="477"/>
      <c r="VUB306" s="477"/>
      <c r="VUE306" s="477"/>
      <c r="VUJ306" s="477"/>
      <c r="VUM306" s="477"/>
      <c r="VUR306" s="477"/>
      <c r="VUU306" s="477"/>
      <c r="VUZ306" s="477"/>
      <c r="VVC306" s="477"/>
      <c r="VVH306" s="477"/>
      <c r="VVK306" s="477"/>
      <c r="VVP306" s="477"/>
      <c r="VVS306" s="477"/>
      <c r="VVX306" s="477"/>
      <c r="VWA306" s="477"/>
      <c r="VWF306" s="477"/>
      <c r="VWI306" s="477"/>
      <c r="VWN306" s="477"/>
      <c r="VWQ306" s="477"/>
      <c r="VWV306" s="477"/>
      <c r="VWY306" s="477"/>
      <c r="VXD306" s="477"/>
      <c r="VXG306" s="477"/>
      <c r="VXL306" s="477"/>
      <c r="VXO306" s="477"/>
      <c r="VXT306" s="477"/>
      <c r="VXW306" s="477"/>
      <c r="VYB306" s="477"/>
      <c r="VYE306" s="477"/>
      <c r="VYJ306" s="477"/>
      <c r="VYM306" s="477"/>
      <c r="VYR306" s="477"/>
      <c r="VYU306" s="477"/>
      <c r="VYZ306" s="477"/>
      <c r="VZC306" s="477"/>
      <c r="VZH306" s="477"/>
      <c r="VZK306" s="477"/>
      <c r="VZP306" s="477"/>
      <c r="VZS306" s="477"/>
      <c r="VZX306" s="477"/>
      <c r="WAA306" s="477"/>
      <c r="WAF306" s="477"/>
      <c r="WAI306" s="477"/>
      <c r="WAN306" s="477"/>
      <c r="WAQ306" s="477"/>
      <c r="WAV306" s="477"/>
      <c r="WAY306" s="477"/>
      <c r="WBD306" s="477"/>
      <c r="WBG306" s="477"/>
      <c r="WBL306" s="477"/>
      <c r="WBO306" s="477"/>
      <c r="WBT306" s="477"/>
      <c r="WBW306" s="477"/>
      <c r="WCB306" s="477"/>
      <c r="WCE306" s="477"/>
      <c r="WCJ306" s="477"/>
      <c r="WCM306" s="477"/>
      <c r="WCR306" s="477"/>
      <c r="WCU306" s="477"/>
      <c r="WCZ306" s="477"/>
      <c r="WDC306" s="477"/>
      <c r="WDH306" s="477"/>
      <c r="WDK306" s="477"/>
      <c r="WDP306" s="477"/>
      <c r="WDS306" s="477"/>
      <c r="WDX306" s="477"/>
      <c r="WEA306" s="477"/>
      <c r="WEF306" s="477"/>
      <c r="WEI306" s="477"/>
      <c r="WEN306" s="477"/>
      <c r="WEQ306" s="477"/>
      <c r="WEV306" s="477"/>
      <c r="WEY306" s="477"/>
      <c r="WFD306" s="477"/>
      <c r="WFG306" s="477"/>
      <c r="WFL306" s="477"/>
      <c r="WFO306" s="477"/>
      <c r="WFT306" s="477"/>
      <c r="WFW306" s="477"/>
      <c r="WGB306" s="477"/>
      <c r="WGE306" s="477"/>
      <c r="WGJ306" s="477"/>
      <c r="WGM306" s="477"/>
      <c r="WGR306" s="477"/>
      <c r="WGU306" s="477"/>
      <c r="WGZ306" s="477"/>
      <c r="WHC306" s="477"/>
      <c r="WHH306" s="477"/>
      <c r="WHK306" s="477"/>
      <c r="WHP306" s="477"/>
      <c r="WHS306" s="477"/>
      <c r="WHX306" s="477"/>
      <c r="WIA306" s="477"/>
      <c r="WIF306" s="477"/>
      <c r="WII306" s="477"/>
      <c r="WIN306" s="477"/>
      <c r="WIQ306" s="477"/>
      <c r="WIV306" s="477"/>
      <c r="WIY306" s="477"/>
      <c r="WJD306" s="477"/>
      <c r="WJG306" s="477"/>
      <c r="WJL306" s="477"/>
      <c r="WJO306" s="477"/>
      <c r="WJT306" s="477"/>
      <c r="WJW306" s="477"/>
      <c r="WKB306" s="477"/>
      <c r="WKE306" s="477"/>
      <c r="WKJ306" s="477"/>
      <c r="WKM306" s="477"/>
      <c r="WKR306" s="477"/>
      <c r="WKU306" s="477"/>
      <c r="WKZ306" s="477"/>
      <c r="WLC306" s="477"/>
      <c r="WLH306" s="477"/>
      <c r="WLK306" s="477"/>
      <c r="WLP306" s="477"/>
      <c r="WLS306" s="477"/>
      <c r="WLX306" s="477"/>
      <c r="WMA306" s="477"/>
      <c r="WMF306" s="477"/>
      <c r="WMI306" s="477"/>
      <c r="WMN306" s="477"/>
      <c r="WMQ306" s="477"/>
      <c r="WMV306" s="477"/>
      <c r="WMY306" s="477"/>
      <c r="WND306" s="477"/>
      <c r="WNG306" s="477"/>
      <c r="WNL306" s="477"/>
      <c r="WNO306" s="477"/>
      <c r="WNT306" s="477"/>
      <c r="WNW306" s="477"/>
      <c r="WOB306" s="477"/>
      <c r="WOE306" s="477"/>
      <c r="WOJ306" s="477"/>
      <c r="WOM306" s="477"/>
      <c r="WOR306" s="477"/>
      <c r="WOU306" s="477"/>
      <c r="WOZ306" s="477"/>
      <c r="WPC306" s="477"/>
      <c r="WPH306" s="477"/>
      <c r="WPK306" s="477"/>
      <c r="WPP306" s="477"/>
      <c r="WPS306" s="477"/>
      <c r="WPX306" s="477"/>
      <c r="WQA306" s="477"/>
      <c r="WQF306" s="477"/>
      <c r="WQI306" s="477"/>
      <c r="WQN306" s="477"/>
      <c r="WQQ306" s="477"/>
      <c r="WQV306" s="477"/>
      <c r="WQY306" s="477"/>
      <c r="WRD306" s="477"/>
      <c r="WRG306" s="477"/>
      <c r="WRL306" s="477"/>
      <c r="WRO306" s="477"/>
      <c r="WRT306" s="477"/>
      <c r="WRW306" s="477"/>
      <c r="WSB306" s="477"/>
      <c r="WSE306" s="477"/>
      <c r="WSJ306" s="477"/>
      <c r="WSM306" s="477"/>
      <c r="WSR306" s="477"/>
      <c r="WSU306" s="477"/>
      <c r="WSZ306" s="477"/>
      <c r="WTC306" s="477"/>
      <c r="WTH306" s="477"/>
      <c r="WTK306" s="477"/>
      <c r="WTP306" s="477"/>
      <c r="WTS306" s="477"/>
      <c r="WTX306" s="477"/>
      <c r="WUA306" s="477"/>
      <c r="WUF306" s="477"/>
      <c r="WUI306" s="477"/>
      <c r="WUN306" s="477"/>
      <c r="WUQ306" s="477"/>
      <c r="WUV306" s="477"/>
      <c r="WUY306" s="477"/>
      <c r="WVD306" s="477"/>
      <c r="WVG306" s="477"/>
      <c r="WVL306" s="477"/>
      <c r="WVO306" s="477"/>
      <c r="WVT306" s="477"/>
      <c r="WVW306" s="477"/>
      <c r="WWB306" s="477"/>
      <c r="WWE306" s="477"/>
      <c r="WWJ306" s="477"/>
      <c r="WWM306" s="477"/>
      <c r="WWR306" s="477"/>
      <c r="WWU306" s="477"/>
      <c r="WWZ306" s="477"/>
      <c r="WXC306" s="477"/>
      <c r="WXH306" s="477"/>
      <c r="WXK306" s="477"/>
      <c r="WXP306" s="477"/>
      <c r="WXS306" s="477"/>
      <c r="WXX306" s="477"/>
      <c r="WYA306" s="477"/>
      <c r="WYF306" s="477"/>
      <c r="WYI306" s="477"/>
      <c r="WYN306" s="477"/>
      <c r="WYQ306" s="477"/>
      <c r="WYV306" s="477"/>
      <c r="WYY306" s="477"/>
      <c r="WZD306" s="477"/>
      <c r="WZG306" s="477"/>
      <c r="WZL306" s="477"/>
      <c r="WZO306" s="477"/>
      <c r="WZT306" s="477"/>
      <c r="WZW306" s="477"/>
      <c r="XAB306" s="477"/>
      <c r="XAE306" s="477"/>
      <c r="XAJ306" s="477"/>
      <c r="XAM306" s="477"/>
      <c r="XAR306" s="477"/>
      <c r="XAU306" s="477"/>
      <c r="XAZ306" s="477"/>
      <c r="XBC306" s="477"/>
      <c r="XBH306" s="477"/>
      <c r="XBK306" s="477"/>
      <c r="XBP306" s="477"/>
      <c r="XBS306" s="477"/>
      <c r="XBX306" s="477"/>
      <c r="XCA306" s="477"/>
      <c r="XCF306" s="477"/>
      <c r="XCI306" s="477"/>
      <c r="XCN306" s="477"/>
      <c r="XCQ306" s="477"/>
      <c r="XCV306" s="477"/>
      <c r="XCY306" s="477"/>
      <c r="XDD306" s="477"/>
      <c r="XDG306" s="477"/>
      <c r="XDL306" s="477"/>
      <c r="XDO306" s="477"/>
      <c r="XDT306" s="477"/>
      <c r="XDW306" s="477"/>
      <c r="XEB306" s="477"/>
      <c r="XEE306" s="477"/>
      <c r="XEJ306" s="477"/>
      <c r="XEM306" s="477"/>
      <c r="XER306" s="477"/>
      <c r="XEU306" s="477"/>
      <c r="XEZ306" s="477"/>
      <c r="XFC306" s="477"/>
    </row>
    <row r="307" spans="1:1023 1028:2047 2052:3071 3076:4095 4100:5119 5124:6143 6148:7167 7172:8191 8196:9215 9220:10239 10244:11263 11268:12287 12292:13311 13316:14335 14340:15359 15364:16383" ht="33.75" customHeight="1" x14ac:dyDescent="0.25">
      <c r="A307" s="158" t="str">
        <f>+'PAI 2025 GPS rempl2)'!A312</f>
        <v>130.1.1</v>
      </c>
      <c r="B307" s="60" t="str">
        <f>VLOOKUP(A307,'Dimensión 2 - Direccionamiento'!$B$9:$B$31,1,0)</f>
        <v>130.1.1</v>
      </c>
      <c r="C307" s="158" t="s">
        <v>1205</v>
      </c>
      <c r="D307" s="158">
        <v>1</v>
      </c>
      <c r="E307" s="158" t="s">
        <v>489</v>
      </c>
      <c r="F307" s="158" t="s">
        <v>1209</v>
      </c>
      <c r="G307" s="158" t="s">
        <v>19</v>
      </c>
      <c r="H307" s="158" t="s">
        <v>1795</v>
      </c>
      <c r="I307" s="158" t="s">
        <v>1795</v>
      </c>
      <c r="J307" s="158" t="s">
        <v>1795</v>
      </c>
      <c r="K307" s="158" t="s">
        <v>19</v>
      </c>
      <c r="L307" s="158" t="s">
        <v>19</v>
      </c>
      <c r="M307" s="158" t="s">
        <v>19</v>
      </c>
      <c r="N307" s="158" t="s">
        <v>1108</v>
      </c>
      <c r="O307" s="158" t="s">
        <v>19</v>
      </c>
      <c r="P307" s="158" t="s">
        <v>1815</v>
      </c>
      <c r="Q307" s="158">
        <v>10</v>
      </c>
      <c r="R307" s="158">
        <v>6</v>
      </c>
      <c r="S307" s="158" t="s">
        <v>487</v>
      </c>
      <c r="T307" s="158" t="s">
        <v>1816</v>
      </c>
      <c r="U307" s="165">
        <v>45705</v>
      </c>
      <c r="V307" s="165">
        <v>45978</v>
      </c>
      <c r="W307" s="158" t="s">
        <v>1210</v>
      </c>
      <c r="X307" s="359">
        <v>10</v>
      </c>
      <c r="Y307" s="158">
        <v>50</v>
      </c>
      <c r="Z307" s="158" t="s">
        <v>2441</v>
      </c>
      <c r="AA307" s="165"/>
      <c r="AB307" s="158">
        <v>50</v>
      </c>
      <c r="AC307" s="158" t="s">
        <v>2442</v>
      </c>
      <c r="AD307" s="165"/>
      <c r="AE307" s="158"/>
      <c r="AF307" s="158">
        <v>5</v>
      </c>
    </row>
    <row r="308" spans="1:1023 1028:2047 2052:3071 3076:4095 4100:5119 5124:6143 6148:7167 7172:8191 8196:9215 9220:10239 10244:11263 11268:12287 12292:13311 13316:14335 14340:15359 15364:16383" ht="33.75" customHeight="1" x14ac:dyDescent="0.25">
      <c r="A308" s="158" t="str">
        <f>+'PAI 2025 GPS rempl2)'!A313</f>
        <v>130.1.2</v>
      </c>
      <c r="B308" s="60" t="str">
        <f>VLOOKUP(A308,'Dimensión 2 - Direccionamiento'!$B$9:$B$31,1,0)</f>
        <v>130.1.2</v>
      </c>
      <c r="C308" s="158" t="s">
        <v>1205</v>
      </c>
      <c r="D308" s="158">
        <v>1</v>
      </c>
      <c r="E308" s="158" t="s">
        <v>489</v>
      </c>
      <c r="F308" s="158" t="s">
        <v>1211</v>
      </c>
      <c r="G308" s="158" t="s">
        <v>19</v>
      </c>
      <c r="H308" s="158">
        <v>0</v>
      </c>
      <c r="I308" s="158">
        <v>0</v>
      </c>
      <c r="J308" s="158">
        <v>0</v>
      </c>
      <c r="K308" s="158" t="s">
        <v>19</v>
      </c>
      <c r="L308" s="158" t="s">
        <v>19</v>
      </c>
      <c r="M308" s="158" t="s">
        <v>19</v>
      </c>
      <c r="N308" s="158" t="s">
        <v>1108</v>
      </c>
      <c r="O308" s="158" t="s">
        <v>19</v>
      </c>
      <c r="P308" s="158" t="s">
        <v>102</v>
      </c>
      <c r="Q308" s="158">
        <v>30</v>
      </c>
      <c r="R308" s="158">
        <v>1</v>
      </c>
      <c r="S308" s="165" t="s">
        <v>487</v>
      </c>
      <c r="T308" s="165" t="s">
        <v>1212</v>
      </c>
      <c r="U308" s="165">
        <v>45705</v>
      </c>
      <c r="V308" s="165">
        <v>45930</v>
      </c>
      <c r="W308" s="158" t="s">
        <v>1213</v>
      </c>
      <c r="X308" s="359">
        <v>30</v>
      </c>
      <c r="Y308" s="158">
        <v>0</v>
      </c>
      <c r="Z308" s="158" t="s">
        <v>2443</v>
      </c>
      <c r="AA308" s="165"/>
      <c r="AB308" s="158">
        <v>0</v>
      </c>
      <c r="AC308" s="158" t="s">
        <v>2444</v>
      </c>
      <c r="AD308" s="165"/>
      <c r="AE308" s="158"/>
      <c r="AF308" s="158">
        <v>0</v>
      </c>
    </row>
    <row r="309" spans="1:1023 1028:2047 2052:3071 3076:4095 4100:5119 5124:6143 6148:7167 7172:8191 8196:9215 9220:10239 10244:11263 11268:12287 12292:13311 13316:14335 14340:15359 15364:16383" ht="240" x14ac:dyDescent="0.25">
      <c r="A309" s="35" t="str">
        <f>+'PAI 2025 GPS rempl2)'!A314</f>
        <v>130.1.3</v>
      </c>
      <c r="B309" s="60" t="str">
        <f>VLOOKUP(A309,'Dimensión 2 - Direccionamiento'!$B$9:$B$31,1,0)</f>
        <v>130.1.3</v>
      </c>
      <c r="C309" s="158" t="s">
        <v>1205</v>
      </c>
      <c r="D309" s="158">
        <v>1</v>
      </c>
      <c r="E309" s="158" t="s">
        <v>2044</v>
      </c>
      <c r="F309" s="158" t="s">
        <v>1214</v>
      </c>
      <c r="G309" s="158" t="s">
        <v>19</v>
      </c>
      <c r="H309" s="158" t="s">
        <v>1795</v>
      </c>
      <c r="I309" s="158" t="s">
        <v>1795</v>
      </c>
      <c r="J309" s="158" t="s">
        <v>1795</v>
      </c>
      <c r="K309" s="158" t="s">
        <v>19</v>
      </c>
      <c r="L309" s="158" t="s">
        <v>19</v>
      </c>
      <c r="M309" s="158" t="s">
        <v>19</v>
      </c>
      <c r="N309" s="158" t="s">
        <v>1108</v>
      </c>
      <c r="O309" s="158" t="s">
        <v>19</v>
      </c>
      <c r="P309" s="158" t="s">
        <v>103</v>
      </c>
      <c r="Q309" s="158">
        <v>0</v>
      </c>
      <c r="R309" s="158">
        <v>1</v>
      </c>
      <c r="S309" s="158" t="s">
        <v>487</v>
      </c>
      <c r="T309" s="158" t="s">
        <v>1207</v>
      </c>
      <c r="U309" s="165">
        <v>45705</v>
      </c>
      <c r="V309" s="165">
        <v>45961</v>
      </c>
      <c r="W309" s="158" t="s">
        <v>1215</v>
      </c>
      <c r="X309" s="359">
        <v>0</v>
      </c>
      <c r="Y309" s="158">
        <v>0</v>
      </c>
      <c r="Z309" s="158" t="s">
        <v>2445</v>
      </c>
      <c r="AA309" s="165"/>
      <c r="AB309" s="158">
        <v>0</v>
      </c>
      <c r="AC309" s="158" t="s">
        <v>2446</v>
      </c>
      <c r="AD309" s="165"/>
      <c r="AE309" s="158"/>
      <c r="AF309" s="158">
        <v>0</v>
      </c>
    </row>
    <row r="310" spans="1:1023 1028:2047 2052:3071 3076:4095 4100:5119 5124:6143 6148:7167 7172:8191 8196:9215 9220:10239 10244:11263 11268:12287 12292:13311 13316:14335 14340:15359 15364:16383" ht="33.75" customHeight="1" x14ac:dyDescent="0.25">
      <c r="A310" s="158" t="str">
        <f>+'PAI 2025 GPS rempl2)'!A315</f>
        <v>130.1.4</v>
      </c>
      <c r="B310" s="60" t="str">
        <f>VLOOKUP(A310,'Dimensión 2 - Direccionamiento'!$B$9:$B$31,1,0)</f>
        <v>130.1.4</v>
      </c>
      <c r="C310" s="158" t="s">
        <v>1205</v>
      </c>
      <c r="D310" s="158">
        <v>1</v>
      </c>
      <c r="E310" s="158" t="s">
        <v>489</v>
      </c>
      <c r="F310" s="158" t="s">
        <v>1216</v>
      </c>
      <c r="G310" s="158" t="s">
        <v>19</v>
      </c>
      <c r="H310" s="158">
        <v>0</v>
      </c>
      <c r="I310" s="158">
        <v>0</v>
      </c>
      <c r="J310" s="158">
        <v>0</v>
      </c>
      <c r="K310" s="158" t="s">
        <v>19</v>
      </c>
      <c r="L310" s="158" t="s">
        <v>19</v>
      </c>
      <c r="M310" s="158" t="s">
        <v>19</v>
      </c>
      <c r="N310" s="158" t="s">
        <v>1108</v>
      </c>
      <c r="O310" s="158" t="s">
        <v>19</v>
      </c>
      <c r="P310" s="158" t="s">
        <v>104</v>
      </c>
      <c r="Q310" s="158">
        <v>30</v>
      </c>
      <c r="R310" s="158">
        <v>1</v>
      </c>
      <c r="S310" s="158" t="s">
        <v>487</v>
      </c>
      <c r="T310" s="158" t="s">
        <v>1207</v>
      </c>
      <c r="U310" s="165">
        <v>45705</v>
      </c>
      <c r="V310" s="165">
        <v>45807</v>
      </c>
      <c r="W310" s="158" t="s">
        <v>1217</v>
      </c>
      <c r="X310" s="359">
        <v>30</v>
      </c>
      <c r="Y310" s="158">
        <v>100</v>
      </c>
      <c r="Z310" s="158" t="s">
        <v>2760</v>
      </c>
      <c r="AA310" s="165">
        <v>45776</v>
      </c>
      <c r="AB310" s="158">
        <v>100</v>
      </c>
      <c r="AC310" s="158" t="s">
        <v>2447</v>
      </c>
      <c r="AD310" s="165">
        <v>45806</v>
      </c>
      <c r="AE310" s="158">
        <v>100</v>
      </c>
      <c r="AF310" s="158">
        <v>30</v>
      </c>
    </row>
    <row r="311" spans="1:1023 1028:2047 2052:3071 3076:4095 4100:5119 5124:6143 6148:7167 7172:8191 8196:9215 9220:10239 10244:11263 11268:12287 12292:13311 13316:14335 14340:15359 15364:16383" ht="33.75" customHeight="1" x14ac:dyDescent="0.25">
      <c r="A311" s="158" t="str">
        <f>+'PAI 2025 GPS rempl2)'!A316</f>
        <v>130.1.5</v>
      </c>
      <c r="B311" s="60" t="str">
        <f>VLOOKUP(A311,'Dimensión 2 - Direccionamiento'!$B$9:$B$31,1,0)</f>
        <v>130.1.5</v>
      </c>
      <c r="C311" s="158" t="s">
        <v>1205</v>
      </c>
      <c r="D311" s="158">
        <v>1</v>
      </c>
      <c r="E311" s="158" t="s">
        <v>489</v>
      </c>
      <c r="F311" s="158" t="s">
        <v>1218</v>
      </c>
      <c r="G311" s="158" t="s">
        <v>19</v>
      </c>
      <c r="H311" s="158" t="s">
        <v>1795</v>
      </c>
      <c r="I311" s="158" t="s">
        <v>1795</v>
      </c>
      <c r="J311" s="158" t="s">
        <v>1795</v>
      </c>
      <c r="K311" s="158" t="s">
        <v>19</v>
      </c>
      <c r="L311" s="158" t="s">
        <v>19</v>
      </c>
      <c r="M311" s="158" t="s">
        <v>19</v>
      </c>
      <c r="N311" s="158" t="s">
        <v>1108</v>
      </c>
      <c r="O311" s="158" t="s">
        <v>19</v>
      </c>
      <c r="P311" s="158" t="s">
        <v>105</v>
      </c>
      <c r="Q311" s="158">
        <v>30</v>
      </c>
      <c r="R311" s="158">
        <v>2</v>
      </c>
      <c r="S311" s="165" t="s">
        <v>487</v>
      </c>
      <c r="T311" s="165" t="s">
        <v>1219</v>
      </c>
      <c r="U311" s="165">
        <v>45810</v>
      </c>
      <c r="V311" s="165">
        <v>45978</v>
      </c>
      <c r="W311" s="158" t="s">
        <v>1220</v>
      </c>
      <c r="X311" s="359">
        <v>30</v>
      </c>
      <c r="Y311" s="158">
        <v>0</v>
      </c>
      <c r="Z311" s="158">
        <v>0</v>
      </c>
      <c r="AA311" s="165"/>
      <c r="AB311" s="158">
        <v>0</v>
      </c>
      <c r="AC311" s="158">
        <v>0</v>
      </c>
      <c r="AD311" s="165"/>
      <c r="AE311" s="158"/>
      <c r="AF311" s="158">
        <v>0</v>
      </c>
    </row>
    <row r="312" spans="1:1023 1028:2047 2052:3071 3076:4095 4100:5119 5124:6143 6148:7167 7172:8191 8196:9215 9220:10239 10244:11263 11268:12287 12292:13311 13316:14335 14340:15359 15364:16383" ht="120" x14ac:dyDescent="0.25">
      <c r="A312" s="359" t="str">
        <f>+'PAI 2025 GPS rempl2)'!A317</f>
        <v>100.1</v>
      </c>
      <c r="B312" s="359" t="str">
        <f>VLOOKUP(A312,'Dimensión 3-Gestión con Valor'!$B$10:$B$379,1,0)</f>
        <v>100.1</v>
      </c>
      <c r="C312" s="360" t="s">
        <v>1373</v>
      </c>
      <c r="D312" s="359">
        <v>2</v>
      </c>
      <c r="E312" s="359" t="s">
        <v>482</v>
      </c>
      <c r="F312" s="360" t="s">
        <v>1374</v>
      </c>
      <c r="G312" s="359" t="s">
        <v>501</v>
      </c>
      <c r="H312" s="359" t="s">
        <v>1795</v>
      </c>
      <c r="I312" s="359" t="s">
        <v>1795</v>
      </c>
      <c r="J312" s="359" t="s">
        <v>1795</v>
      </c>
      <c r="K312" s="360" t="s">
        <v>19</v>
      </c>
      <c r="L312" s="359" t="s">
        <v>502</v>
      </c>
      <c r="M312" s="359" t="s">
        <v>20</v>
      </c>
      <c r="N312" s="360" t="s">
        <v>532</v>
      </c>
      <c r="O312" s="359">
        <v>0</v>
      </c>
      <c r="P312" s="359" t="s">
        <v>397</v>
      </c>
      <c r="Q312" s="359">
        <v>25</v>
      </c>
      <c r="R312" s="359">
        <v>100</v>
      </c>
      <c r="S312" s="360" t="s">
        <v>515</v>
      </c>
      <c r="T312" s="359" t="s">
        <v>1375</v>
      </c>
      <c r="U312" s="360">
        <v>45719</v>
      </c>
      <c r="V312" s="360">
        <v>46007</v>
      </c>
      <c r="W312" s="359" t="s">
        <v>1376</v>
      </c>
      <c r="X312" s="359">
        <v>25</v>
      </c>
      <c r="Y312" s="359">
        <v>0</v>
      </c>
      <c r="Z312" s="359">
        <v>0</v>
      </c>
      <c r="AA312" s="360"/>
      <c r="AB312" s="370">
        <v>0</v>
      </c>
      <c r="AC312" s="359">
        <v>0</v>
      </c>
      <c r="AD312" s="360"/>
      <c r="AE312" s="368"/>
      <c r="AF312" s="359">
        <v>0</v>
      </c>
      <c r="AJ312" s="477"/>
      <c r="AM312" s="477"/>
      <c r="AR312" s="477"/>
      <c r="AU312" s="477"/>
      <c r="AZ312" s="477"/>
      <c r="BC312" s="477"/>
      <c r="BH312" s="477"/>
      <c r="BK312" s="477"/>
      <c r="BP312" s="477"/>
      <c r="BS312" s="477"/>
      <c r="BX312" s="477"/>
      <c r="CA312" s="477"/>
      <c r="CF312" s="477"/>
      <c r="CI312" s="477"/>
      <c r="CN312" s="477"/>
      <c r="CQ312" s="477"/>
      <c r="CV312" s="477"/>
      <c r="CY312" s="477"/>
      <c r="DD312" s="477"/>
      <c r="DG312" s="477"/>
      <c r="DL312" s="477"/>
      <c r="DO312" s="477"/>
      <c r="DT312" s="477"/>
      <c r="DW312" s="477"/>
      <c r="EB312" s="477"/>
      <c r="EE312" s="477"/>
      <c r="EJ312" s="477"/>
      <c r="EM312" s="477"/>
      <c r="ER312" s="477"/>
      <c r="EU312" s="477"/>
      <c r="EZ312" s="477"/>
      <c r="FC312" s="477"/>
      <c r="FH312" s="477"/>
      <c r="FK312" s="477"/>
      <c r="FP312" s="477"/>
      <c r="FS312" s="477"/>
      <c r="FX312" s="477"/>
      <c r="GA312" s="477"/>
      <c r="GF312" s="477"/>
      <c r="GI312" s="477"/>
      <c r="GN312" s="477"/>
      <c r="GQ312" s="477"/>
      <c r="GV312" s="477"/>
      <c r="GY312" s="477"/>
      <c r="HD312" s="477"/>
      <c r="HG312" s="477"/>
      <c r="HL312" s="477"/>
      <c r="HO312" s="477"/>
      <c r="HT312" s="477"/>
      <c r="HW312" s="477"/>
      <c r="IB312" s="477"/>
      <c r="IE312" s="477"/>
      <c r="IJ312" s="477"/>
      <c r="IM312" s="477"/>
      <c r="IR312" s="477"/>
      <c r="IU312" s="477"/>
      <c r="IZ312" s="477"/>
      <c r="JC312" s="477"/>
      <c r="JH312" s="477"/>
      <c r="JK312" s="477"/>
      <c r="JP312" s="477"/>
      <c r="JS312" s="477"/>
      <c r="JX312" s="477"/>
      <c r="KA312" s="477"/>
      <c r="KF312" s="477"/>
      <c r="KI312" s="477"/>
      <c r="KN312" s="477"/>
      <c r="KQ312" s="477"/>
      <c r="KV312" s="477"/>
      <c r="KY312" s="477"/>
      <c r="LD312" s="477"/>
      <c r="LG312" s="477"/>
      <c r="LL312" s="477"/>
      <c r="LO312" s="477"/>
      <c r="LT312" s="477"/>
      <c r="LW312" s="477"/>
      <c r="MB312" s="477"/>
      <c r="ME312" s="477"/>
      <c r="MJ312" s="477"/>
      <c r="MM312" s="477"/>
      <c r="MR312" s="477"/>
      <c r="MU312" s="477"/>
      <c r="MZ312" s="477"/>
      <c r="NC312" s="477"/>
      <c r="NH312" s="477"/>
      <c r="NK312" s="477"/>
      <c r="NP312" s="477"/>
      <c r="NS312" s="477"/>
      <c r="NX312" s="477"/>
      <c r="OA312" s="477"/>
      <c r="OF312" s="477"/>
      <c r="OI312" s="477"/>
      <c r="ON312" s="477"/>
      <c r="OQ312" s="477"/>
      <c r="OV312" s="477"/>
      <c r="OY312" s="477"/>
      <c r="PD312" s="477"/>
      <c r="PG312" s="477"/>
      <c r="PL312" s="477"/>
      <c r="PO312" s="477"/>
      <c r="PT312" s="477"/>
      <c r="PW312" s="477"/>
      <c r="QB312" s="477"/>
      <c r="QE312" s="477"/>
      <c r="QJ312" s="477"/>
      <c r="QM312" s="477"/>
      <c r="QR312" s="477"/>
      <c r="QU312" s="477"/>
      <c r="QZ312" s="477"/>
      <c r="RC312" s="477"/>
      <c r="RH312" s="477"/>
      <c r="RK312" s="477"/>
      <c r="RP312" s="477"/>
      <c r="RS312" s="477"/>
      <c r="RX312" s="477"/>
      <c r="SA312" s="477"/>
      <c r="SF312" s="477"/>
      <c r="SI312" s="477"/>
      <c r="SN312" s="477"/>
      <c r="SQ312" s="477"/>
      <c r="SV312" s="477"/>
      <c r="SY312" s="477"/>
      <c r="TD312" s="477"/>
      <c r="TG312" s="477"/>
      <c r="TL312" s="477"/>
      <c r="TO312" s="477"/>
      <c r="TT312" s="477"/>
      <c r="TW312" s="477"/>
      <c r="UB312" s="477"/>
      <c r="UE312" s="477"/>
      <c r="UJ312" s="477"/>
      <c r="UM312" s="477"/>
      <c r="UR312" s="477"/>
      <c r="UU312" s="477"/>
      <c r="UZ312" s="477"/>
      <c r="VC312" s="477"/>
      <c r="VH312" s="477"/>
      <c r="VK312" s="477"/>
      <c r="VP312" s="477"/>
      <c r="VS312" s="477"/>
      <c r="VX312" s="477"/>
      <c r="WA312" s="477"/>
      <c r="WF312" s="477"/>
      <c r="WI312" s="477"/>
      <c r="WN312" s="477"/>
      <c r="WQ312" s="477"/>
      <c r="WV312" s="477"/>
      <c r="WY312" s="477"/>
      <c r="XD312" s="477"/>
      <c r="XG312" s="477"/>
      <c r="XL312" s="477"/>
      <c r="XO312" s="477"/>
      <c r="XT312" s="477"/>
      <c r="XW312" s="477"/>
      <c r="YB312" s="477"/>
      <c r="YE312" s="477"/>
      <c r="YJ312" s="477"/>
      <c r="YM312" s="477"/>
      <c r="YR312" s="477"/>
      <c r="YU312" s="477"/>
      <c r="YZ312" s="477"/>
      <c r="ZC312" s="477"/>
      <c r="ZH312" s="477"/>
      <c r="ZK312" s="477"/>
      <c r="ZP312" s="477"/>
      <c r="ZS312" s="477"/>
      <c r="ZX312" s="477"/>
      <c r="AAA312" s="477"/>
      <c r="AAF312" s="477"/>
      <c r="AAI312" s="477"/>
      <c r="AAN312" s="477"/>
      <c r="AAQ312" s="477"/>
      <c r="AAV312" s="477"/>
      <c r="AAY312" s="477"/>
      <c r="ABD312" s="477"/>
      <c r="ABG312" s="477"/>
      <c r="ABL312" s="477"/>
      <c r="ABO312" s="477"/>
      <c r="ABT312" s="477"/>
      <c r="ABW312" s="477"/>
      <c r="ACB312" s="477"/>
      <c r="ACE312" s="477"/>
      <c r="ACJ312" s="477"/>
      <c r="ACM312" s="477"/>
      <c r="ACR312" s="477"/>
      <c r="ACU312" s="477"/>
      <c r="ACZ312" s="477"/>
      <c r="ADC312" s="477"/>
      <c r="ADH312" s="477"/>
      <c r="ADK312" s="477"/>
      <c r="ADP312" s="477"/>
      <c r="ADS312" s="477"/>
      <c r="ADX312" s="477"/>
      <c r="AEA312" s="477"/>
      <c r="AEF312" s="477"/>
      <c r="AEI312" s="477"/>
      <c r="AEN312" s="477"/>
      <c r="AEQ312" s="477"/>
      <c r="AEV312" s="477"/>
      <c r="AEY312" s="477"/>
      <c r="AFD312" s="477"/>
      <c r="AFG312" s="477"/>
      <c r="AFL312" s="477"/>
      <c r="AFO312" s="477"/>
      <c r="AFT312" s="477"/>
      <c r="AFW312" s="477"/>
      <c r="AGB312" s="477"/>
      <c r="AGE312" s="477"/>
      <c r="AGJ312" s="477"/>
      <c r="AGM312" s="477"/>
      <c r="AGR312" s="477"/>
      <c r="AGU312" s="477"/>
      <c r="AGZ312" s="477"/>
      <c r="AHC312" s="477"/>
      <c r="AHH312" s="477"/>
      <c r="AHK312" s="477"/>
      <c r="AHP312" s="477"/>
      <c r="AHS312" s="477"/>
      <c r="AHX312" s="477"/>
      <c r="AIA312" s="477"/>
      <c r="AIF312" s="477"/>
      <c r="AII312" s="477"/>
      <c r="AIN312" s="477"/>
      <c r="AIQ312" s="477"/>
      <c r="AIV312" s="477"/>
      <c r="AIY312" s="477"/>
      <c r="AJD312" s="477"/>
      <c r="AJG312" s="477"/>
      <c r="AJL312" s="477"/>
      <c r="AJO312" s="477"/>
      <c r="AJT312" s="477"/>
      <c r="AJW312" s="477"/>
      <c r="AKB312" s="477"/>
      <c r="AKE312" s="477"/>
      <c r="AKJ312" s="477"/>
      <c r="AKM312" s="477"/>
      <c r="AKR312" s="477"/>
      <c r="AKU312" s="477"/>
      <c r="AKZ312" s="477"/>
      <c r="ALC312" s="477"/>
      <c r="ALH312" s="477"/>
      <c r="ALK312" s="477"/>
      <c r="ALP312" s="477"/>
      <c r="ALS312" s="477"/>
      <c r="ALX312" s="477"/>
      <c r="AMA312" s="477"/>
      <c r="AMF312" s="477"/>
      <c r="AMI312" s="477"/>
      <c r="AMN312" s="477"/>
      <c r="AMQ312" s="477"/>
      <c r="AMV312" s="477"/>
      <c r="AMY312" s="477"/>
      <c r="AND312" s="477"/>
      <c r="ANG312" s="477"/>
      <c r="ANL312" s="477"/>
      <c r="ANO312" s="477"/>
      <c r="ANT312" s="477"/>
      <c r="ANW312" s="477"/>
      <c r="AOB312" s="477"/>
      <c r="AOE312" s="477"/>
      <c r="AOJ312" s="477"/>
      <c r="AOM312" s="477"/>
      <c r="AOR312" s="477"/>
      <c r="AOU312" s="477"/>
      <c r="AOZ312" s="477"/>
      <c r="APC312" s="477"/>
      <c r="APH312" s="477"/>
      <c r="APK312" s="477"/>
      <c r="APP312" s="477"/>
      <c r="APS312" s="477"/>
      <c r="APX312" s="477"/>
      <c r="AQA312" s="477"/>
      <c r="AQF312" s="477"/>
      <c r="AQI312" s="477"/>
      <c r="AQN312" s="477"/>
      <c r="AQQ312" s="477"/>
      <c r="AQV312" s="477"/>
      <c r="AQY312" s="477"/>
      <c r="ARD312" s="477"/>
      <c r="ARG312" s="477"/>
      <c r="ARL312" s="477"/>
      <c r="ARO312" s="477"/>
      <c r="ART312" s="477"/>
      <c r="ARW312" s="477"/>
      <c r="ASB312" s="477"/>
      <c r="ASE312" s="477"/>
      <c r="ASJ312" s="477"/>
      <c r="ASM312" s="477"/>
      <c r="ASR312" s="477"/>
      <c r="ASU312" s="477"/>
      <c r="ASZ312" s="477"/>
      <c r="ATC312" s="477"/>
      <c r="ATH312" s="477"/>
      <c r="ATK312" s="477"/>
      <c r="ATP312" s="477"/>
      <c r="ATS312" s="477"/>
      <c r="ATX312" s="477"/>
      <c r="AUA312" s="477"/>
      <c r="AUF312" s="477"/>
      <c r="AUI312" s="477"/>
      <c r="AUN312" s="477"/>
      <c r="AUQ312" s="477"/>
      <c r="AUV312" s="477"/>
      <c r="AUY312" s="477"/>
      <c r="AVD312" s="477"/>
      <c r="AVG312" s="477"/>
      <c r="AVL312" s="477"/>
      <c r="AVO312" s="477"/>
      <c r="AVT312" s="477"/>
      <c r="AVW312" s="477"/>
      <c r="AWB312" s="477"/>
      <c r="AWE312" s="477"/>
      <c r="AWJ312" s="477"/>
      <c r="AWM312" s="477"/>
      <c r="AWR312" s="477"/>
      <c r="AWU312" s="477"/>
      <c r="AWZ312" s="477"/>
      <c r="AXC312" s="477"/>
      <c r="AXH312" s="477"/>
      <c r="AXK312" s="477"/>
      <c r="AXP312" s="477"/>
      <c r="AXS312" s="477"/>
      <c r="AXX312" s="477"/>
      <c r="AYA312" s="477"/>
      <c r="AYF312" s="477"/>
      <c r="AYI312" s="477"/>
      <c r="AYN312" s="477"/>
      <c r="AYQ312" s="477"/>
      <c r="AYV312" s="477"/>
      <c r="AYY312" s="477"/>
      <c r="AZD312" s="477"/>
      <c r="AZG312" s="477"/>
      <c r="AZL312" s="477"/>
      <c r="AZO312" s="477"/>
      <c r="AZT312" s="477"/>
      <c r="AZW312" s="477"/>
      <c r="BAB312" s="477"/>
      <c r="BAE312" s="477"/>
      <c r="BAJ312" s="477"/>
      <c r="BAM312" s="477"/>
      <c r="BAR312" s="477"/>
      <c r="BAU312" s="477"/>
      <c r="BAZ312" s="477"/>
      <c r="BBC312" s="477"/>
      <c r="BBH312" s="477"/>
      <c r="BBK312" s="477"/>
      <c r="BBP312" s="477"/>
      <c r="BBS312" s="477"/>
      <c r="BBX312" s="477"/>
      <c r="BCA312" s="477"/>
      <c r="BCF312" s="477"/>
      <c r="BCI312" s="477"/>
      <c r="BCN312" s="477"/>
      <c r="BCQ312" s="477"/>
      <c r="BCV312" s="477"/>
      <c r="BCY312" s="477"/>
      <c r="BDD312" s="477"/>
      <c r="BDG312" s="477"/>
      <c r="BDL312" s="477"/>
      <c r="BDO312" s="477"/>
      <c r="BDT312" s="477"/>
      <c r="BDW312" s="477"/>
      <c r="BEB312" s="477"/>
      <c r="BEE312" s="477"/>
      <c r="BEJ312" s="477"/>
      <c r="BEM312" s="477"/>
      <c r="BER312" s="477"/>
      <c r="BEU312" s="477"/>
      <c r="BEZ312" s="477"/>
      <c r="BFC312" s="477"/>
      <c r="BFH312" s="477"/>
      <c r="BFK312" s="477"/>
      <c r="BFP312" s="477"/>
      <c r="BFS312" s="477"/>
      <c r="BFX312" s="477"/>
      <c r="BGA312" s="477"/>
      <c r="BGF312" s="477"/>
      <c r="BGI312" s="477"/>
      <c r="BGN312" s="477"/>
      <c r="BGQ312" s="477"/>
      <c r="BGV312" s="477"/>
      <c r="BGY312" s="477"/>
      <c r="BHD312" s="477"/>
      <c r="BHG312" s="477"/>
      <c r="BHL312" s="477"/>
      <c r="BHO312" s="477"/>
      <c r="BHT312" s="477"/>
      <c r="BHW312" s="477"/>
      <c r="BIB312" s="477"/>
      <c r="BIE312" s="477"/>
      <c r="BIJ312" s="477"/>
      <c r="BIM312" s="477"/>
      <c r="BIR312" s="477"/>
      <c r="BIU312" s="477"/>
      <c r="BIZ312" s="477"/>
      <c r="BJC312" s="477"/>
      <c r="BJH312" s="477"/>
      <c r="BJK312" s="477"/>
      <c r="BJP312" s="477"/>
      <c r="BJS312" s="477"/>
      <c r="BJX312" s="477"/>
      <c r="BKA312" s="477"/>
      <c r="BKF312" s="477"/>
      <c r="BKI312" s="477"/>
      <c r="BKN312" s="477"/>
      <c r="BKQ312" s="477"/>
      <c r="BKV312" s="477"/>
      <c r="BKY312" s="477"/>
      <c r="BLD312" s="477"/>
      <c r="BLG312" s="477"/>
      <c r="BLL312" s="477"/>
      <c r="BLO312" s="477"/>
      <c r="BLT312" s="477"/>
      <c r="BLW312" s="477"/>
      <c r="BMB312" s="477"/>
      <c r="BME312" s="477"/>
      <c r="BMJ312" s="477"/>
      <c r="BMM312" s="477"/>
      <c r="BMR312" s="477"/>
      <c r="BMU312" s="477"/>
      <c r="BMZ312" s="477"/>
      <c r="BNC312" s="477"/>
      <c r="BNH312" s="477"/>
      <c r="BNK312" s="477"/>
      <c r="BNP312" s="477"/>
      <c r="BNS312" s="477"/>
      <c r="BNX312" s="477"/>
      <c r="BOA312" s="477"/>
      <c r="BOF312" s="477"/>
      <c r="BOI312" s="477"/>
      <c r="BON312" s="477"/>
      <c r="BOQ312" s="477"/>
      <c r="BOV312" s="477"/>
      <c r="BOY312" s="477"/>
      <c r="BPD312" s="477"/>
      <c r="BPG312" s="477"/>
      <c r="BPL312" s="477"/>
      <c r="BPO312" s="477"/>
      <c r="BPT312" s="477"/>
      <c r="BPW312" s="477"/>
      <c r="BQB312" s="477"/>
      <c r="BQE312" s="477"/>
      <c r="BQJ312" s="477"/>
      <c r="BQM312" s="477"/>
      <c r="BQR312" s="477"/>
      <c r="BQU312" s="477"/>
      <c r="BQZ312" s="477"/>
      <c r="BRC312" s="477"/>
      <c r="BRH312" s="477"/>
      <c r="BRK312" s="477"/>
      <c r="BRP312" s="477"/>
      <c r="BRS312" s="477"/>
      <c r="BRX312" s="477"/>
      <c r="BSA312" s="477"/>
      <c r="BSF312" s="477"/>
      <c r="BSI312" s="477"/>
      <c r="BSN312" s="477"/>
      <c r="BSQ312" s="477"/>
      <c r="BSV312" s="477"/>
      <c r="BSY312" s="477"/>
      <c r="BTD312" s="477"/>
      <c r="BTG312" s="477"/>
      <c r="BTL312" s="477"/>
      <c r="BTO312" s="477"/>
      <c r="BTT312" s="477"/>
      <c r="BTW312" s="477"/>
      <c r="BUB312" s="477"/>
      <c r="BUE312" s="477"/>
      <c r="BUJ312" s="477"/>
      <c r="BUM312" s="477"/>
      <c r="BUR312" s="477"/>
      <c r="BUU312" s="477"/>
      <c r="BUZ312" s="477"/>
      <c r="BVC312" s="477"/>
      <c r="BVH312" s="477"/>
      <c r="BVK312" s="477"/>
      <c r="BVP312" s="477"/>
      <c r="BVS312" s="477"/>
      <c r="BVX312" s="477"/>
      <c r="BWA312" s="477"/>
      <c r="BWF312" s="477"/>
      <c r="BWI312" s="477"/>
      <c r="BWN312" s="477"/>
      <c r="BWQ312" s="477"/>
      <c r="BWV312" s="477"/>
      <c r="BWY312" s="477"/>
      <c r="BXD312" s="477"/>
      <c r="BXG312" s="477"/>
      <c r="BXL312" s="477"/>
      <c r="BXO312" s="477"/>
      <c r="BXT312" s="477"/>
      <c r="BXW312" s="477"/>
      <c r="BYB312" s="477"/>
      <c r="BYE312" s="477"/>
      <c r="BYJ312" s="477"/>
      <c r="BYM312" s="477"/>
      <c r="BYR312" s="477"/>
      <c r="BYU312" s="477"/>
      <c r="BYZ312" s="477"/>
      <c r="BZC312" s="477"/>
      <c r="BZH312" s="477"/>
      <c r="BZK312" s="477"/>
      <c r="BZP312" s="477"/>
      <c r="BZS312" s="477"/>
      <c r="BZX312" s="477"/>
      <c r="CAA312" s="477"/>
      <c r="CAF312" s="477"/>
      <c r="CAI312" s="477"/>
      <c r="CAN312" s="477"/>
      <c r="CAQ312" s="477"/>
      <c r="CAV312" s="477"/>
      <c r="CAY312" s="477"/>
      <c r="CBD312" s="477"/>
      <c r="CBG312" s="477"/>
      <c r="CBL312" s="477"/>
      <c r="CBO312" s="477"/>
      <c r="CBT312" s="477"/>
      <c r="CBW312" s="477"/>
      <c r="CCB312" s="477"/>
      <c r="CCE312" s="477"/>
      <c r="CCJ312" s="477"/>
      <c r="CCM312" s="477"/>
      <c r="CCR312" s="477"/>
      <c r="CCU312" s="477"/>
      <c r="CCZ312" s="477"/>
      <c r="CDC312" s="477"/>
      <c r="CDH312" s="477"/>
      <c r="CDK312" s="477"/>
      <c r="CDP312" s="477"/>
      <c r="CDS312" s="477"/>
      <c r="CDX312" s="477"/>
      <c r="CEA312" s="477"/>
      <c r="CEF312" s="477"/>
      <c r="CEI312" s="477"/>
      <c r="CEN312" s="477"/>
      <c r="CEQ312" s="477"/>
      <c r="CEV312" s="477"/>
      <c r="CEY312" s="477"/>
      <c r="CFD312" s="477"/>
      <c r="CFG312" s="477"/>
      <c r="CFL312" s="477"/>
      <c r="CFO312" s="477"/>
      <c r="CFT312" s="477"/>
      <c r="CFW312" s="477"/>
      <c r="CGB312" s="477"/>
      <c r="CGE312" s="477"/>
      <c r="CGJ312" s="477"/>
      <c r="CGM312" s="477"/>
      <c r="CGR312" s="477"/>
      <c r="CGU312" s="477"/>
      <c r="CGZ312" s="477"/>
      <c r="CHC312" s="477"/>
      <c r="CHH312" s="477"/>
      <c r="CHK312" s="477"/>
      <c r="CHP312" s="477"/>
      <c r="CHS312" s="477"/>
      <c r="CHX312" s="477"/>
      <c r="CIA312" s="477"/>
      <c r="CIF312" s="477"/>
      <c r="CII312" s="477"/>
      <c r="CIN312" s="477"/>
      <c r="CIQ312" s="477"/>
      <c r="CIV312" s="477"/>
      <c r="CIY312" s="477"/>
      <c r="CJD312" s="477"/>
      <c r="CJG312" s="477"/>
      <c r="CJL312" s="477"/>
      <c r="CJO312" s="477"/>
      <c r="CJT312" s="477"/>
      <c r="CJW312" s="477"/>
      <c r="CKB312" s="477"/>
      <c r="CKE312" s="477"/>
      <c r="CKJ312" s="477"/>
      <c r="CKM312" s="477"/>
      <c r="CKR312" s="477"/>
      <c r="CKU312" s="477"/>
      <c r="CKZ312" s="477"/>
      <c r="CLC312" s="477"/>
      <c r="CLH312" s="477"/>
      <c r="CLK312" s="477"/>
      <c r="CLP312" s="477"/>
      <c r="CLS312" s="477"/>
      <c r="CLX312" s="477"/>
      <c r="CMA312" s="477"/>
      <c r="CMF312" s="477"/>
      <c r="CMI312" s="477"/>
      <c r="CMN312" s="477"/>
      <c r="CMQ312" s="477"/>
      <c r="CMV312" s="477"/>
      <c r="CMY312" s="477"/>
      <c r="CND312" s="477"/>
      <c r="CNG312" s="477"/>
      <c r="CNL312" s="477"/>
      <c r="CNO312" s="477"/>
      <c r="CNT312" s="477"/>
      <c r="CNW312" s="477"/>
      <c r="COB312" s="477"/>
      <c r="COE312" s="477"/>
      <c r="COJ312" s="477"/>
      <c r="COM312" s="477"/>
      <c r="COR312" s="477"/>
      <c r="COU312" s="477"/>
      <c r="COZ312" s="477"/>
      <c r="CPC312" s="477"/>
      <c r="CPH312" s="477"/>
      <c r="CPK312" s="477"/>
      <c r="CPP312" s="477"/>
      <c r="CPS312" s="477"/>
      <c r="CPX312" s="477"/>
      <c r="CQA312" s="477"/>
      <c r="CQF312" s="477"/>
      <c r="CQI312" s="477"/>
      <c r="CQN312" s="477"/>
      <c r="CQQ312" s="477"/>
      <c r="CQV312" s="477"/>
      <c r="CQY312" s="477"/>
      <c r="CRD312" s="477"/>
      <c r="CRG312" s="477"/>
      <c r="CRL312" s="477"/>
      <c r="CRO312" s="477"/>
      <c r="CRT312" s="477"/>
      <c r="CRW312" s="477"/>
      <c r="CSB312" s="477"/>
      <c r="CSE312" s="477"/>
      <c r="CSJ312" s="477"/>
      <c r="CSM312" s="477"/>
      <c r="CSR312" s="477"/>
      <c r="CSU312" s="477"/>
      <c r="CSZ312" s="477"/>
      <c r="CTC312" s="477"/>
      <c r="CTH312" s="477"/>
      <c r="CTK312" s="477"/>
      <c r="CTP312" s="477"/>
      <c r="CTS312" s="477"/>
      <c r="CTX312" s="477"/>
      <c r="CUA312" s="477"/>
      <c r="CUF312" s="477"/>
      <c r="CUI312" s="477"/>
      <c r="CUN312" s="477"/>
      <c r="CUQ312" s="477"/>
      <c r="CUV312" s="477"/>
      <c r="CUY312" s="477"/>
      <c r="CVD312" s="477"/>
      <c r="CVG312" s="477"/>
      <c r="CVL312" s="477"/>
      <c r="CVO312" s="477"/>
      <c r="CVT312" s="477"/>
      <c r="CVW312" s="477"/>
      <c r="CWB312" s="477"/>
      <c r="CWE312" s="477"/>
      <c r="CWJ312" s="477"/>
      <c r="CWM312" s="477"/>
      <c r="CWR312" s="477"/>
      <c r="CWU312" s="477"/>
      <c r="CWZ312" s="477"/>
      <c r="CXC312" s="477"/>
      <c r="CXH312" s="477"/>
      <c r="CXK312" s="477"/>
      <c r="CXP312" s="477"/>
      <c r="CXS312" s="477"/>
      <c r="CXX312" s="477"/>
      <c r="CYA312" s="477"/>
      <c r="CYF312" s="477"/>
      <c r="CYI312" s="477"/>
      <c r="CYN312" s="477"/>
      <c r="CYQ312" s="477"/>
      <c r="CYV312" s="477"/>
      <c r="CYY312" s="477"/>
      <c r="CZD312" s="477"/>
      <c r="CZG312" s="477"/>
      <c r="CZL312" s="477"/>
      <c r="CZO312" s="477"/>
      <c r="CZT312" s="477"/>
      <c r="CZW312" s="477"/>
      <c r="DAB312" s="477"/>
      <c r="DAE312" s="477"/>
      <c r="DAJ312" s="477"/>
      <c r="DAM312" s="477"/>
      <c r="DAR312" s="477"/>
      <c r="DAU312" s="477"/>
      <c r="DAZ312" s="477"/>
      <c r="DBC312" s="477"/>
      <c r="DBH312" s="477"/>
      <c r="DBK312" s="477"/>
      <c r="DBP312" s="477"/>
      <c r="DBS312" s="477"/>
      <c r="DBX312" s="477"/>
      <c r="DCA312" s="477"/>
      <c r="DCF312" s="477"/>
      <c r="DCI312" s="477"/>
      <c r="DCN312" s="477"/>
      <c r="DCQ312" s="477"/>
      <c r="DCV312" s="477"/>
      <c r="DCY312" s="477"/>
      <c r="DDD312" s="477"/>
      <c r="DDG312" s="477"/>
      <c r="DDL312" s="477"/>
      <c r="DDO312" s="477"/>
      <c r="DDT312" s="477"/>
      <c r="DDW312" s="477"/>
      <c r="DEB312" s="477"/>
      <c r="DEE312" s="477"/>
      <c r="DEJ312" s="477"/>
      <c r="DEM312" s="477"/>
      <c r="DER312" s="477"/>
      <c r="DEU312" s="477"/>
      <c r="DEZ312" s="477"/>
      <c r="DFC312" s="477"/>
      <c r="DFH312" s="477"/>
      <c r="DFK312" s="477"/>
      <c r="DFP312" s="477"/>
      <c r="DFS312" s="477"/>
      <c r="DFX312" s="477"/>
      <c r="DGA312" s="477"/>
      <c r="DGF312" s="477"/>
      <c r="DGI312" s="477"/>
      <c r="DGN312" s="477"/>
      <c r="DGQ312" s="477"/>
      <c r="DGV312" s="477"/>
      <c r="DGY312" s="477"/>
      <c r="DHD312" s="477"/>
      <c r="DHG312" s="477"/>
      <c r="DHL312" s="477"/>
      <c r="DHO312" s="477"/>
      <c r="DHT312" s="477"/>
      <c r="DHW312" s="477"/>
      <c r="DIB312" s="477"/>
      <c r="DIE312" s="477"/>
      <c r="DIJ312" s="477"/>
      <c r="DIM312" s="477"/>
      <c r="DIR312" s="477"/>
      <c r="DIU312" s="477"/>
      <c r="DIZ312" s="477"/>
      <c r="DJC312" s="477"/>
      <c r="DJH312" s="477"/>
      <c r="DJK312" s="477"/>
      <c r="DJP312" s="477"/>
      <c r="DJS312" s="477"/>
      <c r="DJX312" s="477"/>
      <c r="DKA312" s="477"/>
      <c r="DKF312" s="477"/>
      <c r="DKI312" s="477"/>
      <c r="DKN312" s="477"/>
      <c r="DKQ312" s="477"/>
      <c r="DKV312" s="477"/>
      <c r="DKY312" s="477"/>
      <c r="DLD312" s="477"/>
      <c r="DLG312" s="477"/>
      <c r="DLL312" s="477"/>
      <c r="DLO312" s="477"/>
      <c r="DLT312" s="477"/>
      <c r="DLW312" s="477"/>
      <c r="DMB312" s="477"/>
      <c r="DME312" s="477"/>
      <c r="DMJ312" s="477"/>
      <c r="DMM312" s="477"/>
      <c r="DMR312" s="477"/>
      <c r="DMU312" s="477"/>
      <c r="DMZ312" s="477"/>
      <c r="DNC312" s="477"/>
      <c r="DNH312" s="477"/>
      <c r="DNK312" s="477"/>
      <c r="DNP312" s="477"/>
      <c r="DNS312" s="477"/>
      <c r="DNX312" s="477"/>
      <c r="DOA312" s="477"/>
      <c r="DOF312" s="477"/>
      <c r="DOI312" s="477"/>
      <c r="DON312" s="477"/>
      <c r="DOQ312" s="477"/>
      <c r="DOV312" s="477"/>
      <c r="DOY312" s="477"/>
      <c r="DPD312" s="477"/>
      <c r="DPG312" s="477"/>
      <c r="DPL312" s="477"/>
      <c r="DPO312" s="477"/>
      <c r="DPT312" s="477"/>
      <c r="DPW312" s="477"/>
      <c r="DQB312" s="477"/>
      <c r="DQE312" s="477"/>
      <c r="DQJ312" s="477"/>
      <c r="DQM312" s="477"/>
      <c r="DQR312" s="477"/>
      <c r="DQU312" s="477"/>
      <c r="DQZ312" s="477"/>
      <c r="DRC312" s="477"/>
      <c r="DRH312" s="477"/>
      <c r="DRK312" s="477"/>
      <c r="DRP312" s="477"/>
      <c r="DRS312" s="477"/>
      <c r="DRX312" s="477"/>
      <c r="DSA312" s="477"/>
      <c r="DSF312" s="477"/>
      <c r="DSI312" s="477"/>
      <c r="DSN312" s="477"/>
      <c r="DSQ312" s="477"/>
      <c r="DSV312" s="477"/>
      <c r="DSY312" s="477"/>
      <c r="DTD312" s="477"/>
      <c r="DTG312" s="477"/>
      <c r="DTL312" s="477"/>
      <c r="DTO312" s="477"/>
      <c r="DTT312" s="477"/>
      <c r="DTW312" s="477"/>
      <c r="DUB312" s="477"/>
      <c r="DUE312" s="477"/>
      <c r="DUJ312" s="477"/>
      <c r="DUM312" s="477"/>
      <c r="DUR312" s="477"/>
      <c r="DUU312" s="477"/>
      <c r="DUZ312" s="477"/>
      <c r="DVC312" s="477"/>
      <c r="DVH312" s="477"/>
      <c r="DVK312" s="477"/>
      <c r="DVP312" s="477"/>
      <c r="DVS312" s="477"/>
      <c r="DVX312" s="477"/>
      <c r="DWA312" s="477"/>
      <c r="DWF312" s="477"/>
      <c r="DWI312" s="477"/>
      <c r="DWN312" s="477"/>
      <c r="DWQ312" s="477"/>
      <c r="DWV312" s="477"/>
      <c r="DWY312" s="477"/>
      <c r="DXD312" s="477"/>
      <c r="DXG312" s="477"/>
      <c r="DXL312" s="477"/>
      <c r="DXO312" s="477"/>
      <c r="DXT312" s="477"/>
      <c r="DXW312" s="477"/>
      <c r="DYB312" s="477"/>
      <c r="DYE312" s="477"/>
      <c r="DYJ312" s="477"/>
      <c r="DYM312" s="477"/>
      <c r="DYR312" s="477"/>
      <c r="DYU312" s="477"/>
      <c r="DYZ312" s="477"/>
      <c r="DZC312" s="477"/>
      <c r="DZH312" s="477"/>
      <c r="DZK312" s="477"/>
      <c r="DZP312" s="477"/>
      <c r="DZS312" s="477"/>
      <c r="DZX312" s="477"/>
      <c r="EAA312" s="477"/>
      <c r="EAF312" s="477"/>
      <c r="EAI312" s="477"/>
      <c r="EAN312" s="477"/>
      <c r="EAQ312" s="477"/>
      <c r="EAV312" s="477"/>
      <c r="EAY312" s="477"/>
      <c r="EBD312" s="477"/>
      <c r="EBG312" s="477"/>
      <c r="EBL312" s="477"/>
      <c r="EBO312" s="477"/>
      <c r="EBT312" s="477"/>
      <c r="EBW312" s="477"/>
      <c r="ECB312" s="477"/>
      <c r="ECE312" s="477"/>
      <c r="ECJ312" s="477"/>
      <c r="ECM312" s="477"/>
      <c r="ECR312" s="477"/>
      <c r="ECU312" s="477"/>
      <c r="ECZ312" s="477"/>
      <c r="EDC312" s="477"/>
      <c r="EDH312" s="477"/>
      <c r="EDK312" s="477"/>
      <c r="EDP312" s="477"/>
      <c r="EDS312" s="477"/>
      <c r="EDX312" s="477"/>
      <c r="EEA312" s="477"/>
      <c r="EEF312" s="477"/>
      <c r="EEI312" s="477"/>
      <c r="EEN312" s="477"/>
      <c r="EEQ312" s="477"/>
      <c r="EEV312" s="477"/>
      <c r="EEY312" s="477"/>
      <c r="EFD312" s="477"/>
      <c r="EFG312" s="477"/>
      <c r="EFL312" s="477"/>
      <c r="EFO312" s="477"/>
      <c r="EFT312" s="477"/>
      <c r="EFW312" s="477"/>
      <c r="EGB312" s="477"/>
      <c r="EGE312" s="477"/>
      <c r="EGJ312" s="477"/>
      <c r="EGM312" s="477"/>
      <c r="EGR312" s="477"/>
      <c r="EGU312" s="477"/>
      <c r="EGZ312" s="477"/>
      <c r="EHC312" s="477"/>
      <c r="EHH312" s="477"/>
      <c r="EHK312" s="477"/>
      <c r="EHP312" s="477"/>
      <c r="EHS312" s="477"/>
      <c r="EHX312" s="477"/>
      <c r="EIA312" s="477"/>
      <c r="EIF312" s="477"/>
      <c r="EII312" s="477"/>
      <c r="EIN312" s="477"/>
      <c r="EIQ312" s="477"/>
      <c r="EIV312" s="477"/>
      <c r="EIY312" s="477"/>
      <c r="EJD312" s="477"/>
      <c r="EJG312" s="477"/>
      <c r="EJL312" s="477"/>
      <c r="EJO312" s="477"/>
      <c r="EJT312" s="477"/>
      <c r="EJW312" s="477"/>
      <c r="EKB312" s="477"/>
      <c r="EKE312" s="477"/>
      <c r="EKJ312" s="477"/>
      <c r="EKM312" s="477"/>
      <c r="EKR312" s="477"/>
      <c r="EKU312" s="477"/>
      <c r="EKZ312" s="477"/>
      <c r="ELC312" s="477"/>
      <c r="ELH312" s="477"/>
      <c r="ELK312" s="477"/>
      <c r="ELP312" s="477"/>
      <c r="ELS312" s="477"/>
      <c r="ELX312" s="477"/>
      <c r="EMA312" s="477"/>
      <c r="EMF312" s="477"/>
      <c r="EMI312" s="477"/>
      <c r="EMN312" s="477"/>
      <c r="EMQ312" s="477"/>
      <c r="EMV312" s="477"/>
      <c r="EMY312" s="477"/>
      <c r="END312" s="477"/>
      <c r="ENG312" s="477"/>
      <c r="ENL312" s="477"/>
      <c r="ENO312" s="477"/>
      <c r="ENT312" s="477"/>
      <c r="ENW312" s="477"/>
      <c r="EOB312" s="477"/>
      <c r="EOE312" s="477"/>
      <c r="EOJ312" s="477"/>
      <c r="EOM312" s="477"/>
      <c r="EOR312" s="477"/>
      <c r="EOU312" s="477"/>
      <c r="EOZ312" s="477"/>
      <c r="EPC312" s="477"/>
      <c r="EPH312" s="477"/>
      <c r="EPK312" s="477"/>
      <c r="EPP312" s="477"/>
      <c r="EPS312" s="477"/>
      <c r="EPX312" s="477"/>
      <c r="EQA312" s="477"/>
      <c r="EQF312" s="477"/>
      <c r="EQI312" s="477"/>
      <c r="EQN312" s="477"/>
      <c r="EQQ312" s="477"/>
      <c r="EQV312" s="477"/>
      <c r="EQY312" s="477"/>
      <c r="ERD312" s="477"/>
      <c r="ERG312" s="477"/>
      <c r="ERL312" s="477"/>
      <c r="ERO312" s="477"/>
      <c r="ERT312" s="477"/>
      <c r="ERW312" s="477"/>
      <c r="ESB312" s="477"/>
      <c r="ESE312" s="477"/>
      <c r="ESJ312" s="477"/>
      <c r="ESM312" s="477"/>
      <c r="ESR312" s="477"/>
      <c r="ESU312" s="477"/>
      <c r="ESZ312" s="477"/>
      <c r="ETC312" s="477"/>
      <c r="ETH312" s="477"/>
      <c r="ETK312" s="477"/>
      <c r="ETP312" s="477"/>
      <c r="ETS312" s="477"/>
      <c r="ETX312" s="477"/>
      <c r="EUA312" s="477"/>
      <c r="EUF312" s="477"/>
      <c r="EUI312" s="477"/>
      <c r="EUN312" s="477"/>
      <c r="EUQ312" s="477"/>
      <c r="EUV312" s="477"/>
      <c r="EUY312" s="477"/>
      <c r="EVD312" s="477"/>
      <c r="EVG312" s="477"/>
      <c r="EVL312" s="477"/>
      <c r="EVO312" s="477"/>
      <c r="EVT312" s="477"/>
      <c r="EVW312" s="477"/>
      <c r="EWB312" s="477"/>
      <c r="EWE312" s="477"/>
      <c r="EWJ312" s="477"/>
      <c r="EWM312" s="477"/>
      <c r="EWR312" s="477"/>
      <c r="EWU312" s="477"/>
      <c r="EWZ312" s="477"/>
      <c r="EXC312" s="477"/>
      <c r="EXH312" s="477"/>
      <c r="EXK312" s="477"/>
      <c r="EXP312" s="477"/>
      <c r="EXS312" s="477"/>
      <c r="EXX312" s="477"/>
      <c r="EYA312" s="477"/>
      <c r="EYF312" s="477"/>
      <c r="EYI312" s="477"/>
      <c r="EYN312" s="477"/>
      <c r="EYQ312" s="477"/>
      <c r="EYV312" s="477"/>
      <c r="EYY312" s="477"/>
      <c r="EZD312" s="477"/>
      <c r="EZG312" s="477"/>
      <c r="EZL312" s="477"/>
      <c r="EZO312" s="477"/>
      <c r="EZT312" s="477"/>
      <c r="EZW312" s="477"/>
      <c r="FAB312" s="477"/>
      <c r="FAE312" s="477"/>
      <c r="FAJ312" s="477"/>
      <c r="FAM312" s="477"/>
      <c r="FAR312" s="477"/>
      <c r="FAU312" s="477"/>
      <c r="FAZ312" s="477"/>
      <c r="FBC312" s="477"/>
      <c r="FBH312" s="477"/>
      <c r="FBK312" s="477"/>
      <c r="FBP312" s="477"/>
      <c r="FBS312" s="477"/>
      <c r="FBX312" s="477"/>
      <c r="FCA312" s="477"/>
      <c r="FCF312" s="477"/>
      <c r="FCI312" s="477"/>
      <c r="FCN312" s="477"/>
      <c r="FCQ312" s="477"/>
      <c r="FCV312" s="477"/>
      <c r="FCY312" s="477"/>
      <c r="FDD312" s="477"/>
      <c r="FDG312" s="477"/>
      <c r="FDL312" s="477"/>
      <c r="FDO312" s="477"/>
      <c r="FDT312" s="477"/>
      <c r="FDW312" s="477"/>
      <c r="FEB312" s="477"/>
      <c r="FEE312" s="477"/>
      <c r="FEJ312" s="477"/>
      <c r="FEM312" s="477"/>
      <c r="FER312" s="477"/>
      <c r="FEU312" s="477"/>
      <c r="FEZ312" s="477"/>
      <c r="FFC312" s="477"/>
      <c r="FFH312" s="477"/>
      <c r="FFK312" s="477"/>
      <c r="FFP312" s="477"/>
      <c r="FFS312" s="477"/>
      <c r="FFX312" s="477"/>
      <c r="FGA312" s="477"/>
      <c r="FGF312" s="477"/>
      <c r="FGI312" s="477"/>
      <c r="FGN312" s="477"/>
      <c r="FGQ312" s="477"/>
      <c r="FGV312" s="477"/>
      <c r="FGY312" s="477"/>
      <c r="FHD312" s="477"/>
      <c r="FHG312" s="477"/>
      <c r="FHL312" s="477"/>
      <c r="FHO312" s="477"/>
      <c r="FHT312" s="477"/>
      <c r="FHW312" s="477"/>
      <c r="FIB312" s="477"/>
      <c r="FIE312" s="477"/>
      <c r="FIJ312" s="477"/>
      <c r="FIM312" s="477"/>
      <c r="FIR312" s="477"/>
      <c r="FIU312" s="477"/>
      <c r="FIZ312" s="477"/>
      <c r="FJC312" s="477"/>
      <c r="FJH312" s="477"/>
      <c r="FJK312" s="477"/>
      <c r="FJP312" s="477"/>
      <c r="FJS312" s="477"/>
      <c r="FJX312" s="477"/>
      <c r="FKA312" s="477"/>
      <c r="FKF312" s="477"/>
      <c r="FKI312" s="477"/>
      <c r="FKN312" s="477"/>
      <c r="FKQ312" s="477"/>
      <c r="FKV312" s="477"/>
      <c r="FKY312" s="477"/>
      <c r="FLD312" s="477"/>
      <c r="FLG312" s="477"/>
      <c r="FLL312" s="477"/>
      <c r="FLO312" s="477"/>
      <c r="FLT312" s="477"/>
      <c r="FLW312" s="477"/>
      <c r="FMB312" s="477"/>
      <c r="FME312" s="477"/>
      <c r="FMJ312" s="477"/>
      <c r="FMM312" s="477"/>
      <c r="FMR312" s="477"/>
      <c r="FMU312" s="477"/>
      <c r="FMZ312" s="477"/>
      <c r="FNC312" s="477"/>
      <c r="FNH312" s="477"/>
      <c r="FNK312" s="477"/>
      <c r="FNP312" s="477"/>
      <c r="FNS312" s="477"/>
      <c r="FNX312" s="477"/>
      <c r="FOA312" s="477"/>
      <c r="FOF312" s="477"/>
      <c r="FOI312" s="477"/>
      <c r="FON312" s="477"/>
      <c r="FOQ312" s="477"/>
      <c r="FOV312" s="477"/>
      <c r="FOY312" s="477"/>
      <c r="FPD312" s="477"/>
      <c r="FPG312" s="477"/>
      <c r="FPL312" s="477"/>
      <c r="FPO312" s="477"/>
      <c r="FPT312" s="477"/>
      <c r="FPW312" s="477"/>
      <c r="FQB312" s="477"/>
      <c r="FQE312" s="477"/>
      <c r="FQJ312" s="477"/>
      <c r="FQM312" s="477"/>
      <c r="FQR312" s="477"/>
      <c r="FQU312" s="477"/>
      <c r="FQZ312" s="477"/>
      <c r="FRC312" s="477"/>
      <c r="FRH312" s="477"/>
      <c r="FRK312" s="477"/>
      <c r="FRP312" s="477"/>
      <c r="FRS312" s="477"/>
      <c r="FRX312" s="477"/>
      <c r="FSA312" s="477"/>
      <c r="FSF312" s="477"/>
      <c r="FSI312" s="477"/>
      <c r="FSN312" s="477"/>
      <c r="FSQ312" s="477"/>
      <c r="FSV312" s="477"/>
      <c r="FSY312" s="477"/>
      <c r="FTD312" s="477"/>
      <c r="FTG312" s="477"/>
      <c r="FTL312" s="477"/>
      <c r="FTO312" s="477"/>
      <c r="FTT312" s="477"/>
      <c r="FTW312" s="477"/>
      <c r="FUB312" s="477"/>
      <c r="FUE312" s="477"/>
      <c r="FUJ312" s="477"/>
      <c r="FUM312" s="477"/>
      <c r="FUR312" s="477"/>
      <c r="FUU312" s="477"/>
      <c r="FUZ312" s="477"/>
      <c r="FVC312" s="477"/>
      <c r="FVH312" s="477"/>
      <c r="FVK312" s="477"/>
      <c r="FVP312" s="477"/>
      <c r="FVS312" s="477"/>
      <c r="FVX312" s="477"/>
      <c r="FWA312" s="477"/>
      <c r="FWF312" s="477"/>
      <c r="FWI312" s="477"/>
      <c r="FWN312" s="477"/>
      <c r="FWQ312" s="477"/>
      <c r="FWV312" s="477"/>
      <c r="FWY312" s="477"/>
      <c r="FXD312" s="477"/>
      <c r="FXG312" s="477"/>
      <c r="FXL312" s="477"/>
      <c r="FXO312" s="477"/>
      <c r="FXT312" s="477"/>
      <c r="FXW312" s="477"/>
      <c r="FYB312" s="477"/>
      <c r="FYE312" s="477"/>
      <c r="FYJ312" s="477"/>
      <c r="FYM312" s="477"/>
      <c r="FYR312" s="477"/>
      <c r="FYU312" s="477"/>
      <c r="FYZ312" s="477"/>
      <c r="FZC312" s="477"/>
      <c r="FZH312" s="477"/>
      <c r="FZK312" s="477"/>
      <c r="FZP312" s="477"/>
      <c r="FZS312" s="477"/>
      <c r="FZX312" s="477"/>
      <c r="GAA312" s="477"/>
      <c r="GAF312" s="477"/>
      <c r="GAI312" s="477"/>
      <c r="GAN312" s="477"/>
      <c r="GAQ312" s="477"/>
      <c r="GAV312" s="477"/>
      <c r="GAY312" s="477"/>
      <c r="GBD312" s="477"/>
      <c r="GBG312" s="477"/>
      <c r="GBL312" s="477"/>
      <c r="GBO312" s="477"/>
      <c r="GBT312" s="477"/>
      <c r="GBW312" s="477"/>
      <c r="GCB312" s="477"/>
      <c r="GCE312" s="477"/>
      <c r="GCJ312" s="477"/>
      <c r="GCM312" s="477"/>
      <c r="GCR312" s="477"/>
      <c r="GCU312" s="477"/>
      <c r="GCZ312" s="477"/>
      <c r="GDC312" s="477"/>
      <c r="GDH312" s="477"/>
      <c r="GDK312" s="477"/>
      <c r="GDP312" s="477"/>
      <c r="GDS312" s="477"/>
      <c r="GDX312" s="477"/>
      <c r="GEA312" s="477"/>
      <c r="GEF312" s="477"/>
      <c r="GEI312" s="477"/>
      <c r="GEN312" s="477"/>
      <c r="GEQ312" s="477"/>
      <c r="GEV312" s="477"/>
      <c r="GEY312" s="477"/>
      <c r="GFD312" s="477"/>
      <c r="GFG312" s="477"/>
      <c r="GFL312" s="477"/>
      <c r="GFO312" s="477"/>
      <c r="GFT312" s="477"/>
      <c r="GFW312" s="477"/>
      <c r="GGB312" s="477"/>
      <c r="GGE312" s="477"/>
      <c r="GGJ312" s="477"/>
      <c r="GGM312" s="477"/>
      <c r="GGR312" s="477"/>
      <c r="GGU312" s="477"/>
      <c r="GGZ312" s="477"/>
      <c r="GHC312" s="477"/>
      <c r="GHH312" s="477"/>
      <c r="GHK312" s="477"/>
      <c r="GHP312" s="477"/>
      <c r="GHS312" s="477"/>
      <c r="GHX312" s="477"/>
      <c r="GIA312" s="477"/>
      <c r="GIF312" s="477"/>
      <c r="GII312" s="477"/>
      <c r="GIN312" s="477"/>
      <c r="GIQ312" s="477"/>
      <c r="GIV312" s="477"/>
      <c r="GIY312" s="477"/>
      <c r="GJD312" s="477"/>
      <c r="GJG312" s="477"/>
      <c r="GJL312" s="477"/>
      <c r="GJO312" s="477"/>
      <c r="GJT312" s="477"/>
      <c r="GJW312" s="477"/>
      <c r="GKB312" s="477"/>
      <c r="GKE312" s="477"/>
      <c r="GKJ312" s="477"/>
      <c r="GKM312" s="477"/>
      <c r="GKR312" s="477"/>
      <c r="GKU312" s="477"/>
      <c r="GKZ312" s="477"/>
      <c r="GLC312" s="477"/>
      <c r="GLH312" s="477"/>
      <c r="GLK312" s="477"/>
      <c r="GLP312" s="477"/>
      <c r="GLS312" s="477"/>
      <c r="GLX312" s="477"/>
      <c r="GMA312" s="477"/>
      <c r="GMF312" s="477"/>
      <c r="GMI312" s="477"/>
      <c r="GMN312" s="477"/>
      <c r="GMQ312" s="477"/>
      <c r="GMV312" s="477"/>
      <c r="GMY312" s="477"/>
      <c r="GND312" s="477"/>
      <c r="GNG312" s="477"/>
      <c r="GNL312" s="477"/>
      <c r="GNO312" s="477"/>
      <c r="GNT312" s="477"/>
      <c r="GNW312" s="477"/>
      <c r="GOB312" s="477"/>
      <c r="GOE312" s="477"/>
      <c r="GOJ312" s="477"/>
      <c r="GOM312" s="477"/>
      <c r="GOR312" s="477"/>
      <c r="GOU312" s="477"/>
      <c r="GOZ312" s="477"/>
      <c r="GPC312" s="477"/>
      <c r="GPH312" s="477"/>
      <c r="GPK312" s="477"/>
      <c r="GPP312" s="477"/>
      <c r="GPS312" s="477"/>
      <c r="GPX312" s="477"/>
      <c r="GQA312" s="477"/>
      <c r="GQF312" s="477"/>
      <c r="GQI312" s="477"/>
      <c r="GQN312" s="477"/>
      <c r="GQQ312" s="477"/>
      <c r="GQV312" s="477"/>
      <c r="GQY312" s="477"/>
      <c r="GRD312" s="477"/>
      <c r="GRG312" s="477"/>
      <c r="GRL312" s="477"/>
      <c r="GRO312" s="477"/>
      <c r="GRT312" s="477"/>
      <c r="GRW312" s="477"/>
      <c r="GSB312" s="477"/>
      <c r="GSE312" s="477"/>
      <c r="GSJ312" s="477"/>
      <c r="GSM312" s="477"/>
      <c r="GSR312" s="477"/>
      <c r="GSU312" s="477"/>
      <c r="GSZ312" s="477"/>
      <c r="GTC312" s="477"/>
      <c r="GTH312" s="477"/>
      <c r="GTK312" s="477"/>
      <c r="GTP312" s="477"/>
      <c r="GTS312" s="477"/>
      <c r="GTX312" s="477"/>
      <c r="GUA312" s="477"/>
      <c r="GUF312" s="477"/>
      <c r="GUI312" s="477"/>
      <c r="GUN312" s="477"/>
      <c r="GUQ312" s="477"/>
      <c r="GUV312" s="477"/>
      <c r="GUY312" s="477"/>
      <c r="GVD312" s="477"/>
      <c r="GVG312" s="477"/>
      <c r="GVL312" s="477"/>
      <c r="GVO312" s="477"/>
      <c r="GVT312" s="477"/>
      <c r="GVW312" s="477"/>
      <c r="GWB312" s="477"/>
      <c r="GWE312" s="477"/>
      <c r="GWJ312" s="477"/>
      <c r="GWM312" s="477"/>
      <c r="GWR312" s="477"/>
      <c r="GWU312" s="477"/>
      <c r="GWZ312" s="477"/>
      <c r="GXC312" s="477"/>
      <c r="GXH312" s="477"/>
      <c r="GXK312" s="477"/>
      <c r="GXP312" s="477"/>
      <c r="GXS312" s="477"/>
      <c r="GXX312" s="477"/>
      <c r="GYA312" s="477"/>
      <c r="GYF312" s="477"/>
      <c r="GYI312" s="477"/>
      <c r="GYN312" s="477"/>
      <c r="GYQ312" s="477"/>
      <c r="GYV312" s="477"/>
      <c r="GYY312" s="477"/>
      <c r="GZD312" s="477"/>
      <c r="GZG312" s="477"/>
      <c r="GZL312" s="477"/>
      <c r="GZO312" s="477"/>
      <c r="GZT312" s="477"/>
      <c r="GZW312" s="477"/>
      <c r="HAB312" s="477"/>
      <c r="HAE312" s="477"/>
      <c r="HAJ312" s="477"/>
      <c r="HAM312" s="477"/>
      <c r="HAR312" s="477"/>
      <c r="HAU312" s="477"/>
      <c r="HAZ312" s="477"/>
      <c r="HBC312" s="477"/>
      <c r="HBH312" s="477"/>
      <c r="HBK312" s="477"/>
      <c r="HBP312" s="477"/>
      <c r="HBS312" s="477"/>
      <c r="HBX312" s="477"/>
      <c r="HCA312" s="477"/>
      <c r="HCF312" s="477"/>
      <c r="HCI312" s="477"/>
      <c r="HCN312" s="477"/>
      <c r="HCQ312" s="477"/>
      <c r="HCV312" s="477"/>
      <c r="HCY312" s="477"/>
      <c r="HDD312" s="477"/>
      <c r="HDG312" s="477"/>
      <c r="HDL312" s="477"/>
      <c r="HDO312" s="477"/>
      <c r="HDT312" s="477"/>
      <c r="HDW312" s="477"/>
      <c r="HEB312" s="477"/>
      <c r="HEE312" s="477"/>
      <c r="HEJ312" s="477"/>
      <c r="HEM312" s="477"/>
      <c r="HER312" s="477"/>
      <c r="HEU312" s="477"/>
      <c r="HEZ312" s="477"/>
      <c r="HFC312" s="477"/>
      <c r="HFH312" s="477"/>
      <c r="HFK312" s="477"/>
      <c r="HFP312" s="477"/>
      <c r="HFS312" s="477"/>
      <c r="HFX312" s="477"/>
      <c r="HGA312" s="477"/>
      <c r="HGF312" s="477"/>
      <c r="HGI312" s="477"/>
      <c r="HGN312" s="477"/>
      <c r="HGQ312" s="477"/>
      <c r="HGV312" s="477"/>
      <c r="HGY312" s="477"/>
      <c r="HHD312" s="477"/>
      <c r="HHG312" s="477"/>
      <c r="HHL312" s="477"/>
      <c r="HHO312" s="477"/>
      <c r="HHT312" s="477"/>
      <c r="HHW312" s="477"/>
      <c r="HIB312" s="477"/>
      <c r="HIE312" s="477"/>
      <c r="HIJ312" s="477"/>
      <c r="HIM312" s="477"/>
      <c r="HIR312" s="477"/>
      <c r="HIU312" s="477"/>
      <c r="HIZ312" s="477"/>
      <c r="HJC312" s="477"/>
      <c r="HJH312" s="477"/>
      <c r="HJK312" s="477"/>
      <c r="HJP312" s="477"/>
      <c r="HJS312" s="477"/>
      <c r="HJX312" s="477"/>
      <c r="HKA312" s="477"/>
      <c r="HKF312" s="477"/>
      <c r="HKI312" s="477"/>
      <c r="HKN312" s="477"/>
      <c r="HKQ312" s="477"/>
      <c r="HKV312" s="477"/>
      <c r="HKY312" s="477"/>
      <c r="HLD312" s="477"/>
      <c r="HLG312" s="477"/>
      <c r="HLL312" s="477"/>
      <c r="HLO312" s="477"/>
      <c r="HLT312" s="477"/>
      <c r="HLW312" s="477"/>
      <c r="HMB312" s="477"/>
      <c r="HME312" s="477"/>
      <c r="HMJ312" s="477"/>
      <c r="HMM312" s="477"/>
      <c r="HMR312" s="477"/>
      <c r="HMU312" s="477"/>
      <c r="HMZ312" s="477"/>
      <c r="HNC312" s="477"/>
      <c r="HNH312" s="477"/>
      <c r="HNK312" s="477"/>
      <c r="HNP312" s="477"/>
      <c r="HNS312" s="477"/>
      <c r="HNX312" s="477"/>
      <c r="HOA312" s="477"/>
      <c r="HOF312" s="477"/>
      <c r="HOI312" s="477"/>
      <c r="HON312" s="477"/>
      <c r="HOQ312" s="477"/>
      <c r="HOV312" s="477"/>
      <c r="HOY312" s="477"/>
      <c r="HPD312" s="477"/>
      <c r="HPG312" s="477"/>
      <c r="HPL312" s="477"/>
      <c r="HPO312" s="477"/>
      <c r="HPT312" s="477"/>
      <c r="HPW312" s="477"/>
      <c r="HQB312" s="477"/>
      <c r="HQE312" s="477"/>
      <c r="HQJ312" s="477"/>
      <c r="HQM312" s="477"/>
      <c r="HQR312" s="477"/>
      <c r="HQU312" s="477"/>
      <c r="HQZ312" s="477"/>
      <c r="HRC312" s="477"/>
      <c r="HRH312" s="477"/>
      <c r="HRK312" s="477"/>
      <c r="HRP312" s="477"/>
      <c r="HRS312" s="477"/>
      <c r="HRX312" s="477"/>
      <c r="HSA312" s="477"/>
      <c r="HSF312" s="477"/>
      <c r="HSI312" s="477"/>
      <c r="HSN312" s="477"/>
      <c r="HSQ312" s="477"/>
      <c r="HSV312" s="477"/>
      <c r="HSY312" s="477"/>
      <c r="HTD312" s="477"/>
      <c r="HTG312" s="477"/>
      <c r="HTL312" s="477"/>
      <c r="HTO312" s="477"/>
      <c r="HTT312" s="477"/>
      <c r="HTW312" s="477"/>
      <c r="HUB312" s="477"/>
      <c r="HUE312" s="477"/>
      <c r="HUJ312" s="477"/>
      <c r="HUM312" s="477"/>
      <c r="HUR312" s="477"/>
      <c r="HUU312" s="477"/>
      <c r="HUZ312" s="477"/>
      <c r="HVC312" s="477"/>
      <c r="HVH312" s="477"/>
      <c r="HVK312" s="477"/>
      <c r="HVP312" s="477"/>
      <c r="HVS312" s="477"/>
      <c r="HVX312" s="477"/>
      <c r="HWA312" s="477"/>
      <c r="HWF312" s="477"/>
      <c r="HWI312" s="477"/>
      <c r="HWN312" s="477"/>
      <c r="HWQ312" s="477"/>
      <c r="HWV312" s="477"/>
      <c r="HWY312" s="477"/>
      <c r="HXD312" s="477"/>
      <c r="HXG312" s="477"/>
      <c r="HXL312" s="477"/>
      <c r="HXO312" s="477"/>
      <c r="HXT312" s="477"/>
      <c r="HXW312" s="477"/>
      <c r="HYB312" s="477"/>
      <c r="HYE312" s="477"/>
      <c r="HYJ312" s="477"/>
      <c r="HYM312" s="477"/>
      <c r="HYR312" s="477"/>
      <c r="HYU312" s="477"/>
      <c r="HYZ312" s="477"/>
      <c r="HZC312" s="477"/>
      <c r="HZH312" s="477"/>
      <c r="HZK312" s="477"/>
      <c r="HZP312" s="477"/>
      <c r="HZS312" s="477"/>
      <c r="HZX312" s="477"/>
      <c r="IAA312" s="477"/>
      <c r="IAF312" s="477"/>
      <c r="IAI312" s="477"/>
      <c r="IAN312" s="477"/>
      <c r="IAQ312" s="477"/>
      <c r="IAV312" s="477"/>
      <c r="IAY312" s="477"/>
      <c r="IBD312" s="477"/>
      <c r="IBG312" s="477"/>
      <c r="IBL312" s="477"/>
      <c r="IBO312" s="477"/>
      <c r="IBT312" s="477"/>
      <c r="IBW312" s="477"/>
      <c r="ICB312" s="477"/>
      <c r="ICE312" s="477"/>
      <c r="ICJ312" s="477"/>
      <c r="ICM312" s="477"/>
      <c r="ICR312" s="477"/>
      <c r="ICU312" s="477"/>
      <c r="ICZ312" s="477"/>
      <c r="IDC312" s="477"/>
      <c r="IDH312" s="477"/>
      <c r="IDK312" s="477"/>
      <c r="IDP312" s="477"/>
      <c r="IDS312" s="477"/>
      <c r="IDX312" s="477"/>
      <c r="IEA312" s="477"/>
      <c r="IEF312" s="477"/>
      <c r="IEI312" s="477"/>
      <c r="IEN312" s="477"/>
      <c r="IEQ312" s="477"/>
      <c r="IEV312" s="477"/>
      <c r="IEY312" s="477"/>
      <c r="IFD312" s="477"/>
      <c r="IFG312" s="477"/>
      <c r="IFL312" s="477"/>
      <c r="IFO312" s="477"/>
      <c r="IFT312" s="477"/>
      <c r="IFW312" s="477"/>
      <c r="IGB312" s="477"/>
      <c r="IGE312" s="477"/>
      <c r="IGJ312" s="477"/>
      <c r="IGM312" s="477"/>
      <c r="IGR312" s="477"/>
      <c r="IGU312" s="477"/>
      <c r="IGZ312" s="477"/>
      <c r="IHC312" s="477"/>
      <c r="IHH312" s="477"/>
      <c r="IHK312" s="477"/>
      <c r="IHP312" s="477"/>
      <c r="IHS312" s="477"/>
      <c r="IHX312" s="477"/>
      <c r="IIA312" s="477"/>
      <c r="IIF312" s="477"/>
      <c r="III312" s="477"/>
      <c r="IIN312" s="477"/>
      <c r="IIQ312" s="477"/>
      <c r="IIV312" s="477"/>
      <c r="IIY312" s="477"/>
      <c r="IJD312" s="477"/>
      <c r="IJG312" s="477"/>
      <c r="IJL312" s="477"/>
      <c r="IJO312" s="477"/>
      <c r="IJT312" s="477"/>
      <c r="IJW312" s="477"/>
      <c r="IKB312" s="477"/>
      <c r="IKE312" s="477"/>
      <c r="IKJ312" s="477"/>
      <c r="IKM312" s="477"/>
      <c r="IKR312" s="477"/>
      <c r="IKU312" s="477"/>
      <c r="IKZ312" s="477"/>
      <c r="ILC312" s="477"/>
      <c r="ILH312" s="477"/>
      <c r="ILK312" s="477"/>
      <c r="ILP312" s="477"/>
      <c r="ILS312" s="477"/>
      <c r="ILX312" s="477"/>
      <c r="IMA312" s="477"/>
      <c r="IMF312" s="477"/>
      <c r="IMI312" s="477"/>
      <c r="IMN312" s="477"/>
      <c r="IMQ312" s="477"/>
      <c r="IMV312" s="477"/>
      <c r="IMY312" s="477"/>
      <c r="IND312" s="477"/>
      <c r="ING312" s="477"/>
      <c r="INL312" s="477"/>
      <c r="INO312" s="477"/>
      <c r="INT312" s="477"/>
      <c r="INW312" s="477"/>
      <c r="IOB312" s="477"/>
      <c r="IOE312" s="477"/>
      <c r="IOJ312" s="477"/>
      <c r="IOM312" s="477"/>
      <c r="IOR312" s="477"/>
      <c r="IOU312" s="477"/>
      <c r="IOZ312" s="477"/>
      <c r="IPC312" s="477"/>
      <c r="IPH312" s="477"/>
      <c r="IPK312" s="477"/>
      <c r="IPP312" s="477"/>
      <c r="IPS312" s="477"/>
      <c r="IPX312" s="477"/>
      <c r="IQA312" s="477"/>
      <c r="IQF312" s="477"/>
      <c r="IQI312" s="477"/>
      <c r="IQN312" s="477"/>
      <c r="IQQ312" s="477"/>
      <c r="IQV312" s="477"/>
      <c r="IQY312" s="477"/>
      <c r="IRD312" s="477"/>
      <c r="IRG312" s="477"/>
      <c r="IRL312" s="477"/>
      <c r="IRO312" s="477"/>
      <c r="IRT312" s="477"/>
      <c r="IRW312" s="477"/>
      <c r="ISB312" s="477"/>
      <c r="ISE312" s="477"/>
      <c r="ISJ312" s="477"/>
      <c r="ISM312" s="477"/>
      <c r="ISR312" s="477"/>
      <c r="ISU312" s="477"/>
      <c r="ISZ312" s="477"/>
      <c r="ITC312" s="477"/>
      <c r="ITH312" s="477"/>
      <c r="ITK312" s="477"/>
      <c r="ITP312" s="477"/>
      <c r="ITS312" s="477"/>
      <c r="ITX312" s="477"/>
      <c r="IUA312" s="477"/>
      <c r="IUF312" s="477"/>
      <c r="IUI312" s="477"/>
      <c r="IUN312" s="477"/>
      <c r="IUQ312" s="477"/>
      <c r="IUV312" s="477"/>
      <c r="IUY312" s="477"/>
      <c r="IVD312" s="477"/>
      <c r="IVG312" s="477"/>
      <c r="IVL312" s="477"/>
      <c r="IVO312" s="477"/>
      <c r="IVT312" s="477"/>
      <c r="IVW312" s="477"/>
      <c r="IWB312" s="477"/>
      <c r="IWE312" s="477"/>
      <c r="IWJ312" s="477"/>
      <c r="IWM312" s="477"/>
      <c r="IWR312" s="477"/>
      <c r="IWU312" s="477"/>
      <c r="IWZ312" s="477"/>
      <c r="IXC312" s="477"/>
      <c r="IXH312" s="477"/>
      <c r="IXK312" s="477"/>
      <c r="IXP312" s="477"/>
      <c r="IXS312" s="477"/>
      <c r="IXX312" s="477"/>
      <c r="IYA312" s="477"/>
      <c r="IYF312" s="477"/>
      <c r="IYI312" s="477"/>
      <c r="IYN312" s="477"/>
      <c r="IYQ312" s="477"/>
      <c r="IYV312" s="477"/>
      <c r="IYY312" s="477"/>
      <c r="IZD312" s="477"/>
      <c r="IZG312" s="477"/>
      <c r="IZL312" s="477"/>
      <c r="IZO312" s="477"/>
      <c r="IZT312" s="477"/>
      <c r="IZW312" s="477"/>
      <c r="JAB312" s="477"/>
      <c r="JAE312" s="477"/>
      <c r="JAJ312" s="477"/>
      <c r="JAM312" s="477"/>
      <c r="JAR312" s="477"/>
      <c r="JAU312" s="477"/>
      <c r="JAZ312" s="477"/>
      <c r="JBC312" s="477"/>
      <c r="JBH312" s="477"/>
      <c r="JBK312" s="477"/>
      <c r="JBP312" s="477"/>
      <c r="JBS312" s="477"/>
      <c r="JBX312" s="477"/>
      <c r="JCA312" s="477"/>
      <c r="JCF312" s="477"/>
      <c r="JCI312" s="477"/>
      <c r="JCN312" s="477"/>
      <c r="JCQ312" s="477"/>
      <c r="JCV312" s="477"/>
      <c r="JCY312" s="477"/>
      <c r="JDD312" s="477"/>
      <c r="JDG312" s="477"/>
      <c r="JDL312" s="477"/>
      <c r="JDO312" s="477"/>
      <c r="JDT312" s="477"/>
      <c r="JDW312" s="477"/>
      <c r="JEB312" s="477"/>
      <c r="JEE312" s="477"/>
      <c r="JEJ312" s="477"/>
      <c r="JEM312" s="477"/>
      <c r="JER312" s="477"/>
      <c r="JEU312" s="477"/>
      <c r="JEZ312" s="477"/>
      <c r="JFC312" s="477"/>
      <c r="JFH312" s="477"/>
      <c r="JFK312" s="477"/>
      <c r="JFP312" s="477"/>
      <c r="JFS312" s="477"/>
      <c r="JFX312" s="477"/>
      <c r="JGA312" s="477"/>
      <c r="JGF312" s="477"/>
      <c r="JGI312" s="477"/>
      <c r="JGN312" s="477"/>
      <c r="JGQ312" s="477"/>
      <c r="JGV312" s="477"/>
      <c r="JGY312" s="477"/>
      <c r="JHD312" s="477"/>
      <c r="JHG312" s="477"/>
      <c r="JHL312" s="477"/>
      <c r="JHO312" s="477"/>
      <c r="JHT312" s="477"/>
      <c r="JHW312" s="477"/>
      <c r="JIB312" s="477"/>
      <c r="JIE312" s="477"/>
      <c r="JIJ312" s="477"/>
      <c r="JIM312" s="477"/>
      <c r="JIR312" s="477"/>
      <c r="JIU312" s="477"/>
      <c r="JIZ312" s="477"/>
      <c r="JJC312" s="477"/>
      <c r="JJH312" s="477"/>
      <c r="JJK312" s="477"/>
      <c r="JJP312" s="477"/>
      <c r="JJS312" s="477"/>
      <c r="JJX312" s="477"/>
      <c r="JKA312" s="477"/>
      <c r="JKF312" s="477"/>
      <c r="JKI312" s="477"/>
      <c r="JKN312" s="477"/>
      <c r="JKQ312" s="477"/>
      <c r="JKV312" s="477"/>
      <c r="JKY312" s="477"/>
      <c r="JLD312" s="477"/>
      <c r="JLG312" s="477"/>
      <c r="JLL312" s="477"/>
      <c r="JLO312" s="477"/>
      <c r="JLT312" s="477"/>
      <c r="JLW312" s="477"/>
      <c r="JMB312" s="477"/>
      <c r="JME312" s="477"/>
      <c r="JMJ312" s="477"/>
      <c r="JMM312" s="477"/>
      <c r="JMR312" s="477"/>
      <c r="JMU312" s="477"/>
      <c r="JMZ312" s="477"/>
      <c r="JNC312" s="477"/>
      <c r="JNH312" s="477"/>
      <c r="JNK312" s="477"/>
      <c r="JNP312" s="477"/>
      <c r="JNS312" s="477"/>
      <c r="JNX312" s="477"/>
      <c r="JOA312" s="477"/>
      <c r="JOF312" s="477"/>
      <c r="JOI312" s="477"/>
      <c r="JON312" s="477"/>
      <c r="JOQ312" s="477"/>
      <c r="JOV312" s="477"/>
      <c r="JOY312" s="477"/>
      <c r="JPD312" s="477"/>
      <c r="JPG312" s="477"/>
      <c r="JPL312" s="477"/>
      <c r="JPO312" s="477"/>
      <c r="JPT312" s="477"/>
      <c r="JPW312" s="477"/>
      <c r="JQB312" s="477"/>
      <c r="JQE312" s="477"/>
      <c r="JQJ312" s="477"/>
      <c r="JQM312" s="477"/>
      <c r="JQR312" s="477"/>
      <c r="JQU312" s="477"/>
      <c r="JQZ312" s="477"/>
      <c r="JRC312" s="477"/>
      <c r="JRH312" s="477"/>
      <c r="JRK312" s="477"/>
      <c r="JRP312" s="477"/>
      <c r="JRS312" s="477"/>
      <c r="JRX312" s="477"/>
      <c r="JSA312" s="477"/>
      <c r="JSF312" s="477"/>
      <c r="JSI312" s="477"/>
      <c r="JSN312" s="477"/>
      <c r="JSQ312" s="477"/>
      <c r="JSV312" s="477"/>
      <c r="JSY312" s="477"/>
      <c r="JTD312" s="477"/>
      <c r="JTG312" s="477"/>
      <c r="JTL312" s="477"/>
      <c r="JTO312" s="477"/>
      <c r="JTT312" s="477"/>
      <c r="JTW312" s="477"/>
      <c r="JUB312" s="477"/>
      <c r="JUE312" s="477"/>
      <c r="JUJ312" s="477"/>
      <c r="JUM312" s="477"/>
      <c r="JUR312" s="477"/>
      <c r="JUU312" s="477"/>
      <c r="JUZ312" s="477"/>
      <c r="JVC312" s="477"/>
      <c r="JVH312" s="477"/>
      <c r="JVK312" s="477"/>
      <c r="JVP312" s="477"/>
      <c r="JVS312" s="477"/>
      <c r="JVX312" s="477"/>
      <c r="JWA312" s="477"/>
      <c r="JWF312" s="477"/>
      <c r="JWI312" s="477"/>
      <c r="JWN312" s="477"/>
      <c r="JWQ312" s="477"/>
      <c r="JWV312" s="477"/>
      <c r="JWY312" s="477"/>
      <c r="JXD312" s="477"/>
      <c r="JXG312" s="477"/>
      <c r="JXL312" s="477"/>
      <c r="JXO312" s="477"/>
      <c r="JXT312" s="477"/>
      <c r="JXW312" s="477"/>
      <c r="JYB312" s="477"/>
      <c r="JYE312" s="477"/>
      <c r="JYJ312" s="477"/>
      <c r="JYM312" s="477"/>
      <c r="JYR312" s="477"/>
      <c r="JYU312" s="477"/>
      <c r="JYZ312" s="477"/>
      <c r="JZC312" s="477"/>
      <c r="JZH312" s="477"/>
      <c r="JZK312" s="477"/>
      <c r="JZP312" s="477"/>
      <c r="JZS312" s="477"/>
      <c r="JZX312" s="477"/>
      <c r="KAA312" s="477"/>
      <c r="KAF312" s="477"/>
      <c r="KAI312" s="477"/>
      <c r="KAN312" s="477"/>
      <c r="KAQ312" s="477"/>
      <c r="KAV312" s="477"/>
      <c r="KAY312" s="477"/>
      <c r="KBD312" s="477"/>
      <c r="KBG312" s="477"/>
      <c r="KBL312" s="477"/>
      <c r="KBO312" s="477"/>
      <c r="KBT312" s="477"/>
      <c r="KBW312" s="477"/>
      <c r="KCB312" s="477"/>
      <c r="KCE312" s="477"/>
      <c r="KCJ312" s="477"/>
      <c r="KCM312" s="477"/>
      <c r="KCR312" s="477"/>
      <c r="KCU312" s="477"/>
      <c r="KCZ312" s="477"/>
      <c r="KDC312" s="477"/>
      <c r="KDH312" s="477"/>
      <c r="KDK312" s="477"/>
      <c r="KDP312" s="477"/>
      <c r="KDS312" s="477"/>
      <c r="KDX312" s="477"/>
      <c r="KEA312" s="477"/>
      <c r="KEF312" s="477"/>
      <c r="KEI312" s="477"/>
      <c r="KEN312" s="477"/>
      <c r="KEQ312" s="477"/>
      <c r="KEV312" s="477"/>
      <c r="KEY312" s="477"/>
      <c r="KFD312" s="477"/>
      <c r="KFG312" s="477"/>
      <c r="KFL312" s="477"/>
      <c r="KFO312" s="477"/>
      <c r="KFT312" s="477"/>
      <c r="KFW312" s="477"/>
      <c r="KGB312" s="477"/>
      <c r="KGE312" s="477"/>
      <c r="KGJ312" s="477"/>
      <c r="KGM312" s="477"/>
      <c r="KGR312" s="477"/>
      <c r="KGU312" s="477"/>
      <c r="KGZ312" s="477"/>
      <c r="KHC312" s="477"/>
      <c r="KHH312" s="477"/>
      <c r="KHK312" s="477"/>
      <c r="KHP312" s="477"/>
      <c r="KHS312" s="477"/>
      <c r="KHX312" s="477"/>
      <c r="KIA312" s="477"/>
      <c r="KIF312" s="477"/>
      <c r="KII312" s="477"/>
      <c r="KIN312" s="477"/>
      <c r="KIQ312" s="477"/>
      <c r="KIV312" s="477"/>
      <c r="KIY312" s="477"/>
      <c r="KJD312" s="477"/>
      <c r="KJG312" s="477"/>
      <c r="KJL312" s="477"/>
      <c r="KJO312" s="477"/>
      <c r="KJT312" s="477"/>
      <c r="KJW312" s="477"/>
      <c r="KKB312" s="477"/>
      <c r="KKE312" s="477"/>
      <c r="KKJ312" s="477"/>
      <c r="KKM312" s="477"/>
      <c r="KKR312" s="477"/>
      <c r="KKU312" s="477"/>
      <c r="KKZ312" s="477"/>
      <c r="KLC312" s="477"/>
      <c r="KLH312" s="477"/>
      <c r="KLK312" s="477"/>
      <c r="KLP312" s="477"/>
      <c r="KLS312" s="477"/>
      <c r="KLX312" s="477"/>
      <c r="KMA312" s="477"/>
      <c r="KMF312" s="477"/>
      <c r="KMI312" s="477"/>
      <c r="KMN312" s="477"/>
      <c r="KMQ312" s="477"/>
      <c r="KMV312" s="477"/>
      <c r="KMY312" s="477"/>
      <c r="KND312" s="477"/>
      <c r="KNG312" s="477"/>
      <c r="KNL312" s="477"/>
      <c r="KNO312" s="477"/>
      <c r="KNT312" s="477"/>
      <c r="KNW312" s="477"/>
      <c r="KOB312" s="477"/>
      <c r="KOE312" s="477"/>
      <c r="KOJ312" s="477"/>
      <c r="KOM312" s="477"/>
      <c r="KOR312" s="477"/>
      <c r="KOU312" s="477"/>
      <c r="KOZ312" s="477"/>
      <c r="KPC312" s="477"/>
      <c r="KPH312" s="477"/>
      <c r="KPK312" s="477"/>
      <c r="KPP312" s="477"/>
      <c r="KPS312" s="477"/>
      <c r="KPX312" s="477"/>
      <c r="KQA312" s="477"/>
      <c r="KQF312" s="477"/>
      <c r="KQI312" s="477"/>
      <c r="KQN312" s="477"/>
      <c r="KQQ312" s="477"/>
      <c r="KQV312" s="477"/>
      <c r="KQY312" s="477"/>
      <c r="KRD312" s="477"/>
      <c r="KRG312" s="477"/>
      <c r="KRL312" s="477"/>
      <c r="KRO312" s="477"/>
      <c r="KRT312" s="477"/>
      <c r="KRW312" s="477"/>
      <c r="KSB312" s="477"/>
      <c r="KSE312" s="477"/>
      <c r="KSJ312" s="477"/>
      <c r="KSM312" s="477"/>
      <c r="KSR312" s="477"/>
      <c r="KSU312" s="477"/>
      <c r="KSZ312" s="477"/>
      <c r="KTC312" s="477"/>
      <c r="KTH312" s="477"/>
      <c r="KTK312" s="477"/>
      <c r="KTP312" s="477"/>
      <c r="KTS312" s="477"/>
      <c r="KTX312" s="477"/>
      <c r="KUA312" s="477"/>
      <c r="KUF312" s="477"/>
      <c r="KUI312" s="477"/>
      <c r="KUN312" s="477"/>
      <c r="KUQ312" s="477"/>
      <c r="KUV312" s="477"/>
      <c r="KUY312" s="477"/>
      <c r="KVD312" s="477"/>
      <c r="KVG312" s="477"/>
      <c r="KVL312" s="477"/>
      <c r="KVO312" s="477"/>
      <c r="KVT312" s="477"/>
      <c r="KVW312" s="477"/>
      <c r="KWB312" s="477"/>
      <c r="KWE312" s="477"/>
      <c r="KWJ312" s="477"/>
      <c r="KWM312" s="477"/>
      <c r="KWR312" s="477"/>
      <c r="KWU312" s="477"/>
      <c r="KWZ312" s="477"/>
      <c r="KXC312" s="477"/>
      <c r="KXH312" s="477"/>
      <c r="KXK312" s="477"/>
      <c r="KXP312" s="477"/>
      <c r="KXS312" s="477"/>
      <c r="KXX312" s="477"/>
      <c r="KYA312" s="477"/>
      <c r="KYF312" s="477"/>
      <c r="KYI312" s="477"/>
      <c r="KYN312" s="477"/>
      <c r="KYQ312" s="477"/>
      <c r="KYV312" s="477"/>
      <c r="KYY312" s="477"/>
      <c r="KZD312" s="477"/>
      <c r="KZG312" s="477"/>
      <c r="KZL312" s="477"/>
      <c r="KZO312" s="477"/>
      <c r="KZT312" s="477"/>
      <c r="KZW312" s="477"/>
      <c r="LAB312" s="477"/>
      <c r="LAE312" s="477"/>
      <c r="LAJ312" s="477"/>
      <c r="LAM312" s="477"/>
      <c r="LAR312" s="477"/>
      <c r="LAU312" s="477"/>
      <c r="LAZ312" s="477"/>
      <c r="LBC312" s="477"/>
      <c r="LBH312" s="477"/>
      <c r="LBK312" s="477"/>
      <c r="LBP312" s="477"/>
      <c r="LBS312" s="477"/>
      <c r="LBX312" s="477"/>
      <c r="LCA312" s="477"/>
      <c r="LCF312" s="477"/>
      <c r="LCI312" s="477"/>
      <c r="LCN312" s="477"/>
      <c r="LCQ312" s="477"/>
      <c r="LCV312" s="477"/>
      <c r="LCY312" s="477"/>
      <c r="LDD312" s="477"/>
      <c r="LDG312" s="477"/>
      <c r="LDL312" s="477"/>
      <c r="LDO312" s="477"/>
      <c r="LDT312" s="477"/>
      <c r="LDW312" s="477"/>
      <c r="LEB312" s="477"/>
      <c r="LEE312" s="477"/>
      <c r="LEJ312" s="477"/>
      <c r="LEM312" s="477"/>
      <c r="LER312" s="477"/>
      <c r="LEU312" s="477"/>
      <c r="LEZ312" s="477"/>
      <c r="LFC312" s="477"/>
      <c r="LFH312" s="477"/>
      <c r="LFK312" s="477"/>
      <c r="LFP312" s="477"/>
      <c r="LFS312" s="477"/>
      <c r="LFX312" s="477"/>
      <c r="LGA312" s="477"/>
      <c r="LGF312" s="477"/>
      <c r="LGI312" s="477"/>
      <c r="LGN312" s="477"/>
      <c r="LGQ312" s="477"/>
      <c r="LGV312" s="477"/>
      <c r="LGY312" s="477"/>
      <c r="LHD312" s="477"/>
      <c r="LHG312" s="477"/>
      <c r="LHL312" s="477"/>
      <c r="LHO312" s="477"/>
      <c r="LHT312" s="477"/>
      <c r="LHW312" s="477"/>
      <c r="LIB312" s="477"/>
      <c r="LIE312" s="477"/>
      <c r="LIJ312" s="477"/>
      <c r="LIM312" s="477"/>
      <c r="LIR312" s="477"/>
      <c r="LIU312" s="477"/>
      <c r="LIZ312" s="477"/>
      <c r="LJC312" s="477"/>
      <c r="LJH312" s="477"/>
      <c r="LJK312" s="477"/>
      <c r="LJP312" s="477"/>
      <c r="LJS312" s="477"/>
      <c r="LJX312" s="477"/>
      <c r="LKA312" s="477"/>
      <c r="LKF312" s="477"/>
      <c r="LKI312" s="477"/>
      <c r="LKN312" s="477"/>
      <c r="LKQ312" s="477"/>
      <c r="LKV312" s="477"/>
      <c r="LKY312" s="477"/>
      <c r="LLD312" s="477"/>
      <c r="LLG312" s="477"/>
      <c r="LLL312" s="477"/>
      <c r="LLO312" s="477"/>
      <c r="LLT312" s="477"/>
      <c r="LLW312" s="477"/>
      <c r="LMB312" s="477"/>
      <c r="LME312" s="477"/>
      <c r="LMJ312" s="477"/>
      <c r="LMM312" s="477"/>
      <c r="LMR312" s="477"/>
      <c r="LMU312" s="477"/>
      <c r="LMZ312" s="477"/>
      <c r="LNC312" s="477"/>
      <c r="LNH312" s="477"/>
      <c r="LNK312" s="477"/>
      <c r="LNP312" s="477"/>
      <c r="LNS312" s="477"/>
      <c r="LNX312" s="477"/>
      <c r="LOA312" s="477"/>
      <c r="LOF312" s="477"/>
      <c r="LOI312" s="477"/>
      <c r="LON312" s="477"/>
      <c r="LOQ312" s="477"/>
      <c r="LOV312" s="477"/>
      <c r="LOY312" s="477"/>
      <c r="LPD312" s="477"/>
      <c r="LPG312" s="477"/>
      <c r="LPL312" s="477"/>
      <c r="LPO312" s="477"/>
      <c r="LPT312" s="477"/>
      <c r="LPW312" s="477"/>
      <c r="LQB312" s="477"/>
      <c r="LQE312" s="477"/>
      <c r="LQJ312" s="477"/>
      <c r="LQM312" s="477"/>
      <c r="LQR312" s="477"/>
      <c r="LQU312" s="477"/>
      <c r="LQZ312" s="477"/>
      <c r="LRC312" s="477"/>
      <c r="LRH312" s="477"/>
      <c r="LRK312" s="477"/>
      <c r="LRP312" s="477"/>
      <c r="LRS312" s="477"/>
      <c r="LRX312" s="477"/>
      <c r="LSA312" s="477"/>
      <c r="LSF312" s="477"/>
      <c r="LSI312" s="477"/>
      <c r="LSN312" s="477"/>
      <c r="LSQ312" s="477"/>
      <c r="LSV312" s="477"/>
      <c r="LSY312" s="477"/>
      <c r="LTD312" s="477"/>
      <c r="LTG312" s="477"/>
      <c r="LTL312" s="477"/>
      <c r="LTO312" s="477"/>
      <c r="LTT312" s="477"/>
      <c r="LTW312" s="477"/>
      <c r="LUB312" s="477"/>
      <c r="LUE312" s="477"/>
      <c r="LUJ312" s="477"/>
      <c r="LUM312" s="477"/>
      <c r="LUR312" s="477"/>
      <c r="LUU312" s="477"/>
      <c r="LUZ312" s="477"/>
      <c r="LVC312" s="477"/>
      <c r="LVH312" s="477"/>
      <c r="LVK312" s="477"/>
      <c r="LVP312" s="477"/>
      <c r="LVS312" s="477"/>
      <c r="LVX312" s="477"/>
      <c r="LWA312" s="477"/>
      <c r="LWF312" s="477"/>
      <c r="LWI312" s="477"/>
      <c r="LWN312" s="477"/>
      <c r="LWQ312" s="477"/>
      <c r="LWV312" s="477"/>
      <c r="LWY312" s="477"/>
      <c r="LXD312" s="477"/>
      <c r="LXG312" s="477"/>
      <c r="LXL312" s="477"/>
      <c r="LXO312" s="477"/>
      <c r="LXT312" s="477"/>
      <c r="LXW312" s="477"/>
      <c r="LYB312" s="477"/>
      <c r="LYE312" s="477"/>
      <c r="LYJ312" s="477"/>
      <c r="LYM312" s="477"/>
      <c r="LYR312" s="477"/>
      <c r="LYU312" s="477"/>
      <c r="LYZ312" s="477"/>
      <c r="LZC312" s="477"/>
      <c r="LZH312" s="477"/>
      <c r="LZK312" s="477"/>
      <c r="LZP312" s="477"/>
      <c r="LZS312" s="477"/>
      <c r="LZX312" s="477"/>
      <c r="MAA312" s="477"/>
      <c r="MAF312" s="477"/>
      <c r="MAI312" s="477"/>
      <c r="MAN312" s="477"/>
      <c r="MAQ312" s="477"/>
      <c r="MAV312" s="477"/>
      <c r="MAY312" s="477"/>
      <c r="MBD312" s="477"/>
      <c r="MBG312" s="477"/>
      <c r="MBL312" s="477"/>
      <c r="MBO312" s="477"/>
      <c r="MBT312" s="477"/>
      <c r="MBW312" s="477"/>
      <c r="MCB312" s="477"/>
      <c r="MCE312" s="477"/>
      <c r="MCJ312" s="477"/>
      <c r="MCM312" s="477"/>
      <c r="MCR312" s="477"/>
      <c r="MCU312" s="477"/>
      <c r="MCZ312" s="477"/>
      <c r="MDC312" s="477"/>
      <c r="MDH312" s="477"/>
      <c r="MDK312" s="477"/>
      <c r="MDP312" s="477"/>
      <c r="MDS312" s="477"/>
      <c r="MDX312" s="477"/>
      <c r="MEA312" s="477"/>
      <c r="MEF312" s="477"/>
      <c r="MEI312" s="477"/>
      <c r="MEN312" s="477"/>
      <c r="MEQ312" s="477"/>
      <c r="MEV312" s="477"/>
      <c r="MEY312" s="477"/>
      <c r="MFD312" s="477"/>
      <c r="MFG312" s="477"/>
      <c r="MFL312" s="477"/>
      <c r="MFO312" s="477"/>
      <c r="MFT312" s="477"/>
      <c r="MFW312" s="477"/>
      <c r="MGB312" s="477"/>
      <c r="MGE312" s="477"/>
      <c r="MGJ312" s="477"/>
      <c r="MGM312" s="477"/>
      <c r="MGR312" s="477"/>
      <c r="MGU312" s="477"/>
      <c r="MGZ312" s="477"/>
      <c r="MHC312" s="477"/>
      <c r="MHH312" s="477"/>
      <c r="MHK312" s="477"/>
      <c r="MHP312" s="477"/>
      <c r="MHS312" s="477"/>
      <c r="MHX312" s="477"/>
      <c r="MIA312" s="477"/>
      <c r="MIF312" s="477"/>
      <c r="MII312" s="477"/>
      <c r="MIN312" s="477"/>
      <c r="MIQ312" s="477"/>
      <c r="MIV312" s="477"/>
      <c r="MIY312" s="477"/>
      <c r="MJD312" s="477"/>
      <c r="MJG312" s="477"/>
      <c r="MJL312" s="477"/>
      <c r="MJO312" s="477"/>
      <c r="MJT312" s="477"/>
      <c r="MJW312" s="477"/>
      <c r="MKB312" s="477"/>
      <c r="MKE312" s="477"/>
      <c r="MKJ312" s="477"/>
      <c r="MKM312" s="477"/>
      <c r="MKR312" s="477"/>
      <c r="MKU312" s="477"/>
      <c r="MKZ312" s="477"/>
      <c r="MLC312" s="477"/>
      <c r="MLH312" s="477"/>
      <c r="MLK312" s="477"/>
      <c r="MLP312" s="477"/>
      <c r="MLS312" s="477"/>
      <c r="MLX312" s="477"/>
      <c r="MMA312" s="477"/>
      <c r="MMF312" s="477"/>
      <c r="MMI312" s="477"/>
      <c r="MMN312" s="477"/>
      <c r="MMQ312" s="477"/>
      <c r="MMV312" s="477"/>
      <c r="MMY312" s="477"/>
      <c r="MND312" s="477"/>
      <c r="MNG312" s="477"/>
      <c r="MNL312" s="477"/>
      <c r="MNO312" s="477"/>
      <c r="MNT312" s="477"/>
      <c r="MNW312" s="477"/>
      <c r="MOB312" s="477"/>
      <c r="MOE312" s="477"/>
      <c r="MOJ312" s="477"/>
      <c r="MOM312" s="477"/>
      <c r="MOR312" s="477"/>
      <c r="MOU312" s="477"/>
      <c r="MOZ312" s="477"/>
      <c r="MPC312" s="477"/>
      <c r="MPH312" s="477"/>
      <c r="MPK312" s="477"/>
      <c r="MPP312" s="477"/>
      <c r="MPS312" s="477"/>
      <c r="MPX312" s="477"/>
      <c r="MQA312" s="477"/>
      <c r="MQF312" s="477"/>
      <c r="MQI312" s="477"/>
      <c r="MQN312" s="477"/>
      <c r="MQQ312" s="477"/>
      <c r="MQV312" s="477"/>
      <c r="MQY312" s="477"/>
      <c r="MRD312" s="477"/>
      <c r="MRG312" s="477"/>
      <c r="MRL312" s="477"/>
      <c r="MRO312" s="477"/>
      <c r="MRT312" s="477"/>
      <c r="MRW312" s="477"/>
      <c r="MSB312" s="477"/>
      <c r="MSE312" s="477"/>
      <c r="MSJ312" s="477"/>
      <c r="MSM312" s="477"/>
      <c r="MSR312" s="477"/>
      <c r="MSU312" s="477"/>
      <c r="MSZ312" s="477"/>
      <c r="MTC312" s="477"/>
      <c r="MTH312" s="477"/>
      <c r="MTK312" s="477"/>
      <c r="MTP312" s="477"/>
      <c r="MTS312" s="477"/>
      <c r="MTX312" s="477"/>
      <c r="MUA312" s="477"/>
      <c r="MUF312" s="477"/>
      <c r="MUI312" s="477"/>
      <c r="MUN312" s="477"/>
      <c r="MUQ312" s="477"/>
      <c r="MUV312" s="477"/>
      <c r="MUY312" s="477"/>
      <c r="MVD312" s="477"/>
      <c r="MVG312" s="477"/>
      <c r="MVL312" s="477"/>
      <c r="MVO312" s="477"/>
      <c r="MVT312" s="477"/>
      <c r="MVW312" s="477"/>
      <c r="MWB312" s="477"/>
      <c r="MWE312" s="477"/>
      <c r="MWJ312" s="477"/>
      <c r="MWM312" s="477"/>
      <c r="MWR312" s="477"/>
      <c r="MWU312" s="477"/>
      <c r="MWZ312" s="477"/>
      <c r="MXC312" s="477"/>
      <c r="MXH312" s="477"/>
      <c r="MXK312" s="477"/>
      <c r="MXP312" s="477"/>
      <c r="MXS312" s="477"/>
      <c r="MXX312" s="477"/>
      <c r="MYA312" s="477"/>
      <c r="MYF312" s="477"/>
      <c r="MYI312" s="477"/>
      <c r="MYN312" s="477"/>
      <c r="MYQ312" s="477"/>
      <c r="MYV312" s="477"/>
      <c r="MYY312" s="477"/>
      <c r="MZD312" s="477"/>
      <c r="MZG312" s="477"/>
      <c r="MZL312" s="477"/>
      <c r="MZO312" s="477"/>
      <c r="MZT312" s="477"/>
      <c r="MZW312" s="477"/>
      <c r="NAB312" s="477"/>
      <c r="NAE312" s="477"/>
      <c r="NAJ312" s="477"/>
      <c r="NAM312" s="477"/>
      <c r="NAR312" s="477"/>
      <c r="NAU312" s="477"/>
      <c r="NAZ312" s="477"/>
      <c r="NBC312" s="477"/>
      <c r="NBH312" s="477"/>
      <c r="NBK312" s="477"/>
      <c r="NBP312" s="477"/>
      <c r="NBS312" s="477"/>
      <c r="NBX312" s="477"/>
      <c r="NCA312" s="477"/>
      <c r="NCF312" s="477"/>
      <c r="NCI312" s="477"/>
      <c r="NCN312" s="477"/>
      <c r="NCQ312" s="477"/>
      <c r="NCV312" s="477"/>
      <c r="NCY312" s="477"/>
      <c r="NDD312" s="477"/>
      <c r="NDG312" s="477"/>
      <c r="NDL312" s="477"/>
      <c r="NDO312" s="477"/>
      <c r="NDT312" s="477"/>
      <c r="NDW312" s="477"/>
      <c r="NEB312" s="477"/>
      <c r="NEE312" s="477"/>
      <c r="NEJ312" s="477"/>
      <c r="NEM312" s="477"/>
      <c r="NER312" s="477"/>
      <c r="NEU312" s="477"/>
      <c r="NEZ312" s="477"/>
      <c r="NFC312" s="477"/>
      <c r="NFH312" s="477"/>
      <c r="NFK312" s="477"/>
      <c r="NFP312" s="477"/>
      <c r="NFS312" s="477"/>
      <c r="NFX312" s="477"/>
      <c r="NGA312" s="477"/>
      <c r="NGF312" s="477"/>
      <c r="NGI312" s="477"/>
      <c r="NGN312" s="477"/>
      <c r="NGQ312" s="477"/>
      <c r="NGV312" s="477"/>
      <c r="NGY312" s="477"/>
      <c r="NHD312" s="477"/>
      <c r="NHG312" s="477"/>
      <c r="NHL312" s="477"/>
      <c r="NHO312" s="477"/>
      <c r="NHT312" s="477"/>
      <c r="NHW312" s="477"/>
      <c r="NIB312" s="477"/>
      <c r="NIE312" s="477"/>
      <c r="NIJ312" s="477"/>
      <c r="NIM312" s="477"/>
      <c r="NIR312" s="477"/>
      <c r="NIU312" s="477"/>
      <c r="NIZ312" s="477"/>
      <c r="NJC312" s="477"/>
      <c r="NJH312" s="477"/>
      <c r="NJK312" s="477"/>
      <c r="NJP312" s="477"/>
      <c r="NJS312" s="477"/>
      <c r="NJX312" s="477"/>
      <c r="NKA312" s="477"/>
      <c r="NKF312" s="477"/>
      <c r="NKI312" s="477"/>
      <c r="NKN312" s="477"/>
      <c r="NKQ312" s="477"/>
      <c r="NKV312" s="477"/>
      <c r="NKY312" s="477"/>
      <c r="NLD312" s="477"/>
      <c r="NLG312" s="477"/>
      <c r="NLL312" s="477"/>
      <c r="NLO312" s="477"/>
      <c r="NLT312" s="477"/>
      <c r="NLW312" s="477"/>
      <c r="NMB312" s="477"/>
      <c r="NME312" s="477"/>
      <c r="NMJ312" s="477"/>
      <c r="NMM312" s="477"/>
      <c r="NMR312" s="477"/>
      <c r="NMU312" s="477"/>
      <c r="NMZ312" s="477"/>
      <c r="NNC312" s="477"/>
      <c r="NNH312" s="477"/>
      <c r="NNK312" s="477"/>
      <c r="NNP312" s="477"/>
      <c r="NNS312" s="477"/>
      <c r="NNX312" s="477"/>
      <c r="NOA312" s="477"/>
      <c r="NOF312" s="477"/>
      <c r="NOI312" s="477"/>
      <c r="NON312" s="477"/>
      <c r="NOQ312" s="477"/>
      <c r="NOV312" s="477"/>
      <c r="NOY312" s="477"/>
      <c r="NPD312" s="477"/>
      <c r="NPG312" s="477"/>
      <c r="NPL312" s="477"/>
      <c r="NPO312" s="477"/>
      <c r="NPT312" s="477"/>
      <c r="NPW312" s="477"/>
      <c r="NQB312" s="477"/>
      <c r="NQE312" s="477"/>
      <c r="NQJ312" s="477"/>
      <c r="NQM312" s="477"/>
      <c r="NQR312" s="477"/>
      <c r="NQU312" s="477"/>
      <c r="NQZ312" s="477"/>
      <c r="NRC312" s="477"/>
      <c r="NRH312" s="477"/>
      <c r="NRK312" s="477"/>
      <c r="NRP312" s="477"/>
      <c r="NRS312" s="477"/>
      <c r="NRX312" s="477"/>
      <c r="NSA312" s="477"/>
      <c r="NSF312" s="477"/>
      <c r="NSI312" s="477"/>
      <c r="NSN312" s="477"/>
      <c r="NSQ312" s="477"/>
      <c r="NSV312" s="477"/>
      <c r="NSY312" s="477"/>
      <c r="NTD312" s="477"/>
      <c r="NTG312" s="477"/>
      <c r="NTL312" s="477"/>
      <c r="NTO312" s="477"/>
      <c r="NTT312" s="477"/>
      <c r="NTW312" s="477"/>
      <c r="NUB312" s="477"/>
      <c r="NUE312" s="477"/>
      <c r="NUJ312" s="477"/>
      <c r="NUM312" s="477"/>
      <c r="NUR312" s="477"/>
      <c r="NUU312" s="477"/>
      <c r="NUZ312" s="477"/>
      <c r="NVC312" s="477"/>
      <c r="NVH312" s="477"/>
      <c r="NVK312" s="477"/>
      <c r="NVP312" s="477"/>
      <c r="NVS312" s="477"/>
      <c r="NVX312" s="477"/>
      <c r="NWA312" s="477"/>
      <c r="NWF312" s="477"/>
      <c r="NWI312" s="477"/>
      <c r="NWN312" s="477"/>
      <c r="NWQ312" s="477"/>
      <c r="NWV312" s="477"/>
      <c r="NWY312" s="477"/>
      <c r="NXD312" s="477"/>
      <c r="NXG312" s="477"/>
      <c r="NXL312" s="477"/>
      <c r="NXO312" s="477"/>
      <c r="NXT312" s="477"/>
      <c r="NXW312" s="477"/>
      <c r="NYB312" s="477"/>
      <c r="NYE312" s="477"/>
      <c r="NYJ312" s="477"/>
      <c r="NYM312" s="477"/>
      <c r="NYR312" s="477"/>
      <c r="NYU312" s="477"/>
      <c r="NYZ312" s="477"/>
      <c r="NZC312" s="477"/>
      <c r="NZH312" s="477"/>
      <c r="NZK312" s="477"/>
      <c r="NZP312" s="477"/>
      <c r="NZS312" s="477"/>
      <c r="NZX312" s="477"/>
      <c r="OAA312" s="477"/>
      <c r="OAF312" s="477"/>
      <c r="OAI312" s="477"/>
      <c r="OAN312" s="477"/>
      <c r="OAQ312" s="477"/>
      <c r="OAV312" s="477"/>
      <c r="OAY312" s="477"/>
      <c r="OBD312" s="477"/>
      <c r="OBG312" s="477"/>
      <c r="OBL312" s="477"/>
      <c r="OBO312" s="477"/>
      <c r="OBT312" s="477"/>
      <c r="OBW312" s="477"/>
      <c r="OCB312" s="477"/>
      <c r="OCE312" s="477"/>
      <c r="OCJ312" s="477"/>
      <c r="OCM312" s="477"/>
      <c r="OCR312" s="477"/>
      <c r="OCU312" s="477"/>
      <c r="OCZ312" s="477"/>
      <c r="ODC312" s="477"/>
      <c r="ODH312" s="477"/>
      <c r="ODK312" s="477"/>
      <c r="ODP312" s="477"/>
      <c r="ODS312" s="477"/>
      <c r="ODX312" s="477"/>
      <c r="OEA312" s="477"/>
      <c r="OEF312" s="477"/>
      <c r="OEI312" s="477"/>
      <c r="OEN312" s="477"/>
      <c r="OEQ312" s="477"/>
      <c r="OEV312" s="477"/>
      <c r="OEY312" s="477"/>
      <c r="OFD312" s="477"/>
      <c r="OFG312" s="477"/>
      <c r="OFL312" s="477"/>
      <c r="OFO312" s="477"/>
      <c r="OFT312" s="477"/>
      <c r="OFW312" s="477"/>
      <c r="OGB312" s="477"/>
      <c r="OGE312" s="477"/>
      <c r="OGJ312" s="477"/>
      <c r="OGM312" s="477"/>
      <c r="OGR312" s="477"/>
      <c r="OGU312" s="477"/>
      <c r="OGZ312" s="477"/>
      <c r="OHC312" s="477"/>
      <c r="OHH312" s="477"/>
      <c r="OHK312" s="477"/>
      <c r="OHP312" s="477"/>
      <c r="OHS312" s="477"/>
      <c r="OHX312" s="477"/>
      <c r="OIA312" s="477"/>
      <c r="OIF312" s="477"/>
      <c r="OII312" s="477"/>
      <c r="OIN312" s="477"/>
      <c r="OIQ312" s="477"/>
      <c r="OIV312" s="477"/>
      <c r="OIY312" s="477"/>
      <c r="OJD312" s="477"/>
      <c r="OJG312" s="477"/>
      <c r="OJL312" s="477"/>
      <c r="OJO312" s="477"/>
      <c r="OJT312" s="477"/>
      <c r="OJW312" s="477"/>
      <c r="OKB312" s="477"/>
      <c r="OKE312" s="477"/>
      <c r="OKJ312" s="477"/>
      <c r="OKM312" s="477"/>
      <c r="OKR312" s="477"/>
      <c r="OKU312" s="477"/>
      <c r="OKZ312" s="477"/>
      <c r="OLC312" s="477"/>
      <c r="OLH312" s="477"/>
      <c r="OLK312" s="477"/>
      <c r="OLP312" s="477"/>
      <c r="OLS312" s="477"/>
      <c r="OLX312" s="477"/>
      <c r="OMA312" s="477"/>
      <c r="OMF312" s="477"/>
      <c r="OMI312" s="477"/>
      <c r="OMN312" s="477"/>
      <c r="OMQ312" s="477"/>
      <c r="OMV312" s="477"/>
      <c r="OMY312" s="477"/>
      <c r="OND312" s="477"/>
      <c r="ONG312" s="477"/>
      <c r="ONL312" s="477"/>
      <c r="ONO312" s="477"/>
      <c r="ONT312" s="477"/>
      <c r="ONW312" s="477"/>
      <c r="OOB312" s="477"/>
      <c r="OOE312" s="477"/>
      <c r="OOJ312" s="477"/>
      <c r="OOM312" s="477"/>
      <c r="OOR312" s="477"/>
      <c r="OOU312" s="477"/>
      <c r="OOZ312" s="477"/>
      <c r="OPC312" s="477"/>
      <c r="OPH312" s="477"/>
      <c r="OPK312" s="477"/>
      <c r="OPP312" s="477"/>
      <c r="OPS312" s="477"/>
      <c r="OPX312" s="477"/>
      <c r="OQA312" s="477"/>
      <c r="OQF312" s="477"/>
      <c r="OQI312" s="477"/>
      <c r="OQN312" s="477"/>
      <c r="OQQ312" s="477"/>
      <c r="OQV312" s="477"/>
      <c r="OQY312" s="477"/>
      <c r="ORD312" s="477"/>
      <c r="ORG312" s="477"/>
      <c r="ORL312" s="477"/>
      <c r="ORO312" s="477"/>
      <c r="ORT312" s="477"/>
      <c r="ORW312" s="477"/>
      <c r="OSB312" s="477"/>
      <c r="OSE312" s="477"/>
      <c r="OSJ312" s="477"/>
      <c r="OSM312" s="477"/>
      <c r="OSR312" s="477"/>
      <c r="OSU312" s="477"/>
      <c r="OSZ312" s="477"/>
      <c r="OTC312" s="477"/>
      <c r="OTH312" s="477"/>
      <c r="OTK312" s="477"/>
      <c r="OTP312" s="477"/>
      <c r="OTS312" s="477"/>
      <c r="OTX312" s="477"/>
      <c r="OUA312" s="477"/>
      <c r="OUF312" s="477"/>
      <c r="OUI312" s="477"/>
      <c r="OUN312" s="477"/>
      <c r="OUQ312" s="477"/>
      <c r="OUV312" s="477"/>
      <c r="OUY312" s="477"/>
      <c r="OVD312" s="477"/>
      <c r="OVG312" s="477"/>
      <c r="OVL312" s="477"/>
      <c r="OVO312" s="477"/>
      <c r="OVT312" s="477"/>
      <c r="OVW312" s="477"/>
      <c r="OWB312" s="477"/>
      <c r="OWE312" s="477"/>
      <c r="OWJ312" s="477"/>
      <c r="OWM312" s="477"/>
      <c r="OWR312" s="477"/>
      <c r="OWU312" s="477"/>
      <c r="OWZ312" s="477"/>
      <c r="OXC312" s="477"/>
      <c r="OXH312" s="477"/>
      <c r="OXK312" s="477"/>
      <c r="OXP312" s="477"/>
      <c r="OXS312" s="477"/>
      <c r="OXX312" s="477"/>
      <c r="OYA312" s="477"/>
      <c r="OYF312" s="477"/>
      <c r="OYI312" s="477"/>
      <c r="OYN312" s="477"/>
      <c r="OYQ312" s="477"/>
      <c r="OYV312" s="477"/>
      <c r="OYY312" s="477"/>
      <c r="OZD312" s="477"/>
      <c r="OZG312" s="477"/>
      <c r="OZL312" s="477"/>
      <c r="OZO312" s="477"/>
      <c r="OZT312" s="477"/>
      <c r="OZW312" s="477"/>
      <c r="PAB312" s="477"/>
      <c r="PAE312" s="477"/>
      <c r="PAJ312" s="477"/>
      <c r="PAM312" s="477"/>
      <c r="PAR312" s="477"/>
      <c r="PAU312" s="477"/>
      <c r="PAZ312" s="477"/>
      <c r="PBC312" s="477"/>
      <c r="PBH312" s="477"/>
      <c r="PBK312" s="477"/>
      <c r="PBP312" s="477"/>
      <c r="PBS312" s="477"/>
      <c r="PBX312" s="477"/>
      <c r="PCA312" s="477"/>
      <c r="PCF312" s="477"/>
      <c r="PCI312" s="477"/>
      <c r="PCN312" s="477"/>
      <c r="PCQ312" s="477"/>
      <c r="PCV312" s="477"/>
      <c r="PCY312" s="477"/>
      <c r="PDD312" s="477"/>
      <c r="PDG312" s="477"/>
      <c r="PDL312" s="477"/>
      <c r="PDO312" s="477"/>
      <c r="PDT312" s="477"/>
      <c r="PDW312" s="477"/>
      <c r="PEB312" s="477"/>
      <c r="PEE312" s="477"/>
      <c r="PEJ312" s="477"/>
      <c r="PEM312" s="477"/>
      <c r="PER312" s="477"/>
      <c r="PEU312" s="477"/>
      <c r="PEZ312" s="477"/>
      <c r="PFC312" s="477"/>
      <c r="PFH312" s="477"/>
      <c r="PFK312" s="477"/>
      <c r="PFP312" s="477"/>
      <c r="PFS312" s="477"/>
      <c r="PFX312" s="477"/>
      <c r="PGA312" s="477"/>
      <c r="PGF312" s="477"/>
      <c r="PGI312" s="477"/>
      <c r="PGN312" s="477"/>
      <c r="PGQ312" s="477"/>
      <c r="PGV312" s="477"/>
      <c r="PGY312" s="477"/>
      <c r="PHD312" s="477"/>
      <c r="PHG312" s="477"/>
      <c r="PHL312" s="477"/>
      <c r="PHO312" s="477"/>
      <c r="PHT312" s="477"/>
      <c r="PHW312" s="477"/>
      <c r="PIB312" s="477"/>
      <c r="PIE312" s="477"/>
      <c r="PIJ312" s="477"/>
      <c r="PIM312" s="477"/>
      <c r="PIR312" s="477"/>
      <c r="PIU312" s="477"/>
      <c r="PIZ312" s="477"/>
      <c r="PJC312" s="477"/>
      <c r="PJH312" s="477"/>
      <c r="PJK312" s="477"/>
      <c r="PJP312" s="477"/>
      <c r="PJS312" s="477"/>
      <c r="PJX312" s="477"/>
      <c r="PKA312" s="477"/>
      <c r="PKF312" s="477"/>
      <c r="PKI312" s="477"/>
      <c r="PKN312" s="477"/>
      <c r="PKQ312" s="477"/>
      <c r="PKV312" s="477"/>
      <c r="PKY312" s="477"/>
      <c r="PLD312" s="477"/>
      <c r="PLG312" s="477"/>
      <c r="PLL312" s="477"/>
      <c r="PLO312" s="477"/>
      <c r="PLT312" s="477"/>
      <c r="PLW312" s="477"/>
      <c r="PMB312" s="477"/>
      <c r="PME312" s="477"/>
      <c r="PMJ312" s="477"/>
      <c r="PMM312" s="477"/>
      <c r="PMR312" s="477"/>
      <c r="PMU312" s="477"/>
      <c r="PMZ312" s="477"/>
      <c r="PNC312" s="477"/>
      <c r="PNH312" s="477"/>
      <c r="PNK312" s="477"/>
      <c r="PNP312" s="477"/>
      <c r="PNS312" s="477"/>
      <c r="PNX312" s="477"/>
      <c r="POA312" s="477"/>
      <c r="POF312" s="477"/>
      <c r="POI312" s="477"/>
      <c r="PON312" s="477"/>
      <c r="POQ312" s="477"/>
      <c r="POV312" s="477"/>
      <c r="POY312" s="477"/>
      <c r="PPD312" s="477"/>
      <c r="PPG312" s="477"/>
      <c r="PPL312" s="477"/>
      <c r="PPO312" s="477"/>
      <c r="PPT312" s="477"/>
      <c r="PPW312" s="477"/>
      <c r="PQB312" s="477"/>
      <c r="PQE312" s="477"/>
      <c r="PQJ312" s="477"/>
      <c r="PQM312" s="477"/>
      <c r="PQR312" s="477"/>
      <c r="PQU312" s="477"/>
      <c r="PQZ312" s="477"/>
      <c r="PRC312" s="477"/>
      <c r="PRH312" s="477"/>
      <c r="PRK312" s="477"/>
      <c r="PRP312" s="477"/>
      <c r="PRS312" s="477"/>
      <c r="PRX312" s="477"/>
      <c r="PSA312" s="477"/>
      <c r="PSF312" s="477"/>
      <c r="PSI312" s="477"/>
      <c r="PSN312" s="477"/>
      <c r="PSQ312" s="477"/>
      <c r="PSV312" s="477"/>
      <c r="PSY312" s="477"/>
      <c r="PTD312" s="477"/>
      <c r="PTG312" s="477"/>
      <c r="PTL312" s="477"/>
      <c r="PTO312" s="477"/>
      <c r="PTT312" s="477"/>
      <c r="PTW312" s="477"/>
      <c r="PUB312" s="477"/>
      <c r="PUE312" s="477"/>
      <c r="PUJ312" s="477"/>
      <c r="PUM312" s="477"/>
      <c r="PUR312" s="477"/>
      <c r="PUU312" s="477"/>
      <c r="PUZ312" s="477"/>
      <c r="PVC312" s="477"/>
      <c r="PVH312" s="477"/>
      <c r="PVK312" s="477"/>
      <c r="PVP312" s="477"/>
      <c r="PVS312" s="477"/>
      <c r="PVX312" s="477"/>
      <c r="PWA312" s="477"/>
      <c r="PWF312" s="477"/>
      <c r="PWI312" s="477"/>
      <c r="PWN312" s="477"/>
      <c r="PWQ312" s="477"/>
      <c r="PWV312" s="477"/>
      <c r="PWY312" s="477"/>
      <c r="PXD312" s="477"/>
      <c r="PXG312" s="477"/>
      <c r="PXL312" s="477"/>
      <c r="PXO312" s="477"/>
      <c r="PXT312" s="477"/>
      <c r="PXW312" s="477"/>
      <c r="PYB312" s="477"/>
      <c r="PYE312" s="477"/>
      <c r="PYJ312" s="477"/>
      <c r="PYM312" s="477"/>
      <c r="PYR312" s="477"/>
      <c r="PYU312" s="477"/>
      <c r="PYZ312" s="477"/>
      <c r="PZC312" s="477"/>
      <c r="PZH312" s="477"/>
      <c r="PZK312" s="477"/>
      <c r="PZP312" s="477"/>
      <c r="PZS312" s="477"/>
      <c r="PZX312" s="477"/>
      <c r="QAA312" s="477"/>
      <c r="QAF312" s="477"/>
      <c r="QAI312" s="477"/>
      <c r="QAN312" s="477"/>
      <c r="QAQ312" s="477"/>
      <c r="QAV312" s="477"/>
      <c r="QAY312" s="477"/>
      <c r="QBD312" s="477"/>
      <c r="QBG312" s="477"/>
      <c r="QBL312" s="477"/>
      <c r="QBO312" s="477"/>
      <c r="QBT312" s="477"/>
      <c r="QBW312" s="477"/>
      <c r="QCB312" s="477"/>
      <c r="QCE312" s="477"/>
      <c r="QCJ312" s="477"/>
      <c r="QCM312" s="477"/>
      <c r="QCR312" s="477"/>
      <c r="QCU312" s="477"/>
      <c r="QCZ312" s="477"/>
      <c r="QDC312" s="477"/>
      <c r="QDH312" s="477"/>
      <c r="QDK312" s="477"/>
      <c r="QDP312" s="477"/>
      <c r="QDS312" s="477"/>
      <c r="QDX312" s="477"/>
      <c r="QEA312" s="477"/>
      <c r="QEF312" s="477"/>
      <c r="QEI312" s="477"/>
      <c r="QEN312" s="477"/>
      <c r="QEQ312" s="477"/>
      <c r="QEV312" s="477"/>
      <c r="QEY312" s="477"/>
      <c r="QFD312" s="477"/>
      <c r="QFG312" s="477"/>
      <c r="QFL312" s="477"/>
      <c r="QFO312" s="477"/>
      <c r="QFT312" s="477"/>
      <c r="QFW312" s="477"/>
      <c r="QGB312" s="477"/>
      <c r="QGE312" s="477"/>
      <c r="QGJ312" s="477"/>
      <c r="QGM312" s="477"/>
      <c r="QGR312" s="477"/>
      <c r="QGU312" s="477"/>
      <c r="QGZ312" s="477"/>
      <c r="QHC312" s="477"/>
      <c r="QHH312" s="477"/>
      <c r="QHK312" s="477"/>
      <c r="QHP312" s="477"/>
      <c r="QHS312" s="477"/>
      <c r="QHX312" s="477"/>
      <c r="QIA312" s="477"/>
      <c r="QIF312" s="477"/>
      <c r="QII312" s="477"/>
      <c r="QIN312" s="477"/>
      <c r="QIQ312" s="477"/>
      <c r="QIV312" s="477"/>
      <c r="QIY312" s="477"/>
      <c r="QJD312" s="477"/>
      <c r="QJG312" s="477"/>
      <c r="QJL312" s="477"/>
      <c r="QJO312" s="477"/>
      <c r="QJT312" s="477"/>
      <c r="QJW312" s="477"/>
      <c r="QKB312" s="477"/>
      <c r="QKE312" s="477"/>
      <c r="QKJ312" s="477"/>
      <c r="QKM312" s="477"/>
      <c r="QKR312" s="477"/>
      <c r="QKU312" s="477"/>
      <c r="QKZ312" s="477"/>
      <c r="QLC312" s="477"/>
      <c r="QLH312" s="477"/>
      <c r="QLK312" s="477"/>
      <c r="QLP312" s="477"/>
      <c r="QLS312" s="477"/>
      <c r="QLX312" s="477"/>
      <c r="QMA312" s="477"/>
      <c r="QMF312" s="477"/>
      <c r="QMI312" s="477"/>
      <c r="QMN312" s="477"/>
      <c r="QMQ312" s="477"/>
      <c r="QMV312" s="477"/>
      <c r="QMY312" s="477"/>
      <c r="QND312" s="477"/>
      <c r="QNG312" s="477"/>
      <c r="QNL312" s="477"/>
      <c r="QNO312" s="477"/>
      <c r="QNT312" s="477"/>
      <c r="QNW312" s="477"/>
      <c r="QOB312" s="477"/>
      <c r="QOE312" s="477"/>
      <c r="QOJ312" s="477"/>
      <c r="QOM312" s="477"/>
      <c r="QOR312" s="477"/>
      <c r="QOU312" s="477"/>
      <c r="QOZ312" s="477"/>
      <c r="QPC312" s="477"/>
      <c r="QPH312" s="477"/>
      <c r="QPK312" s="477"/>
      <c r="QPP312" s="477"/>
      <c r="QPS312" s="477"/>
      <c r="QPX312" s="477"/>
      <c r="QQA312" s="477"/>
      <c r="QQF312" s="477"/>
      <c r="QQI312" s="477"/>
      <c r="QQN312" s="477"/>
      <c r="QQQ312" s="477"/>
      <c r="QQV312" s="477"/>
      <c r="QQY312" s="477"/>
      <c r="QRD312" s="477"/>
      <c r="QRG312" s="477"/>
      <c r="QRL312" s="477"/>
      <c r="QRO312" s="477"/>
      <c r="QRT312" s="477"/>
      <c r="QRW312" s="477"/>
      <c r="QSB312" s="477"/>
      <c r="QSE312" s="477"/>
      <c r="QSJ312" s="477"/>
      <c r="QSM312" s="477"/>
      <c r="QSR312" s="477"/>
      <c r="QSU312" s="477"/>
      <c r="QSZ312" s="477"/>
      <c r="QTC312" s="477"/>
      <c r="QTH312" s="477"/>
      <c r="QTK312" s="477"/>
      <c r="QTP312" s="477"/>
      <c r="QTS312" s="477"/>
      <c r="QTX312" s="477"/>
      <c r="QUA312" s="477"/>
      <c r="QUF312" s="477"/>
      <c r="QUI312" s="477"/>
      <c r="QUN312" s="477"/>
      <c r="QUQ312" s="477"/>
      <c r="QUV312" s="477"/>
      <c r="QUY312" s="477"/>
      <c r="QVD312" s="477"/>
      <c r="QVG312" s="477"/>
      <c r="QVL312" s="477"/>
      <c r="QVO312" s="477"/>
      <c r="QVT312" s="477"/>
      <c r="QVW312" s="477"/>
      <c r="QWB312" s="477"/>
      <c r="QWE312" s="477"/>
      <c r="QWJ312" s="477"/>
      <c r="QWM312" s="477"/>
      <c r="QWR312" s="477"/>
      <c r="QWU312" s="477"/>
      <c r="QWZ312" s="477"/>
      <c r="QXC312" s="477"/>
      <c r="QXH312" s="477"/>
      <c r="QXK312" s="477"/>
      <c r="QXP312" s="477"/>
      <c r="QXS312" s="477"/>
      <c r="QXX312" s="477"/>
      <c r="QYA312" s="477"/>
      <c r="QYF312" s="477"/>
      <c r="QYI312" s="477"/>
      <c r="QYN312" s="477"/>
      <c r="QYQ312" s="477"/>
      <c r="QYV312" s="477"/>
      <c r="QYY312" s="477"/>
      <c r="QZD312" s="477"/>
      <c r="QZG312" s="477"/>
      <c r="QZL312" s="477"/>
      <c r="QZO312" s="477"/>
      <c r="QZT312" s="477"/>
      <c r="QZW312" s="477"/>
      <c r="RAB312" s="477"/>
      <c r="RAE312" s="477"/>
      <c r="RAJ312" s="477"/>
      <c r="RAM312" s="477"/>
      <c r="RAR312" s="477"/>
      <c r="RAU312" s="477"/>
      <c r="RAZ312" s="477"/>
      <c r="RBC312" s="477"/>
      <c r="RBH312" s="477"/>
      <c r="RBK312" s="477"/>
      <c r="RBP312" s="477"/>
      <c r="RBS312" s="477"/>
      <c r="RBX312" s="477"/>
      <c r="RCA312" s="477"/>
      <c r="RCF312" s="477"/>
      <c r="RCI312" s="477"/>
      <c r="RCN312" s="477"/>
      <c r="RCQ312" s="477"/>
      <c r="RCV312" s="477"/>
      <c r="RCY312" s="477"/>
      <c r="RDD312" s="477"/>
      <c r="RDG312" s="477"/>
      <c r="RDL312" s="477"/>
      <c r="RDO312" s="477"/>
      <c r="RDT312" s="477"/>
      <c r="RDW312" s="477"/>
      <c r="REB312" s="477"/>
      <c r="REE312" s="477"/>
      <c r="REJ312" s="477"/>
      <c r="REM312" s="477"/>
      <c r="RER312" s="477"/>
      <c r="REU312" s="477"/>
      <c r="REZ312" s="477"/>
      <c r="RFC312" s="477"/>
      <c r="RFH312" s="477"/>
      <c r="RFK312" s="477"/>
      <c r="RFP312" s="477"/>
      <c r="RFS312" s="477"/>
      <c r="RFX312" s="477"/>
      <c r="RGA312" s="477"/>
      <c r="RGF312" s="477"/>
      <c r="RGI312" s="477"/>
      <c r="RGN312" s="477"/>
      <c r="RGQ312" s="477"/>
      <c r="RGV312" s="477"/>
      <c r="RGY312" s="477"/>
      <c r="RHD312" s="477"/>
      <c r="RHG312" s="477"/>
      <c r="RHL312" s="477"/>
      <c r="RHO312" s="477"/>
      <c r="RHT312" s="477"/>
      <c r="RHW312" s="477"/>
      <c r="RIB312" s="477"/>
      <c r="RIE312" s="477"/>
      <c r="RIJ312" s="477"/>
      <c r="RIM312" s="477"/>
      <c r="RIR312" s="477"/>
      <c r="RIU312" s="477"/>
      <c r="RIZ312" s="477"/>
      <c r="RJC312" s="477"/>
      <c r="RJH312" s="477"/>
      <c r="RJK312" s="477"/>
      <c r="RJP312" s="477"/>
      <c r="RJS312" s="477"/>
      <c r="RJX312" s="477"/>
      <c r="RKA312" s="477"/>
      <c r="RKF312" s="477"/>
      <c r="RKI312" s="477"/>
      <c r="RKN312" s="477"/>
      <c r="RKQ312" s="477"/>
      <c r="RKV312" s="477"/>
      <c r="RKY312" s="477"/>
      <c r="RLD312" s="477"/>
      <c r="RLG312" s="477"/>
      <c r="RLL312" s="477"/>
      <c r="RLO312" s="477"/>
      <c r="RLT312" s="477"/>
      <c r="RLW312" s="477"/>
      <c r="RMB312" s="477"/>
      <c r="RME312" s="477"/>
      <c r="RMJ312" s="477"/>
      <c r="RMM312" s="477"/>
      <c r="RMR312" s="477"/>
      <c r="RMU312" s="477"/>
      <c r="RMZ312" s="477"/>
      <c r="RNC312" s="477"/>
      <c r="RNH312" s="477"/>
      <c r="RNK312" s="477"/>
      <c r="RNP312" s="477"/>
      <c r="RNS312" s="477"/>
      <c r="RNX312" s="477"/>
      <c r="ROA312" s="477"/>
      <c r="ROF312" s="477"/>
      <c r="ROI312" s="477"/>
      <c r="RON312" s="477"/>
      <c r="ROQ312" s="477"/>
      <c r="ROV312" s="477"/>
      <c r="ROY312" s="477"/>
      <c r="RPD312" s="477"/>
      <c r="RPG312" s="477"/>
      <c r="RPL312" s="477"/>
      <c r="RPO312" s="477"/>
      <c r="RPT312" s="477"/>
      <c r="RPW312" s="477"/>
      <c r="RQB312" s="477"/>
      <c r="RQE312" s="477"/>
      <c r="RQJ312" s="477"/>
      <c r="RQM312" s="477"/>
      <c r="RQR312" s="477"/>
      <c r="RQU312" s="477"/>
      <c r="RQZ312" s="477"/>
      <c r="RRC312" s="477"/>
      <c r="RRH312" s="477"/>
      <c r="RRK312" s="477"/>
      <c r="RRP312" s="477"/>
      <c r="RRS312" s="477"/>
      <c r="RRX312" s="477"/>
      <c r="RSA312" s="477"/>
      <c r="RSF312" s="477"/>
      <c r="RSI312" s="477"/>
      <c r="RSN312" s="477"/>
      <c r="RSQ312" s="477"/>
      <c r="RSV312" s="477"/>
      <c r="RSY312" s="477"/>
      <c r="RTD312" s="477"/>
      <c r="RTG312" s="477"/>
      <c r="RTL312" s="477"/>
      <c r="RTO312" s="477"/>
      <c r="RTT312" s="477"/>
      <c r="RTW312" s="477"/>
      <c r="RUB312" s="477"/>
      <c r="RUE312" s="477"/>
      <c r="RUJ312" s="477"/>
      <c r="RUM312" s="477"/>
      <c r="RUR312" s="477"/>
      <c r="RUU312" s="477"/>
      <c r="RUZ312" s="477"/>
      <c r="RVC312" s="477"/>
      <c r="RVH312" s="477"/>
      <c r="RVK312" s="477"/>
      <c r="RVP312" s="477"/>
      <c r="RVS312" s="477"/>
      <c r="RVX312" s="477"/>
      <c r="RWA312" s="477"/>
      <c r="RWF312" s="477"/>
      <c r="RWI312" s="477"/>
      <c r="RWN312" s="477"/>
      <c r="RWQ312" s="477"/>
      <c r="RWV312" s="477"/>
      <c r="RWY312" s="477"/>
      <c r="RXD312" s="477"/>
      <c r="RXG312" s="477"/>
      <c r="RXL312" s="477"/>
      <c r="RXO312" s="477"/>
      <c r="RXT312" s="477"/>
      <c r="RXW312" s="477"/>
      <c r="RYB312" s="477"/>
      <c r="RYE312" s="477"/>
      <c r="RYJ312" s="477"/>
      <c r="RYM312" s="477"/>
      <c r="RYR312" s="477"/>
      <c r="RYU312" s="477"/>
      <c r="RYZ312" s="477"/>
      <c r="RZC312" s="477"/>
      <c r="RZH312" s="477"/>
      <c r="RZK312" s="477"/>
      <c r="RZP312" s="477"/>
      <c r="RZS312" s="477"/>
      <c r="RZX312" s="477"/>
      <c r="SAA312" s="477"/>
      <c r="SAF312" s="477"/>
      <c r="SAI312" s="477"/>
      <c r="SAN312" s="477"/>
      <c r="SAQ312" s="477"/>
      <c r="SAV312" s="477"/>
      <c r="SAY312" s="477"/>
      <c r="SBD312" s="477"/>
      <c r="SBG312" s="477"/>
      <c r="SBL312" s="477"/>
      <c r="SBO312" s="477"/>
      <c r="SBT312" s="477"/>
      <c r="SBW312" s="477"/>
      <c r="SCB312" s="477"/>
      <c r="SCE312" s="477"/>
      <c r="SCJ312" s="477"/>
      <c r="SCM312" s="477"/>
      <c r="SCR312" s="477"/>
      <c r="SCU312" s="477"/>
      <c r="SCZ312" s="477"/>
      <c r="SDC312" s="477"/>
      <c r="SDH312" s="477"/>
      <c r="SDK312" s="477"/>
      <c r="SDP312" s="477"/>
      <c r="SDS312" s="477"/>
      <c r="SDX312" s="477"/>
      <c r="SEA312" s="477"/>
      <c r="SEF312" s="477"/>
      <c r="SEI312" s="477"/>
      <c r="SEN312" s="477"/>
      <c r="SEQ312" s="477"/>
      <c r="SEV312" s="477"/>
      <c r="SEY312" s="477"/>
      <c r="SFD312" s="477"/>
      <c r="SFG312" s="477"/>
      <c r="SFL312" s="477"/>
      <c r="SFO312" s="477"/>
      <c r="SFT312" s="477"/>
      <c r="SFW312" s="477"/>
      <c r="SGB312" s="477"/>
      <c r="SGE312" s="477"/>
      <c r="SGJ312" s="477"/>
      <c r="SGM312" s="477"/>
      <c r="SGR312" s="477"/>
      <c r="SGU312" s="477"/>
      <c r="SGZ312" s="477"/>
      <c r="SHC312" s="477"/>
      <c r="SHH312" s="477"/>
      <c r="SHK312" s="477"/>
      <c r="SHP312" s="477"/>
      <c r="SHS312" s="477"/>
      <c r="SHX312" s="477"/>
      <c r="SIA312" s="477"/>
      <c r="SIF312" s="477"/>
      <c r="SII312" s="477"/>
      <c r="SIN312" s="477"/>
      <c r="SIQ312" s="477"/>
      <c r="SIV312" s="477"/>
      <c r="SIY312" s="477"/>
      <c r="SJD312" s="477"/>
      <c r="SJG312" s="477"/>
      <c r="SJL312" s="477"/>
      <c r="SJO312" s="477"/>
      <c r="SJT312" s="477"/>
      <c r="SJW312" s="477"/>
      <c r="SKB312" s="477"/>
      <c r="SKE312" s="477"/>
      <c r="SKJ312" s="477"/>
      <c r="SKM312" s="477"/>
      <c r="SKR312" s="477"/>
      <c r="SKU312" s="477"/>
      <c r="SKZ312" s="477"/>
      <c r="SLC312" s="477"/>
      <c r="SLH312" s="477"/>
      <c r="SLK312" s="477"/>
      <c r="SLP312" s="477"/>
      <c r="SLS312" s="477"/>
      <c r="SLX312" s="477"/>
      <c r="SMA312" s="477"/>
      <c r="SMF312" s="477"/>
      <c r="SMI312" s="477"/>
      <c r="SMN312" s="477"/>
      <c r="SMQ312" s="477"/>
      <c r="SMV312" s="477"/>
      <c r="SMY312" s="477"/>
      <c r="SND312" s="477"/>
      <c r="SNG312" s="477"/>
      <c r="SNL312" s="477"/>
      <c r="SNO312" s="477"/>
      <c r="SNT312" s="477"/>
      <c r="SNW312" s="477"/>
      <c r="SOB312" s="477"/>
      <c r="SOE312" s="477"/>
      <c r="SOJ312" s="477"/>
      <c r="SOM312" s="477"/>
      <c r="SOR312" s="477"/>
      <c r="SOU312" s="477"/>
      <c r="SOZ312" s="477"/>
      <c r="SPC312" s="477"/>
      <c r="SPH312" s="477"/>
      <c r="SPK312" s="477"/>
      <c r="SPP312" s="477"/>
      <c r="SPS312" s="477"/>
      <c r="SPX312" s="477"/>
      <c r="SQA312" s="477"/>
      <c r="SQF312" s="477"/>
      <c r="SQI312" s="477"/>
      <c r="SQN312" s="477"/>
      <c r="SQQ312" s="477"/>
      <c r="SQV312" s="477"/>
      <c r="SQY312" s="477"/>
      <c r="SRD312" s="477"/>
      <c r="SRG312" s="477"/>
      <c r="SRL312" s="477"/>
      <c r="SRO312" s="477"/>
      <c r="SRT312" s="477"/>
      <c r="SRW312" s="477"/>
      <c r="SSB312" s="477"/>
      <c r="SSE312" s="477"/>
      <c r="SSJ312" s="477"/>
      <c r="SSM312" s="477"/>
      <c r="SSR312" s="477"/>
      <c r="SSU312" s="477"/>
      <c r="SSZ312" s="477"/>
      <c r="STC312" s="477"/>
      <c r="STH312" s="477"/>
      <c r="STK312" s="477"/>
      <c r="STP312" s="477"/>
      <c r="STS312" s="477"/>
      <c r="STX312" s="477"/>
      <c r="SUA312" s="477"/>
      <c r="SUF312" s="477"/>
      <c r="SUI312" s="477"/>
      <c r="SUN312" s="477"/>
      <c r="SUQ312" s="477"/>
      <c r="SUV312" s="477"/>
      <c r="SUY312" s="477"/>
      <c r="SVD312" s="477"/>
      <c r="SVG312" s="477"/>
      <c r="SVL312" s="477"/>
      <c r="SVO312" s="477"/>
      <c r="SVT312" s="477"/>
      <c r="SVW312" s="477"/>
      <c r="SWB312" s="477"/>
      <c r="SWE312" s="477"/>
      <c r="SWJ312" s="477"/>
      <c r="SWM312" s="477"/>
      <c r="SWR312" s="477"/>
      <c r="SWU312" s="477"/>
      <c r="SWZ312" s="477"/>
      <c r="SXC312" s="477"/>
      <c r="SXH312" s="477"/>
      <c r="SXK312" s="477"/>
      <c r="SXP312" s="477"/>
      <c r="SXS312" s="477"/>
      <c r="SXX312" s="477"/>
      <c r="SYA312" s="477"/>
      <c r="SYF312" s="477"/>
      <c r="SYI312" s="477"/>
      <c r="SYN312" s="477"/>
      <c r="SYQ312" s="477"/>
      <c r="SYV312" s="477"/>
      <c r="SYY312" s="477"/>
      <c r="SZD312" s="477"/>
      <c r="SZG312" s="477"/>
      <c r="SZL312" s="477"/>
      <c r="SZO312" s="477"/>
      <c r="SZT312" s="477"/>
      <c r="SZW312" s="477"/>
      <c r="TAB312" s="477"/>
      <c r="TAE312" s="477"/>
      <c r="TAJ312" s="477"/>
      <c r="TAM312" s="477"/>
      <c r="TAR312" s="477"/>
      <c r="TAU312" s="477"/>
      <c r="TAZ312" s="477"/>
      <c r="TBC312" s="477"/>
      <c r="TBH312" s="477"/>
      <c r="TBK312" s="477"/>
      <c r="TBP312" s="477"/>
      <c r="TBS312" s="477"/>
      <c r="TBX312" s="477"/>
      <c r="TCA312" s="477"/>
      <c r="TCF312" s="477"/>
      <c r="TCI312" s="477"/>
      <c r="TCN312" s="477"/>
      <c r="TCQ312" s="477"/>
      <c r="TCV312" s="477"/>
      <c r="TCY312" s="477"/>
      <c r="TDD312" s="477"/>
      <c r="TDG312" s="477"/>
      <c r="TDL312" s="477"/>
      <c r="TDO312" s="477"/>
      <c r="TDT312" s="477"/>
      <c r="TDW312" s="477"/>
      <c r="TEB312" s="477"/>
      <c r="TEE312" s="477"/>
      <c r="TEJ312" s="477"/>
      <c r="TEM312" s="477"/>
      <c r="TER312" s="477"/>
      <c r="TEU312" s="477"/>
      <c r="TEZ312" s="477"/>
      <c r="TFC312" s="477"/>
      <c r="TFH312" s="477"/>
      <c r="TFK312" s="477"/>
      <c r="TFP312" s="477"/>
      <c r="TFS312" s="477"/>
      <c r="TFX312" s="477"/>
      <c r="TGA312" s="477"/>
      <c r="TGF312" s="477"/>
      <c r="TGI312" s="477"/>
      <c r="TGN312" s="477"/>
      <c r="TGQ312" s="477"/>
      <c r="TGV312" s="477"/>
      <c r="TGY312" s="477"/>
      <c r="THD312" s="477"/>
      <c r="THG312" s="477"/>
      <c r="THL312" s="477"/>
      <c r="THO312" s="477"/>
      <c r="THT312" s="477"/>
      <c r="THW312" s="477"/>
      <c r="TIB312" s="477"/>
      <c r="TIE312" s="477"/>
      <c r="TIJ312" s="477"/>
      <c r="TIM312" s="477"/>
      <c r="TIR312" s="477"/>
      <c r="TIU312" s="477"/>
      <c r="TIZ312" s="477"/>
      <c r="TJC312" s="477"/>
      <c r="TJH312" s="477"/>
      <c r="TJK312" s="477"/>
      <c r="TJP312" s="477"/>
      <c r="TJS312" s="477"/>
      <c r="TJX312" s="477"/>
      <c r="TKA312" s="477"/>
      <c r="TKF312" s="477"/>
      <c r="TKI312" s="477"/>
      <c r="TKN312" s="477"/>
      <c r="TKQ312" s="477"/>
      <c r="TKV312" s="477"/>
      <c r="TKY312" s="477"/>
      <c r="TLD312" s="477"/>
      <c r="TLG312" s="477"/>
      <c r="TLL312" s="477"/>
      <c r="TLO312" s="477"/>
      <c r="TLT312" s="477"/>
      <c r="TLW312" s="477"/>
      <c r="TMB312" s="477"/>
      <c r="TME312" s="477"/>
      <c r="TMJ312" s="477"/>
      <c r="TMM312" s="477"/>
      <c r="TMR312" s="477"/>
      <c r="TMU312" s="477"/>
      <c r="TMZ312" s="477"/>
      <c r="TNC312" s="477"/>
      <c r="TNH312" s="477"/>
      <c r="TNK312" s="477"/>
      <c r="TNP312" s="477"/>
      <c r="TNS312" s="477"/>
      <c r="TNX312" s="477"/>
      <c r="TOA312" s="477"/>
      <c r="TOF312" s="477"/>
      <c r="TOI312" s="477"/>
      <c r="TON312" s="477"/>
      <c r="TOQ312" s="477"/>
      <c r="TOV312" s="477"/>
      <c r="TOY312" s="477"/>
      <c r="TPD312" s="477"/>
      <c r="TPG312" s="477"/>
      <c r="TPL312" s="477"/>
      <c r="TPO312" s="477"/>
      <c r="TPT312" s="477"/>
      <c r="TPW312" s="477"/>
      <c r="TQB312" s="477"/>
      <c r="TQE312" s="477"/>
      <c r="TQJ312" s="477"/>
      <c r="TQM312" s="477"/>
      <c r="TQR312" s="477"/>
      <c r="TQU312" s="477"/>
      <c r="TQZ312" s="477"/>
      <c r="TRC312" s="477"/>
      <c r="TRH312" s="477"/>
      <c r="TRK312" s="477"/>
      <c r="TRP312" s="477"/>
      <c r="TRS312" s="477"/>
      <c r="TRX312" s="477"/>
      <c r="TSA312" s="477"/>
      <c r="TSF312" s="477"/>
      <c r="TSI312" s="477"/>
      <c r="TSN312" s="477"/>
      <c r="TSQ312" s="477"/>
      <c r="TSV312" s="477"/>
      <c r="TSY312" s="477"/>
      <c r="TTD312" s="477"/>
      <c r="TTG312" s="477"/>
      <c r="TTL312" s="477"/>
      <c r="TTO312" s="477"/>
      <c r="TTT312" s="477"/>
      <c r="TTW312" s="477"/>
      <c r="TUB312" s="477"/>
      <c r="TUE312" s="477"/>
      <c r="TUJ312" s="477"/>
      <c r="TUM312" s="477"/>
      <c r="TUR312" s="477"/>
      <c r="TUU312" s="477"/>
      <c r="TUZ312" s="477"/>
      <c r="TVC312" s="477"/>
      <c r="TVH312" s="477"/>
      <c r="TVK312" s="477"/>
      <c r="TVP312" s="477"/>
      <c r="TVS312" s="477"/>
      <c r="TVX312" s="477"/>
      <c r="TWA312" s="477"/>
      <c r="TWF312" s="477"/>
      <c r="TWI312" s="477"/>
      <c r="TWN312" s="477"/>
      <c r="TWQ312" s="477"/>
      <c r="TWV312" s="477"/>
      <c r="TWY312" s="477"/>
      <c r="TXD312" s="477"/>
      <c r="TXG312" s="477"/>
      <c r="TXL312" s="477"/>
      <c r="TXO312" s="477"/>
      <c r="TXT312" s="477"/>
      <c r="TXW312" s="477"/>
      <c r="TYB312" s="477"/>
      <c r="TYE312" s="477"/>
      <c r="TYJ312" s="477"/>
      <c r="TYM312" s="477"/>
      <c r="TYR312" s="477"/>
      <c r="TYU312" s="477"/>
      <c r="TYZ312" s="477"/>
      <c r="TZC312" s="477"/>
      <c r="TZH312" s="477"/>
      <c r="TZK312" s="477"/>
      <c r="TZP312" s="477"/>
      <c r="TZS312" s="477"/>
      <c r="TZX312" s="477"/>
      <c r="UAA312" s="477"/>
      <c r="UAF312" s="477"/>
      <c r="UAI312" s="477"/>
      <c r="UAN312" s="477"/>
      <c r="UAQ312" s="477"/>
      <c r="UAV312" s="477"/>
      <c r="UAY312" s="477"/>
      <c r="UBD312" s="477"/>
      <c r="UBG312" s="477"/>
      <c r="UBL312" s="477"/>
      <c r="UBO312" s="477"/>
      <c r="UBT312" s="477"/>
      <c r="UBW312" s="477"/>
      <c r="UCB312" s="477"/>
      <c r="UCE312" s="477"/>
      <c r="UCJ312" s="477"/>
      <c r="UCM312" s="477"/>
      <c r="UCR312" s="477"/>
      <c r="UCU312" s="477"/>
      <c r="UCZ312" s="477"/>
      <c r="UDC312" s="477"/>
      <c r="UDH312" s="477"/>
      <c r="UDK312" s="477"/>
      <c r="UDP312" s="477"/>
      <c r="UDS312" s="477"/>
      <c r="UDX312" s="477"/>
      <c r="UEA312" s="477"/>
      <c r="UEF312" s="477"/>
      <c r="UEI312" s="477"/>
      <c r="UEN312" s="477"/>
      <c r="UEQ312" s="477"/>
      <c r="UEV312" s="477"/>
      <c r="UEY312" s="477"/>
      <c r="UFD312" s="477"/>
      <c r="UFG312" s="477"/>
      <c r="UFL312" s="477"/>
      <c r="UFO312" s="477"/>
      <c r="UFT312" s="477"/>
      <c r="UFW312" s="477"/>
      <c r="UGB312" s="477"/>
      <c r="UGE312" s="477"/>
      <c r="UGJ312" s="477"/>
      <c r="UGM312" s="477"/>
      <c r="UGR312" s="477"/>
      <c r="UGU312" s="477"/>
      <c r="UGZ312" s="477"/>
      <c r="UHC312" s="477"/>
      <c r="UHH312" s="477"/>
      <c r="UHK312" s="477"/>
      <c r="UHP312" s="477"/>
      <c r="UHS312" s="477"/>
      <c r="UHX312" s="477"/>
      <c r="UIA312" s="477"/>
      <c r="UIF312" s="477"/>
      <c r="UII312" s="477"/>
      <c r="UIN312" s="477"/>
      <c r="UIQ312" s="477"/>
      <c r="UIV312" s="477"/>
      <c r="UIY312" s="477"/>
      <c r="UJD312" s="477"/>
      <c r="UJG312" s="477"/>
      <c r="UJL312" s="477"/>
      <c r="UJO312" s="477"/>
      <c r="UJT312" s="477"/>
      <c r="UJW312" s="477"/>
      <c r="UKB312" s="477"/>
      <c r="UKE312" s="477"/>
      <c r="UKJ312" s="477"/>
      <c r="UKM312" s="477"/>
      <c r="UKR312" s="477"/>
      <c r="UKU312" s="477"/>
      <c r="UKZ312" s="477"/>
      <c r="ULC312" s="477"/>
      <c r="ULH312" s="477"/>
      <c r="ULK312" s="477"/>
      <c r="ULP312" s="477"/>
      <c r="ULS312" s="477"/>
      <c r="ULX312" s="477"/>
      <c r="UMA312" s="477"/>
      <c r="UMF312" s="477"/>
      <c r="UMI312" s="477"/>
      <c r="UMN312" s="477"/>
      <c r="UMQ312" s="477"/>
      <c r="UMV312" s="477"/>
      <c r="UMY312" s="477"/>
      <c r="UND312" s="477"/>
      <c r="UNG312" s="477"/>
      <c r="UNL312" s="477"/>
      <c r="UNO312" s="477"/>
      <c r="UNT312" s="477"/>
      <c r="UNW312" s="477"/>
      <c r="UOB312" s="477"/>
      <c r="UOE312" s="477"/>
      <c r="UOJ312" s="477"/>
      <c r="UOM312" s="477"/>
      <c r="UOR312" s="477"/>
      <c r="UOU312" s="477"/>
      <c r="UOZ312" s="477"/>
      <c r="UPC312" s="477"/>
      <c r="UPH312" s="477"/>
      <c r="UPK312" s="477"/>
      <c r="UPP312" s="477"/>
      <c r="UPS312" s="477"/>
      <c r="UPX312" s="477"/>
      <c r="UQA312" s="477"/>
      <c r="UQF312" s="477"/>
      <c r="UQI312" s="477"/>
      <c r="UQN312" s="477"/>
      <c r="UQQ312" s="477"/>
      <c r="UQV312" s="477"/>
      <c r="UQY312" s="477"/>
      <c r="URD312" s="477"/>
      <c r="URG312" s="477"/>
      <c r="URL312" s="477"/>
      <c r="URO312" s="477"/>
      <c r="URT312" s="477"/>
      <c r="URW312" s="477"/>
      <c r="USB312" s="477"/>
      <c r="USE312" s="477"/>
      <c r="USJ312" s="477"/>
      <c r="USM312" s="477"/>
      <c r="USR312" s="477"/>
      <c r="USU312" s="477"/>
      <c r="USZ312" s="477"/>
      <c r="UTC312" s="477"/>
      <c r="UTH312" s="477"/>
      <c r="UTK312" s="477"/>
      <c r="UTP312" s="477"/>
      <c r="UTS312" s="477"/>
      <c r="UTX312" s="477"/>
      <c r="UUA312" s="477"/>
      <c r="UUF312" s="477"/>
      <c r="UUI312" s="477"/>
      <c r="UUN312" s="477"/>
      <c r="UUQ312" s="477"/>
      <c r="UUV312" s="477"/>
      <c r="UUY312" s="477"/>
      <c r="UVD312" s="477"/>
      <c r="UVG312" s="477"/>
      <c r="UVL312" s="477"/>
      <c r="UVO312" s="477"/>
      <c r="UVT312" s="477"/>
      <c r="UVW312" s="477"/>
      <c r="UWB312" s="477"/>
      <c r="UWE312" s="477"/>
      <c r="UWJ312" s="477"/>
      <c r="UWM312" s="477"/>
      <c r="UWR312" s="477"/>
      <c r="UWU312" s="477"/>
      <c r="UWZ312" s="477"/>
      <c r="UXC312" s="477"/>
      <c r="UXH312" s="477"/>
      <c r="UXK312" s="477"/>
      <c r="UXP312" s="477"/>
      <c r="UXS312" s="477"/>
      <c r="UXX312" s="477"/>
      <c r="UYA312" s="477"/>
      <c r="UYF312" s="477"/>
      <c r="UYI312" s="477"/>
      <c r="UYN312" s="477"/>
      <c r="UYQ312" s="477"/>
      <c r="UYV312" s="477"/>
      <c r="UYY312" s="477"/>
      <c r="UZD312" s="477"/>
      <c r="UZG312" s="477"/>
      <c r="UZL312" s="477"/>
      <c r="UZO312" s="477"/>
      <c r="UZT312" s="477"/>
      <c r="UZW312" s="477"/>
      <c r="VAB312" s="477"/>
      <c r="VAE312" s="477"/>
      <c r="VAJ312" s="477"/>
      <c r="VAM312" s="477"/>
      <c r="VAR312" s="477"/>
      <c r="VAU312" s="477"/>
      <c r="VAZ312" s="477"/>
      <c r="VBC312" s="477"/>
      <c r="VBH312" s="477"/>
      <c r="VBK312" s="477"/>
      <c r="VBP312" s="477"/>
      <c r="VBS312" s="477"/>
      <c r="VBX312" s="477"/>
      <c r="VCA312" s="477"/>
      <c r="VCF312" s="477"/>
      <c r="VCI312" s="477"/>
      <c r="VCN312" s="477"/>
      <c r="VCQ312" s="477"/>
      <c r="VCV312" s="477"/>
      <c r="VCY312" s="477"/>
      <c r="VDD312" s="477"/>
      <c r="VDG312" s="477"/>
      <c r="VDL312" s="477"/>
      <c r="VDO312" s="477"/>
      <c r="VDT312" s="477"/>
      <c r="VDW312" s="477"/>
      <c r="VEB312" s="477"/>
      <c r="VEE312" s="477"/>
      <c r="VEJ312" s="477"/>
      <c r="VEM312" s="477"/>
      <c r="VER312" s="477"/>
      <c r="VEU312" s="477"/>
      <c r="VEZ312" s="477"/>
      <c r="VFC312" s="477"/>
      <c r="VFH312" s="477"/>
      <c r="VFK312" s="477"/>
      <c r="VFP312" s="477"/>
      <c r="VFS312" s="477"/>
      <c r="VFX312" s="477"/>
      <c r="VGA312" s="477"/>
      <c r="VGF312" s="477"/>
      <c r="VGI312" s="477"/>
      <c r="VGN312" s="477"/>
      <c r="VGQ312" s="477"/>
      <c r="VGV312" s="477"/>
      <c r="VGY312" s="477"/>
      <c r="VHD312" s="477"/>
      <c r="VHG312" s="477"/>
      <c r="VHL312" s="477"/>
      <c r="VHO312" s="477"/>
      <c r="VHT312" s="477"/>
      <c r="VHW312" s="477"/>
      <c r="VIB312" s="477"/>
      <c r="VIE312" s="477"/>
      <c r="VIJ312" s="477"/>
      <c r="VIM312" s="477"/>
      <c r="VIR312" s="477"/>
      <c r="VIU312" s="477"/>
      <c r="VIZ312" s="477"/>
      <c r="VJC312" s="477"/>
      <c r="VJH312" s="477"/>
      <c r="VJK312" s="477"/>
      <c r="VJP312" s="477"/>
      <c r="VJS312" s="477"/>
      <c r="VJX312" s="477"/>
      <c r="VKA312" s="477"/>
      <c r="VKF312" s="477"/>
      <c r="VKI312" s="477"/>
      <c r="VKN312" s="477"/>
      <c r="VKQ312" s="477"/>
      <c r="VKV312" s="477"/>
      <c r="VKY312" s="477"/>
      <c r="VLD312" s="477"/>
      <c r="VLG312" s="477"/>
      <c r="VLL312" s="477"/>
      <c r="VLO312" s="477"/>
      <c r="VLT312" s="477"/>
      <c r="VLW312" s="477"/>
      <c r="VMB312" s="477"/>
      <c r="VME312" s="477"/>
      <c r="VMJ312" s="477"/>
      <c r="VMM312" s="477"/>
      <c r="VMR312" s="477"/>
      <c r="VMU312" s="477"/>
      <c r="VMZ312" s="477"/>
      <c r="VNC312" s="477"/>
      <c r="VNH312" s="477"/>
      <c r="VNK312" s="477"/>
      <c r="VNP312" s="477"/>
      <c r="VNS312" s="477"/>
      <c r="VNX312" s="477"/>
      <c r="VOA312" s="477"/>
      <c r="VOF312" s="477"/>
      <c r="VOI312" s="477"/>
      <c r="VON312" s="477"/>
      <c r="VOQ312" s="477"/>
      <c r="VOV312" s="477"/>
      <c r="VOY312" s="477"/>
      <c r="VPD312" s="477"/>
      <c r="VPG312" s="477"/>
      <c r="VPL312" s="477"/>
      <c r="VPO312" s="477"/>
      <c r="VPT312" s="477"/>
      <c r="VPW312" s="477"/>
      <c r="VQB312" s="477"/>
      <c r="VQE312" s="477"/>
      <c r="VQJ312" s="477"/>
      <c r="VQM312" s="477"/>
      <c r="VQR312" s="477"/>
      <c r="VQU312" s="477"/>
      <c r="VQZ312" s="477"/>
      <c r="VRC312" s="477"/>
      <c r="VRH312" s="477"/>
      <c r="VRK312" s="477"/>
      <c r="VRP312" s="477"/>
      <c r="VRS312" s="477"/>
      <c r="VRX312" s="477"/>
      <c r="VSA312" s="477"/>
      <c r="VSF312" s="477"/>
      <c r="VSI312" s="477"/>
      <c r="VSN312" s="477"/>
      <c r="VSQ312" s="477"/>
      <c r="VSV312" s="477"/>
      <c r="VSY312" s="477"/>
      <c r="VTD312" s="477"/>
      <c r="VTG312" s="477"/>
      <c r="VTL312" s="477"/>
      <c r="VTO312" s="477"/>
      <c r="VTT312" s="477"/>
      <c r="VTW312" s="477"/>
      <c r="VUB312" s="477"/>
      <c r="VUE312" s="477"/>
      <c r="VUJ312" s="477"/>
      <c r="VUM312" s="477"/>
      <c r="VUR312" s="477"/>
      <c r="VUU312" s="477"/>
      <c r="VUZ312" s="477"/>
      <c r="VVC312" s="477"/>
      <c r="VVH312" s="477"/>
      <c r="VVK312" s="477"/>
      <c r="VVP312" s="477"/>
      <c r="VVS312" s="477"/>
      <c r="VVX312" s="477"/>
      <c r="VWA312" s="477"/>
      <c r="VWF312" s="477"/>
      <c r="VWI312" s="477"/>
      <c r="VWN312" s="477"/>
      <c r="VWQ312" s="477"/>
      <c r="VWV312" s="477"/>
      <c r="VWY312" s="477"/>
      <c r="VXD312" s="477"/>
      <c r="VXG312" s="477"/>
      <c r="VXL312" s="477"/>
      <c r="VXO312" s="477"/>
      <c r="VXT312" s="477"/>
      <c r="VXW312" s="477"/>
      <c r="VYB312" s="477"/>
      <c r="VYE312" s="477"/>
      <c r="VYJ312" s="477"/>
      <c r="VYM312" s="477"/>
      <c r="VYR312" s="477"/>
      <c r="VYU312" s="477"/>
      <c r="VYZ312" s="477"/>
      <c r="VZC312" s="477"/>
      <c r="VZH312" s="477"/>
      <c r="VZK312" s="477"/>
      <c r="VZP312" s="477"/>
      <c r="VZS312" s="477"/>
      <c r="VZX312" s="477"/>
      <c r="WAA312" s="477"/>
      <c r="WAF312" s="477"/>
      <c r="WAI312" s="477"/>
      <c r="WAN312" s="477"/>
      <c r="WAQ312" s="477"/>
      <c r="WAV312" s="477"/>
      <c r="WAY312" s="477"/>
      <c r="WBD312" s="477"/>
      <c r="WBG312" s="477"/>
      <c r="WBL312" s="477"/>
      <c r="WBO312" s="477"/>
      <c r="WBT312" s="477"/>
      <c r="WBW312" s="477"/>
      <c r="WCB312" s="477"/>
      <c r="WCE312" s="477"/>
      <c r="WCJ312" s="477"/>
      <c r="WCM312" s="477"/>
      <c r="WCR312" s="477"/>
      <c r="WCU312" s="477"/>
      <c r="WCZ312" s="477"/>
      <c r="WDC312" s="477"/>
      <c r="WDH312" s="477"/>
      <c r="WDK312" s="477"/>
      <c r="WDP312" s="477"/>
      <c r="WDS312" s="477"/>
      <c r="WDX312" s="477"/>
      <c r="WEA312" s="477"/>
      <c r="WEF312" s="477"/>
      <c r="WEI312" s="477"/>
      <c r="WEN312" s="477"/>
      <c r="WEQ312" s="477"/>
      <c r="WEV312" s="477"/>
      <c r="WEY312" s="477"/>
      <c r="WFD312" s="477"/>
      <c r="WFG312" s="477"/>
      <c r="WFL312" s="477"/>
      <c r="WFO312" s="477"/>
      <c r="WFT312" s="477"/>
      <c r="WFW312" s="477"/>
      <c r="WGB312" s="477"/>
      <c r="WGE312" s="477"/>
      <c r="WGJ312" s="477"/>
      <c r="WGM312" s="477"/>
      <c r="WGR312" s="477"/>
      <c r="WGU312" s="477"/>
      <c r="WGZ312" s="477"/>
      <c r="WHC312" s="477"/>
      <c r="WHH312" s="477"/>
      <c r="WHK312" s="477"/>
      <c r="WHP312" s="477"/>
      <c r="WHS312" s="477"/>
      <c r="WHX312" s="477"/>
      <c r="WIA312" s="477"/>
      <c r="WIF312" s="477"/>
      <c r="WII312" s="477"/>
      <c r="WIN312" s="477"/>
      <c r="WIQ312" s="477"/>
      <c r="WIV312" s="477"/>
      <c r="WIY312" s="477"/>
      <c r="WJD312" s="477"/>
      <c r="WJG312" s="477"/>
      <c r="WJL312" s="477"/>
      <c r="WJO312" s="477"/>
      <c r="WJT312" s="477"/>
      <c r="WJW312" s="477"/>
      <c r="WKB312" s="477"/>
      <c r="WKE312" s="477"/>
      <c r="WKJ312" s="477"/>
      <c r="WKM312" s="477"/>
      <c r="WKR312" s="477"/>
      <c r="WKU312" s="477"/>
      <c r="WKZ312" s="477"/>
      <c r="WLC312" s="477"/>
      <c r="WLH312" s="477"/>
      <c r="WLK312" s="477"/>
      <c r="WLP312" s="477"/>
      <c r="WLS312" s="477"/>
      <c r="WLX312" s="477"/>
      <c r="WMA312" s="477"/>
      <c r="WMF312" s="477"/>
      <c r="WMI312" s="477"/>
      <c r="WMN312" s="477"/>
      <c r="WMQ312" s="477"/>
      <c r="WMV312" s="477"/>
      <c r="WMY312" s="477"/>
      <c r="WND312" s="477"/>
      <c r="WNG312" s="477"/>
      <c r="WNL312" s="477"/>
      <c r="WNO312" s="477"/>
      <c r="WNT312" s="477"/>
      <c r="WNW312" s="477"/>
      <c r="WOB312" s="477"/>
      <c r="WOE312" s="477"/>
      <c r="WOJ312" s="477"/>
      <c r="WOM312" s="477"/>
      <c r="WOR312" s="477"/>
      <c r="WOU312" s="477"/>
      <c r="WOZ312" s="477"/>
      <c r="WPC312" s="477"/>
      <c r="WPH312" s="477"/>
      <c r="WPK312" s="477"/>
      <c r="WPP312" s="477"/>
      <c r="WPS312" s="477"/>
      <c r="WPX312" s="477"/>
      <c r="WQA312" s="477"/>
      <c r="WQF312" s="477"/>
      <c r="WQI312" s="477"/>
      <c r="WQN312" s="477"/>
      <c r="WQQ312" s="477"/>
      <c r="WQV312" s="477"/>
      <c r="WQY312" s="477"/>
      <c r="WRD312" s="477"/>
      <c r="WRG312" s="477"/>
      <c r="WRL312" s="477"/>
      <c r="WRO312" s="477"/>
      <c r="WRT312" s="477"/>
      <c r="WRW312" s="477"/>
      <c r="WSB312" s="477"/>
      <c r="WSE312" s="477"/>
      <c r="WSJ312" s="477"/>
      <c r="WSM312" s="477"/>
      <c r="WSR312" s="477"/>
      <c r="WSU312" s="477"/>
      <c r="WSZ312" s="477"/>
      <c r="WTC312" s="477"/>
      <c r="WTH312" s="477"/>
      <c r="WTK312" s="477"/>
      <c r="WTP312" s="477"/>
      <c r="WTS312" s="477"/>
      <c r="WTX312" s="477"/>
      <c r="WUA312" s="477"/>
      <c r="WUF312" s="477"/>
      <c r="WUI312" s="477"/>
      <c r="WUN312" s="477"/>
      <c r="WUQ312" s="477"/>
      <c r="WUV312" s="477"/>
      <c r="WUY312" s="477"/>
      <c r="WVD312" s="477"/>
      <c r="WVG312" s="477"/>
      <c r="WVL312" s="477"/>
      <c r="WVO312" s="477"/>
      <c r="WVT312" s="477"/>
      <c r="WVW312" s="477"/>
      <c r="WWB312" s="477"/>
      <c r="WWE312" s="477"/>
      <c r="WWJ312" s="477"/>
      <c r="WWM312" s="477"/>
      <c r="WWR312" s="477"/>
      <c r="WWU312" s="477"/>
      <c r="WWZ312" s="477"/>
      <c r="WXC312" s="477"/>
      <c r="WXH312" s="477"/>
      <c r="WXK312" s="477"/>
      <c r="WXP312" s="477"/>
      <c r="WXS312" s="477"/>
      <c r="WXX312" s="477"/>
      <c r="WYA312" s="477"/>
      <c r="WYF312" s="477"/>
      <c r="WYI312" s="477"/>
      <c r="WYN312" s="477"/>
      <c r="WYQ312" s="477"/>
      <c r="WYV312" s="477"/>
      <c r="WYY312" s="477"/>
      <c r="WZD312" s="477"/>
      <c r="WZG312" s="477"/>
      <c r="WZL312" s="477"/>
      <c r="WZO312" s="477"/>
      <c r="WZT312" s="477"/>
      <c r="WZW312" s="477"/>
      <c r="XAB312" s="477"/>
      <c r="XAE312" s="477"/>
      <c r="XAJ312" s="477"/>
      <c r="XAM312" s="477"/>
      <c r="XAR312" s="477"/>
      <c r="XAU312" s="477"/>
      <c r="XAZ312" s="477"/>
      <c r="XBC312" s="477"/>
      <c r="XBH312" s="477"/>
      <c r="XBK312" s="477"/>
      <c r="XBP312" s="477"/>
      <c r="XBS312" s="477"/>
      <c r="XBX312" s="477"/>
      <c r="XCA312" s="477"/>
      <c r="XCF312" s="477"/>
      <c r="XCI312" s="477"/>
      <c r="XCN312" s="477"/>
      <c r="XCQ312" s="477"/>
      <c r="XCV312" s="477"/>
      <c r="XCY312" s="477"/>
      <c r="XDD312" s="477"/>
      <c r="XDG312" s="477"/>
      <c r="XDL312" s="477"/>
      <c r="XDO312" s="477"/>
      <c r="XDT312" s="477"/>
      <c r="XDW312" s="477"/>
      <c r="XEB312" s="477"/>
      <c r="XEE312" s="477"/>
      <c r="XEJ312" s="477"/>
      <c r="XEM312" s="477"/>
      <c r="XER312" s="477"/>
      <c r="XEU312" s="477"/>
      <c r="XEZ312" s="477"/>
      <c r="XFC312" s="477"/>
    </row>
    <row r="313" spans="1:1023 1028:2047 2052:3071 3076:4095 4100:5119 5124:6143 6148:7167 7172:8191 8196:9215 9220:10239 10244:11263 11268:12287 12292:13311 13316:14335 14340:15359 15364:16383" ht="75" x14ac:dyDescent="0.25">
      <c r="A313" s="35" t="str">
        <f>+'PAI 2025 GPS rempl2)'!A318</f>
        <v>100.1.1</v>
      </c>
      <c r="B313" s="60" t="str">
        <f>VLOOKUP(A313,'Dimensión 3-Gestión con Valor'!$B$10:$B$379,1,0)</f>
        <v>100.1.1</v>
      </c>
      <c r="C313" s="158" t="s">
        <v>1373</v>
      </c>
      <c r="D313" s="158">
        <v>2</v>
      </c>
      <c r="E313" s="158" t="s">
        <v>489</v>
      </c>
      <c r="F313" s="158" t="s">
        <v>1377</v>
      </c>
      <c r="G313" s="158" t="s">
        <v>19</v>
      </c>
      <c r="H313" s="158">
        <v>0</v>
      </c>
      <c r="I313" s="158">
        <v>0</v>
      </c>
      <c r="J313" s="158">
        <v>0</v>
      </c>
      <c r="K313" s="158" t="s">
        <v>19</v>
      </c>
      <c r="L313" s="158" t="s">
        <v>19</v>
      </c>
      <c r="M313" s="158" t="s">
        <v>19</v>
      </c>
      <c r="N313" s="158" t="s">
        <v>532</v>
      </c>
      <c r="O313" s="158" t="s">
        <v>19</v>
      </c>
      <c r="P313" s="158" t="s">
        <v>398</v>
      </c>
      <c r="Q313" s="158">
        <v>25</v>
      </c>
      <c r="R313" s="158">
        <v>1</v>
      </c>
      <c r="S313" s="158" t="s">
        <v>487</v>
      </c>
      <c r="T313" s="158" t="s">
        <v>1378</v>
      </c>
      <c r="U313" s="165">
        <v>45719</v>
      </c>
      <c r="V313" s="165">
        <v>45747</v>
      </c>
      <c r="W313" s="158" t="s">
        <v>1379</v>
      </c>
      <c r="X313" s="359">
        <v>6.25</v>
      </c>
      <c r="Y313" s="158">
        <v>100</v>
      </c>
      <c r="Z313" s="158" t="s">
        <v>2448</v>
      </c>
      <c r="AA313" s="165">
        <v>45741</v>
      </c>
      <c r="AB313" s="158">
        <v>100</v>
      </c>
      <c r="AC313" s="158" t="s">
        <v>2449</v>
      </c>
      <c r="AD313" s="165">
        <v>45741</v>
      </c>
      <c r="AE313" s="158">
        <v>100</v>
      </c>
      <c r="AF313" s="158">
        <v>6.25</v>
      </c>
    </row>
    <row r="314" spans="1:1023 1028:2047 2052:3071 3076:4095 4100:5119 5124:6143 6148:7167 7172:8191 8196:9215 9220:10239 10244:11263 11268:12287 12292:13311 13316:14335 14340:15359 15364:16383" ht="34.5" customHeight="1" x14ac:dyDescent="0.25">
      <c r="A314" s="158" t="str">
        <f>+'PAI 2025 GPS rempl2)'!A319</f>
        <v>100.1.2</v>
      </c>
      <c r="B314" s="60" t="str">
        <f>VLOOKUP(A314,'Dimensión 3-Gestión con Valor'!$B$10:$B$379,1,0)</f>
        <v>100.1.2</v>
      </c>
      <c r="C314" s="158" t="s">
        <v>1373</v>
      </c>
      <c r="D314" s="158">
        <v>2</v>
      </c>
      <c r="E314" s="158" t="s">
        <v>489</v>
      </c>
      <c r="F314" s="158" t="s">
        <v>1380</v>
      </c>
      <c r="G314" s="158" t="s">
        <v>19</v>
      </c>
      <c r="H314" s="158">
        <v>0</v>
      </c>
      <c r="I314" s="158">
        <v>0</v>
      </c>
      <c r="J314" s="158">
        <v>0</v>
      </c>
      <c r="K314" s="158" t="s">
        <v>19</v>
      </c>
      <c r="L314" s="158" t="s">
        <v>19</v>
      </c>
      <c r="M314" s="158" t="s">
        <v>19</v>
      </c>
      <c r="N314" s="158" t="s">
        <v>532</v>
      </c>
      <c r="O314" s="158" t="s">
        <v>19</v>
      </c>
      <c r="P314" s="158" t="s">
        <v>399</v>
      </c>
      <c r="Q314" s="158">
        <v>15</v>
      </c>
      <c r="R314" s="158">
        <v>1</v>
      </c>
      <c r="S314" s="158" t="s">
        <v>487</v>
      </c>
      <c r="T314" s="158" t="s">
        <v>1381</v>
      </c>
      <c r="U314" s="165">
        <v>45748</v>
      </c>
      <c r="V314" s="165">
        <v>45777</v>
      </c>
      <c r="W314" s="158" t="s">
        <v>1376</v>
      </c>
      <c r="X314" s="359">
        <v>3.75</v>
      </c>
      <c r="Y314" s="158">
        <v>100</v>
      </c>
      <c r="Z314" s="158" t="s">
        <v>2450</v>
      </c>
      <c r="AA314" s="165">
        <v>45777</v>
      </c>
      <c r="AB314" s="158">
        <v>100</v>
      </c>
      <c r="AC314" s="158" t="s">
        <v>2451</v>
      </c>
      <c r="AD314" s="165">
        <v>45777</v>
      </c>
      <c r="AE314" s="158">
        <v>100</v>
      </c>
      <c r="AF314" s="158">
        <v>3.75</v>
      </c>
    </row>
    <row r="315" spans="1:1023 1028:2047 2052:3071 3076:4095 4100:5119 5124:6143 6148:7167 7172:8191 8196:9215 9220:10239 10244:11263 11268:12287 12292:13311 13316:14335 14340:15359 15364:16383" ht="120" x14ac:dyDescent="0.25">
      <c r="A315" s="35" t="str">
        <f>+'PAI 2025 GPS rempl2)'!A320</f>
        <v>100.1.3</v>
      </c>
      <c r="B315" s="60" t="str">
        <f>VLOOKUP(A315,'Dimensión 3-Gestión con Valor'!$B$10:$B$379,1,0)</f>
        <v>100.1.3</v>
      </c>
      <c r="C315" s="158" t="s">
        <v>1373</v>
      </c>
      <c r="D315" s="158">
        <v>2</v>
      </c>
      <c r="E315" s="158" t="s">
        <v>489</v>
      </c>
      <c r="F315" s="158" t="s">
        <v>1382</v>
      </c>
      <c r="G315" s="158" t="s">
        <v>19</v>
      </c>
      <c r="H315" s="158" t="s">
        <v>1795</v>
      </c>
      <c r="I315" s="158" t="s">
        <v>1795</v>
      </c>
      <c r="J315" s="158" t="s">
        <v>1795</v>
      </c>
      <c r="K315" s="158" t="s">
        <v>19</v>
      </c>
      <c r="L315" s="158" t="s">
        <v>19</v>
      </c>
      <c r="M315" s="158" t="s">
        <v>19</v>
      </c>
      <c r="N315" s="158" t="s">
        <v>532</v>
      </c>
      <c r="O315" s="158" t="s">
        <v>19</v>
      </c>
      <c r="P315" s="158" t="s">
        <v>400</v>
      </c>
      <c r="Q315" s="158">
        <v>60</v>
      </c>
      <c r="R315" s="158">
        <v>100</v>
      </c>
      <c r="S315" s="158" t="s">
        <v>515</v>
      </c>
      <c r="T315" s="158" t="s">
        <v>1375</v>
      </c>
      <c r="U315" s="165">
        <v>45779</v>
      </c>
      <c r="V315" s="165">
        <v>46007</v>
      </c>
      <c r="W315" s="158" t="s">
        <v>1376</v>
      </c>
      <c r="X315" s="359">
        <v>15</v>
      </c>
      <c r="Y315" s="158">
        <v>59</v>
      </c>
      <c r="Z315" s="158" t="s">
        <v>2452</v>
      </c>
      <c r="AA315" s="165"/>
      <c r="AB315" s="158">
        <v>47</v>
      </c>
      <c r="AC315" s="158" t="s">
        <v>2453</v>
      </c>
      <c r="AD315" s="165"/>
      <c r="AE315" s="158"/>
      <c r="AF315" s="158">
        <v>7.05</v>
      </c>
    </row>
    <row r="316" spans="1:1023 1028:2047 2052:3071 3076:4095 4100:5119 5124:6143 6148:7167 7172:8191 8196:9215 9220:10239 10244:11263 11268:12287 12292:13311 13316:14335 14340:15359 15364:16383" ht="135" x14ac:dyDescent="0.25">
      <c r="A316" s="359" t="str">
        <f>+'PAI 2025 GPS rempl2)'!A321</f>
        <v>100.2</v>
      </c>
      <c r="B316" s="359" t="str">
        <f>VLOOKUP(A316,'Dimensión 3-Gestión con Valor'!$B$10:$B$379,1,0)</f>
        <v>100.2</v>
      </c>
      <c r="C316" s="360" t="s">
        <v>1373</v>
      </c>
      <c r="D316" s="359">
        <v>2</v>
      </c>
      <c r="E316" s="359" t="s">
        <v>482</v>
      </c>
      <c r="F316" s="360" t="s">
        <v>1383</v>
      </c>
      <c r="G316" s="359" t="s">
        <v>501</v>
      </c>
      <c r="H316" s="359" t="s">
        <v>11</v>
      </c>
      <c r="I316" s="359" t="s">
        <v>1436</v>
      </c>
      <c r="J316" s="359" t="s">
        <v>1437</v>
      </c>
      <c r="K316" s="360" t="s">
        <v>1905</v>
      </c>
      <c r="L316" s="359" t="s">
        <v>502</v>
      </c>
      <c r="M316" s="359" t="s">
        <v>22</v>
      </c>
      <c r="N316" s="360" t="s">
        <v>610</v>
      </c>
      <c r="O316" s="359">
        <v>0</v>
      </c>
      <c r="P316" s="359" t="s">
        <v>417</v>
      </c>
      <c r="Q316" s="359">
        <v>25</v>
      </c>
      <c r="R316" s="359">
        <v>1</v>
      </c>
      <c r="S316" s="360" t="s">
        <v>487</v>
      </c>
      <c r="T316" s="359" t="s">
        <v>1384</v>
      </c>
      <c r="U316" s="360">
        <v>45691</v>
      </c>
      <c r="V316" s="360">
        <v>46007</v>
      </c>
      <c r="W316" s="359" t="s">
        <v>1385</v>
      </c>
      <c r="X316" s="359">
        <v>25</v>
      </c>
      <c r="Y316" s="359">
        <v>0</v>
      </c>
      <c r="Z316" s="359">
        <v>0</v>
      </c>
      <c r="AA316" s="360"/>
      <c r="AB316" s="370">
        <v>0</v>
      </c>
      <c r="AC316" s="359">
        <v>0</v>
      </c>
      <c r="AD316" s="360"/>
      <c r="AE316" s="368"/>
      <c r="AF316" s="359">
        <v>0</v>
      </c>
      <c r="AJ316" s="477"/>
      <c r="AM316" s="477"/>
      <c r="AR316" s="477"/>
      <c r="AU316" s="477"/>
      <c r="AZ316" s="477"/>
      <c r="BC316" s="477"/>
      <c r="BH316" s="477"/>
      <c r="BK316" s="477"/>
      <c r="BP316" s="477"/>
      <c r="BS316" s="477"/>
      <c r="BX316" s="477"/>
      <c r="CA316" s="477"/>
      <c r="CF316" s="477"/>
      <c r="CI316" s="477"/>
      <c r="CN316" s="477"/>
      <c r="CQ316" s="477"/>
      <c r="CV316" s="477"/>
      <c r="CY316" s="477"/>
      <c r="DD316" s="477"/>
      <c r="DG316" s="477"/>
      <c r="DL316" s="477"/>
      <c r="DO316" s="477"/>
      <c r="DT316" s="477"/>
      <c r="DW316" s="477"/>
      <c r="EB316" s="477"/>
      <c r="EE316" s="477"/>
      <c r="EJ316" s="477"/>
      <c r="EM316" s="477"/>
      <c r="ER316" s="477"/>
      <c r="EU316" s="477"/>
      <c r="EZ316" s="477"/>
      <c r="FC316" s="477"/>
      <c r="FH316" s="477"/>
      <c r="FK316" s="477"/>
      <c r="FP316" s="477"/>
      <c r="FS316" s="477"/>
      <c r="FX316" s="477"/>
      <c r="GA316" s="477"/>
      <c r="GF316" s="477"/>
      <c r="GI316" s="477"/>
      <c r="GN316" s="477"/>
      <c r="GQ316" s="477"/>
      <c r="GV316" s="477"/>
      <c r="GY316" s="477"/>
      <c r="HD316" s="477"/>
      <c r="HG316" s="477"/>
      <c r="HL316" s="477"/>
      <c r="HO316" s="477"/>
      <c r="HT316" s="477"/>
      <c r="HW316" s="477"/>
      <c r="IB316" s="477"/>
      <c r="IE316" s="477"/>
      <c r="IJ316" s="477"/>
      <c r="IM316" s="477"/>
      <c r="IR316" s="477"/>
      <c r="IU316" s="477"/>
      <c r="IZ316" s="477"/>
      <c r="JC316" s="477"/>
      <c r="JH316" s="477"/>
      <c r="JK316" s="477"/>
      <c r="JP316" s="477"/>
      <c r="JS316" s="477"/>
      <c r="JX316" s="477"/>
      <c r="KA316" s="477"/>
      <c r="KF316" s="477"/>
      <c r="KI316" s="477"/>
      <c r="KN316" s="477"/>
      <c r="KQ316" s="477"/>
      <c r="KV316" s="477"/>
      <c r="KY316" s="477"/>
      <c r="LD316" s="477"/>
      <c r="LG316" s="477"/>
      <c r="LL316" s="477"/>
      <c r="LO316" s="477"/>
      <c r="LT316" s="477"/>
      <c r="LW316" s="477"/>
      <c r="MB316" s="477"/>
      <c r="ME316" s="477"/>
      <c r="MJ316" s="477"/>
      <c r="MM316" s="477"/>
      <c r="MR316" s="477"/>
      <c r="MU316" s="477"/>
      <c r="MZ316" s="477"/>
      <c r="NC316" s="477"/>
      <c r="NH316" s="477"/>
      <c r="NK316" s="477"/>
      <c r="NP316" s="477"/>
      <c r="NS316" s="477"/>
      <c r="NX316" s="477"/>
      <c r="OA316" s="477"/>
      <c r="OF316" s="477"/>
      <c r="OI316" s="477"/>
      <c r="ON316" s="477"/>
      <c r="OQ316" s="477"/>
      <c r="OV316" s="477"/>
      <c r="OY316" s="477"/>
      <c r="PD316" s="477"/>
      <c r="PG316" s="477"/>
      <c r="PL316" s="477"/>
      <c r="PO316" s="477"/>
      <c r="PT316" s="477"/>
      <c r="PW316" s="477"/>
      <c r="QB316" s="477"/>
      <c r="QE316" s="477"/>
      <c r="QJ316" s="477"/>
      <c r="QM316" s="477"/>
      <c r="QR316" s="477"/>
      <c r="QU316" s="477"/>
      <c r="QZ316" s="477"/>
      <c r="RC316" s="477"/>
      <c r="RH316" s="477"/>
      <c r="RK316" s="477"/>
      <c r="RP316" s="477"/>
      <c r="RS316" s="477"/>
      <c r="RX316" s="477"/>
      <c r="SA316" s="477"/>
      <c r="SF316" s="477"/>
      <c r="SI316" s="477"/>
      <c r="SN316" s="477"/>
      <c r="SQ316" s="477"/>
      <c r="SV316" s="477"/>
      <c r="SY316" s="477"/>
      <c r="TD316" s="477"/>
      <c r="TG316" s="477"/>
      <c r="TL316" s="477"/>
      <c r="TO316" s="477"/>
      <c r="TT316" s="477"/>
      <c r="TW316" s="477"/>
      <c r="UB316" s="477"/>
      <c r="UE316" s="477"/>
      <c r="UJ316" s="477"/>
      <c r="UM316" s="477"/>
      <c r="UR316" s="477"/>
      <c r="UU316" s="477"/>
      <c r="UZ316" s="477"/>
      <c r="VC316" s="477"/>
      <c r="VH316" s="477"/>
      <c r="VK316" s="477"/>
      <c r="VP316" s="477"/>
      <c r="VS316" s="477"/>
      <c r="VX316" s="477"/>
      <c r="WA316" s="477"/>
      <c r="WF316" s="477"/>
      <c r="WI316" s="477"/>
      <c r="WN316" s="477"/>
      <c r="WQ316" s="477"/>
      <c r="WV316" s="477"/>
      <c r="WY316" s="477"/>
      <c r="XD316" s="477"/>
      <c r="XG316" s="477"/>
      <c r="XL316" s="477"/>
      <c r="XO316" s="477"/>
      <c r="XT316" s="477"/>
      <c r="XW316" s="477"/>
      <c r="YB316" s="477"/>
      <c r="YE316" s="477"/>
      <c r="YJ316" s="477"/>
      <c r="YM316" s="477"/>
      <c r="YR316" s="477"/>
      <c r="YU316" s="477"/>
      <c r="YZ316" s="477"/>
      <c r="ZC316" s="477"/>
      <c r="ZH316" s="477"/>
      <c r="ZK316" s="477"/>
      <c r="ZP316" s="477"/>
      <c r="ZS316" s="477"/>
      <c r="ZX316" s="477"/>
      <c r="AAA316" s="477"/>
      <c r="AAF316" s="477"/>
      <c r="AAI316" s="477"/>
      <c r="AAN316" s="477"/>
      <c r="AAQ316" s="477"/>
      <c r="AAV316" s="477"/>
      <c r="AAY316" s="477"/>
      <c r="ABD316" s="477"/>
      <c r="ABG316" s="477"/>
      <c r="ABL316" s="477"/>
      <c r="ABO316" s="477"/>
      <c r="ABT316" s="477"/>
      <c r="ABW316" s="477"/>
      <c r="ACB316" s="477"/>
      <c r="ACE316" s="477"/>
      <c r="ACJ316" s="477"/>
      <c r="ACM316" s="477"/>
      <c r="ACR316" s="477"/>
      <c r="ACU316" s="477"/>
      <c r="ACZ316" s="477"/>
      <c r="ADC316" s="477"/>
      <c r="ADH316" s="477"/>
      <c r="ADK316" s="477"/>
      <c r="ADP316" s="477"/>
      <c r="ADS316" s="477"/>
      <c r="ADX316" s="477"/>
      <c r="AEA316" s="477"/>
      <c r="AEF316" s="477"/>
      <c r="AEI316" s="477"/>
      <c r="AEN316" s="477"/>
      <c r="AEQ316" s="477"/>
      <c r="AEV316" s="477"/>
      <c r="AEY316" s="477"/>
      <c r="AFD316" s="477"/>
      <c r="AFG316" s="477"/>
      <c r="AFL316" s="477"/>
      <c r="AFO316" s="477"/>
      <c r="AFT316" s="477"/>
      <c r="AFW316" s="477"/>
      <c r="AGB316" s="477"/>
      <c r="AGE316" s="477"/>
      <c r="AGJ316" s="477"/>
      <c r="AGM316" s="477"/>
      <c r="AGR316" s="477"/>
      <c r="AGU316" s="477"/>
      <c r="AGZ316" s="477"/>
      <c r="AHC316" s="477"/>
      <c r="AHH316" s="477"/>
      <c r="AHK316" s="477"/>
      <c r="AHP316" s="477"/>
      <c r="AHS316" s="477"/>
      <c r="AHX316" s="477"/>
      <c r="AIA316" s="477"/>
      <c r="AIF316" s="477"/>
      <c r="AII316" s="477"/>
      <c r="AIN316" s="477"/>
      <c r="AIQ316" s="477"/>
      <c r="AIV316" s="477"/>
      <c r="AIY316" s="477"/>
      <c r="AJD316" s="477"/>
      <c r="AJG316" s="477"/>
      <c r="AJL316" s="477"/>
      <c r="AJO316" s="477"/>
      <c r="AJT316" s="477"/>
      <c r="AJW316" s="477"/>
      <c r="AKB316" s="477"/>
      <c r="AKE316" s="477"/>
      <c r="AKJ316" s="477"/>
      <c r="AKM316" s="477"/>
      <c r="AKR316" s="477"/>
      <c r="AKU316" s="477"/>
      <c r="AKZ316" s="477"/>
      <c r="ALC316" s="477"/>
      <c r="ALH316" s="477"/>
      <c r="ALK316" s="477"/>
      <c r="ALP316" s="477"/>
      <c r="ALS316" s="477"/>
      <c r="ALX316" s="477"/>
      <c r="AMA316" s="477"/>
      <c r="AMF316" s="477"/>
      <c r="AMI316" s="477"/>
      <c r="AMN316" s="477"/>
      <c r="AMQ316" s="477"/>
      <c r="AMV316" s="477"/>
      <c r="AMY316" s="477"/>
      <c r="AND316" s="477"/>
      <c r="ANG316" s="477"/>
      <c r="ANL316" s="477"/>
      <c r="ANO316" s="477"/>
      <c r="ANT316" s="477"/>
      <c r="ANW316" s="477"/>
      <c r="AOB316" s="477"/>
      <c r="AOE316" s="477"/>
      <c r="AOJ316" s="477"/>
      <c r="AOM316" s="477"/>
      <c r="AOR316" s="477"/>
      <c r="AOU316" s="477"/>
      <c r="AOZ316" s="477"/>
      <c r="APC316" s="477"/>
      <c r="APH316" s="477"/>
      <c r="APK316" s="477"/>
      <c r="APP316" s="477"/>
      <c r="APS316" s="477"/>
      <c r="APX316" s="477"/>
      <c r="AQA316" s="477"/>
      <c r="AQF316" s="477"/>
      <c r="AQI316" s="477"/>
      <c r="AQN316" s="477"/>
      <c r="AQQ316" s="477"/>
      <c r="AQV316" s="477"/>
      <c r="AQY316" s="477"/>
      <c r="ARD316" s="477"/>
      <c r="ARG316" s="477"/>
      <c r="ARL316" s="477"/>
      <c r="ARO316" s="477"/>
      <c r="ART316" s="477"/>
      <c r="ARW316" s="477"/>
      <c r="ASB316" s="477"/>
      <c r="ASE316" s="477"/>
      <c r="ASJ316" s="477"/>
      <c r="ASM316" s="477"/>
      <c r="ASR316" s="477"/>
      <c r="ASU316" s="477"/>
      <c r="ASZ316" s="477"/>
      <c r="ATC316" s="477"/>
      <c r="ATH316" s="477"/>
      <c r="ATK316" s="477"/>
      <c r="ATP316" s="477"/>
      <c r="ATS316" s="477"/>
      <c r="ATX316" s="477"/>
      <c r="AUA316" s="477"/>
      <c r="AUF316" s="477"/>
      <c r="AUI316" s="477"/>
      <c r="AUN316" s="477"/>
      <c r="AUQ316" s="477"/>
      <c r="AUV316" s="477"/>
      <c r="AUY316" s="477"/>
      <c r="AVD316" s="477"/>
      <c r="AVG316" s="477"/>
      <c r="AVL316" s="477"/>
      <c r="AVO316" s="477"/>
      <c r="AVT316" s="477"/>
      <c r="AVW316" s="477"/>
      <c r="AWB316" s="477"/>
      <c r="AWE316" s="477"/>
      <c r="AWJ316" s="477"/>
      <c r="AWM316" s="477"/>
      <c r="AWR316" s="477"/>
      <c r="AWU316" s="477"/>
      <c r="AWZ316" s="477"/>
      <c r="AXC316" s="477"/>
      <c r="AXH316" s="477"/>
      <c r="AXK316" s="477"/>
      <c r="AXP316" s="477"/>
      <c r="AXS316" s="477"/>
      <c r="AXX316" s="477"/>
      <c r="AYA316" s="477"/>
      <c r="AYF316" s="477"/>
      <c r="AYI316" s="477"/>
      <c r="AYN316" s="477"/>
      <c r="AYQ316" s="477"/>
      <c r="AYV316" s="477"/>
      <c r="AYY316" s="477"/>
      <c r="AZD316" s="477"/>
      <c r="AZG316" s="477"/>
      <c r="AZL316" s="477"/>
      <c r="AZO316" s="477"/>
      <c r="AZT316" s="477"/>
      <c r="AZW316" s="477"/>
      <c r="BAB316" s="477"/>
      <c r="BAE316" s="477"/>
      <c r="BAJ316" s="477"/>
      <c r="BAM316" s="477"/>
      <c r="BAR316" s="477"/>
      <c r="BAU316" s="477"/>
      <c r="BAZ316" s="477"/>
      <c r="BBC316" s="477"/>
      <c r="BBH316" s="477"/>
      <c r="BBK316" s="477"/>
      <c r="BBP316" s="477"/>
      <c r="BBS316" s="477"/>
      <c r="BBX316" s="477"/>
      <c r="BCA316" s="477"/>
      <c r="BCF316" s="477"/>
      <c r="BCI316" s="477"/>
      <c r="BCN316" s="477"/>
      <c r="BCQ316" s="477"/>
      <c r="BCV316" s="477"/>
      <c r="BCY316" s="477"/>
      <c r="BDD316" s="477"/>
      <c r="BDG316" s="477"/>
      <c r="BDL316" s="477"/>
      <c r="BDO316" s="477"/>
      <c r="BDT316" s="477"/>
      <c r="BDW316" s="477"/>
      <c r="BEB316" s="477"/>
      <c r="BEE316" s="477"/>
      <c r="BEJ316" s="477"/>
      <c r="BEM316" s="477"/>
      <c r="BER316" s="477"/>
      <c r="BEU316" s="477"/>
      <c r="BEZ316" s="477"/>
      <c r="BFC316" s="477"/>
      <c r="BFH316" s="477"/>
      <c r="BFK316" s="477"/>
      <c r="BFP316" s="477"/>
      <c r="BFS316" s="477"/>
      <c r="BFX316" s="477"/>
      <c r="BGA316" s="477"/>
      <c r="BGF316" s="477"/>
      <c r="BGI316" s="477"/>
      <c r="BGN316" s="477"/>
      <c r="BGQ316" s="477"/>
      <c r="BGV316" s="477"/>
      <c r="BGY316" s="477"/>
      <c r="BHD316" s="477"/>
      <c r="BHG316" s="477"/>
      <c r="BHL316" s="477"/>
      <c r="BHO316" s="477"/>
      <c r="BHT316" s="477"/>
      <c r="BHW316" s="477"/>
      <c r="BIB316" s="477"/>
      <c r="BIE316" s="477"/>
      <c r="BIJ316" s="477"/>
      <c r="BIM316" s="477"/>
      <c r="BIR316" s="477"/>
      <c r="BIU316" s="477"/>
      <c r="BIZ316" s="477"/>
      <c r="BJC316" s="477"/>
      <c r="BJH316" s="477"/>
      <c r="BJK316" s="477"/>
      <c r="BJP316" s="477"/>
      <c r="BJS316" s="477"/>
      <c r="BJX316" s="477"/>
      <c r="BKA316" s="477"/>
      <c r="BKF316" s="477"/>
      <c r="BKI316" s="477"/>
      <c r="BKN316" s="477"/>
      <c r="BKQ316" s="477"/>
      <c r="BKV316" s="477"/>
      <c r="BKY316" s="477"/>
      <c r="BLD316" s="477"/>
      <c r="BLG316" s="477"/>
      <c r="BLL316" s="477"/>
      <c r="BLO316" s="477"/>
      <c r="BLT316" s="477"/>
      <c r="BLW316" s="477"/>
      <c r="BMB316" s="477"/>
      <c r="BME316" s="477"/>
      <c r="BMJ316" s="477"/>
      <c r="BMM316" s="477"/>
      <c r="BMR316" s="477"/>
      <c r="BMU316" s="477"/>
      <c r="BMZ316" s="477"/>
      <c r="BNC316" s="477"/>
      <c r="BNH316" s="477"/>
      <c r="BNK316" s="477"/>
      <c r="BNP316" s="477"/>
      <c r="BNS316" s="477"/>
      <c r="BNX316" s="477"/>
      <c r="BOA316" s="477"/>
      <c r="BOF316" s="477"/>
      <c r="BOI316" s="477"/>
      <c r="BON316" s="477"/>
      <c r="BOQ316" s="477"/>
      <c r="BOV316" s="477"/>
      <c r="BOY316" s="477"/>
      <c r="BPD316" s="477"/>
      <c r="BPG316" s="477"/>
      <c r="BPL316" s="477"/>
      <c r="BPO316" s="477"/>
      <c r="BPT316" s="477"/>
      <c r="BPW316" s="477"/>
      <c r="BQB316" s="477"/>
      <c r="BQE316" s="477"/>
      <c r="BQJ316" s="477"/>
      <c r="BQM316" s="477"/>
      <c r="BQR316" s="477"/>
      <c r="BQU316" s="477"/>
      <c r="BQZ316" s="477"/>
      <c r="BRC316" s="477"/>
      <c r="BRH316" s="477"/>
      <c r="BRK316" s="477"/>
      <c r="BRP316" s="477"/>
      <c r="BRS316" s="477"/>
      <c r="BRX316" s="477"/>
      <c r="BSA316" s="477"/>
      <c r="BSF316" s="477"/>
      <c r="BSI316" s="477"/>
      <c r="BSN316" s="477"/>
      <c r="BSQ316" s="477"/>
      <c r="BSV316" s="477"/>
      <c r="BSY316" s="477"/>
      <c r="BTD316" s="477"/>
      <c r="BTG316" s="477"/>
      <c r="BTL316" s="477"/>
      <c r="BTO316" s="477"/>
      <c r="BTT316" s="477"/>
      <c r="BTW316" s="477"/>
      <c r="BUB316" s="477"/>
      <c r="BUE316" s="477"/>
      <c r="BUJ316" s="477"/>
      <c r="BUM316" s="477"/>
      <c r="BUR316" s="477"/>
      <c r="BUU316" s="477"/>
      <c r="BUZ316" s="477"/>
      <c r="BVC316" s="477"/>
      <c r="BVH316" s="477"/>
      <c r="BVK316" s="477"/>
      <c r="BVP316" s="477"/>
      <c r="BVS316" s="477"/>
      <c r="BVX316" s="477"/>
      <c r="BWA316" s="477"/>
      <c r="BWF316" s="477"/>
      <c r="BWI316" s="477"/>
      <c r="BWN316" s="477"/>
      <c r="BWQ316" s="477"/>
      <c r="BWV316" s="477"/>
      <c r="BWY316" s="477"/>
      <c r="BXD316" s="477"/>
      <c r="BXG316" s="477"/>
      <c r="BXL316" s="477"/>
      <c r="BXO316" s="477"/>
      <c r="BXT316" s="477"/>
      <c r="BXW316" s="477"/>
      <c r="BYB316" s="477"/>
      <c r="BYE316" s="477"/>
      <c r="BYJ316" s="477"/>
      <c r="BYM316" s="477"/>
      <c r="BYR316" s="477"/>
      <c r="BYU316" s="477"/>
      <c r="BYZ316" s="477"/>
      <c r="BZC316" s="477"/>
      <c r="BZH316" s="477"/>
      <c r="BZK316" s="477"/>
      <c r="BZP316" s="477"/>
      <c r="BZS316" s="477"/>
      <c r="BZX316" s="477"/>
      <c r="CAA316" s="477"/>
      <c r="CAF316" s="477"/>
      <c r="CAI316" s="477"/>
      <c r="CAN316" s="477"/>
      <c r="CAQ316" s="477"/>
      <c r="CAV316" s="477"/>
      <c r="CAY316" s="477"/>
      <c r="CBD316" s="477"/>
      <c r="CBG316" s="477"/>
      <c r="CBL316" s="477"/>
      <c r="CBO316" s="477"/>
      <c r="CBT316" s="477"/>
      <c r="CBW316" s="477"/>
      <c r="CCB316" s="477"/>
      <c r="CCE316" s="477"/>
      <c r="CCJ316" s="477"/>
      <c r="CCM316" s="477"/>
      <c r="CCR316" s="477"/>
      <c r="CCU316" s="477"/>
      <c r="CCZ316" s="477"/>
      <c r="CDC316" s="477"/>
      <c r="CDH316" s="477"/>
      <c r="CDK316" s="477"/>
      <c r="CDP316" s="477"/>
      <c r="CDS316" s="477"/>
      <c r="CDX316" s="477"/>
      <c r="CEA316" s="477"/>
      <c r="CEF316" s="477"/>
      <c r="CEI316" s="477"/>
      <c r="CEN316" s="477"/>
      <c r="CEQ316" s="477"/>
      <c r="CEV316" s="477"/>
      <c r="CEY316" s="477"/>
      <c r="CFD316" s="477"/>
      <c r="CFG316" s="477"/>
      <c r="CFL316" s="477"/>
      <c r="CFO316" s="477"/>
      <c r="CFT316" s="477"/>
      <c r="CFW316" s="477"/>
      <c r="CGB316" s="477"/>
      <c r="CGE316" s="477"/>
      <c r="CGJ316" s="477"/>
      <c r="CGM316" s="477"/>
      <c r="CGR316" s="477"/>
      <c r="CGU316" s="477"/>
      <c r="CGZ316" s="477"/>
      <c r="CHC316" s="477"/>
      <c r="CHH316" s="477"/>
      <c r="CHK316" s="477"/>
      <c r="CHP316" s="477"/>
      <c r="CHS316" s="477"/>
      <c r="CHX316" s="477"/>
      <c r="CIA316" s="477"/>
      <c r="CIF316" s="477"/>
      <c r="CII316" s="477"/>
      <c r="CIN316" s="477"/>
      <c r="CIQ316" s="477"/>
      <c r="CIV316" s="477"/>
      <c r="CIY316" s="477"/>
      <c r="CJD316" s="477"/>
      <c r="CJG316" s="477"/>
      <c r="CJL316" s="477"/>
      <c r="CJO316" s="477"/>
      <c r="CJT316" s="477"/>
      <c r="CJW316" s="477"/>
      <c r="CKB316" s="477"/>
      <c r="CKE316" s="477"/>
      <c r="CKJ316" s="477"/>
      <c r="CKM316" s="477"/>
      <c r="CKR316" s="477"/>
      <c r="CKU316" s="477"/>
      <c r="CKZ316" s="477"/>
      <c r="CLC316" s="477"/>
      <c r="CLH316" s="477"/>
      <c r="CLK316" s="477"/>
      <c r="CLP316" s="477"/>
      <c r="CLS316" s="477"/>
      <c r="CLX316" s="477"/>
      <c r="CMA316" s="477"/>
      <c r="CMF316" s="477"/>
      <c r="CMI316" s="477"/>
      <c r="CMN316" s="477"/>
      <c r="CMQ316" s="477"/>
      <c r="CMV316" s="477"/>
      <c r="CMY316" s="477"/>
      <c r="CND316" s="477"/>
      <c r="CNG316" s="477"/>
      <c r="CNL316" s="477"/>
      <c r="CNO316" s="477"/>
      <c r="CNT316" s="477"/>
      <c r="CNW316" s="477"/>
      <c r="COB316" s="477"/>
      <c r="COE316" s="477"/>
      <c r="COJ316" s="477"/>
      <c r="COM316" s="477"/>
      <c r="COR316" s="477"/>
      <c r="COU316" s="477"/>
      <c r="COZ316" s="477"/>
      <c r="CPC316" s="477"/>
      <c r="CPH316" s="477"/>
      <c r="CPK316" s="477"/>
      <c r="CPP316" s="477"/>
      <c r="CPS316" s="477"/>
      <c r="CPX316" s="477"/>
      <c r="CQA316" s="477"/>
      <c r="CQF316" s="477"/>
      <c r="CQI316" s="477"/>
      <c r="CQN316" s="477"/>
      <c r="CQQ316" s="477"/>
      <c r="CQV316" s="477"/>
      <c r="CQY316" s="477"/>
      <c r="CRD316" s="477"/>
      <c r="CRG316" s="477"/>
      <c r="CRL316" s="477"/>
      <c r="CRO316" s="477"/>
      <c r="CRT316" s="477"/>
      <c r="CRW316" s="477"/>
      <c r="CSB316" s="477"/>
      <c r="CSE316" s="477"/>
      <c r="CSJ316" s="477"/>
      <c r="CSM316" s="477"/>
      <c r="CSR316" s="477"/>
      <c r="CSU316" s="477"/>
      <c r="CSZ316" s="477"/>
      <c r="CTC316" s="477"/>
      <c r="CTH316" s="477"/>
      <c r="CTK316" s="477"/>
      <c r="CTP316" s="477"/>
      <c r="CTS316" s="477"/>
      <c r="CTX316" s="477"/>
      <c r="CUA316" s="477"/>
      <c r="CUF316" s="477"/>
      <c r="CUI316" s="477"/>
      <c r="CUN316" s="477"/>
      <c r="CUQ316" s="477"/>
      <c r="CUV316" s="477"/>
      <c r="CUY316" s="477"/>
      <c r="CVD316" s="477"/>
      <c r="CVG316" s="477"/>
      <c r="CVL316" s="477"/>
      <c r="CVO316" s="477"/>
      <c r="CVT316" s="477"/>
      <c r="CVW316" s="477"/>
      <c r="CWB316" s="477"/>
      <c r="CWE316" s="477"/>
      <c r="CWJ316" s="477"/>
      <c r="CWM316" s="477"/>
      <c r="CWR316" s="477"/>
      <c r="CWU316" s="477"/>
      <c r="CWZ316" s="477"/>
      <c r="CXC316" s="477"/>
      <c r="CXH316" s="477"/>
      <c r="CXK316" s="477"/>
      <c r="CXP316" s="477"/>
      <c r="CXS316" s="477"/>
      <c r="CXX316" s="477"/>
      <c r="CYA316" s="477"/>
      <c r="CYF316" s="477"/>
      <c r="CYI316" s="477"/>
      <c r="CYN316" s="477"/>
      <c r="CYQ316" s="477"/>
      <c r="CYV316" s="477"/>
      <c r="CYY316" s="477"/>
      <c r="CZD316" s="477"/>
      <c r="CZG316" s="477"/>
      <c r="CZL316" s="477"/>
      <c r="CZO316" s="477"/>
      <c r="CZT316" s="477"/>
      <c r="CZW316" s="477"/>
      <c r="DAB316" s="477"/>
      <c r="DAE316" s="477"/>
      <c r="DAJ316" s="477"/>
      <c r="DAM316" s="477"/>
      <c r="DAR316" s="477"/>
      <c r="DAU316" s="477"/>
      <c r="DAZ316" s="477"/>
      <c r="DBC316" s="477"/>
      <c r="DBH316" s="477"/>
      <c r="DBK316" s="477"/>
      <c r="DBP316" s="477"/>
      <c r="DBS316" s="477"/>
      <c r="DBX316" s="477"/>
      <c r="DCA316" s="477"/>
      <c r="DCF316" s="477"/>
      <c r="DCI316" s="477"/>
      <c r="DCN316" s="477"/>
      <c r="DCQ316" s="477"/>
      <c r="DCV316" s="477"/>
      <c r="DCY316" s="477"/>
      <c r="DDD316" s="477"/>
      <c r="DDG316" s="477"/>
      <c r="DDL316" s="477"/>
      <c r="DDO316" s="477"/>
      <c r="DDT316" s="477"/>
      <c r="DDW316" s="477"/>
      <c r="DEB316" s="477"/>
      <c r="DEE316" s="477"/>
      <c r="DEJ316" s="477"/>
      <c r="DEM316" s="477"/>
      <c r="DER316" s="477"/>
      <c r="DEU316" s="477"/>
      <c r="DEZ316" s="477"/>
      <c r="DFC316" s="477"/>
      <c r="DFH316" s="477"/>
      <c r="DFK316" s="477"/>
      <c r="DFP316" s="477"/>
      <c r="DFS316" s="477"/>
      <c r="DFX316" s="477"/>
      <c r="DGA316" s="477"/>
      <c r="DGF316" s="477"/>
      <c r="DGI316" s="477"/>
      <c r="DGN316" s="477"/>
      <c r="DGQ316" s="477"/>
      <c r="DGV316" s="477"/>
      <c r="DGY316" s="477"/>
      <c r="DHD316" s="477"/>
      <c r="DHG316" s="477"/>
      <c r="DHL316" s="477"/>
      <c r="DHO316" s="477"/>
      <c r="DHT316" s="477"/>
      <c r="DHW316" s="477"/>
      <c r="DIB316" s="477"/>
      <c r="DIE316" s="477"/>
      <c r="DIJ316" s="477"/>
      <c r="DIM316" s="477"/>
      <c r="DIR316" s="477"/>
      <c r="DIU316" s="477"/>
      <c r="DIZ316" s="477"/>
      <c r="DJC316" s="477"/>
      <c r="DJH316" s="477"/>
      <c r="DJK316" s="477"/>
      <c r="DJP316" s="477"/>
      <c r="DJS316" s="477"/>
      <c r="DJX316" s="477"/>
      <c r="DKA316" s="477"/>
      <c r="DKF316" s="477"/>
      <c r="DKI316" s="477"/>
      <c r="DKN316" s="477"/>
      <c r="DKQ316" s="477"/>
      <c r="DKV316" s="477"/>
      <c r="DKY316" s="477"/>
      <c r="DLD316" s="477"/>
      <c r="DLG316" s="477"/>
      <c r="DLL316" s="477"/>
      <c r="DLO316" s="477"/>
      <c r="DLT316" s="477"/>
      <c r="DLW316" s="477"/>
      <c r="DMB316" s="477"/>
      <c r="DME316" s="477"/>
      <c r="DMJ316" s="477"/>
      <c r="DMM316" s="477"/>
      <c r="DMR316" s="477"/>
      <c r="DMU316" s="477"/>
      <c r="DMZ316" s="477"/>
      <c r="DNC316" s="477"/>
      <c r="DNH316" s="477"/>
      <c r="DNK316" s="477"/>
      <c r="DNP316" s="477"/>
      <c r="DNS316" s="477"/>
      <c r="DNX316" s="477"/>
      <c r="DOA316" s="477"/>
      <c r="DOF316" s="477"/>
      <c r="DOI316" s="477"/>
      <c r="DON316" s="477"/>
      <c r="DOQ316" s="477"/>
      <c r="DOV316" s="477"/>
      <c r="DOY316" s="477"/>
      <c r="DPD316" s="477"/>
      <c r="DPG316" s="477"/>
      <c r="DPL316" s="477"/>
      <c r="DPO316" s="477"/>
      <c r="DPT316" s="477"/>
      <c r="DPW316" s="477"/>
      <c r="DQB316" s="477"/>
      <c r="DQE316" s="477"/>
      <c r="DQJ316" s="477"/>
      <c r="DQM316" s="477"/>
      <c r="DQR316" s="477"/>
      <c r="DQU316" s="477"/>
      <c r="DQZ316" s="477"/>
      <c r="DRC316" s="477"/>
      <c r="DRH316" s="477"/>
      <c r="DRK316" s="477"/>
      <c r="DRP316" s="477"/>
      <c r="DRS316" s="477"/>
      <c r="DRX316" s="477"/>
      <c r="DSA316" s="477"/>
      <c r="DSF316" s="477"/>
      <c r="DSI316" s="477"/>
      <c r="DSN316" s="477"/>
      <c r="DSQ316" s="477"/>
      <c r="DSV316" s="477"/>
      <c r="DSY316" s="477"/>
      <c r="DTD316" s="477"/>
      <c r="DTG316" s="477"/>
      <c r="DTL316" s="477"/>
      <c r="DTO316" s="477"/>
      <c r="DTT316" s="477"/>
      <c r="DTW316" s="477"/>
      <c r="DUB316" s="477"/>
      <c r="DUE316" s="477"/>
      <c r="DUJ316" s="477"/>
      <c r="DUM316" s="477"/>
      <c r="DUR316" s="477"/>
      <c r="DUU316" s="477"/>
      <c r="DUZ316" s="477"/>
      <c r="DVC316" s="477"/>
      <c r="DVH316" s="477"/>
      <c r="DVK316" s="477"/>
      <c r="DVP316" s="477"/>
      <c r="DVS316" s="477"/>
      <c r="DVX316" s="477"/>
      <c r="DWA316" s="477"/>
      <c r="DWF316" s="477"/>
      <c r="DWI316" s="477"/>
      <c r="DWN316" s="477"/>
      <c r="DWQ316" s="477"/>
      <c r="DWV316" s="477"/>
      <c r="DWY316" s="477"/>
      <c r="DXD316" s="477"/>
      <c r="DXG316" s="477"/>
      <c r="DXL316" s="477"/>
      <c r="DXO316" s="477"/>
      <c r="DXT316" s="477"/>
      <c r="DXW316" s="477"/>
      <c r="DYB316" s="477"/>
      <c r="DYE316" s="477"/>
      <c r="DYJ316" s="477"/>
      <c r="DYM316" s="477"/>
      <c r="DYR316" s="477"/>
      <c r="DYU316" s="477"/>
      <c r="DYZ316" s="477"/>
      <c r="DZC316" s="477"/>
      <c r="DZH316" s="477"/>
      <c r="DZK316" s="477"/>
      <c r="DZP316" s="477"/>
      <c r="DZS316" s="477"/>
      <c r="DZX316" s="477"/>
      <c r="EAA316" s="477"/>
      <c r="EAF316" s="477"/>
      <c r="EAI316" s="477"/>
      <c r="EAN316" s="477"/>
      <c r="EAQ316" s="477"/>
      <c r="EAV316" s="477"/>
      <c r="EAY316" s="477"/>
      <c r="EBD316" s="477"/>
      <c r="EBG316" s="477"/>
      <c r="EBL316" s="477"/>
      <c r="EBO316" s="477"/>
      <c r="EBT316" s="477"/>
      <c r="EBW316" s="477"/>
      <c r="ECB316" s="477"/>
      <c r="ECE316" s="477"/>
      <c r="ECJ316" s="477"/>
      <c r="ECM316" s="477"/>
      <c r="ECR316" s="477"/>
      <c r="ECU316" s="477"/>
      <c r="ECZ316" s="477"/>
      <c r="EDC316" s="477"/>
      <c r="EDH316" s="477"/>
      <c r="EDK316" s="477"/>
      <c r="EDP316" s="477"/>
      <c r="EDS316" s="477"/>
      <c r="EDX316" s="477"/>
      <c r="EEA316" s="477"/>
      <c r="EEF316" s="477"/>
      <c r="EEI316" s="477"/>
      <c r="EEN316" s="477"/>
      <c r="EEQ316" s="477"/>
      <c r="EEV316" s="477"/>
      <c r="EEY316" s="477"/>
      <c r="EFD316" s="477"/>
      <c r="EFG316" s="477"/>
      <c r="EFL316" s="477"/>
      <c r="EFO316" s="477"/>
      <c r="EFT316" s="477"/>
      <c r="EFW316" s="477"/>
      <c r="EGB316" s="477"/>
      <c r="EGE316" s="477"/>
      <c r="EGJ316" s="477"/>
      <c r="EGM316" s="477"/>
      <c r="EGR316" s="477"/>
      <c r="EGU316" s="477"/>
      <c r="EGZ316" s="477"/>
      <c r="EHC316" s="477"/>
      <c r="EHH316" s="477"/>
      <c r="EHK316" s="477"/>
      <c r="EHP316" s="477"/>
      <c r="EHS316" s="477"/>
      <c r="EHX316" s="477"/>
      <c r="EIA316" s="477"/>
      <c r="EIF316" s="477"/>
      <c r="EII316" s="477"/>
      <c r="EIN316" s="477"/>
      <c r="EIQ316" s="477"/>
      <c r="EIV316" s="477"/>
      <c r="EIY316" s="477"/>
      <c r="EJD316" s="477"/>
      <c r="EJG316" s="477"/>
      <c r="EJL316" s="477"/>
      <c r="EJO316" s="477"/>
      <c r="EJT316" s="477"/>
      <c r="EJW316" s="477"/>
      <c r="EKB316" s="477"/>
      <c r="EKE316" s="477"/>
      <c r="EKJ316" s="477"/>
      <c r="EKM316" s="477"/>
      <c r="EKR316" s="477"/>
      <c r="EKU316" s="477"/>
      <c r="EKZ316" s="477"/>
      <c r="ELC316" s="477"/>
      <c r="ELH316" s="477"/>
      <c r="ELK316" s="477"/>
      <c r="ELP316" s="477"/>
      <c r="ELS316" s="477"/>
      <c r="ELX316" s="477"/>
      <c r="EMA316" s="477"/>
      <c r="EMF316" s="477"/>
      <c r="EMI316" s="477"/>
      <c r="EMN316" s="477"/>
      <c r="EMQ316" s="477"/>
      <c r="EMV316" s="477"/>
      <c r="EMY316" s="477"/>
      <c r="END316" s="477"/>
      <c r="ENG316" s="477"/>
      <c r="ENL316" s="477"/>
      <c r="ENO316" s="477"/>
      <c r="ENT316" s="477"/>
      <c r="ENW316" s="477"/>
      <c r="EOB316" s="477"/>
      <c r="EOE316" s="477"/>
      <c r="EOJ316" s="477"/>
      <c r="EOM316" s="477"/>
      <c r="EOR316" s="477"/>
      <c r="EOU316" s="477"/>
      <c r="EOZ316" s="477"/>
      <c r="EPC316" s="477"/>
      <c r="EPH316" s="477"/>
      <c r="EPK316" s="477"/>
      <c r="EPP316" s="477"/>
      <c r="EPS316" s="477"/>
      <c r="EPX316" s="477"/>
      <c r="EQA316" s="477"/>
      <c r="EQF316" s="477"/>
      <c r="EQI316" s="477"/>
      <c r="EQN316" s="477"/>
      <c r="EQQ316" s="477"/>
      <c r="EQV316" s="477"/>
      <c r="EQY316" s="477"/>
      <c r="ERD316" s="477"/>
      <c r="ERG316" s="477"/>
      <c r="ERL316" s="477"/>
      <c r="ERO316" s="477"/>
      <c r="ERT316" s="477"/>
      <c r="ERW316" s="477"/>
      <c r="ESB316" s="477"/>
      <c r="ESE316" s="477"/>
      <c r="ESJ316" s="477"/>
      <c r="ESM316" s="477"/>
      <c r="ESR316" s="477"/>
      <c r="ESU316" s="477"/>
      <c r="ESZ316" s="477"/>
      <c r="ETC316" s="477"/>
      <c r="ETH316" s="477"/>
      <c r="ETK316" s="477"/>
      <c r="ETP316" s="477"/>
      <c r="ETS316" s="477"/>
      <c r="ETX316" s="477"/>
      <c r="EUA316" s="477"/>
      <c r="EUF316" s="477"/>
      <c r="EUI316" s="477"/>
      <c r="EUN316" s="477"/>
      <c r="EUQ316" s="477"/>
      <c r="EUV316" s="477"/>
      <c r="EUY316" s="477"/>
      <c r="EVD316" s="477"/>
      <c r="EVG316" s="477"/>
      <c r="EVL316" s="477"/>
      <c r="EVO316" s="477"/>
      <c r="EVT316" s="477"/>
      <c r="EVW316" s="477"/>
      <c r="EWB316" s="477"/>
      <c r="EWE316" s="477"/>
      <c r="EWJ316" s="477"/>
      <c r="EWM316" s="477"/>
      <c r="EWR316" s="477"/>
      <c r="EWU316" s="477"/>
      <c r="EWZ316" s="477"/>
      <c r="EXC316" s="477"/>
      <c r="EXH316" s="477"/>
      <c r="EXK316" s="477"/>
      <c r="EXP316" s="477"/>
      <c r="EXS316" s="477"/>
      <c r="EXX316" s="477"/>
      <c r="EYA316" s="477"/>
      <c r="EYF316" s="477"/>
      <c r="EYI316" s="477"/>
      <c r="EYN316" s="477"/>
      <c r="EYQ316" s="477"/>
      <c r="EYV316" s="477"/>
      <c r="EYY316" s="477"/>
      <c r="EZD316" s="477"/>
      <c r="EZG316" s="477"/>
      <c r="EZL316" s="477"/>
      <c r="EZO316" s="477"/>
      <c r="EZT316" s="477"/>
      <c r="EZW316" s="477"/>
      <c r="FAB316" s="477"/>
      <c r="FAE316" s="477"/>
      <c r="FAJ316" s="477"/>
      <c r="FAM316" s="477"/>
      <c r="FAR316" s="477"/>
      <c r="FAU316" s="477"/>
      <c r="FAZ316" s="477"/>
      <c r="FBC316" s="477"/>
      <c r="FBH316" s="477"/>
      <c r="FBK316" s="477"/>
      <c r="FBP316" s="477"/>
      <c r="FBS316" s="477"/>
      <c r="FBX316" s="477"/>
      <c r="FCA316" s="477"/>
      <c r="FCF316" s="477"/>
      <c r="FCI316" s="477"/>
      <c r="FCN316" s="477"/>
      <c r="FCQ316" s="477"/>
      <c r="FCV316" s="477"/>
      <c r="FCY316" s="477"/>
      <c r="FDD316" s="477"/>
      <c r="FDG316" s="477"/>
      <c r="FDL316" s="477"/>
      <c r="FDO316" s="477"/>
      <c r="FDT316" s="477"/>
      <c r="FDW316" s="477"/>
      <c r="FEB316" s="477"/>
      <c r="FEE316" s="477"/>
      <c r="FEJ316" s="477"/>
      <c r="FEM316" s="477"/>
      <c r="FER316" s="477"/>
      <c r="FEU316" s="477"/>
      <c r="FEZ316" s="477"/>
      <c r="FFC316" s="477"/>
      <c r="FFH316" s="477"/>
      <c r="FFK316" s="477"/>
      <c r="FFP316" s="477"/>
      <c r="FFS316" s="477"/>
      <c r="FFX316" s="477"/>
      <c r="FGA316" s="477"/>
      <c r="FGF316" s="477"/>
      <c r="FGI316" s="477"/>
      <c r="FGN316" s="477"/>
      <c r="FGQ316" s="477"/>
      <c r="FGV316" s="477"/>
      <c r="FGY316" s="477"/>
      <c r="FHD316" s="477"/>
      <c r="FHG316" s="477"/>
      <c r="FHL316" s="477"/>
      <c r="FHO316" s="477"/>
      <c r="FHT316" s="477"/>
      <c r="FHW316" s="477"/>
      <c r="FIB316" s="477"/>
      <c r="FIE316" s="477"/>
      <c r="FIJ316" s="477"/>
      <c r="FIM316" s="477"/>
      <c r="FIR316" s="477"/>
      <c r="FIU316" s="477"/>
      <c r="FIZ316" s="477"/>
      <c r="FJC316" s="477"/>
      <c r="FJH316" s="477"/>
      <c r="FJK316" s="477"/>
      <c r="FJP316" s="477"/>
      <c r="FJS316" s="477"/>
      <c r="FJX316" s="477"/>
      <c r="FKA316" s="477"/>
      <c r="FKF316" s="477"/>
      <c r="FKI316" s="477"/>
      <c r="FKN316" s="477"/>
      <c r="FKQ316" s="477"/>
      <c r="FKV316" s="477"/>
      <c r="FKY316" s="477"/>
      <c r="FLD316" s="477"/>
      <c r="FLG316" s="477"/>
      <c r="FLL316" s="477"/>
      <c r="FLO316" s="477"/>
      <c r="FLT316" s="477"/>
      <c r="FLW316" s="477"/>
      <c r="FMB316" s="477"/>
      <c r="FME316" s="477"/>
      <c r="FMJ316" s="477"/>
      <c r="FMM316" s="477"/>
      <c r="FMR316" s="477"/>
      <c r="FMU316" s="477"/>
      <c r="FMZ316" s="477"/>
      <c r="FNC316" s="477"/>
      <c r="FNH316" s="477"/>
      <c r="FNK316" s="477"/>
      <c r="FNP316" s="477"/>
      <c r="FNS316" s="477"/>
      <c r="FNX316" s="477"/>
      <c r="FOA316" s="477"/>
      <c r="FOF316" s="477"/>
      <c r="FOI316" s="477"/>
      <c r="FON316" s="477"/>
      <c r="FOQ316" s="477"/>
      <c r="FOV316" s="477"/>
      <c r="FOY316" s="477"/>
      <c r="FPD316" s="477"/>
      <c r="FPG316" s="477"/>
      <c r="FPL316" s="477"/>
      <c r="FPO316" s="477"/>
      <c r="FPT316" s="477"/>
      <c r="FPW316" s="477"/>
      <c r="FQB316" s="477"/>
      <c r="FQE316" s="477"/>
      <c r="FQJ316" s="477"/>
      <c r="FQM316" s="477"/>
      <c r="FQR316" s="477"/>
      <c r="FQU316" s="477"/>
      <c r="FQZ316" s="477"/>
      <c r="FRC316" s="477"/>
      <c r="FRH316" s="477"/>
      <c r="FRK316" s="477"/>
      <c r="FRP316" s="477"/>
      <c r="FRS316" s="477"/>
      <c r="FRX316" s="477"/>
      <c r="FSA316" s="477"/>
      <c r="FSF316" s="477"/>
      <c r="FSI316" s="477"/>
      <c r="FSN316" s="477"/>
      <c r="FSQ316" s="477"/>
      <c r="FSV316" s="477"/>
      <c r="FSY316" s="477"/>
      <c r="FTD316" s="477"/>
      <c r="FTG316" s="477"/>
      <c r="FTL316" s="477"/>
      <c r="FTO316" s="477"/>
      <c r="FTT316" s="477"/>
      <c r="FTW316" s="477"/>
      <c r="FUB316" s="477"/>
      <c r="FUE316" s="477"/>
      <c r="FUJ316" s="477"/>
      <c r="FUM316" s="477"/>
      <c r="FUR316" s="477"/>
      <c r="FUU316" s="477"/>
      <c r="FUZ316" s="477"/>
      <c r="FVC316" s="477"/>
      <c r="FVH316" s="477"/>
      <c r="FVK316" s="477"/>
      <c r="FVP316" s="477"/>
      <c r="FVS316" s="477"/>
      <c r="FVX316" s="477"/>
      <c r="FWA316" s="477"/>
      <c r="FWF316" s="477"/>
      <c r="FWI316" s="477"/>
      <c r="FWN316" s="477"/>
      <c r="FWQ316" s="477"/>
      <c r="FWV316" s="477"/>
      <c r="FWY316" s="477"/>
      <c r="FXD316" s="477"/>
      <c r="FXG316" s="477"/>
      <c r="FXL316" s="477"/>
      <c r="FXO316" s="477"/>
      <c r="FXT316" s="477"/>
      <c r="FXW316" s="477"/>
      <c r="FYB316" s="477"/>
      <c r="FYE316" s="477"/>
      <c r="FYJ316" s="477"/>
      <c r="FYM316" s="477"/>
      <c r="FYR316" s="477"/>
      <c r="FYU316" s="477"/>
      <c r="FYZ316" s="477"/>
      <c r="FZC316" s="477"/>
      <c r="FZH316" s="477"/>
      <c r="FZK316" s="477"/>
      <c r="FZP316" s="477"/>
      <c r="FZS316" s="477"/>
      <c r="FZX316" s="477"/>
      <c r="GAA316" s="477"/>
      <c r="GAF316" s="477"/>
      <c r="GAI316" s="477"/>
      <c r="GAN316" s="477"/>
      <c r="GAQ316" s="477"/>
      <c r="GAV316" s="477"/>
      <c r="GAY316" s="477"/>
      <c r="GBD316" s="477"/>
      <c r="GBG316" s="477"/>
      <c r="GBL316" s="477"/>
      <c r="GBO316" s="477"/>
      <c r="GBT316" s="477"/>
      <c r="GBW316" s="477"/>
      <c r="GCB316" s="477"/>
      <c r="GCE316" s="477"/>
      <c r="GCJ316" s="477"/>
      <c r="GCM316" s="477"/>
      <c r="GCR316" s="477"/>
      <c r="GCU316" s="477"/>
      <c r="GCZ316" s="477"/>
      <c r="GDC316" s="477"/>
      <c r="GDH316" s="477"/>
      <c r="GDK316" s="477"/>
      <c r="GDP316" s="477"/>
      <c r="GDS316" s="477"/>
      <c r="GDX316" s="477"/>
      <c r="GEA316" s="477"/>
      <c r="GEF316" s="477"/>
      <c r="GEI316" s="477"/>
      <c r="GEN316" s="477"/>
      <c r="GEQ316" s="477"/>
      <c r="GEV316" s="477"/>
      <c r="GEY316" s="477"/>
      <c r="GFD316" s="477"/>
      <c r="GFG316" s="477"/>
      <c r="GFL316" s="477"/>
      <c r="GFO316" s="477"/>
      <c r="GFT316" s="477"/>
      <c r="GFW316" s="477"/>
      <c r="GGB316" s="477"/>
      <c r="GGE316" s="477"/>
      <c r="GGJ316" s="477"/>
      <c r="GGM316" s="477"/>
      <c r="GGR316" s="477"/>
      <c r="GGU316" s="477"/>
      <c r="GGZ316" s="477"/>
      <c r="GHC316" s="477"/>
      <c r="GHH316" s="477"/>
      <c r="GHK316" s="477"/>
      <c r="GHP316" s="477"/>
      <c r="GHS316" s="477"/>
      <c r="GHX316" s="477"/>
      <c r="GIA316" s="477"/>
      <c r="GIF316" s="477"/>
      <c r="GII316" s="477"/>
      <c r="GIN316" s="477"/>
      <c r="GIQ316" s="477"/>
      <c r="GIV316" s="477"/>
      <c r="GIY316" s="477"/>
      <c r="GJD316" s="477"/>
      <c r="GJG316" s="477"/>
      <c r="GJL316" s="477"/>
      <c r="GJO316" s="477"/>
      <c r="GJT316" s="477"/>
      <c r="GJW316" s="477"/>
      <c r="GKB316" s="477"/>
      <c r="GKE316" s="477"/>
      <c r="GKJ316" s="477"/>
      <c r="GKM316" s="477"/>
      <c r="GKR316" s="477"/>
      <c r="GKU316" s="477"/>
      <c r="GKZ316" s="477"/>
      <c r="GLC316" s="477"/>
      <c r="GLH316" s="477"/>
      <c r="GLK316" s="477"/>
      <c r="GLP316" s="477"/>
      <c r="GLS316" s="477"/>
      <c r="GLX316" s="477"/>
      <c r="GMA316" s="477"/>
      <c r="GMF316" s="477"/>
      <c r="GMI316" s="477"/>
      <c r="GMN316" s="477"/>
      <c r="GMQ316" s="477"/>
      <c r="GMV316" s="477"/>
      <c r="GMY316" s="477"/>
      <c r="GND316" s="477"/>
      <c r="GNG316" s="477"/>
      <c r="GNL316" s="477"/>
      <c r="GNO316" s="477"/>
      <c r="GNT316" s="477"/>
      <c r="GNW316" s="477"/>
      <c r="GOB316" s="477"/>
      <c r="GOE316" s="477"/>
      <c r="GOJ316" s="477"/>
      <c r="GOM316" s="477"/>
      <c r="GOR316" s="477"/>
      <c r="GOU316" s="477"/>
      <c r="GOZ316" s="477"/>
      <c r="GPC316" s="477"/>
      <c r="GPH316" s="477"/>
      <c r="GPK316" s="477"/>
      <c r="GPP316" s="477"/>
      <c r="GPS316" s="477"/>
      <c r="GPX316" s="477"/>
      <c r="GQA316" s="477"/>
      <c r="GQF316" s="477"/>
      <c r="GQI316" s="477"/>
      <c r="GQN316" s="477"/>
      <c r="GQQ316" s="477"/>
      <c r="GQV316" s="477"/>
      <c r="GQY316" s="477"/>
      <c r="GRD316" s="477"/>
      <c r="GRG316" s="477"/>
      <c r="GRL316" s="477"/>
      <c r="GRO316" s="477"/>
      <c r="GRT316" s="477"/>
      <c r="GRW316" s="477"/>
      <c r="GSB316" s="477"/>
      <c r="GSE316" s="477"/>
      <c r="GSJ316" s="477"/>
      <c r="GSM316" s="477"/>
      <c r="GSR316" s="477"/>
      <c r="GSU316" s="477"/>
      <c r="GSZ316" s="477"/>
      <c r="GTC316" s="477"/>
      <c r="GTH316" s="477"/>
      <c r="GTK316" s="477"/>
      <c r="GTP316" s="477"/>
      <c r="GTS316" s="477"/>
      <c r="GTX316" s="477"/>
      <c r="GUA316" s="477"/>
      <c r="GUF316" s="477"/>
      <c r="GUI316" s="477"/>
      <c r="GUN316" s="477"/>
      <c r="GUQ316" s="477"/>
      <c r="GUV316" s="477"/>
      <c r="GUY316" s="477"/>
      <c r="GVD316" s="477"/>
      <c r="GVG316" s="477"/>
      <c r="GVL316" s="477"/>
      <c r="GVO316" s="477"/>
      <c r="GVT316" s="477"/>
      <c r="GVW316" s="477"/>
      <c r="GWB316" s="477"/>
      <c r="GWE316" s="477"/>
      <c r="GWJ316" s="477"/>
      <c r="GWM316" s="477"/>
      <c r="GWR316" s="477"/>
      <c r="GWU316" s="477"/>
      <c r="GWZ316" s="477"/>
      <c r="GXC316" s="477"/>
      <c r="GXH316" s="477"/>
      <c r="GXK316" s="477"/>
      <c r="GXP316" s="477"/>
      <c r="GXS316" s="477"/>
      <c r="GXX316" s="477"/>
      <c r="GYA316" s="477"/>
      <c r="GYF316" s="477"/>
      <c r="GYI316" s="477"/>
      <c r="GYN316" s="477"/>
      <c r="GYQ316" s="477"/>
      <c r="GYV316" s="477"/>
      <c r="GYY316" s="477"/>
      <c r="GZD316" s="477"/>
      <c r="GZG316" s="477"/>
      <c r="GZL316" s="477"/>
      <c r="GZO316" s="477"/>
      <c r="GZT316" s="477"/>
      <c r="GZW316" s="477"/>
      <c r="HAB316" s="477"/>
      <c r="HAE316" s="477"/>
      <c r="HAJ316" s="477"/>
      <c r="HAM316" s="477"/>
      <c r="HAR316" s="477"/>
      <c r="HAU316" s="477"/>
      <c r="HAZ316" s="477"/>
      <c r="HBC316" s="477"/>
      <c r="HBH316" s="477"/>
      <c r="HBK316" s="477"/>
      <c r="HBP316" s="477"/>
      <c r="HBS316" s="477"/>
      <c r="HBX316" s="477"/>
      <c r="HCA316" s="477"/>
      <c r="HCF316" s="477"/>
      <c r="HCI316" s="477"/>
      <c r="HCN316" s="477"/>
      <c r="HCQ316" s="477"/>
      <c r="HCV316" s="477"/>
      <c r="HCY316" s="477"/>
      <c r="HDD316" s="477"/>
      <c r="HDG316" s="477"/>
      <c r="HDL316" s="477"/>
      <c r="HDO316" s="477"/>
      <c r="HDT316" s="477"/>
      <c r="HDW316" s="477"/>
      <c r="HEB316" s="477"/>
      <c r="HEE316" s="477"/>
      <c r="HEJ316" s="477"/>
      <c r="HEM316" s="477"/>
      <c r="HER316" s="477"/>
      <c r="HEU316" s="477"/>
      <c r="HEZ316" s="477"/>
      <c r="HFC316" s="477"/>
      <c r="HFH316" s="477"/>
      <c r="HFK316" s="477"/>
      <c r="HFP316" s="477"/>
      <c r="HFS316" s="477"/>
      <c r="HFX316" s="477"/>
      <c r="HGA316" s="477"/>
      <c r="HGF316" s="477"/>
      <c r="HGI316" s="477"/>
      <c r="HGN316" s="477"/>
      <c r="HGQ316" s="477"/>
      <c r="HGV316" s="477"/>
      <c r="HGY316" s="477"/>
      <c r="HHD316" s="477"/>
      <c r="HHG316" s="477"/>
      <c r="HHL316" s="477"/>
      <c r="HHO316" s="477"/>
      <c r="HHT316" s="477"/>
      <c r="HHW316" s="477"/>
      <c r="HIB316" s="477"/>
      <c r="HIE316" s="477"/>
      <c r="HIJ316" s="477"/>
      <c r="HIM316" s="477"/>
      <c r="HIR316" s="477"/>
      <c r="HIU316" s="477"/>
      <c r="HIZ316" s="477"/>
      <c r="HJC316" s="477"/>
      <c r="HJH316" s="477"/>
      <c r="HJK316" s="477"/>
      <c r="HJP316" s="477"/>
      <c r="HJS316" s="477"/>
      <c r="HJX316" s="477"/>
      <c r="HKA316" s="477"/>
      <c r="HKF316" s="477"/>
      <c r="HKI316" s="477"/>
      <c r="HKN316" s="477"/>
      <c r="HKQ316" s="477"/>
      <c r="HKV316" s="477"/>
      <c r="HKY316" s="477"/>
      <c r="HLD316" s="477"/>
      <c r="HLG316" s="477"/>
      <c r="HLL316" s="477"/>
      <c r="HLO316" s="477"/>
      <c r="HLT316" s="477"/>
      <c r="HLW316" s="477"/>
      <c r="HMB316" s="477"/>
      <c r="HME316" s="477"/>
      <c r="HMJ316" s="477"/>
      <c r="HMM316" s="477"/>
      <c r="HMR316" s="477"/>
      <c r="HMU316" s="477"/>
      <c r="HMZ316" s="477"/>
      <c r="HNC316" s="477"/>
      <c r="HNH316" s="477"/>
      <c r="HNK316" s="477"/>
      <c r="HNP316" s="477"/>
      <c r="HNS316" s="477"/>
      <c r="HNX316" s="477"/>
      <c r="HOA316" s="477"/>
      <c r="HOF316" s="477"/>
      <c r="HOI316" s="477"/>
      <c r="HON316" s="477"/>
      <c r="HOQ316" s="477"/>
      <c r="HOV316" s="477"/>
      <c r="HOY316" s="477"/>
      <c r="HPD316" s="477"/>
      <c r="HPG316" s="477"/>
      <c r="HPL316" s="477"/>
      <c r="HPO316" s="477"/>
      <c r="HPT316" s="477"/>
      <c r="HPW316" s="477"/>
      <c r="HQB316" s="477"/>
      <c r="HQE316" s="477"/>
      <c r="HQJ316" s="477"/>
      <c r="HQM316" s="477"/>
      <c r="HQR316" s="477"/>
      <c r="HQU316" s="477"/>
      <c r="HQZ316" s="477"/>
      <c r="HRC316" s="477"/>
      <c r="HRH316" s="477"/>
      <c r="HRK316" s="477"/>
      <c r="HRP316" s="477"/>
      <c r="HRS316" s="477"/>
      <c r="HRX316" s="477"/>
      <c r="HSA316" s="477"/>
      <c r="HSF316" s="477"/>
      <c r="HSI316" s="477"/>
      <c r="HSN316" s="477"/>
      <c r="HSQ316" s="477"/>
      <c r="HSV316" s="477"/>
      <c r="HSY316" s="477"/>
      <c r="HTD316" s="477"/>
      <c r="HTG316" s="477"/>
      <c r="HTL316" s="477"/>
      <c r="HTO316" s="477"/>
      <c r="HTT316" s="477"/>
      <c r="HTW316" s="477"/>
      <c r="HUB316" s="477"/>
      <c r="HUE316" s="477"/>
      <c r="HUJ316" s="477"/>
      <c r="HUM316" s="477"/>
      <c r="HUR316" s="477"/>
      <c r="HUU316" s="477"/>
      <c r="HUZ316" s="477"/>
      <c r="HVC316" s="477"/>
      <c r="HVH316" s="477"/>
      <c r="HVK316" s="477"/>
      <c r="HVP316" s="477"/>
      <c r="HVS316" s="477"/>
      <c r="HVX316" s="477"/>
      <c r="HWA316" s="477"/>
      <c r="HWF316" s="477"/>
      <c r="HWI316" s="477"/>
      <c r="HWN316" s="477"/>
      <c r="HWQ316" s="477"/>
      <c r="HWV316" s="477"/>
      <c r="HWY316" s="477"/>
      <c r="HXD316" s="477"/>
      <c r="HXG316" s="477"/>
      <c r="HXL316" s="477"/>
      <c r="HXO316" s="477"/>
      <c r="HXT316" s="477"/>
      <c r="HXW316" s="477"/>
      <c r="HYB316" s="477"/>
      <c r="HYE316" s="477"/>
      <c r="HYJ316" s="477"/>
      <c r="HYM316" s="477"/>
      <c r="HYR316" s="477"/>
      <c r="HYU316" s="477"/>
      <c r="HYZ316" s="477"/>
      <c r="HZC316" s="477"/>
      <c r="HZH316" s="477"/>
      <c r="HZK316" s="477"/>
      <c r="HZP316" s="477"/>
      <c r="HZS316" s="477"/>
      <c r="HZX316" s="477"/>
      <c r="IAA316" s="477"/>
      <c r="IAF316" s="477"/>
      <c r="IAI316" s="477"/>
      <c r="IAN316" s="477"/>
      <c r="IAQ316" s="477"/>
      <c r="IAV316" s="477"/>
      <c r="IAY316" s="477"/>
      <c r="IBD316" s="477"/>
      <c r="IBG316" s="477"/>
      <c r="IBL316" s="477"/>
      <c r="IBO316" s="477"/>
      <c r="IBT316" s="477"/>
      <c r="IBW316" s="477"/>
      <c r="ICB316" s="477"/>
      <c r="ICE316" s="477"/>
      <c r="ICJ316" s="477"/>
      <c r="ICM316" s="477"/>
      <c r="ICR316" s="477"/>
      <c r="ICU316" s="477"/>
      <c r="ICZ316" s="477"/>
      <c r="IDC316" s="477"/>
      <c r="IDH316" s="477"/>
      <c r="IDK316" s="477"/>
      <c r="IDP316" s="477"/>
      <c r="IDS316" s="477"/>
      <c r="IDX316" s="477"/>
      <c r="IEA316" s="477"/>
      <c r="IEF316" s="477"/>
      <c r="IEI316" s="477"/>
      <c r="IEN316" s="477"/>
      <c r="IEQ316" s="477"/>
      <c r="IEV316" s="477"/>
      <c r="IEY316" s="477"/>
      <c r="IFD316" s="477"/>
      <c r="IFG316" s="477"/>
      <c r="IFL316" s="477"/>
      <c r="IFO316" s="477"/>
      <c r="IFT316" s="477"/>
      <c r="IFW316" s="477"/>
      <c r="IGB316" s="477"/>
      <c r="IGE316" s="477"/>
      <c r="IGJ316" s="477"/>
      <c r="IGM316" s="477"/>
      <c r="IGR316" s="477"/>
      <c r="IGU316" s="477"/>
      <c r="IGZ316" s="477"/>
      <c r="IHC316" s="477"/>
      <c r="IHH316" s="477"/>
      <c r="IHK316" s="477"/>
      <c r="IHP316" s="477"/>
      <c r="IHS316" s="477"/>
      <c r="IHX316" s="477"/>
      <c r="IIA316" s="477"/>
      <c r="IIF316" s="477"/>
      <c r="III316" s="477"/>
      <c r="IIN316" s="477"/>
      <c r="IIQ316" s="477"/>
      <c r="IIV316" s="477"/>
      <c r="IIY316" s="477"/>
      <c r="IJD316" s="477"/>
      <c r="IJG316" s="477"/>
      <c r="IJL316" s="477"/>
      <c r="IJO316" s="477"/>
      <c r="IJT316" s="477"/>
      <c r="IJW316" s="477"/>
      <c r="IKB316" s="477"/>
      <c r="IKE316" s="477"/>
      <c r="IKJ316" s="477"/>
      <c r="IKM316" s="477"/>
      <c r="IKR316" s="477"/>
      <c r="IKU316" s="477"/>
      <c r="IKZ316" s="477"/>
      <c r="ILC316" s="477"/>
      <c r="ILH316" s="477"/>
      <c r="ILK316" s="477"/>
      <c r="ILP316" s="477"/>
      <c r="ILS316" s="477"/>
      <c r="ILX316" s="477"/>
      <c r="IMA316" s="477"/>
      <c r="IMF316" s="477"/>
      <c r="IMI316" s="477"/>
      <c r="IMN316" s="477"/>
      <c r="IMQ316" s="477"/>
      <c r="IMV316" s="477"/>
      <c r="IMY316" s="477"/>
      <c r="IND316" s="477"/>
      <c r="ING316" s="477"/>
      <c r="INL316" s="477"/>
      <c r="INO316" s="477"/>
      <c r="INT316" s="477"/>
      <c r="INW316" s="477"/>
      <c r="IOB316" s="477"/>
      <c r="IOE316" s="477"/>
      <c r="IOJ316" s="477"/>
      <c r="IOM316" s="477"/>
      <c r="IOR316" s="477"/>
      <c r="IOU316" s="477"/>
      <c r="IOZ316" s="477"/>
      <c r="IPC316" s="477"/>
      <c r="IPH316" s="477"/>
      <c r="IPK316" s="477"/>
      <c r="IPP316" s="477"/>
      <c r="IPS316" s="477"/>
      <c r="IPX316" s="477"/>
      <c r="IQA316" s="477"/>
      <c r="IQF316" s="477"/>
      <c r="IQI316" s="477"/>
      <c r="IQN316" s="477"/>
      <c r="IQQ316" s="477"/>
      <c r="IQV316" s="477"/>
      <c r="IQY316" s="477"/>
      <c r="IRD316" s="477"/>
      <c r="IRG316" s="477"/>
      <c r="IRL316" s="477"/>
      <c r="IRO316" s="477"/>
      <c r="IRT316" s="477"/>
      <c r="IRW316" s="477"/>
      <c r="ISB316" s="477"/>
      <c r="ISE316" s="477"/>
      <c r="ISJ316" s="477"/>
      <c r="ISM316" s="477"/>
      <c r="ISR316" s="477"/>
      <c r="ISU316" s="477"/>
      <c r="ISZ316" s="477"/>
      <c r="ITC316" s="477"/>
      <c r="ITH316" s="477"/>
      <c r="ITK316" s="477"/>
      <c r="ITP316" s="477"/>
      <c r="ITS316" s="477"/>
      <c r="ITX316" s="477"/>
      <c r="IUA316" s="477"/>
      <c r="IUF316" s="477"/>
      <c r="IUI316" s="477"/>
      <c r="IUN316" s="477"/>
      <c r="IUQ316" s="477"/>
      <c r="IUV316" s="477"/>
      <c r="IUY316" s="477"/>
      <c r="IVD316" s="477"/>
      <c r="IVG316" s="477"/>
      <c r="IVL316" s="477"/>
      <c r="IVO316" s="477"/>
      <c r="IVT316" s="477"/>
      <c r="IVW316" s="477"/>
      <c r="IWB316" s="477"/>
      <c r="IWE316" s="477"/>
      <c r="IWJ316" s="477"/>
      <c r="IWM316" s="477"/>
      <c r="IWR316" s="477"/>
      <c r="IWU316" s="477"/>
      <c r="IWZ316" s="477"/>
      <c r="IXC316" s="477"/>
      <c r="IXH316" s="477"/>
      <c r="IXK316" s="477"/>
      <c r="IXP316" s="477"/>
      <c r="IXS316" s="477"/>
      <c r="IXX316" s="477"/>
      <c r="IYA316" s="477"/>
      <c r="IYF316" s="477"/>
      <c r="IYI316" s="477"/>
      <c r="IYN316" s="477"/>
      <c r="IYQ316" s="477"/>
      <c r="IYV316" s="477"/>
      <c r="IYY316" s="477"/>
      <c r="IZD316" s="477"/>
      <c r="IZG316" s="477"/>
      <c r="IZL316" s="477"/>
      <c r="IZO316" s="477"/>
      <c r="IZT316" s="477"/>
      <c r="IZW316" s="477"/>
      <c r="JAB316" s="477"/>
      <c r="JAE316" s="477"/>
      <c r="JAJ316" s="477"/>
      <c r="JAM316" s="477"/>
      <c r="JAR316" s="477"/>
      <c r="JAU316" s="477"/>
      <c r="JAZ316" s="477"/>
      <c r="JBC316" s="477"/>
      <c r="JBH316" s="477"/>
      <c r="JBK316" s="477"/>
      <c r="JBP316" s="477"/>
      <c r="JBS316" s="477"/>
      <c r="JBX316" s="477"/>
      <c r="JCA316" s="477"/>
      <c r="JCF316" s="477"/>
      <c r="JCI316" s="477"/>
      <c r="JCN316" s="477"/>
      <c r="JCQ316" s="477"/>
      <c r="JCV316" s="477"/>
      <c r="JCY316" s="477"/>
      <c r="JDD316" s="477"/>
      <c r="JDG316" s="477"/>
      <c r="JDL316" s="477"/>
      <c r="JDO316" s="477"/>
      <c r="JDT316" s="477"/>
      <c r="JDW316" s="477"/>
      <c r="JEB316" s="477"/>
      <c r="JEE316" s="477"/>
      <c r="JEJ316" s="477"/>
      <c r="JEM316" s="477"/>
      <c r="JER316" s="477"/>
      <c r="JEU316" s="477"/>
      <c r="JEZ316" s="477"/>
      <c r="JFC316" s="477"/>
      <c r="JFH316" s="477"/>
      <c r="JFK316" s="477"/>
      <c r="JFP316" s="477"/>
      <c r="JFS316" s="477"/>
      <c r="JFX316" s="477"/>
      <c r="JGA316" s="477"/>
      <c r="JGF316" s="477"/>
      <c r="JGI316" s="477"/>
      <c r="JGN316" s="477"/>
      <c r="JGQ316" s="477"/>
      <c r="JGV316" s="477"/>
      <c r="JGY316" s="477"/>
      <c r="JHD316" s="477"/>
      <c r="JHG316" s="477"/>
      <c r="JHL316" s="477"/>
      <c r="JHO316" s="477"/>
      <c r="JHT316" s="477"/>
      <c r="JHW316" s="477"/>
      <c r="JIB316" s="477"/>
      <c r="JIE316" s="477"/>
      <c r="JIJ316" s="477"/>
      <c r="JIM316" s="477"/>
      <c r="JIR316" s="477"/>
      <c r="JIU316" s="477"/>
      <c r="JIZ316" s="477"/>
      <c r="JJC316" s="477"/>
      <c r="JJH316" s="477"/>
      <c r="JJK316" s="477"/>
      <c r="JJP316" s="477"/>
      <c r="JJS316" s="477"/>
      <c r="JJX316" s="477"/>
      <c r="JKA316" s="477"/>
      <c r="JKF316" s="477"/>
      <c r="JKI316" s="477"/>
      <c r="JKN316" s="477"/>
      <c r="JKQ316" s="477"/>
      <c r="JKV316" s="477"/>
      <c r="JKY316" s="477"/>
      <c r="JLD316" s="477"/>
      <c r="JLG316" s="477"/>
      <c r="JLL316" s="477"/>
      <c r="JLO316" s="477"/>
      <c r="JLT316" s="477"/>
      <c r="JLW316" s="477"/>
      <c r="JMB316" s="477"/>
      <c r="JME316" s="477"/>
      <c r="JMJ316" s="477"/>
      <c r="JMM316" s="477"/>
      <c r="JMR316" s="477"/>
      <c r="JMU316" s="477"/>
      <c r="JMZ316" s="477"/>
      <c r="JNC316" s="477"/>
      <c r="JNH316" s="477"/>
      <c r="JNK316" s="477"/>
      <c r="JNP316" s="477"/>
      <c r="JNS316" s="477"/>
      <c r="JNX316" s="477"/>
      <c r="JOA316" s="477"/>
      <c r="JOF316" s="477"/>
      <c r="JOI316" s="477"/>
      <c r="JON316" s="477"/>
      <c r="JOQ316" s="477"/>
      <c r="JOV316" s="477"/>
      <c r="JOY316" s="477"/>
      <c r="JPD316" s="477"/>
      <c r="JPG316" s="477"/>
      <c r="JPL316" s="477"/>
      <c r="JPO316" s="477"/>
      <c r="JPT316" s="477"/>
      <c r="JPW316" s="477"/>
      <c r="JQB316" s="477"/>
      <c r="JQE316" s="477"/>
      <c r="JQJ316" s="477"/>
      <c r="JQM316" s="477"/>
      <c r="JQR316" s="477"/>
      <c r="JQU316" s="477"/>
      <c r="JQZ316" s="477"/>
      <c r="JRC316" s="477"/>
      <c r="JRH316" s="477"/>
      <c r="JRK316" s="477"/>
      <c r="JRP316" s="477"/>
      <c r="JRS316" s="477"/>
      <c r="JRX316" s="477"/>
      <c r="JSA316" s="477"/>
      <c r="JSF316" s="477"/>
      <c r="JSI316" s="477"/>
      <c r="JSN316" s="477"/>
      <c r="JSQ316" s="477"/>
      <c r="JSV316" s="477"/>
      <c r="JSY316" s="477"/>
      <c r="JTD316" s="477"/>
      <c r="JTG316" s="477"/>
      <c r="JTL316" s="477"/>
      <c r="JTO316" s="477"/>
      <c r="JTT316" s="477"/>
      <c r="JTW316" s="477"/>
      <c r="JUB316" s="477"/>
      <c r="JUE316" s="477"/>
      <c r="JUJ316" s="477"/>
      <c r="JUM316" s="477"/>
      <c r="JUR316" s="477"/>
      <c r="JUU316" s="477"/>
      <c r="JUZ316" s="477"/>
      <c r="JVC316" s="477"/>
      <c r="JVH316" s="477"/>
      <c r="JVK316" s="477"/>
      <c r="JVP316" s="477"/>
      <c r="JVS316" s="477"/>
      <c r="JVX316" s="477"/>
      <c r="JWA316" s="477"/>
      <c r="JWF316" s="477"/>
      <c r="JWI316" s="477"/>
      <c r="JWN316" s="477"/>
      <c r="JWQ316" s="477"/>
      <c r="JWV316" s="477"/>
      <c r="JWY316" s="477"/>
      <c r="JXD316" s="477"/>
      <c r="JXG316" s="477"/>
      <c r="JXL316" s="477"/>
      <c r="JXO316" s="477"/>
      <c r="JXT316" s="477"/>
      <c r="JXW316" s="477"/>
      <c r="JYB316" s="477"/>
      <c r="JYE316" s="477"/>
      <c r="JYJ316" s="477"/>
      <c r="JYM316" s="477"/>
      <c r="JYR316" s="477"/>
      <c r="JYU316" s="477"/>
      <c r="JYZ316" s="477"/>
      <c r="JZC316" s="477"/>
      <c r="JZH316" s="477"/>
      <c r="JZK316" s="477"/>
      <c r="JZP316" s="477"/>
      <c r="JZS316" s="477"/>
      <c r="JZX316" s="477"/>
      <c r="KAA316" s="477"/>
      <c r="KAF316" s="477"/>
      <c r="KAI316" s="477"/>
      <c r="KAN316" s="477"/>
      <c r="KAQ316" s="477"/>
      <c r="KAV316" s="477"/>
      <c r="KAY316" s="477"/>
      <c r="KBD316" s="477"/>
      <c r="KBG316" s="477"/>
      <c r="KBL316" s="477"/>
      <c r="KBO316" s="477"/>
      <c r="KBT316" s="477"/>
      <c r="KBW316" s="477"/>
      <c r="KCB316" s="477"/>
      <c r="KCE316" s="477"/>
      <c r="KCJ316" s="477"/>
      <c r="KCM316" s="477"/>
      <c r="KCR316" s="477"/>
      <c r="KCU316" s="477"/>
      <c r="KCZ316" s="477"/>
      <c r="KDC316" s="477"/>
      <c r="KDH316" s="477"/>
      <c r="KDK316" s="477"/>
      <c r="KDP316" s="477"/>
      <c r="KDS316" s="477"/>
      <c r="KDX316" s="477"/>
      <c r="KEA316" s="477"/>
      <c r="KEF316" s="477"/>
      <c r="KEI316" s="477"/>
      <c r="KEN316" s="477"/>
      <c r="KEQ316" s="477"/>
      <c r="KEV316" s="477"/>
      <c r="KEY316" s="477"/>
      <c r="KFD316" s="477"/>
      <c r="KFG316" s="477"/>
      <c r="KFL316" s="477"/>
      <c r="KFO316" s="477"/>
      <c r="KFT316" s="477"/>
      <c r="KFW316" s="477"/>
      <c r="KGB316" s="477"/>
      <c r="KGE316" s="477"/>
      <c r="KGJ316" s="477"/>
      <c r="KGM316" s="477"/>
      <c r="KGR316" s="477"/>
      <c r="KGU316" s="477"/>
      <c r="KGZ316" s="477"/>
      <c r="KHC316" s="477"/>
      <c r="KHH316" s="477"/>
      <c r="KHK316" s="477"/>
      <c r="KHP316" s="477"/>
      <c r="KHS316" s="477"/>
      <c r="KHX316" s="477"/>
      <c r="KIA316" s="477"/>
      <c r="KIF316" s="477"/>
      <c r="KII316" s="477"/>
      <c r="KIN316" s="477"/>
      <c r="KIQ316" s="477"/>
      <c r="KIV316" s="477"/>
      <c r="KIY316" s="477"/>
      <c r="KJD316" s="477"/>
      <c r="KJG316" s="477"/>
      <c r="KJL316" s="477"/>
      <c r="KJO316" s="477"/>
      <c r="KJT316" s="477"/>
      <c r="KJW316" s="477"/>
      <c r="KKB316" s="477"/>
      <c r="KKE316" s="477"/>
      <c r="KKJ316" s="477"/>
      <c r="KKM316" s="477"/>
      <c r="KKR316" s="477"/>
      <c r="KKU316" s="477"/>
      <c r="KKZ316" s="477"/>
      <c r="KLC316" s="477"/>
      <c r="KLH316" s="477"/>
      <c r="KLK316" s="477"/>
      <c r="KLP316" s="477"/>
      <c r="KLS316" s="477"/>
      <c r="KLX316" s="477"/>
      <c r="KMA316" s="477"/>
      <c r="KMF316" s="477"/>
      <c r="KMI316" s="477"/>
      <c r="KMN316" s="477"/>
      <c r="KMQ316" s="477"/>
      <c r="KMV316" s="477"/>
      <c r="KMY316" s="477"/>
      <c r="KND316" s="477"/>
      <c r="KNG316" s="477"/>
      <c r="KNL316" s="477"/>
      <c r="KNO316" s="477"/>
      <c r="KNT316" s="477"/>
      <c r="KNW316" s="477"/>
      <c r="KOB316" s="477"/>
      <c r="KOE316" s="477"/>
      <c r="KOJ316" s="477"/>
      <c r="KOM316" s="477"/>
      <c r="KOR316" s="477"/>
      <c r="KOU316" s="477"/>
      <c r="KOZ316" s="477"/>
      <c r="KPC316" s="477"/>
      <c r="KPH316" s="477"/>
      <c r="KPK316" s="477"/>
      <c r="KPP316" s="477"/>
      <c r="KPS316" s="477"/>
      <c r="KPX316" s="477"/>
      <c r="KQA316" s="477"/>
      <c r="KQF316" s="477"/>
      <c r="KQI316" s="477"/>
      <c r="KQN316" s="477"/>
      <c r="KQQ316" s="477"/>
      <c r="KQV316" s="477"/>
      <c r="KQY316" s="477"/>
      <c r="KRD316" s="477"/>
      <c r="KRG316" s="477"/>
      <c r="KRL316" s="477"/>
      <c r="KRO316" s="477"/>
      <c r="KRT316" s="477"/>
      <c r="KRW316" s="477"/>
      <c r="KSB316" s="477"/>
      <c r="KSE316" s="477"/>
      <c r="KSJ316" s="477"/>
      <c r="KSM316" s="477"/>
      <c r="KSR316" s="477"/>
      <c r="KSU316" s="477"/>
      <c r="KSZ316" s="477"/>
      <c r="KTC316" s="477"/>
      <c r="KTH316" s="477"/>
      <c r="KTK316" s="477"/>
      <c r="KTP316" s="477"/>
      <c r="KTS316" s="477"/>
      <c r="KTX316" s="477"/>
      <c r="KUA316" s="477"/>
      <c r="KUF316" s="477"/>
      <c r="KUI316" s="477"/>
      <c r="KUN316" s="477"/>
      <c r="KUQ316" s="477"/>
      <c r="KUV316" s="477"/>
      <c r="KUY316" s="477"/>
      <c r="KVD316" s="477"/>
      <c r="KVG316" s="477"/>
      <c r="KVL316" s="477"/>
      <c r="KVO316" s="477"/>
      <c r="KVT316" s="477"/>
      <c r="KVW316" s="477"/>
      <c r="KWB316" s="477"/>
      <c r="KWE316" s="477"/>
      <c r="KWJ316" s="477"/>
      <c r="KWM316" s="477"/>
      <c r="KWR316" s="477"/>
      <c r="KWU316" s="477"/>
      <c r="KWZ316" s="477"/>
      <c r="KXC316" s="477"/>
      <c r="KXH316" s="477"/>
      <c r="KXK316" s="477"/>
      <c r="KXP316" s="477"/>
      <c r="KXS316" s="477"/>
      <c r="KXX316" s="477"/>
      <c r="KYA316" s="477"/>
      <c r="KYF316" s="477"/>
      <c r="KYI316" s="477"/>
      <c r="KYN316" s="477"/>
      <c r="KYQ316" s="477"/>
      <c r="KYV316" s="477"/>
      <c r="KYY316" s="477"/>
      <c r="KZD316" s="477"/>
      <c r="KZG316" s="477"/>
      <c r="KZL316" s="477"/>
      <c r="KZO316" s="477"/>
      <c r="KZT316" s="477"/>
      <c r="KZW316" s="477"/>
      <c r="LAB316" s="477"/>
      <c r="LAE316" s="477"/>
      <c r="LAJ316" s="477"/>
      <c r="LAM316" s="477"/>
      <c r="LAR316" s="477"/>
      <c r="LAU316" s="477"/>
      <c r="LAZ316" s="477"/>
      <c r="LBC316" s="477"/>
      <c r="LBH316" s="477"/>
      <c r="LBK316" s="477"/>
      <c r="LBP316" s="477"/>
      <c r="LBS316" s="477"/>
      <c r="LBX316" s="477"/>
      <c r="LCA316" s="477"/>
      <c r="LCF316" s="477"/>
      <c r="LCI316" s="477"/>
      <c r="LCN316" s="477"/>
      <c r="LCQ316" s="477"/>
      <c r="LCV316" s="477"/>
      <c r="LCY316" s="477"/>
      <c r="LDD316" s="477"/>
      <c r="LDG316" s="477"/>
      <c r="LDL316" s="477"/>
      <c r="LDO316" s="477"/>
      <c r="LDT316" s="477"/>
      <c r="LDW316" s="477"/>
      <c r="LEB316" s="477"/>
      <c r="LEE316" s="477"/>
      <c r="LEJ316" s="477"/>
      <c r="LEM316" s="477"/>
      <c r="LER316" s="477"/>
      <c r="LEU316" s="477"/>
      <c r="LEZ316" s="477"/>
      <c r="LFC316" s="477"/>
      <c r="LFH316" s="477"/>
      <c r="LFK316" s="477"/>
      <c r="LFP316" s="477"/>
      <c r="LFS316" s="477"/>
      <c r="LFX316" s="477"/>
      <c r="LGA316" s="477"/>
      <c r="LGF316" s="477"/>
      <c r="LGI316" s="477"/>
      <c r="LGN316" s="477"/>
      <c r="LGQ316" s="477"/>
      <c r="LGV316" s="477"/>
      <c r="LGY316" s="477"/>
      <c r="LHD316" s="477"/>
      <c r="LHG316" s="477"/>
      <c r="LHL316" s="477"/>
      <c r="LHO316" s="477"/>
      <c r="LHT316" s="477"/>
      <c r="LHW316" s="477"/>
      <c r="LIB316" s="477"/>
      <c r="LIE316" s="477"/>
      <c r="LIJ316" s="477"/>
      <c r="LIM316" s="477"/>
      <c r="LIR316" s="477"/>
      <c r="LIU316" s="477"/>
      <c r="LIZ316" s="477"/>
      <c r="LJC316" s="477"/>
      <c r="LJH316" s="477"/>
      <c r="LJK316" s="477"/>
      <c r="LJP316" s="477"/>
      <c r="LJS316" s="477"/>
      <c r="LJX316" s="477"/>
      <c r="LKA316" s="477"/>
      <c r="LKF316" s="477"/>
      <c r="LKI316" s="477"/>
      <c r="LKN316" s="477"/>
      <c r="LKQ316" s="477"/>
      <c r="LKV316" s="477"/>
      <c r="LKY316" s="477"/>
      <c r="LLD316" s="477"/>
      <c r="LLG316" s="477"/>
      <c r="LLL316" s="477"/>
      <c r="LLO316" s="477"/>
      <c r="LLT316" s="477"/>
      <c r="LLW316" s="477"/>
      <c r="LMB316" s="477"/>
      <c r="LME316" s="477"/>
      <c r="LMJ316" s="477"/>
      <c r="LMM316" s="477"/>
      <c r="LMR316" s="477"/>
      <c r="LMU316" s="477"/>
      <c r="LMZ316" s="477"/>
      <c r="LNC316" s="477"/>
      <c r="LNH316" s="477"/>
      <c r="LNK316" s="477"/>
      <c r="LNP316" s="477"/>
      <c r="LNS316" s="477"/>
      <c r="LNX316" s="477"/>
      <c r="LOA316" s="477"/>
      <c r="LOF316" s="477"/>
      <c r="LOI316" s="477"/>
      <c r="LON316" s="477"/>
      <c r="LOQ316" s="477"/>
      <c r="LOV316" s="477"/>
      <c r="LOY316" s="477"/>
      <c r="LPD316" s="477"/>
      <c r="LPG316" s="477"/>
      <c r="LPL316" s="477"/>
      <c r="LPO316" s="477"/>
      <c r="LPT316" s="477"/>
      <c r="LPW316" s="477"/>
      <c r="LQB316" s="477"/>
      <c r="LQE316" s="477"/>
      <c r="LQJ316" s="477"/>
      <c r="LQM316" s="477"/>
      <c r="LQR316" s="477"/>
      <c r="LQU316" s="477"/>
      <c r="LQZ316" s="477"/>
      <c r="LRC316" s="477"/>
      <c r="LRH316" s="477"/>
      <c r="LRK316" s="477"/>
      <c r="LRP316" s="477"/>
      <c r="LRS316" s="477"/>
      <c r="LRX316" s="477"/>
      <c r="LSA316" s="477"/>
      <c r="LSF316" s="477"/>
      <c r="LSI316" s="477"/>
      <c r="LSN316" s="477"/>
      <c r="LSQ316" s="477"/>
      <c r="LSV316" s="477"/>
      <c r="LSY316" s="477"/>
      <c r="LTD316" s="477"/>
      <c r="LTG316" s="477"/>
      <c r="LTL316" s="477"/>
      <c r="LTO316" s="477"/>
      <c r="LTT316" s="477"/>
      <c r="LTW316" s="477"/>
      <c r="LUB316" s="477"/>
      <c r="LUE316" s="477"/>
      <c r="LUJ316" s="477"/>
      <c r="LUM316" s="477"/>
      <c r="LUR316" s="477"/>
      <c r="LUU316" s="477"/>
      <c r="LUZ316" s="477"/>
      <c r="LVC316" s="477"/>
      <c r="LVH316" s="477"/>
      <c r="LVK316" s="477"/>
      <c r="LVP316" s="477"/>
      <c r="LVS316" s="477"/>
      <c r="LVX316" s="477"/>
      <c r="LWA316" s="477"/>
      <c r="LWF316" s="477"/>
      <c r="LWI316" s="477"/>
      <c r="LWN316" s="477"/>
      <c r="LWQ316" s="477"/>
      <c r="LWV316" s="477"/>
      <c r="LWY316" s="477"/>
      <c r="LXD316" s="477"/>
      <c r="LXG316" s="477"/>
      <c r="LXL316" s="477"/>
      <c r="LXO316" s="477"/>
      <c r="LXT316" s="477"/>
      <c r="LXW316" s="477"/>
      <c r="LYB316" s="477"/>
      <c r="LYE316" s="477"/>
      <c r="LYJ316" s="477"/>
      <c r="LYM316" s="477"/>
      <c r="LYR316" s="477"/>
      <c r="LYU316" s="477"/>
      <c r="LYZ316" s="477"/>
      <c r="LZC316" s="477"/>
      <c r="LZH316" s="477"/>
      <c r="LZK316" s="477"/>
      <c r="LZP316" s="477"/>
      <c r="LZS316" s="477"/>
      <c r="LZX316" s="477"/>
      <c r="MAA316" s="477"/>
      <c r="MAF316" s="477"/>
      <c r="MAI316" s="477"/>
      <c r="MAN316" s="477"/>
      <c r="MAQ316" s="477"/>
      <c r="MAV316" s="477"/>
      <c r="MAY316" s="477"/>
      <c r="MBD316" s="477"/>
      <c r="MBG316" s="477"/>
      <c r="MBL316" s="477"/>
      <c r="MBO316" s="477"/>
      <c r="MBT316" s="477"/>
      <c r="MBW316" s="477"/>
      <c r="MCB316" s="477"/>
      <c r="MCE316" s="477"/>
      <c r="MCJ316" s="477"/>
      <c r="MCM316" s="477"/>
      <c r="MCR316" s="477"/>
      <c r="MCU316" s="477"/>
      <c r="MCZ316" s="477"/>
      <c r="MDC316" s="477"/>
      <c r="MDH316" s="477"/>
      <c r="MDK316" s="477"/>
      <c r="MDP316" s="477"/>
      <c r="MDS316" s="477"/>
      <c r="MDX316" s="477"/>
      <c r="MEA316" s="477"/>
      <c r="MEF316" s="477"/>
      <c r="MEI316" s="477"/>
      <c r="MEN316" s="477"/>
      <c r="MEQ316" s="477"/>
      <c r="MEV316" s="477"/>
      <c r="MEY316" s="477"/>
      <c r="MFD316" s="477"/>
      <c r="MFG316" s="477"/>
      <c r="MFL316" s="477"/>
      <c r="MFO316" s="477"/>
      <c r="MFT316" s="477"/>
      <c r="MFW316" s="477"/>
      <c r="MGB316" s="477"/>
      <c r="MGE316" s="477"/>
      <c r="MGJ316" s="477"/>
      <c r="MGM316" s="477"/>
      <c r="MGR316" s="477"/>
      <c r="MGU316" s="477"/>
      <c r="MGZ316" s="477"/>
      <c r="MHC316" s="477"/>
      <c r="MHH316" s="477"/>
      <c r="MHK316" s="477"/>
      <c r="MHP316" s="477"/>
      <c r="MHS316" s="477"/>
      <c r="MHX316" s="477"/>
      <c r="MIA316" s="477"/>
      <c r="MIF316" s="477"/>
      <c r="MII316" s="477"/>
      <c r="MIN316" s="477"/>
      <c r="MIQ316" s="477"/>
      <c r="MIV316" s="477"/>
      <c r="MIY316" s="477"/>
      <c r="MJD316" s="477"/>
      <c r="MJG316" s="477"/>
      <c r="MJL316" s="477"/>
      <c r="MJO316" s="477"/>
      <c r="MJT316" s="477"/>
      <c r="MJW316" s="477"/>
      <c r="MKB316" s="477"/>
      <c r="MKE316" s="477"/>
      <c r="MKJ316" s="477"/>
      <c r="MKM316" s="477"/>
      <c r="MKR316" s="477"/>
      <c r="MKU316" s="477"/>
      <c r="MKZ316" s="477"/>
      <c r="MLC316" s="477"/>
      <c r="MLH316" s="477"/>
      <c r="MLK316" s="477"/>
      <c r="MLP316" s="477"/>
      <c r="MLS316" s="477"/>
      <c r="MLX316" s="477"/>
      <c r="MMA316" s="477"/>
      <c r="MMF316" s="477"/>
      <c r="MMI316" s="477"/>
      <c r="MMN316" s="477"/>
      <c r="MMQ316" s="477"/>
      <c r="MMV316" s="477"/>
      <c r="MMY316" s="477"/>
      <c r="MND316" s="477"/>
      <c r="MNG316" s="477"/>
      <c r="MNL316" s="477"/>
      <c r="MNO316" s="477"/>
      <c r="MNT316" s="477"/>
      <c r="MNW316" s="477"/>
      <c r="MOB316" s="477"/>
      <c r="MOE316" s="477"/>
      <c r="MOJ316" s="477"/>
      <c r="MOM316" s="477"/>
      <c r="MOR316" s="477"/>
      <c r="MOU316" s="477"/>
      <c r="MOZ316" s="477"/>
      <c r="MPC316" s="477"/>
      <c r="MPH316" s="477"/>
      <c r="MPK316" s="477"/>
      <c r="MPP316" s="477"/>
      <c r="MPS316" s="477"/>
      <c r="MPX316" s="477"/>
      <c r="MQA316" s="477"/>
      <c r="MQF316" s="477"/>
      <c r="MQI316" s="477"/>
      <c r="MQN316" s="477"/>
      <c r="MQQ316" s="477"/>
      <c r="MQV316" s="477"/>
      <c r="MQY316" s="477"/>
      <c r="MRD316" s="477"/>
      <c r="MRG316" s="477"/>
      <c r="MRL316" s="477"/>
      <c r="MRO316" s="477"/>
      <c r="MRT316" s="477"/>
      <c r="MRW316" s="477"/>
      <c r="MSB316" s="477"/>
      <c r="MSE316" s="477"/>
      <c r="MSJ316" s="477"/>
      <c r="MSM316" s="477"/>
      <c r="MSR316" s="477"/>
      <c r="MSU316" s="477"/>
      <c r="MSZ316" s="477"/>
      <c r="MTC316" s="477"/>
      <c r="MTH316" s="477"/>
      <c r="MTK316" s="477"/>
      <c r="MTP316" s="477"/>
      <c r="MTS316" s="477"/>
      <c r="MTX316" s="477"/>
      <c r="MUA316" s="477"/>
      <c r="MUF316" s="477"/>
      <c r="MUI316" s="477"/>
      <c r="MUN316" s="477"/>
      <c r="MUQ316" s="477"/>
      <c r="MUV316" s="477"/>
      <c r="MUY316" s="477"/>
      <c r="MVD316" s="477"/>
      <c r="MVG316" s="477"/>
      <c r="MVL316" s="477"/>
      <c r="MVO316" s="477"/>
      <c r="MVT316" s="477"/>
      <c r="MVW316" s="477"/>
      <c r="MWB316" s="477"/>
      <c r="MWE316" s="477"/>
      <c r="MWJ316" s="477"/>
      <c r="MWM316" s="477"/>
      <c r="MWR316" s="477"/>
      <c r="MWU316" s="477"/>
      <c r="MWZ316" s="477"/>
      <c r="MXC316" s="477"/>
      <c r="MXH316" s="477"/>
      <c r="MXK316" s="477"/>
      <c r="MXP316" s="477"/>
      <c r="MXS316" s="477"/>
      <c r="MXX316" s="477"/>
      <c r="MYA316" s="477"/>
      <c r="MYF316" s="477"/>
      <c r="MYI316" s="477"/>
      <c r="MYN316" s="477"/>
      <c r="MYQ316" s="477"/>
      <c r="MYV316" s="477"/>
      <c r="MYY316" s="477"/>
      <c r="MZD316" s="477"/>
      <c r="MZG316" s="477"/>
      <c r="MZL316" s="477"/>
      <c r="MZO316" s="477"/>
      <c r="MZT316" s="477"/>
      <c r="MZW316" s="477"/>
      <c r="NAB316" s="477"/>
      <c r="NAE316" s="477"/>
      <c r="NAJ316" s="477"/>
      <c r="NAM316" s="477"/>
      <c r="NAR316" s="477"/>
      <c r="NAU316" s="477"/>
      <c r="NAZ316" s="477"/>
      <c r="NBC316" s="477"/>
      <c r="NBH316" s="477"/>
      <c r="NBK316" s="477"/>
      <c r="NBP316" s="477"/>
      <c r="NBS316" s="477"/>
      <c r="NBX316" s="477"/>
      <c r="NCA316" s="477"/>
      <c r="NCF316" s="477"/>
      <c r="NCI316" s="477"/>
      <c r="NCN316" s="477"/>
      <c r="NCQ316" s="477"/>
      <c r="NCV316" s="477"/>
      <c r="NCY316" s="477"/>
      <c r="NDD316" s="477"/>
      <c r="NDG316" s="477"/>
      <c r="NDL316" s="477"/>
      <c r="NDO316" s="477"/>
      <c r="NDT316" s="477"/>
      <c r="NDW316" s="477"/>
      <c r="NEB316" s="477"/>
      <c r="NEE316" s="477"/>
      <c r="NEJ316" s="477"/>
      <c r="NEM316" s="477"/>
      <c r="NER316" s="477"/>
      <c r="NEU316" s="477"/>
      <c r="NEZ316" s="477"/>
      <c r="NFC316" s="477"/>
      <c r="NFH316" s="477"/>
      <c r="NFK316" s="477"/>
      <c r="NFP316" s="477"/>
      <c r="NFS316" s="477"/>
      <c r="NFX316" s="477"/>
      <c r="NGA316" s="477"/>
      <c r="NGF316" s="477"/>
      <c r="NGI316" s="477"/>
      <c r="NGN316" s="477"/>
      <c r="NGQ316" s="477"/>
      <c r="NGV316" s="477"/>
      <c r="NGY316" s="477"/>
      <c r="NHD316" s="477"/>
      <c r="NHG316" s="477"/>
      <c r="NHL316" s="477"/>
      <c r="NHO316" s="477"/>
      <c r="NHT316" s="477"/>
      <c r="NHW316" s="477"/>
      <c r="NIB316" s="477"/>
      <c r="NIE316" s="477"/>
      <c r="NIJ316" s="477"/>
      <c r="NIM316" s="477"/>
      <c r="NIR316" s="477"/>
      <c r="NIU316" s="477"/>
      <c r="NIZ316" s="477"/>
      <c r="NJC316" s="477"/>
      <c r="NJH316" s="477"/>
      <c r="NJK316" s="477"/>
      <c r="NJP316" s="477"/>
      <c r="NJS316" s="477"/>
      <c r="NJX316" s="477"/>
      <c r="NKA316" s="477"/>
      <c r="NKF316" s="477"/>
      <c r="NKI316" s="477"/>
      <c r="NKN316" s="477"/>
      <c r="NKQ316" s="477"/>
      <c r="NKV316" s="477"/>
      <c r="NKY316" s="477"/>
      <c r="NLD316" s="477"/>
      <c r="NLG316" s="477"/>
      <c r="NLL316" s="477"/>
      <c r="NLO316" s="477"/>
      <c r="NLT316" s="477"/>
      <c r="NLW316" s="477"/>
      <c r="NMB316" s="477"/>
      <c r="NME316" s="477"/>
      <c r="NMJ316" s="477"/>
      <c r="NMM316" s="477"/>
      <c r="NMR316" s="477"/>
      <c r="NMU316" s="477"/>
      <c r="NMZ316" s="477"/>
      <c r="NNC316" s="477"/>
      <c r="NNH316" s="477"/>
      <c r="NNK316" s="477"/>
      <c r="NNP316" s="477"/>
      <c r="NNS316" s="477"/>
      <c r="NNX316" s="477"/>
      <c r="NOA316" s="477"/>
      <c r="NOF316" s="477"/>
      <c r="NOI316" s="477"/>
      <c r="NON316" s="477"/>
      <c r="NOQ316" s="477"/>
      <c r="NOV316" s="477"/>
      <c r="NOY316" s="477"/>
      <c r="NPD316" s="477"/>
      <c r="NPG316" s="477"/>
      <c r="NPL316" s="477"/>
      <c r="NPO316" s="477"/>
      <c r="NPT316" s="477"/>
      <c r="NPW316" s="477"/>
      <c r="NQB316" s="477"/>
      <c r="NQE316" s="477"/>
      <c r="NQJ316" s="477"/>
      <c r="NQM316" s="477"/>
      <c r="NQR316" s="477"/>
      <c r="NQU316" s="477"/>
      <c r="NQZ316" s="477"/>
      <c r="NRC316" s="477"/>
      <c r="NRH316" s="477"/>
      <c r="NRK316" s="477"/>
      <c r="NRP316" s="477"/>
      <c r="NRS316" s="477"/>
      <c r="NRX316" s="477"/>
      <c r="NSA316" s="477"/>
      <c r="NSF316" s="477"/>
      <c r="NSI316" s="477"/>
      <c r="NSN316" s="477"/>
      <c r="NSQ316" s="477"/>
      <c r="NSV316" s="477"/>
      <c r="NSY316" s="477"/>
      <c r="NTD316" s="477"/>
      <c r="NTG316" s="477"/>
      <c r="NTL316" s="477"/>
      <c r="NTO316" s="477"/>
      <c r="NTT316" s="477"/>
      <c r="NTW316" s="477"/>
      <c r="NUB316" s="477"/>
      <c r="NUE316" s="477"/>
      <c r="NUJ316" s="477"/>
      <c r="NUM316" s="477"/>
      <c r="NUR316" s="477"/>
      <c r="NUU316" s="477"/>
      <c r="NUZ316" s="477"/>
      <c r="NVC316" s="477"/>
      <c r="NVH316" s="477"/>
      <c r="NVK316" s="477"/>
      <c r="NVP316" s="477"/>
      <c r="NVS316" s="477"/>
      <c r="NVX316" s="477"/>
      <c r="NWA316" s="477"/>
      <c r="NWF316" s="477"/>
      <c r="NWI316" s="477"/>
      <c r="NWN316" s="477"/>
      <c r="NWQ316" s="477"/>
      <c r="NWV316" s="477"/>
      <c r="NWY316" s="477"/>
      <c r="NXD316" s="477"/>
      <c r="NXG316" s="477"/>
      <c r="NXL316" s="477"/>
      <c r="NXO316" s="477"/>
      <c r="NXT316" s="477"/>
      <c r="NXW316" s="477"/>
      <c r="NYB316" s="477"/>
      <c r="NYE316" s="477"/>
      <c r="NYJ316" s="477"/>
      <c r="NYM316" s="477"/>
      <c r="NYR316" s="477"/>
      <c r="NYU316" s="477"/>
      <c r="NYZ316" s="477"/>
      <c r="NZC316" s="477"/>
      <c r="NZH316" s="477"/>
      <c r="NZK316" s="477"/>
      <c r="NZP316" s="477"/>
      <c r="NZS316" s="477"/>
      <c r="NZX316" s="477"/>
      <c r="OAA316" s="477"/>
      <c r="OAF316" s="477"/>
      <c r="OAI316" s="477"/>
      <c r="OAN316" s="477"/>
      <c r="OAQ316" s="477"/>
      <c r="OAV316" s="477"/>
      <c r="OAY316" s="477"/>
      <c r="OBD316" s="477"/>
      <c r="OBG316" s="477"/>
      <c r="OBL316" s="477"/>
      <c r="OBO316" s="477"/>
      <c r="OBT316" s="477"/>
      <c r="OBW316" s="477"/>
      <c r="OCB316" s="477"/>
      <c r="OCE316" s="477"/>
      <c r="OCJ316" s="477"/>
      <c r="OCM316" s="477"/>
      <c r="OCR316" s="477"/>
      <c r="OCU316" s="477"/>
      <c r="OCZ316" s="477"/>
      <c r="ODC316" s="477"/>
      <c r="ODH316" s="477"/>
      <c r="ODK316" s="477"/>
      <c r="ODP316" s="477"/>
      <c r="ODS316" s="477"/>
      <c r="ODX316" s="477"/>
      <c r="OEA316" s="477"/>
      <c r="OEF316" s="477"/>
      <c r="OEI316" s="477"/>
      <c r="OEN316" s="477"/>
      <c r="OEQ316" s="477"/>
      <c r="OEV316" s="477"/>
      <c r="OEY316" s="477"/>
      <c r="OFD316" s="477"/>
      <c r="OFG316" s="477"/>
      <c r="OFL316" s="477"/>
      <c r="OFO316" s="477"/>
      <c r="OFT316" s="477"/>
      <c r="OFW316" s="477"/>
      <c r="OGB316" s="477"/>
      <c r="OGE316" s="477"/>
      <c r="OGJ316" s="477"/>
      <c r="OGM316" s="477"/>
      <c r="OGR316" s="477"/>
      <c r="OGU316" s="477"/>
      <c r="OGZ316" s="477"/>
      <c r="OHC316" s="477"/>
      <c r="OHH316" s="477"/>
      <c r="OHK316" s="477"/>
      <c r="OHP316" s="477"/>
      <c r="OHS316" s="477"/>
      <c r="OHX316" s="477"/>
      <c r="OIA316" s="477"/>
      <c r="OIF316" s="477"/>
      <c r="OII316" s="477"/>
      <c r="OIN316" s="477"/>
      <c r="OIQ316" s="477"/>
      <c r="OIV316" s="477"/>
      <c r="OIY316" s="477"/>
      <c r="OJD316" s="477"/>
      <c r="OJG316" s="477"/>
      <c r="OJL316" s="477"/>
      <c r="OJO316" s="477"/>
      <c r="OJT316" s="477"/>
      <c r="OJW316" s="477"/>
      <c r="OKB316" s="477"/>
      <c r="OKE316" s="477"/>
      <c r="OKJ316" s="477"/>
      <c r="OKM316" s="477"/>
      <c r="OKR316" s="477"/>
      <c r="OKU316" s="477"/>
      <c r="OKZ316" s="477"/>
      <c r="OLC316" s="477"/>
      <c r="OLH316" s="477"/>
      <c r="OLK316" s="477"/>
      <c r="OLP316" s="477"/>
      <c r="OLS316" s="477"/>
      <c r="OLX316" s="477"/>
      <c r="OMA316" s="477"/>
      <c r="OMF316" s="477"/>
      <c r="OMI316" s="477"/>
      <c r="OMN316" s="477"/>
      <c r="OMQ316" s="477"/>
      <c r="OMV316" s="477"/>
      <c r="OMY316" s="477"/>
      <c r="OND316" s="477"/>
      <c r="ONG316" s="477"/>
      <c r="ONL316" s="477"/>
      <c r="ONO316" s="477"/>
      <c r="ONT316" s="477"/>
      <c r="ONW316" s="477"/>
      <c r="OOB316" s="477"/>
      <c r="OOE316" s="477"/>
      <c r="OOJ316" s="477"/>
      <c r="OOM316" s="477"/>
      <c r="OOR316" s="477"/>
      <c r="OOU316" s="477"/>
      <c r="OOZ316" s="477"/>
      <c r="OPC316" s="477"/>
      <c r="OPH316" s="477"/>
      <c r="OPK316" s="477"/>
      <c r="OPP316" s="477"/>
      <c r="OPS316" s="477"/>
      <c r="OPX316" s="477"/>
      <c r="OQA316" s="477"/>
      <c r="OQF316" s="477"/>
      <c r="OQI316" s="477"/>
      <c r="OQN316" s="477"/>
      <c r="OQQ316" s="477"/>
      <c r="OQV316" s="477"/>
      <c r="OQY316" s="477"/>
      <c r="ORD316" s="477"/>
      <c r="ORG316" s="477"/>
      <c r="ORL316" s="477"/>
      <c r="ORO316" s="477"/>
      <c r="ORT316" s="477"/>
      <c r="ORW316" s="477"/>
      <c r="OSB316" s="477"/>
      <c r="OSE316" s="477"/>
      <c r="OSJ316" s="477"/>
      <c r="OSM316" s="477"/>
      <c r="OSR316" s="477"/>
      <c r="OSU316" s="477"/>
      <c r="OSZ316" s="477"/>
      <c r="OTC316" s="477"/>
      <c r="OTH316" s="477"/>
      <c r="OTK316" s="477"/>
      <c r="OTP316" s="477"/>
      <c r="OTS316" s="477"/>
      <c r="OTX316" s="477"/>
      <c r="OUA316" s="477"/>
      <c r="OUF316" s="477"/>
      <c r="OUI316" s="477"/>
      <c r="OUN316" s="477"/>
      <c r="OUQ316" s="477"/>
      <c r="OUV316" s="477"/>
      <c r="OUY316" s="477"/>
      <c r="OVD316" s="477"/>
      <c r="OVG316" s="477"/>
      <c r="OVL316" s="477"/>
      <c r="OVO316" s="477"/>
      <c r="OVT316" s="477"/>
      <c r="OVW316" s="477"/>
      <c r="OWB316" s="477"/>
      <c r="OWE316" s="477"/>
      <c r="OWJ316" s="477"/>
      <c r="OWM316" s="477"/>
      <c r="OWR316" s="477"/>
      <c r="OWU316" s="477"/>
      <c r="OWZ316" s="477"/>
      <c r="OXC316" s="477"/>
      <c r="OXH316" s="477"/>
      <c r="OXK316" s="477"/>
      <c r="OXP316" s="477"/>
      <c r="OXS316" s="477"/>
      <c r="OXX316" s="477"/>
      <c r="OYA316" s="477"/>
      <c r="OYF316" s="477"/>
      <c r="OYI316" s="477"/>
      <c r="OYN316" s="477"/>
      <c r="OYQ316" s="477"/>
      <c r="OYV316" s="477"/>
      <c r="OYY316" s="477"/>
      <c r="OZD316" s="477"/>
      <c r="OZG316" s="477"/>
      <c r="OZL316" s="477"/>
      <c r="OZO316" s="477"/>
      <c r="OZT316" s="477"/>
      <c r="OZW316" s="477"/>
      <c r="PAB316" s="477"/>
      <c r="PAE316" s="477"/>
      <c r="PAJ316" s="477"/>
      <c r="PAM316" s="477"/>
      <c r="PAR316" s="477"/>
      <c r="PAU316" s="477"/>
      <c r="PAZ316" s="477"/>
      <c r="PBC316" s="477"/>
      <c r="PBH316" s="477"/>
      <c r="PBK316" s="477"/>
      <c r="PBP316" s="477"/>
      <c r="PBS316" s="477"/>
      <c r="PBX316" s="477"/>
      <c r="PCA316" s="477"/>
      <c r="PCF316" s="477"/>
      <c r="PCI316" s="477"/>
      <c r="PCN316" s="477"/>
      <c r="PCQ316" s="477"/>
      <c r="PCV316" s="477"/>
      <c r="PCY316" s="477"/>
      <c r="PDD316" s="477"/>
      <c r="PDG316" s="477"/>
      <c r="PDL316" s="477"/>
      <c r="PDO316" s="477"/>
      <c r="PDT316" s="477"/>
      <c r="PDW316" s="477"/>
      <c r="PEB316" s="477"/>
      <c r="PEE316" s="477"/>
      <c r="PEJ316" s="477"/>
      <c r="PEM316" s="477"/>
      <c r="PER316" s="477"/>
      <c r="PEU316" s="477"/>
      <c r="PEZ316" s="477"/>
      <c r="PFC316" s="477"/>
      <c r="PFH316" s="477"/>
      <c r="PFK316" s="477"/>
      <c r="PFP316" s="477"/>
      <c r="PFS316" s="477"/>
      <c r="PFX316" s="477"/>
      <c r="PGA316" s="477"/>
      <c r="PGF316" s="477"/>
      <c r="PGI316" s="477"/>
      <c r="PGN316" s="477"/>
      <c r="PGQ316" s="477"/>
      <c r="PGV316" s="477"/>
      <c r="PGY316" s="477"/>
      <c r="PHD316" s="477"/>
      <c r="PHG316" s="477"/>
      <c r="PHL316" s="477"/>
      <c r="PHO316" s="477"/>
      <c r="PHT316" s="477"/>
      <c r="PHW316" s="477"/>
      <c r="PIB316" s="477"/>
      <c r="PIE316" s="477"/>
      <c r="PIJ316" s="477"/>
      <c r="PIM316" s="477"/>
      <c r="PIR316" s="477"/>
      <c r="PIU316" s="477"/>
      <c r="PIZ316" s="477"/>
      <c r="PJC316" s="477"/>
      <c r="PJH316" s="477"/>
      <c r="PJK316" s="477"/>
      <c r="PJP316" s="477"/>
      <c r="PJS316" s="477"/>
      <c r="PJX316" s="477"/>
      <c r="PKA316" s="477"/>
      <c r="PKF316" s="477"/>
      <c r="PKI316" s="477"/>
      <c r="PKN316" s="477"/>
      <c r="PKQ316" s="477"/>
      <c r="PKV316" s="477"/>
      <c r="PKY316" s="477"/>
      <c r="PLD316" s="477"/>
      <c r="PLG316" s="477"/>
      <c r="PLL316" s="477"/>
      <c r="PLO316" s="477"/>
      <c r="PLT316" s="477"/>
      <c r="PLW316" s="477"/>
      <c r="PMB316" s="477"/>
      <c r="PME316" s="477"/>
      <c r="PMJ316" s="477"/>
      <c r="PMM316" s="477"/>
      <c r="PMR316" s="477"/>
      <c r="PMU316" s="477"/>
      <c r="PMZ316" s="477"/>
      <c r="PNC316" s="477"/>
      <c r="PNH316" s="477"/>
      <c r="PNK316" s="477"/>
      <c r="PNP316" s="477"/>
      <c r="PNS316" s="477"/>
      <c r="PNX316" s="477"/>
      <c r="POA316" s="477"/>
      <c r="POF316" s="477"/>
      <c r="POI316" s="477"/>
      <c r="PON316" s="477"/>
      <c r="POQ316" s="477"/>
      <c r="POV316" s="477"/>
      <c r="POY316" s="477"/>
      <c r="PPD316" s="477"/>
      <c r="PPG316" s="477"/>
      <c r="PPL316" s="477"/>
      <c r="PPO316" s="477"/>
      <c r="PPT316" s="477"/>
      <c r="PPW316" s="477"/>
      <c r="PQB316" s="477"/>
      <c r="PQE316" s="477"/>
      <c r="PQJ316" s="477"/>
      <c r="PQM316" s="477"/>
      <c r="PQR316" s="477"/>
      <c r="PQU316" s="477"/>
      <c r="PQZ316" s="477"/>
      <c r="PRC316" s="477"/>
      <c r="PRH316" s="477"/>
      <c r="PRK316" s="477"/>
      <c r="PRP316" s="477"/>
      <c r="PRS316" s="477"/>
      <c r="PRX316" s="477"/>
      <c r="PSA316" s="477"/>
      <c r="PSF316" s="477"/>
      <c r="PSI316" s="477"/>
      <c r="PSN316" s="477"/>
      <c r="PSQ316" s="477"/>
      <c r="PSV316" s="477"/>
      <c r="PSY316" s="477"/>
      <c r="PTD316" s="477"/>
      <c r="PTG316" s="477"/>
      <c r="PTL316" s="477"/>
      <c r="PTO316" s="477"/>
      <c r="PTT316" s="477"/>
      <c r="PTW316" s="477"/>
      <c r="PUB316" s="477"/>
      <c r="PUE316" s="477"/>
      <c r="PUJ316" s="477"/>
      <c r="PUM316" s="477"/>
      <c r="PUR316" s="477"/>
      <c r="PUU316" s="477"/>
      <c r="PUZ316" s="477"/>
      <c r="PVC316" s="477"/>
      <c r="PVH316" s="477"/>
      <c r="PVK316" s="477"/>
      <c r="PVP316" s="477"/>
      <c r="PVS316" s="477"/>
      <c r="PVX316" s="477"/>
      <c r="PWA316" s="477"/>
      <c r="PWF316" s="477"/>
      <c r="PWI316" s="477"/>
      <c r="PWN316" s="477"/>
      <c r="PWQ316" s="477"/>
      <c r="PWV316" s="477"/>
      <c r="PWY316" s="477"/>
      <c r="PXD316" s="477"/>
      <c r="PXG316" s="477"/>
      <c r="PXL316" s="477"/>
      <c r="PXO316" s="477"/>
      <c r="PXT316" s="477"/>
      <c r="PXW316" s="477"/>
      <c r="PYB316" s="477"/>
      <c r="PYE316" s="477"/>
      <c r="PYJ316" s="477"/>
      <c r="PYM316" s="477"/>
      <c r="PYR316" s="477"/>
      <c r="PYU316" s="477"/>
      <c r="PYZ316" s="477"/>
      <c r="PZC316" s="477"/>
      <c r="PZH316" s="477"/>
      <c r="PZK316" s="477"/>
      <c r="PZP316" s="477"/>
      <c r="PZS316" s="477"/>
      <c r="PZX316" s="477"/>
      <c r="QAA316" s="477"/>
      <c r="QAF316" s="477"/>
      <c r="QAI316" s="477"/>
      <c r="QAN316" s="477"/>
      <c r="QAQ316" s="477"/>
      <c r="QAV316" s="477"/>
      <c r="QAY316" s="477"/>
      <c r="QBD316" s="477"/>
      <c r="QBG316" s="477"/>
      <c r="QBL316" s="477"/>
      <c r="QBO316" s="477"/>
      <c r="QBT316" s="477"/>
      <c r="QBW316" s="477"/>
      <c r="QCB316" s="477"/>
      <c r="QCE316" s="477"/>
      <c r="QCJ316" s="477"/>
      <c r="QCM316" s="477"/>
      <c r="QCR316" s="477"/>
      <c r="QCU316" s="477"/>
      <c r="QCZ316" s="477"/>
      <c r="QDC316" s="477"/>
      <c r="QDH316" s="477"/>
      <c r="QDK316" s="477"/>
      <c r="QDP316" s="477"/>
      <c r="QDS316" s="477"/>
      <c r="QDX316" s="477"/>
      <c r="QEA316" s="477"/>
      <c r="QEF316" s="477"/>
      <c r="QEI316" s="477"/>
      <c r="QEN316" s="477"/>
      <c r="QEQ316" s="477"/>
      <c r="QEV316" s="477"/>
      <c r="QEY316" s="477"/>
      <c r="QFD316" s="477"/>
      <c r="QFG316" s="477"/>
      <c r="QFL316" s="477"/>
      <c r="QFO316" s="477"/>
      <c r="QFT316" s="477"/>
      <c r="QFW316" s="477"/>
      <c r="QGB316" s="477"/>
      <c r="QGE316" s="477"/>
      <c r="QGJ316" s="477"/>
      <c r="QGM316" s="477"/>
      <c r="QGR316" s="477"/>
      <c r="QGU316" s="477"/>
      <c r="QGZ316" s="477"/>
      <c r="QHC316" s="477"/>
      <c r="QHH316" s="477"/>
      <c r="QHK316" s="477"/>
      <c r="QHP316" s="477"/>
      <c r="QHS316" s="477"/>
      <c r="QHX316" s="477"/>
      <c r="QIA316" s="477"/>
      <c r="QIF316" s="477"/>
      <c r="QII316" s="477"/>
      <c r="QIN316" s="477"/>
      <c r="QIQ316" s="477"/>
      <c r="QIV316" s="477"/>
      <c r="QIY316" s="477"/>
      <c r="QJD316" s="477"/>
      <c r="QJG316" s="477"/>
      <c r="QJL316" s="477"/>
      <c r="QJO316" s="477"/>
      <c r="QJT316" s="477"/>
      <c r="QJW316" s="477"/>
      <c r="QKB316" s="477"/>
      <c r="QKE316" s="477"/>
      <c r="QKJ316" s="477"/>
      <c r="QKM316" s="477"/>
      <c r="QKR316" s="477"/>
      <c r="QKU316" s="477"/>
      <c r="QKZ316" s="477"/>
      <c r="QLC316" s="477"/>
      <c r="QLH316" s="477"/>
      <c r="QLK316" s="477"/>
      <c r="QLP316" s="477"/>
      <c r="QLS316" s="477"/>
      <c r="QLX316" s="477"/>
      <c r="QMA316" s="477"/>
      <c r="QMF316" s="477"/>
      <c r="QMI316" s="477"/>
      <c r="QMN316" s="477"/>
      <c r="QMQ316" s="477"/>
      <c r="QMV316" s="477"/>
      <c r="QMY316" s="477"/>
      <c r="QND316" s="477"/>
      <c r="QNG316" s="477"/>
      <c r="QNL316" s="477"/>
      <c r="QNO316" s="477"/>
      <c r="QNT316" s="477"/>
      <c r="QNW316" s="477"/>
      <c r="QOB316" s="477"/>
      <c r="QOE316" s="477"/>
      <c r="QOJ316" s="477"/>
      <c r="QOM316" s="477"/>
      <c r="QOR316" s="477"/>
      <c r="QOU316" s="477"/>
      <c r="QOZ316" s="477"/>
      <c r="QPC316" s="477"/>
      <c r="QPH316" s="477"/>
      <c r="QPK316" s="477"/>
      <c r="QPP316" s="477"/>
      <c r="QPS316" s="477"/>
      <c r="QPX316" s="477"/>
      <c r="QQA316" s="477"/>
      <c r="QQF316" s="477"/>
      <c r="QQI316" s="477"/>
      <c r="QQN316" s="477"/>
      <c r="QQQ316" s="477"/>
      <c r="QQV316" s="477"/>
      <c r="QQY316" s="477"/>
      <c r="QRD316" s="477"/>
      <c r="QRG316" s="477"/>
      <c r="QRL316" s="477"/>
      <c r="QRO316" s="477"/>
      <c r="QRT316" s="477"/>
      <c r="QRW316" s="477"/>
      <c r="QSB316" s="477"/>
      <c r="QSE316" s="477"/>
      <c r="QSJ316" s="477"/>
      <c r="QSM316" s="477"/>
      <c r="QSR316" s="477"/>
      <c r="QSU316" s="477"/>
      <c r="QSZ316" s="477"/>
      <c r="QTC316" s="477"/>
      <c r="QTH316" s="477"/>
      <c r="QTK316" s="477"/>
      <c r="QTP316" s="477"/>
      <c r="QTS316" s="477"/>
      <c r="QTX316" s="477"/>
      <c r="QUA316" s="477"/>
      <c r="QUF316" s="477"/>
      <c r="QUI316" s="477"/>
      <c r="QUN316" s="477"/>
      <c r="QUQ316" s="477"/>
      <c r="QUV316" s="477"/>
      <c r="QUY316" s="477"/>
      <c r="QVD316" s="477"/>
      <c r="QVG316" s="477"/>
      <c r="QVL316" s="477"/>
      <c r="QVO316" s="477"/>
      <c r="QVT316" s="477"/>
      <c r="QVW316" s="477"/>
      <c r="QWB316" s="477"/>
      <c r="QWE316" s="477"/>
      <c r="QWJ316" s="477"/>
      <c r="QWM316" s="477"/>
      <c r="QWR316" s="477"/>
      <c r="QWU316" s="477"/>
      <c r="QWZ316" s="477"/>
      <c r="QXC316" s="477"/>
      <c r="QXH316" s="477"/>
      <c r="QXK316" s="477"/>
      <c r="QXP316" s="477"/>
      <c r="QXS316" s="477"/>
      <c r="QXX316" s="477"/>
      <c r="QYA316" s="477"/>
      <c r="QYF316" s="477"/>
      <c r="QYI316" s="477"/>
      <c r="QYN316" s="477"/>
      <c r="QYQ316" s="477"/>
      <c r="QYV316" s="477"/>
      <c r="QYY316" s="477"/>
      <c r="QZD316" s="477"/>
      <c r="QZG316" s="477"/>
      <c r="QZL316" s="477"/>
      <c r="QZO316" s="477"/>
      <c r="QZT316" s="477"/>
      <c r="QZW316" s="477"/>
      <c r="RAB316" s="477"/>
      <c r="RAE316" s="477"/>
      <c r="RAJ316" s="477"/>
      <c r="RAM316" s="477"/>
      <c r="RAR316" s="477"/>
      <c r="RAU316" s="477"/>
      <c r="RAZ316" s="477"/>
      <c r="RBC316" s="477"/>
      <c r="RBH316" s="477"/>
      <c r="RBK316" s="477"/>
      <c r="RBP316" s="477"/>
      <c r="RBS316" s="477"/>
      <c r="RBX316" s="477"/>
      <c r="RCA316" s="477"/>
      <c r="RCF316" s="477"/>
      <c r="RCI316" s="477"/>
      <c r="RCN316" s="477"/>
      <c r="RCQ316" s="477"/>
      <c r="RCV316" s="477"/>
      <c r="RCY316" s="477"/>
      <c r="RDD316" s="477"/>
      <c r="RDG316" s="477"/>
      <c r="RDL316" s="477"/>
      <c r="RDO316" s="477"/>
      <c r="RDT316" s="477"/>
      <c r="RDW316" s="477"/>
      <c r="REB316" s="477"/>
      <c r="REE316" s="477"/>
      <c r="REJ316" s="477"/>
      <c r="REM316" s="477"/>
      <c r="RER316" s="477"/>
      <c r="REU316" s="477"/>
      <c r="REZ316" s="477"/>
      <c r="RFC316" s="477"/>
      <c r="RFH316" s="477"/>
      <c r="RFK316" s="477"/>
      <c r="RFP316" s="477"/>
      <c r="RFS316" s="477"/>
      <c r="RFX316" s="477"/>
      <c r="RGA316" s="477"/>
      <c r="RGF316" s="477"/>
      <c r="RGI316" s="477"/>
      <c r="RGN316" s="477"/>
      <c r="RGQ316" s="477"/>
      <c r="RGV316" s="477"/>
      <c r="RGY316" s="477"/>
      <c r="RHD316" s="477"/>
      <c r="RHG316" s="477"/>
      <c r="RHL316" s="477"/>
      <c r="RHO316" s="477"/>
      <c r="RHT316" s="477"/>
      <c r="RHW316" s="477"/>
      <c r="RIB316" s="477"/>
      <c r="RIE316" s="477"/>
      <c r="RIJ316" s="477"/>
      <c r="RIM316" s="477"/>
      <c r="RIR316" s="477"/>
      <c r="RIU316" s="477"/>
      <c r="RIZ316" s="477"/>
      <c r="RJC316" s="477"/>
      <c r="RJH316" s="477"/>
      <c r="RJK316" s="477"/>
      <c r="RJP316" s="477"/>
      <c r="RJS316" s="477"/>
      <c r="RJX316" s="477"/>
      <c r="RKA316" s="477"/>
      <c r="RKF316" s="477"/>
      <c r="RKI316" s="477"/>
      <c r="RKN316" s="477"/>
      <c r="RKQ316" s="477"/>
      <c r="RKV316" s="477"/>
      <c r="RKY316" s="477"/>
      <c r="RLD316" s="477"/>
      <c r="RLG316" s="477"/>
      <c r="RLL316" s="477"/>
      <c r="RLO316" s="477"/>
      <c r="RLT316" s="477"/>
      <c r="RLW316" s="477"/>
      <c r="RMB316" s="477"/>
      <c r="RME316" s="477"/>
      <c r="RMJ316" s="477"/>
      <c r="RMM316" s="477"/>
      <c r="RMR316" s="477"/>
      <c r="RMU316" s="477"/>
      <c r="RMZ316" s="477"/>
      <c r="RNC316" s="477"/>
      <c r="RNH316" s="477"/>
      <c r="RNK316" s="477"/>
      <c r="RNP316" s="477"/>
      <c r="RNS316" s="477"/>
      <c r="RNX316" s="477"/>
      <c r="ROA316" s="477"/>
      <c r="ROF316" s="477"/>
      <c r="ROI316" s="477"/>
      <c r="RON316" s="477"/>
      <c r="ROQ316" s="477"/>
      <c r="ROV316" s="477"/>
      <c r="ROY316" s="477"/>
      <c r="RPD316" s="477"/>
      <c r="RPG316" s="477"/>
      <c r="RPL316" s="477"/>
      <c r="RPO316" s="477"/>
      <c r="RPT316" s="477"/>
      <c r="RPW316" s="477"/>
      <c r="RQB316" s="477"/>
      <c r="RQE316" s="477"/>
      <c r="RQJ316" s="477"/>
      <c r="RQM316" s="477"/>
      <c r="RQR316" s="477"/>
      <c r="RQU316" s="477"/>
      <c r="RQZ316" s="477"/>
      <c r="RRC316" s="477"/>
      <c r="RRH316" s="477"/>
      <c r="RRK316" s="477"/>
      <c r="RRP316" s="477"/>
      <c r="RRS316" s="477"/>
      <c r="RRX316" s="477"/>
      <c r="RSA316" s="477"/>
      <c r="RSF316" s="477"/>
      <c r="RSI316" s="477"/>
      <c r="RSN316" s="477"/>
      <c r="RSQ316" s="477"/>
      <c r="RSV316" s="477"/>
      <c r="RSY316" s="477"/>
      <c r="RTD316" s="477"/>
      <c r="RTG316" s="477"/>
      <c r="RTL316" s="477"/>
      <c r="RTO316" s="477"/>
      <c r="RTT316" s="477"/>
      <c r="RTW316" s="477"/>
      <c r="RUB316" s="477"/>
      <c r="RUE316" s="477"/>
      <c r="RUJ316" s="477"/>
      <c r="RUM316" s="477"/>
      <c r="RUR316" s="477"/>
      <c r="RUU316" s="477"/>
      <c r="RUZ316" s="477"/>
      <c r="RVC316" s="477"/>
      <c r="RVH316" s="477"/>
      <c r="RVK316" s="477"/>
      <c r="RVP316" s="477"/>
      <c r="RVS316" s="477"/>
      <c r="RVX316" s="477"/>
      <c r="RWA316" s="477"/>
      <c r="RWF316" s="477"/>
      <c r="RWI316" s="477"/>
      <c r="RWN316" s="477"/>
      <c r="RWQ316" s="477"/>
      <c r="RWV316" s="477"/>
      <c r="RWY316" s="477"/>
      <c r="RXD316" s="477"/>
      <c r="RXG316" s="477"/>
      <c r="RXL316" s="477"/>
      <c r="RXO316" s="477"/>
      <c r="RXT316" s="477"/>
      <c r="RXW316" s="477"/>
      <c r="RYB316" s="477"/>
      <c r="RYE316" s="477"/>
      <c r="RYJ316" s="477"/>
      <c r="RYM316" s="477"/>
      <c r="RYR316" s="477"/>
      <c r="RYU316" s="477"/>
      <c r="RYZ316" s="477"/>
      <c r="RZC316" s="477"/>
      <c r="RZH316" s="477"/>
      <c r="RZK316" s="477"/>
      <c r="RZP316" s="477"/>
      <c r="RZS316" s="477"/>
      <c r="RZX316" s="477"/>
      <c r="SAA316" s="477"/>
      <c r="SAF316" s="477"/>
      <c r="SAI316" s="477"/>
      <c r="SAN316" s="477"/>
      <c r="SAQ316" s="477"/>
      <c r="SAV316" s="477"/>
      <c r="SAY316" s="477"/>
      <c r="SBD316" s="477"/>
      <c r="SBG316" s="477"/>
      <c r="SBL316" s="477"/>
      <c r="SBO316" s="477"/>
      <c r="SBT316" s="477"/>
      <c r="SBW316" s="477"/>
      <c r="SCB316" s="477"/>
      <c r="SCE316" s="477"/>
      <c r="SCJ316" s="477"/>
      <c r="SCM316" s="477"/>
      <c r="SCR316" s="477"/>
      <c r="SCU316" s="477"/>
      <c r="SCZ316" s="477"/>
      <c r="SDC316" s="477"/>
      <c r="SDH316" s="477"/>
      <c r="SDK316" s="477"/>
      <c r="SDP316" s="477"/>
      <c r="SDS316" s="477"/>
      <c r="SDX316" s="477"/>
      <c r="SEA316" s="477"/>
      <c r="SEF316" s="477"/>
      <c r="SEI316" s="477"/>
      <c r="SEN316" s="477"/>
      <c r="SEQ316" s="477"/>
      <c r="SEV316" s="477"/>
      <c r="SEY316" s="477"/>
      <c r="SFD316" s="477"/>
      <c r="SFG316" s="477"/>
      <c r="SFL316" s="477"/>
      <c r="SFO316" s="477"/>
      <c r="SFT316" s="477"/>
      <c r="SFW316" s="477"/>
      <c r="SGB316" s="477"/>
      <c r="SGE316" s="477"/>
      <c r="SGJ316" s="477"/>
      <c r="SGM316" s="477"/>
      <c r="SGR316" s="477"/>
      <c r="SGU316" s="477"/>
      <c r="SGZ316" s="477"/>
      <c r="SHC316" s="477"/>
      <c r="SHH316" s="477"/>
      <c r="SHK316" s="477"/>
      <c r="SHP316" s="477"/>
      <c r="SHS316" s="477"/>
      <c r="SHX316" s="477"/>
      <c r="SIA316" s="477"/>
      <c r="SIF316" s="477"/>
      <c r="SII316" s="477"/>
      <c r="SIN316" s="477"/>
      <c r="SIQ316" s="477"/>
      <c r="SIV316" s="477"/>
      <c r="SIY316" s="477"/>
      <c r="SJD316" s="477"/>
      <c r="SJG316" s="477"/>
      <c r="SJL316" s="477"/>
      <c r="SJO316" s="477"/>
      <c r="SJT316" s="477"/>
      <c r="SJW316" s="477"/>
      <c r="SKB316" s="477"/>
      <c r="SKE316" s="477"/>
      <c r="SKJ316" s="477"/>
      <c r="SKM316" s="477"/>
      <c r="SKR316" s="477"/>
      <c r="SKU316" s="477"/>
      <c r="SKZ316" s="477"/>
      <c r="SLC316" s="477"/>
      <c r="SLH316" s="477"/>
      <c r="SLK316" s="477"/>
      <c r="SLP316" s="477"/>
      <c r="SLS316" s="477"/>
      <c r="SLX316" s="477"/>
      <c r="SMA316" s="477"/>
      <c r="SMF316" s="477"/>
      <c r="SMI316" s="477"/>
      <c r="SMN316" s="477"/>
      <c r="SMQ316" s="477"/>
      <c r="SMV316" s="477"/>
      <c r="SMY316" s="477"/>
      <c r="SND316" s="477"/>
      <c r="SNG316" s="477"/>
      <c r="SNL316" s="477"/>
      <c r="SNO316" s="477"/>
      <c r="SNT316" s="477"/>
      <c r="SNW316" s="477"/>
      <c r="SOB316" s="477"/>
      <c r="SOE316" s="477"/>
      <c r="SOJ316" s="477"/>
      <c r="SOM316" s="477"/>
      <c r="SOR316" s="477"/>
      <c r="SOU316" s="477"/>
      <c r="SOZ316" s="477"/>
      <c r="SPC316" s="477"/>
      <c r="SPH316" s="477"/>
      <c r="SPK316" s="477"/>
      <c r="SPP316" s="477"/>
      <c r="SPS316" s="477"/>
      <c r="SPX316" s="477"/>
      <c r="SQA316" s="477"/>
      <c r="SQF316" s="477"/>
      <c r="SQI316" s="477"/>
      <c r="SQN316" s="477"/>
      <c r="SQQ316" s="477"/>
      <c r="SQV316" s="477"/>
      <c r="SQY316" s="477"/>
      <c r="SRD316" s="477"/>
      <c r="SRG316" s="477"/>
      <c r="SRL316" s="477"/>
      <c r="SRO316" s="477"/>
      <c r="SRT316" s="477"/>
      <c r="SRW316" s="477"/>
      <c r="SSB316" s="477"/>
      <c r="SSE316" s="477"/>
      <c r="SSJ316" s="477"/>
      <c r="SSM316" s="477"/>
      <c r="SSR316" s="477"/>
      <c r="SSU316" s="477"/>
      <c r="SSZ316" s="477"/>
      <c r="STC316" s="477"/>
      <c r="STH316" s="477"/>
      <c r="STK316" s="477"/>
      <c r="STP316" s="477"/>
      <c r="STS316" s="477"/>
      <c r="STX316" s="477"/>
      <c r="SUA316" s="477"/>
      <c r="SUF316" s="477"/>
      <c r="SUI316" s="477"/>
      <c r="SUN316" s="477"/>
      <c r="SUQ316" s="477"/>
      <c r="SUV316" s="477"/>
      <c r="SUY316" s="477"/>
      <c r="SVD316" s="477"/>
      <c r="SVG316" s="477"/>
      <c r="SVL316" s="477"/>
      <c r="SVO316" s="477"/>
      <c r="SVT316" s="477"/>
      <c r="SVW316" s="477"/>
      <c r="SWB316" s="477"/>
      <c r="SWE316" s="477"/>
      <c r="SWJ316" s="477"/>
      <c r="SWM316" s="477"/>
      <c r="SWR316" s="477"/>
      <c r="SWU316" s="477"/>
      <c r="SWZ316" s="477"/>
      <c r="SXC316" s="477"/>
      <c r="SXH316" s="477"/>
      <c r="SXK316" s="477"/>
      <c r="SXP316" s="477"/>
      <c r="SXS316" s="477"/>
      <c r="SXX316" s="477"/>
      <c r="SYA316" s="477"/>
      <c r="SYF316" s="477"/>
      <c r="SYI316" s="477"/>
      <c r="SYN316" s="477"/>
      <c r="SYQ316" s="477"/>
      <c r="SYV316" s="477"/>
      <c r="SYY316" s="477"/>
      <c r="SZD316" s="477"/>
      <c r="SZG316" s="477"/>
      <c r="SZL316" s="477"/>
      <c r="SZO316" s="477"/>
      <c r="SZT316" s="477"/>
      <c r="SZW316" s="477"/>
      <c r="TAB316" s="477"/>
      <c r="TAE316" s="477"/>
      <c r="TAJ316" s="477"/>
      <c r="TAM316" s="477"/>
      <c r="TAR316" s="477"/>
      <c r="TAU316" s="477"/>
      <c r="TAZ316" s="477"/>
      <c r="TBC316" s="477"/>
      <c r="TBH316" s="477"/>
      <c r="TBK316" s="477"/>
      <c r="TBP316" s="477"/>
      <c r="TBS316" s="477"/>
      <c r="TBX316" s="477"/>
      <c r="TCA316" s="477"/>
      <c r="TCF316" s="477"/>
      <c r="TCI316" s="477"/>
      <c r="TCN316" s="477"/>
      <c r="TCQ316" s="477"/>
      <c r="TCV316" s="477"/>
      <c r="TCY316" s="477"/>
      <c r="TDD316" s="477"/>
      <c r="TDG316" s="477"/>
      <c r="TDL316" s="477"/>
      <c r="TDO316" s="477"/>
      <c r="TDT316" s="477"/>
      <c r="TDW316" s="477"/>
      <c r="TEB316" s="477"/>
      <c r="TEE316" s="477"/>
      <c r="TEJ316" s="477"/>
      <c r="TEM316" s="477"/>
      <c r="TER316" s="477"/>
      <c r="TEU316" s="477"/>
      <c r="TEZ316" s="477"/>
      <c r="TFC316" s="477"/>
      <c r="TFH316" s="477"/>
      <c r="TFK316" s="477"/>
      <c r="TFP316" s="477"/>
      <c r="TFS316" s="477"/>
      <c r="TFX316" s="477"/>
      <c r="TGA316" s="477"/>
      <c r="TGF316" s="477"/>
      <c r="TGI316" s="477"/>
      <c r="TGN316" s="477"/>
      <c r="TGQ316" s="477"/>
      <c r="TGV316" s="477"/>
      <c r="TGY316" s="477"/>
      <c r="THD316" s="477"/>
      <c r="THG316" s="477"/>
      <c r="THL316" s="477"/>
      <c r="THO316" s="477"/>
      <c r="THT316" s="477"/>
      <c r="THW316" s="477"/>
      <c r="TIB316" s="477"/>
      <c r="TIE316" s="477"/>
      <c r="TIJ316" s="477"/>
      <c r="TIM316" s="477"/>
      <c r="TIR316" s="477"/>
      <c r="TIU316" s="477"/>
      <c r="TIZ316" s="477"/>
      <c r="TJC316" s="477"/>
      <c r="TJH316" s="477"/>
      <c r="TJK316" s="477"/>
      <c r="TJP316" s="477"/>
      <c r="TJS316" s="477"/>
      <c r="TJX316" s="477"/>
      <c r="TKA316" s="477"/>
      <c r="TKF316" s="477"/>
      <c r="TKI316" s="477"/>
      <c r="TKN316" s="477"/>
      <c r="TKQ316" s="477"/>
      <c r="TKV316" s="477"/>
      <c r="TKY316" s="477"/>
      <c r="TLD316" s="477"/>
      <c r="TLG316" s="477"/>
      <c r="TLL316" s="477"/>
      <c r="TLO316" s="477"/>
      <c r="TLT316" s="477"/>
      <c r="TLW316" s="477"/>
      <c r="TMB316" s="477"/>
      <c r="TME316" s="477"/>
      <c r="TMJ316" s="477"/>
      <c r="TMM316" s="477"/>
      <c r="TMR316" s="477"/>
      <c r="TMU316" s="477"/>
      <c r="TMZ316" s="477"/>
      <c r="TNC316" s="477"/>
      <c r="TNH316" s="477"/>
      <c r="TNK316" s="477"/>
      <c r="TNP316" s="477"/>
      <c r="TNS316" s="477"/>
      <c r="TNX316" s="477"/>
      <c r="TOA316" s="477"/>
      <c r="TOF316" s="477"/>
      <c r="TOI316" s="477"/>
      <c r="TON316" s="477"/>
      <c r="TOQ316" s="477"/>
      <c r="TOV316" s="477"/>
      <c r="TOY316" s="477"/>
      <c r="TPD316" s="477"/>
      <c r="TPG316" s="477"/>
      <c r="TPL316" s="477"/>
      <c r="TPO316" s="477"/>
      <c r="TPT316" s="477"/>
      <c r="TPW316" s="477"/>
      <c r="TQB316" s="477"/>
      <c r="TQE316" s="477"/>
      <c r="TQJ316" s="477"/>
      <c r="TQM316" s="477"/>
      <c r="TQR316" s="477"/>
      <c r="TQU316" s="477"/>
      <c r="TQZ316" s="477"/>
      <c r="TRC316" s="477"/>
      <c r="TRH316" s="477"/>
      <c r="TRK316" s="477"/>
      <c r="TRP316" s="477"/>
      <c r="TRS316" s="477"/>
      <c r="TRX316" s="477"/>
      <c r="TSA316" s="477"/>
      <c r="TSF316" s="477"/>
      <c r="TSI316" s="477"/>
      <c r="TSN316" s="477"/>
      <c r="TSQ316" s="477"/>
      <c r="TSV316" s="477"/>
      <c r="TSY316" s="477"/>
      <c r="TTD316" s="477"/>
      <c r="TTG316" s="477"/>
      <c r="TTL316" s="477"/>
      <c r="TTO316" s="477"/>
      <c r="TTT316" s="477"/>
      <c r="TTW316" s="477"/>
      <c r="TUB316" s="477"/>
      <c r="TUE316" s="477"/>
      <c r="TUJ316" s="477"/>
      <c r="TUM316" s="477"/>
      <c r="TUR316" s="477"/>
      <c r="TUU316" s="477"/>
      <c r="TUZ316" s="477"/>
      <c r="TVC316" s="477"/>
      <c r="TVH316" s="477"/>
      <c r="TVK316" s="477"/>
      <c r="TVP316" s="477"/>
      <c r="TVS316" s="477"/>
      <c r="TVX316" s="477"/>
      <c r="TWA316" s="477"/>
      <c r="TWF316" s="477"/>
      <c r="TWI316" s="477"/>
      <c r="TWN316" s="477"/>
      <c r="TWQ316" s="477"/>
      <c r="TWV316" s="477"/>
      <c r="TWY316" s="477"/>
      <c r="TXD316" s="477"/>
      <c r="TXG316" s="477"/>
      <c r="TXL316" s="477"/>
      <c r="TXO316" s="477"/>
      <c r="TXT316" s="477"/>
      <c r="TXW316" s="477"/>
      <c r="TYB316" s="477"/>
      <c r="TYE316" s="477"/>
      <c r="TYJ316" s="477"/>
      <c r="TYM316" s="477"/>
      <c r="TYR316" s="477"/>
      <c r="TYU316" s="477"/>
      <c r="TYZ316" s="477"/>
      <c r="TZC316" s="477"/>
      <c r="TZH316" s="477"/>
      <c r="TZK316" s="477"/>
      <c r="TZP316" s="477"/>
      <c r="TZS316" s="477"/>
      <c r="TZX316" s="477"/>
      <c r="UAA316" s="477"/>
      <c r="UAF316" s="477"/>
      <c r="UAI316" s="477"/>
      <c r="UAN316" s="477"/>
      <c r="UAQ316" s="477"/>
      <c r="UAV316" s="477"/>
      <c r="UAY316" s="477"/>
      <c r="UBD316" s="477"/>
      <c r="UBG316" s="477"/>
      <c r="UBL316" s="477"/>
      <c r="UBO316" s="477"/>
      <c r="UBT316" s="477"/>
      <c r="UBW316" s="477"/>
      <c r="UCB316" s="477"/>
      <c r="UCE316" s="477"/>
      <c r="UCJ316" s="477"/>
      <c r="UCM316" s="477"/>
      <c r="UCR316" s="477"/>
      <c r="UCU316" s="477"/>
      <c r="UCZ316" s="477"/>
      <c r="UDC316" s="477"/>
      <c r="UDH316" s="477"/>
      <c r="UDK316" s="477"/>
      <c r="UDP316" s="477"/>
      <c r="UDS316" s="477"/>
      <c r="UDX316" s="477"/>
      <c r="UEA316" s="477"/>
      <c r="UEF316" s="477"/>
      <c r="UEI316" s="477"/>
      <c r="UEN316" s="477"/>
      <c r="UEQ316" s="477"/>
      <c r="UEV316" s="477"/>
      <c r="UEY316" s="477"/>
      <c r="UFD316" s="477"/>
      <c r="UFG316" s="477"/>
      <c r="UFL316" s="477"/>
      <c r="UFO316" s="477"/>
      <c r="UFT316" s="477"/>
      <c r="UFW316" s="477"/>
      <c r="UGB316" s="477"/>
      <c r="UGE316" s="477"/>
      <c r="UGJ316" s="477"/>
      <c r="UGM316" s="477"/>
      <c r="UGR316" s="477"/>
      <c r="UGU316" s="477"/>
      <c r="UGZ316" s="477"/>
      <c r="UHC316" s="477"/>
      <c r="UHH316" s="477"/>
      <c r="UHK316" s="477"/>
      <c r="UHP316" s="477"/>
      <c r="UHS316" s="477"/>
      <c r="UHX316" s="477"/>
      <c r="UIA316" s="477"/>
      <c r="UIF316" s="477"/>
      <c r="UII316" s="477"/>
      <c r="UIN316" s="477"/>
      <c r="UIQ316" s="477"/>
      <c r="UIV316" s="477"/>
      <c r="UIY316" s="477"/>
      <c r="UJD316" s="477"/>
      <c r="UJG316" s="477"/>
      <c r="UJL316" s="477"/>
      <c r="UJO316" s="477"/>
      <c r="UJT316" s="477"/>
      <c r="UJW316" s="477"/>
      <c r="UKB316" s="477"/>
      <c r="UKE316" s="477"/>
      <c r="UKJ316" s="477"/>
      <c r="UKM316" s="477"/>
      <c r="UKR316" s="477"/>
      <c r="UKU316" s="477"/>
      <c r="UKZ316" s="477"/>
      <c r="ULC316" s="477"/>
      <c r="ULH316" s="477"/>
      <c r="ULK316" s="477"/>
      <c r="ULP316" s="477"/>
      <c r="ULS316" s="477"/>
      <c r="ULX316" s="477"/>
      <c r="UMA316" s="477"/>
      <c r="UMF316" s="477"/>
      <c r="UMI316" s="477"/>
      <c r="UMN316" s="477"/>
      <c r="UMQ316" s="477"/>
      <c r="UMV316" s="477"/>
      <c r="UMY316" s="477"/>
      <c r="UND316" s="477"/>
      <c r="UNG316" s="477"/>
      <c r="UNL316" s="477"/>
      <c r="UNO316" s="477"/>
      <c r="UNT316" s="477"/>
      <c r="UNW316" s="477"/>
      <c r="UOB316" s="477"/>
      <c r="UOE316" s="477"/>
      <c r="UOJ316" s="477"/>
      <c r="UOM316" s="477"/>
      <c r="UOR316" s="477"/>
      <c r="UOU316" s="477"/>
      <c r="UOZ316" s="477"/>
      <c r="UPC316" s="477"/>
      <c r="UPH316" s="477"/>
      <c r="UPK316" s="477"/>
      <c r="UPP316" s="477"/>
      <c r="UPS316" s="477"/>
      <c r="UPX316" s="477"/>
      <c r="UQA316" s="477"/>
      <c r="UQF316" s="477"/>
      <c r="UQI316" s="477"/>
      <c r="UQN316" s="477"/>
      <c r="UQQ316" s="477"/>
      <c r="UQV316" s="477"/>
      <c r="UQY316" s="477"/>
      <c r="URD316" s="477"/>
      <c r="URG316" s="477"/>
      <c r="URL316" s="477"/>
      <c r="URO316" s="477"/>
      <c r="URT316" s="477"/>
      <c r="URW316" s="477"/>
      <c r="USB316" s="477"/>
      <c r="USE316" s="477"/>
      <c r="USJ316" s="477"/>
      <c r="USM316" s="477"/>
      <c r="USR316" s="477"/>
      <c r="USU316" s="477"/>
      <c r="USZ316" s="477"/>
      <c r="UTC316" s="477"/>
      <c r="UTH316" s="477"/>
      <c r="UTK316" s="477"/>
      <c r="UTP316" s="477"/>
      <c r="UTS316" s="477"/>
      <c r="UTX316" s="477"/>
      <c r="UUA316" s="477"/>
      <c r="UUF316" s="477"/>
      <c r="UUI316" s="477"/>
      <c r="UUN316" s="477"/>
      <c r="UUQ316" s="477"/>
      <c r="UUV316" s="477"/>
      <c r="UUY316" s="477"/>
      <c r="UVD316" s="477"/>
      <c r="UVG316" s="477"/>
      <c r="UVL316" s="477"/>
      <c r="UVO316" s="477"/>
      <c r="UVT316" s="477"/>
      <c r="UVW316" s="477"/>
      <c r="UWB316" s="477"/>
      <c r="UWE316" s="477"/>
      <c r="UWJ316" s="477"/>
      <c r="UWM316" s="477"/>
      <c r="UWR316" s="477"/>
      <c r="UWU316" s="477"/>
      <c r="UWZ316" s="477"/>
      <c r="UXC316" s="477"/>
      <c r="UXH316" s="477"/>
      <c r="UXK316" s="477"/>
      <c r="UXP316" s="477"/>
      <c r="UXS316" s="477"/>
      <c r="UXX316" s="477"/>
      <c r="UYA316" s="477"/>
      <c r="UYF316" s="477"/>
      <c r="UYI316" s="477"/>
      <c r="UYN316" s="477"/>
      <c r="UYQ316" s="477"/>
      <c r="UYV316" s="477"/>
      <c r="UYY316" s="477"/>
      <c r="UZD316" s="477"/>
      <c r="UZG316" s="477"/>
      <c r="UZL316" s="477"/>
      <c r="UZO316" s="477"/>
      <c r="UZT316" s="477"/>
      <c r="UZW316" s="477"/>
      <c r="VAB316" s="477"/>
      <c r="VAE316" s="477"/>
      <c r="VAJ316" s="477"/>
      <c r="VAM316" s="477"/>
      <c r="VAR316" s="477"/>
      <c r="VAU316" s="477"/>
      <c r="VAZ316" s="477"/>
      <c r="VBC316" s="477"/>
      <c r="VBH316" s="477"/>
      <c r="VBK316" s="477"/>
      <c r="VBP316" s="477"/>
      <c r="VBS316" s="477"/>
      <c r="VBX316" s="477"/>
      <c r="VCA316" s="477"/>
      <c r="VCF316" s="477"/>
      <c r="VCI316" s="477"/>
      <c r="VCN316" s="477"/>
      <c r="VCQ316" s="477"/>
      <c r="VCV316" s="477"/>
      <c r="VCY316" s="477"/>
      <c r="VDD316" s="477"/>
      <c r="VDG316" s="477"/>
      <c r="VDL316" s="477"/>
      <c r="VDO316" s="477"/>
      <c r="VDT316" s="477"/>
      <c r="VDW316" s="477"/>
      <c r="VEB316" s="477"/>
      <c r="VEE316" s="477"/>
      <c r="VEJ316" s="477"/>
      <c r="VEM316" s="477"/>
      <c r="VER316" s="477"/>
      <c r="VEU316" s="477"/>
      <c r="VEZ316" s="477"/>
      <c r="VFC316" s="477"/>
      <c r="VFH316" s="477"/>
      <c r="VFK316" s="477"/>
      <c r="VFP316" s="477"/>
      <c r="VFS316" s="477"/>
      <c r="VFX316" s="477"/>
      <c r="VGA316" s="477"/>
      <c r="VGF316" s="477"/>
      <c r="VGI316" s="477"/>
      <c r="VGN316" s="477"/>
      <c r="VGQ316" s="477"/>
      <c r="VGV316" s="477"/>
      <c r="VGY316" s="477"/>
      <c r="VHD316" s="477"/>
      <c r="VHG316" s="477"/>
      <c r="VHL316" s="477"/>
      <c r="VHO316" s="477"/>
      <c r="VHT316" s="477"/>
      <c r="VHW316" s="477"/>
      <c r="VIB316" s="477"/>
      <c r="VIE316" s="477"/>
      <c r="VIJ316" s="477"/>
      <c r="VIM316" s="477"/>
      <c r="VIR316" s="477"/>
      <c r="VIU316" s="477"/>
      <c r="VIZ316" s="477"/>
      <c r="VJC316" s="477"/>
      <c r="VJH316" s="477"/>
      <c r="VJK316" s="477"/>
      <c r="VJP316" s="477"/>
      <c r="VJS316" s="477"/>
      <c r="VJX316" s="477"/>
      <c r="VKA316" s="477"/>
      <c r="VKF316" s="477"/>
      <c r="VKI316" s="477"/>
      <c r="VKN316" s="477"/>
      <c r="VKQ316" s="477"/>
      <c r="VKV316" s="477"/>
      <c r="VKY316" s="477"/>
      <c r="VLD316" s="477"/>
      <c r="VLG316" s="477"/>
      <c r="VLL316" s="477"/>
      <c r="VLO316" s="477"/>
      <c r="VLT316" s="477"/>
      <c r="VLW316" s="477"/>
      <c r="VMB316" s="477"/>
      <c r="VME316" s="477"/>
      <c r="VMJ316" s="477"/>
      <c r="VMM316" s="477"/>
      <c r="VMR316" s="477"/>
      <c r="VMU316" s="477"/>
      <c r="VMZ316" s="477"/>
      <c r="VNC316" s="477"/>
      <c r="VNH316" s="477"/>
      <c r="VNK316" s="477"/>
      <c r="VNP316" s="477"/>
      <c r="VNS316" s="477"/>
      <c r="VNX316" s="477"/>
      <c r="VOA316" s="477"/>
      <c r="VOF316" s="477"/>
      <c r="VOI316" s="477"/>
      <c r="VON316" s="477"/>
      <c r="VOQ316" s="477"/>
      <c r="VOV316" s="477"/>
      <c r="VOY316" s="477"/>
      <c r="VPD316" s="477"/>
      <c r="VPG316" s="477"/>
      <c r="VPL316" s="477"/>
      <c r="VPO316" s="477"/>
      <c r="VPT316" s="477"/>
      <c r="VPW316" s="477"/>
      <c r="VQB316" s="477"/>
      <c r="VQE316" s="477"/>
      <c r="VQJ316" s="477"/>
      <c r="VQM316" s="477"/>
      <c r="VQR316" s="477"/>
      <c r="VQU316" s="477"/>
      <c r="VQZ316" s="477"/>
      <c r="VRC316" s="477"/>
      <c r="VRH316" s="477"/>
      <c r="VRK316" s="477"/>
      <c r="VRP316" s="477"/>
      <c r="VRS316" s="477"/>
      <c r="VRX316" s="477"/>
      <c r="VSA316" s="477"/>
      <c r="VSF316" s="477"/>
      <c r="VSI316" s="477"/>
      <c r="VSN316" s="477"/>
      <c r="VSQ316" s="477"/>
      <c r="VSV316" s="477"/>
      <c r="VSY316" s="477"/>
      <c r="VTD316" s="477"/>
      <c r="VTG316" s="477"/>
      <c r="VTL316" s="477"/>
      <c r="VTO316" s="477"/>
      <c r="VTT316" s="477"/>
      <c r="VTW316" s="477"/>
      <c r="VUB316" s="477"/>
      <c r="VUE316" s="477"/>
      <c r="VUJ316" s="477"/>
      <c r="VUM316" s="477"/>
      <c r="VUR316" s="477"/>
      <c r="VUU316" s="477"/>
      <c r="VUZ316" s="477"/>
      <c r="VVC316" s="477"/>
      <c r="VVH316" s="477"/>
      <c r="VVK316" s="477"/>
      <c r="VVP316" s="477"/>
      <c r="VVS316" s="477"/>
      <c r="VVX316" s="477"/>
      <c r="VWA316" s="477"/>
      <c r="VWF316" s="477"/>
      <c r="VWI316" s="477"/>
      <c r="VWN316" s="477"/>
      <c r="VWQ316" s="477"/>
      <c r="VWV316" s="477"/>
      <c r="VWY316" s="477"/>
      <c r="VXD316" s="477"/>
      <c r="VXG316" s="477"/>
      <c r="VXL316" s="477"/>
      <c r="VXO316" s="477"/>
      <c r="VXT316" s="477"/>
      <c r="VXW316" s="477"/>
      <c r="VYB316" s="477"/>
      <c r="VYE316" s="477"/>
      <c r="VYJ316" s="477"/>
      <c r="VYM316" s="477"/>
      <c r="VYR316" s="477"/>
      <c r="VYU316" s="477"/>
      <c r="VYZ316" s="477"/>
      <c r="VZC316" s="477"/>
      <c r="VZH316" s="477"/>
      <c r="VZK316" s="477"/>
      <c r="VZP316" s="477"/>
      <c r="VZS316" s="477"/>
      <c r="VZX316" s="477"/>
      <c r="WAA316" s="477"/>
      <c r="WAF316" s="477"/>
      <c r="WAI316" s="477"/>
      <c r="WAN316" s="477"/>
      <c r="WAQ316" s="477"/>
      <c r="WAV316" s="477"/>
      <c r="WAY316" s="477"/>
      <c r="WBD316" s="477"/>
      <c r="WBG316" s="477"/>
      <c r="WBL316" s="477"/>
      <c r="WBO316" s="477"/>
      <c r="WBT316" s="477"/>
      <c r="WBW316" s="477"/>
      <c r="WCB316" s="477"/>
      <c r="WCE316" s="477"/>
      <c r="WCJ316" s="477"/>
      <c r="WCM316" s="477"/>
      <c r="WCR316" s="477"/>
      <c r="WCU316" s="477"/>
      <c r="WCZ316" s="477"/>
      <c r="WDC316" s="477"/>
      <c r="WDH316" s="477"/>
      <c r="WDK316" s="477"/>
      <c r="WDP316" s="477"/>
      <c r="WDS316" s="477"/>
      <c r="WDX316" s="477"/>
      <c r="WEA316" s="477"/>
      <c r="WEF316" s="477"/>
      <c r="WEI316" s="477"/>
      <c r="WEN316" s="477"/>
      <c r="WEQ316" s="477"/>
      <c r="WEV316" s="477"/>
      <c r="WEY316" s="477"/>
      <c r="WFD316" s="477"/>
      <c r="WFG316" s="477"/>
      <c r="WFL316" s="477"/>
      <c r="WFO316" s="477"/>
      <c r="WFT316" s="477"/>
      <c r="WFW316" s="477"/>
      <c r="WGB316" s="477"/>
      <c r="WGE316" s="477"/>
      <c r="WGJ316" s="477"/>
      <c r="WGM316" s="477"/>
      <c r="WGR316" s="477"/>
      <c r="WGU316" s="477"/>
      <c r="WGZ316" s="477"/>
      <c r="WHC316" s="477"/>
      <c r="WHH316" s="477"/>
      <c r="WHK316" s="477"/>
      <c r="WHP316" s="477"/>
      <c r="WHS316" s="477"/>
      <c r="WHX316" s="477"/>
      <c r="WIA316" s="477"/>
      <c r="WIF316" s="477"/>
      <c r="WII316" s="477"/>
      <c r="WIN316" s="477"/>
      <c r="WIQ316" s="477"/>
      <c r="WIV316" s="477"/>
      <c r="WIY316" s="477"/>
      <c r="WJD316" s="477"/>
      <c r="WJG316" s="477"/>
      <c r="WJL316" s="477"/>
      <c r="WJO316" s="477"/>
      <c r="WJT316" s="477"/>
      <c r="WJW316" s="477"/>
      <c r="WKB316" s="477"/>
      <c r="WKE316" s="477"/>
      <c r="WKJ316" s="477"/>
      <c r="WKM316" s="477"/>
      <c r="WKR316" s="477"/>
      <c r="WKU316" s="477"/>
      <c r="WKZ316" s="477"/>
      <c r="WLC316" s="477"/>
      <c r="WLH316" s="477"/>
      <c r="WLK316" s="477"/>
      <c r="WLP316" s="477"/>
      <c r="WLS316" s="477"/>
      <c r="WLX316" s="477"/>
      <c r="WMA316" s="477"/>
      <c r="WMF316" s="477"/>
      <c r="WMI316" s="477"/>
      <c r="WMN316" s="477"/>
      <c r="WMQ316" s="477"/>
      <c r="WMV316" s="477"/>
      <c r="WMY316" s="477"/>
      <c r="WND316" s="477"/>
      <c r="WNG316" s="477"/>
      <c r="WNL316" s="477"/>
      <c r="WNO316" s="477"/>
      <c r="WNT316" s="477"/>
      <c r="WNW316" s="477"/>
      <c r="WOB316" s="477"/>
      <c r="WOE316" s="477"/>
      <c r="WOJ316" s="477"/>
      <c r="WOM316" s="477"/>
      <c r="WOR316" s="477"/>
      <c r="WOU316" s="477"/>
      <c r="WOZ316" s="477"/>
      <c r="WPC316" s="477"/>
      <c r="WPH316" s="477"/>
      <c r="WPK316" s="477"/>
      <c r="WPP316" s="477"/>
      <c r="WPS316" s="477"/>
      <c r="WPX316" s="477"/>
      <c r="WQA316" s="477"/>
      <c r="WQF316" s="477"/>
      <c r="WQI316" s="477"/>
      <c r="WQN316" s="477"/>
      <c r="WQQ316" s="477"/>
      <c r="WQV316" s="477"/>
      <c r="WQY316" s="477"/>
      <c r="WRD316" s="477"/>
      <c r="WRG316" s="477"/>
      <c r="WRL316" s="477"/>
      <c r="WRO316" s="477"/>
      <c r="WRT316" s="477"/>
      <c r="WRW316" s="477"/>
      <c r="WSB316" s="477"/>
      <c r="WSE316" s="477"/>
      <c r="WSJ316" s="477"/>
      <c r="WSM316" s="477"/>
      <c r="WSR316" s="477"/>
      <c r="WSU316" s="477"/>
      <c r="WSZ316" s="477"/>
      <c r="WTC316" s="477"/>
      <c r="WTH316" s="477"/>
      <c r="WTK316" s="477"/>
      <c r="WTP316" s="477"/>
      <c r="WTS316" s="477"/>
      <c r="WTX316" s="477"/>
      <c r="WUA316" s="477"/>
      <c r="WUF316" s="477"/>
      <c r="WUI316" s="477"/>
      <c r="WUN316" s="477"/>
      <c r="WUQ316" s="477"/>
      <c r="WUV316" s="477"/>
      <c r="WUY316" s="477"/>
      <c r="WVD316" s="477"/>
      <c r="WVG316" s="477"/>
      <c r="WVL316" s="477"/>
      <c r="WVO316" s="477"/>
      <c r="WVT316" s="477"/>
      <c r="WVW316" s="477"/>
      <c r="WWB316" s="477"/>
      <c r="WWE316" s="477"/>
      <c r="WWJ316" s="477"/>
      <c r="WWM316" s="477"/>
      <c r="WWR316" s="477"/>
      <c r="WWU316" s="477"/>
      <c r="WWZ316" s="477"/>
      <c r="WXC316" s="477"/>
      <c r="WXH316" s="477"/>
      <c r="WXK316" s="477"/>
      <c r="WXP316" s="477"/>
      <c r="WXS316" s="477"/>
      <c r="WXX316" s="477"/>
      <c r="WYA316" s="477"/>
      <c r="WYF316" s="477"/>
      <c r="WYI316" s="477"/>
      <c r="WYN316" s="477"/>
      <c r="WYQ316" s="477"/>
      <c r="WYV316" s="477"/>
      <c r="WYY316" s="477"/>
      <c r="WZD316" s="477"/>
      <c r="WZG316" s="477"/>
      <c r="WZL316" s="477"/>
      <c r="WZO316" s="477"/>
      <c r="WZT316" s="477"/>
      <c r="WZW316" s="477"/>
      <c r="XAB316" s="477"/>
      <c r="XAE316" s="477"/>
      <c r="XAJ316" s="477"/>
      <c r="XAM316" s="477"/>
      <c r="XAR316" s="477"/>
      <c r="XAU316" s="477"/>
      <c r="XAZ316" s="477"/>
      <c r="XBC316" s="477"/>
      <c r="XBH316" s="477"/>
      <c r="XBK316" s="477"/>
      <c r="XBP316" s="477"/>
      <c r="XBS316" s="477"/>
      <c r="XBX316" s="477"/>
      <c r="XCA316" s="477"/>
      <c r="XCF316" s="477"/>
      <c r="XCI316" s="477"/>
      <c r="XCN316" s="477"/>
      <c r="XCQ316" s="477"/>
      <c r="XCV316" s="477"/>
      <c r="XCY316" s="477"/>
      <c r="XDD316" s="477"/>
      <c r="XDG316" s="477"/>
      <c r="XDL316" s="477"/>
      <c r="XDO316" s="477"/>
      <c r="XDT316" s="477"/>
      <c r="XDW316" s="477"/>
      <c r="XEB316" s="477"/>
      <c r="XEE316" s="477"/>
      <c r="XEJ316" s="477"/>
      <c r="XEM316" s="477"/>
      <c r="XER316" s="477"/>
      <c r="XEU316" s="477"/>
      <c r="XEZ316" s="477"/>
      <c r="XFC316" s="477"/>
    </row>
    <row r="317" spans="1:1023 1028:2047 2052:3071 3076:4095 4100:5119 5124:6143 6148:7167 7172:8191 8196:9215 9220:10239 10244:11263 11268:12287 12292:13311 13316:14335 14340:15359 15364:16383" ht="60" x14ac:dyDescent="0.25">
      <c r="A317" s="35" t="str">
        <f>+'PAI 2025 GPS rempl2)'!A322</f>
        <v>100.2.1</v>
      </c>
      <c r="B317" s="60" t="str">
        <f>VLOOKUP(A317,'Dimensión 3-Gestión con Valor'!$B$10:$B$379,1,0)</f>
        <v>100.2.1</v>
      </c>
      <c r="C317" s="158" t="s">
        <v>1373</v>
      </c>
      <c r="D317" s="158">
        <v>2</v>
      </c>
      <c r="E317" s="158" t="s">
        <v>489</v>
      </c>
      <c r="F317" s="158" t="s">
        <v>1386</v>
      </c>
      <c r="G317" s="158" t="s">
        <v>19</v>
      </c>
      <c r="H317" s="158" t="s">
        <v>1795</v>
      </c>
      <c r="I317" s="158" t="s">
        <v>1795</v>
      </c>
      <c r="J317" s="158" t="s">
        <v>1795</v>
      </c>
      <c r="K317" s="158" t="s">
        <v>19</v>
      </c>
      <c r="L317" s="158" t="s">
        <v>19</v>
      </c>
      <c r="M317" s="158" t="s">
        <v>19</v>
      </c>
      <c r="N317" s="158" t="s">
        <v>610</v>
      </c>
      <c r="O317" s="158" t="s">
        <v>19</v>
      </c>
      <c r="P317" s="158" t="s">
        <v>418</v>
      </c>
      <c r="Q317" s="158">
        <v>30</v>
      </c>
      <c r="R317" s="158">
        <v>1</v>
      </c>
      <c r="S317" s="158" t="s">
        <v>487</v>
      </c>
      <c r="T317" s="158" t="s">
        <v>1387</v>
      </c>
      <c r="U317" s="165">
        <v>45691</v>
      </c>
      <c r="V317" s="165">
        <v>45709</v>
      </c>
      <c r="W317" s="158" t="s">
        <v>1388</v>
      </c>
      <c r="X317" s="359">
        <v>7.5</v>
      </c>
      <c r="Y317" s="158">
        <v>100</v>
      </c>
      <c r="Z317" s="158" t="s">
        <v>2454</v>
      </c>
      <c r="AA317" s="165">
        <v>45709</v>
      </c>
      <c r="AB317" s="158">
        <v>100</v>
      </c>
      <c r="AC317" s="158" t="s">
        <v>2455</v>
      </c>
      <c r="AD317" s="165">
        <v>45709</v>
      </c>
      <c r="AE317" s="158">
        <v>100</v>
      </c>
      <c r="AF317" s="158">
        <v>7.5</v>
      </c>
    </row>
    <row r="318" spans="1:1023 1028:2047 2052:3071 3076:4095 4100:5119 5124:6143 6148:7167 7172:8191 8196:9215 9220:10239 10244:11263 11268:12287 12292:13311 13316:14335 14340:15359 15364:16383" ht="60" x14ac:dyDescent="0.25">
      <c r="A318" s="35" t="str">
        <f>+'PAI 2025 GPS rempl2)'!A323</f>
        <v>100.2.2</v>
      </c>
      <c r="B318" s="60" t="str">
        <f>VLOOKUP(A318,'Dimensión 3-Gestión con Valor'!$B$10:$B$379,1,0)</f>
        <v>100.2.2</v>
      </c>
      <c r="C318" s="158" t="s">
        <v>1373</v>
      </c>
      <c r="D318" s="158">
        <v>2</v>
      </c>
      <c r="E318" s="158" t="s">
        <v>489</v>
      </c>
      <c r="F318" s="158" t="s">
        <v>1389</v>
      </c>
      <c r="G318" s="158" t="s">
        <v>19</v>
      </c>
      <c r="H318" s="158" t="s">
        <v>1795</v>
      </c>
      <c r="I318" s="158" t="s">
        <v>1795</v>
      </c>
      <c r="J318" s="158" t="s">
        <v>1795</v>
      </c>
      <c r="K318" s="158" t="s">
        <v>19</v>
      </c>
      <c r="L318" s="158" t="s">
        <v>19</v>
      </c>
      <c r="M318" s="158" t="s">
        <v>19</v>
      </c>
      <c r="N318" s="158" t="s">
        <v>610</v>
      </c>
      <c r="O318" s="158" t="s">
        <v>19</v>
      </c>
      <c r="P318" s="158" t="s">
        <v>419</v>
      </c>
      <c r="Q318" s="158">
        <v>10</v>
      </c>
      <c r="R318" s="158">
        <v>1</v>
      </c>
      <c r="S318" s="158" t="s">
        <v>487</v>
      </c>
      <c r="T318" s="158" t="s">
        <v>1390</v>
      </c>
      <c r="U318" s="165">
        <v>45705</v>
      </c>
      <c r="V318" s="165">
        <v>45730</v>
      </c>
      <c r="W318" s="158" t="s">
        <v>1385</v>
      </c>
      <c r="X318" s="359">
        <v>2.5</v>
      </c>
      <c r="Y318" s="158">
        <v>100</v>
      </c>
      <c r="Z318" s="158" t="s">
        <v>2456</v>
      </c>
      <c r="AA318" s="165">
        <v>45727</v>
      </c>
      <c r="AB318" s="158">
        <v>100</v>
      </c>
      <c r="AC318" s="158" t="s">
        <v>2457</v>
      </c>
      <c r="AD318" s="165">
        <v>45727</v>
      </c>
      <c r="AE318" s="158">
        <v>100</v>
      </c>
      <c r="AF318" s="158">
        <v>2.5</v>
      </c>
    </row>
    <row r="319" spans="1:1023 1028:2047 2052:3071 3076:4095 4100:5119 5124:6143 6148:7167 7172:8191 8196:9215 9220:10239 10244:11263 11268:12287 12292:13311 13316:14335 14340:15359 15364:16383" ht="45" x14ac:dyDescent="0.25">
      <c r="A319" s="158" t="str">
        <f>+'PAI 2025 GPS rempl2)'!A324</f>
        <v>100.2.3</v>
      </c>
      <c r="B319" s="60" t="str">
        <f>VLOOKUP(A319,'Dimensión 3-Gestión con Valor'!$B$10:$B$379,1,0)</f>
        <v>100.2.3</v>
      </c>
      <c r="C319" s="158" t="s">
        <v>1373</v>
      </c>
      <c r="D319" s="158">
        <v>2</v>
      </c>
      <c r="E319" s="158" t="s">
        <v>489</v>
      </c>
      <c r="F319" s="158" t="s">
        <v>1391</v>
      </c>
      <c r="G319" s="158" t="s">
        <v>19</v>
      </c>
      <c r="H319" s="158">
        <v>0</v>
      </c>
      <c r="I319" s="158">
        <v>0</v>
      </c>
      <c r="J319" s="158">
        <v>0</v>
      </c>
      <c r="K319" s="158" t="s">
        <v>19</v>
      </c>
      <c r="L319" s="158" t="s">
        <v>19</v>
      </c>
      <c r="M319" s="158" t="s">
        <v>19</v>
      </c>
      <c r="N319" s="158" t="s">
        <v>610</v>
      </c>
      <c r="O319" s="158" t="s">
        <v>19</v>
      </c>
      <c r="P319" s="158" t="s">
        <v>420</v>
      </c>
      <c r="Q319" s="158">
        <v>60</v>
      </c>
      <c r="R319" s="158">
        <v>100</v>
      </c>
      <c r="S319" s="165" t="s">
        <v>515</v>
      </c>
      <c r="T319" s="165" t="s">
        <v>1375</v>
      </c>
      <c r="U319" s="165">
        <v>45733</v>
      </c>
      <c r="V319" s="165">
        <v>46007</v>
      </c>
      <c r="W319" s="158" t="s">
        <v>1385</v>
      </c>
      <c r="X319" s="359">
        <v>15</v>
      </c>
      <c r="Y319" s="158">
        <v>0</v>
      </c>
      <c r="Z319" s="158">
        <v>0</v>
      </c>
      <c r="AA319" s="165"/>
      <c r="AB319" s="158">
        <v>0</v>
      </c>
      <c r="AC319" s="158">
        <v>0</v>
      </c>
      <c r="AD319" s="165"/>
      <c r="AE319" s="158"/>
      <c r="AF319" s="158">
        <v>0</v>
      </c>
    </row>
    <row r="320" spans="1:1023 1028:2047 2052:3071 3076:4095 4100:5119 5124:6143 6148:7167 7172:8191 8196:9215 9220:10239 10244:11263 11268:12287 12292:13311 13316:14335 14340:15359 15364:16383" ht="34.5" customHeight="1" x14ac:dyDescent="0.25">
      <c r="A320" s="359" t="str">
        <f>+'PAI 2025 GPS rempl2)'!A325</f>
        <v>100.3</v>
      </c>
      <c r="B320" s="359" t="str">
        <f>VLOOKUP(A320,'Dimensión 3-Gestión con Valor'!$B$10:$B$379,1,0)</f>
        <v>100.3</v>
      </c>
      <c r="C320" s="360" t="s">
        <v>1373</v>
      </c>
      <c r="D320" s="359">
        <v>2</v>
      </c>
      <c r="E320" s="359" t="s">
        <v>482</v>
      </c>
      <c r="F320" s="360" t="s">
        <v>1392</v>
      </c>
      <c r="G320" s="359" t="s">
        <v>501</v>
      </c>
      <c r="H320" s="359" t="s">
        <v>61</v>
      </c>
      <c r="I320" s="359" t="s">
        <v>1776</v>
      </c>
      <c r="J320" s="359" t="s">
        <v>1433</v>
      </c>
      <c r="K320" s="360" t="s">
        <v>1865</v>
      </c>
      <c r="L320" s="359" t="s">
        <v>502</v>
      </c>
      <c r="M320" s="359" t="s">
        <v>20</v>
      </c>
      <c r="N320" s="360" t="s">
        <v>720</v>
      </c>
      <c r="O320" s="359">
        <v>0</v>
      </c>
      <c r="P320" s="359" t="s">
        <v>353</v>
      </c>
      <c r="Q320" s="359">
        <v>25</v>
      </c>
      <c r="R320" s="359">
        <v>1</v>
      </c>
      <c r="S320" s="360" t="s">
        <v>487</v>
      </c>
      <c r="T320" s="359" t="s">
        <v>1384</v>
      </c>
      <c r="U320" s="360">
        <v>45684</v>
      </c>
      <c r="V320" s="360">
        <v>46007</v>
      </c>
      <c r="W320" s="359" t="s">
        <v>1393</v>
      </c>
      <c r="X320" s="359">
        <v>25</v>
      </c>
      <c r="Y320" s="359">
        <v>0</v>
      </c>
      <c r="Z320" s="359">
        <v>0</v>
      </c>
      <c r="AA320" s="360"/>
      <c r="AB320" s="370">
        <v>0</v>
      </c>
      <c r="AC320" s="359">
        <v>0</v>
      </c>
      <c r="AD320" s="360"/>
      <c r="AE320" s="368"/>
      <c r="AF320" s="359">
        <v>0</v>
      </c>
      <c r="AJ320" s="477"/>
      <c r="AM320" s="477"/>
      <c r="AR320" s="477"/>
      <c r="AU320" s="477"/>
      <c r="AZ320" s="477"/>
      <c r="BC320" s="477"/>
      <c r="BH320" s="477"/>
      <c r="BK320" s="477"/>
      <c r="BP320" s="477"/>
      <c r="BS320" s="477"/>
      <c r="BX320" s="477"/>
      <c r="CA320" s="477"/>
      <c r="CF320" s="477"/>
      <c r="CI320" s="477"/>
      <c r="CN320" s="477"/>
      <c r="CQ320" s="477"/>
      <c r="CV320" s="477"/>
      <c r="CY320" s="477"/>
      <c r="DD320" s="477"/>
      <c r="DG320" s="477"/>
      <c r="DL320" s="477"/>
      <c r="DO320" s="477"/>
      <c r="DT320" s="477"/>
      <c r="DW320" s="477"/>
      <c r="EB320" s="477"/>
      <c r="EE320" s="477"/>
      <c r="EJ320" s="477"/>
      <c r="EM320" s="477"/>
      <c r="ER320" s="477"/>
      <c r="EU320" s="477"/>
      <c r="EZ320" s="477"/>
      <c r="FC320" s="477"/>
      <c r="FH320" s="477"/>
      <c r="FK320" s="477"/>
      <c r="FP320" s="477"/>
      <c r="FS320" s="477"/>
      <c r="FX320" s="477"/>
      <c r="GA320" s="477"/>
      <c r="GF320" s="477"/>
      <c r="GI320" s="477"/>
      <c r="GN320" s="477"/>
      <c r="GQ320" s="477"/>
      <c r="GV320" s="477"/>
      <c r="GY320" s="477"/>
      <c r="HD320" s="477"/>
      <c r="HG320" s="477"/>
      <c r="HL320" s="477"/>
      <c r="HO320" s="477"/>
      <c r="HT320" s="477"/>
      <c r="HW320" s="477"/>
      <c r="IB320" s="477"/>
      <c r="IE320" s="477"/>
      <c r="IJ320" s="477"/>
      <c r="IM320" s="477"/>
      <c r="IR320" s="477"/>
      <c r="IU320" s="477"/>
      <c r="IZ320" s="477"/>
      <c r="JC320" s="477"/>
      <c r="JH320" s="477"/>
      <c r="JK320" s="477"/>
      <c r="JP320" s="477"/>
      <c r="JS320" s="477"/>
      <c r="JX320" s="477"/>
      <c r="KA320" s="477"/>
      <c r="KF320" s="477"/>
      <c r="KI320" s="477"/>
      <c r="KN320" s="477"/>
      <c r="KQ320" s="477"/>
      <c r="KV320" s="477"/>
      <c r="KY320" s="477"/>
      <c r="LD320" s="477"/>
      <c r="LG320" s="477"/>
      <c r="LL320" s="477"/>
      <c r="LO320" s="477"/>
      <c r="LT320" s="477"/>
      <c r="LW320" s="477"/>
      <c r="MB320" s="477"/>
      <c r="ME320" s="477"/>
      <c r="MJ320" s="477"/>
      <c r="MM320" s="477"/>
      <c r="MR320" s="477"/>
      <c r="MU320" s="477"/>
      <c r="MZ320" s="477"/>
      <c r="NC320" s="477"/>
      <c r="NH320" s="477"/>
      <c r="NK320" s="477"/>
      <c r="NP320" s="477"/>
      <c r="NS320" s="477"/>
      <c r="NX320" s="477"/>
      <c r="OA320" s="477"/>
      <c r="OF320" s="477"/>
      <c r="OI320" s="477"/>
      <c r="ON320" s="477"/>
      <c r="OQ320" s="477"/>
      <c r="OV320" s="477"/>
      <c r="OY320" s="477"/>
      <c r="PD320" s="477"/>
      <c r="PG320" s="477"/>
      <c r="PL320" s="477"/>
      <c r="PO320" s="477"/>
      <c r="PT320" s="477"/>
      <c r="PW320" s="477"/>
      <c r="QB320" s="477"/>
      <c r="QE320" s="477"/>
      <c r="QJ320" s="477"/>
      <c r="QM320" s="477"/>
      <c r="QR320" s="477"/>
      <c r="QU320" s="477"/>
      <c r="QZ320" s="477"/>
      <c r="RC320" s="477"/>
      <c r="RH320" s="477"/>
      <c r="RK320" s="477"/>
      <c r="RP320" s="477"/>
      <c r="RS320" s="477"/>
      <c r="RX320" s="477"/>
      <c r="SA320" s="477"/>
      <c r="SF320" s="477"/>
      <c r="SI320" s="477"/>
      <c r="SN320" s="477"/>
      <c r="SQ320" s="477"/>
      <c r="SV320" s="477"/>
      <c r="SY320" s="477"/>
      <c r="TD320" s="477"/>
      <c r="TG320" s="477"/>
      <c r="TL320" s="477"/>
      <c r="TO320" s="477"/>
      <c r="TT320" s="477"/>
      <c r="TW320" s="477"/>
      <c r="UB320" s="477"/>
      <c r="UE320" s="477"/>
      <c r="UJ320" s="477"/>
      <c r="UM320" s="477"/>
      <c r="UR320" s="477"/>
      <c r="UU320" s="477"/>
      <c r="UZ320" s="477"/>
      <c r="VC320" s="477"/>
      <c r="VH320" s="477"/>
      <c r="VK320" s="477"/>
      <c r="VP320" s="477"/>
      <c r="VS320" s="477"/>
      <c r="VX320" s="477"/>
      <c r="WA320" s="477"/>
      <c r="WF320" s="477"/>
      <c r="WI320" s="477"/>
      <c r="WN320" s="477"/>
      <c r="WQ320" s="477"/>
      <c r="WV320" s="477"/>
      <c r="WY320" s="477"/>
      <c r="XD320" s="477"/>
      <c r="XG320" s="477"/>
      <c r="XL320" s="477"/>
      <c r="XO320" s="477"/>
      <c r="XT320" s="477"/>
      <c r="XW320" s="477"/>
      <c r="YB320" s="477"/>
      <c r="YE320" s="477"/>
      <c r="YJ320" s="477"/>
      <c r="YM320" s="477"/>
      <c r="YR320" s="477"/>
      <c r="YU320" s="477"/>
      <c r="YZ320" s="477"/>
      <c r="ZC320" s="477"/>
      <c r="ZH320" s="477"/>
      <c r="ZK320" s="477"/>
      <c r="ZP320" s="477"/>
      <c r="ZS320" s="477"/>
      <c r="ZX320" s="477"/>
      <c r="AAA320" s="477"/>
      <c r="AAF320" s="477"/>
      <c r="AAI320" s="477"/>
      <c r="AAN320" s="477"/>
      <c r="AAQ320" s="477"/>
      <c r="AAV320" s="477"/>
      <c r="AAY320" s="477"/>
      <c r="ABD320" s="477"/>
      <c r="ABG320" s="477"/>
      <c r="ABL320" s="477"/>
      <c r="ABO320" s="477"/>
      <c r="ABT320" s="477"/>
      <c r="ABW320" s="477"/>
      <c r="ACB320" s="477"/>
      <c r="ACE320" s="477"/>
      <c r="ACJ320" s="477"/>
      <c r="ACM320" s="477"/>
      <c r="ACR320" s="477"/>
      <c r="ACU320" s="477"/>
      <c r="ACZ320" s="477"/>
      <c r="ADC320" s="477"/>
      <c r="ADH320" s="477"/>
      <c r="ADK320" s="477"/>
      <c r="ADP320" s="477"/>
      <c r="ADS320" s="477"/>
      <c r="ADX320" s="477"/>
      <c r="AEA320" s="477"/>
      <c r="AEF320" s="477"/>
      <c r="AEI320" s="477"/>
      <c r="AEN320" s="477"/>
      <c r="AEQ320" s="477"/>
      <c r="AEV320" s="477"/>
      <c r="AEY320" s="477"/>
      <c r="AFD320" s="477"/>
      <c r="AFG320" s="477"/>
      <c r="AFL320" s="477"/>
      <c r="AFO320" s="477"/>
      <c r="AFT320" s="477"/>
      <c r="AFW320" s="477"/>
      <c r="AGB320" s="477"/>
      <c r="AGE320" s="477"/>
      <c r="AGJ320" s="477"/>
      <c r="AGM320" s="477"/>
      <c r="AGR320" s="477"/>
      <c r="AGU320" s="477"/>
      <c r="AGZ320" s="477"/>
      <c r="AHC320" s="477"/>
      <c r="AHH320" s="477"/>
      <c r="AHK320" s="477"/>
      <c r="AHP320" s="477"/>
      <c r="AHS320" s="477"/>
      <c r="AHX320" s="477"/>
      <c r="AIA320" s="477"/>
      <c r="AIF320" s="477"/>
      <c r="AII320" s="477"/>
      <c r="AIN320" s="477"/>
      <c r="AIQ320" s="477"/>
      <c r="AIV320" s="477"/>
      <c r="AIY320" s="477"/>
      <c r="AJD320" s="477"/>
      <c r="AJG320" s="477"/>
      <c r="AJL320" s="477"/>
      <c r="AJO320" s="477"/>
      <c r="AJT320" s="477"/>
      <c r="AJW320" s="477"/>
      <c r="AKB320" s="477"/>
      <c r="AKE320" s="477"/>
      <c r="AKJ320" s="477"/>
      <c r="AKM320" s="477"/>
      <c r="AKR320" s="477"/>
      <c r="AKU320" s="477"/>
      <c r="AKZ320" s="477"/>
      <c r="ALC320" s="477"/>
      <c r="ALH320" s="477"/>
      <c r="ALK320" s="477"/>
      <c r="ALP320" s="477"/>
      <c r="ALS320" s="477"/>
      <c r="ALX320" s="477"/>
      <c r="AMA320" s="477"/>
      <c r="AMF320" s="477"/>
      <c r="AMI320" s="477"/>
      <c r="AMN320" s="477"/>
      <c r="AMQ320" s="477"/>
      <c r="AMV320" s="477"/>
      <c r="AMY320" s="477"/>
      <c r="AND320" s="477"/>
      <c r="ANG320" s="477"/>
      <c r="ANL320" s="477"/>
      <c r="ANO320" s="477"/>
      <c r="ANT320" s="477"/>
      <c r="ANW320" s="477"/>
      <c r="AOB320" s="477"/>
      <c r="AOE320" s="477"/>
      <c r="AOJ320" s="477"/>
      <c r="AOM320" s="477"/>
      <c r="AOR320" s="477"/>
      <c r="AOU320" s="477"/>
      <c r="AOZ320" s="477"/>
      <c r="APC320" s="477"/>
      <c r="APH320" s="477"/>
      <c r="APK320" s="477"/>
      <c r="APP320" s="477"/>
      <c r="APS320" s="477"/>
      <c r="APX320" s="477"/>
      <c r="AQA320" s="477"/>
      <c r="AQF320" s="477"/>
      <c r="AQI320" s="477"/>
      <c r="AQN320" s="477"/>
      <c r="AQQ320" s="477"/>
      <c r="AQV320" s="477"/>
      <c r="AQY320" s="477"/>
      <c r="ARD320" s="477"/>
      <c r="ARG320" s="477"/>
      <c r="ARL320" s="477"/>
      <c r="ARO320" s="477"/>
      <c r="ART320" s="477"/>
      <c r="ARW320" s="477"/>
      <c r="ASB320" s="477"/>
      <c r="ASE320" s="477"/>
      <c r="ASJ320" s="477"/>
      <c r="ASM320" s="477"/>
      <c r="ASR320" s="477"/>
      <c r="ASU320" s="477"/>
      <c r="ASZ320" s="477"/>
      <c r="ATC320" s="477"/>
      <c r="ATH320" s="477"/>
      <c r="ATK320" s="477"/>
      <c r="ATP320" s="477"/>
      <c r="ATS320" s="477"/>
      <c r="ATX320" s="477"/>
      <c r="AUA320" s="477"/>
      <c r="AUF320" s="477"/>
      <c r="AUI320" s="477"/>
      <c r="AUN320" s="477"/>
      <c r="AUQ320" s="477"/>
      <c r="AUV320" s="477"/>
      <c r="AUY320" s="477"/>
      <c r="AVD320" s="477"/>
      <c r="AVG320" s="477"/>
      <c r="AVL320" s="477"/>
      <c r="AVO320" s="477"/>
      <c r="AVT320" s="477"/>
      <c r="AVW320" s="477"/>
      <c r="AWB320" s="477"/>
      <c r="AWE320" s="477"/>
      <c r="AWJ320" s="477"/>
      <c r="AWM320" s="477"/>
      <c r="AWR320" s="477"/>
      <c r="AWU320" s="477"/>
      <c r="AWZ320" s="477"/>
      <c r="AXC320" s="477"/>
      <c r="AXH320" s="477"/>
      <c r="AXK320" s="477"/>
      <c r="AXP320" s="477"/>
      <c r="AXS320" s="477"/>
      <c r="AXX320" s="477"/>
      <c r="AYA320" s="477"/>
      <c r="AYF320" s="477"/>
      <c r="AYI320" s="477"/>
      <c r="AYN320" s="477"/>
      <c r="AYQ320" s="477"/>
      <c r="AYV320" s="477"/>
      <c r="AYY320" s="477"/>
      <c r="AZD320" s="477"/>
      <c r="AZG320" s="477"/>
      <c r="AZL320" s="477"/>
      <c r="AZO320" s="477"/>
      <c r="AZT320" s="477"/>
      <c r="AZW320" s="477"/>
      <c r="BAB320" s="477"/>
      <c r="BAE320" s="477"/>
      <c r="BAJ320" s="477"/>
      <c r="BAM320" s="477"/>
      <c r="BAR320" s="477"/>
      <c r="BAU320" s="477"/>
      <c r="BAZ320" s="477"/>
      <c r="BBC320" s="477"/>
      <c r="BBH320" s="477"/>
      <c r="BBK320" s="477"/>
      <c r="BBP320" s="477"/>
      <c r="BBS320" s="477"/>
      <c r="BBX320" s="477"/>
      <c r="BCA320" s="477"/>
      <c r="BCF320" s="477"/>
      <c r="BCI320" s="477"/>
      <c r="BCN320" s="477"/>
      <c r="BCQ320" s="477"/>
      <c r="BCV320" s="477"/>
      <c r="BCY320" s="477"/>
      <c r="BDD320" s="477"/>
      <c r="BDG320" s="477"/>
      <c r="BDL320" s="477"/>
      <c r="BDO320" s="477"/>
      <c r="BDT320" s="477"/>
      <c r="BDW320" s="477"/>
      <c r="BEB320" s="477"/>
      <c r="BEE320" s="477"/>
      <c r="BEJ320" s="477"/>
      <c r="BEM320" s="477"/>
      <c r="BER320" s="477"/>
      <c r="BEU320" s="477"/>
      <c r="BEZ320" s="477"/>
      <c r="BFC320" s="477"/>
      <c r="BFH320" s="477"/>
      <c r="BFK320" s="477"/>
      <c r="BFP320" s="477"/>
      <c r="BFS320" s="477"/>
      <c r="BFX320" s="477"/>
      <c r="BGA320" s="477"/>
      <c r="BGF320" s="477"/>
      <c r="BGI320" s="477"/>
      <c r="BGN320" s="477"/>
      <c r="BGQ320" s="477"/>
      <c r="BGV320" s="477"/>
      <c r="BGY320" s="477"/>
      <c r="BHD320" s="477"/>
      <c r="BHG320" s="477"/>
      <c r="BHL320" s="477"/>
      <c r="BHO320" s="477"/>
      <c r="BHT320" s="477"/>
      <c r="BHW320" s="477"/>
      <c r="BIB320" s="477"/>
      <c r="BIE320" s="477"/>
      <c r="BIJ320" s="477"/>
      <c r="BIM320" s="477"/>
      <c r="BIR320" s="477"/>
      <c r="BIU320" s="477"/>
      <c r="BIZ320" s="477"/>
      <c r="BJC320" s="477"/>
      <c r="BJH320" s="477"/>
      <c r="BJK320" s="477"/>
      <c r="BJP320" s="477"/>
      <c r="BJS320" s="477"/>
      <c r="BJX320" s="477"/>
      <c r="BKA320" s="477"/>
      <c r="BKF320" s="477"/>
      <c r="BKI320" s="477"/>
      <c r="BKN320" s="477"/>
      <c r="BKQ320" s="477"/>
      <c r="BKV320" s="477"/>
      <c r="BKY320" s="477"/>
      <c r="BLD320" s="477"/>
      <c r="BLG320" s="477"/>
      <c r="BLL320" s="477"/>
      <c r="BLO320" s="477"/>
      <c r="BLT320" s="477"/>
      <c r="BLW320" s="477"/>
      <c r="BMB320" s="477"/>
      <c r="BME320" s="477"/>
      <c r="BMJ320" s="477"/>
      <c r="BMM320" s="477"/>
      <c r="BMR320" s="477"/>
      <c r="BMU320" s="477"/>
      <c r="BMZ320" s="477"/>
      <c r="BNC320" s="477"/>
      <c r="BNH320" s="477"/>
      <c r="BNK320" s="477"/>
      <c r="BNP320" s="477"/>
      <c r="BNS320" s="477"/>
      <c r="BNX320" s="477"/>
      <c r="BOA320" s="477"/>
      <c r="BOF320" s="477"/>
      <c r="BOI320" s="477"/>
      <c r="BON320" s="477"/>
      <c r="BOQ320" s="477"/>
      <c r="BOV320" s="477"/>
      <c r="BOY320" s="477"/>
      <c r="BPD320" s="477"/>
      <c r="BPG320" s="477"/>
      <c r="BPL320" s="477"/>
      <c r="BPO320" s="477"/>
      <c r="BPT320" s="477"/>
      <c r="BPW320" s="477"/>
      <c r="BQB320" s="477"/>
      <c r="BQE320" s="477"/>
      <c r="BQJ320" s="477"/>
      <c r="BQM320" s="477"/>
      <c r="BQR320" s="477"/>
      <c r="BQU320" s="477"/>
      <c r="BQZ320" s="477"/>
      <c r="BRC320" s="477"/>
      <c r="BRH320" s="477"/>
      <c r="BRK320" s="477"/>
      <c r="BRP320" s="477"/>
      <c r="BRS320" s="477"/>
      <c r="BRX320" s="477"/>
      <c r="BSA320" s="477"/>
      <c r="BSF320" s="477"/>
      <c r="BSI320" s="477"/>
      <c r="BSN320" s="477"/>
      <c r="BSQ320" s="477"/>
      <c r="BSV320" s="477"/>
      <c r="BSY320" s="477"/>
      <c r="BTD320" s="477"/>
      <c r="BTG320" s="477"/>
      <c r="BTL320" s="477"/>
      <c r="BTO320" s="477"/>
      <c r="BTT320" s="477"/>
      <c r="BTW320" s="477"/>
      <c r="BUB320" s="477"/>
      <c r="BUE320" s="477"/>
      <c r="BUJ320" s="477"/>
      <c r="BUM320" s="477"/>
      <c r="BUR320" s="477"/>
      <c r="BUU320" s="477"/>
      <c r="BUZ320" s="477"/>
      <c r="BVC320" s="477"/>
      <c r="BVH320" s="477"/>
      <c r="BVK320" s="477"/>
      <c r="BVP320" s="477"/>
      <c r="BVS320" s="477"/>
      <c r="BVX320" s="477"/>
      <c r="BWA320" s="477"/>
      <c r="BWF320" s="477"/>
      <c r="BWI320" s="477"/>
      <c r="BWN320" s="477"/>
      <c r="BWQ320" s="477"/>
      <c r="BWV320" s="477"/>
      <c r="BWY320" s="477"/>
      <c r="BXD320" s="477"/>
      <c r="BXG320" s="477"/>
      <c r="BXL320" s="477"/>
      <c r="BXO320" s="477"/>
      <c r="BXT320" s="477"/>
      <c r="BXW320" s="477"/>
      <c r="BYB320" s="477"/>
      <c r="BYE320" s="477"/>
      <c r="BYJ320" s="477"/>
      <c r="BYM320" s="477"/>
      <c r="BYR320" s="477"/>
      <c r="BYU320" s="477"/>
      <c r="BYZ320" s="477"/>
      <c r="BZC320" s="477"/>
      <c r="BZH320" s="477"/>
      <c r="BZK320" s="477"/>
      <c r="BZP320" s="477"/>
      <c r="BZS320" s="477"/>
      <c r="BZX320" s="477"/>
      <c r="CAA320" s="477"/>
      <c r="CAF320" s="477"/>
      <c r="CAI320" s="477"/>
      <c r="CAN320" s="477"/>
      <c r="CAQ320" s="477"/>
      <c r="CAV320" s="477"/>
      <c r="CAY320" s="477"/>
      <c r="CBD320" s="477"/>
      <c r="CBG320" s="477"/>
      <c r="CBL320" s="477"/>
      <c r="CBO320" s="477"/>
      <c r="CBT320" s="477"/>
      <c r="CBW320" s="477"/>
      <c r="CCB320" s="477"/>
      <c r="CCE320" s="477"/>
      <c r="CCJ320" s="477"/>
      <c r="CCM320" s="477"/>
      <c r="CCR320" s="477"/>
      <c r="CCU320" s="477"/>
      <c r="CCZ320" s="477"/>
      <c r="CDC320" s="477"/>
      <c r="CDH320" s="477"/>
      <c r="CDK320" s="477"/>
      <c r="CDP320" s="477"/>
      <c r="CDS320" s="477"/>
      <c r="CDX320" s="477"/>
      <c r="CEA320" s="477"/>
      <c r="CEF320" s="477"/>
      <c r="CEI320" s="477"/>
      <c r="CEN320" s="477"/>
      <c r="CEQ320" s="477"/>
      <c r="CEV320" s="477"/>
      <c r="CEY320" s="477"/>
      <c r="CFD320" s="477"/>
      <c r="CFG320" s="477"/>
      <c r="CFL320" s="477"/>
      <c r="CFO320" s="477"/>
      <c r="CFT320" s="477"/>
      <c r="CFW320" s="477"/>
      <c r="CGB320" s="477"/>
      <c r="CGE320" s="477"/>
      <c r="CGJ320" s="477"/>
      <c r="CGM320" s="477"/>
      <c r="CGR320" s="477"/>
      <c r="CGU320" s="477"/>
      <c r="CGZ320" s="477"/>
      <c r="CHC320" s="477"/>
      <c r="CHH320" s="477"/>
      <c r="CHK320" s="477"/>
      <c r="CHP320" s="477"/>
      <c r="CHS320" s="477"/>
      <c r="CHX320" s="477"/>
      <c r="CIA320" s="477"/>
      <c r="CIF320" s="477"/>
      <c r="CII320" s="477"/>
      <c r="CIN320" s="477"/>
      <c r="CIQ320" s="477"/>
      <c r="CIV320" s="477"/>
      <c r="CIY320" s="477"/>
      <c r="CJD320" s="477"/>
      <c r="CJG320" s="477"/>
      <c r="CJL320" s="477"/>
      <c r="CJO320" s="477"/>
      <c r="CJT320" s="477"/>
      <c r="CJW320" s="477"/>
      <c r="CKB320" s="477"/>
      <c r="CKE320" s="477"/>
      <c r="CKJ320" s="477"/>
      <c r="CKM320" s="477"/>
      <c r="CKR320" s="477"/>
      <c r="CKU320" s="477"/>
      <c r="CKZ320" s="477"/>
      <c r="CLC320" s="477"/>
      <c r="CLH320" s="477"/>
      <c r="CLK320" s="477"/>
      <c r="CLP320" s="477"/>
      <c r="CLS320" s="477"/>
      <c r="CLX320" s="477"/>
      <c r="CMA320" s="477"/>
      <c r="CMF320" s="477"/>
      <c r="CMI320" s="477"/>
      <c r="CMN320" s="477"/>
      <c r="CMQ320" s="477"/>
      <c r="CMV320" s="477"/>
      <c r="CMY320" s="477"/>
      <c r="CND320" s="477"/>
      <c r="CNG320" s="477"/>
      <c r="CNL320" s="477"/>
      <c r="CNO320" s="477"/>
      <c r="CNT320" s="477"/>
      <c r="CNW320" s="477"/>
      <c r="COB320" s="477"/>
      <c r="COE320" s="477"/>
      <c r="COJ320" s="477"/>
      <c r="COM320" s="477"/>
      <c r="COR320" s="477"/>
      <c r="COU320" s="477"/>
      <c r="COZ320" s="477"/>
      <c r="CPC320" s="477"/>
      <c r="CPH320" s="477"/>
      <c r="CPK320" s="477"/>
      <c r="CPP320" s="477"/>
      <c r="CPS320" s="477"/>
      <c r="CPX320" s="477"/>
      <c r="CQA320" s="477"/>
      <c r="CQF320" s="477"/>
      <c r="CQI320" s="477"/>
      <c r="CQN320" s="477"/>
      <c r="CQQ320" s="477"/>
      <c r="CQV320" s="477"/>
      <c r="CQY320" s="477"/>
      <c r="CRD320" s="477"/>
      <c r="CRG320" s="477"/>
      <c r="CRL320" s="477"/>
      <c r="CRO320" s="477"/>
      <c r="CRT320" s="477"/>
      <c r="CRW320" s="477"/>
      <c r="CSB320" s="477"/>
      <c r="CSE320" s="477"/>
      <c r="CSJ320" s="477"/>
      <c r="CSM320" s="477"/>
      <c r="CSR320" s="477"/>
      <c r="CSU320" s="477"/>
      <c r="CSZ320" s="477"/>
      <c r="CTC320" s="477"/>
      <c r="CTH320" s="477"/>
      <c r="CTK320" s="477"/>
      <c r="CTP320" s="477"/>
      <c r="CTS320" s="477"/>
      <c r="CTX320" s="477"/>
      <c r="CUA320" s="477"/>
      <c r="CUF320" s="477"/>
      <c r="CUI320" s="477"/>
      <c r="CUN320" s="477"/>
      <c r="CUQ320" s="477"/>
      <c r="CUV320" s="477"/>
      <c r="CUY320" s="477"/>
      <c r="CVD320" s="477"/>
      <c r="CVG320" s="477"/>
      <c r="CVL320" s="477"/>
      <c r="CVO320" s="477"/>
      <c r="CVT320" s="477"/>
      <c r="CVW320" s="477"/>
      <c r="CWB320" s="477"/>
      <c r="CWE320" s="477"/>
      <c r="CWJ320" s="477"/>
      <c r="CWM320" s="477"/>
      <c r="CWR320" s="477"/>
      <c r="CWU320" s="477"/>
      <c r="CWZ320" s="477"/>
      <c r="CXC320" s="477"/>
      <c r="CXH320" s="477"/>
      <c r="CXK320" s="477"/>
      <c r="CXP320" s="477"/>
      <c r="CXS320" s="477"/>
      <c r="CXX320" s="477"/>
      <c r="CYA320" s="477"/>
      <c r="CYF320" s="477"/>
      <c r="CYI320" s="477"/>
      <c r="CYN320" s="477"/>
      <c r="CYQ320" s="477"/>
      <c r="CYV320" s="477"/>
      <c r="CYY320" s="477"/>
      <c r="CZD320" s="477"/>
      <c r="CZG320" s="477"/>
      <c r="CZL320" s="477"/>
      <c r="CZO320" s="477"/>
      <c r="CZT320" s="477"/>
      <c r="CZW320" s="477"/>
      <c r="DAB320" s="477"/>
      <c r="DAE320" s="477"/>
      <c r="DAJ320" s="477"/>
      <c r="DAM320" s="477"/>
      <c r="DAR320" s="477"/>
      <c r="DAU320" s="477"/>
      <c r="DAZ320" s="477"/>
      <c r="DBC320" s="477"/>
      <c r="DBH320" s="477"/>
      <c r="DBK320" s="477"/>
      <c r="DBP320" s="477"/>
      <c r="DBS320" s="477"/>
      <c r="DBX320" s="477"/>
      <c r="DCA320" s="477"/>
      <c r="DCF320" s="477"/>
      <c r="DCI320" s="477"/>
      <c r="DCN320" s="477"/>
      <c r="DCQ320" s="477"/>
      <c r="DCV320" s="477"/>
      <c r="DCY320" s="477"/>
      <c r="DDD320" s="477"/>
      <c r="DDG320" s="477"/>
      <c r="DDL320" s="477"/>
      <c r="DDO320" s="477"/>
      <c r="DDT320" s="477"/>
      <c r="DDW320" s="477"/>
      <c r="DEB320" s="477"/>
      <c r="DEE320" s="477"/>
      <c r="DEJ320" s="477"/>
      <c r="DEM320" s="477"/>
      <c r="DER320" s="477"/>
      <c r="DEU320" s="477"/>
      <c r="DEZ320" s="477"/>
      <c r="DFC320" s="477"/>
      <c r="DFH320" s="477"/>
      <c r="DFK320" s="477"/>
      <c r="DFP320" s="477"/>
      <c r="DFS320" s="477"/>
      <c r="DFX320" s="477"/>
      <c r="DGA320" s="477"/>
      <c r="DGF320" s="477"/>
      <c r="DGI320" s="477"/>
      <c r="DGN320" s="477"/>
      <c r="DGQ320" s="477"/>
      <c r="DGV320" s="477"/>
      <c r="DGY320" s="477"/>
      <c r="DHD320" s="477"/>
      <c r="DHG320" s="477"/>
      <c r="DHL320" s="477"/>
      <c r="DHO320" s="477"/>
      <c r="DHT320" s="477"/>
      <c r="DHW320" s="477"/>
      <c r="DIB320" s="477"/>
      <c r="DIE320" s="477"/>
      <c r="DIJ320" s="477"/>
      <c r="DIM320" s="477"/>
      <c r="DIR320" s="477"/>
      <c r="DIU320" s="477"/>
      <c r="DIZ320" s="477"/>
      <c r="DJC320" s="477"/>
      <c r="DJH320" s="477"/>
      <c r="DJK320" s="477"/>
      <c r="DJP320" s="477"/>
      <c r="DJS320" s="477"/>
      <c r="DJX320" s="477"/>
      <c r="DKA320" s="477"/>
      <c r="DKF320" s="477"/>
      <c r="DKI320" s="477"/>
      <c r="DKN320" s="477"/>
      <c r="DKQ320" s="477"/>
      <c r="DKV320" s="477"/>
      <c r="DKY320" s="477"/>
      <c r="DLD320" s="477"/>
      <c r="DLG320" s="477"/>
      <c r="DLL320" s="477"/>
      <c r="DLO320" s="477"/>
      <c r="DLT320" s="477"/>
      <c r="DLW320" s="477"/>
      <c r="DMB320" s="477"/>
      <c r="DME320" s="477"/>
      <c r="DMJ320" s="477"/>
      <c r="DMM320" s="477"/>
      <c r="DMR320" s="477"/>
      <c r="DMU320" s="477"/>
      <c r="DMZ320" s="477"/>
      <c r="DNC320" s="477"/>
      <c r="DNH320" s="477"/>
      <c r="DNK320" s="477"/>
      <c r="DNP320" s="477"/>
      <c r="DNS320" s="477"/>
      <c r="DNX320" s="477"/>
      <c r="DOA320" s="477"/>
      <c r="DOF320" s="477"/>
      <c r="DOI320" s="477"/>
      <c r="DON320" s="477"/>
      <c r="DOQ320" s="477"/>
      <c r="DOV320" s="477"/>
      <c r="DOY320" s="477"/>
      <c r="DPD320" s="477"/>
      <c r="DPG320" s="477"/>
      <c r="DPL320" s="477"/>
      <c r="DPO320" s="477"/>
      <c r="DPT320" s="477"/>
      <c r="DPW320" s="477"/>
      <c r="DQB320" s="477"/>
      <c r="DQE320" s="477"/>
      <c r="DQJ320" s="477"/>
      <c r="DQM320" s="477"/>
      <c r="DQR320" s="477"/>
      <c r="DQU320" s="477"/>
      <c r="DQZ320" s="477"/>
      <c r="DRC320" s="477"/>
      <c r="DRH320" s="477"/>
      <c r="DRK320" s="477"/>
      <c r="DRP320" s="477"/>
      <c r="DRS320" s="477"/>
      <c r="DRX320" s="477"/>
      <c r="DSA320" s="477"/>
      <c r="DSF320" s="477"/>
      <c r="DSI320" s="477"/>
      <c r="DSN320" s="477"/>
      <c r="DSQ320" s="477"/>
      <c r="DSV320" s="477"/>
      <c r="DSY320" s="477"/>
      <c r="DTD320" s="477"/>
      <c r="DTG320" s="477"/>
      <c r="DTL320" s="477"/>
      <c r="DTO320" s="477"/>
      <c r="DTT320" s="477"/>
      <c r="DTW320" s="477"/>
      <c r="DUB320" s="477"/>
      <c r="DUE320" s="477"/>
      <c r="DUJ320" s="477"/>
      <c r="DUM320" s="477"/>
      <c r="DUR320" s="477"/>
      <c r="DUU320" s="477"/>
      <c r="DUZ320" s="477"/>
      <c r="DVC320" s="477"/>
      <c r="DVH320" s="477"/>
      <c r="DVK320" s="477"/>
      <c r="DVP320" s="477"/>
      <c r="DVS320" s="477"/>
      <c r="DVX320" s="477"/>
      <c r="DWA320" s="477"/>
      <c r="DWF320" s="477"/>
      <c r="DWI320" s="477"/>
      <c r="DWN320" s="477"/>
      <c r="DWQ320" s="477"/>
      <c r="DWV320" s="477"/>
      <c r="DWY320" s="477"/>
      <c r="DXD320" s="477"/>
      <c r="DXG320" s="477"/>
      <c r="DXL320" s="477"/>
      <c r="DXO320" s="477"/>
      <c r="DXT320" s="477"/>
      <c r="DXW320" s="477"/>
      <c r="DYB320" s="477"/>
      <c r="DYE320" s="477"/>
      <c r="DYJ320" s="477"/>
      <c r="DYM320" s="477"/>
      <c r="DYR320" s="477"/>
      <c r="DYU320" s="477"/>
      <c r="DYZ320" s="477"/>
      <c r="DZC320" s="477"/>
      <c r="DZH320" s="477"/>
      <c r="DZK320" s="477"/>
      <c r="DZP320" s="477"/>
      <c r="DZS320" s="477"/>
      <c r="DZX320" s="477"/>
      <c r="EAA320" s="477"/>
      <c r="EAF320" s="477"/>
      <c r="EAI320" s="477"/>
      <c r="EAN320" s="477"/>
      <c r="EAQ320" s="477"/>
      <c r="EAV320" s="477"/>
      <c r="EAY320" s="477"/>
      <c r="EBD320" s="477"/>
      <c r="EBG320" s="477"/>
      <c r="EBL320" s="477"/>
      <c r="EBO320" s="477"/>
      <c r="EBT320" s="477"/>
      <c r="EBW320" s="477"/>
      <c r="ECB320" s="477"/>
      <c r="ECE320" s="477"/>
      <c r="ECJ320" s="477"/>
      <c r="ECM320" s="477"/>
      <c r="ECR320" s="477"/>
      <c r="ECU320" s="477"/>
      <c r="ECZ320" s="477"/>
      <c r="EDC320" s="477"/>
      <c r="EDH320" s="477"/>
      <c r="EDK320" s="477"/>
      <c r="EDP320" s="477"/>
      <c r="EDS320" s="477"/>
      <c r="EDX320" s="477"/>
      <c r="EEA320" s="477"/>
      <c r="EEF320" s="477"/>
      <c r="EEI320" s="477"/>
      <c r="EEN320" s="477"/>
      <c r="EEQ320" s="477"/>
      <c r="EEV320" s="477"/>
      <c r="EEY320" s="477"/>
      <c r="EFD320" s="477"/>
      <c r="EFG320" s="477"/>
      <c r="EFL320" s="477"/>
      <c r="EFO320" s="477"/>
      <c r="EFT320" s="477"/>
      <c r="EFW320" s="477"/>
      <c r="EGB320" s="477"/>
      <c r="EGE320" s="477"/>
      <c r="EGJ320" s="477"/>
      <c r="EGM320" s="477"/>
      <c r="EGR320" s="477"/>
      <c r="EGU320" s="477"/>
      <c r="EGZ320" s="477"/>
      <c r="EHC320" s="477"/>
      <c r="EHH320" s="477"/>
      <c r="EHK320" s="477"/>
      <c r="EHP320" s="477"/>
      <c r="EHS320" s="477"/>
      <c r="EHX320" s="477"/>
      <c r="EIA320" s="477"/>
      <c r="EIF320" s="477"/>
      <c r="EII320" s="477"/>
      <c r="EIN320" s="477"/>
      <c r="EIQ320" s="477"/>
      <c r="EIV320" s="477"/>
      <c r="EIY320" s="477"/>
      <c r="EJD320" s="477"/>
      <c r="EJG320" s="477"/>
      <c r="EJL320" s="477"/>
      <c r="EJO320" s="477"/>
      <c r="EJT320" s="477"/>
      <c r="EJW320" s="477"/>
      <c r="EKB320" s="477"/>
      <c r="EKE320" s="477"/>
      <c r="EKJ320" s="477"/>
      <c r="EKM320" s="477"/>
      <c r="EKR320" s="477"/>
      <c r="EKU320" s="477"/>
      <c r="EKZ320" s="477"/>
      <c r="ELC320" s="477"/>
      <c r="ELH320" s="477"/>
      <c r="ELK320" s="477"/>
      <c r="ELP320" s="477"/>
      <c r="ELS320" s="477"/>
      <c r="ELX320" s="477"/>
      <c r="EMA320" s="477"/>
      <c r="EMF320" s="477"/>
      <c r="EMI320" s="477"/>
      <c r="EMN320" s="477"/>
      <c r="EMQ320" s="477"/>
      <c r="EMV320" s="477"/>
      <c r="EMY320" s="477"/>
      <c r="END320" s="477"/>
      <c r="ENG320" s="477"/>
      <c r="ENL320" s="477"/>
      <c r="ENO320" s="477"/>
      <c r="ENT320" s="477"/>
      <c r="ENW320" s="477"/>
      <c r="EOB320" s="477"/>
      <c r="EOE320" s="477"/>
      <c r="EOJ320" s="477"/>
      <c r="EOM320" s="477"/>
      <c r="EOR320" s="477"/>
      <c r="EOU320" s="477"/>
      <c r="EOZ320" s="477"/>
      <c r="EPC320" s="477"/>
      <c r="EPH320" s="477"/>
      <c r="EPK320" s="477"/>
      <c r="EPP320" s="477"/>
      <c r="EPS320" s="477"/>
      <c r="EPX320" s="477"/>
      <c r="EQA320" s="477"/>
      <c r="EQF320" s="477"/>
      <c r="EQI320" s="477"/>
      <c r="EQN320" s="477"/>
      <c r="EQQ320" s="477"/>
      <c r="EQV320" s="477"/>
      <c r="EQY320" s="477"/>
      <c r="ERD320" s="477"/>
      <c r="ERG320" s="477"/>
      <c r="ERL320" s="477"/>
      <c r="ERO320" s="477"/>
      <c r="ERT320" s="477"/>
      <c r="ERW320" s="477"/>
      <c r="ESB320" s="477"/>
      <c r="ESE320" s="477"/>
      <c r="ESJ320" s="477"/>
      <c r="ESM320" s="477"/>
      <c r="ESR320" s="477"/>
      <c r="ESU320" s="477"/>
      <c r="ESZ320" s="477"/>
      <c r="ETC320" s="477"/>
      <c r="ETH320" s="477"/>
      <c r="ETK320" s="477"/>
      <c r="ETP320" s="477"/>
      <c r="ETS320" s="477"/>
      <c r="ETX320" s="477"/>
      <c r="EUA320" s="477"/>
      <c r="EUF320" s="477"/>
      <c r="EUI320" s="477"/>
      <c r="EUN320" s="477"/>
      <c r="EUQ320" s="477"/>
      <c r="EUV320" s="477"/>
      <c r="EUY320" s="477"/>
      <c r="EVD320" s="477"/>
      <c r="EVG320" s="477"/>
      <c r="EVL320" s="477"/>
      <c r="EVO320" s="477"/>
      <c r="EVT320" s="477"/>
      <c r="EVW320" s="477"/>
      <c r="EWB320" s="477"/>
      <c r="EWE320" s="477"/>
      <c r="EWJ320" s="477"/>
      <c r="EWM320" s="477"/>
      <c r="EWR320" s="477"/>
      <c r="EWU320" s="477"/>
      <c r="EWZ320" s="477"/>
      <c r="EXC320" s="477"/>
      <c r="EXH320" s="477"/>
      <c r="EXK320" s="477"/>
      <c r="EXP320" s="477"/>
      <c r="EXS320" s="477"/>
      <c r="EXX320" s="477"/>
      <c r="EYA320" s="477"/>
      <c r="EYF320" s="477"/>
      <c r="EYI320" s="477"/>
      <c r="EYN320" s="477"/>
      <c r="EYQ320" s="477"/>
      <c r="EYV320" s="477"/>
      <c r="EYY320" s="477"/>
      <c r="EZD320" s="477"/>
      <c r="EZG320" s="477"/>
      <c r="EZL320" s="477"/>
      <c r="EZO320" s="477"/>
      <c r="EZT320" s="477"/>
      <c r="EZW320" s="477"/>
      <c r="FAB320" s="477"/>
      <c r="FAE320" s="477"/>
      <c r="FAJ320" s="477"/>
      <c r="FAM320" s="477"/>
      <c r="FAR320" s="477"/>
      <c r="FAU320" s="477"/>
      <c r="FAZ320" s="477"/>
      <c r="FBC320" s="477"/>
      <c r="FBH320" s="477"/>
      <c r="FBK320" s="477"/>
      <c r="FBP320" s="477"/>
      <c r="FBS320" s="477"/>
      <c r="FBX320" s="477"/>
      <c r="FCA320" s="477"/>
      <c r="FCF320" s="477"/>
      <c r="FCI320" s="477"/>
      <c r="FCN320" s="477"/>
      <c r="FCQ320" s="477"/>
      <c r="FCV320" s="477"/>
      <c r="FCY320" s="477"/>
      <c r="FDD320" s="477"/>
      <c r="FDG320" s="477"/>
      <c r="FDL320" s="477"/>
      <c r="FDO320" s="477"/>
      <c r="FDT320" s="477"/>
      <c r="FDW320" s="477"/>
      <c r="FEB320" s="477"/>
      <c r="FEE320" s="477"/>
      <c r="FEJ320" s="477"/>
      <c r="FEM320" s="477"/>
      <c r="FER320" s="477"/>
      <c r="FEU320" s="477"/>
      <c r="FEZ320" s="477"/>
      <c r="FFC320" s="477"/>
      <c r="FFH320" s="477"/>
      <c r="FFK320" s="477"/>
      <c r="FFP320" s="477"/>
      <c r="FFS320" s="477"/>
      <c r="FFX320" s="477"/>
      <c r="FGA320" s="477"/>
      <c r="FGF320" s="477"/>
      <c r="FGI320" s="477"/>
      <c r="FGN320" s="477"/>
      <c r="FGQ320" s="477"/>
      <c r="FGV320" s="477"/>
      <c r="FGY320" s="477"/>
      <c r="FHD320" s="477"/>
      <c r="FHG320" s="477"/>
      <c r="FHL320" s="477"/>
      <c r="FHO320" s="477"/>
      <c r="FHT320" s="477"/>
      <c r="FHW320" s="477"/>
      <c r="FIB320" s="477"/>
      <c r="FIE320" s="477"/>
      <c r="FIJ320" s="477"/>
      <c r="FIM320" s="477"/>
      <c r="FIR320" s="477"/>
      <c r="FIU320" s="477"/>
      <c r="FIZ320" s="477"/>
      <c r="FJC320" s="477"/>
      <c r="FJH320" s="477"/>
      <c r="FJK320" s="477"/>
      <c r="FJP320" s="477"/>
      <c r="FJS320" s="477"/>
      <c r="FJX320" s="477"/>
      <c r="FKA320" s="477"/>
      <c r="FKF320" s="477"/>
      <c r="FKI320" s="477"/>
      <c r="FKN320" s="477"/>
      <c r="FKQ320" s="477"/>
      <c r="FKV320" s="477"/>
      <c r="FKY320" s="477"/>
      <c r="FLD320" s="477"/>
      <c r="FLG320" s="477"/>
      <c r="FLL320" s="477"/>
      <c r="FLO320" s="477"/>
      <c r="FLT320" s="477"/>
      <c r="FLW320" s="477"/>
      <c r="FMB320" s="477"/>
      <c r="FME320" s="477"/>
      <c r="FMJ320" s="477"/>
      <c r="FMM320" s="477"/>
      <c r="FMR320" s="477"/>
      <c r="FMU320" s="477"/>
      <c r="FMZ320" s="477"/>
      <c r="FNC320" s="477"/>
      <c r="FNH320" s="477"/>
      <c r="FNK320" s="477"/>
      <c r="FNP320" s="477"/>
      <c r="FNS320" s="477"/>
      <c r="FNX320" s="477"/>
      <c r="FOA320" s="477"/>
      <c r="FOF320" s="477"/>
      <c r="FOI320" s="477"/>
      <c r="FON320" s="477"/>
      <c r="FOQ320" s="477"/>
      <c r="FOV320" s="477"/>
      <c r="FOY320" s="477"/>
      <c r="FPD320" s="477"/>
      <c r="FPG320" s="477"/>
      <c r="FPL320" s="477"/>
      <c r="FPO320" s="477"/>
      <c r="FPT320" s="477"/>
      <c r="FPW320" s="477"/>
      <c r="FQB320" s="477"/>
      <c r="FQE320" s="477"/>
      <c r="FQJ320" s="477"/>
      <c r="FQM320" s="477"/>
      <c r="FQR320" s="477"/>
      <c r="FQU320" s="477"/>
      <c r="FQZ320" s="477"/>
      <c r="FRC320" s="477"/>
      <c r="FRH320" s="477"/>
      <c r="FRK320" s="477"/>
      <c r="FRP320" s="477"/>
      <c r="FRS320" s="477"/>
      <c r="FRX320" s="477"/>
      <c r="FSA320" s="477"/>
      <c r="FSF320" s="477"/>
      <c r="FSI320" s="477"/>
      <c r="FSN320" s="477"/>
      <c r="FSQ320" s="477"/>
      <c r="FSV320" s="477"/>
      <c r="FSY320" s="477"/>
      <c r="FTD320" s="477"/>
      <c r="FTG320" s="477"/>
      <c r="FTL320" s="477"/>
      <c r="FTO320" s="477"/>
      <c r="FTT320" s="477"/>
      <c r="FTW320" s="477"/>
      <c r="FUB320" s="477"/>
      <c r="FUE320" s="477"/>
      <c r="FUJ320" s="477"/>
      <c r="FUM320" s="477"/>
      <c r="FUR320" s="477"/>
      <c r="FUU320" s="477"/>
      <c r="FUZ320" s="477"/>
      <c r="FVC320" s="477"/>
      <c r="FVH320" s="477"/>
      <c r="FVK320" s="477"/>
      <c r="FVP320" s="477"/>
      <c r="FVS320" s="477"/>
      <c r="FVX320" s="477"/>
      <c r="FWA320" s="477"/>
      <c r="FWF320" s="477"/>
      <c r="FWI320" s="477"/>
      <c r="FWN320" s="477"/>
      <c r="FWQ320" s="477"/>
      <c r="FWV320" s="477"/>
      <c r="FWY320" s="477"/>
      <c r="FXD320" s="477"/>
      <c r="FXG320" s="477"/>
      <c r="FXL320" s="477"/>
      <c r="FXO320" s="477"/>
      <c r="FXT320" s="477"/>
      <c r="FXW320" s="477"/>
      <c r="FYB320" s="477"/>
      <c r="FYE320" s="477"/>
      <c r="FYJ320" s="477"/>
      <c r="FYM320" s="477"/>
      <c r="FYR320" s="477"/>
      <c r="FYU320" s="477"/>
      <c r="FYZ320" s="477"/>
      <c r="FZC320" s="477"/>
      <c r="FZH320" s="477"/>
      <c r="FZK320" s="477"/>
      <c r="FZP320" s="477"/>
      <c r="FZS320" s="477"/>
      <c r="FZX320" s="477"/>
      <c r="GAA320" s="477"/>
      <c r="GAF320" s="477"/>
      <c r="GAI320" s="477"/>
      <c r="GAN320" s="477"/>
      <c r="GAQ320" s="477"/>
      <c r="GAV320" s="477"/>
      <c r="GAY320" s="477"/>
      <c r="GBD320" s="477"/>
      <c r="GBG320" s="477"/>
      <c r="GBL320" s="477"/>
      <c r="GBO320" s="477"/>
      <c r="GBT320" s="477"/>
      <c r="GBW320" s="477"/>
      <c r="GCB320" s="477"/>
      <c r="GCE320" s="477"/>
      <c r="GCJ320" s="477"/>
      <c r="GCM320" s="477"/>
      <c r="GCR320" s="477"/>
      <c r="GCU320" s="477"/>
      <c r="GCZ320" s="477"/>
      <c r="GDC320" s="477"/>
      <c r="GDH320" s="477"/>
      <c r="GDK320" s="477"/>
      <c r="GDP320" s="477"/>
      <c r="GDS320" s="477"/>
      <c r="GDX320" s="477"/>
      <c r="GEA320" s="477"/>
      <c r="GEF320" s="477"/>
      <c r="GEI320" s="477"/>
      <c r="GEN320" s="477"/>
      <c r="GEQ320" s="477"/>
      <c r="GEV320" s="477"/>
      <c r="GEY320" s="477"/>
      <c r="GFD320" s="477"/>
      <c r="GFG320" s="477"/>
      <c r="GFL320" s="477"/>
      <c r="GFO320" s="477"/>
      <c r="GFT320" s="477"/>
      <c r="GFW320" s="477"/>
      <c r="GGB320" s="477"/>
      <c r="GGE320" s="477"/>
      <c r="GGJ320" s="477"/>
      <c r="GGM320" s="477"/>
      <c r="GGR320" s="477"/>
      <c r="GGU320" s="477"/>
      <c r="GGZ320" s="477"/>
      <c r="GHC320" s="477"/>
      <c r="GHH320" s="477"/>
      <c r="GHK320" s="477"/>
      <c r="GHP320" s="477"/>
      <c r="GHS320" s="477"/>
      <c r="GHX320" s="477"/>
      <c r="GIA320" s="477"/>
      <c r="GIF320" s="477"/>
      <c r="GII320" s="477"/>
      <c r="GIN320" s="477"/>
      <c r="GIQ320" s="477"/>
      <c r="GIV320" s="477"/>
      <c r="GIY320" s="477"/>
      <c r="GJD320" s="477"/>
      <c r="GJG320" s="477"/>
      <c r="GJL320" s="477"/>
      <c r="GJO320" s="477"/>
      <c r="GJT320" s="477"/>
      <c r="GJW320" s="477"/>
      <c r="GKB320" s="477"/>
      <c r="GKE320" s="477"/>
      <c r="GKJ320" s="477"/>
      <c r="GKM320" s="477"/>
      <c r="GKR320" s="477"/>
      <c r="GKU320" s="477"/>
      <c r="GKZ320" s="477"/>
      <c r="GLC320" s="477"/>
      <c r="GLH320" s="477"/>
      <c r="GLK320" s="477"/>
      <c r="GLP320" s="477"/>
      <c r="GLS320" s="477"/>
      <c r="GLX320" s="477"/>
      <c r="GMA320" s="477"/>
      <c r="GMF320" s="477"/>
      <c r="GMI320" s="477"/>
      <c r="GMN320" s="477"/>
      <c r="GMQ320" s="477"/>
      <c r="GMV320" s="477"/>
      <c r="GMY320" s="477"/>
      <c r="GND320" s="477"/>
      <c r="GNG320" s="477"/>
      <c r="GNL320" s="477"/>
      <c r="GNO320" s="477"/>
      <c r="GNT320" s="477"/>
      <c r="GNW320" s="477"/>
      <c r="GOB320" s="477"/>
      <c r="GOE320" s="477"/>
      <c r="GOJ320" s="477"/>
      <c r="GOM320" s="477"/>
      <c r="GOR320" s="477"/>
      <c r="GOU320" s="477"/>
      <c r="GOZ320" s="477"/>
      <c r="GPC320" s="477"/>
      <c r="GPH320" s="477"/>
      <c r="GPK320" s="477"/>
      <c r="GPP320" s="477"/>
      <c r="GPS320" s="477"/>
      <c r="GPX320" s="477"/>
      <c r="GQA320" s="477"/>
      <c r="GQF320" s="477"/>
      <c r="GQI320" s="477"/>
      <c r="GQN320" s="477"/>
      <c r="GQQ320" s="477"/>
      <c r="GQV320" s="477"/>
      <c r="GQY320" s="477"/>
      <c r="GRD320" s="477"/>
      <c r="GRG320" s="477"/>
      <c r="GRL320" s="477"/>
      <c r="GRO320" s="477"/>
      <c r="GRT320" s="477"/>
      <c r="GRW320" s="477"/>
      <c r="GSB320" s="477"/>
      <c r="GSE320" s="477"/>
      <c r="GSJ320" s="477"/>
      <c r="GSM320" s="477"/>
      <c r="GSR320" s="477"/>
      <c r="GSU320" s="477"/>
      <c r="GSZ320" s="477"/>
      <c r="GTC320" s="477"/>
      <c r="GTH320" s="477"/>
      <c r="GTK320" s="477"/>
      <c r="GTP320" s="477"/>
      <c r="GTS320" s="477"/>
      <c r="GTX320" s="477"/>
      <c r="GUA320" s="477"/>
      <c r="GUF320" s="477"/>
      <c r="GUI320" s="477"/>
      <c r="GUN320" s="477"/>
      <c r="GUQ320" s="477"/>
      <c r="GUV320" s="477"/>
      <c r="GUY320" s="477"/>
      <c r="GVD320" s="477"/>
      <c r="GVG320" s="477"/>
      <c r="GVL320" s="477"/>
      <c r="GVO320" s="477"/>
      <c r="GVT320" s="477"/>
      <c r="GVW320" s="477"/>
      <c r="GWB320" s="477"/>
      <c r="GWE320" s="477"/>
      <c r="GWJ320" s="477"/>
      <c r="GWM320" s="477"/>
      <c r="GWR320" s="477"/>
      <c r="GWU320" s="477"/>
      <c r="GWZ320" s="477"/>
      <c r="GXC320" s="477"/>
      <c r="GXH320" s="477"/>
      <c r="GXK320" s="477"/>
      <c r="GXP320" s="477"/>
      <c r="GXS320" s="477"/>
      <c r="GXX320" s="477"/>
      <c r="GYA320" s="477"/>
      <c r="GYF320" s="477"/>
      <c r="GYI320" s="477"/>
      <c r="GYN320" s="477"/>
      <c r="GYQ320" s="477"/>
      <c r="GYV320" s="477"/>
      <c r="GYY320" s="477"/>
      <c r="GZD320" s="477"/>
      <c r="GZG320" s="477"/>
      <c r="GZL320" s="477"/>
      <c r="GZO320" s="477"/>
      <c r="GZT320" s="477"/>
      <c r="GZW320" s="477"/>
      <c r="HAB320" s="477"/>
      <c r="HAE320" s="477"/>
      <c r="HAJ320" s="477"/>
      <c r="HAM320" s="477"/>
      <c r="HAR320" s="477"/>
      <c r="HAU320" s="477"/>
      <c r="HAZ320" s="477"/>
      <c r="HBC320" s="477"/>
      <c r="HBH320" s="477"/>
      <c r="HBK320" s="477"/>
      <c r="HBP320" s="477"/>
      <c r="HBS320" s="477"/>
      <c r="HBX320" s="477"/>
      <c r="HCA320" s="477"/>
      <c r="HCF320" s="477"/>
      <c r="HCI320" s="477"/>
      <c r="HCN320" s="477"/>
      <c r="HCQ320" s="477"/>
      <c r="HCV320" s="477"/>
      <c r="HCY320" s="477"/>
      <c r="HDD320" s="477"/>
      <c r="HDG320" s="477"/>
      <c r="HDL320" s="477"/>
      <c r="HDO320" s="477"/>
      <c r="HDT320" s="477"/>
      <c r="HDW320" s="477"/>
      <c r="HEB320" s="477"/>
      <c r="HEE320" s="477"/>
      <c r="HEJ320" s="477"/>
      <c r="HEM320" s="477"/>
      <c r="HER320" s="477"/>
      <c r="HEU320" s="477"/>
      <c r="HEZ320" s="477"/>
      <c r="HFC320" s="477"/>
      <c r="HFH320" s="477"/>
      <c r="HFK320" s="477"/>
      <c r="HFP320" s="477"/>
      <c r="HFS320" s="477"/>
      <c r="HFX320" s="477"/>
      <c r="HGA320" s="477"/>
      <c r="HGF320" s="477"/>
      <c r="HGI320" s="477"/>
      <c r="HGN320" s="477"/>
      <c r="HGQ320" s="477"/>
      <c r="HGV320" s="477"/>
      <c r="HGY320" s="477"/>
      <c r="HHD320" s="477"/>
      <c r="HHG320" s="477"/>
      <c r="HHL320" s="477"/>
      <c r="HHO320" s="477"/>
      <c r="HHT320" s="477"/>
      <c r="HHW320" s="477"/>
      <c r="HIB320" s="477"/>
      <c r="HIE320" s="477"/>
      <c r="HIJ320" s="477"/>
      <c r="HIM320" s="477"/>
      <c r="HIR320" s="477"/>
      <c r="HIU320" s="477"/>
      <c r="HIZ320" s="477"/>
      <c r="HJC320" s="477"/>
      <c r="HJH320" s="477"/>
      <c r="HJK320" s="477"/>
      <c r="HJP320" s="477"/>
      <c r="HJS320" s="477"/>
      <c r="HJX320" s="477"/>
      <c r="HKA320" s="477"/>
      <c r="HKF320" s="477"/>
      <c r="HKI320" s="477"/>
      <c r="HKN320" s="477"/>
      <c r="HKQ320" s="477"/>
      <c r="HKV320" s="477"/>
      <c r="HKY320" s="477"/>
      <c r="HLD320" s="477"/>
      <c r="HLG320" s="477"/>
      <c r="HLL320" s="477"/>
      <c r="HLO320" s="477"/>
      <c r="HLT320" s="477"/>
      <c r="HLW320" s="477"/>
      <c r="HMB320" s="477"/>
      <c r="HME320" s="477"/>
      <c r="HMJ320" s="477"/>
      <c r="HMM320" s="477"/>
      <c r="HMR320" s="477"/>
      <c r="HMU320" s="477"/>
      <c r="HMZ320" s="477"/>
      <c r="HNC320" s="477"/>
      <c r="HNH320" s="477"/>
      <c r="HNK320" s="477"/>
      <c r="HNP320" s="477"/>
      <c r="HNS320" s="477"/>
      <c r="HNX320" s="477"/>
      <c r="HOA320" s="477"/>
      <c r="HOF320" s="477"/>
      <c r="HOI320" s="477"/>
      <c r="HON320" s="477"/>
      <c r="HOQ320" s="477"/>
      <c r="HOV320" s="477"/>
      <c r="HOY320" s="477"/>
      <c r="HPD320" s="477"/>
      <c r="HPG320" s="477"/>
      <c r="HPL320" s="477"/>
      <c r="HPO320" s="477"/>
      <c r="HPT320" s="477"/>
      <c r="HPW320" s="477"/>
      <c r="HQB320" s="477"/>
      <c r="HQE320" s="477"/>
      <c r="HQJ320" s="477"/>
      <c r="HQM320" s="477"/>
      <c r="HQR320" s="477"/>
      <c r="HQU320" s="477"/>
      <c r="HQZ320" s="477"/>
      <c r="HRC320" s="477"/>
      <c r="HRH320" s="477"/>
      <c r="HRK320" s="477"/>
      <c r="HRP320" s="477"/>
      <c r="HRS320" s="477"/>
      <c r="HRX320" s="477"/>
      <c r="HSA320" s="477"/>
      <c r="HSF320" s="477"/>
      <c r="HSI320" s="477"/>
      <c r="HSN320" s="477"/>
      <c r="HSQ320" s="477"/>
      <c r="HSV320" s="477"/>
      <c r="HSY320" s="477"/>
      <c r="HTD320" s="477"/>
      <c r="HTG320" s="477"/>
      <c r="HTL320" s="477"/>
      <c r="HTO320" s="477"/>
      <c r="HTT320" s="477"/>
      <c r="HTW320" s="477"/>
      <c r="HUB320" s="477"/>
      <c r="HUE320" s="477"/>
      <c r="HUJ320" s="477"/>
      <c r="HUM320" s="477"/>
      <c r="HUR320" s="477"/>
      <c r="HUU320" s="477"/>
      <c r="HUZ320" s="477"/>
      <c r="HVC320" s="477"/>
      <c r="HVH320" s="477"/>
      <c r="HVK320" s="477"/>
      <c r="HVP320" s="477"/>
      <c r="HVS320" s="477"/>
      <c r="HVX320" s="477"/>
      <c r="HWA320" s="477"/>
      <c r="HWF320" s="477"/>
      <c r="HWI320" s="477"/>
      <c r="HWN320" s="477"/>
      <c r="HWQ320" s="477"/>
      <c r="HWV320" s="477"/>
      <c r="HWY320" s="477"/>
      <c r="HXD320" s="477"/>
      <c r="HXG320" s="477"/>
      <c r="HXL320" s="477"/>
      <c r="HXO320" s="477"/>
      <c r="HXT320" s="477"/>
      <c r="HXW320" s="477"/>
      <c r="HYB320" s="477"/>
      <c r="HYE320" s="477"/>
      <c r="HYJ320" s="477"/>
      <c r="HYM320" s="477"/>
      <c r="HYR320" s="477"/>
      <c r="HYU320" s="477"/>
      <c r="HYZ320" s="477"/>
      <c r="HZC320" s="477"/>
      <c r="HZH320" s="477"/>
      <c r="HZK320" s="477"/>
      <c r="HZP320" s="477"/>
      <c r="HZS320" s="477"/>
      <c r="HZX320" s="477"/>
      <c r="IAA320" s="477"/>
      <c r="IAF320" s="477"/>
      <c r="IAI320" s="477"/>
      <c r="IAN320" s="477"/>
      <c r="IAQ320" s="477"/>
      <c r="IAV320" s="477"/>
      <c r="IAY320" s="477"/>
      <c r="IBD320" s="477"/>
      <c r="IBG320" s="477"/>
      <c r="IBL320" s="477"/>
      <c r="IBO320" s="477"/>
      <c r="IBT320" s="477"/>
      <c r="IBW320" s="477"/>
      <c r="ICB320" s="477"/>
      <c r="ICE320" s="477"/>
      <c r="ICJ320" s="477"/>
      <c r="ICM320" s="477"/>
      <c r="ICR320" s="477"/>
      <c r="ICU320" s="477"/>
      <c r="ICZ320" s="477"/>
      <c r="IDC320" s="477"/>
      <c r="IDH320" s="477"/>
      <c r="IDK320" s="477"/>
      <c r="IDP320" s="477"/>
      <c r="IDS320" s="477"/>
      <c r="IDX320" s="477"/>
      <c r="IEA320" s="477"/>
      <c r="IEF320" s="477"/>
      <c r="IEI320" s="477"/>
      <c r="IEN320" s="477"/>
      <c r="IEQ320" s="477"/>
      <c r="IEV320" s="477"/>
      <c r="IEY320" s="477"/>
      <c r="IFD320" s="477"/>
      <c r="IFG320" s="477"/>
      <c r="IFL320" s="477"/>
      <c r="IFO320" s="477"/>
      <c r="IFT320" s="477"/>
      <c r="IFW320" s="477"/>
      <c r="IGB320" s="477"/>
      <c r="IGE320" s="477"/>
      <c r="IGJ320" s="477"/>
      <c r="IGM320" s="477"/>
      <c r="IGR320" s="477"/>
      <c r="IGU320" s="477"/>
      <c r="IGZ320" s="477"/>
      <c r="IHC320" s="477"/>
      <c r="IHH320" s="477"/>
      <c r="IHK320" s="477"/>
      <c r="IHP320" s="477"/>
      <c r="IHS320" s="477"/>
      <c r="IHX320" s="477"/>
      <c r="IIA320" s="477"/>
      <c r="IIF320" s="477"/>
      <c r="III320" s="477"/>
      <c r="IIN320" s="477"/>
      <c r="IIQ320" s="477"/>
      <c r="IIV320" s="477"/>
      <c r="IIY320" s="477"/>
      <c r="IJD320" s="477"/>
      <c r="IJG320" s="477"/>
      <c r="IJL320" s="477"/>
      <c r="IJO320" s="477"/>
      <c r="IJT320" s="477"/>
      <c r="IJW320" s="477"/>
      <c r="IKB320" s="477"/>
      <c r="IKE320" s="477"/>
      <c r="IKJ320" s="477"/>
      <c r="IKM320" s="477"/>
      <c r="IKR320" s="477"/>
      <c r="IKU320" s="477"/>
      <c r="IKZ320" s="477"/>
      <c r="ILC320" s="477"/>
      <c r="ILH320" s="477"/>
      <c r="ILK320" s="477"/>
      <c r="ILP320" s="477"/>
      <c r="ILS320" s="477"/>
      <c r="ILX320" s="477"/>
      <c r="IMA320" s="477"/>
      <c r="IMF320" s="477"/>
      <c r="IMI320" s="477"/>
      <c r="IMN320" s="477"/>
      <c r="IMQ320" s="477"/>
      <c r="IMV320" s="477"/>
      <c r="IMY320" s="477"/>
      <c r="IND320" s="477"/>
      <c r="ING320" s="477"/>
      <c r="INL320" s="477"/>
      <c r="INO320" s="477"/>
      <c r="INT320" s="477"/>
      <c r="INW320" s="477"/>
      <c r="IOB320" s="477"/>
      <c r="IOE320" s="477"/>
      <c r="IOJ320" s="477"/>
      <c r="IOM320" s="477"/>
      <c r="IOR320" s="477"/>
      <c r="IOU320" s="477"/>
      <c r="IOZ320" s="477"/>
      <c r="IPC320" s="477"/>
      <c r="IPH320" s="477"/>
      <c r="IPK320" s="477"/>
      <c r="IPP320" s="477"/>
      <c r="IPS320" s="477"/>
      <c r="IPX320" s="477"/>
      <c r="IQA320" s="477"/>
      <c r="IQF320" s="477"/>
      <c r="IQI320" s="477"/>
      <c r="IQN320" s="477"/>
      <c r="IQQ320" s="477"/>
      <c r="IQV320" s="477"/>
      <c r="IQY320" s="477"/>
      <c r="IRD320" s="477"/>
      <c r="IRG320" s="477"/>
      <c r="IRL320" s="477"/>
      <c r="IRO320" s="477"/>
      <c r="IRT320" s="477"/>
      <c r="IRW320" s="477"/>
      <c r="ISB320" s="477"/>
      <c r="ISE320" s="477"/>
      <c r="ISJ320" s="477"/>
      <c r="ISM320" s="477"/>
      <c r="ISR320" s="477"/>
      <c r="ISU320" s="477"/>
      <c r="ISZ320" s="477"/>
      <c r="ITC320" s="477"/>
      <c r="ITH320" s="477"/>
      <c r="ITK320" s="477"/>
      <c r="ITP320" s="477"/>
      <c r="ITS320" s="477"/>
      <c r="ITX320" s="477"/>
      <c r="IUA320" s="477"/>
      <c r="IUF320" s="477"/>
      <c r="IUI320" s="477"/>
      <c r="IUN320" s="477"/>
      <c r="IUQ320" s="477"/>
      <c r="IUV320" s="477"/>
      <c r="IUY320" s="477"/>
      <c r="IVD320" s="477"/>
      <c r="IVG320" s="477"/>
      <c r="IVL320" s="477"/>
      <c r="IVO320" s="477"/>
      <c r="IVT320" s="477"/>
      <c r="IVW320" s="477"/>
      <c r="IWB320" s="477"/>
      <c r="IWE320" s="477"/>
      <c r="IWJ320" s="477"/>
      <c r="IWM320" s="477"/>
      <c r="IWR320" s="477"/>
      <c r="IWU320" s="477"/>
      <c r="IWZ320" s="477"/>
      <c r="IXC320" s="477"/>
      <c r="IXH320" s="477"/>
      <c r="IXK320" s="477"/>
      <c r="IXP320" s="477"/>
      <c r="IXS320" s="477"/>
      <c r="IXX320" s="477"/>
      <c r="IYA320" s="477"/>
      <c r="IYF320" s="477"/>
      <c r="IYI320" s="477"/>
      <c r="IYN320" s="477"/>
      <c r="IYQ320" s="477"/>
      <c r="IYV320" s="477"/>
      <c r="IYY320" s="477"/>
      <c r="IZD320" s="477"/>
      <c r="IZG320" s="477"/>
      <c r="IZL320" s="477"/>
      <c r="IZO320" s="477"/>
      <c r="IZT320" s="477"/>
      <c r="IZW320" s="477"/>
      <c r="JAB320" s="477"/>
      <c r="JAE320" s="477"/>
      <c r="JAJ320" s="477"/>
      <c r="JAM320" s="477"/>
      <c r="JAR320" s="477"/>
      <c r="JAU320" s="477"/>
      <c r="JAZ320" s="477"/>
      <c r="JBC320" s="477"/>
      <c r="JBH320" s="477"/>
      <c r="JBK320" s="477"/>
      <c r="JBP320" s="477"/>
      <c r="JBS320" s="477"/>
      <c r="JBX320" s="477"/>
      <c r="JCA320" s="477"/>
      <c r="JCF320" s="477"/>
      <c r="JCI320" s="477"/>
      <c r="JCN320" s="477"/>
      <c r="JCQ320" s="477"/>
      <c r="JCV320" s="477"/>
      <c r="JCY320" s="477"/>
      <c r="JDD320" s="477"/>
      <c r="JDG320" s="477"/>
      <c r="JDL320" s="477"/>
      <c r="JDO320" s="477"/>
      <c r="JDT320" s="477"/>
      <c r="JDW320" s="477"/>
      <c r="JEB320" s="477"/>
      <c r="JEE320" s="477"/>
      <c r="JEJ320" s="477"/>
      <c r="JEM320" s="477"/>
      <c r="JER320" s="477"/>
      <c r="JEU320" s="477"/>
      <c r="JEZ320" s="477"/>
      <c r="JFC320" s="477"/>
      <c r="JFH320" s="477"/>
      <c r="JFK320" s="477"/>
      <c r="JFP320" s="477"/>
      <c r="JFS320" s="477"/>
      <c r="JFX320" s="477"/>
      <c r="JGA320" s="477"/>
      <c r="JGF320" s="477"/>
      <c r="JGI320" s="477"/>
      <c r="JGN320" s="477"/>
      <c r="JGQ320" s="477"/>
      <c r="JGV320" s="477"/>
      <c r="JGY320" s="477"/>
      <c r="JHD320" s="477"/>
      <c r="JHG320" s="477"/>
      <c r="JHL320" s="477"/>
      <c r="JHO320" s="477"/>
      <c r="JHT320" s="477"/>
      <c r="JHW320" s="477"/>
      <c r="JIB320" s="477"/>
      <c r="JIE320" s="477"/>
      <c r="JIJ320" s="477"/>
      <c r="JIM320" s="477"/>
      <c r="JIR320" s="477"/>
      <c r="JIU320" s="477"/>
      <c r="JIZ320" s="477"/>
      <c r="JJC320" s="477"/>
      <c r="JJH320" s="477"/>
      <c r="JJK320" s="477"/>
      <c r="JJP320" s="477"/>
      <c r="JJS320" s="477"/>
      <c r="JJX320" s="477"/>
      <c r="JKA320" s="477"/>
      <c r="JKF320" s="477"/>
      <c r="JKI320" s="477"/>
      <c r="JKN320" s="477"/>
      <c r="JKQ320" s="477"/>
      <c r="JKV320" s="477"/>
      <c r="JKY320" s="477"/>
      <c r="JLD320" s="477"/>
      <c r="JLG320" s="477"/>
      <c r="JLL320" s="477"/>
      <c r="JLO320" s="477"/>
      <c r="JLT320" s="477"/>
      <c r="JLW320" s="477"/>
      <c r="JMB320" s="477"/>
      <c r="JME320" s="477"/>
      <c r="JMJ320" s="477"/>
      <c r="JMM320" s="477"/>
      <c r="JMR320" s="477"/>
      <c r="JMU320" s="477"/>
      <c r="JMZ320" s="477"/>
      <c r="JNC320" s="477"/>
      <c r="JNH320" s="477"/>
      <c r="JNK320" s="477"/>
      <c r="JNP320" s="477"/>
      <c r="JNS320" s="477"/>
      <c r="JNX320" s="477"/>
      <c r="JOA320" s="477"/>
      <c r="JOF320" s="477"/>
      <c r="JOI320" s="477"/>
      <c r="JON320" s="477"/>
      <c r="JOQ320" s="477"/>
      <c r="JOV320" s="477"/>
      <c r="JOY320" s="477"/>
      <c r="JPD320" s="477"/>
      <c r="JPG320" s="477"/>
      <c r="JPL320" s="477"/>
      <c r="JPO320" s="477"/>
      <c r="JPT320" s="477"/>
      <c r="JPW320" s="477"/>
      <c r="JQB320" s="477"/>
      <c r="JQE320" s="477"/>
      <c r="JQJ320" s="477"/>
      <c r="JQM320" s="477"/>
      <c r="JQR320" s="477"/>
      <c r="JQU320" s="477"/>
      <c r="JQZ320" s="477"/>
      <c r="JRC320" s="477"/>
      <c r="JRH320" s="477"/>
      <c r="JRK320" s="477"/>
      <c r="JRP320" s="477"/>
      <c r="JRS320" s="477"/>
      <c r="JRX320" s="477"/>
      <c r="JSA320" s="477"/>
      <c r="JSF320" s="477"/>
      <c r="JSI320" s="477"/>
      <c r="JSN320" s="477"/>
      <c r="JSQ320" s="477"/>
      <c r="JSV320" s="477"/>
      <c r="JSY320" s="477"/>
      <c r="JTD320" s="477"/>
      <c r="JTG320" s="477"/>
      <c r="JTL320" s="477"/>
      <c r="JTO320" s="477"/>
      <c r="JTT320" s="477"/>
      <c r="JTW320" s="477"/>
      <c r="JUB320" s="477"/>
      <c r="JUE320" s="477"/>
      <c r="JUJ320" s="477"/>
      <c r="JUM320" s="477"/>
      <c r="JUR320" s="477"/>
      <c r="JUU320" s="477"/>
      <c r="JUZ320" s="477"/>
      <c r="JVC320" s="477"/>
      <c r="JVH320" s="477"/>
      <c r="JVK320" s="477"/>
      <c r="JVP320" s="477"/>
      <c r="JVS320" s="477"/>
      <c r="JVX320" s="477"/>
      <c r="JWA320" s="477"/>
      <c r="JWF320" s="477"/>
      <c r="JWI320" s="477"/>
      <c r="JWN320" s="477"/>
      <c r="JWQ320" s="477"/>
      <c r="JWV320" s="477"/>
      <c r="JWY320" s="477"/>
      <c r="JXD320" s="477"/>
      <c r="JXG320" s="477"/>
      <c r="JXL320" s="477"/>
      <c r="JXO320" s="477"/>
      <c r="JXT320" s="477"/>
      <c r="JXW320" s="477"/>
      <c r="JYB320" s="477"/>
      <c r="JYE320" s="477"/>
      <c r="JYJ320" s="477"/>
      <c r="JYM320" s="477"/>
      <c r="JYR320" s="477"/>
      <c r="JYU320" s="477"/>
      <c r="JYZ320" s="477"/>
      <c r="JZC320" s="477"/>
      <c r="JZH320" s="477"/>
      <c r="JZK320" s="477"/>
      <c r="JZP320" s="477"/>
      <c r="JZS320" s="477"/>
      <c r="JZX320" s="477"/>
      <c r="KAA320" s="477"/>
      <c r="KAF320" s="477"/>
      <c r="KAI320" s="477"/>
      <c r="KAN320" s="477"/>
      <c r="KAQ320" s="477"/>
      <c r="KAV320" s="477"/>
      <c r="KAY320" s="477"/>
      <c r="KBD320" s="477"/>
      <c r="KBG320" s="477"/>
      <c r="KBL320" s="477"/>
      <c r="KBO320" s="477"/>
      <c r="KBT320" s="477"/>
      <c r="KBW320" s="477"/>
      <c r="KCB320" s="477"/>
      <c r="KCE320" s="477"/>
      <c r="KCJ320" s="477"/>
      <c r="KCM320" s="477"/>
      <c r="KCR320" s="477"/>
      <c r="KCU320" s="477"/>
      <c r="KCZ320" s="477"/>
      <c r="KDC320" s="477"/>
      <c r="KDH320" s="477"/>
      <c r="KDK320" s="477"/>
      <c r="KDP320" s="477"/>
      <c r="KDS320" s="477"/>
      <c r="KDX320" s="477"/>
      <c r="KEA320" s="477"/>
      <c r="KEF320" s="477"/>
      <c r="KEI320" s="477"/>
      <c r="KEN320" s="477"/>
      <c r="KEQ320" s="477"/>
      <c r="KEV320" s="477"/>
      <c r="KEY320" s="477"/>
      <c r="KFD320" s="477"/>
      <c r="KFG320" s="477"/>
      <c r="KFL320" s="477"/>
      <c r="KFO320" s="477"/>
      <c r="KFT320" s="477"/>
      <c r="KFW320" s="477"/>
      <c r="KGB320" s="477"/>
      <c r="KGE320" s="477"/>
      <c r="KGJ320" s="477"/>
      <c r="KGM320" s="477"/>
      <c r="KGR320" s="477"/>
      <c r="KGU320" s="477"/>
      <c r="KGZ320" s="477"/>
      <c r="KHC320" s="477"/>
      <c r="KHH320" s="477"/>
      <c r="KHK320" s="477"/>
      <c r="KHP320" s="477"/>
      <c r="KHS320" s="477"/>
      <c r="KHX320" s="477"/>
      <c r="KIA320" s="477"/>
      <c r="KIF320" s="477"/>
      <c r="KII320" s="477"/>
      <c r="KIN320" s="477"/>
      <c r="KIQ320" s="477"/>
      <c r="KIV320" s="477"/>
      <c r="KIY320" s="477"/>
      <c r="KJD320" s="477"/>
      <c r="KJG320" s="477"/>
      <c r="KJL320" s="477"/>
      <c r="KJO320" s="477"/>
      <c r="KJT320" s="477"/>
      <c r="KJW320" s="477"/>
      <c r="KKB320" s="477"/>
      <c r="KKE320" s="477"/>
      <c r="KKJ320" s="477"/>
      <c r="KKM320" s="477"/>
      <c r="KKR320" s="477"/>
      <c r="KKU320" s="477"/>
      <c r="KKZ320" s="477"/>
      <c r="KLC320" s="477"/>
      <c r="KLH320" s="477"/>
      <c r="KLK320" s="477"/>
      <c r="KLP320" s="477"/>
      <c r="KLS320" s="477"/>
      <c r="KLX320" s="477"/>
      <c r="KMA320" s="477"/>
      <c r="KMF320" s="477"/>
      <c r="KMI320" s="477"/>
      <c r="KMN320" s="477"/>
      <c r="KMQ320" s="477"/>
      <c r="KMV320" s="477"/>
      <c r="KMY320" s="477"/>
      <c r="KND320" s="477"/>
      <c r="KNG320" s="477"/>
      <c r="KNL320" s="477"/>
      <c r="KNO320" s="477"/>
      <c r="KNT320" s="477"/>
      <c r="KNW320" s="477"/>
      <c r="KOB320" s="477"/>
      <c r="KOE320" s="477"/>
      <c r="KOJ320" s="477"/>
      <c r="KOM320" s="477"/>
      <c r="KOR320" s="477"/>
      <c r="KOU320" s="477"/>
      <c r="KOZ320" s="477"/>
      <c r="KPC320" s="477"/>
      <c r="KPH320" s="477"/>
      <c r="KPK320" s="477"/>
      <c r="KPP320" s="477"/>
      <c r="KPS320" s="477"/>
      <c r="KPX320" s="477"/>
      <c r="KQA320" s="477"/>
      <c r="KQF320" s="477"/>
      <c r="KQI320" s="477"/>
      <c r="KQN320" s="477"/>
      <c r="KQQ320" s="477"/>
      <c r="KQV320" s="477"/>
      <c r="KQY320" s="477"/>
      <c r="KRD320" s="477"/>
      <c r="KRG320" s="477"/>
      <c r="KRL320" s="477"/>
      <c r="KRO320" s="477"/>
      <c r="KRT320" s="477"/>
      <c r="KRW320" s="477"/>
      <c r="KSB320" s="477"/>
      <c r="KSE320" s="477"/>
      <c r="KSJ320" s="477"/>
      <c r="KSM320" s="477"/>
      <c r="KSR320" s="477"/>
      <c r="KSU320" s="477"/>
      <c r="KSZ320" s="477"/>
      <c r="KTC320" s="477"/>
      <c r="KTH320" s="477"/>
      <c r="KTK320" s="477"/>
      <c r="KTP320" s="477"/>
      <c r="KTS320" s="477"/>
      <c r="KTX320" s="477"/>
      <c r="KUA320" s="477"/>
      <c r="KUF320" s="477"/>
      <c r="KUI320" s="477"/>
      <c r="KUN320" s="477"/>
      <c r="KUQ320" s="477"/>
      <c r="KUV320" s="477"/>
      <c r="KUY320" s="477"/>
      <c r="KVD320" s="477"/>
      <c r="KVG320" s="477"/>
      <c r="KVL320" s="477"/>
      <c r="KVO320" s="477"/>
      <c r="KVT320" s="477"/>
      <c r="KVW320" s="477"/>
      <c r="KWB320" s="477"/>
      <c r="KWE320" s="477"/>
      <c r="KWJ320" s="477"/>
      <c r="KWM320" s="477"/>
      <c r="KWR320" s="477"/>
      <c r="KWU320" s="477"/>
      <c r="KWZ320" s="477"/>
      <c r="KXC320" s="477"/>
      <c r="KXH320" s="477"/>
      <c r="KXK320" s="477"/>
      <c r="KXP320" s="477"/>
      <c r="KXS320" s="477"/>
      <c r="KXX320" s="477"/>
      <c r="KYA320" s="477"/>
      <c r="KYF320" s="477"/>
      <c r="KYI320" s="477"/>
      <c r="KYN320" s="477"/>
      <c r="KYQ320" s="477"/>
      <c r="KYV320" s="477"/>
      <c r="KYY320" s="477"/>
      <c r="KZD320" s="477"/>
      <c r="KZG320" s="477"/>
      <c r="KZL320" s="477"/>
      <c r="KZO320" s="477"/>
      <c r="KZT320" s="477"/>
      <c r="KZW320" s="477"/>
      <c r="LAB320" s="477"/>
      <c r="LAE320" s="477"/>
      <c r="LAJ320" s="477"/>
      <c r="LAM320" s="477"/>
      <c r="LAR320" s="477"/>
      <c r="LAU320" s="477"/>
      <c r="LAZ320" s="477"/>
      <c r="LBC320" s="477"/>
      <c r="LBH320" s="477"/>
      <c r="LBK320" s="477"/>
      <c r="LBP320" s="477"/>
      <c r="LBS320" s="477"/>
      <c r="LBX320" s="477"/>
      <c r="LCA320" s="477"/>
      <c r="LCF320" s="477"/>
      <c r="LCI320" s="477"/>
      <c r="LCN320" s="477"/>
      <c r="LCQ320" s="477"/>
      <c r="LCV320" s="477"/>
      <c r="LCY320" s="477"/>
      <c r="LDD320" s="477"/>
      <c r="LDG320" s="477"/>
      <c r="LDL320" s="477"/>
      <c r="LDO320" s="477"/>
      <c r="LDT320" s="477"/>
      <c r="LDW320" s="477"/>
      <c r="LEB320" s="477"/>
      <c r="LEE320" s="477"/>
      <c r="LEJ320" s="477"/>
      <c r="LEM320" s="477"/>
      <c r="LER320" s="477"/>
      <c r="LEU320" s="477"/>
      <c r="LEZ320" s="477"/>
      <c r="LFC320" s="477"/>
      <c r="LFH320" s="477"/>
      <c r="LFK320" s="477"/>
      <c r="LFP320" s="477"/>
      <c r="LFS320" s="477"/>
      <c r="LFX320" s="477"/>
      <c r="LGA320" s="477"/>
      <c r="LGF320" s="477"/>
      <c r="LGI320" s="477"/>
      <c r="LGN320" s="477"/>
      <c r="LGQ320" s="477"/>
      <c r="LGV320" s="477"/>
      <c r="LGY320" s="477"/>
      <c r="LHD320" s="477"/>
      <c r="LHG320" s="477"/>
      <c r="LHL320" s="477"/>
      <c r="LHO320" s="477"/>
      <c r="LHT320" s="477"/>
      <c r="LHW320" s="477"/>
      <c r="LIB320" s="477"/>
      <c r="LIE320" s="477"/>
      <c r="LIJ320" s="477"/>
      <c r="LIM320" s="477"/>
      <c r="LIR320" s="477"/>
      <c r="LIU320" s="477"/>
      <c r="LIZ320" s="477"/>
      <c r="LJC320" s="477"/>
      <c r="LJH320" s="477"/>
      <c r="LJK320" s="477"/>
      <c r="LJP320" s="477"/>
      <c r="LJS320" s="477"/>
      <c r="LJX320" s="477"/>
      <c r="LKA320" s="477"/>
      <c r="LKF320" s="477"/>
      <c r="LKI320" s="477"/>
      <c r="LKN320" s="477"/>
      <c r="LKQ320" s="477"/>
      <c r="LKV320" s="477"/>
      <c r="LKY320" s="477"/>
      <c r="LLD320" s="477"/>
      <c r="LLG320" s="477"/>
      <c r="LLL320" s="477"/>
      <c r="LLO320" s="477"/>
      <c r="LLT320" s="477"/>
      <c r="LLW320" s="477"/>
      <c r="LMB320" s="477"/>
      <c r="LME320" s="477"/>
      <c r="LMJ320" s="477"/>
      <c r="LMM320" s="477"/>
      <c r="LMR320" s="477"/>
      <c r="LMU320" s="477"/>
      <c r="LMZ320" s="477"/>
      <c r="LNC320" s="477"/>
      <c r="LNH320" s="477"/>
      <c r="LNK320" s="477"/>
      <c r="LNP320" s="477"/>
      <c r="LNS320" s="477"/>
      <c r="LNX320" s="477"/>
      <c r="LOA320" s="477"/>
      <c r="LOF320" s="477"/>
      <c r="LOI320" s="477"/>
      <c r="LON320" s="477"/>
      <c r="LOQ320" s="477"/>
      <c r="LOV320" s="477"/>
      <c r="LOY320" s="477"/>
      <c r="LPD320" s="477"/>
      <c r="LPG320" s="477"/>
      <c r="LPL320" s="477"/>
      <c r="LPO320" s="477"/>
      <c r="LPT320" s="477"/>
      <c r="LPW320" s="477"/>
      <c r="LQB320" s="477"/>
      <c r="LQE320" s="477"/>
      <c r="LQJ320" s="477"/>
      <c r="LQM320" s="477"/>
      <c r="LQR320" s="477"/>
      <c r="LQU320" s="477"/>
      <c r="LQZ320" s="477"/>
      <c r="LRC320" s="477"/>
      <c r="LRH320" s="477"/>
      <c r="LRK320" s="477"/>
      <c r="LRP320" s="477"/>
      <c r="LRS320" s="477"/>
      <c r="LRX320" s="477"/>
      <c r="LSA320" s="477"/>
      <c r="LSF320" s="477"/>
      <c r="LSI320" s="477"/>
      <c r="LSN320" s="477"/>
      <c r="LSQ320" s="477"/>
      <c r="LSV320" s="477"/>
      <c r="LSY320" s="477"/>
      <c r="LTD320" s="477"/>
      <c r="LTG320" s="477"/>
      <c r="LTL320" s="477"/>
      <c r="LTO320" s="477"/>
      <c r="LTT320" s="477"/>
      <c r="LTW320" s="477"/>
      <c r="LUB320" s="477"/>
      <c r="LUE320" s="477"/>
      <c r="LUJ320" s="477"/>
      <c r="LUM320" s="477"/>
      <c r="LUR320" s="477"/>
      <c r="LUU320" s="477"/>
      <c r="LUZ320" s="477"/>
      <c r="LVC320" s="477"/>
      <c r="LVH320" s="477"/>
      <c r="LVK320" s="477"/>
      <c r="LVP320" s="477"/>
      <c r="LVS320" s="477"/>
      <c r="LVX320" s="477"/>
      <c r="LWA320" s="477"/>
      <c r="LWF320" s="477"/>
      <c r="LWI320" s="477"/>
      <c r="LWN320" s="477"/>
      <c r="LWQ320" s="477"/>
      <c r="LWV320" s="477"/>
      <c r="LWY320" s="477"/>
      <c r="LXD320" s="477"/>
      <c r="LXG320" s="477"/>
      <c r="LXL320" s="477"/>
      <c r="LXO320" s="477"/>
      <c r="LXT320" s="477"/>
      <c r="LXW320" s="477"/>
      <c r="LYB320" s="477"/>
      <c r="LYE320" s="477"/>
      <c r="LYJ320" s="477"/>
      <c r="LYM320" s="477"/>
      <c r="LYR320" s="477"/>
      <c r="LYU320" s="477"/>
      <c r="LYZ320" s="477"/>
      <c r="LZC320" s="477"/>
      <c r="LZH320" s="477"/>
      <c r="LZK320" s="477"/>
      <c r="LZP320" s="477"/>
      <c r="LZS320" s="477"/>
      <c r="LZX320" s="477"/>
      <c r="MAA320" s="477"/>
      <c r="MAF320" s="477"/>
      <c r="MAI320" s="477"/>
      <c r="MAN320" s="477"/>
      <c r="MAQ320" s="477"/>
      <c r="MAV320" s="477"/>
      <c r="MAY320" s="477"/>
      <c r="MBD320" s="477"/>
      <c r="MBG320" s="477"/>
      <c r="MBL320" s="477"/>
      <c r="MBO320" s="477"/>
      <c r="MBT320" s="477"/>
      <c r="MBW320" s="477"/>
      <c r="MCB320" s="477"/>
      <c r="MCE320" s="477"/>
      <c r="MCJ320" s="477"/>
      <c r="MCM320" s="477"/>
      <c r="MCR320" s="477"/>
      <c r="MCU320" s="477"/>
      <c r="MCZ320" s="477"/>
      <c r="MDC320" s="477"/>
      <c r="MDH320" s="477"/>
      <c r="MDK320" s="477"/>
      <c r="MDP320" s="477"/>
      <c r="MDS320" s="477"/>
      <c r="MDX320" s="477"/>
      <c r="MEA320" s="477"/>
      <c r="MEF320" s="477"/>
      <c r="MEI320" s="477"/>
      <c r="MEN320" s="477"/>
      <c r="MEQ320" s="477"/>
      <c r="MEV320" s="477"/>
      <c r="MEY320" s="477"/>
      <c r="MFD320" s="477"/>
      <c r="MFG320" s="477"/>
      <c r="MFL320" s="477"/>
      <c r="MFO320" s="477"/>
      <c r="MFT320" s="477"/>
      <c r="MFW320" s="477"/>
      <c r="MGB320" s="477"/>
      <c r="MGE320" s="477"/>
      <c r="MGJ320" s="477"/>
      <c r="MGM320" s="477"/>
      <c r="MGR320" s="477"/>
      <c r="MGU320" s="477"/>
      <c r="MGZ320" s="477"/>
      <c r="MHC320" s="477"/>
      <c r="MHH320" s="477"/>
      <c r="MHK320" s="477"/>
      <c r="MHP320" s="477"/>
      <c r="MHS320" s="477"/>
      <c r="MHX320" s="477"/>
      <c r="MIA320" s="477"/>
      <c r="MIF320" s="477"/>
      <c r="MII320" s="477"/>
      <c r="MIN320" s="477"/>
      <c r="MIQ320" s="477"/>
      <c r="MIV320" s="477"/>
      <c r="MIY320" s="477"/>
      <c r="MJD320" s="477"/>
      <c r="MJG320" s="477"/>
      <c r="MJL320" s="477"/>
      <c r="MJO320" s="477"/>
      <c r="MJT320" s="477"/>
      <c r="MJW320" s="477"/>
      <c r="MKB320" s="477"/>
      <c r="MKE320" s="477"/>
      <c r="MKJ320" s="477"/>
      <c r="MKM320" s="477"/>
      <c r="MKR320" s="477"/>
      <c r="MKU320" s="477"/>
      <c r="MKZ320" s="477"/>
      <c r="MLC320" s="477"/>
      <c r="MLH320" s="477"/>
      <c r="MLK320" s="477"/>
      <c r="MLP320" s="477"/>
      <c r="MLS320" s="477"/>
      <c r="MLX320" s="477"/>
      <c r="MMA320" s="477"/>
      <c r="MMF320" s="477"/>
      <c r="MMI320" s="477"/>
      <c r="MMN320" s="477"/>
      <c r="MMQ320" s="477"/>
      <c r="MMV320" s="477"/>
      <c r="MMY320" s="477"/>
      <c r="MND320" s="477"/>
      <c r="MNG320" s="477"/>
      <c r="MNL320" s="477"/>
      <c r="MNO320" s="477"/>
      <c r="MNT320" s="477"/>
      <c r="MNW320" s="477"/>
      <c r="MOB320" s="477"/>
      <c r="MOE320" s="477"/>
      <c r="MOJ320" s="477"/>
      <c r="MOM320" s="477"/>
      <c r="MOR320" s="477"/>
      <c r="MOU320" s="477"/>
      <c r="MOZ320" s="477"/>
      <c r="MPC320" s="477"/>
      <c r="MPH320" s="477"/>
      <c r="MPK320" s="477"/>
      <c r="MPP320" s="477"/>
      <c r="MPS320" s="477"/>
      <c r="MPX320" s="477"/>
      <c r="MQA320" s="477"/>
      <c r="MQF320" s="477"/>
      <c r="MQI320" s="477"/>
      <c r="MQN320" s="477"/>
      <c r="MQQ320" s="477"/>
      <c r="MQV320" s="477"/>
      <c r="MQY320" s="477"/>
      <c r="MRD320" s="477"/>
      <c r="MRG320" s="477"/>
      <c r="MRL320" s="477"/>
      <c r="MRO320" s="477"/>
      <c r="MRT320" s="477"/>
      <c r="MRW320" s="477"/>
      <c r="MSB320" s="477"/>
      <c r="MSE320" s="477"/>
      <c r="MSJ320" s="477"/>
      <c r="MSM320" s="477"/>
      <c r="MSR320" s="477"/>
      <c r="MSU320" s="477"/>
      <c r="MSZ320" s="477"/>
      <c r="MTC320" s="477"/>
      <c r="MTH320" s="477"/>
      <c r="MTK320" s="477"/>
      <c r="MTP320" s="477"/>
      <c r="MTS320" s="477"/>
      <c r="MTX320" s="477"/>
      <c r="MUA320" s="477"/>
      <c r="MUF320" s="477"/>
      <c r="MUI320" s="477"/>
      <c r="MUN320" s="477"/>
      <c r="MUQ320" s="477"/>
      <c r="MUV320" s="477"/>
      <c r="MUY320" s="477"/>
      <c r="MVD320" s="477"/>
      <c r="MVG320" s="477"/>
      <c r="MVL320" s="477"/>
      <c r="MVO320" s="477"/>
      <c r="MVT320" s="477"/>
      <c r="MVW320" s="477"/>
      <c r="MWB320" s="477"/>
      <c r="MWE320" s="477"/>
      <c r="MWJ320" s="477"/>
      <c r="MWM320" s="477"/>
      <c r="MWR320" s="477"/>
      <c r="MWU320" s="477"/>
      <c r="MWZ320" s="477"/>
      <c r="MXC320" s="477"/>
      <c r="MXH320" s="477"/>
      <c r="MXK320" s="477"/>
      <c r="MXP320" s="477"/>
      <c r="MXS320" s="477"/>
      <c r="MXX320" s="477"/>
      <c r="MYA320" s="477"/>
      <c r="MYF320" s="477"/>
      <c r="MYI320" s="477"/>
      <c r="MYN320" s="477"/>
      <c r="MYQ320" s="477"/>
      <c r="MYV320" s="477"/>
      <c r="MYY320" s="477"/>
      <c r="MZD320" s="477"/>
      <c r="MZG320" s="477"/>
      <c r="MZL320" s="477"/>
      <c r="MZO320" s="477"/>
      <c r="MZT320" s="477"/>
      <c r="MZW320" s="477"/>
      <c r="NAB320" s="477"/>
      <c r="NAE320" s="477"/>
      <c r="NAJ320" s="477"/>
      <c r="NAM320" s="477"/>
      <c r="NAR320" s="477"/>
      <c r="NAU320" s="477"/>
      <c r="NAZ320" s="477"/>
      <c r="NBC320" s="477"/>
      <c r="NBH320" s="477"/>
      <c r="NBK320" s="477"/>
      <c r="NBP320" s="477"/>
      <c r="NBS320" s="477"/>
      <c r="NBX320" s="477"/>
      <c r="NCA320" s="477"/>
      <c r="NCF320" s="477"/>
      <c r="NCI320" s="477"/>
      <c r="NCN320" s="477"/>
      <c r="NCQ320" s="477"/>
      <c r="NCV320" s="477"/>
      <c r="NCY320" s="477"/>
      <c r="NDD320" s="477"/>
      <c r="NDG320" s="477"/>
      <c r="NDL320" s="477"/>
      <c r="NDO320" s="477"/>
      <c r="NDT320" s="477"/>
      <c r="NDW320" s="477"/>
      <c r="NEB320" s="477"/>
      <c r="NEE320" s="477"/>
      <c r="NEJ320" s="477"/>
      <c r="NEM320" s="477"/>
      <c r="NER320" s="477"/>
      <c r="NEU320" s="477"/>
      <c r="NEZ320" s="477"/>
      <c r="NFC320" s="477"/>
      <c r="NFH320" s="477"/>
      <c r="NFK320" s="477"/>
      <c r="NFP320" s="477"/>
      <c r="NFS320" s="477"/>
      <c r="NFX320" s="477"/>
      <c r="NGA320" s="477"/>
      <c r="NGF320" s="477"/>
      <c r="NGI320" s="477"/>
      <c r="NGN320" s="477"/>
      <c r="NGQ320" s="477"/>
      <c r="NGV320" s="477"/>
      <c r="NGY320" s="477"/>
      <c r="NHD320" s="477"/>
      <c r="NHG320" s="477"/>
      <c r="NHL320" s="477"/>
      <c r="NHO320" s="477"/>
      <c r="NHT320" s="477"/>
      <c r="NHW320" s="477"/>
      <c r="NIB320" s="477"/>
      <c r="NIE320" s="477"/>
      <c r="NIJ320" s="477"/>
      <c r="NIM320" s="477"/>
      <c r="NIR320" s="477"/>
      <c r="NIU320" s="477"/>
      <c r="NIZ320" s="477"/>
      <c r="NJC320" s="477"/>
      <c r="NJH320" s="477"/>
      <c r="NJK320" s="477"/>
      <c r="NJP320" s="477"/>
      <c r="NJS320" s="477"/>
      <c r="NJX320" s="477"/>
      <c r="NKA320" s="477"/>
      <c r="NKF320" s="477"/>
      <c r="NKI320" s="477"/>
      <c r="NKN320" s="477"/>
      <c r="NKQ320" s="477"/>
      <c r="NKV320" s="477"/>
      <c r="NKY320" s="477"/>
      <c r="NLD320" s="477"/>
      <c r="NLG320" s="477"/>
      <c r="NLL320" s="477"/>
      <c r="NLO320" s="477"/>
      <c r="NLT320" s="477"/>
      <c r="NLW320" s="477"/>
      <c r="NMB320" s="477"/>
      <c r="NME320" s="477"/>
      <c r="NMJ320" s="477"/>
      <c r="NMM320" s="477"/>
      <c r="NMR320" s="477"/>
      <c r="NMU320" s="477"/>
      <c r="NMZ320" s="477"/>
      <c r="NNC320" s="477"/>
      <c r="NNH320" s="477"/>
      <c r="NNK320" s="477"/>
      <c r="NNP320" s="477"/>
      <c r="NNS320" s="477"/>
      <c r="NNX320" s="477"/>
      <c r="NOA320" s="477"/>
      <c r="NOF320" s="477"/>
      <c r="NOI320" s="477"/>
      <c r="NON320" s="477"/>
      <c r="NOQ320" s="477"/>
      <c r="NOV320" s="477"/>
      <c r="NOY320" s="477"/>
      <c r="NPD320" s="477"/>
      <c r="NPG320" s="477"/>
      <c r="NPL320" s="477"/>
      <c r="NPO320" s="477"/>
      <c r="NPT320" s="477"/>
      <c r="NPW320" s="477"/>
      <c r="NQB320" s="477"/>
      <c r="NQE320" s="477"/>
      <c r="NQJ320" s="477"/>
      <c r="NQM320" s="477"/>
      <c r="NQR320" s="477"/>
      <c r="NQU320" s="477"/>
      <c r="NQZ320" s="477"/>
      <c r="NRC320" s="477"/>
      <c r="NRH320" s="477"/>
      <c r="NRK320" s="477"/>
      <c r="NRP320" s="477"/>
      <c r="NRS320" s="477"/>
      <c r="NRX320" s="477"/>
      <c r="NSA320" s="477"/>
      <c r="NSF320" s="477"/>
      <c r="NSI320" s="477"/>
      <c r="NSN320" s="477"/>
      <c r="NSQ320" s="477"/>
      <c r="NSV320" s="477"/>
      <c r="NSY320" s="477"/>
      <c r="NTD320" s="477"/>
      <c r="NTG320" s="477"/>
      <c r="NTL320" s="477"/>
      <c r="NTO320" s="477"/>
      <c r="NTT320" s="477"/>
      <c r="NTW320" s="477"/>
      <c r="NUB320" s="477"/>
      <c r="NUE320" s="477"/>
      <c r="NUJ320" s="477"/>
      <c r="NUM320" s="477"/>
      <c r="NUR320" s="477"/>
      <c r="NUU320" s="477"/>
      <c r="NUZ320" s="477"/>
      <c r="NVC320" s="477"/>
      <c r="NVH320" s="477"/>
      <c r="NVK320" s="477"/>
      <c r="NVP320" s="477"/>
      <c r="NVS320" s="477"/>
      <c r="NVX320" s="477"/>
      <c r="NWA320" s="477"/>
      <c r="NWF320" s="477"/>
      <c r="NWI320" s="477"/>
      <c r="NWN320" s="477"/>
      <c r="NWQ320" s="477"/>
      <c r="NWV320" s="477"/>
      <c r="NWY320" s="477"/>
      <c r="NXD320" s="477"/>
      <c r="NXG320" s="477"/>
      <c r="NXL320" s="477"/>
      <c r="NXO320" s="477"/>
      <c r="NXT320" s="477"/>
      <c r="NXW320" s="477"/>
      <c r="NYB320" s="477"/>
      <c r="NYE320" s="477"/>
      <c r="NYJ320" s="477"/>
      <c r="NYM320" s="477"/>
      <c r="NYR320" s="477"/>
      <c r="NYU320" s="477"/>
      <c r="NYZ320" s="477"/>
      <c r="NZC320" s="477"/>
      <c r="NZH320" s="477"/>
      <c r="NZK320" s="477"/>
      <c r="NZP320" s="477"/>
      <c r="NZS320" s="477"/>
      <c r="NZX320" s="477"/>
      <c r="OAA320" s="477"/>
      <c r="OAF320" s="477"/>
      <c r="OAI320" s="477"/>
      <c r="OAN320" s="477"/>
      <c r="OAQ320" s="477"/>
      <c r="OAV320" s="477"/>
      <c r="OAY320" s="477"/>
      <c r="OBD320" s="477"/>
      <c r="OBG320" s="477"/>
      <c r="OBL320" s="477"/>
      <c r="OBO320" s="477"/>
      <c r="OBT320" s="477"/>
      <c r="OBW320" s="477"/>
      <c r="OCB320" s="477"/>
      <c r="OCE320" s="477"/>
      <c r="OCJ320" s="477"/>
      <c r="OCM320" s="477"/>
      <c r="OCR320" s="477"/>
      <c r="OCU320" s="477"/>
      <c r="OCZ320" s="477"/>
      <c r="ODC320" s="477"/>
      <c r="ODH320" s="477"/>
      <c r="ODK320" s="477"/>
      <c r="ODP320" s="477"/>
      <c r="ODS320" s="477"/>
      <c r="ODX320" s="477"/>
      <c r="OEA320" s="477"/>
      <c r="OEF320" s="477"/>
      <c r="OEI320" s="477"/>
      <c r="OEN320" s="477"/>
      <c r="OEQ320" s="477"/>
      <c r="OEV320" s="477"/>
      <c r="OEY320" s="477"/>
      <c r="OFD320" s="477"/>
      <c r="OFG320" s="477"/>
      <c r="OFL320" s="477"/>
      <c r="OFO320" s="477"/>
      <c r="OFT320" s="477"/>
      <c r="OFW320" s="477"/>
      <c r="OGB320" s="477"/>
      <c r="OGE320" s="477"/>
      <c r="OGJ320" s="477"/>
      <c r="OGM320" s="477"/>
      <c r="OGR320" s="477"/>
      <c r="OGU320" s="477"/>
      <c r="OGZ320" s="477"/>
      <c r="OHC320" s="477"/>
      <c r="OHH320" s="477"/>
      <c r="OHK320" s="477"/>
      <c r="OHP320" s="477"/>
      <c r="OHS320" s="477"/>
      <c r="OHX320" s="477"/>
      <c r="OIA320" s="477"/>
      <c r="OIF320" s="477"/>
      <c r="OII320" s="477"/>
      <c r="OIN320" s="477"/>
      <c r="OIQ320" s="477"/>
      <c r="OIV320" s="477"/>
      <c r="OIY320" s="477"/>
      <c r="OJD320" s="477"/>
      <c r="OJG320" s="477"/>
      <c r="OJL320" s="477"/>
      <c r="OJO320" s="477"/>
      <c r="OJT320" s="477"/>
      <c r="OJW320" s="477"/>
      <c r="OKB320" s="477"/>
      <c r="OKE320" s="477"/>
      <c r="OKJ320" s="477"/>
      <c r="OKM320" s="477"/>
      <c r="OKR320" s="477"/>
      <c r="OKU320" s="477"/>
      <c r="OKZ320" s="477"/>
      <c r="OLC320" s="477"/>
      <c r="OLH320" s="477"/>
      <c r="OLK320" s="477"/>
      <c r="OLP320" s="477"/>
      <c r="OLS320" s="477"/>
      <c r="OLX320" s="477"/>
      <c r="OMA320" s="477"/>
      <c r="OMF320" s="477"/>
      <c r="OMI320" s="477"/>
      <c r="OMN320" s="477"/>
      <c r="OMQ320" s="477"/>
      <c r="OMV320" s="477"/>
      <c r="OMY320" s="477"/>
      <c r="OND320" s="477"/>
      <c r="ONG320" s="477"/>
      <c r="ONL320" s="477"/>
      <c r="ONO320" s="477"/>
      <c r="ONT320" s="477"/>
      <c r="ONW320" s="477"/>
      <c r="OOB320" s="477"/>
      <c r="OOE320" s="477"/>
      <c r="OOJ320" s="477"/>
      <c r="OOM320" s="477"/>
      <c r="OOR320" s="477"/>
      <c r="OOU320" s="477"/>
      <c r="OOZ320" s="477"/>
      <c r="OPC320" s="477"/>
      <c r="OPH320" s="477"/>
      <c r="OPK320" s="477"/>
      <c r="OPP320" s="477"/>
      <c r="OPS320" s="477"/>
      <c r="OPX320" s="477"/>
      <c r="OQA320" s="477"/>
      <c r="OQF320" s="477"/>
      <c r="OQI320" s="477"/>
      <c r="OQN320" s="477"/>
      <c r="OQQ320" s="477"/>
      <c r="OQV320" s="477"/>
      <c r="OQY320" s="477"/>
      <c r="ORD320" s="477"/>
      <c r="ORG320" s="477"/>
      <c r="ORL320" s="477"/>
      <c r="ORO320" s="477"/>
      <c r="ORT320" s="477"/>
      <c r="ORW320" s="477"/>
      <c r="OSB320" s="477"/>
      <c r="OSE320" s="477"/>
      <c r="OSJ320" s="477"/>
      <c r="OSM320" s="477"/>
      <c r="OSR320" s="477"/>
      <c r="OSU320" s="477"/>
      <c r="OSZ320" s="477"/>
      <c r="OTC320" s="477"/>
      <c r="OTH320" s="477"/>
      <c r="OTK320" s="477"/>
      <c r="OTP320" s="477"/>
      <c r="OTS320" s="477"/>
      <c r="OTX320" s="477"/>
      <c r="OUA320" s="477"/>
      <c r="OUF320" s="477"/>
      <c r="OUI320" s="477"/>
      <c r="OUN320" s="477"/>
      <c r="OUQ320" s="477"/>
      <c r="OUV320" s="477"/>
      <c r="OUY320" s="477"/>
      <c r="OVD320" s="477"/>
      <c r="OVG320" s="477"/>
      <c r="OVL320" s="477"/>
      <c r="OVO320" s="477"/>
      <c r="OVT320" s="477"/>
      <c r="OVW320" s="477"/>
      <c r="OWB320" s="477"/>
      <c r="OWE320" s="477"/>
      <c r="OWJ320" s="477"/>
      <c r="OWM320" s="477"/>
      <c r="OWR320" s="477"/>
      <c r="OWU320" s="477"/>
      <c r="OWZ320" s="477"/>
      <c r="OXC320" s="477"/>
      <c r="OXH320" s="477"/>
      <c r="OXK320" s="477"/>
      <c r="OXP320" s="477"/>
      <c r="OXS320" s="477"/>
      <c r="OXX320" s="477"/>
      <c r="OYA320" s="477"/>
      <c r="OYF320" s="477"/>
      <c r="OYI320" s="477"/>
      <c r="OYN320" s="477"/>
      <c r="OYQ320" s="477"/>
      <c r="OYV320" s="477"/>
      <c r="OYY320" s="477"/>
      <c r="OZD320" s="477"/>
      <c r="OZG320" s="477"/>
      <c r="OZL320" s="477"/>
      <c r="OZO320" s="477"/>
      <c r="OZT320" s="477"/>
      <c r="OZW320" s="477"/>
      <c r="PAB320" s="477"/>
      <c r="PAE320" s="477"/>
      <c r="PAJ320" s="477"/>
      <c r="PAM320" s="477"/>
      <c r="PAR320" s="477"/>
      <c r="PAU320" s="477"/>
      <c r="PAZ320" s="477"/>
      <c r="PBC320" s="477"/>
      <c r="PBH320" s="477"/>
      <c r="PBK320" s="477"/>
      <c r="PBP320" s="477"/>
      <c r="PBS320" s="477"/>
      <c r="PBX320" s="477"/>
      <c r="PCA320" s="477"/>
      <c r="PCF320" s="477"/>
      <c r="PCI320" s="477"/>
      <c r="PCN320" s="477"/>
      <c r="PCQ320" s="477"/>
      <c r="PCV320" s="477"/>
      <c r="PCY320" s="477"/>
      <c r="PDD320" s="477"/>
      <c r="PDG320" s="477"/>
      <c r="PDL320" s="477"/>
      <c r="PDO320" s="477"/>
      <c r="PDT320" s="477"/>
      <c r="PDW320" s="477"/>
      <c r="PEB320" s="477"/>
      <c r="PEE320" s="477"/>
      <c r="PEJ320" s="477"/>
      <c r="PEM320" s="477"/>
      <c r="PER320" s="477"/>
      <c r="PEU320" s="477"/>
      <c r="PEZ320" s="477"/>
      <c r="PFC320" s="477"/>
      <c r="PFH320" s="477"/>
      <c r="PFK320" s="477"/>
      <c r="PFP320" s="477"/>
      <c r="PFS320" s="477"/>
      <c r="PFX320" s="477"/>
      <c r="PGA320" s="477"/>
      <c r="PGF320" s="477"/>
      <c r="PGI320" s="477"/>
      <c r="PGN320" s="477"/>
      <c r="PGQ320" s="477"/>
      <c r="PGV320" s="477"/>
      <c r="PGY320" s="477"/>
      <c r="PHD320" s="477"/>
      <c r="PHG320" s="477"/>
      <c r="PHL320" s="477"/>
      <c r="PHO320" s="477"/>
      <c r="PHT320" s="477"/>
      <c r="PHW320" s="477"/>
      <c r="PIB320" s="477"/>
      <c r="PIE320" s="477"/>
      <c r="PIJ320" s="477"/>
      <c r="PIM320" s="477"/>
      <c r="PIR320" s="477"/>
      <c r="PIU320" s="477"/>
      <c r="PIZ320" s="477"/>
      <c r="PJC320" s="477"/>
      <c r="PJH320" s="477"/>
      <c r="PJK320" s="477"/>
      <c r="PJP320" s="477"/>
      <c r="PJS320" s="477"/>
      <c r="PJX320" s="477"/>
      <c r="PKA320" s="477"/>
      <c r="PKF320" s="477"/>
      <c r="PKI320" s="477"/>
      <c r="PKN320" s="477"/>
      <c r="PKQ320" s="477"/>
      <c r="PKV320" s="477"/>
      <c r="PKY320" s="477"/>
      <c r="PLD320" s="477"/>
      <c r="PLG320" s="477"/>
      <c r="PLL320" s="477"/>
      <c r="PLO320" s="477"/>
      <c r="PLT320" s="477"/>
      <c r="PLW320" s="477"/>
      <c r="PMB320" s="477"/>
      <c r="PME320" s="477"/>
      <c r="PMJ320" s="477"/>
      <c r="PMM320" s="477"/>
      <c r="PMR320" s="477"/>
      <c r="PMU320" s="477"/>
      <c r="PMZ320" s="477"/>
      <c r="PNC320" s="477"/>
      <c r="PNH320" s="477"/>
      <c r="PNK320" s="477"/>
      <c r="PNP320" s="477"/>
      <c r="PNS320" s="477"/>
      <c r="PNX320" s="477"/>
      <c r="POA320" s="477"/>
      <c r="POF320" s="477"/>
      <c r="POI320" s="477"/>
      <c r="PON320" s="477"/>
      <c r="POQ320" s="477"/>
      <c r="POV320" s="477"/>
      <c r="POY320" s="477"/>
      <c r="PPD320" s="477"/>
      <c r="PPG320" s="477"/>
      <c r="PPL320" s="477"/>
      <c r="PPO320" s="477"/>
      <c r="PPT320" s="477"/>
      <c r="PPW320" s="477"/>
      <c r="PQB320" s="477"/>
      <c r="PQE320" s="477"/>
      <c r="PQJ320" s="477"/>
      <c r="PQM320" s="477"/>
      <c r="PQR320" s="477"/>
      <c r="PQU320" s="477"/>
      <c r="PQZ320" s="477"/>
      <c r="PRC320" s="477"/>
      <c r="PRH320" s="477"/>
      <c r="PRK320" s="477"/>
      <c r="PRP320" s="477"/>
      <c r="PRS320" s="477"/>
      <c r="PRX320" s="477"/>
      <c r="PSA320" s="477"/>
      <c r="PSF320" s="477"/>
      <c r="PSI320" s="477"/>
      <c r="PSN320" s="477"/>
      <c r="PSQ320" s="477"/>
      <c r="PSV320" s="477"/>
      <c r="PSY320" s="477"/>
      <c r="PTD320" s="477"/>
      <c r="PTG320" s="477"/>
      <c r="PTL320" s="477"/>
      <c r="PTO320" s="477"/>
      <c r="PTT320" s="477"/>
      <c r="PTW320" s="477"/>
      <c r="PUB320" s="477"/>
      <c r="PUE320" s="477"/>
      <c r="PUJ320" s="477"/>
      <c r="PUM320" s="477"/>
      <c r="PUR320" s="477"/>
      <c r="PUU320" s="477"/>
      <c r="PUZ320" s="477"/>
      <c r="PVC320" s="477"/>
      <c r="PVH320" s="477"/>
      <c r="PVK320" s="477"/>
      <c r="PVP320" s="477"/>
      <c r="PVS320" s="477"/>
      <c r="PVX320" s="477"/>
      <c r="PWA320" s="477"/>
      <c r="PWF320" s="477"/>
      <c r="PWI320" s="477"/>
      <c r="PWN320" s="477"/>
      <c r="PWQ320" s="477"/>
      <c r="PWV320" s="477"/>
      <c r="PWY320" s="477"/>
      <c r="PXD320" s="477"/>
      <c r="PXG320" s="477"/>
      <c r="PXL320" s="477"/>
      <c r="PXO320" s="477"/>
      <c r="PXT320" s="477"/>
      <c r="PXW320" s="477"/>
      <c r="PYB320" s="477"/>
      <c r="PYE320" s="477"/>
      <c r="PYJ320" s="477"/>
      <c r="PYM320" s="477"/>
      <c r="PYR320" s="477"/>
      <c r="PYU320" s="477"/>
      <c r="PYZ320" s="477"/>
      <c r="PZC320" s="477"/>
      <c r="PZH320" s="477"/>
      <c r="PZK320" s="477"/>
      <c r="PZP320" s="477"/>
      <c r="PZS320" s="477"/>
      <c r="PZX320" s="477"/>
      <c r="QAA320" s="477"/>
      <c r="QAF320" s="477"/>
      <c r="QAI320" s="477"/>
      <c r="QAN320" s="477"/>
      <c r="QAQ320" s="477"/>
      <c r="QAV320" s="477"/>
      <c r="QAY320" s="477"/>
      <c r="QBD320" s="477"/>
      <c r="QBG320" s="477"/>
      <c r="QBL320" s="477"/>
      <c r="QBO320" s="477"/>
      <c r="QBT320" s="477"/>
      <c r="QBW320" s="477"/>
      <c r="QCB320" s="477"/>
      <c r="QCE320" s="477"/>
      <c r="QCJ320" s="477"/>
      <c r="QCM320" s="477"/>
      <c r="QCR320" s="477"/>
      <c r="QCU320" s="477"/>
      <c r="QCZ320" s="477"/>
      <c r="QDC320" s="477"/>
      <c r="QDH320" s="477"/>
      <c r="QDK320" s="477"/>
      <c r="QDP320" s="477"/>
      <c r="QDS320" s="477"/>
      <c r="QDX320" s="477"/>
      <c r="QEA320" s="477"/>
      <c r="QEF320" s="477"/>
      <c r="QEI320" s="477"/>
      <c r="QEN320" s="477"/>
      <c r="QEQ320" s="477"/>
      <c r="QEV320" s="477"/>
      <c r="QEY320" s="477"/>
      <c r="QFD320" s="477"/>
      <c r="QFG320" s="477"/>
      <c r="QFL320" s="477"/>
      <c r="QFO320" s="477"/>
      <c r="QFT320" s="477"/>
      <c r="QFW320" s="477"/>
      <c r="QGB320" s="477"/>
      <c r="QGE320" s="477"/>
      <c r="QGJ320" s="477"/>
      <c r="QGM320" s="477"/>
      <c r="QGR320" s="477"/>
      <c r="QGU320" s="477"/>
      <c r="QGZ320" s="477"/>
      <c r="QHC320" s="477"/>
      <c r="QHH320" s="477"/>
      <c r="QHK320" s="477"/>
      <c r="QHP320" s="477"/>
      <c r="QHS320" s="477"/>
      <c r="QHX320" s="477"/>
      <c r="QIA320" s="477"/>
      <c r="QIF320" s="477"/>
      <c r="QII320" s="477"/>
      <c r="QIN320" s="477"/>
      <c r="QIQ320" s="477"/>
      <c r="QIV320" s="477"/>
      <c r="QIY320" s="477"/>
      <c r="QJD320" s="477"/>
      <c r="QJG320" s="477"/>
      <c r="QJL320" s="477"/>
      <c r="QJO320" s="477"/>
      <c r="QJT320" s="477"/>
      <c r="QJW320" s="477"/>
      <c r="QKB320" s="477"/>
      <c r="QKE320" s="477"/>
      <c r="QKJ320" s="477"/>
      <c r="QKM320" s="477"/>
      <c r="QKR320" s="477"/>
      <c r="QKU320" s="477"/>
      <c r="QKZ320" s="477"/>
      <c r="QLC320" s="477"/>
      <c r="QLH320" s="477"/>
      <c r="QLK320" s="477"/>
      <c r="QLP320" s="477"/>
      <c r="QLS320" s="477"/>
      <c r="QLX320" s="477"/>
      <c r="QMA320" s="477"/>
      <c r="QMF320" s="477"/>
      <c r="QMI320" s="477"/>
      <c r="QMN320" s="477"/>
      <c r="QMQ320" s="477"/>
      <c r="QMV320" s="477"/>
      <c r="QMY320" s="477"/>
      <c r="QND320" s="477"/>
      <c r="QNG320" s="477"/>
      <c r="QNL320" s="477"/>
      <c r="QNO320" s="477"/>
      <c r="QNT320" s="477"/>
      <c r="QNW320" s="477"/>
      <c r="QOB320" s="477"/>
      <c r="QOE320" s="477"/>
      <c r="QOJ320" s="477"/>
      <c r="QOM320" s="477"/>
      <c r="QOR320" s="477"/>
      <c r="QOU320" s="477"/>
      <c r="QOZ320" s="477"/>
      <c r="QPC320" s="477"/>
      <c r="QPH320" s="477"/>
      <c r="QPK320" s="477"/>
      <c r="QPP320" s="477"/>
      <c r="QPS320" s="477"/>
      <c r="QPX320" s="477"/>
      <c r="QQA320" s="477"/>
      <c r="QQF320" s="477"/>
      <c r="QQI320" s="477"/>
      <c r="QQN320" s="477"/>
      <c r="QQQ320" s="477"/>
      <c r="QQV320" s="477"/>
      <c r="QQY320" s="477"/>
      <c r="QRD320" s="477"/>
      <c r="QRG320" s="477"/>
      <c r="QRL320" s="477"/>
      <c r="QRO320" s="477"/>
      <c r="QRT320" s="477"/>
      <c r="QRW320" s="477"/>
      <c r="QSB320" s="477"/>
      <c r="QSE320" s="477"/>
      <c r="QSJ320" s="477"/>
      <c r="QSM320" s="477"/>
      <c r="QSR320" s="477"/>
      <c r="QSU320" s="477"/>
      <c r="QSZ320" s="477"/>
      <c r="QTC320" s="477"/>
      <c r="QTH320" s="477"/>
      <c r="QTK320" s="477"/>
      <c r="QTP320" s="477"/>
      <c r="QTS320" s="477"/>
      <c r="QTX320" s="477"/>
      <c r="QUA320" s="477"/>
      <c r="QUF320" s="477"/>
      <c r="QUI320" s="477"/>
      <c r="QUN320" s="477"/>
      <c r="QUQ320" s="477"/>
      <c r="QUV320" s="477"/>
      <c r="QUY320" s="477"/>
      <c r="QVD320" s="477"/>
      <c r="QVG320" s="477"/>
      <c r="QVL320" s="477"/>
      <c r="QVO320" s="477"/>
      <c r="QVT320" s="477"/>
      <c r="QVW320" s="477"/>
      <c r="QWB320" s="477"/>
      <c r="QWE320" s="477"/>
      <c r="QWJ320" s="477"/>
      <c r="QWM320" s="477"/>
      <c r="QWR320" s="477"/>
      <c r="QWU320" s="477"/>
      <c r="QWZ320" s="477"/>
      <c r="QXC320" s="477"/>
      <c r="QXH320" s="477"/>
      <c r="QXK320" s="477"/>
      <c r="QXP320" s="477"/>
      <c r="QXS320" s="477"/>
      <c r="QXX320" s="477"/>
      <c r="QYA320" s="477"/>
      <c r="QYF320" s="477"/>
      <c r="QYI320" s="477"/>
      <c r="QYN320" s="477"/>
      <c r="QYQ320" s="477"/>
      <c r="QYV320" s="477"/>
      <c r="QYY320" s="477"/>
      <c r="QZD320" s="477"/>
      <c r="QZG320" s="477"/>
      <c r="QZL320" s="477"/>
      <c r="QZO320" s="477"/>
      <c r="QZT320" s="477"/>
      <c r="QZW320" s="477"/>
      <c r="RAB320" s="477"/>
      <c r="RAE320" s="477"/>
      <c r="RAJ320" s="477"/>
      <c r="RAM320" s="477"/>
      <c r="RAR320" s="477"/>
      <c r="RAU320" s="477"/>
      <c r="RAZ320" s="477"/>
      <c r="RBC320" s="477"/>
      <c r="RBH320" s="477"/>
      <c r="RBK320" s="477"/>
      <c r="RBP320" s="477"/>
      <c r="RBS320" s="477"/>
      <c r="RBX320" s="477"/>
      <c r="RCA320" s="477"/>
      <c r="RCF320" s="477"/>
      <c r="RCI320" s="477"/>
      <c r="RCN320" s="477"/>
      <c r="RCQ320" s="477"/>
      <c r="RCV320" s="477"/>
      <c r="RCY320" s="477"/>
      <c r="RDD320" s="477"/>
      <c r="RDG320" s="477"/>
      <c r="RDL320" s="477"/>
      <c r="RDO320" s="477"/>
      <c r="RDT320" s="477"/>
      <c r="RDW320" s="477"/>
      <c r="REB320" s="477"/>
      <c r="REE320" s="477"/>
      <c r="REJ320" s="477"/>
      <c r="REM320" s="477"/>
      <c r="RER320" s="477"/>
      <c r="REU320" s="477"/>
      <c r="REZ320" s="477"/>
      <c r="RFC320" s="477"/>
      <c r="RFH320" s="477"/>
      <c r="RFK320" s="477"/>
      <c r="RFP320" s="477"/>
      <c r="RFS320" s="477"/>
      <c r="RFX320" s="477"/>
      <c r="RGA320" s="477"/>
      <c r="RGF320" s="477"/>
      <c r="RGI320" s="477"/>
      <c r="RGN320" s="477"/>
      <c r="RGQ320" s="477"/>
      <c r="RGV320" s="477"/>
      <c r="RGY320" s="477"/>
      <c r="RHD320" s="477"/>
      <c r="RHG320" s="477"/>
      <c r="RHL320" s="477"/>
      <c r="RHO320" s="477"/>
      <c r="RHT320" s="477"/>
      <c r="RHW320" s="477"/>
      <c r="RIB320" s="477"/>
      <c r="RIE320" s="477"/>
      <c r="RIJ320" s="477"/>
      <c r="RIM320" s="477"/>
      <c r="RIR320" s="477"/>
      <c r="RIU320" s="477"/>
      <c r="RIZ320" s="477"/>
      <c r="RJC320" s="477"/>
      <c r="RJH320" s="477"/>
      <c r="RJK320" s="477"/>
      <c r="RJP320" s="477"/>
      <c r="RJS320" s="477"/>
      <c r="RJX320" s="477"/>
      <c r="RKA320" s="477"/>
      <c r="RKF320" s="477"/>
      <c r="RKI320" s="477"/>
      <c r="RKN320" s="477"/>
      <c r="RKQ320" s="477"/>
      <c r="RKV320" s="477"/>
      <c r="RKY320" s="477"/>
      <c r="RLD320" s="477"/>
      <c r="RLG320" s="477"/>
      <c r="RLL320" s="477"/>
      <c r="RLO320" s="477"/>
      <c r="RLT320" s="477"/>
      <c r="RLW320" s="477"/>
      <c r="RMB320" s="477"/>
      <c r="RME320" s="477"/>
      <c r="RMJ320" s="477"/>
      <c r="RMM320" s="477"/>
      <c r="RMR320" s="477"/>
      <c r="RMU320" s="477"/>
      <c r="RMZ320" s="477"/>
      <c r="RNC320" s="477"/>
      <c r="RNH320" s="477"/>
      <c r="RNK320" s="477"/>
      <c r="RNP320" s="477"/>
      <c r="RNS320" s="477"/>
      <c r="RNX320" s="477"/>
      <c r="ROA320" s="477"/>
      <c r="ROF320" s="477"/>
      <c r="ROI320" s="477"/>
      <c r="RON320" s="477"/>
      <c r="ROQ320" s="477"/>
      <c r="ROV320" s="477"/>
      <c r="ROY320" s="477"/>
      <c r="RPD320" s="477"/>
      <c r="RPG320" s="477"/>
      <c r="RPL320" s="477"/>
      <c r="RPO320" s="477"/>
      <c r="RPT320" s="477"/>
      <c r="RPW320" s="477"/>
      <c r="RQB320" s="477"/>
      <c r="RQE320" s="477"/>
      <c r="RQJ320" s="477"/>
      <c r="RQM320" s="477"/>
      <c r="RQR320" s="477"/>
      <c r="RQU320" s="477"/>
      <c r="RQZ320" s="477"/>
      <c r="RRC320" s="477"/>
      <c r="RRH320" s="477"/>
      <c r="RRK320" s="477"/>
      <c r="RRP320" s="477"/>
      <c r="RRS320" s="477"/>
      <c r="RRX320" s="477"/>
      <c r="RSA320" s="477"/>
      <c r="RSF320" s="477"/>
      <c r="RSI320" s="477"/>
      <c r="RSN320" s="477"/>
      <c r="RSQ320" s="477"/>
      <c r="RSV320" s="477"/>
      <c r="RSY320" s="477"/>
      <c r="RTD320" s="477"/>
      <c r="RTG320" s="477"/>
      <c r="RTL320" s="477"/>
      <c r="RTO320" s="477"/>
      <c r="RTT320" s="477"/>
      <c r="RTW320" s="477"/>
      <c r="RUB320" s="477"/>
      <c r="RUE320" s="477"/>
      <c r="RUJ320" s="477"/>
      <c r="RUM320" s="477"/>
      <c r="RUR320" s="477"/>
      <c r="RUU320" s="477"/>
      <c r="RUZ320" s="477"/>
      <c r="RVC320" s="477"/>
      <c r="RVH320" s="477"/>
      <c r="RVK320" s="477"/>
      <c r="RVP320" s="477"/>
      <c r="RVS320" s="477"/>
      <c r="RVX320" s="477"/>
      <c r="RWA320" s="477"/>
      <c r="RWF320" s="477"/>
      <c r="RWI320" s="477"/>
      <c r="RWN320" s="477"/>
      <c r="RWQ320" s="477"/>
      <c r="RWV320" s="477"/>
      <c r="RWY320" s="477"/>
      <c r="RXD320" s="477"/>
      <c r="RXG320" s="477"/>
      <c r="RXL320" s="477"/>
      <c r="RXO320" s="477"/>
      <c r="RXT320" s="477"/>
      <c r="RXW320" s="477"/>
      <c r="RYB320" s="477"/>
      <c r="RYE320" s="477"/>
      <c r="RYJ320" s="477"/>
      <c r="RYM320" s="477"/>
      <c r="RYR320" s="477"/>
      <c r="RYU320" s="477"/>
      <c r="RYZ320" s="477"/>
      <c r="RZC320" s="477"/>
      <c r="RZH320" s="477"/>
      <c r="RZK320" s="477"/>
      <c r="RZP320" s="477"/>
      <c r="RZS320" s="477"/>
      <c r="RZX320" s="477"/>
      <c r="SAA320" s="477"/>
      <c r="SAF320" s="477"/>
      <c r="SAI320" s="477"/>
      <c r="SAN320" s="477"/>
      <c r="SAQ320" s="477"/>
      <c r="SAV320" s="477"/>
      <c r="SAY320" s="477"/>
      <c r="SBD320" s="477"/>
      <c r="SBG320" s="477"/>
      <c r="SBL320" s="477"/>
      <c r="SBO320" s="477"/>
      <c r="SBT320" s="477"/>
      <c r="SBW320" s="477"/>
      <c r="SCB320" s="477"/>
      <c r="SCE320" s="477"/>
      <c r="SCJ320" s="477"/>
      <c r="SCM320" s="477"/>
      <c r="SCR320" s="477"/>
      <c r="SCU320" s="477"/>
      <c r="SCZ320" s="477"/>
      <c r="SDC320" s="477"/>
      <c r="SDH320" s="477"/>
      <c r="SDK320" s="477"/>
      <c r="SDP320" s="477"/>
      <c r="SDS320" s="477"/>
      <c r="SDX320" s="477"/>
      <c r="SEA320" s="477"/>
      <c r="SEF320" s="477"/>
      <c r="SEI320" s="477"/>
      <c r="SEN320" s="477"/>
      <c r="SEQ320" s="477"/>
      <c r="SEV320" s="477"/>
      <c r="SEY320" s="477"/>
      <c r="SFD320" s="477"/>
      <c r="SFG320" s="477"/>
      <c r="SFL320" s="477"/>
      <c r="SFO320" s="477"/>
      <c r="SFT320" s="477"/>
      <c r="SFW320" s="477"/>
      <c r="SGB320" s="477"/>
      <c r="SGE320" s="477"/>
      <c r="SGJ320" s="477"/>
      <c r="SGM320" s="477"/>
      <c r="SGR320" s="477"/>
      <c r="SGU320" s="477"/>
      <c r="SGZ320" s="477"/>
      <c r="SHC320" s="477"/>
      <c r="SHH320" s="477"/>
      <c r="SHK320" s="477"/>
      <c r="SHP320" s="477"/>
      <c r="SHS320" s="477"/>
      <c r="SHX320" s="477"/>
      <c r="SIA320" s="477"/>
      <c r="SIF320" s="477"/>
      <c r="SII320" s="477"/>
      <c r="SIN320" s="477"/>
      <c r="SIQ320" s="477"/>
      <c r="SIV320" s="477"/>
      <c r="SIY320" s="477"/>
      <c r="SJD320" s="477"/>
      <c r="SJG320" s="477"/>
      <c r="SJL320" s="477"/>
      <c r="SJO320" s="477"/>
      <c r="SJT320" s="477"/>
      <c r="SJW320" s="477"/>
      <c r="SKB320" s="477"/>
      <c r="SKE320" s="477"/>
      <c r="SKJ320" s="477"/>
      <c r="SKM320" s="477"/>
      <c r="SKR320" s="477"/>
      <c r="SKU320" s="477"/>
      <c r="SKZ320" s="477"/>
      <c r="SLC320" s="477"/>
      <c r="SLH320" s="477"/>
      <c r="SLK320" s="477"/>
      <c r="SLP320" s="477"/>
      <c r="SLS320" s="477"/>
      <c r="SLX320" s="477"/>
      <c r="SMA320" s="477"/>
      <c r="SMF320" s="477"/>
      <c r="SMI320" s="477"/>
      <c r="SMN320" s="477"/>
      <c r="SMQ320" s="477"/>
      <c r="SMV320" s="477"/>
      <c r="SMY320" s="477"/>
      <c r="SND320" s="477"/>
      <c r="SNG320" s="477"/>
      <c r="SNL320" s="477"/>
      <c r="SNO320" s="477"/>
      <c r="SNT320" s="477"/>
      <c r="SNW320" s="477"/>
      <c r="SOB320" s="477"/>
      <c r="SOE320" s="477"/>
      <c r="SOJ320" s="477"/>
      <c r="SOM320" s="477"/>
      <c r="SOR320" s="477"/>
      <c r="SOU320" s="477"/>
      <c r="SOZ320" s="477"/>
      <c r="SPC320" s="477"/>
      <c r="SPH320" s="477"/>
      <c r="SPK320" s="477"/>
      <c r="SPP320" s="477"/>
      <c r="SPS320" s="477"/>
      <c r="SPX320" s="477"/>
      <c r="SQA320" s="477"/>
      <c r="SQF320" s="477"/>
      <c r="SQI320" s="477"/>
      <c r="SQN320" s="477"/>
      <c r="SQQ320" s="477"/>
      <c r="SQV320" s="477"/>
      <c r="SQY320" s="477"/>
      <c r="SRD320" s="477"/>
      <c r="SRG320" s="477"/>
      <c r="SRL320" s="477"/>
      <c r="SRO320" s="477"/>
      <c r="SRT320" s="477"/>
      <c r="SRW320" s="477"/>
      <c r="SSB320" s="477"/>
      <c r="SSE320" s="477"/>
      <c r="SSJ320" s="477"/>
      <c r="SSM320" s="477"/>
      <c r="SSR320" s="477"/>
      <c r="SSU320" s="477"/>
      <c r="SSZ320" s="477"/>
      <c r="STC320" s="477"/>
      <c r="STH320" s="477"/>
      <c r="STK320" s="477"/>
      <c r="STP320" s="477"/>
      <c r="STS320" s="477"/>
      <c r="STX320" s="477"/>
      <c r="SUA320" s="477"/>
      <c r="SUF320" s="477"/>
      <c r="SUI320" s="477"/>
      <c r="SUN320" s="477"/>
      <c r="SUQ320" s="477"/>
      <c r="SUV320" s="477"/>
      <c r="SUY320" s="477"/>
      <c r="SVD320" s="477"/>
      <c r="SVG320" s="477"/>
      <c r="SVL320" s="477"/>
      <c r="SVO320" s="477"/>
      <c r="SVT320" s="477"/>
      <c r="SVW320" s="477"/>
      <c r="SWB320" s="477"/>
      <c r="SWE320" s="477"/>
      <c r="SWJ320" s="477"/>
      <c r="SWM320" s="477"/>
      <c r="SWR320" s="477"/>
      <c r="SWU320" s="477"/>
      <c r="SWZ320" s="477"/>
      <c r="SXC320" s="477"/>
      <c r="SXH320" s="477"/>
      <c r="SXK320" s="477"/>
      <c r="SXP320" s="477"/>
      <c r="SXS320" s="477"/>
      <c r="SXX320" s="477"/>
      <c r="SYA320" s="477"/>
      <c r="SYF320" s="477"/>
      <c r="SYI320" s="477"/>
      <c r="SYN320" s="477"/>
      <c r="SYQ320" s="477"/>
      <c r="SYV320" s="477"/>
      <c r="SYY320" s="477"/>
      <c r="SZD320" s="477"/>
      <c r="SZG320" s="477"/>
      <c r="SZL320" s="477"/>
      <c r="SZO320" s="477"/>
      <c r="SZT320" s="477"/>
      <c r="SZW320" s="477"/>
      <c r="TAB320" s="477"/>
      <c r="TAE320" s="477"/>
      <c r="TAJ320" s="477"/>
      <c r="TAM320" s="477"/>
      <c r="TAR320" s="477"/>
      <c r="TAU320" s="477"/>
      <c r="TAZ320" s="477"/>
      <c r="TBC320" s="477"/>
      <c r="TBH320" s="477"/>
      <c r="TBK320" s="477"/>
      <c r="TBP320" s="477"/>
      <c r="TBS320" s="477"/>
      <c r="TBX320" s="477"/>
      <c r="TCA320" s="477"/>
      <c r="TCF320" s="477"/>
      <c r="TCI320" s="477"/>
      <c r="TCN320" s="477"/>
      <c r="TCQ320" s="477"/>
      <c r="TCV320" s="477"/>
      <c r="TCY320" s="477"/>
      <c r="TDD320" s="477"/>
      <c r="TDG320" s="477"/>
      <c r="TDL320" s="477"/>
      <c r="TDO320" s="477"/>
      <c r="TDT320" s="477"/>
      <c r="TDW320" s="477"/>
      <c r="TEB320" s="477"/>
      <c r="TEE320" s="477"/>
      <c r="TEJ320" s="477"/>
      <c r="TEM320" s="477"/>
      <c r="TER320" s="477"/>
      <c r="TEU320" s="477"/>
      <c r="TEZ320" s="477"/>
      <c r="TFC320" s="477"/>
      <c r="TFH320" s="477"/>
      <c r="TFK320" s="477"/>
      <c r="TFP320" s="477"/>
      <c r="TFS320" s="477"/>
      <c r="TFX320" s="477"/>
      <c r="TGA320" s="477"/>
      <c r="TGF320" s="477"/>
      <c r="TGI320" s="477"/>
      <c r="TGN320" s="477"/>
      <c r="TGQ320" s="477"/>
      <c r="TGV320" s="477"/>
      <c r="TGY320" s="477"/>
      <c r="THD320" s="477"/>
      <c r="THG320" s="477"/>
      <c r="THL320" s="477"/>
      <c r="THO320" s="477"/>
      <c r="THT320" s="477"/>
      <c r="THW320" s="477"/>
      <c r="TIB320" s="477"/>
      <c r="TIE320" s="477"/>
      <c r="TIJ320" s="477"/>
      <c r="TIM320" s="477"/>
      <c r="TIR320" s="477"/>
      <c r="TIU320" s="477"/>
      <c r="TIZ320" s="477"/>
      <c r="TJC320" s="477"/>
      <c r="TJH320" s="477"/>
      <c r="TJK320" s="477"/>
      <c r="TJP320" s="477"/>
      <c r="TJS320" s="477"/>
      <c r="TJX320" s="477"/>
      <c r="TKA320" s="477"/>
      <c r="TKF320" s="477"/>
      <c r="TKI320" s="477"/>
      <c r="TKN320" s="477"/>
      <c r="TKQ320" s="477"/>
      <c r="TKV320" s="477"/>
      <c r="TKY320" s="477"/>
      <c r="TLD320" s="477"/>
      <c r="TLG320" s="477"/>
      <c r="TLL320" s="477"/>
      <c r="TLO320" s="477"/>
      <c r="TLT320" s="477"/>
      <c r="TLW320" s="477"/>
      <c r="TMB320" s="477"/>
      <c r="TME320" s="477"/>
      <c r="TMJ320" s="477"/>
      <c r="TMM320" s="477"/>
      <c r="TMR320" s="477"/>
      <c r="TMU320" s="477"/>
      <c r="TMZ320" s="477"/>
      <c r="TNC320" s="477"/>
      <c r="TNH320" s="477"/>
      <c r="TNK320" s="477"/>
      <c r="TNP320" s="477"/>
      <c r="TNS320" s="477"/>
      <c r="TNX320" s="477"/>
      <c r="TOA320" s="477"/>
      <c r="TOF320" s="477"/>
      <c r="TOI320" s="477"/>
      <c r="TON320" s="477"/>
      <c r="TOQ320" s="477"/>
      <c r="TOV320" s="477"/>
      <c r="TOY320" s="477"/>
      <c r="TPD320" s="477"/>
      <c r="TPG320" s="477"/>
      <c r="TPL320" s="477"/>
      <c r="TPO320" s="477"/>
      <c r="TPT320" s="477"/>
      <c r="TPW320" s="477"/>
      <c r="TQB320" s="477"/>
      <c r="TQE320" s="477"/>
      <c r="TQJ320" s="477"/>
      <c r="TQM320" s="477"/>
      <c r="TQR320" s="477"/>
      <c r="TQU320" s="477"/>
      <c r="TQZ320" s="477"/>
      <c r="TRC320" s="477"/>
      <c r="TRH320" s="477"/>
      <c r="TRK320" s="477"/>
      <c r="TRP320" s="477"/>
      <c r="TRS320" s="477"/>
      <c r="TRX320" s="477"/>
      <c r="TSA320" s="477"/>
      <c r="TSF320" s="477"/>
      <c r="TSI320" s="477"/>
      <c r="TSN320" s="477"/>
      <c r="TSQ320" s="477"/>
      <c r="TSV320" s="477"/>
      <c r="TSY320" s="477"/>
      <c r="TTD320" s="477"/>
      <c r="TTG320" s="477"/>
      <c r="TTL320" s="477"/>
      <c r="TTO320" s="477"/>
      <c r="TTT320" s="477"/>
      <c r="TTW320" s="477"/>
      <c r="TUB320" s="477"/>
      <c r="TUE320" s="477"/>
      <c r="TUJ320" s="477"/>
      <c r="TUM320" s="477"/>
      <c r="TUR320" s="477"/>
      <c r="TUU320" s="477"/>
      <c r="TUZ320" s="477"/>
      <c r="TVC320" s="477"/>
      <c r="TVH320" s="477"/>
      <c r="TVK320" s="477"/>
      <c r="TVP320" s="477"/>
      <c r="TVS320" s="477"/>
      <c r="TVX320" s="477"/>
      <c r="TWA320" s="477"/>
      <c r="TWF320" s="477"/>
      <c r="TWI320" s="477"/>
      <c r="TWN320" s="477"/>
      <c r="TWQ320" s="477"/>
      <c r="TWV320" s="477"/>
      <c r="TWY320" s="477"/>
      <c r="TXD320" s="477"/>
      <c r="TXG320" s="477"/>
      <c r="TXL320" s="477"/>
      <c r="TXO320" s="477"/>
      <c r="TXT320" s="477"/>
      <c r="TXW320" s="477"/>
      <c r="TYB320" s="477"/>
      <c r="TYE320" s="477"/>
      <c r="TYJ320" s="477"/>
      <c r="TYM320" s="477"/>
      <c r="TYR320" s="477"/>
      <c r="TYU320" s="477"/>
      <c r="TYZ320" s="477"/>
      <c r="TZC320" s="477"/>
      <c r="TZH320" s="477"/>
      <c r="TZK320" s="477"/>
      <c r="TZP320" s="477"/>
      <c r="TZS320" s="477"/>
      <c r="TZX320" s="477"/>
      <c r="UAA320" s="477"/>
      <c r="UAF320" s="477"/>
      <c r="UAI320" s="477"/>
      <c r="UAN320" s="477"/>
      <c r="UAQ320" s="477"/>
      <c r="UAV320" s="477"/>
      <c r="UAY320" s="477"/>
      <c r="UBD320" s="477"/>
      <c r="UBG320" s="477"/>
      <c r="UBL320" s="477"/>
      <c r="UBO320" s="477"/>
      <c r="UBT320" s="477"/>
      <c r="UBW320" s="477"/>
      <c r="UCB320" s="477"/>
      <c r="UCE320" s="477"/>
      <c r="UCJ320" s="477"/>
      <c r="UCM320" s="477"/>
      <c r="UCR320" s="477"/>
      <c r="UCU320" s="477"/>
      <c r="UCZ320" s="477"/>
      <c r="UDC320" s="477"/>
      <c r="UDH320" s="477"/>
      <c r="UDK320" s="477"/>
      <c r="UDP320" s="477"/>
      <c r="UDS320" s="477"/>
      <c r="UDX320" s="477"/>
      <c r="UEA320" s="477"/>
      <c r="UEF320" s="477"/>
      <c r="UEI320" s="477"/>
      <c r="UEN320" s="477"/>
      <c r="UEQ320" s="477"/>
      <c r="UEV320" s="477"/>
      <c r="UEY320" s="477"/>
      <c r="UFD320" s="477"/>
      <c r="UFG320" s="477"/>
      <c r="UFL320" s="477"/>
      <c r="UFO320" s="477"/>
      <c r="UFT320" s="477"/>
      <c r="UFW320" s="477"/>
      <c r="UGB320" s="477"/>
      <c r="UGE320" s="477"/>
      <c r="UGJ320" s="477"/>
      <c r="UGM320" s="477"/>
      <c r="UGR320" s="477"/>
      <c r="UGU320" s="477"/>
      <c r="UGZ320" s="477"/>
      <c r="UHC320" s="477"/>
      <c r="UHH320" s="477"/>
      <c r="UHK320" s="477"/>
      <c r="UHP320" s="477"/>
      <c r="UHS320" s="477"/>
      <c r="UHX320" s="477"/>
      <c r="UIA320" s="477"/>
      <c r="UIF320" s="477"/>
      <c r="UII320" s="477"/>
      <c r="UIN320" s="477"/>
      <c r="UIQ320" s="477"/>
      <c r="UIV320" s="477"/>
      <c r="UIY320" s="477"/>
      <c r="UJD320" s="477"/>
      <c r="UJG320" s="477"/>
      <c r="UJL320" s="477"/>
      <c r="UJO320" s="477"/>
      <c r="UJT320" s="477"/>
      <c r="UJW320" s="477"/>
      <c r="UKB320" s="477"/>
      <c r="UKE320" s="477"/>
      <c r="UKJ320" s="477"/>
      <c r="UKM320" s="477"/>
      <c r="UKR320" s="477"/>
      <c r="UKU320" s="477"/>
      <c r="UKZ320" s="477"/>
      <c r="ULC320" s="477"/>
      <c r="ULH320" s="477"/>
      <c r="ULK320" s="477"/>
      <c r="ULP320" s="477"/>
      <c r="ULS320" s="477"/>
      <c r="ULX320" s="477"/>
      <c r="UMA320" s="477"/>
      <c r="UMF320" s="477"/>
      <c r="UMI320" s="477"/>
      <c r="UMN320" s="477"/>
      <c r="UMQ320" s="477"/>
      <c r="UMV320" s="477"/>
      <c r="UMY320" s="477"/>
      <c r="UND320" s="477"/>
      <c r="UNG320" s="477"/>
      <c r="UNL320" s="477"/>
      <c r="UNO320" s="477"/>
      <c r="UNT320" s="477"/>
      <c r="UNW320" s="477"/>
      <c r="UOB320" s="477"/>
      <c r="UOE320" s="477"/>
      <c r="UOJ320" s="477"/>
      <c r="UOM320" s="477"/>
      <c r="UOR320" s="477"/>
      <c r="UOU320" s="477"/>
      <c r="UOZ320" s="477"/>
      <c r="UPC320" s="477"/>
      <c r="UPH320" s="477"/>
      <c r="UPK320" s="477"/>
      <c r="UPP320" s="477"/>
      <c r="UPS320" s="477"/>
      <c r="UPX320" s="477"/>
      <c r="UQA320" s="477"/>
      <c r="UQF320" s="477"/>
      <c r="UQI320" s="477"/>
      <c r="UQN320" s="477"/>
      <c r="UQQ320" s="477"/>
      <c r="UQV320" s="477"/>
      <c r="UQY320" s="477"/>
      <c r="URD320" s="477"/>
      <c r="URG320" s="477"/>
      <c r="URL320" s="477"/>
      <c r="URO320" s="477"/>
      <c r="URT320" s="477"/>
      <c r="URW320" s="477"/>
      <c r="USB320" s="477"/>
      <c r="USE320" s="477"/>
      <c r="USJ320" s="477"/>
      <c r="USM320" s="477"/>
      <c r="USR320" s="477"/>
      <c r="USU320" s="477"/>
      <c r="USZ320" s="477"/>
      <c r="UTC320" s="477"/>
      <c r="UTH320" s="477"/>
      <c r="UTK320" s="477"/>
      <c r="UTP320" s="477"/>
      <c r="UTS320" s="477"/>
      <c r="UTX320" s="477"/>
      <c r="UUA320" s="477"/>
      <c r="UUF320" s="477"/>
      <c r="UUI320" s="477"/>
      <c r="UUN320" s="477"/>
      <c r="UUQ320" s="477"/>
      <c r="UUV320" s="477"/>
      <c r="UUY320" s="477"/>
      <c r="UVD320" s="477"/>
      <c r="UVG320" s="477"/>
      <c r="UVL320" s="477"/>
      <c r="UVO320" s="477"/>
      <c r="UVT320" s="477"/>
      <c r="UVW320" s="477"/>
      <c r="UWB320" s="477"/>
      <c r="UWE320" s="477"/>
      <c r="UWJ320" s="477"/>
      <c r="UWM320" s="477"/>
      <c r="UWR320" s="477"/>
      <c r="UWU320" s="477"/>
      <c r="UWZ320" s="477"/>
      <c r="UXC320" s="477"/>
      <c r="UXH320" s="477"/>
      <c r="UXK320" s="477"/>
      <c r="UXP320" s="477"/>
      <c r="UXS320" s="477"/>
      <c r="UXX320" s="477"/>
      <c r="UYA320" s="477"/>
      <c r="UYF320" s="477"/>
      <c r="UYI320" s="477"/>
      <c r="UYN320" s="477"/>
      <c r="UYQ320" s="477"/>
      <c r="UYV320" s="477"/>
      <c r="UYY320" s="477"/>
      <c r="UZD320" s="477"/>
      <c r="UZG320" s="477"/>
      <c r="UZL320" s="477"/>
      <c r="UZO320" s="477"/>
      <c r="UZT320" s="477"/>
      <c r="UZW320" s="477"/>
      <c r="VAB320" s="477"/>
      <c r="VAE320" s="477"/>
      <c r="VAJ320" s="477"/>
      <c r="VAM320" s="477"/>
      <c r="VAR320" s="477"/>
      <c r="VAU320" s="477"/>
      <c r="VAZ320" s="477"/>
      <c r="VBC320" s="477"/>
      <c r="VBH320" s="477"/>
      <c r="VBK320" s="477"/>
      <c r="VBP320" s="477"/>
      <c r="VBS320" s="477"/>
      <c r="VBX320" s="477"/>
      <c r="VCA320" s="477"/>
      <c r="VCF320" s="477"/>
      <c r="VCI320" s="477"/>
      <c r="VCN320" s="477"/>
      <c r="VCQ320" s="477"/>
      <c r="VCV320" s="477"/>
      <c r="VCY320" s="477"/>
      <c r="VDD320" s="477"/>
      <c r="VDG320" s="477"/>
      <c r="VDL320" s="477"/>
      <c r="VDO320" s="477"/>
      <c r="VDT320" s="477"/>
      <c r="VDW320" s="477"/>
      <c r="VEB320" s="477"/>
      <c r="VEE320" s="477"/>
      <c r="VEJ320" s="477"/>
      <c r="VEM320" s="477"/>
      <c r="VER320" s="477"/>
      <c r="VEU320" s="477"/>
      <c r="VEZ320" s="477"/>
      <c r="VFC320" s="477"/>
      <c r="VFH320" s="477"/>
      <c r="VFK320" s="477"/>
      <c r="VFP320" s="477"/>
      <c r="VFS320" s="477"/>
      <c r="VFX320" s="477"/>
      <c r="VGA320" s="477"/>
      <c r="VGF320" s="477"/>
      <c r="VGI320" s="477"/>
      <c r="VGN320" s="477"/>
      <c r="VGQ320" s="477"/>
      <c r="VGV320" s="477"/>
      <c r="VGY320" s="477"/>
      <c r="VHD320" s="477"/>
      <c r="VHG320" s="477"/>
      <c r="VHL320" s="477"/>
      <c r="VHO320" s="477"/>
      <c r="VHT320" s="477"/>
      <c r="VHW320" s="477"/>
      <c r="VIB320" s="477"/>
      <c r="VIE320" s="477"/>
      <c r="VIJ320" s="477"/>
      <c r="VIM320" s="477"/>
      <c r="VIR320" s="477"/>
      <c r="VIU320" s="477"/>
      <c r="VIZ320" s="477"/>
      <c r="VJC320" s="477"/>
      <c r="VJH320" s="477"/>
      <c r="VJK320" s="477"/>
      <c r="VJP320" s="477"/>
      <c r="VJS320" s="477"/>
      <c r="VJX320" s="477"/>
      <c r="VKA320" s="477"/>
      <c r="VKF320" s="477"/>
      <c r="VKI320" s="477"/>
      <c r="VKN320" s="477"/>
      <c r="VKQ320" s="477"/>
      <c r="VKV320" s="477"/>
      <c r="VKY320" s="477"/>
      <c r="VLD320" s="477"/>
      <c r="VLG320" s="477"/>
      <c r="VLL320" s="477"/>
      <c r="VLO320" s="477"/>
      <c r="VLT320" s="477"/>
      <c r="VLW320" s="477"/>
      <c r="VMB320" s="477"/>
      <c r="VME320" s="477"/>
      <c r="VMJ320" s="477"/>
      <c r="VMM320" s="477"/>
      <c r="VMR320" s="477"/>
      <c r="VMU320" s="477"/>
      <c r="VMZ320" s="477"/>
      <c r="VNC320" s="477"/>
      <c r="VNH320" s="477"/>
      <c r="VNK320" s="477"/>
      <c r="VNP320" s="477"/>
      <c r="VNS320" s="477"/>
      <c r="VNX320" s="477"/>
      <c r="VOA320" s="477"/>
      <c r="VOF320" s="477"/>
      <c r="VOI320" s="477"/>
      <c r="VON320" s="477"/>
      <c r="VOQ320" s="477"/>
      <c r="VOV320" s="477"/>
      <c r="VOY320" s="477"/>
      <c r="VPD320" s="477"/>
      <c r="VPG320" s="477"/>
      <c r="VPL320" s="477"/>
      <c r="VPO320" s="477"/>
      <c r="VPT320" s="477"/>
      <c r="VPW320" s="477"/>
      <c r="VQB320" s="477"/>
      <c r="VQE320" s="477"/>
      <c r="VQJ320" s="477"/>
      <c r="VQM320" s="477"/>
      <c r="VQR320" s="477"/>
      <c r="VQU320" s="477"/>
      <c r="VQZ320" s="477"/>
      <c r="VRC320" s="477"/>
      <c r="VRH320" s="477"/>
      <c r="VRK320" s="477"/>
      <c r="VRP320" s="477"/>
      <c r="VRS320" s="477"/>
      <c r="VRX320" s="477"/>
      <c r="VSA320" s="477"/>
      <c r="VSF320" s="477"/>
      <c r="VSI320" s="477"/>
      <c r="VSN320" s="477"/>
      <c r="VSQ320" s="477"/>
      <c r="VSV320" s="477"/>
      <c r="VSY320" s="477"/>
      <c r="VTD320" s="477"/>
      <c r="VTG320" s="477"/>
      <c r="VTL320" s="477"/>
      <c r="VTO320" s="477"/>
      <c r="VTT320" s="477"/>
      <c r="VTW320" s="477"/>
      <c r="VUB320" s="477"/>
      <c r="VUE320" s="477"/>
      <c r="VUJ320" s="477"/>
      <c r="VUM320" s="477"/>
      <c r="VUR320" s="477"/>
      <c r="VUU320" s="477"/>
      <c r="VUZ320" s="477"/>
      <c r="VVC320" s="477"/>
      <c r="VVH320" s="477"/>
      <c r="VVK320" s="477"/>
      <c r="VVP320" s="477"/>
      <c r="VVS320" s="477"/>
      <c r="VVX320" s="477"/>
      <c r="VWA320" s="477"/>
      <c r="VWF320" s="477"/>
      <c r="VWI320" s="477"/>
      <c r="VWN320" s="477"/>
      <c r="VWQ320" s="477"/>
      <c r="VWV320" s="477"/>
      <c r="VWY320" s="477"/>
      <c r="VXD320" s="477"/>
      <c r="VXG320" s="477"/>
      <c r="VXL320" s="477"/>
      <c r="VXO320" s="477"/>
      <c r="VXT320" s="477"/>
      <c r="VXW320" s="477"/>
      <c r="VYB320" s="477"/>
      <c r="VYE320" s="477"/>
      <c r="VYJ320" s="477"/>
      <c r="VYM320" s="477"/>
      <c r="VYR320" s="477"/>
      <c r="VYU320" s="477"/>
      <c r="VYZ320" s="477"/>
      <c r="VZC320" s="477"/>
      <c r="VZH320" s="477"/>
      <c r="VZK320" s="477"/>
      <c r="VZP320" s="477"/>
      <c r="VZS320" s="477"/>
      <c r="VZX320" s="477"/>
      <c r="WAA320" s="477"/>
      <c r="WAF320" s="477"/>
      <c r="WAI320" s="477"/>
      <c r="WAN320" s="477"/>
      <c r="WAQ320" s="477"/>
      <c r="WAV320" s="477"/>
      <c r="WAY320" s="477"/>
      <c r="WBD320" s="477"/>
      <c r="WBG320" s="477"/>
      <c r="WBL320" s="477"/>
      <c r="WBO320" s="477"/>
      <c r="WBT320" s="477"/>
      <c r="WBW320" s="477"/>
      <c r="WCB320" s="477"/>
      <c r="WCE320" s="477"/>
      <c r="WCJ320" s="477"/>
      <c r="WCM320" s="477"/>
      <c r="WCR320" s="477"/>
      <c r="WCU320" s="477"/>
      <c r="WCZ320" s="477"/>
      <c r="WDC320" s="477"/>
      <c r="WDH320" s="477"/>
      <c r="WDK320" s="477"/>
      <c r="WDP320" s="477"/>
      <c r="WDS320" s="477"/>
      <c r="WDX320" s="477"/>
      <c r="WEA320" s="477"/>
      <c r="WEF320" s="477"/>
      <c r="WEI320" s="477"/>
      <c r="WEN320" s="477"/>
      <c r="WEQ320" s="477"/>
      <c r="WEV320" s="477"/>
      <c r="WEY320" s="477"/>
      <c r="WFD320" s="477"/>
      <c r="WFG320" s="477"/>
      <c r="WFL320" s="477"/>
      <c r="WFO320" s="477"/>
      <c r="WFT320" s="477"/>
      <c r="WFW320" s="477"/>
      <c r="WGB320" s="477"/>
      <c r="WGE320" s="477"/>
      <c r="WGJ320" s="477"/>
      <c r="WGM320" s="477"/>
      <c r="WGR320" s="477"/>
      <c r="WGU320" s="477"/>
      <c r="WGZ320" s="477"/>
      <c r="WHC320" s="477"/>
      <c r="WHH320" s="477"/>
      <c r="WHK320" s="477"/>
      <c r="WHP320" s="477"/>
      <c r="WHS320" s="477"/>
      <c r="WHX320" s="477"/>
      <c r="WIA320" s="477"/>
      <c r="WIF320" s="477"/>
      <c r="WII320" s="477"/>
      <c r="WIN320" s="477"/>
      <c r="WIQ320" s="477"/>
      <c r="WIV320" s="477"/>
      <c r="WIY320" s="477"/>
      <c r="WJD320" s="477"/>
      <c r="WJG320" s="477"/>
      <c r="WJL320" s="477"/>
      <c r="WJO320" s="477"/>
      <c r="WJT320" s="477"/>
      <c r="WJW320" s="477"/>
      <c r="WKB320" s="477"/>
      <c r="WKE320" s="477"/>
      <c r="WKJ320" s="477"/>
      <c r="WKM320" s="477"/>
      <c r="WKR320" s="477"/>
      <c r="WKU320" s="477"/>
      <c r="WKZ320" s="477"/>
      <c r="WLC320" s="477"/>
      <c r="WLH320" s="477"/>
      <c r="WLK320" s="477"/>
      <c r="WLP320" s="477"/>
      <c r="WLS320" s="477"/>
      <c r="WLX320" s="477"/>
      <c r="WMA320" s="477"/>
      <c r="WMF320" s="477"/>
      <c r="WMI320" s="477"/>
      <c r="WMN320" s="477"/>
      <c r="WMQ320" s="477"/>
      <c r="WMV320" s="477"/>
      <c r="WMY320" s="477"/>
      <c r="WND320" s="477"/>
      <c r="WNG320" s="477"/>
      <c r="WNL320" s="477"/>
      <c r="WNO320" s="477"/>
      <c r="WNT320" s="477"/>
      <c r="WNW320" s="477"/>
      <c r="WOB320" s="477"/>
      <c r="WOE320" s="477"/>
      <c r="WOJ320" s="477"/>
      <c r="WOM320" s="477"/>
      <c r="WOR320" s="477"/>
      <c r="WOU320" s="477"/>
      <c r="WOZ320" s="477"/>
      <c r="WPC320" s="477"/>
      <c r="WPH320" s="477"/>
      <c r="WPK320" s="477"/>
      <c r="WPP320" s="477"/>
      <c r="WPS320" s="477"/>
      <c r="WPX320" s="477"/>
      <c r="WQA320" s="477"/>
      <c r="WQF320" s="477"/>
      <c r="WQI320" s="477"/>
      <c r="WQN320" s="477"/>
      <c r="WQQ320" s="477"/>
      <c r="WQV320" s="477"/>
      <c r="WQY320" s="477"/>
      <c r="WRD320" s="477"/>
      <c r="WRG320" s="477"/>
      <c r="WRL320" s="477"/>
      <c r="WRO320" s="477"/>
      <c r="WRT320" s="477"/>
      <c r="WRW320" s="477"/>
      <c r="WSB320" s="477"/>
      <c r="WSE320" s="477"/>
      <c r="WSJ320" s="477"/>
      <c r="WSM320" s="477"/>
      <c r="WSR320" s="477"/>
      <c r="WSU320" s="477"/>
      <c r="WSZ320" s="477"/>
      <c r="WTC320" s="477"/>
      <c r="WTH320" s="477"/>
      <c r="WTK320" s="477"/>
      <c r="WTP320" s="477"/>
      <c r="WTS320" s="477"/>
      <c r="WTX320" s="477"/>
      <c r="WUA320" s="477"/>
      <c r="WUF320" s="477"/>
      <c r="WUI320" s="477"/>
      <c r="WUN320" s="477"/>
      <c r="WUQ320" s="477"/>
      <c r="WUV320" s="477"/>
      <c r="WUY320" s="477"/>
      <c r="WVD320" s="477"/>
      <c r="WVG320" s="477"/>
      <c r="WVL320" s="477"/>
      <c r="WVO320" s="477"/>
      <c r="WVT320" s="477"/>
      <c r="WVW320" s="477"/>
      <c r="WWB320" s="477"/>
      <c r="WWE320" s="477"/>
      <c r="WWJ320" s="477"/>
      <c r="WWM320" s="477"/>
      <c r="WWR320" s="477"/>
      <c r="WWU320" s="477"/>
      <c r="WWZ320" s="477"/>
      <c r="WXC320" s="477"/>
      <c r="WXH320" s="477"/>
      <c r="WXK320" s="477"/>
      <c r="WXP320" s="477"/>
      <c r="WXS320" s="477"/>
      <c r="WXX320" s="477"/>
      <c r="WYA320" s="477"/>
      <c r="WYF320" s="477"/>
      <c r="WYI320" s="477"/>
      <c r="WYN320" s="477"/>
      <c r="WYQ320" s="477"/>
      <c r="WYV320" s="477"/>
      <c r="WYY320" s="477"/>
      <c r="WZD320" s="477"/>
      <c r="WZG320" s="477"/>
      <c r="WZL320" s="477"/>
      <c r="WZO320" s="477"/>
      <c r="WZT320" s="477"/>
      <c r="WZW320" s="477"/>
      <c r="XAB320" s="477"/>
      <c r="XAE320" s="477"/>
      <c r="XAJ320" s="477"/>
      <c r="XAM320" s="477"/>
      <c r="XAR320" s="477"/>
      <c r="XAU320" s="477"/>
      <c r="XAZ320" s="477"/>
      <c r="XBC320" s="477"/>
      <c r="XBH320" s="477"/>
      <c r="XBK320" s="477"/>
      <c r="XBP320" s="477"/>
      <c r="XBS320" s="477"/>
      <c r="XBX320" s="477"/>
      <c r="XCA320" s="477"/>
      <c r="XCF320" s="477"/>
      <c r="XCI320" s="477"/>
      <c r="XCN320" s="477"/>
      <c r="XCQ320" s="477"/>
      <c r="XCV320" s="477"/>
      <c r="XCY320" s="477"/>
      <c r="XDD320" s="477"/>
      <c r="XDG320" s="477"/>
      <c r="XDL320" s="477"/>
      <c r="XDO320" s="477"/>
      <c r="XDT320" s="477"/>
      <c r="XDW320" s="477"/>
      <c r="XEB320" s="477"/>
      <c r="XEE320" s="477"/>
      <c r="XEJ320" s="477"/>
      <c r="XEM320" s="477"/>
      <c r="XER320" s="477"/>
      <c r="XEU320" s="477"/>
      <c r="XEZ320" s="477"/>
      <c r="XFC320" s="477"/>
    </row>
    <row r="321" spans="1:1023 1028:2047 2052:3071 3076:4095 4100:5119 5124:6143 6148:7167 7172:8191 8196:9215 9220:10239 10244:11263 11268:12287 12292:13311 13316:14335 14340:15359 15364:16383" ht="60" x14ac:dyDescent="0.25">
      <c r="A321" s="35" t="str">
        <f>+'PAI 2025 GPS rempl2)'!A326</f>
        <v>100.3.1</v>
      </c>
      <c r="B321" s="60" t="str">
        <f>VLOOKUP(A321,'Dimensión 3-Gestión con Valor'!$B$10:$B$379,1,0)</f>
        <v>100.3.1</v>
      </c>
      <c r="C321" s="158" t="s">
        <v>1373</v>
      </c>
      <c r="D321" s="158">
        <v>2</v>
      </c>
      <c r="E321" s="158" t="s">
        <v>489</v>
      </c>
      <c r="F321" s="158" t="s">
        <v>1394</v>
      </c>
      <c r="G321" s="158" t="s">
        <v>1795</v>
      </c>
      <c r="H321" s="158" t="s">
        <v>1795</v>
      </c>
      <c r="I321" s="158" t="s">
        <v>1795</v>
      </c>
      <c r="J321" s="158" t="s">
        <v>1795</v>
      </c>
      <c r="K321" s="158" t="s">
        <v>19</v>
      </c>
      <c r="L321" s="158" t="s">
        <v>19</v>
      </c>
      <c r="M321" s="158" t="s">
        <v>19</v>
      </c>
      <c r="N321" s="158" t="s">
        <v>720</v>
      </c>
      <c r="O321" s="158" t="s">
        <v>19</v>
      </c>
      <c r="P321" s="158" t="s">
        <v>354</v>
      </c>
      <c r="Q321" s="158">
        <v>50</v>
      </c>
      <c r="R321" s="158">
        <v>1</v>
      </c>
      <c r="S321" s="158" t="s">
        <v>487</v>
      </c>
      <c r="T321" s="158" t="s">
        <v>1395</v>
      </c>
      <c r="U321" s="165">
        <v>45684</v>
      </c>
      <c r="V321" s="165">
        <v>45989</v>
      </c>
      <c r="W321" s="158" t="s">
        <v>1373</v>
      </c>
      <c r="X321" s="359">
        <v>12.5</v>
      </c>
      <c r="Y321" s="158">
        <v>0</v>
      </c>
      <c r="Z321" s="158" t="s">
        <v>2458</v>
      </c>
      <c r="AA321" s="165"/>
      <c r="AB321" s="158">
        <v>0</v>
      </c>
      <c r="AC321" s="158" t="s">
        <v>2459</v>
      </c>
      <c r="AD321" s="165"/>
      <c r="AE321" s="158"/>
      <c r="AF321" s="158">
        <v>0</v>
      </c>
    </row>
    <row r="322" spans="1:1023 1028:2047 2052:3071 3076:4095 4100:5119 5124:6143 6148:7167 7172:8191 8196:9215 9220:10239 10244:11263 11268:12287 12292:13311 13316:14335 14340:15359 15364:16383" ht="120" x14ac:dyDescent="0.25">
      <c r="A322" s="35" t="str">
        <f>+'PAI 2025 GPS rempl2)'!A327</f>
        <v>100.3.2</v>
      </c>
      <c r="B322" s="60" t="str">
        <f>VLOOKUP(A322,'Dimensión 3-Gestión con Valor'!$B$10:$B$379,1,0)</f>
        <v>100.3.2</v>
      </c>
      <c r="C322" s="158" t="s">
        <v>1373</v>
      </c>
      <c r="D322" s="158">
        <v>2</v>
      </c>
      <c r="E322" s="158" t="s">
        <v>489</v>
      </c>
      <c r="F322" s="158" t="s">
        <v>1396</v>
      </c>
      <c r="G322" s="158" t="s">
        <v>1795</v>
      </c>
      <c r="H322" s="158" t="s">
        <v>1795</v>
      </c>
      <c r="I322" s="158" t="s">
        <v>1795</v>
      </c>
      <c r="J322" s="158" t="s">
        <v>1795</v>
      </c>
      <c r="K322" s="158" t="s">
        <v>19</v>
      </c>
      <c r="L322" s="158" t="s">
        <v>19</v>
      </c>
      <c r="M322" s="158" t="s">
        <v>19</v>
      </c>
      <c r="N322" s="158" t="s">
        <v>720</v>
      </c>
      <c r="O322" s="158" t="s">
        <v>19</v>
      </c>
      <c r="P322" s="158" t="s">
        <v>1818</v>
      </c>
      <c r="Q322" s="158">
        <v>50</v>
      </c>
      <c r="R322" s="158">
        <v>100</v>
      </c>
      <c r="S322" s="158" t="s">
        <v>515</v>
      </c>
      <c r="T322" s="158" t="s">
        <v>1375</v>
      </c>
      <c r="U322" s="165">
        <v>45684</v>
      </c>
      <c r="V322" s="165">
        <v>46007</v>
      </c>
      <c r="W322" s="158" t="s">
        <v>1393</v>
      </c>
      <c r="X322" s="359">
        <v>12.5</v>
      </c>
      <c r="Y322" s="158">
        <v>41</v>
      </c>
      <c r="Z322" s="158" t="s">
        <v>2460</v>
      </c>
      <c r="AA322" s="165"/>
      <c r="AB322" s="158">
        <v>41</v>
      </c>
      <c r="AC322" s="158" t="s">
        <v>2461</v>
      </c>
      <c r="AD322" s="165"/>
      <c r="AE322" s="158"/>
      <c r="AF322" s="158">
        <v>5.125</v>
      </c>
    </row>
    <row r="323" spans="1:1023 1028:2047 2052:3071 3076:4095 4100:5119 5124:6143 6148:7167 7172:8191 8196:9215 9220:10239 10244:11263 11268:12287 12292:13311 13316:14335 14340:15359 15364:16383" ht="34.5" customHeight="1" x14ac:dyDescent="0.25">
      <c r="A323" s="359" t="str">
        <f>+'PAI 2025 GPS rempl2)'!A330</f>
        <v>100.4</v>
      </c>
      <c r="B323" s="359" t="str">
        <f>VLOOKUP(A323,'Dimensión 3-Gestión con Valor'!$B$10:$B$379,1,0)</f>
        <v>100.4</v>
      </c>
      <c r="C323" s="360" t="s">
        <v>1373</v>
      </c>
      <c r="D323" s="359">
        <v>2</v>
      </c>
      <c r="E323" s="359" t="s">
        <v>482</v>
      </c>
      <c r="F323" s="360" t="s">
        <v>1401</v>
      </c>
      <c r="G323" s="359" t="s">
        <v>1795</v>
      </c>
      <c r="H323" s="359" t="s">
        <v>1795</v>
      </c>
      <c r="I323" s="359" t="s">
        <v>1795</v>
      </c>
      <c r="J323" s="359" t="s">
        <v>1795</v>
      </c>
      <c r="K323" s="360" t="s">
        <v>19</v>
      </c>
      <c r="L323" s="359" t="s">
        <v>485</v>
      </c>
      <c r="M323" s="359" t="s">
        <v>20</v>
      </c>
      <c r="N323" s="360" t="s">
        <v>596</v>
      </c>
      <c r="O323" s="359">
        <v>0</v>
      </c>
      <c r="P323" s="359" t="s">
        <v>165</v>
      </c>
      <c r="Q323" s="359">
        <v>25</v>
      </c>
      <c r="R323" s="359">
        <v>100</v>
      </c>
      <c r="S323" s="360" t="s">
        <v>515</v>
      </c>
      <c r="T323" s="359" t="s">
        <v>1402</v>
      </c>
      <c r="U323" s="360">
        <v>45684</v>
      </c>
      <c r="V323" s="360">
        <v>46010</v>
      </c>
      <c r="W323" s="359" t="s">
        <v>1373</v>
      </c>
      <c r="X323" s="359">
        <v>25</v>
      </c>
      <c r="Y323" s="359">
        <v>0</v>
      </c>
      <c r="Z323" s="359">
        <v>0</v>
      </c>
      <c r="AA323" s="360"/>
      <c r="AB323" s="370">
        <v>0</v>
      </c>
      <c r="AC323" s="359">
        <v>0</v>
      </c>
      <c r="AD323" s="360"/>
      <c r="AE323" s="368"/>
      <c r="AF323" s="359">
        <v>0</v>
      </c>
      <c r="AJ323" s="477"/>
      <c r="AM323" s="477"/>
      <c r="AR323" s="477"/>
      <c r="AU323" s="477"/>
      <c r="AZ323" s="477"/>
      <c r="BC323" s="477"/>
      <c r="BH323" s="477"/>
      <c r="BK323" s="477"/>
      <c r="BP323" s="477"/>
      <c r="BS323" s="477"/>
      <c r="BX323" s="477"/>
      <c r="CA323" s="477"/>
      <c r="CF323" s="477"/>
      <c r="CI323" s="477"/>
      <c r="CN323" s="477"/>
      <c r="CQ323" s="477"/>
      <c r="CV323" s="477"/>
      <c r="CY323" s="477"/>
      <c r="DD323" s="477"/>
      <c r="DG323" s="477"/>
      <c r="DL323" s="477"/>
      <c r="DO323" s="477"/>
      <c r="DT323" s="477"/>
      <c r="DW323" s="477"/>
      <c r="EB323" s="477"/>
      <c r="EE323" s="477"/>
      <c r="EJ323" s="477"/>
      <c r="EM323" s="477"/>
      <c r="ER323" s="477"/>
      <c r="EU323" s="477"/>
      <c r="EZ323" s="477"/>
      <c r="FC323" s="477"/>
      <c r="FH323" s="477"/>
      <c r="FK323" s="477"/>
      <c r="FP323" s="477"/>
      <c r="FS323" s="477"/>
      <c r="FX323" s="477"/>
      <c r="GA323" s="477"/>
      <c r="GF323" s="477"/>
      <c r="GI323" s="477"/>
      <c r="GN323" s="477"/>
      <c r="GQ323" s="477"/>
      <c r="GV323" s="477"/>
      <c r="GY323" s="477"/>
      <c r="HD323" s="477"/>
      <c r="HG323" s="477"/>
      <c r="HL323" s="477"/>
      <c r="HO323" s="477"/>
      <c r="HT323" s="477"/>
      <c r="HW323" s="477"/>
      <c r="IB323" s="477"/>
      <c r="IE323" s="477"/>
      <c r="IJ323" s="477"/>
      <c r="IM323" s="477"/>
      <c r="IR323" s="477"/>
      <c r="IU323" s="477"/>
      <c r="IZ323" s="477"/>
      <c r="JC323" s="477"/>
      <c r="JH323" s="477"/>
      <c r="JK323" s="477"/>
      <c r="JP323" s="477"/>
      <c r="JS323" s="477"/>
      <c r="JX323" s="477"/>
      <c r="KA323" s="477"/>
      <c r="KF323" s="477"/>
      <c r="KI323" s="477"/>
      <c r="KN323" s="477"/>
      <c r="KQ323" s="477"/>
      <c r="KV323" s="477"/>
      <c r="KY323" s="477"/>
      <c r="LD323" s="477"/>
      <c r="LG323" s="477"/>
      <c r="LL323" s="477"/>
      <c r="LO323" s="477"/>
      <c r="LT323" s="477"/>
      <c r="LW323" s="477"/>
      <c r="MB323" s="477"/>
      <c r="ME323" s="477"/>
      <c r="MJ323" s="477"/>
      <c r="MM323" s="477"/>
      <c r="MR323" s="477"/>
      <c r="MU323" s="477"/>
      <c r="MZ323" s="477"/>
      <c r="NC323" s="477"/>
      <c r="NH323" s="477"/>
      <c r="NK323" s="477"/>
      <c r="NP323" s="477"/>
      <c r="NS323" s="477"/>
      <c r="NX323" s="477"/>
      <c r="OA323" s="477"/>
      <c r="OF323" s="477"/>
      <c r="OI323" s="477"/>
      <c r="ON323" s="477"/>
      <c r="OQ323" s="477"/>
      <c r="OV323" s="477"/>
      <c r="OY323" s="477"/>
      <c r="PD323" s="477"/>
      <c r="PG323" s="477"/>
      <c r="PL323" s="477"/>
      <c r="PO323" s="477"/>
      <c r="PT323" s="477"/>
      <c r="PW323" s="477"/>
      <c r="QB323" s="477"/>
      <c r="QE323" s="477"/>
      <c r="QJ323" s="477"/>
      <c r="QM323" s="477"/>
      <c r="QR323" s="477"/>
      <c r="QU323" s="477"/>
      <c r="QZ323" s="477"/>
      <c r="RC323" s="477"/>
      <c r="RH323" s="477"/>
      <c r="RK323" s="477"/>
      <c r="RP323" s="477"/>
      <c r="RS323" s="477"/>
      <c r="RX323" s="477"/>
      <c r="SA323" s="477"/>
      <c r="SF323" s="477"/>
      <c r="SI323" s="477"/>
      <c r="SN323" s="477"/>
      <c r="SQ323" s="477"/>
      <c r="SV323" s="477"/>
      <c r="SY323" s="477"/>
      <c r="TD323" s="477"/>
      <c r="TG323" s="477"/>
      <c r="TL323" s="477"/>
      <c r="TO323" s="477"/>
      <c r="TT323" s="477"/>
      <c r="TW323" s="477"/>
      <c r="UB323" s="477"/>
      <c r="UE323" s="477"/>
      <c r="UJ323" s="477"/>
      <c r="UM323" s="477"/>
      <c r="UR323" s="477"/>
      <c r="UU323" s="477"/>
      <c r="UZ323" s="477"/>
      <c r="VC323" s="477"/>
      <c r="VH323" s="477"/>
      <c r="VK323" s="477"/>
      <c r="VP323" s="477"/>
      <c r="VS323" s="477"/>
      <c r="VX323" s="477"/>
      <c r="WA323" s="477"/>
      <c r="WF323" s="477"/>
      <c r="WI323" s="477"/>
      <c r="WN323" s="477"/>
      <c r="WQ323" s="477"/>
      <c r="WV323" s="477"/>
      <c r="WY323" s="477"/>
      <c r="XD323" s="477"/>
      <c r="XG323" s="477"/>
      <c r="XL323" s="477"/>
      <c r="XO323" s="477"/>
      <c r="XT323" s="477"/>
      <c r="XW323" s="477"/>
      <c r="YB323" s="477"/>
      <c r="YE323" s="477"/>
      <c r="YJ323" s="477"/>
      <c r="YM323" s="477"/>
      <c r="YR323" s="477"/>
      <c r="YU323" s="477"/>
      <c r="YZ323" s="477"/>
      <c r="ZC323" s="477"/>
      <c r="ZH323" s="477"/>
      <c r="ZK323" s="477"/>
      <c r="ZP323" s="477"/>
      <c r="ZS323" s="477"/>
      <c r="ZX323" s="477"/>
      <c r="AAA323" s="477"/>
      <c r="AAF323" s="477"/>
      <c r="AAI323" s="477"/>
      <c r="AAN323" s="477"/>
      <c r="AAQ323" s="477"/>
      <c r="AAV323" s="477"/>
      <c r="AAY323" s="477"/>
      <c r="ABD323" s="477"/>
      <c r="ABG323" s="477"/>
      <c r="ABL323" s="477"/>
      <c r="ABO323" s="477"/>
      <c r="ABT323" s="477"/>
      <c r="ABW323" s="477"/>
      <c r="ACB323" s="477"/>
      <c r="ACE323" s="477"/>
      <c r="ACJ323" s="477"/>
      <c r="ACM323" s="477"/>
      <c r="ACR323" s="477"/>
      <c r="ACU323" s="477"/>
      <c r="ACZ323" s="477"/>
      <c r="ADC323" s="477"/>
      <c r="ADH323" s="477"/>
      <c r="ADK323" s="477"/>
      <c r="ADP323" s="477"/>
      <c r="ADS323" s="477"/>
      <c r="ADX323" s="477"/>
      <c r="AEA323" s="477"/>
      <c r="AEF323" s="477"/>
      <c r="AEI323" s="477"/>
      <c r="AEN323" s="477"/>
      <c r="AEQ323" s="477"/>
      <c r="AEV323" s="477"/>
      <c r="AEY323" s="477"/>
      <c r="AFD323" s="477"/>
      <c r="AFG323" s="477"/>
      <c r="AFL323" s="477"/>
      <c r="AFO323" s="477"/>
      <c r="AFT323" s="477"/>
      <c r="AFW323" s="477"/>
      <c r="AGB323" s="477"/>
      <c r="AGE323" s="477"/>
      <c r="AGJ323" s="477"/>
      <c r="AGM323" s="477"/>
      <c r="AGR323" s="477"/>
      <c r="AGU323" s="477"/>
      <c r="AGZ323" s="477"/>
      <c r="AHC323" s="477"/>
      <c r="AHH323" s="477"/>
      <c r="AHK323" s="477"/>
      <c r="AHP323" s="477"/>
      <c r="AHS323" s="477"/>
      <c r="AHX323" s="477"/>
      <c r="AIA323" s="477"/>
      <c r="AIF323" s="477"/>
      <c r="AII323" s="477"/>
      <c r="AIN323" s="477"/>
      <c r="AIQ323" s="477"/>
      <c r="AIV323" s="477"/>
      <c r="AIY323" s="477"/>
      <c r="AJD323" s="477"/>
      <c r="AJG323" s="477"/>
      <c r="AJL323" s="477"/>
      <c r="AJO323" s="477"/>
      <c r="AJT323" s="477"/>
      <c r="AJW323" s="477"/>
      <c r="AKB323" s="477"/>
      <c r="AKE323" s="477"/>
      <c r="AKJ323" s="477"/>
      <c r="AKM323" s="477"/>
      <c r="AKR323" s="477"/>
      <c r="AKU323" s="477"/>
      <c r="AKZ323" s="477"/>
      <c r="ALC323" s="477"/>
      <c r="ALH323" s="477"/>
      <c r="ALK323" s="477"/>
      <c r="ALP323" s="477"/>
      <c r="ALS323" s="477"/>
      <c r="ALX323" s="477"/>
      <c r="AMA323" s="477"/>
      <c r="AMF323" s="477"/>
      <c r="AMI323" s="477"/>
      <c r="AMN323" s="477"/>
      <c r="AMQ323" s="477"/>
      <c r="AMV323" s="477"/>
      <c r="AMY323" s="477"/>
      <c r="AND323" s="477"/>
      <c r="ANG323" s="477"/>
      <c r="ANL323" s="477"/>
      <c r="ANO323" s="477"/>
      <c r="ANT323" s="477"/>
      <c r="ANW323" s="477"/>
      <c r="AOB323" s="477"/>
      <c r="AOE323" s="477"/>
      <c r="AOJ323" s="477"/>
      <c r="AOM323" s="477"/>
      <c r="AOR323" s="477"/>
      <c r="AOU323" s="477"/>
      <c r="AOZ323" s="477"/>
      <c r="APC323" s="477"/>
      <c r="APH323" s="477"/>
      <c r="APK323" s="477"/>
      <c r="APP323" s="477"/>
      <c r="APS323" s="477"/>
      <c r="APX323" s="477"/>
      <c r="AQA323" s="477"/>
      <c r="AQF323" s="477"/>
      <c r="AQI323" s="477"/>
      <c r="AQN323" s="477"/>
      <c r="AQQ323" s="477"/>
      <c r="AQV323" s="477"/>
      <c r="AQY323" s="477"/>
      <c r="ARD323" s="477"/>
      <c r="ARG323" s="477"/>
      <c r="ARL323" s="477"/>
      <c r="ARO323" s="477"/>
      <c r="ART323" s="477"/>
      <c r="ARW323" s="477"/>
      <c r="ASB323" s="477"/>
      <c r="ASE323" s="477"/>
      <c r="ASJ323" s="477"/>
      <c r="ASM323" s="477"/>
      <c r="ASR323" s="477"/>
      <c r="ASU323" s="477"/>
      <c r="ASZ323" s="477"/>
      <c r="ATC323" s="477"/>
      <c r="ATH323" s="477"/>
      <c r="ATK323" s="477"/>
      <c r="ATP323" s="477"/>
      <c r="ATS323" s="477"/>
      <c r="ATX323" s="477"/>
      <c r="AUA323" s="477"/>
      <c r="AUF323" s="477"/>
      <c r="AUI323" s="477"/>
      <c r="AUN323" s="477"/>
      <c r="AUQ323" s="477"/>
      <c r="AUV323" s="477"/>
      <c r="AUY323" s="477"/>
      <c r="AVD323" s="477"/>
      <c r="AVG323" s="477"/>
      <c r="AVL323" s="477"/>
      <c r="AVO323" s="477"/>
      <c r="AVT323" s="477"/>
      <c r="AVW323" s="477"/>
      <c r="AWB323" s="477"/>
      <c r="AWE323" s="477"/>
      <c r="AWJ323" s="477"/>
      <c r="AWM323" s="477"/>
      <c r="AWR323" s="477"/>
      <c r="AWU323" s="477"/>
      <c r="AWZ323" s="477"/>
      <c r="AXC323" s="477"/>
      <c r="AXH323" s="477"/>
      <c r="AXK323" s="477"/>
      <c r="AXP323" s="477"/>
      <c r="AXS323" s="477"/>
      <c r="AXX323" s="477"/>
      <c r="AYA323" s="477"/>
      <c r="AYF323" s="477"/>
      <c r="AYI323" s="477"/>
      <c r="AYN323" s="477"/>
      <c r="AYQ323" s="477"/>
      <c r="AYV323" s="477"/>
      <c r="AYY323" s="477"/>
      <c r="AZD323" s="477"/>
      <c r="AZG323" s="477"/>
      <c r="AZL323" s="477"/>
      <c r="AZO323" s="477"/>
      <c r="AZT323" s="477"/>
      <c r="AZW323" s="477"/>
      <c r="BAB323" s="477"/>
      <c r="BAE323" s="477"/>
      <c r="BAJ323" s="477"/>
      <c r="BAM323" s="477"/>
      <c r="BAR323" s="477"/>
      <c r="BAU323" s="477"/>
      <c r="BAZ323" s="477"/>
      <c r="BBC323" s="477"/>
      <c r="BBH323" s="477"/>
      <c r="BBK323" s="477"/>
      <c r="BBP323" s="477"/>
      <c r="BBS323" s="477"/>
      <c r="BBX323" s="477"/>
      <c r="BCA323" s="477"/>
      <c r="BCF323" s="477"/>
      <c r="BCI323" s="477"/>
      <c r="BCN323" s="477"/>
      <c r="BCQ323" s="477"/>
      <c r="BCV323" s="477"/>
      <c r="BCY323" s="477"/>
      <c r="BDD323" s="477"/>
      <c r="BDG323" s="477"/>
      <c r="BDL323" s="477"/>
      <c r="BDO323" s="477"/>
      <c r="BDT323" s="477"/>
      <c r="BDW323" s="477"/>
      <c r="BEB323" s="477"/>
      <c r="BEE323" s="477"/>
      <c r="BEJ323" s="477"/>
      <c r="BEM323" s="477"/>
      <c r="BER323" s="477"/>
      <c r="BEU323" s="477"/>
      <c r="BEZ323" s="477"/>
      <c r="BFC323" s="477"/>
      <c r="BFH323" s="477"/>
      <c r="BFK323" s="477"/>
      <c r="BFP323" s="477"/>
      <c r="BFS323" s="477"/>
      <c r="BFX323" s="477"/>
      <c r="BGA323" s="477"/>
      <c r="BGF323" s="477"/>
      <c r="BGI323" s="477"/>
      <c r="BGN323" s="477"/>
      <c r="BGQ323" s="477"/>
      <c r="BGV323" s="477"/>
      <c r="BGY323" s="477"/>
      <c r="BHD323" s="477"/>
      <c r="BHG323" s="477"/>
      <c r="BHL323" s="477"/>
      <c r="BHO323" s="477"/>
      <c r="BHT323" s="477"/>
      <c r="BHW323" s="477"/>
      <c r="BIB323" s="477"/>
      <c r="BIE323" s="477"/>
      <c r="BIJ323" s="477"/>
      <c r="BIM323" s="477"/>
      <c r="BIR323" s="477"/>
      <c r="BIU323" s="477"/>
      <c r="BIZ323" s="477"/>
      <c r="BJC323" s="477"/>
      <c r="BJH323" s="477"/>
      <c r="BJK323" s="477"/>
      <c r="BJP323" s="477"/>
      <c r="BJS323" s="477"/>
      <c r="BJX323" s="477"/>
      <c r="BKA323" s="477"/>
      <c r="BKF323" s="477"/>
      <c r="BKI323" s="477"/>
      <c r="BKN323" s="477"/>
      <c r="BKQ323" s="477"/>
      <c r="BKV323" s="477"/>
      <c r="BKY323" s="477"/>
      <c r="BLD323" s="477"/>
      <c r="BLG323" s="477"/>
      <c r="BLL323" s="477"/>
      <c r="BLO323" s="477"/>
      <c r="BLT323" s="477"/>
      <c r="BLW323" s="477"/>
      <c r="BMB323" s="477"/>
      <c r="BME323" s="477"/>
      <c r="BMJ323" s="477"/>
      <c r="BMM323" s="477"/>
      <c r="BMR323" s="477"/>
      <c r="BMU323" s="477"/>
      <c r="BMZ323" s="477"/>
      <c r="BNC323" s="477"/>
      <c r="BNH323" s="477"/>
      <c r="BNK323" s="477"/>
      <c r="BNP323" s="477"/>
      <c r="BNS323" s="477"/>
      <c r="BNX323" s="477"/>
      <c r="BOA323" s="477"/>
      <c r="BOF323" s="477"/>
      <c r="BOI323" s="477"/>
      <c r="BON323" s="477"/>
      <c r="BOQ323" s="477"/>
      <c r="BOV323" s="477"/>
      <c r="BOY323" s="477"/>
      <c r="BPD323" s="477"/>
      <c r="BPG323" s="477"/>
      <c r="BPL323" s="477"/>
      <c r="BPO323" s="477"/>
      <c r="BPT323" s="477"/>
      <c r="BPW323" s="477"/>
      <c r="BQB323" s="477"/>
      <c r="BQE323" s="477"/>
      <c r="BQJ323" s="477"/>
      <c r="BQM323" s="477"/>
      <c r="BQR323" s="477"/>
      <c r="BQU323" s="477"/>
      <c r="BQZ323" s="477"/>
      <c r="BRC323" s="477"/>
      <c r="BRH323" s="477"/>
      <c r="BRK323" s="477"/>
      <c r="BRP323" s="477"/>
      <c r="BRS323" s="477"/>
      <c r="BRX323" s="477"/>
      <c r="BSA323" s="477"/>
      <c r="BSF323" s="477"/>
      <c r="BSI323" s="477"/>
      <c r="BSN323" s="477"/>
      <c r="BSQ323" s="477"/>
      <c r="BSV323" s="477"/>
      <c r="BSY323" s="477"/>
      <c r="BTD323" s="477"/>
      <c r="BTG323" s="477"/>
      <c r="BTL323" s="477"/>
      <c r="BTO323" s="477"/>
      <c r="BTT323" s="477"/>
      <c r="BTW323" s="477"/>
      <c r="BUB323" s="477"/>
      <c r="BUE323" s="477"/>
      <c r="BUJ323" s="477"/>
      <c r="BUM323" s="477"/>
      <c r="BUR323" s="477"/>
      <c r="BUU323" s="477"/>
      <c r="BUZ323" s="477"/>
      <c r="BVC323" s="477"/>
      <c r="BVH323" s="477"/>
      <c r="BVK323" s="477"/>
      <c r="BVP323" s="477"/>
      <c r="BVS323" s="477"/>
      <c r="BVX323" s="477"/>
      <c r="BWA323" s="477"/>
      <c r="BWF323" s="477"/>
      <c r="BWI323" s="477"/>
      <c r="BWN323" s="477"/>
      <c r="BWQ323" s="477"/>
      <c r="BWV323" s="477"/>
      <c r="BWY323" s="477"/>
      <c r="BXD323" s="477"/>
      <c r="BXG323" s="477"/>
      <c r="BXL323" s="477"/>
      <c r="BXO323" s="477"/>
      <c r="BXT323" s="477"/>
      <c r="BXW323" s="477"/>
      <c r="BYB323" s="477"/>
      <c r="BYE323" s="477"/>
      <c r="BYJ323" s="477"/>
      <c r="BYM323" s="477"/>
      <c r="BYR323" s="477"/>
      <c r="BYU323" s="477"/>
      <c r="BYZ323" s="477"/>
      <c r="BZC323" s="477"/>
      <c r="BZH323" s="477"/>
      <c r="BZK323" s="477"/>
      <c r="BZP323" s="477"/>
      <c r="BZS323" s="477"/>
      <c r="BZX323" s="477"/>
      <c r="CAA323" s="477"/>
      <c r="CAF323" s="477"/>
      <c r="CAI323" s="477"/>
      <c r="CAN323" s="477"/>
      <c r="CAQ323" s="477"/>
      <c r="CAV323" s="477"/>
      <c r="CAY323" s="477"/>
      <c r="CBD323" s="477"/>
      <c r="CBG323" s="477"/>
      <c r="CBL323" s="477"/>
      <c r="CBO323" s="477"/>
      <c r="CBT323" s="477"/>
      <c r="CBW323" s="477"/>
      <c r="CCB323" s="477"/>
      <c r="CCE323" s="477"/>
      <c r="CCJ323" s="477"/>
      <c r="CCM323" s="477"/>
      <c r="CCR323" s="477"/>
      <c r="CCU323" s="477"/>
      <c r="CCZ323" s="477"/>
      <c r="CDC323" s="477"/>
      <c r="CDH323" s="477"/>
      <c r="CDK323" s="477"/>
      <c r="CDP323" s="477"/>
      <c r="CDS323" s="477"/>
      <c r="CDX323" s="477"/>
      <c r="CEA323" s="477"/>
      <c r="CEF323" s="477"/>
      <c r="CEI323" s="477"/>
      <c r="CEN323" s="477"/>
      <c r="CEQ323" s="477"/>
      <c r="CEV323" s="477"/>
      <c r="CEY323" s="477"/>
      <c r="CFD323" s="477"/>
      <c r="CFG323" s="477"/>
      <c r="CFL323" s="477"/>
      <c r="CFO323" s="477"/>
      <c r="CFT323" s="477"/>
      <c r="CFW323" s="477"/>
      <c r="CGB323" s="477"/>
      <c r="CGE323" s="477"/>
      <c r="CGJ323" s="477"/>
      <c r="CGM323" s="477"/>
      <c r="CGR323" s="477"/>
      <c r="CGU323" s="477"/>
      <c r="CGZ323" s="477"/>
      <c r="CHC323" s="477"/>
      <c r="CHH323" s="477"/>
      <c r="CHK323" s="477"/>
      <c r="CHP323" s="477"/>
      <c r="CHS323" s="477"/>
      <c r="CHX323" s="477"/>
      <c r="CIA323" s="477"/>
      <c r="CIF323" s="477"/>
      <c r="CII323" s="477"/>
      <c r="CIN323" s="477"/>
      <c r="CIQ323" s="477"/>
      <c r="CIV323" s="477"/>
      <c r="CIY323" s="477"/>
      <c r="CJD323" s="477"/>
      <c r="CJG323" s="477"/>
      <c r="CJL323" s="477"/>
      <c r="CJO323" s="477"/>
      <c r="CJT323" s="477"/>
      <c r="CJW323" s="477"/>
      <c r="CKB323" s="477"/>
      <c r="CKE323" s="477"/>
      <c r="CKJ323" s="477"/>
      <c r="CKM323" s="477"/>
      <c r="CKR323" s="477"/>
      <c r="CKU323" s="477"/>
      <c r="CKZ323" s="477"/>
      <c r="CLC323" s="477"/>
      <c r="CLH323" s="477"/>
      <c r="CLK323" s="477"/>
      <c r="CLP323" s="477"/>
      <c r="CLS323" s="477"/>
      <c r="CLX323" s="477"/>
      <c r="CMA323" s="477"/>
      <c r="CMF323" s="477"/>
      <c r="CMI323" s="477"/>
      <c r="CMN323" s="477"/>
      <c r="CMQ323" s="477"/>
      <c r="CMV323" s="477"/>
      <c r="CMY323" s="477"/>
      <c r="CND323" s="477"/>
      <c r="CNG323" s="477"/>
      <c r="CNL323" s="477"/>
      <c r="CNO323" s="477"/>
      <c r="CNT323" s="477"/>
      <c r="CNW323" s="477"/>
      <c r="COB323" s="477"/>
      <c r="COE323" s="477"/>
      <c r="COJ323" s="477"/>
      <c r="COM323" s="477"/>
      <c r="COR323" s="477"/>
      <c r="COU323" s="477"/>
      <c r="COZ323" s="477"/>
      <c r="CPC323" s="477"/>
      <c r="CPH323" s="477"/>
      <c r="CPK323" s="477"/>
      <c r="CPP323" s="477"/>
      <c r="CPS323" s="477"/>
      <c r="CPX323" s="477"/>
      <c r="CQA323" s="477"/>
      <c r="CQF323" s="477"/>
      <c r="CQI323" s="477"/>
      <c r="CQN323" s="477"/>
      <c r="CQQ323" s="477"/>
      <c r="CQV323" s="477"/>
      <c r="CQY323" s="477"/>
      <c r="CRD323" s="477"/>
      <c r="CRG323" s="477"/>
      <c r="CRL323" s="477"/>
      <c r="CRO323" s="477"/>
      <c r="CRT323" s="477"/>
      <c r="CRW323" s="477"/>
      <c r="CSB323" s="477"/>
      <c r="CSE323" s="477"/>
      <c r="CSJ323" s="477"/>
      <c r="CSM323" s="477"/>
      <c r="CSR323" s="477"/>
      <c r="CSU323" s="477"/>
      <c r="CSZ323" s="477"/>
      <c r="CTC323" s="477"/>
      <c r="CTH323" s="477"/>
      <c r="CTK323" s="477"/>
      <c r="CTP323" s="477"/>
      <c r="CTS323" s="477"/>
      <c r="CTX323" s="477"/>
      <c r="CUA323" s="477"/>
      <c r="CUF323" s="477"/>
      <c r="CUI323" s="477"/>
      <c r="CUN323" s="477"/>
      <c r="CUQ323" s="477"/>
      <c r="CUV323" s="477"/>
      <c r="CUY323" s="477"/>
      <c r="CVD323" s="477"/>
      <c r="CVG323" s="477"/>
      <c r="CVL323" s="477"/>
      <c r="CVO323" s="477"/>
      <c r="CVT323" s="477"/>
      <c r="CVW323" s="477"/>
      <c r="CWB323" s="477"/>
      <c r="CWE323" s="477"/>
      <c r="CWJ323" s="477"/>
      <c r="CWM323" s="477"/>
      <c r="CWR323" s="477"/>
      <c r="CWU323" s="477"/>
      <c r="CWZ323" s="477"/>
      <c r="CXC323" s="477"/>
      <c r="CXH323" s="477"/>
      <c r="CXK323" s="477"/>
      <c r="CXP323" s="477"/>
      <c r="CXS323" s="477"/>
      <c r="CXX323" s="477"/>
      <c r="CYA323" s="477"/>
      <c r="CYF323" s="477"/>
      <c r="CYI323" s="477"/>
      <c r="CYN323" s="477"/>
      <c r="CYQ323" s="477"/>
      <c r="CYV323" s="477"/>
      <c r="CYY323" s="477"/>
      <c r="CZD323" s="477"/>
      <c r="CZG323" s="477"/>
      <c r="CZL323" s="477"/>
      <c r="CZO323" s="477"/>
      <c r="CZT323" s="477"/>
      <c r="CZW323" s="477"/>
      <c r="DAB323" s="477"/>
      <c r="DAE323" s="477"/>
      <c r="DAJ323" s="477"/>
      <c r="DAM323" s="477"/>
      <c r="DAR323" s="477"/>
      <c r="DAU323" s="477"/>
      <c r="DAZ323" s="477"/>
      <c r="DBC323" s="477"/>
      <c r="DBH323" s="477"/>
      <c r="DBK323" s="477"/>
      <c r="DBP323" s="477"/>
      <c r="DBS323" s="477"/>
      <c r="DBX323" s="477"/>
      <c r="DCA323" s="477"/>
      <c r="DCF323" s="477"/>
      <c r="DCI323" s="477"/>
      <c r="DCN323" s="477"/>
      <c r="DCQ323" s="477"/>
      <c r="DCV323" s="477"/>
      <c r="DCY323" s="477"/>
      <c r="DDD323" s="477"/>
      <c r="DDG323" s="477"/>
      <c r="DDL323" s="477"/>
      <c r="DDO323" s="477"/>
      <c r="DDT323" s="477"/>
      <c r="DDW323" s="477"/>
      <c r="DEB323" s="477"/>
      <c r="DEE323" s="477"/>
      <c r="DEJ323" s="477"/>
      <c r="DEM323" s="477"/>
      <c r="DER323" s="477"/>
      <c r="DEU323" s="477"/>
      <c r="DEZ323" s="477"/>
      <c r="DFC323" s="477"/>
      <c r="DFH323" s="477"/>
      <c r="DFK323" s="477"/>
      <c r="DFP323" s="477"/>
      <c r="DFS323" s="477"/>
      <c r="DFX323" s="477"/>
      <c r="DGA323" s="477"/>
      <c r="DGF323" s="477"/>
      <c r="DGI323" s="477"/>
      <c r="DGN323" s="477"/>
      <c r="DGQ323" s="477"/>
      <c r="DGV323" s="477"/>
      <c r="DGY323" s="477"/>
      <c r="DHD323" s="477"/>
      <c r="DHG323" s="477"/>
      <c r="DHL323" s="477"/>
      <c r="DHO323" s="477"/>
      <c r="DHT323" s="477"/>
      <c r="DHW323" s="477"/>
      <c r="DIB323" s="477"/>
      <c r="DIE323" s="477"/>
      <c r="DIJ323" s="477"/>
      <c r="DIM323" s="477"/>
      <c r="DIR323" s="477"/>
      <c r="DIU323" s="477"/>
      <c r="DIZ323" s="477"/>
      <c r="DJC323" s="477"/>
      <c r="DJH323" s="477"/>
      <c r="DJK323" s="477"/>
      <c r="DJP323" s="477"/>
      <c r="DJS323" s="477"/>
      <c r="DJX323" s="477"/>
      <c r="DKA323" s="477"/>
      <c r="DKF323" s="477"/>
      <c r="DKI323" s="477"/>
      <c r="DKN323" s="477"/>
      <c r="DKQ323" s="477"/>
      <c r="DKV323" s="477"/>
      <c r="DKY323" s="477"/>
      <c r="DLD323" s="477"/>
      <c r="DLG323" s="477"/>
      <c r="DLL323" s="477"/>
      <c r="DLO323" s="477"/>
      <c r="DLT323" s="477"/>
      <c r="DLW323" s="477"/>
      <c r="DMB323" s="477"/>
      <c r="DME323" s="477"/>
      <c r="DMJ323" s="477"/>
      <c r="DMM323" s="477"/>
      <c r="DMR323" s="477"/>
      <c r="DMU323" s="477"/>
      <c r="DMZ323" s="477"/>
      <c r="DNC323" s="477"/>
      <c r="DNH323" s="477"/>
      <c r="DNK323" s="477"/>
      <c r="DNP323" s="477"/>
      <c r="DNS323" s="477"/>
      <c r="DNX323" s="477"/>
      <c r="DOA323" s="477"/>
      <c r="DOF323" s="477"/>
      <c r="DOI323" s="477"/>
      <c r="DON323" s="477"/>
      <c r="DOQ323" s="477"/>
      <c r="DOV323" s="477"/>
      <c r="DOY323" s="477"/>
      <c r="DPD323" s="477"/>
      <c r="DPG323" s="477"/>
      <c r="DPL323" s="477"/>
      <c r="DPO323" s="477"/>
      <c r="DPT323" s="477"/>
      <c r="DPW323" s="477"/>
      <c r="DQB323" s="477"/>
      <c r="DQE323" s="477"/>
      <c r="DQJ323" s="477"/>
      <c r="DQM323" s="477"/>
      <c r="DQR323" s="477"/>
      <c r="DQU323" s="477"/>
      <c r="DQZ323" s="477"/>
      <c r="DRC323" s="477"/>
      <c r="DRH323" s="477"/>
      <c r="DRK323" s="477"/>
      <c r="DRP323" s="477"/>
      <c r="DRS323" s="477"/>
      <c r="DRX323" s="477"/>
      <c r="DSA323" s="477"/>
      <c r="DSF323" s="477"/>
      <c r="DSI323" s="477"/>
      <c r="DSN323" s="477"/>
      <c r="DSQ323" s="477"/>
      <c r="DSV323" s="477"/>
      <c r="DSY323" s="477"/>
      <c r="DTD323" s="477"/>
      <c r="DTG323" s="477"/>
      <c r="DTL323" s="477"/>
      <c r="DTO323" s="477"/>
      <c r="DTT323" s="477"/>
      <c r="DTW323" s="477"/>
      <c r="DUB323" s="477"/>
      <c r="DUE323" s="477"/>
      <c r="DUJ323" s="477"/>
      <c r="DUM323" s="477"/>
      <c r="DUR323" s="477"/>
      <c r="DUU323" s="477"/>
      <c r="DUZ323" s="477"/>
      <c r="DVC323" s="477"/>
      <c r="DVH323" s="477"/>
      <c r="DVK323" s="477"/>
      <c r="DVP323" s="477"/>
      <c r="DVS323" s="477"/>
      <c r="DVX323" s="477"/>
      <c r="DWA323" s="477"/>
      <c r="DWF323" s="477"/>
      <c r="DWI323" s="477"/>
      <c r="DWN323" s="477"/>
      <c r="DWQ323" s="477"/>
      <c r="DWV323" s="477"/>
      <c r="DWY323" s="477"/>
      <c r="DXD323" s="477"/>
      <c r="DXG323" s="477"/>
      <c r="DXL323" s="477"/>
      <c r="DXO323" s="477"/>
      <c r="DXT323" s="477"/>
      <c r="DXW323" s="477"/>
      <c r="DYB323" s="477"/>
      <c r="DYE323" s="477"/>
      <c r="DYJ323" s="477"/>
      <c r="DYM323" s="477"/>
      <c r="DYR323" s="477"/>
      <c r="DYU323" s="477"/>
      <c r="DYZ323" s="477"/>
      <c r="DZC323" s="477"/>
      <c r="DZH323" s="477"/>
      <c r="DZK323" s="477"/>
      <c r="DZP323" s="477"/>
      <c r="DZS323" s="477"/>
      <c r="DZX323" s="477"/>
      <c r="EAA323" s="477"/>
      <c r="EAF323" s="477"/>
      <c r="EAI323" s="477"/>
      <c r="EAN323" s="477"/>
      <c r="EAQ323" s="477"/>
      <c r="EAV323" s="477"/>
      <c r="EAY323" s="477"/>
      <c r="EBD323" s="477"/>
      <c r="EBG323" s="477"/>
      <c r="EBL323" s="477"/>
      <c r="EBO323" s="477"/>
      <c r="EBT323" s="477"/>
      <c r="EBW323" s="477"/>
      <c r="ECB323" s="477"/>
      <c r="ECE323" s="477"/>
      <c r="ECJ323" s="477"/>
      <c r="ECM323" s="477"/>
      <c r="ECR323" s="477"/>
      <c r="ECU323" s="477"/>
      <c r="ECZ323" s="477"/>
      <c r="EDC323" s="477"/>
      <c r="EDH323" s="477"/>
      <c r="EDK323" s="477"/>
      <c r="EDP323" s="477"/>
      <c r="EDS323" s="477"/>
      <c r="EDX323" s="477"/>
      <c r="EEA323" s="477"/>
      <c r="EEF323" s="477"/>
      <c r="EEI323" s="477"/>
      <c r="EEN323" s="477"/>
      <c r="EEQ323" s="477"/>
      <c r="EEV323" s="477"/>
      <c r="EEY323" s="477"/>
      <c r="EFD323" s="477"/>
      <c r="EFG323" s="477"/>
      <c r="EFL323" s="477"/>
      <c r="EFO323" s="477"/>
      <c r="EFT323" s="477"/>
      <c r="EFW323" s="477"/>
      <c r="EGB323" s="477"/>
      <c r="EGE323" s="477"/>
      <c r="EGJ323" s="477"/>
      <c r="EGM323" s="477"/>
      <c r="EGR323" s="477"/>
      <c r="EGU323" s="477"/>
      <c r="EGZ323" s="477"/>
      <c r="EHC323" s="477"/>
      <c r="EHH323" s="477"/>
      <c r="EHK323" s="477"/>
      <c r="EHP323" s="477"/>
      <c r="EHS323" s="477"/>
      <c r="EHX323" s="477"/>
      <c r="EIA323" s="477"/>
      <c r="EIF323" s="477"/>
      <c r="EII323" s="477"/>
      <c r="EIN323" s="477"/>
      <c r="EIQ323" s="477"/>
      <c r="EIV323" s="477"/>
      <c r="EIY323" s="477"/>
      <c r="EJD323" s="477"/>
      <c r="EJG323" s="477"/>
      <c r="EJL323" s="477"/>
      <c r="EJO323" s="477"/>
      <c r="EJT323" s="477"/>
      <c r="EJW323" s="477"/>
      <c r="EKB323" s="477"/>
      <c r="EKE323" s="477"/>
      <c r="EKJ323" s="477"/>
      <c r="EKM323" s="477"/>
      <c r="EKR323" s="477"/>
      <c r="EKU323" s="477"/>
      <c r="EKZ323" s="477"/>
      <c r="ELC323" s="477"/>
      <c r="ELH323" s="477"/>
      <c r="ELK323" s="477"/>
      <c r="ELP323" s="477"/>
      <c r="ELS323" s="477"/>
      <c r="ELX323" s="477"/>
      <c r="EMA323" s="477"/>
      <c r="EMF323" s="477"/>
      <c r="EMI323" s="477"/>
      <c r="EMN323" s="477"/>
      <c r="EMQ323" s="477"/>
      <c r="EMV323" s="477"/>
      <c r="EMY323" s="477"/>
      <c r="END323" s="477"/>
      <c r="ENG323" s="477"/>
      <c r="ENL323" s="477"/>
      <c r="ENO323" s="477"/>
      <c r="ENT323" s="477"/>
      <c r="ENW323" s="477"/>
      <c r="EOB323" s="477"/>
      <c r="EOE323" s="477"/>
      <c r="EOJ323" s="477"/>
      <c r="EOM323" s="477"/>
      <c r="EOR323" s="477"/>
      <c r="EOU323" s="477"/>
      <c r="EOZ323" s="477"/>
      <c r="EPC323" s="477"/>
      <c r="EPH323" s="477"/>
      <c r="EPK323" s="477"/>
      <c r="EPP323" s="477"/>
      <c r="EPS323" s="477"/>
      <c r="EPX323" s="477"/>
      <c r="EQA323" s="477"/>
      <c r="EQF323" s="477"/>
      <c r="EQI323" s="477"/>
      <c r="EQN323" s="477"/>
      <c r="EQQ323" s="477"/>
      <c r="EQV323" s="477"/>
      <c r="EQY323" s="477"/>
      <c r="ERD323" s="477"/>
      <c r="ERG323" s="477"/>
      <c r="ERL323" s="477"/>
      <c r="ERO323" s="477"/>
      <c r="ERT323" s="477"/>
      <c r="ERW323" s="477"/>
      <c r="ESB323" s="477"/>
      <c r="ESE323" s="477"/>
      <c r="ESJ323" s="477"/>
      <c r="ESM323" s="477"/>
      <c r="ESR323" s="477"/>
      <c r="ESU323" s="477"/>
      <c r="ESZ323" s="477"/>
      <c r="ETC323" s="477"/>
      <c r="ETH323" s="477"/>
      <c r="ETK323" s="477"/>
      <c r="ETP323" s="477"/>
      <c r="ETS323" s="477"/>
      <c r="ETX323" s="477"/>
      <c r="EUA323" s="477"/>
      <c r="EUF323" s="477"/>
      <c r="EUI323" s="477"/>
      <c r="EUN323" s="477"/>
      <c r="EUQ323" s="477"/>
      <c r="EUV323" s="477"/>
      <c r="EUY323" s="477"/>
      <c r="EVD323" s="477"/>
      <c r="EVG323" s="477"/>
      <c r="EVL323" s="477"/>
      <c r="EVO323" s="477"/>
      <c r="EVT323" s="477"/>
      <c r="EVW323" s="477"/>
      <c r="EWB323" s="477"/>
      <c r="EWE323" s="477"/>
      <c r="EWJ323" s="477"/>
      <c r="EWM323" s="477"/>
      <c r="EWR323" s="477"/>
      <c r="EWU323" s="477"/>
      <c r="EWZ323" s="477"/>
      <c r="EXC323" s="477"/>
      <c r="EXH323" s="477"/>
      <c r="EXK323" s="477"/>
      <c r="EXP323" s="477"/>
      <c r="EXS323" s="477"/>
      <c r="EXX323" s="477"/>
      <c r="EYA323" s="477"/>
      <c r="EYF323" s="477"/>
      <c r="EYI323" s="477"/>
      <c r="EYN323" s="477"/>
      <c r="EYQ323" s="477"/>
      <c r="EYV323" s="477"/>
      <c r="EYY323" s="477"/>
      <c r="EZD323" s="477"/>
      <c r="EZG323" s="477"/>
      <c r="EZL323" s="477"/>
      <c r="EZO323" s="477"/>
      <c r="EZT323" s="477"/>
      <c r="EZW323" s="477"/>
      <c r="FAB323" s="477"/>
      <c r="FAE323" s="477"/>
      <c r="FAJ323" s="477"/>
      <c r="FAM323" s="477"/>
      <c r="FAR323" s="477"/>
      <c r="FAU323" s="477"/>
      <c r="FAZ323" s="477"/>
      <c r="FBC323" s="477"/>
      <c r="FBH323" s="477"/>
      <c r="FBK323" s="477"/>
      <c r="FBP323" s="477"/>
      <c r="FBS323" s="477"/>
      <c r="FBX323" s="477"/>
      <c r="FCA323" s="477"/>
      <c r="FCF323" s="477"/>
      <c r="FCI323" s="477"/>
      <c r="FCN323" s="477"/>
      <c r="FCQ323" s="477"/>
      <c r="FCV323" s="477"/>
      <c r="FCY323" s="477"/>
      <c r="FDD323" s="477"/>
      <c r="FDG323" s="477"/>
      <c r="FDL323" s="477"/>
      <c r="FDO323" s="477"/>
      <c r="FDT323" s="477"/>
      <c r="FDW323" s="477"/>
      <c r="FEB323" s="477"/>
      <c r="FEE323" s="477"/>
      <c r="FEJ323" s="477"/>
      <c r="FEM323" s="477"/>
      <c r="FER323" s="477"/>
      <c r="FEU323" s="477"/>
      <c r="FEZ323" s="477"/>
      <c r="FFC323" s="477"/>
      <c r="FFH323" s="477"/>
      <c r="FFK323" s="477"/>
      <c r="FFP323" s="477"/>
      <c r="FFS323" s="477"/>
      <c r="FFX323" s="477"/>
      <c r="FGA323" s="477"/>
      <c r="FGF323" s="477"/>
      <c r="FGI323" s="477"/>
      <c r="FGN323" s="477"/>
      <c r="FGQ323" s="477"/>
      <c r="FGV323" s="477"/>
      <c r="FGY323" s="477"/>
      <c r="FHD323" s="477"/>
      <c r="FHG323" s="477"/>
      <c r="FHL323" s="477"/>
      <c r="FHO323" s="477"/>
      <c r="FHT323" s="477"/>
      <c r="FHW323" s="477"/>
      <c r="FIB323" s="477"/>
      <c r="FIE323" s="477"/>
      <c r="FIJ323" s="477"/>
      <c r="FIM323" s="477"/>
      <c r="FIR323" s="477"/>
      <c r="FIU323" s="477"/>
      <c r="FIZ323" s="477"/>
      <c r="FJC323" s="477"/>
      <c r="FJH323" s="477"/>
      <c r="FJK323" s="477"/>
      <c r="FJP323" s="477"/>
      <c r="FJS323" s="477"/>
      <c r="FJX323" s="477"/>
      <c r="FKA323" s="477"/>
      <c r="FKF323" s="477"/>
      <c r="FKI323" s="477"/>
      <c r="FKN323" s="477"/>
      <c r="FKQ323" s="477"/>
      <c r="FKV323" s="477"/>
      <c r="FKY323" s="477"/>
      <c r="FLD323" s="477"/>
      <c r="FLG323" s="477"/>
      <c r="FLL323" s="477"/>
      <c r="FLO323" s="477"/>
      <c r="FLT323" s="477"/>
      <c r="FLW323" s="477"/>
      <c r="FMB323" s="477"/>
      <c r="FME323" s="477"/>
      <c r="FMJ323" s="477"/>
      <c r="FMM323" s="477"/>
      <c r="FMR323" s="477"/>
      <c r="FMU323" s="477"/>
      <c r="FMZ323" s="477"/>
      <c r="FNC323" s="477"/>
      <c r="FNH323" s="477"/>
      <c r="FNK323" s="477"/>
      <c r="FNP323" s="477"/>
      <c r="FNS323" s="477"/>
      <c r="FNX323" s="477"/>
      <c r="FOA323" s="477"/>
      <c r="FOF323" s="477"/>
      <c r="FOI323" s="477"/>
      <c r="FON323" s="477"/>
      <c r="FOQ323" s="477"/>
      <c r="FOV323" s="477"/>
      <c r="FOY323" s="477"/>
      <c r="FPD323" s="477"/>
      <c r="FPG323" s="477"/>
      <c r="FPL323" s="477"/>
      <c r="FPO323" s="477"/>
      <c r="FPT323" s="477"/>
      <c r="FPW323" s="477"/>
      <c r="FQB323" s="477"/>
      <c r="FQE323" s="477"/>
      <c r="FQJ323" s="477"/>
      <c r="FQM323" s="477"/>
      <c r="FQR323" s="477"/>
      <c r="FQU323" s="477"/>
      <c r="FQZ323" s="477"/>
      <c r="FRC323" s="477"/>
      <c r="FRH323" s="477"/>
      <c r="FRK323" s="477"/>
      <c r="FRP323" s="477"/>
      <c r="FRS323" s="477"/>
      <c r="FRX323" s="477"/>
      <c r="FSA323" s="477"/>
      <c r="FSF323" s="477"/>
      <c r="FSI323" s="477"/>
      <c r="FSN323" s="477"/>
      <c r="FSQ323" s="477"/>
      <c r="FSV323" s="477"/>
      <c r="FSY323" s="477"/>
      <c r="FTD323" s="477"/>
      <c r="FTG323" s="477"/>
      <c r="FTL323" s="477"/>
      <c r="FTO323" s="477"/>
      <c r="FTT323" s="477"/>
      <c r="FTW323" s="477"/>
      <c r="FUB323" s="477"/>
      <c r="FUE323" s="477"/>
      <c r="FUJ323" s="477"/>
      <c r="FUM323" s="477"/>
      <c r="FUR323" s="477"/>
      <c r="FUU323" s="477"/>
      <c r="FUZ323" s="477"/>
      <c r="FVC323" s="477"/>
      <c r="FVH323" s="477"/>
      <c r="FVK323" s="477"/>
      <c r="FVP323" s="477"/>
      <c r="FVS323" s="477"/>
      <c r="FVX323" s="477"/>
      <c r="FWA323" s="477"/>
      <c r="FWF323" s="477"/>
      <c r="FWI323" s="477"/>
      <c r="FWN323" s="477"/>
      <c r="FWQ323" s="477"/>
      <c r="FWV323" s="477"/>
      <c r="FWY323" s="477"/>
      <c r="FXD323" s="477"/>
      <c r="FXG323" s="477"/>
      <c r="FXL323" s="477"/>
      <c r="FXO323" s="477"/>
      <c r="FXT323" s="477"/>
      <c r="FXW323" s="477"/>
      <c r="FYB323" s="477"/>
      <c r="FYE323" s="477"/>
      <c r="FYJ323" s="477"/>
      <c r="FYM323" s="477"/>
      <c r="FYR323" s="477"/>
      <c r="FYU323" s="477"/>
      <c r="FYZ323" s="477"/>
      <c r="FZC323" s="477"/>
      <c r="FZH323" s="477"/>
      <c r="FZK323" s="477"/>
      <c r="FZP323" s="477"/>
      <c r="FZS323" s="477"/>
      <c r="FZX323" s="477"/>
      <c r="GAA323" s="477"/>
      <c r="GAF323" s="477"/>
      <c r="GAI323" s="477"/>
      <c r="GAN323" s="477"/>
      <c r="GAQ323" s="477"/>
      <c r="GAV323" s="477"/>
      <c r="GAY323" s="477"/>
      <c r="GBD323" s="477"/>
      <c r="GBG323" s="477"/>
      <c r="GBL323" s="477"/>
      <c r="GBO323" s="477"/>
      <c r="GBT323" s="477"/>
      <c r="GBW323" s="477"/>
      <c r="GCB323" s="477"/>
      <c r="GCE323" s="477"/>
      <c r="GCJ323" s="477"/>
      <c r="GCM323" s="477"/>
      <c r="GCR323" s="477"/>
      <c r="GCU323" s="477"/>
      <c r="GCZ323" s="477"/>
      <c r="GDC323" s="477"/>
      <c r="GDH323" s="477"/>
      <c r="GDK323" s="477"/>
      <c r="GDP323" s="477"/>
      <c r="GDS323" s="477"/>
      <c r="GDX323" s="477"/>
      <c r="GEA323" s="477"/>
      <c r="GEF323" s="477"/>
      <c r="GEI323" s="477"/>
      <c r="GEN323" s="477"/>
      <c r="GEQ323" s="477"/>
      <c r="GEV323" s="477"/>
      <c r="GEY323" s="477"/>
      <c r="GFD323" s="477"/>
      <c r="GFG323" s="477"/>
      <c r="GFL323" s="477"/>
      <c r="GFO323" s="477"/>
      <c r="GFT323" s="477"/>
      <c r="GFW323" s="477"/>
      <c r="GGB323" s="477"/>
      <c r="GGE323" s="477"/>
      <c r="GGJ323" s="477"/>
      <c r="GGM323" s="477"/>
      <c r="GGR323" s="477"/>
      <c r="GGU323" s="477"/>
      <c r="GGZ323" s="477"/>
      <c r="GHC323" s="477"/>
      <c r="GHH323" s="477"/>
      <c r="GHK323" s="477"/>
      <c r="GHP323" s="477"/>
      <c r="GHS323" s="477"/>
      <c r="GHX323" s="477"/>
      <c r="GIA323" s="477"/>
      <c r="GIF323" s="477"/>
      <c r="GII323" s="477"/>
      <c r="GIN323" s="477"/>
      <c r="GIQ323" s="477"/>
      <c r="GIV323" s="477"/>
      <c r="GIY323" s="477"/>
      <c r="GJD323" s="477"/>
      <c r="GJG323" s="477"/>
      <c r="GJL323" s="477"/>
      <c r="GJO323" s="477"/>
      <c r="GJT323" s="477"/>
      <c r="GJW323" s="477"/>
      <c r="GKB323" s="477"/>
      <c r="GKE323" s="477"/>
      <c r="GKJ323" s="477"/>
      <c r="GKM323" s="477"/>
      <c r="GKR323" s="477"/>
      <c r="GKU323" s="477"/>
      <c r="GKZ323" s="477"/>
      <c r="GLC323" s="477"/>
      <c r="GLH323" s="477"/>
      <c r="GLK323" s="477"/>
      <c r="GLP323" s="477"/>
      <c r="GLS323" s="477"/>
      <c r="GLX323" s="477"/>
      <c r="GMA323" s="477"/>
      <c r="GMF323" s="477"/>
      <c r="GMI323" s="477"/>
      <c r="GMN323" s="477"/>
      <c r="GMQ323" s="477"/>
      <c r="GMV323" s="477"/>
      <c r="GMY323" s="477"/>
      <c r="GND323" s="477"/>
      <c r="GNG323" s="477"/>
      <c r="GNL323" s="477"/>
      <c r="GNO323" s="477"/>
      <c r="GNT323" s="477"/>
      <c r="GNW323" s="477"/>
      <c r="GOB323" s="477"/>
      <c r="GOE323" s="477"/>
      <c r="GOJ323" s="477"/>
      <c r="GOM323" s="477"/>
      <c r="GOR323" s="477"/>
      <c r="GOU323" s="477"/>
      <c r="GOZ323" s="477"/>
      <c r="GPC323" s="477"/>
      <c r="GPH323" s="477"/>
      <c r="GPK323" s="477"/>
      <c r="GPP323" s="477"/>
      <c r="GPS323" s="477"/>
      <c r="GPX323" s="477"/>
      <c r="GQA323" s="477"/>
      <c r="GQF323" s="477"/>
      <c r="GQI323" s="477"/>
      <c r="GQN323" s="477"/>
      <c r="GQQ323" s="477"/>
      <c r="GQV323" s="477"/>
      <c r="GQY323" s="477"/>
      <c r="GRD323" s="477"/>
      <c r="GRG323" s="477"/>
      <c r="GRL323" s="477"/>
      <c r="GRO323" s="477"/>
      <c r="GRT323" s="477"/>
      <c r="GRW323" s="477"/>
      <c r="GSB323" s="477"/>
      <c r="GSE323" s="477"/>
      <c r="GSJ323" s="477"/>
      <c r="GSM323" s="477"/>
      <c r="GSR323" s="477"/>
      <c r="GSU323" s="477"/>
      <c r="GSZ323" s="477"/>
      <c r="GTC323" s="477"/>
      <c r="GTH323" s="477"/>
      <c r="GTK323" s="477"/>
      <c r="GTP323" s="477"/>
      <c r="GTS323" s="477"/>
      <c r="GTX323" s="477"/>
      <c r="GUA323" s="477"/>
      <c r="GUF323" s="477"/>
      <c r="GUI323" s="477"/>
      <c r="GUN323" s="477"/>
      <c r="GUQ323" s="477"/>
      <c r="GUV323" s="477"/>
      <c r="GUY323" s="477"/>
      <c r="GVD323" s="477"/>
      <c r="GVG323" s="477"/>
      <c r="GVL323" s="477"/>
      <c r="GVO323" s="477"/>
      <c r="GVT323" s="477"/>
      <c r="GVW323" s="477"/>
      <c r="GWB323" s="477"/>
      <c r="GWE323" s="477"/>
      <c r="GWJ323" s="477"/>
      <c r="GWM323" s="477"/>
      <c r="GWR323" s="477"/>
      <c r="GWU323" s="477"/>
      <c r="GWZ323" s="477"/>
      <c r="GXC323" s="477"/>
      <c r="GXH323" s="477"/>
      <c r="GXK323" s="477"/>
      <c r="GXP323" s="477"/>
      <c r="GXS323" s="477"/>
      <c r="GXX323" s="477"/>
      <c r="GYA323" s="477"/>
      <c r="GYF323" s="477"/>
      <c r="GYI323" s="477"/>
      <c r="GYN323" s="477"/>
      <c r="GYQ323" s="477"/>
      <c r="GYV323" s="477"/>
      <c r="GYY323" s="477"/>
      <c r="GZD323" s="477"/>
      <c r="GZG323" s="477"/>
      <c r="GZL323" s="477"/>
      <c r="GZO323" s="477"/>
      <c r="GZT323" s="477"/>
      <c r="GZW323" s="477"/>
      <c r="HAB323" s="477"/>
      <c r="HAE323" s="477"/>
      <c r="HAJ323" s="477"/>
      <c r="HAM323" s="477"/>
      <c r="HAR323" s="477"/>
      <c r="HAU323" s="477"/>
      <c r="HAZ323" s="477"/>
      <c r="HBC323" s="477"/>
      <c r="HBH323" s="477"/>
      <c r="HBK323" s="477"/>
      <c r="HBP323" s="477"/>
      <c r="HBS323" s="477"/>
      <c r="HBX323" s="477"/>
      <c r="HCA323" s="477"/>
      <c r="HCF323" s="477"/>
      <c r="HCI323" s="477"/>
      <c r="HCN323" s="477"/>
      <c r="HCQ323" s="477"/>
      <c r="HCV323" s="477"/>
      <c r="HCY323" s="477"/>
      <c r="HDD323" s="477"/>
      <c r="HDG323" s="477"/>
      <c r="HDL323" s="477"/>
      <c r="HDO323" s="477"/>
      <c r="HDT323" s="477"/>
      <c r="HDW323" s="477"/>
      <c r="HEB323" s="477"/>
      <c r="HEE323" s="477"/>
      <c r="HEJ323" s="477"/>
      <c r="HEM323" s="477"/>
      <c r="HER323" s="477"/>
      <c r="HEU323" s="477"/>
      <c r="HEZ323" s="477"/>
      <c r="HFC323" s="477"/>
      <c r="HFH323" s="477"/>
      <c r="HFK323" s="477"/>
      <c r="HFP323" s="477"/>
      <c r="HFS323" s="477"/>
      <c r="HFX323" s="477"/>
      <c r="HGA323" s="477"/>
      <c r="HGF323" s="477"/>
      <c r="HGI323" s="477"/>
      <c r="HGN323" s="477"/>
      <c r="HGQ323" s="477"/>
      <c r="HGV323" s="477"/>
      <c r="HGY323" s="477"/>
      <c r="HHD323" s="477"/>
      <c r="HHG323" s="477"/>
      <c r="HHL323" s="477"/>
      <c r="HHO323" s="477"/>
      <c r="HHT323" s="477"/>
      <c r="HHW323" s="477"/>
      <c r="HIB323" s="477"/>
      <c r="HIE323" s="477"/>
      <c r="HIJ323" s="477"/>
      <c r="HIM323" s="477"/>
      <c r="HIR323" s="477"/>
      <c r="HIU323" s="477"/>
      <c r="HIZ323" s="477"/>
      <c r="HJC323" s="477"/>
      <c r="HJH323" s="477"/>
      <c r="HJK323" s="477"/>
      <c r="HJP323" s="477"/>
      <c r="HJS323" s="477"/>
      <c r="HJX323" s="477"/>
      <c r="HKA323" s="477"/>
      <c r="HKF323" s="477"/>
      <c r="HKI323" s="477"/>
      <c r="HKN323" s="477"/>
      <c r="HKQ323" s="477"/>
      <c r="HKV323" s="477"/>
      <c r="HKY323" s="477"/>
      <c r="HLD323" s="477"/>
      <c r="HLG323" s="477"/>
      <c r="HLL323" s="477"/>
      <c r="HLO323" s="477"/>
      <c r="HLT323" s="477"/>
      <c r="HLW323" s="477"/>
      <c r="HMB323" s="477"/>
      <c r="HME323" s="477"/>
      <c r="HMJ323" s="477"/>
      <c r="HMM323" s="477"/>
      <c r="HMR323" s="477"/>
      <c r="HMU323" s="477"/>
      <c r="HMZ323" s="477"/>
      <c r="HNC323" s="477"/>
      <c r="HNH323" s="477"/>
      <c r="HNK323" s="477"/>
      <c r="HNP323" s="477"/>
      <c r="HNS323" s="477"/>
      <c r="HNX323" s="477"/>
      <c r="HOA323" s="477"/>
      <c r="HOF323" s="477"/>
      <c r="HOI323" s="477"/>
      <c r="HON323" s="477"/>
      <c r="HOQ323" s="477"/>
      <c r="HOV323" s="477"/>
      <c r="HOY323" s="477"/>
      <c r="HPD323" s="477"/>
      <c r="HPG323" s="477"/>
      <c r="HPL323" s="477"/>
      <c r="HPO323" s="477"/>
      <c r="HPT323" s="477"/>
      <c r="HPW323" s="477"/>
      <c r="HQB323" s="477"/>
      <c r="HQE323" s="477"/>
      <c r="HQJ323" s="477"/>
      <c r="HQM323" s="477"/>
      <c r="HQR323" s="477"/>
      <c r="HQU323" s="477"/>
      <c r="HQZ323" s="477"/>
      <c r="HRC323" s="477"/>
      <c r="HRH323" s="477"/>
      <c r="HRK323" s="477"/>
      <c r="HRP323" s="477"/>
      <c r="HRS323" s="477"/>
      <c r="HRX323" s="477"/>
      <c r="HSA323" s="477"/>
      <c r="HSF323" s="477"/>
      <c r="HSI323" s="477"/>
      <c r="HSN323" s="477"/>
      <c r="HSQ323" s="477"/>
      <c r="HSV323" s="477"/>
      <c r="HSY323" s="477"/>
      <c r="HTD323" s="477"/>
      <c r="HTG323" s="477"/>
      <c r="HTL323" s="477"/>
      <c r="HTO323" s="477"/>
      <c r="HTT323" s="477"/>
      <c r="HTW323" s="477"/>
      <c r="HUB323" s="477"/>
      <c r="HUE323" s="477"/>
      <c r="HUJ323" s="477"/>
      <c r="HUM323" s="477"/>
      <c r="HUR323" s="477"/>
      <c r="HUU323" s="477"/>
      <c r="HUZ323" s="477"/>
      <c r="HVC323" s="477"/>
      <c r="HVH323" s="477"/>
      <c r="HVK323" s="477"/>
      <c r="HVP323" s="477"/>
      <c r="HVS323" s="477"/>
      <c r="HVX323" s="477"/>
      <c r="HWA323" s="477"/>
      <c r="HWF323" s="477"/>
      <c r="HWI323" s="477"/>
      <c r="HWN323" s="477"/>
      <c r="HWQ323" s="477"/>
      <c r="HWV323" s="477"/>
      <c r="HWY323" s="477"/>
      <c r="HXD323" s="477"/>
      <c r="HXG323" s="477"/>
      <c r="HXL323" s="477"/>
      <c r="HXO323" s="477"/>
      <c r="HXT323" s="477"/>
      <c r="HXW323" s="477"/>
      <c r="HYB323" s="477"/>
      <c r="HYE323" s="477"/>
      <c r="HYJ323" s="477"/>
      <c r="HYM323" s="477"/>
      <c r="HYR323" s="477"/>
      <c r="HYU323" s="477"/>
      <c r="HYZ323" s="477"/>
      <c r="HZC323" s="477"/>
      <c r="HZH323" s="477"/>
      <c r="HZK323" s="477"/>
      <c r="HZP323" s="477"/>
      <c r="HZS323" s="477"/>
      <c r="HZX323" s="477"/>
      <c r="IAA323" s="477"/>
      <c r="IAF323" s="477"/>
      <c r="IAI323" s="477"/>
      <c r="IAN323" s="477"/>
      <c r="IAQ323" s="477"/>
      <c r="IAV323" s="477"/>
      <c r="IAY323" s="477"/>
      <c r="IBD323" s="477"/>
      <c r="IBG323" s="477"/>
      <c r="IBL323" s="477"/>
      <c r="IBO323" s="477"/>
      <c r="IBT323" s="477"/>
      <c r="IBW323" s="477"/>
      <c r="ICB323" s="477"/>
      <c r="ICE323" s="477"/>
      <c r="ICJ323" s="477"/>
      <c r="ICM323" s="477"/>
      <c r="ICR323" s="477"/>
      <c r="ICU323" s="477"/>
      <c r="ICZ323" s="477"/>
      <c r="IDC323" s="477"/>
      <c r="IDH323" s="477"/>
      <c r="IDK323" s="477"/>
      <c r="IDP323" s="477"/>
      <c r="IDS323" s="477"/>
      <c r="IDX323" s="477"/>
      <c r="IEA323" s="477"/>
      <c r="IEF323" s="477"/>
      <c r="IEI323" s="477"/>
      <c r="IEN323" s="477"/>
      <c r="IEQ323" s="477"/>
      <c r="IEV323" s="477"/>
      <c r="IEY323" s="477"/>
      <c r="IFD323" s="477"/>
      <c r="IFG323" s="477"/>
      <c r="IFL323" s="477"/>
      <c r="IFO323" s="477"/>
      <c r="IFT323" s="477"/>
      <c r="IFW323" s="477"/>
      <c r="IGB323" s="477"/>
      <c r="IGE323" s="477"/>
      <c r="IGJ323" s="477"/>
      <c r="IGM323" s="477"/>
      <c r="IGR323" s="477"/>
      <c r="IGU323" s="477"/>
      <c r="IGZ323" s="477"/>
      <c r="IHC323" s="477"/>
      <c r="IHH323" s="477"/>
      <c r="IHK323" s="477"/>
      <c r="IHP323" s="477"/>
      <c r="IHS323" s="477"/>
      <c r="IHX323" s="477"/>
      <c r="IIA323" s="477"/>
      <c r="IIF323" s="477"/>
      <c r="III323" s="477"/>
      <c r="IIN323" s="477"/>
      <c r="IIQ323" s="477"/>
      <c r="IIV323" s="477"/>
      <c r="IIY323" s="477"/>
      <c r="IJD323" s="477"/>
      <c r="IJG323" s="477"/>
      <c r="IJL323" s="477"/>
      <c r="IJO323" s="477"/>
      <c r="IJT323" s="477"/>
      <c r="IJW323" s="477"/>
      <c r="IKB323" s="477"/>
      <c r="IKE323" s="477"/>
      <c r="IKJ323" s="477"/>
      <c r="IKM323" s="477"/>
      <c r="IKR323" s="477"/>
      <c r="IKU323" s="477"/>
      <c r="IKZ323" s="477"/>
      <c r="ILC323" s="477"/>
      <c r="ILH323" s="477"/>
      <c r="ILK323" s="477"/>
      <c r="ILP323" s="477"/>
      <c r="ILS323" s="477"/>
      <c r="ILX323" s="477"/>
      <c r="IMA323" s="477"/>
      <c r="IMF323" s="477"/>
      <c r="IMI323" s="477"/>
      <c r="IMN323" s="477"/>
      <c r="IMQ323" s="477"/>
      <c r="IMV323" s="477"/>
      <c r="IMY323" s="477"/>
      <c r="IND323" s="477"/>
      <c r="ING323" s="477"/>
      <c r="INL323" s="477"/>
      <c r="INO323" s="477"/>
      <c r="INT323" s="477"/>
      <c r="INW323" s="477"/>
      <c r="IOB323" s="477"/>
      <c r="IOE323" s="477"/>
      <c r="IOJ323" s="477"/>
      <c r="IOM323" s="477"/>
      <c r="IOR323" s="477"/>
      <c r="IOU323" s="477"/>
      <c r="IOZ323" s="477"/>
      <c r="IPC323" s="477"/>
      <c r="IPH323" s="477"/>
      <c r="IPK323" s="477"/>
      <c r="IPP323" s="477"/>
      <c r="IPS323" s="477"/>
      <c r="IPX323" s="477"/>
      <c r="IQA323" s="477"/>
      <c r="IQF323" s="477"/>
      <c r="IQI323" s="477"/>
      <c r="IQN323" s="477"/>
      <c r="IQQ323" s="477"/>
      <c r="IQV323" s="477"/>
      <c r="IQY323" s="477"/>
      <c r="IRD323" s="477"/>
      <c r="IRG323" s="477"/>
      <c r="IRL323" s="477"/>
      <c r="IRO323" s="477"/>
      <c r="IRT323" s="477"/>
      <c r="IRW323" s="477"/>
      <c r="ISB323" s="477"/>
      <c r="ISE323" s="477"/>
      <c r="ISJ323" s="477"/>
      <c r="ISM323" s="477"/>
      <c r="ISR323" s="477"/>
      <c r="ISU323" s="477"/>
      <c r="ISZ323" s="477"/>
      <c r="ITC323" s="477"/>
      <c r="ITH323" s="477"/>
      <c r="ITK323" s="477"/>
      <c r="ITP323" s="477"/>
      <c r="ITS323" s="477"/>
      <c r="ITX323" s="477"/>
      <c r="IUA323" s="477"/>
      <c r="IUF323" s="477"/>
      <c r="IUI323" s="477"/>
      <c r="IUN323" s="477"/>
      <c r="IUQ323" s="477"/>
      <c r="IUV323" s="477"/>
      <c r="IUY323" s="477"/>
      <c r="IVD323" s="477"/>
      <c r="IVG323" s="477"/>
      <c r="IVL323" s="477"/>
      <c r="IVO323" s="477"/>
      <c r="IVT323" s="477"/>
      <c r="IVW323" s="477"/>
      <c r="IWB323" s="477"/>
      <c r="IWE323" s="477"/>
      <c r="IWJ323" s="477"/>
      <c r="IWM323" s="477"/>
      <c r="IWR323" s="477"/>
      <c r="IWU323" s="477"/>
      <c r="IWZ323" s="477"/>
      <c r="IXC323" s="477"/>
      <c r="IXH323" s="477"/>
      <c r="IXK323" s="477"/>
      <c r="IXP323" s="477"/>
      <c r="IXS323" s="477"/>
      <c r="IXX323" s="477"/>
      <c r="IYA323" s="477"/>
      <c r="IYF323" s="477"/>
      <c r="IYI323" s="477"/>
      <c r="IYN323" s="477"/>
      <c r="IYQ323" s="477"/>
      <c r="IYV323" s="477"/>
      <c r="IYY323" s="477"/>
      <c r="IZD323" s="477"/>
      <c r="IZG323" s="477"/>
      <c r="IZL323" s="477"/>
      <c r="IZO323" s="477"/>
      <c r="IZT323" s="477"/>
      <c r="IZW323" s="477"/>
      <c r="JAB323" s="477"/>
      <c r="JAE323" s="477"/>
      <c r="JAJ323" s="477"/>
      <c r="JAM323" s="477"/>
      <c r="JAR323" s="477"/>
      <c r="JAU323" s="477"/>
      <c r="JAZ323" s="477"/>
      <c r="JBC323" s="477"/>
      <c r="JBH323" s="477"/>
      <c r="JBK323" s="477"/>
      <c r="JBP323" s="477"/>
      <c r="JBS323" s="477"/>
      <c r="JBX323" s="477"/>
      <c r="JCA323" s="477"/>
      <c r="JCF323" s="477"/>
      <c r="JCI323" s="477"/>
      <c r="JCN323" s="477"/>
      <c r="JCQ323" s="477"/>
      <c r="JCV323" s="477"/>
      <c r="JCY323" s="477"/>
      <c r="JDD323" s="477"/>
      <c r="JDG323" s="477"/>
      <c r="JDL323" s="477"/>
      <c r="JDO323" s="477"/>
      <c r="JDT323" s="477"/>
      <c r="JDW323" s="477"/>
      <c r="JEB323" s="477"/>
      <c r="JEE323" s="477"/>
      <c r="JEJ323" s="477"/>
      <c r="JEM323" s="477"/>
      <c r="JER323" s="477"/>
      <c r="JEU323" s="477"/>
      <c r="JEZ323" s="477"/>
      <c r="JFC323" s="477"/>
      <c r="JFH323" s="477"/>
      <c r="JFK323" s="477"/>
      <c r="JFP323" s="477"/>
      <c r="JFS323" s="477"/>
      <c r="JFX323" s="477"/>
      <c r="JGA323" s="477"/>
      <c r="JGF323" s="477"/>
      <c r="JGI323" s="477"/>
      <c r="JGN323" s="477"/>
      <c r="JGQ323" s="477"/>
      <c r="JGV323" s="477"/>
      <c r="JGY323" s="477"/>
      <c r="JHD323" s="477"/>
      <c r="JHG323" s="477"/>
      <c r="JHL323" s="477"/>
      <c r="JHO323" s="477"/>
      <c r="JHT323" s="477"/>
      <c r="JHW323" s="477"/>
      <c r="JIB323" s="477"/>
      <c r="JIE323" s="477"/>
      <c r="JIJ323" s="477"/>
      <c r="JIM323" s="477"/>
      <c r="JIR323" s="477"/>
      <c r="JIU323" s="477"/>
      <c r="JIZ323" s="477"/>
      <c r="JJC323" s="477"/>
      <c r="JJH323" s="477"/>
      <c r="JJK323" s="477"/>
      <c r="JJP323" s="477"/>
      <c r="JJS323" s="477"/>
      <c r="JJX323" s="477"/>
      <c r="JKA323" s="477"/>
      <c r="JKF323" s="477"/>
      <c r="JKI323" s="477"/>
      <c r="JKN323" s="477"/>
      <c r="JKQ323" s="477"/>
      <c r="JKV323" s="477"/>
      <c r="JKY323" s="477"/>
      <c r="JLD323" s="477"/>
      <c r="JLG323" s="477"/>
      <c r="JLL323" s="477"/>
      <c r="JLO323" s="477"/>
      <c r="JLT323" s="477"/>
      <c r="JLW323" s="477"/>
      <c r="JMB323" s="477"/>
      <c r="JME323" s="477"/>
      <c r="JMJ323" s="477"/>
      <c r="JMM323" s="477"/>
      <c r="JMR323" s="477"/>
      <c r="JMU323" s="477"/>
      <c r="JMZ323" s="477"/>
      <c r="JNC323" s="477"/>
      <c r="JNH323" s="477"/>
      <c r="JNK323" s="477"/>
      <c r="JNP323" s="477"/>
      <c r="JNS323" s="477"/>
      <c r="JNX323" s="477"/>
      <c r="JOA323" s="477"/>
      <c r="JOF323" s="477"/>
      <c r="JOI323" s="477"/>
      <c r="JON323" s="477"/>
      <c r="JOQ323" s="477"/>
      <c r="JOV323" s="477"/>
      <c r="JOY323" s="477"/>
      <c r="JPD323" s="477"/>
      <c r="JPG323" s="477"/>
      <c r="JPL323" s="477"/>
      <c r="JPO323" s="477"/>
      <c r="JPT323" s="477"/>
      <c r="JPW323" s="477"/>
      <c r="JQB323" s="477"/>
      <c r="JQE323" s="477"/>
      <c r="JQJ323" s="477"/>
      <c r="JQM323" s="477"/>
      <c r="JQR323" s="477"/>
      <c r="JQU323" s="477"/>
      <c r="JQZ323" s="477"/>
      <c r="JRC323" s="477"/>
      <c r="JRH323" s="477"/>
      <c r="JRK323" s="477"/>
      <c r="JRP323" s="477"/>
      <c r="JRS323" s="477"/>
      <c r="JRX323" s="477"/>
      <c r="JSA323" s="477"/>
      <c r="JSF323" s="477"/>
      <c r="JSI323" s="477"/>
      <c r="JSN323" s="477"/>
      <c r="JSQ323" s="477"/>
      <c r="JSV323" s="477"/>
      <c r="JSY323" s="477"/>
      <c r="JTD323" s="477"/>
      <c r="JTG323" s="477"/>
      <c r="JTL323" s="477"/>
      <c r="JTO323" s="477"/>
      <c r="JTT323" s="477"/>
      <c r="JTW323" s="477"/>
      <c r="JUB323" s="477"/>
      <c r="JUE323" s="477"/>
      <c r="JUJ323" s="477"/>
      <c r="JUM323" s="477"/>
      <c r="JUR323" s="477"/>
      <c r="JUU323" s="477"/>
      <c r="JUZ323" s="477"/>
      <c r="JVC323" s="477"/>
      <c r="JVH323" s="477"/>
      <c r="JVK323" s="477"/>
      <c r="JVP323" s="477"/>
      <c r="JVS323" s="477"/>
      <c r="JVX323" s="477"/>
      <c r="JWA323" s="477"/>
      <c r="JWF323" s="477"/>
      <c r="JWI323" s="477"/>
      <c r="JWN323" s="477"/>
      <c r="JWQ323" s="477"/>
      <c r="JWV323" s="477"/>
      <c r="JWY323" s="477"/>
      <c r="JXD323" s="477"/>
      <c r="JXG323" s="477"/>
      <c r="JXL323" s="477"/>
      <c r="JXO323" s="477"/>
      <c r="JXT323" s="477"/>
      <c r="JXW323" s="477"/>
      <c r="JYB323" s="477"/>
      <c r="JYE323" s="477"/>
      <c r="JYJ323" s="477"/>
      <c r="JYM323" s="477"/>
      <c r="JYR323" s="477"/>
      <c r="JYU323" s="477"/>
      <c r="JYZ323" s="477"/>
      <c r="JZC323" s="477"/>
      <c r="JZH323" s="477"/>
      <c r="JZK323" s="477"/>
      <c r="JZP323" s="477"/>
      <c r="JZS323" s="477"/>
      <c r="JZX323" s="477"/>
      <c r="KAA323" s="477"/>
      <c r="KAF323" s="477"/>
      <c r="KAI323" s="477"/>
      <c r="KAN323" s="477"/>
      <c r="KAQ323" s="477"/>
      <c r="KAV323" s="477"/>
      <c r="KAY323" s="477"/>
      <c r="KBD323" s="477"/>
      <c r="KBG323" s="477"/>
      <c r="KBL323" s="477"/>
      <c r="KBO323" s="477"/>
      <c r="KBT323" s="477"/>
      <c r="KBW323" s="477"/>
      <c r="KCB323" s="477"/>
      <c r="KCE323" s="477"/>
      <c r="KCJ323" s="477"/>
      <c r="KCM323" s="477"/>
      <c r="KCR323" s="477"/>
      <c r="KCU323" s="477"/>
      <c r="KCZ323" s="477"/>
      <c r="KDC323" s="477"/>
      <c r="KDH323" s="477"/>
      <c r="KDK323" s="477"/>
      <c r="KDP323" s="477"/>
      <c r="KDS323" s="477"/>
      <c r="KDX323" s="477"/>
      <c r="KEA323" s="477"/>
      <c r="KEF323" s="477"/>
      <c r="KEI323" s="477"/>
      <c r="KEN323" s="477"/>
      <c r="KEQ323" s="477"/>
      <c r="KEV323" s="477"/>
      <c r="KEY323" s="477"/>
      <c r="KFD323" s="477"/>
      <c r="KFG323" s="477"/>
      <c r="KFL323" s="477"/>
      <c r="KFO323" s="477"/>
      <c r="KFT323" s="477"/>
      <c r="KFW323" s="477"/>
      <c r="KGB323" s="477"/>
      <c r="KGE323" s="477"/>
      <c r="KGJ323" s="477"/>
      <c r="KGM323" s="477"/>
      <c r="KGR323" s="477"/>
      <c r="KGU323" s="477"/>
      <c r="KGZ323" s="477"/>
      <c r="KHC323" s="477"/>
      <c r="KHH323" s="477"/>
      <c r="KHK323" s="477"/>
      <c r="KHP323" s="477"/>
      <c r="KHS323" s="477"/>
      <c r="KHX323" s="477"/>
      <c r="KIA323" s="477"/>
      <c r="KIF323" s="477"/>
      <c r="KII323" s="477"/>
      <c r="KIN323" s="477"/>
      <c r="KIQ323" s="477"/>
      <c r="KIV323" s="477"/>
      <c r="KIY323" s="477"/>
      <c r="KJD323" s="477"/>
      <c r="KJG323" s="477"/>
      <c r="KJL323" s="477"/>
      <c r="KJO323" s="477"/>
      <c r="KJT323" s="477"/>
      <c r="KJW323" s="477"/>
      <c r="KKB323" s="477"/>
      <c r="KKE323" s="477"/>
      <c r="KKJ323" s="477"/>
      <c r="KKM323" s="477"/>
      <c r="KKR323" s="477"/>
      <c r="KKU323" s="477"/>
      <c r="KKZ323" s="477"/>
      <c r="KLC323" s="477"/>
      <c r="KLH323" s="477"/>
      <c r="KLK323" s="477"/>
      <c r="KLP323" s="477"/>
      <c r="KLS323" s="477"/>
      <c r="KLX323" s="477"/>
      <c r="KMA323" s="477"/>
      <c r="KMF323" s="477"/>
      <c r="KMI323" s="477"/>
      <c r="KMN323" s="477"/>
      <c r="KMQ323" s="477"/>
      <c r="KMV323" s="477"/>
      <c r="KMY323" s="477"/>
      <c r="KND323" s="477"/>
      <c r="KNG323" s="477"/>
      <c r="KNL323" s="477"/>
      <c r="KNO323" s="477"/>
      <c r="KNT323" s="477"/>
      <c r="KNW323" s="477"/>
      <c r="KOB323" s="477"/>
      <c r="KOE323" s="477"/>
      <c r="KOJ323" s="477"/>
      <c r="KOM323" s="477"/>
      <c r="KOR323" s="477"/>
      <c r="KOU323" s="477"/>
      <c r="KOZ323" s="477"/>
      <c r="KPC323" s="477"/>
      <c r="KPH323" s="477"/>
      <c r="KPK323" s="477"/>
      <c r="KPP323" s="477"/>
      <c r="KPS323" s="477"/>
      <c r="KPX323" s="477"/>
      <c r="KQA323" s="477"/>
      <c r="KQF323" s="477"/>
      <c r="KQI323" s="477"/>
      <c r="KQN323" s="477"/>
      <c r="KQQ323" s="477"/>
      <c r="KQV323" s="477"/>
      <c r="KQY323" s="477"/>
      <c r="KRD323" s="477"/>
      <c r="KRG323" s="477"/>
      <c r="KRL323" s="477"/>
      <c r="KRO323" s="477"/>
      <c r="KRT323" s="477"/>
      <c r="KRW323" s="477"/>
      <c r="KSB323" s="477"/>
      <c r="KSE323" s="477"/>
      <c r="KSJ323" s="477"/>
      <c r="KSM323" s="477"/>
      <c r="KSR323" s="477"/>
      <c r="KSU323" s="477"/>
      <c r="KSZ323" s="477"/>
      <c r="KTC323" s="477"/>
      <c r="KTH323" s="477"/>
      <c r="KTK323" s="477"/>
      <c r="KTP323" s="477"/>
      <c r="KTS323" s="477"/>
      <c r="KTX323" s="477"/>
      <c r="KUA323" s="477"/>
      <c r="KUF323" s="477"/>
      <c r="KUI323" s="477"/>
      <c r="KUN323" s="477"/>
      <c r="KUQ323" s="477"/>
      <c r="KUV323" s="477"/>
      <c r="KUY323" s="477"/>
      <c r="KVD323" s="477"/>
      <c r="KVG323" s="477"/>
      <c r="KVL323" s="477"/>
      <c r="KVO323" s="477"/>
      <c r="KVT323" s="477"/>
      <c r="KVW323" s="477"/>
      <c r="KWB323" s="477"/>
      <c r="KWE323" s="477"/>
      <c r="KWJ323" s="477"/>
      <c r="KWM323" s="477"/>
      <c r="KWR323" s="477"/>
      <c r="KWU323" s="477"/>
      <c r="KWZ323" s="477"/>
      <c r="KXC323" s="477"/>
      <c r="KXH323" s="477"/>
      <c r="KXK323" s="477"/>
      <c r="KXP323" s="477"/>
      <c r="KXS323" s="477"/>
      <c r="KXX323" s="477"/>
      <c r="KYA323" s="477"/>
      <c r="KYF323" s="477"/>
      <c r="KYI323" s="477"/>
      <c r="KYN323" s="477"/>
      <c r="KYQ323" s="477"/>
      <c r="KYV323" s="477"/>
      <c r="KYY323" s="477"/>
      <c r="KZD323" s="477"/>
      <c r="KZG323" s="477"/>
      <c r="KZL323" s="477"/>
      <c r="KZO323" s="477"/>
      <c r="KZT323" s="477"/>
      <c r="KZW323" s="477"/>
      <c r="LAB323" s="477"/>
      <c r="LAE323" s="477"/>
      <c r="LAJ323" s="477"/>
      <c r="LAM323" s="477"/>
      <c r="LAR323" s="477"/>
      <c r="LAU323" s="477"/>
      <c r="LAZ323" s="477"/>
      <c r="LBC323" s="477"/>
      <c r="LBH323" s="477"/>
      <c r="LBK323" s="477"/>
      <c r="LBP323" s="477"/>
      <c r="LBS323" s="477"/>
      <c r="LBX323" s="477"/>
      <c r="LCA323" s="477"/>
      <c r="LCF323" s="477"/>
      <c r="LCI323" s="477"/>
      <c r="LCN323" s="477"/>
      <c r="LCQ323" s="477"/>
      <c r="LCV323" s="477"/>
      <c r="LCY323" s="477"/>
      <c r="LDD323" s="477"/>
      <c r="LDG323" s="477"/>
      <c r="LDL323" s="477"/>
      <c r="LDO323" s="477"/>
      <c r="LDT323" s="477"/>
      <c r="LDW323" s="477"/>
      <c r="LEB323" s="477"/>
      <c r="LEE323" s="477"/>
      <c r="LEJ323" s="477"/>
      <c r="LEM323" s="477"/>
      <c r="LER323" s="477"/>
      <c r="LEU323" s="477"/>
      <c r="LEZ323" s="477"/>
      <c r="LFC323" s="477"/>
      <c r="LFH323" s="477"/>
      <c r="LFK323" s="477"/>
      <c r="LFP323" s="477"/>
      <c r="LFS323" s="477"/>
      <c r="LFX323" s="477"/>
      <c r="LGA323" s="477"/>
      <c r="LGF323" s="477"/>
      <c r="LGI323" s="477"/>
      <c r="LGN323" s="477"/>
      <c r="LGQ323" s="477"/>
      <c r="LGV323" s="477"/>
      <c r="LGY323" s="477"/>
      <c r="LHD323" s="477"/>
      <c r="LHG323" s="477"/>
      <c r="LHL323" s="477"/>
      <c r="LHO323" s="477"/>
      <c r="LHT323" s="477"/>
      <c r="LHW323" s="477"/>
      <c r="LIB323" s="477"/>
      <c r="LIE323" s="477"/>
      <c r="LIJ323" s="477"/>
      <c r="LIM323" s="477"/>
      <c r="LIR323" s="477"/>
      <c r="LIU323" s="477"/>
      <c r="LIZ323" s="477"/>
      <c r="LJC323" s="477"/>
      <c r="LJH323" s="477"/>
      <c r="LJK323" s="477"/>
      <c r="LJP323" s="477"/>
      <c r="LJS323" s="477"/>
      <c r="LJX323" s="477"/>
      <c r="LKA323" s="477"/>
      <c r="LKF323" s="477"/>
      <c r="LKI323" s="477"/>
      <c r="LKN323" s="477"/>
      <c r="LKQ323" s="477"/>
      <c r="LKV323" s="477"/>
      <c r="LKY323" s="477"/>
      <c r="LLD323" s="477"/>
      <c r="LLG323" s="477"/>
      <c r="LLL323" s="477"/>
      <c r="LLO323" s="477"/>
      <c r="LLT323" s="477"/>
      <c r="LLW323" s="477"/>
      <c r="LMB323" s="477"/>
      <c r="LME323" s="477"/>
      <c r="LMJ323" s="477"/>
      <c r="LMM323" s="477"/>
      <c r="LMR323" s="477"/>
      <c r="LMU323" s="477"/>
      <c r="LMZ323" s="477"/>
      <c r="LNC323" s="477"/>
      <c r="LNH323" s="477"/>
      <c r="LNK323" s="477"/>
      <c r="LNP323" s="477"/>
      <c r="LNS323" s="477"/>
      <c r="LNX323" s="477"/>
      <c r="LOA323" s="477"/>
      <c r="LOF323" s="477"/>
      <c r="LOI323" s="477"/>
      <c r="LON323" s="477"/>
      <c r="LOQ323" s="477"/>
      <c r="LOV323" s="477"/>
      <c r="LOY323" s="477"/>
      <c r="LPD323" s="477"/>
      <c r="LPG323" s="477"/>
      <c r="LPL323" s="477"/>
      <c r="LPO323" s="477"/>
      <c r="LPT323" s="477"/>
      <c r="LPW323" s="477"/>
      <c r="LQB323" s="477"/>
      <c r="LQE323" s="477"/>
      <c r="LQJ323" s="477"/>
      <c r="LQM323" s="477"/>
      <c r="LQR323" s="477"/>
      <c r="LQU323" s="477"/>
      <c r="LQZ323" s="477"/>
      <c r="LRC323" s="477"/>
      <c r="LRH323" s="477"/>
      <c r="LRK323" s="477"/>
      <c r="LRP323" s="477"/>
      <c r="LRS323" s="477"/>
      <c r="LRX323" s="477"/>
      <c r="LSA323" s="477"/>
      <c r="LSF323" s="477"/>
      <c r="LSI323" s="477"/>
      <c r="LSN323" s="477"/>
      <c r="LSQ323" s="477"/>
      <c r="LSV323" s="477"/>
      <c r="LSY323" s="477"/>
      <c r="LTD323" s="477"/>
      <c r="LTG323" s="477"/>
      <c r="LTL323" s="477"/>
      <c r="LTO323" s="477"/>
      <c r="LTT323" s="477"/>
      <c r="LTW323" s="477"/>
      <c r="LUB323" s="477"/>
      <c r="LUE323" s="477"/>
      <c r="LUJ323" s="477"/>
      <c r="LUM323" s="477"/>
      <c r="LUR323" s="477"/>
      <c r="LUU323" s="477"/>
      <c r="LUZ323" s="477"/>
      <c r="LVC323" s="477"/>
      <c r="LVH323" s="477"/>
      <c r="LVK323" s="477"/>
      <c r="LVP323" s="477"/>
      <c r="LVS323" s="477"/>
      <c r="LVX323" s="477"/>
      <c r="LWA323" s="477"/>
      <c r="LWF323" s="477"/>
      <c r="LWI323" s="477"/>
      <c r="LWN323" s="477"/>
      <c r="LWQ323" s="477"/>
      <c r="LWV323" s="477"/>
      <c r="LWY323" s="477"/>
      <c r="LXD323" s="477"/>
      <c r="LXG323" s="477"/>
      <c r="LXL323" s="477"/>
      <c r="LXO323" s="477"/>
      <c r="LXT323" s="477"/>
      <c r="LXW323" s="477"/>
      <c r="LYB323" s="477"/>
      <c r="LYE323" s="477"/>
      <c r="LYJ323" s="477"/>
      <c r="LYM323" s="477"/>
      <c r="LYR323" s="477"/>
      <c r="LYU323" s="477"/>
      <c r="LYZ323" s="477"/>
      <c r="LZC323" s="477"/>
      <c r="LZH323" s="477"/>
      <c r="LZK323" s="477"/>
      <c r="LZP323" s="477"/>
      <c r="LZS323" s="477"/>
      <c r="LZX323" s="477"/>
      <c r="MAA323" s="477"/>
      <c r="MAF323" s="477"/>
      <c r="MAI323" s="477"/>
      <c r="MAN323" s="477"/>
      <c r="MAQ323" s="477"/>
      <c r="MAV323" s="477"/>
      <c r="MAY323" s="477"/>
      <c r="MBD323" s="477"/>
      <c r="MBG323" s="477"/>
      <c r="MBL323" s="477"/>
      <c r="MBO323" s="477"/>
      <c r="MBT323" s="477"/>
      <c r="MBW323" s="477"/>
      <c r="MCB323" s="477"/>
      <c r="MCE323" s="477"/>
      <c r="MCJ323" s="477"/>
      <c r="MCM323" s="477"/>
      <c r="MCR323" s="477"/>
      <c r="MCU323" s="477"/>
      <c r="MCZ323" s="477"/>
      <c r="MDC323" s="477"/>
      <c r="MDH323" s="477"/>
      <c r="MDK323" s="477"/>
      <c r="MDP323" s="477"/>
      <c r="MDS323" s="477"/>
      <c r="MDX323" s="477"/>
      <c r="MEA323" s="477"/>
      <c r="MEF323" s="477"/>
      <c r="MEI323" s="477"/>
      <c r="MEN323" s="477"/>
      <c r="MEQ323" s="477"/>
      <c r="MEV323" s="477"/>
      <c r="MEY323" s="477"/>
      <c r="MFD323" s="477"/>
      <c r="MFG323" s="477"/>
      <c r="MFL323" s="477"/>
      <c r="MFO323" s="477"/>
      <c r="MFT323" s="477"/>
      <c r="MFW323" s="477"/>
      <c r="MGB323" s="477"/>
      <c r="MGE323" s="477"/>
      <c r="MGJ323" s="477"/>
      <c r="MGM323" s="477"/>
      <c r="MGR323" s="477"/>
      <c r="MGU323" s="477"/>
      <c r="MGZ323" s="477"/>
      <c r="MHC323" s="477"/>
      <c r="MHH323" s="477"/>
      <c r="MHK323" s="477"/>
      <c r="MHP323" s="477"/>
      <c r="MHS323" s="477"/>
      <c r="MHX323" s="477"/>
      <c r="MIA323" s="477"/>
      <c r="MIF323" s="477"/>
      <c r="MII323" s="477"/>
      <c r="MIN323" s="477"/>
      <c r="MIQ323" s="477"/>
      <c r="MIV323" s="477"/>
      <c r="MIY323" s="477"/>
      <c r="MJD323" s="477"/>
      <c r="MJG323" s="477"/>
      <c r="MJL323" s="477"/>
      <c r="MJO323" s="477"/>
      <c r="MJT323" s="477"/>
      <c r="MJW323" s="477"/>
      <c r="MKB323" s="477"/>
      <c r="MKE323" s="477"/>
      <c r="MKJ323" s="477"/>
      <c r="MKM323" s="477"/>
      <c r="MKR323" s="477"/>
      <c r="MKU323" s="477"/>
      <c r="MKZ323" s="477"/>
      <c r="MLC323" s="477"/>
      <c r="MLH323" s="477"/>
      <c r="MLK323" s="477"/>
      <c r="MLP323" s="477"/>
      <c r="MLS323" s="477"/>
      <c r="MLX323" s="477"/>
      <c r="MMA323" s="477"/>
      <c r="MMF323" s="477"/>
      <c r="MMI323" s="477"/>
      <c r="MMN323" s="477"/>
      <c r="MMQ323" s="477"/>
      <c r="MMV323" s="477"/>
      <c r="MMY323" s="477"/>
      <c r="MND323" s="477"/>
      <c r="MNG323" s="477"/>
      <c r="MNL323" s="477"/>
      <c r="MNO323" s="477"/>
      <c r="MNT323" s="477"/>
      <c r="MNW323" s="477"/>
      <c r="MOB323" s="477"/>
      <c r="MOE323" s="477"/>
      <c r="MOJ323" s="477"/>
      <c r="MOM323" s="477"/>
      <c r="MOR323" s="477"/>
      <c r="MOU323" s="477"/>
      <c r="MOZ323" s="477"/>
      <c r="MPC323" s="477"/>
      <c r="MPH323" s="477"/>
      <c r="MPK323" s="477"/>
      <c r="MPP323" s="477"/>
      <c r="MPS323" s="477"/>
      <c r="MPX323" s="477"/>
      <c r="MQA323" s="477"/>
      <c r="MQF323" s="477"/>
      <c r="MQI323" s="477"/>
      <c r="MQN323" s="477"/>
      <c r="MQQ323" s="477"/>
      <c r="MQV323" s="477"/>
      <c r="MQY323" s="477"/>
      <c r="MRD323" s="477"/>
      <c r="MRG323" s="477"/>
      <c r="MRL323" s="477"/>
      <c r="MRO323" s="477"/>
      <c r="MRT323" s="477"/>
      <c r="MRW323" s="477"/>
      <c r="MSB323" s="477"/>
      <c r="MSE323" s="477"/>
      <c r="MSJ323" s="477"/>
      <c r="MSM323" s="477"/>
      <c r="MSR323" s="477"/>
      <c r="MSU323" s="477"/>
      <c r="MSZ323" s="477"/>
      <c r="MTC323" s="477"/>
      <c r="MTH323" s="477"/>
      <c r="MTK323" s="477"/>
      <c r="MTP323" s="477"/>
      <c r="MTS323" s="477"/>
      <c r="MTX323" s="477"/>
      <c r="MUA323" s="477"/>
      <c r="MUF323" s="477"/>
      <c r="MUI323" s="477"/>
      <c r="MUN323" s="477"/>
      <c r="MUQ323" s="477"/>
      <c r="MUV323" s="477"/>
      <c r="MUY323" s="477"/>
      <c r="MVD323" s="477"/>
      <c r="MVG323" s="477"/>
      <c r="MVL323" s="477"/>
      <c r="MVO323" s="477"/>
      <c r="MVT323" s="477"/>
      <c r="MVW323" s="477"/>
      <c r="MWB323" s="477"/>
      <c r="MWE323" s="477"/>
      <c r="MWJ323" s="477"/>
      <c r="MWM323" s="477"/>
      <c r="MWR323" s="477"/>
      <c r="MWU323" s="477"/>
      <c r="MWZ323" s="477"/>
      <c r="MXC323" s="477"/>
      <c r="MXH323" s="477"/>
      <c r="MXK323" s="477"/>
      <c r="MXP323" s="477"/>
      <c r="MXS323" s="477"/>
      <c r="MXX323" s="477"/>
      <c r="MYA323" s="477"/>
      <c r="MYF323" s="477"/>
      <c r="MYI323" s="477"/>
      <c r="MYN323" s="477"/>
      <c r="MYQ323" s="477"/>
      <c r="MYV323" s="477"/>
      <c r="MYY323" s="477"/>
      <c r="MZD323" s="477"/>
      <c r="MZG323" s="477"/>
      <c r="MZL323" s="477"/>
      <c r="MZO323" s="477"/>
      <c r="MZT323" s="477"/>
      <c r="MZW323" s="477"/>
      <c r="NAB323" s="477"/>
      <c r="NAE323" s="477"/>
      <c r="NAJ323" s="477"/>
      <c r="NAM323" s="477"/>
      <c r="NAR323" s="477"/>
      <c r="NAU323" s="477"/>
      <c r="NAZ323" s="477"/>
      <c r="NBC323" s="477"/>
      <c r="NBH323" s="477"/>
      <c r="NBK323" s="477"/>
      <c r="NBP323" s="477"/>
      <c r="NBS323" s="477"/>
      <c r="NBX323" s="477"/>
      <c r="NCA323" s="477"/>
      <c r="NCF323" s="477"/>
      <c r="NCI323" s="477"/>
      <c r="NCN323" s="477"/>
      <c r="NCQ323" s="477"/>
      <c r="NCV323" s="477"/>
      <c r="NCY323" s="477"/>
      <c r="NDD323" s="477"/>
      <c r="NDG323" s="477"/>
      <c r="NDL323" s="477"/>
      <c r="NDO323" s="477"/>
      <c r="NDT323" s="477"/>
      <c r="NDW323" s="477"/>
      <c r="NEB323" s="477"/>
      <c r="NEE323" s="477"/>
      <c r="NEJ323" s="477"/>
      <c r="NEM323" s="477"/>
      <c r="NER323" s="477"/>
      <c r="NEU323" s="477"/>
      <c r="NEZ323" s="477"/>
      <c r="NFC323" s="477"/>
      <c r="NFH323" s="477"/>
      <c r="NFK323" s="477"/>
      <c r="NFP323" s="477"/>
      <c r="NFS323" s="477"/>
      <c r="NFX323" s="477"/>
      <c r="NGA323" s="477"/>
      <c r="NGF323" s="477"/>
      <c r="NGI323" s="477"/>
      <c r="NGN323" s="477"/>
      <c r="NGQ323" s="477"/>
      <c r="NGV323" s="477"/>
      <c r="NGY323" s="477"/>
      <c r="NHD323" s="477"/>
      <c r="NHG323" s="477"/>
      <c r="NHL323" s="477"/>
      <c r="NHO323" s="477"/>
      <c r="NHT323" s="477"/>
      <c r="NHW323" s="477"/>
      <c r="NIB323" s="477"/>
      <c r="NIE323" s="477"/>
      <c r="NIJ323" s="477"/>
      <c r="NIM323" s="477"/>
      <c r="NIR323" s="477"/>
      <c r="NIU323" s="477"/>
      <c r="NIZ323" s="477"/>
      <c r="NJC323" s="477"/>
      <c r="NJH323" s="477"/>
      <c r="NJK323" s="477"/>
      <c r="NJP323" s="477"/>
      <c r="NJS323" s="477"/>
      <c r="NJX323" s="477"/>
      <c r="NKA323" s="477"/>
      <c r="NKF323" s="477"/>
      <c r="NKI323" s="477"/>
      <c r="NKN323" s="477"/>
      <c r="NKQ323" s="477"/>
      <c r="NKV323" s="477"/>
      <c r="NKY323" s="477"/>
      <c r="NLD323" s="477"/>
      <c r="NLG323" s="477"/>
      <c r="NLL323" s="477"/>
      <c r="NLO323" s="477"/>
      <c r="NLT323" s="477"/>
      <c r="NLW323" s="477"/>
      <c r="NMB323" s="477"/>
      <c r="NME323" s="477"/>
      <c r="NMJ323" s="477"/>
      <c r="NMM323" s="477"/>
      <c r="NMR323" s="477"/>
      <c r="NMU323" s="477"/>
      <c r="NMZ323" s="477"/>
      <c r="NNC323" s="477"/>
      <c r="NNH323" s="477"/>
      <c r="NNK323" s="477"/>
      <c r="NNP323" s="477"/>
      <c r="NNS323" s="477"/>
      <c r="NNX323" s="477"/>
      <c r="NOA323" s="477"/>
      <c r="NOF323" s="477"/>
      <c r="NOI323" s="477"/>
      <c r="NON323" s="477"/>
      <c r="NOQ323" s="477"/>
      <c r="NOV323" s="477"/>
      <c r="NOY323" s="477"/>
      <c r="NPD323" s="477"/>
      <c r="NPG323" s="477"/>
      <c r="NPL323" s="477"/>
      <c r="NPO323" s="477"/>
      <c r="NPT323" s="477"/>
      <c r="NPW323" s="477"/>
      <c r="NQB323" s="477"/>
      <c r="NQE323" s="477"/>
      <c r="NQJ323" s="477"/>
      <c r="NQM323" s="477"/>
      <c r="NQR323" s="477"/>
      <c r="NQU323" s="477"/>
      <c r="NQZ323" s="477"/>
      <c r="NRC323" s="477"/>
      <c r="NRH323" s="477"/>
      <c r="NRK323" s="477"/>
      <c r="NRP323" s="477"/>
      <c r="NRS323" s="477"/>
      <c r="NRX323" s="477"/>
      <c r="NSA323" s="477"/>
      <c r="NSF323" s="477"/>
      <c r="NSI323" s="477"/>
      <c r="NSN323" s="477"/>
      <c r="NSQ323" s="477"/>
      <c r="NSV323" s="477"/>
      <c r="NSY323" s="477"/>
      <c r="NTD323" s="477"/>
      <c r="NTG323" s="477"/>
      <c r="NTL323" s="477"/>
      <c r="NTO323" s="477"/>
      <c r="NTT323" s="477"/>
      <c r="NTW323" s="477"/>
      <c r="NUB323" s="477"/>
      <c r="NUE323" s="477"/>
      <c r="NUJ323" s="477"/>
      <c r="NUM323" s="477"/>
      <c r="NUR323" s="477"/>
      <c r="NUU323" s="477"/>
      <c r="NUZ323" s="477"/>
      <c r="NVC323" s="477"/>
      <c r="NVH323" s="477"/>
      <c r="NVK323" s="477"/>
      <c r="NVP323" s="477"/>
      <c r="NVS323" s="477"/>
      <c r="NVX323" s="477"/>
      <c r="NWA323" s="477"/>
      <c r="NWF323" s="477"/>
      <c r="NWI323" s="477"/>
      <c r="NWN323" s="477"/>
      <c r="NWQ323" s="477"/>
      <c r="NWV323" s="477"/>
      <c r="NWY323" s="477"/>
      <c r="NXD323" s="477"/>
      <c r="NXG323" s="477"/>
      <c r="NXL323" s="477"/>
      <c r="NXO323" s="477"/>
      <c r="NXT323" s="477"/>
      <c r="NXW323" s="477"/>
      <c r="NYB323" s="477"/>
      <c r="NYE323" s="477"/>
      <c r="NYJ323" s="477"/>
      <c r="NYM323" s="477"/>
      <c r="NYR323" s="477"/>
      <c r="NYU323" s="477"/>
      <c r="NYZ323" s="477"/>
      <c r="NZC323" s="477"/>
      <c r="NZH323" s="477"/>
      <c r="NZK323" s="477"/>
      <c r="NZP323" s="477"/>
      <c r="NZS323" s="477"/>
      <c r="NZX323" s="477"/>
      <c r="OAA323" s="477"/>
      <c r="OAF323" s="477"/>
      <c r="OAI323" s="477"/>
      <c r="OAN323" s="477"/>
      <c r="OAQ323" s="477"/>
      <c r="OAV323" s="477"/>
      <c r="OAY323" s="477"/>
      <c r="OBD323" s="477"/>
      <c r="OBG323" s="477"/>
      <c r="OBL323" s="477"/>
      <c r="OBO323" s="477"/>
      <c r="OBT323" s="477"/>
      <c r="OBW323" s="477"/>
      <c r="OCB323" s="477"/>
      <c r="OCE323" s="477"/>
      <c r="OCJ323" s="477"/>
      <c r="OCM323" s="477"/>
      <c r="OCR323" s="477"/>
      <c r="OCU323" s="477"/>
      <c r="OCZ323" s="477"/>
      <c r="ODC323" s="477"/>
      <c r="ODH323" s="477"/>
      <c r="ODK323" s="477"/>
      <c r="ODP323" s="477"/>
      <c r="ODS323" s="477"/>
      <c r="ODX323" s="477"/>
      <c r="OEA323" s="477"/>
      <c r="OEF323" s="477"/>
      <c r="OEI323" s="477"/>
      <c r="OEN323" s="477"/>
      <c r="OEQ323" s="477"/>
      <c r="OEV323" s="477"/>
      <c r="OEY323" s="477"/>
      <c r="OFD323" s="477"/>
      <c r="OFG323" s="477"/>
      <c r="OFL323" s="477"/>
      <c r="OFO323" s="477"/>
      <c r="OFT323" s="477"/>
      <c r="OFW323" s="477"/>
      <c r="OGB323" s="477"/>
      <c r="OGE323" s="477"/>
      <c r="OGJ323" s="477"/>
      <c r="OGM323" s="477"/>
      <c r="OGR323" s="477"/>
      <c r="OGU323" s="477"/>
      <c r="OGZ323" s="477"/>
      <c r="OHC323" s="477"/>
      <c r="OHH323" s="477"/>
      <c r="OHK323" s="477"/>
      <c r="OHP323" s="477"/>
      <c r="OHS323" s="477"/>
      <c r="OHX323" s="477"/>
      <c r="OIA323" s="477"/>
      <c r="OIF323" s="477"/>
      <c r="OII323" s="477"/>
      <c r="OIN323" s="477"/>
      <c r="OIQ323" s="477"/>
      <c r="OIV323" s="477"/>
      <c r="OIY323" s="477"/>
      <c r="OJD323" s="477"/>
      <c r="OJG323" s="477"/>
      <c r="OJL323" s="477"/>
      <c r="OJO323" s="477"/>
      <c r="OJT323" s="477"/>
      <c r="OJW323" s="477"/>
      <c r="OKB323" s="477"/>
      <c r="OKE323" s="477"/>
      <c r="OKJ323" s="477"/>
      <c r="OKM323" s="477"/>
      <c r="OKR323" s="477"/>
      <c r="OKU323" s="477"/>
      <c r="OKZ323" s="477"/>
      <c r="OLC323" s="477"/>
      <c r="OLH323" s="477"/>
      <c r="OLK323" s="477"/>
      <c r="OLP323" s="477"/>
      <c r="OLS323" s="477"/>
      <c r="OLX323" s="477"/>
      <c r="OMA323" s="477"/>
      <c r="OMF323" s="477"/>
      <c r="OMI323" s="477"/>
      <c r="OMN323" s="477"/>
      <c r="OMQ323" s="477"/>
      <c r="OMV323" s="477"/>
      <c r="OMY323" s="477"/>
      <c r="OND323" s="477"/>
      <c r="ONG323" s="477"/>
      <c r="ONL323" s="477"/>
      <c r="ONO323" s="477"/>
      <c r="ONT323" s="477"/>
      <c r="ONW323" s="477"/>
      <c r="OOB323" s="477"/>
      <c r="OOE323" s="477"/>
      <c r="OOJ323" s="477"/>
      <c r="OOM323" s="477"/>
      <c r="OOR323" s="477"/>
      <c r="OOU323" s="477"/>
      <c r="OOZ323" s="477"/>
      <c r="OPC323" s="477"/>
      <c r="OPH323" s="477"/>
      <c r="OPK323" s="477"/>
      <c r="OPP323" s="477"/>
      <c r="OPS323" s="477"/>
      <c r="OPX323" s="477"/>
      <c r="OQA323" s="477"/>
      <c r="OQF323" s="477"/>
      <c r="OQI323" s="477"/>
      <c r="OQN323" s="477"/>
      <c r="OQQ323" s="477"/>
      <c r="OQV323" s="477"/>
      <c r="OQY323" s="477"/>
      <c r="ORD323" s="477"/>
      <c r="ORG323" s="477"/>
      <c r="ORL323" s="477"/>
      <c r="ORO323" s="477"/>
      <c r="ORT323" s="477"/>
      <c r="ORW323" s="477"/>
      <c r="OSB323" s="477"/>
      <c r="OSE323" s="477"/>
      <c r="OSJ323" s="477"/>
      <c r="OSM323" s="477"/>
      <c r="OSR323" s="477"/>
      <c r="OSU323" s="477"/>
      <c r="OSZ323" s="477"/>
      <c r="OTC323" s="477"/>
      <c r="OTH323" s="477"/>
      <c r="OTK323" s="477"/>
      <c r="OTP323" s="477"/>
      <c r="OTS323" s="477"/>
      <c r="OTX323" s="477"/>
      <c r="OUA323" s="477"/>
      <c r="OUF323" s="477"/>
      <c r="OUI323" s="477"/>
      <c r="OUN323" s="477"/>
      <c r="OUQ323" s="477"/>
      <c r="OUV323" s="477"/>
      <c r="OUY323" s="477"/>
      <c r="OVD323" s="477"/>
      <c r="OVG323" s="477"/>
      <c r="OVL323" s="477"/>
      <c r="OVO323" s="477"/>
      <c r="OVT323" s="477"/>
      <c r="OVW323" s="477"/>
      <c r="OWB323" s="477"/>
      <c r="OWE323" s="477"/>
      <c r="OWJ323" s="477"/>
      <c r="OWM323" s="477"/>
      <c r="OWR323" s="477"/>
      <c r="OWU323" s="477"/>
      <c r="OWZ323" s="477"/>
      <c r="OXC323" s="477"/>
      <c r="OXH323" s="477"/>
      <c r="OXK323" s="477"/>
      <c r="OXP323" s="477"/>
      <c r="OXS323" s="477"/>
      <c r="OXX323" s="477"/>
      <c r="OYA323" s="477"/>
      <c r="OYF323" s="477"/>
      <c r="OYI323" s="477"/>
      <c r="OYN323" s="477"/>
      <c r="OYQ323" s="477"/>
      <c r="OYV323" s="477"/>
      <c r="OYY323" s="477"/>
      <c r="OZD323" s="477"/>
      <c r="OZG323" s="477"/>
      <c r="OZL323" s="477"/>
      <c r="OZO323" s="477"/>
      <c r="OZT323" s="477"/>
      <c r="OZW323" s="477"/>
      <c r="PAB323" s="477"/>
      <c r="PAE323" s="477"/>
      <c r="PAJ323" s="477"/>
      <c r="PAM323" s="477"/>
      <c r="PAR323" s="477"/>
      <c r="PAU323" s="477"/>
      <c r="PAZ323" s="477"/>
      <c r="PBC323" s="477"/>
      <c r="PBH323" s="477"/>
      <c r="PBK323" s="477"/>
      <c r="PBP323" s="477"/>
      <c r="PBS323" s="477"/>
      <c r="PBX323" s="477"/>
      <c r="PCA323" s="477"/>
      <c r="PCF323" s="477"/>
      <c r="PCI323" s="477"/>
      <c r="PCN323" s="477"/>
      <c r="PCQ323" s="477"/>
      <c r="PCV323" s="477"/>
      <c r="PCY323" s="477"/>
      <c r="PDD323" s="477"/>
      <c r="PDG323" s="477"/>
      <c r="PDL323" s="477"/>
      <c r="PDO323" s="477"/>
      <c r="PDT323" s="477"/>
      <c r="PDW323" s="477"/>
      <c r="PEB323" s="477"/>
      <c r="PEE323" s="477"/>
      <c r="PEJ323" s="477"/>
      <c r="PEM323" s="477"/>
      <c r="PER323" s="477"/>
      <c r="PEU323" s="477"/>
      <c r="PEZ323" s="477"/>
      <c r="PFC323" s="477"/>
      <c r="PFH323" s="477"/>
      <c r="PFK323" s="477"/>
      <c r="PFP323" s="477"/>
      <c r="PFS323" s="477"/>
      <c r="PFX323" s="477"/>
      <c r="PGA323" s="477"/>
      <c r="PGF323" s="477"/>
      <c r="PGI323" s="477"/>
      <c r="PGN323" s="477"/>
      <c r="PGQ323" s="477"/>
      <c r="PGV323" s="477"/>
      <c r="PGY323" s="477"/>
      <c r="PHD323" s="477"/>
      <c r="PHG323" s="477"/>
      <c r="PHL323" s="477"/>
      <c r="PHO323" s="477"/>
      <c r="PHT323" s="477"/>
      <c r="PHW323" s="477"/>
      <c r="PIB323" s="477"/>
      <c r="PIE323" s="477"/>
      <c r="PIJ323" s="477"/>
      <c r="PIM323" s="477"/>
      <c r="PIR323" s="477"/>
      <c r="PIU323" s="477"/>
      <c r="PIZ323" s="477"/>
      <c r="PJC323" s="477"/>
      <c r="PJH323" s="477"/>
      <c r="PJK323" s="477"/>
      <c r="PJP323" s="477"/>
      <c r="PJS323" s="477"/>
      <c r="PJX323" s="477"/>
      <c r="PKA323" s="477"/>
      <c r="PKF323" s="477"/>
      <c r="PKI323" s="477"/>
      <c r="PKN323" s="477"/>
      <c r="PKQ323" s="477"/>
      <c r="PKV323" s="477"/>
      <c r="PKY323" s="477"/>
      <c r="PLD323" s="477"/>
      <c r="PLG323" s="477"/>
      <c r="PLL323" s="477"/>
      <c r="PLO323" s="477"/>
      <c r="PLT323" s="477"/>
      <c r="PLW323" s="477"/>
      <c r="PMB323" s="477"/>
      <c r="PME323" s="477"/>
      <c r="PMJ323" s="477"/>
      <c r="PMM323" s="477"/>
      <c r="PMR323" s="477"/>
      <c r="PMU323" s="477"/>
      <c r="PMZ323" s="477"/>
      <c r="PNC323" s="477"/>
      <c r="PNH323" s="477"/>
      <c r="PNK323" s="477"/>
      <c r="PNP323" s="477"/>
      <c r="PNS323" s="477"/>
      <c r="PNX323" s="477"/>
      <c r="POA323" s="477"/>
      <c r="POF323" s="477"/>
      <c r="POI323" s="477"/>
      <c r="PON323" s="477"/>
      <c r="POQ323" s="477"/>
      <c r="POV323" s="477"/>
      <c r="POY323" s="477"/>
      <c r="PPD323" s="477"/>
      <c r="PPG323" s="477"/>
      <c r="PPL323" s="477"/>
      <c r="PPO323" s="477"/>
      <c r="PPT323" s="477"/>
      <c r="PPW323" s="477"/>
      <c r="PQB323" s="477"/>
      <c r="PQE323" s="477"/>
      <c r="PQJ323" s="477"/>
      <c r="PQM323" s="477"/>
      <c r="PQR323" s="477"/>
      <c r="PQU323" s="477"/>
      <c r="PQZ323" s="477"/>
      <c r="PRC323" s="477"/>
      <c r="PRH323" s="477"/>
      <c r="PRK323" s="477"/>
      <c r="PRP323" s="477"/>
      <c r="PRS323" s="477"/>
      <c r="PRX323" s="477"/>
      <c r="PSA323" s="477"/>
      <c r="PSF323" s="477"/>
      <c r="PSI323" s="477"/>
      <c r="PSN323" s="477"/>
      <c r="PSQ323" s="477"/>
      <c r="PSV323" s="477"/>
      <c r="PSY323" s="477"/>
      <c r="PTD323" s="477"/>
      <c r="PTG323" s="477"/>
      <c r="PTL323" s="477"/>
      <c r="PTO323" s="477"/>
      <c r="PTT323" s="477"/>
      <c r="PTW323" s="477"/>
      <c r="PUB323" s="477"/>
      <c r="PUE323" s="477"/>
      <c r="PUJ323" s="477"/>
      <c r="PUM323" s="477"/>
      <c r="PUR323" s="477"/>
      <c r="PUU323" s="477"/>
      <c r="PUZ323" s="477"/>
      <c r="PVC323" s="477"/>
      <c r="PVH323" s="477"/>
      <c r="PVK323" s="477"/>
      <c r="PVP323" s="477"/>
      <c r="PVS323" s="477"/>
      <c r="PVX323" s="477"/>
      <c r="PWA323" s="477"/>
      <c r="PWF323" s="477"/>
      <c r="PWI323" s="477"/>
      <c r="PWN323" s="477"/>
      <c r="PWQ323" s="477"/>
      <c r="PWV323" s="477"/>
      <c r="PWY323" s="477"/>
      <c r="PXD323" s="477"/>
      <c r="PXG323" s="477"/>
      <c r="PXL323" s="477"/>
      <c r="PXO323" s="477"/>
      <c r="PXT323" s="477"/>
      <c r="PXW323" s="477"/>
      <c r="PYB323" s="477"/>
      <c r="PYE323" s="477"/>
      <c r="PYJ323" s="477"/>
      <c r="PYM323" s="477"/>
      <c r="PYR323" s="477"/>
      <c r="PYU323" s="477"/>
      <c r="PYZ323" s="477"/>
      <c r="PZC323" s="477"/>
      <c r="PZH323" s="477"/>
      <c r="PZK323" s="477"/>
      <c r="PZP323" s="477"/>
      <c r="PZS323" s="477"/>
      <c r="PZX323" s="477"/>
      <c r="QAA323" s="477"/>
      <c r="QAF323" s="477"/>
      <c r="QAI323" s="477"/>
      <c r="QAN323" s="477"/>
      <c r="QAQ323" s="477"/>
      <c r="QAV323" s="477"/>
      <c r="QAY323" s="477"/>
      <c r="QBD323" s="477"/>
      <c r="QBG323" s="477"/>
      <c r="QBL323" s="477"/>
      <c r="QBO323" s="477"/>
      <c r="QBT323" s="477"/>
      <c r="QBW323" s="477"/>
      <c r="QCB323" s="477"/>
      <c r="QCE323" s="477"/>
      <c r="QCJ323" s="477"/>
      <c r="QCM323" s="477"/>
      <c r="QCR323" s="477"/>
      <c r="QCU323" s="477"/>
      <c r="QCZ323" s="477"/>
      <c r="QDC323" s="477"/>
      <c r="QDH323" s="477"/>
      <c r="QDK323" s="477"/>
      <c r="QDP323" s="477"/>
      <c r="QDS323" s="477"/>
      <c r="QDX323" s="477"/>
      <c r="QEA323" s="477"/>
      <c r="QEF323" s="477"/>
      <c r="QEI323" s="477"/>
      <c r="QEN323" s="477"/>
      <c r="QEQ323" s="477"/>
      <c r="QEV323" s="477"/>
      <c r="QEY323" s="477"/>
      <c r="QFD323" s="477"/>
      <c r="QFG323" s="477"/>
      <c r="QFL323" s="477"/>
      <c r="QFO323" s="477"/>
      <c r="QFT323" s="477"/>
      <c r="QFW323" s="477"/>
      <c r="QGB323" s="477"/>
      <c r="QGE323" s="477"/>
      <c r="QGJ323" s="477"/>
      <c r="QGM323" s="477"/>
      <c r="QGR323" s="477"/>
      <c r="QGU323" s="477"/>
      <c r="QGZ323" s="477"/>
      <c r="QHC323" s="477"/>
      <c r="QHH323" s="477"/>
      <c r="QHK323" s="477"/>
      <c r="QHP323" s="477"/>
      <c r="QHS323" s="477"/>
      <c r="QHX323" s="477"/>
      <c r="QIA323" s="477"/>
      <c r="QIF323" s="477"/>
      <c r="QII323" s="477"/>
      <c r="QIN323" s="477"/>
      <c r="QIQ323" s="477"/>
      <c r="QIV323" s="477"/>
      <c r="QIY323" s="477"/>
      <c r="QJD323" s="477"/>
      <c r="QJG323" s="477"/>
      <c r="QJL323" s="477"/>
      <c r="QJO323" s="477"/>
      <c r="QJT323" s="477"/>
      <c r="QJW323" s="477"/>
      <c r="QKB323" s="477"/>
      <c r="QKE323" s="477"/>
      <c r="QKJ323" s="477"/>
      <c r="QKM323" s="477"/>
      <c r="QKR323" s="477"/>
      <c r="QKU323" s="477"/>
      <c r="QKZ323" s="477"/>
      <c r="QLC323" s="477"/>
      <c r="QLH323" s="477"/>
      <c r="QLK323" s="477"/>
      <c r="QLP323" s="477"/>
      <c r="QLS323" s="477"/>
      <c r="QLX323" s="477"/>
      <c r="QMA323" s="477"/>
      <c r="QMF323" s="477"/>
      <c r="QMI323" s="477"/>
      <c r="QMN323" s="477"/>
      <c r="QMQ323" s="477"/>
      <c r="QMV323" s="477"/>
      <c r="QMY323" s="477"/>
      <c r="QND323" s="477"/>
      <c r="QNG323" s="477"/>
      <c r="QNL323" s="477"/>
      <c r="QNO323" s="477"/>
      <c r="QNT323" s="477"/>
      <c r="QNW323" s="477"/>
      <c r="QOB323" s="477"/>
      <c r="QOE323" s="477"/>
      <c r="QOJ323" s="477"/>
      <c r="QOM323" s="477"/>
      <c r="QOR323" s="477"/>
      <c r="QOU323" s="477"/>
      <c r="QOZ323" s="477"/>
      <c r="QPC323" s="477"/>
      <c r="QPH323" s="477"/>
      <c r="QPK323" s="477"/>
      <c r="QPP323" s="477"/>
      <c r="QPS323" s="477"/>
      <c r="QPX323" s="477"/>
      <c r="QQA323" s="477"/>
      <c r="QQF323" s="477"/>
      <c r="QQI323" s="477"/>
      <c r="QQN323" s="477"/>
      <c r="QQQ323" s="477"/>
      <c r="QQV323" s="477"/>
      <c r="QQY323" s="477"/>
      <c r="QRD323" s="477"/>
      <c r="QRG323" s="477"/>
      <c r="QRL323" s="477"/>
      <c r="QRO323" s="477"/>
      <c r="QRT323" s="477"/>
      <c r="QRW323" s="477"/>
      <c r="QSB323" s="477"/>
      <c r="QSE323" s="477"/>
      <c r="QSJ323" s="477"/>
      <c r="QSM323" s="477"/>
      <c r="QSR323" s="477"/>
      <c r="QSU323" s="477"/>
      <c r="QSZ323" s="477"/>
      <c r="QTC323" s="477"/>
      <c r="QTH323" s="477"/>
      <c r="QTK323" s="477"/>
      <c r="QTP323" s="477"/>
      <c r="QTS323" s="477"/>
      <c r="QTX323" s="477"/>
      <c r="QUA323" s="477"/>
      <c r="QUF323" s="477"/>
      <c r="QUI323" s="477"/>
      <c r="QUN323" s="477"/>
      <c r="QUQ323" s="477"/>
      <c r="QUV323" s="477"/>
      <c r="QUY323" s="477"/>
      <c r="QVD323" s="477"/>
      <c r="QVG323" s="477"/>
      <c r="QVL323" s="477"/>
      <c r="QVO323" s="477"/>
      <c r="QVT323" s="477"/>
      <c r="QVW323" s="477"/>
      <c r="QWB323" s="477"/>
      <c r="QWE323" s="477"/>
      <c r="QWJ323" s="477"/>
      <c r="QWM323" s="477"/>
      <c r="QWR323" s="477"/>
      <c r="QWU323" s="477"/>
      <c r="QWZ323" s="477"/>
      <c r="QXC323" s="477"/>
      <c r="QXH323" s="477"/>
      <c r="QXK323" s="477"/>
      <c r="QXP323" s="477"/>
      <c r="QXS323" s="477"/>
      <c r="QXX323" s="477"/>
      <c r="QYA323" s="477"/>
      <c r="QYF323" s="477"/>
      <c r="QYI323" s="477"/>
      <c r="QYN323" s="477"/>
      <c r="QYQ323" s="477"/>
      <c r="QYV323" s="477"/>
      <c r="QYY323" s="477"/>
      <c r="QZD323" s="477"/>
      <c r="QZG323" s="477"/>
      <c r="QZL323" s="477"/>
      <c r="QZO323" s="477"/>
      <c r="QZT323" s="477"/>
      <c r="QZW323" s="477"/>
      <c r="RAB323" s="477"/>
      <c r="RAE323" s="477"/>
      <c r="RAJ323" s="477"/>
      <c r="RAM323" s="477"/>
      <c r="RAR323" s="477"/>
      <c r="RAU323" s="477"/>
      <c r="RAZ323" s="477"/>
      <c r="RBC323" s="477"/>
      <c r="RBH323" s="477"/>
      <c r="RBK323" s="477"/>
      <c r="RBP323" s="477"/>
      <c r="RBS323" s="477"/>
      <c r="RBX323" s="477"/>
      <c r="RCA323" s="477"/>
      <c r="RCF323" s="477"/>
      <c r="RCI323" s="477"/>
      <c r="RCN323" s="477"/>
      <c r="RCQ323" s="477"/>
      <c r="RCV323" s="477"/>
      <c r="RCY323" s="477"/>
      <c r="RDD323" s="477"/>
      <c r="RDG323" s="477"/>
      <c r="RDL323" s="477"/>
      <c r="RDO323" s="477"/>
      <c r="RDT323" s="477"/>
      <c r="RDW323" s="477"/>
      <c r="REB323" s="477"/>
      <c r="REE323" s="477"/>
      <c r="REJ323" s="477"/>
      <c r="REM323" s="477"/>
      <c r="RER323" s="477"/>
      <c r="REU323" s="477"/>
      <c r="REZ323" s="477"/>
      <c r="RFC323" s="477"/>
      <c r="RFH323" s="477"/>
      <c r="RFK323" s="477"/>
      <c r="RFP323" s="477"/>
      <c r="RFS323" s="477"/>
      <c r="RFX323" s="477"/>
      <c r="RGA323" s="477"/>
      <c r="RGF323" s="477"/>
      <c r="RGI323" s="477"/>
      <c r="RGN323" s="477"/>
      <c r="RGQ323" s="477"/>
      <c r="RGV323" s="477"/>
      <c r="RGY323" s="477"/>
      <c r="RHD323" s="477"/>
      <c r="RHG323" s="477"/>
      <c r="RHL323" s="477"/>
      <c r="RHO323" s="477"/>
      <c r="RHT323" s="477"/>
      <c r="RHW323" s="477"/>
      <c r="RIB323" s="477"/>
      <c r="RIE323" s="477"/>
      <c r="RIJ323" s="477"/>
      <c r="RIM323" s="477"/>
      <c r="RIR323" s="477"/>
      <c r="RIU323" s="477"/>
      <c r="RIZ323" s="477"/>
      <c r="RJC323" s="477"/>
      <c r="RJH323" s="477"/>
      <c r="RJK323" s="477"/>
      <c r="RJP323" s="477"/>
      <c r="RJS323" s="477"/>
      <c r="RJX323" s="477"/>
      <c r="RKA323" s="477"/>
      <c r="RKF323" s="477"/>
      <c r="RKI323" s="477"/>
      <c r="RKN323" s="477"/>
      <c r="RKQ323" s="477"/>
      <c r="RKV323" s="477"/>
      <c r="RKY323" s="477"/>
      <c r="RLD323" s="477"/>
      <c r="RLG323" s="477"/>
      <c r="RLL323" s="477"/>
      <c r="RLO323" s="477"/>
      <c r="RLT323" s="477"/>
      <c r="RLW323" s="477"/>
      <c r="RMB323" s="477"/>
      <c r="RME323" s="477"/>
      <c r="RMJ323" s="477"/>
      <c r="RMM323" s="477"/>
      <c r="RMR323" s="477"/>
      <c r="RMU323" s="477"/>
      <c r="RMZ323" s="477"/>
      <c r="RNC323" s="477"/>
      <c r="RNH323" s="477"/>
      <c r="RNK323" s="477"/>
      <c r="RNP323" s="477"/>
      <c r="RNS323" s="477"/>
      <c r="RNX323" s="477"/>
      <c r="ROA323" s="477"/>
      <c r="ROF323" s="477"/>
      <c r="ROI323" s="477"/>
      <c r="RON323" s="477"/>
      <c r="ROQ323" s="477"/>
      <c r="ROV323" s="477"/>
      <c r="ROY323" s="477"/>
      <c r="RPD323" s="477"/>
      <c r="RPG323" s="477"/>
      <c r="RPL323" s="477"/>
      <c r="RPO323" s="477"/>
      <c r="RPT323" s="477"/>
      <c r="RPW323" s="477"/>
      <c r="RQB323" s="477"/>
      <c r="RQE323" s="477"/>
      <c r="RQJ323" s="477"/>
      <c r="RQM323" s="477"/>
      <c r="RQR323" s="477"/>
      <c r="RQU323" s="477"/>
      <c r="RQZ323" s="477"/>
      <c r="RRC323" s="477"/>
      <c r="RRH323" s="477"/>
      <c r="RRK323" s="477"/>
      <c r="RRP323" s="477"/>
      <c r="RRS323" s="477"/>
      <c r="RRX323" s="477"/>
      <c r="RSA323" s="477"/>
      <c r="RSF323" s="477"/>
      <c r="RSI323" s="477"/>
      <c r="RSN323" s="477"/>
      <c r="RSQ323" s="477"/>
      <c r="RSV323" s="477"/>
      <c r="RSY323" s="477"/>
      <c r="RTD323" s="477"/>
      <c r="RTG323" s="477"/>
      <c r="RTL323" s="477"/>
      <c r="RTO323" s="477"/>
      <c r="RTT323" s="477"/>
      <c r="RTW323" s="477"/>
      <c r="RUB323" s="477"/>
      <c r="RUE323" s="477"/>
      <c r="RUJ323" s="477"/>
      <c r="RUM323" s="477"/>
      <c r="RUR323" s="477"/>
      <c r="RUU323" s="477"/>
      <c r="RUZ323" s="477"/>
      <c r="RVC323" s="477"/>
      <c r="RVH323" s="477"/>
      <c r="RVK323" s="477"/>
      <c r="RVP323" s="477"/>
      <c r="RVS323" s="477"/>
      <c r="RVX323" s="477"/>
      <c r="RWA323" s="477"/>
      <c r="RWF323" s="477"/>
      <c r="RWI323" s="477"/>
      <c r="RWN323" s="477"/>
      <c r="RWQ323" s="477"/>
      <c r="RWV323" s="477"/>
      <c r="RWY323" s="477"/>
      <c r="RXD323" s="477"/>
      <c r="RXG323" s="477"/>
      <c r="RXL323" s="477"/>
      <c r="RXO323" s="477"/>
      <c r="RXT323" s="477"/>
      <c r="RXW323" s="477"/>
      <c r="RYB323" s="477"/>
      <c r="RYE323" s="477"/>
      <c r="RYJ323" s="477"/>
      <c r="RYM323" s="477"/>
      <c r="RYR323" s="477"/>
      <c r="RYU323" s="477"/>
      <c r="RYZ323" s="477"/>
      <c r="RZC323" s="477"/>
      <c r="RZH323" s="477"/>
      <c r="RZK323" s="477"/>
      <c r="RZP323" s="477"/>
      <c r="RZS323" s="477"/>
      <c r="RZX323" s="477"/>
      <c r="SAA323" s="477"/>
      <c r="SAF323" s="477"/>
      <c r="SAI323" s="477"/>
      <c r="SAN323" s="477"/>
      <c r="SAQ323" s="477"/>
      <c r="SAV323" s="477"/>
      <c r="SAY323" s="477"/>
      <c r="SBD323" s="477"/>
      <c r="SBG323" s="477"/>
      <c r="SBL323" s="477"/>
      <c r="SBO323" s="477"/>
      <c r="SBT323" s="477"/>
      <c r="SBW323" s="477"/>
      <c r="SCB323" s="477"/>
      <c r="SCE323" s="477"/>
      <c r="SCJ323" s="477"/>
      <c r="SCM323" s="477"/>
      <c r="SCR323" s="477"/>
      <c r="SCU323" s="477"/>
      <c r="SCZ323" s="477"/>
      <c r="SDC323" s="477"/>
      <c r="SDH323" s="477"/>
      <c r="SDK323" s="477"/>
      <c r="SDP323" s="477"/>
      <c r="SDS323" s="477"/>
      <c r="SDX323" s="477"/>
      <c r="SEA323" s="477"/>
      <c r="SEF323" s="477"/>
      <c r="SEI323" s="477"/>
      <c r="SEN323" s="477"/>
      <c r="SEQ323" s="477"/>
      <c r="SEV323" s="477"/>
      <c r="SEY323" s="477"/>
      <c r="SFD323" s="477"/>
      <c r="SFG323" s="477"/>
      <c r="SFL323" s="477"/>
      <c r="SFO323" s="477"/>
      <c r="SFT323" s="477"/>
      <c r="SFW323" s="477"/>
      <c r="SGB323" s="477"/>
      <c r="SGE323" s="477"/>
      <c r="SGJ323" s="477"/>
      <c r="SGM323" s="477"/>
      <c r="SGR323" s="477"/>
      <c r="SGU323" s="477"/>
      <c r="SGZ323" s="477"/>
      <c r="SHC323" s="477"/>
      <c r="SHH323" s="477"/>
      <c r="SHK323" s="477"/>
      <c r="SHP323" s="477"/>
      <c r="SHS323" s="477"/>
      <c r="SHX323" s="477"/>
      <c r="SIA323" s="477"/>
      <c r="SIF323" s="477"/>
      <c r="SII323" s="477"/>
      <c r="SIN323" s="477"/>
      <c r="SIQ323" s="477"/>
      <c r="SIV323" s="477"/>
      <c r="SIY323" s="477"/>
      <c r="SJD323" s="477"/>
      <c r="SJG323" s="477"/>
      <c r="SJL323" s="477"/>
      <c r="SJO323" s="477"/>
      <c r="SJT323" s="477"/>
      <c r="SJW323" s="477"/>
      <c r="SKB323" s="477"/>
      <c r="SKE323" s="477"/>
      <c r="SKJ323" s="477"/>
      <c r="SKM323" s="477"/>
      <c r="SKR323" s="477"/>
      <c r="SKU323" s="477"/>
      <c r="SKZ323" s="477"/>
      <c r="SLC323" s="477"/>
      <c r="SLH323" s="477"/>
      <c r="SLK323" s="477"/>
      <c r="SLP323" s="477"/>
      <c r="SLS323" s="477"/>
      <c r="SLX323" s="477"/>
      <c r="SMA323" s="477"/>
      <c r="SMF323" s="477"/>
      <c r="SMI323" s="477"/>
      <c r="SMN323" s="477"/>
      <c r="SMQ323" s="477"/>
      <c r="SMV323" s="477"/>
      <c r="SMY323" s="477"/>
      <c r="SND323" s="477"/>
      <c r="SNG323" s="477"/>
      <c r="SNL323" s="477"/>
      <c r="SNO323" s="477"/>
      <c r="SNT323" s="477"/>
      <c r="SNW323" s="477"/>
      <c r="SOB323" s="477"/>
      <c r="SOE323" s="477"/>
      <c r="SOJ323" s="477"/>
      <c r="SOM323" s="477"/>
      <c r="SOR323" s="477"/>
      <c r="SOU323" s="477"/>
      <c r="SOZ323" s="477"/>
      <c r="SPC323" s="477"/>
      <c r="SPH323" s="477"/>
      <c r="SPK323" s="477"/>
      <c r="SPP323" s="477"/>
      <c r="SPS323" s="477"/>
      <c r="SPX323" s="477"/>
      <c r="SQA323" s="477"/>
      <c r="SQF323" s="477"/>
      <c r="SQI323" s="477"/>
      <c r="SQN323" s="477"/>
      <c r="SQQ323" s="477"/>
      <c r="SQV323" s="477"/>
      <c r="SQY323" s="477"/>
      <c r="SRD323" s="477"/>
      <c r="SRG323" s="477"/>
      <c r="SRL323" s="477"/>
      <c r="SRO323" s="477"/>
      <c r="SRT323" s="477"/>
      <c r="SRW323" s="477"/>
      <c r="SSB323" s="477"/>
      <c r="SSE323" s="477"/>
      <c r="SSJ323" s="477"/>
      <c r="SSM323" s="477"/>
      <c r="SSR323" s="477"/>
      <c r="SSU323" s="477"/>
      <c r="SSZ323" s="477"/>
      <c r="STC323" s="477"/>
      <c r="STH323" s="477"/>
      <c r="STK323" s="477"/>
      <c r="STP323" s="477"/>
      <c r="STS323" s="477"/>
      <c r="STX323" s="477"/>
      <c r="SUA323" s="477"/>
      <c r="SUF323" s="477"/>
      <c r="SUI323" s="477"/>
      <c r="SUN323" s="477"/>
      <c r="SUQ323" s="477"/>
      <c r="SUV323" s="477"/>
      <c r="SUY323" s="477"/>
      <c r="SVD323" s="477"/>
      <c r="SVG323" s="477"/>
      <c r="SVL323" s="477"/>
      <c r="SVO323" s="477"/>
      <c r="SVT323" s="477"/>
      <c r="SVW323" s="477"/>
      <c r="SWB323" s="477"/>
      <c r="SWE323" s="477"/>
      <c r="SWJ323" s="477"/>
      <c r="SWM323" s="477"/>
      <c r="SWR323" s="477"/>
      <c r="SWU323" s="477"/>
      <c r="SWZ323" s="477"/>
      <c r="SXC323" s="477"/>
      <c r="SXH323" s="477"/>
      <c r="SXK323" s="477"/>
      <c r="SXP323" s="477"/>
      <c r="SXS323" s="477"/>
      <c r="SXX323" s="477"/>
      <c r="SYA323" s="477"/>
      <c r="SYF323" s="477"/>
      <c r="SYI323" s="477"/>
      <c r="SYN323" s="477"/>
      <c r="SYQ323" s="477"/>
      <c r="SYV323" s="477"/>
      <c r="SYY323" s="477"/>
      <c r="SZD323" s="477"/>
      <c r="SZG323" s="477"/>
      <c r="SZL323" s="477"/>
      <c r="SZO323" s="477"/>
      <c r="SZT323" s="477"/>
      <c r="SZW323" s="477"/>
      <c r="TAB323" s="477"/>
      <c r="TAE323" s="477"/>
      <c r="TAJ323" s="477"/>
      <c r="TAM323" s="477"/>
      <c r="TAR323" s="477"/>
      <c r="TAU323" s="477"/>
      <c r="TAZ323" s="477"/>
      <c r="TBC323" s="477"/>
      <c r="TBH323" s="477"/>
      <c r="TBK323" s="477"/>
      <c r="TBP323" s="477"/>
      <c r="TBS323" s="477"/>
      <c r="TBX323" s="477"/>
      <c r="TCA323" s="477"/>
      <c r="TCF323" s="477"/>
      <c r="TCI323" s="477"/>
      <c r="TCN323" s="477"/>
      <c r="TCQ323" s="477"/>
      <c r="TCV323" s="477"/>
      <c r="TCY323" s="477"/>
      <c r="TDD323" s="477"/>
      <c r="TDG323" s="477"/>
      <c r="TDL323" s="477"/>
      <c r="TDO323" s="477"/>
      <c r="TDT323" s="477"/>
      <c r="TDW323" s="477"/>
      <c r="TEB323" s="477"/>
      <c r="TEE323" s="477"/>
      <c r="TEJ323" s="477"/>
      <c r="TEM323" s="477"/>
      <c r="TER323" s="477"/>
      <c r="TEU323" s="477"/>
      <c r="TEZ323" s="477"/>
      <c r="TFC323" s="477"/>
      <c r="TFH323" s="477"/>
      <c r="TFK323" s="477"/>
      <c r="TFP323" s="477"/>
      <c r="TFS323" s="477"/>
      <c r="TFX323" s="477"/>
      <c r="TGA323" s="477"/>
      <c r="TGF323" s="477"/>
      <c r="TGI323" s="477"/>
      <c r="TGN323" s="477"/>
      <c r="TGQ323" s="477"/>
      <c r="TGV323" s="477"/>
      <c r="TGY323" s="477"/>
      <c r="THD323" s="477"/>
      <c r="THG323" s="477"/>
      <c r="THL323" s="477"/>
      <c r="THO323" s="477"/>
      <c r="THT323" s="477"/>
      <c r="THW323" s="477"/>
      <c r="TIB323" s="477"/>
      <c r="TIE323" s="477"/>
      <c r="TIJ323" s="477"/>
      <c r="TIM323" s="477"/>
      <c r="TIR323" s="477"/>
      <c r="TIU323" s="477"/>
      <c r="TIZ323" s="477"/>
      <c r="TJC323" s="477"/>
      <c r="TJH323" s="477"/>
      <c r="TJK323" s="477"/>
      <c r="TJP323" s="477"/>
      <c r="TJS323" s="477"/>
      <c r="TJX323" s="477"/>
      <c r="TKA323" s="477"/>
      <c r="TKF323" s="477"/>
      <c r="TKI323" s="477"/>
      <c r="TKN323" s="477"/>
      <c r="TKQ323" s="477"/>
      <c r="TKV323" s="477"/>
      <c r="TKY323" s="477"/>
      <c r="TLD323" s="477"/>
      <c r="TLG323" s="477"/>
      <c r="TLL323" s="477"/>
      <c r="TLO323" s="477"/>
      <c r="TLT323" s="477"/>
      <c r="TLW323" s="477"/>
      <c r="TMB323" s="477"/>
      <c r="TME323" s="477"/>
      <c r="TMJ323" s="477"/>
      <c r="TMM323" s="477"/>
      <c r="TMR323" s="477"/>
      <c r="TMU323" s="477"/>
      <c r="TMZ323" s="477"/>
      <c r="TNC323" s="477"/>
      <c r="TNH323" s="477"/>
      <c r="TNK323" s="477"/>
      <c r="TNP323" s="477"/>
      <c r="TNS323" s="477"/>
      <c r="TNX323" s="477"/>
      <c r="TOA323" s="477"/>
      <c r="TOF323" s="477"/>
      <c r="TOI323" s="477"/>
      <c r="TON323" s="477"/>
      <c r="TOQ323" s="477"/>
      <c r="TOV323" s="477"/>
      <c r="TOY323" s="477"/>
      <c r="TPD323" s="477"/>
      <c r="TPG323" s="477"/>
      <c r="TPL323" s="477"/>
      <c r="TPO323" s="477"/>
      <c r="TPT323" s="477"/>
      <c r="TPW323" s="477"/>
      <c r="TQB323" s="477"/>
      <c r="TQE323" s="477"/>
      <c r="TQJ323" s="477"/>
      <c r="TQM323" s="477"/>
      <c r="TQR323" s="477"/>
      <c r="TQU323" s="477"/>
      <c r="TQZ323" s="477"/>
      <c r="TRC323" s="477"/>
      <c r="TRH323" s="477"/>
      <c r="TRK323" s="477"/>
      <c r="TRP323" s="477"/>
      <c r="TRS323" s="477"/>
      <c r="TRX323" s="477"/>
      <c r="TSA323" s="477"/>
      <c r="TSF323" s="477"/>
      <c r="TSI323" s="477"/>
      <c r="TSN323" s="477"/>
      <c r="TSQ323" s="477"/>
      <c r="TSV323" s="477"/>
      <c r="TSY323" s="477"/>
      <c r="TTD323" s="477"/>
      <c r="TTG323" s="477"/>
      <c r="TTL323" s="477"/>
      <c r="TTO323" s="477"/>
      <c r="TTT323" s="477"/>
      <c r="TTW323" s="477"/>
      <c r="TUB323" s="477"/>
      <c r="TUE323" s="477"/>
      <c r="TUJ323" s="477"/>
      <c r="TUM323" s="477"/>
      <c r="TUR323" s="477"/>
      <c r="TUU323" s="477"/>
      <c r="TUZ323" s="477"/>
      <c r="TVC323" s="477"/>
      <c r="TVH323" s="477"/>
      <c r="TVK323" s="477"/>
      <c r="TVP323" s="477"/>
      <c r="TVS323" s="477"/>
      <c r="TVX323" s="477"/>
      <c r="TWA323" s="477"/>
      <c r="TWF323" s="477"/>
      <c r="TWI323" s="477"/>
      <c r="TWN323" s="477"/>
      <c r="TWQ323" s="477"/>
      <c r="TWV323" s="477"/>
      <c r="TWY323" s="477"/>
      <c r="TXD323" s="477"/>
      <c r="TXG323" s="477"/>
      <c r="TXL323" s="477"/>
      <c r="TXO323" s="477"/>
      <c r="TXT323" s="477"/>
      <c r="TXW323" s="477"/>
      <c r="TYB323" s="477"/>
      <c r="TYE323" s="477"/>
      <c r="TYJ323" s="477"/>
      <c r="TYM323" s="477"/>
      <c r="TYR323" s="477"/>
      <c r="TYU323" s="477"/>
      <c r="TYZ323" s="477"/>
      <c r="TZC323" s="477"/>
      <c r="TZH323" s="477"/>
      <c r="TZK323" s="477"/>
      <c r="TZP323" s="477"/>
      <c r="TZS323" s="477"/>
      <c r="TZX323" s="477"/>
      <c r="UAA323" s="477"/>
      <c r="UAF323" s="477"/>
      <c r="UAI323" s="477"/>
      <c r="UAN323" s="477"/>
      <c r="UAQ323" s="477"/>
      <c r="UAV323" s="477"/>
      <c r="UAY323" s="477"/>
      <c r="UBD323" s="477"/>
      <c r="UBG323" s="477"/>
      <c r="UBL323" s="477"/>
      <c r="UBO323" s="477"/>
      <c r="UBT323" s="477"/>
      <c r="UBW323" s="477"/>
      <c r="UCB323" s="477"/>
      <c r="UCE323" s="477"/>
      <c r="UCJ323" s="477"/>
      <c r="UCM323" s="477"/>
      <c r="UCR323" s="477"/>
      <c r="UCU323" s="477"/>
      <c r="UCZ323" s="477"/>
      <c r="UDC323" s="477"/>
      <c r="UDH323" s="477"/>
      <c r="UDK323" s="477"/>
      <c r="UDP323" s="477"/>
      <c r="UDS323" s="477"/>
      <c r="UDX323" s="477"/>
      <c r="UEA323" s="477"/>
      <c r="UEF323" s="477"/>
      <c r="UEI323" s="477"/>
      <c r="UEN323" s="477"/>
      <c r="UEQ323" s="477"/>
      <c r="UEV323" s="477"/>
      <c r="UEY323" s="477"/>
      <c r="UFD323" s="477"/>
      <c r="UFG323" s="477"/>
      <c r="UFL323" s="477"/>
      <c r="UFO323" s="477"/>
      <c r="UFT323" s="477"/>
      <c r="UFW323" s="477"/>
      <c r="UGB323" s="477"/>
      <c r="UGE323" s="477"/>
      <c r="UGJ323" s="477"/>
      <c r="UGM323" s="477"/>
      <c r="UGR323" s="477"/>
      <c r="UGU323" s="477"/>
      <c r="UGZ323" s="477"/>
      <c r="UHC323" s="477"/>
      <c r="UHH323" s="477"/>
      <c r="UHK323" s="477"/>
      <c r="UHP323" s="477"/>
      <c r="UHS323" s="477"/>
      <c r="UHX323" s="477"/>
      <c r="UIA323" s="477"/>
      <c r="UIF323" s="477"/>
      <c r="UII323" s="477"/>
      <c r="UIN323" s="477"/>
      <c r="UIQ323" s="477"/>
      <c r="UIV323" s="477"/>
      <c r="UIY323" s="477"/>
      <c r="UJD323" s="477"/>
      <c r="UJG323" s="477"/>
      <c r="UJL323" s="477"/>
      <c r="UJO323" s="477"/>
      <c r="UJT323" s="477"/>
      <c r="UJW323" s="477"/>
      <c r="UKB323" s="477"/>
      <c r="UKE323" s="477"/>
      <c r="UKJ323" s="477"/>
      <c r="UKM323" s="477"/>
      <c r="UKR323" s="477"/>
      <c r="UKU323" s="477"/>
      <c r="UKZ323" s="477"/>
      <c r="ULC323" s="477"/>
      <c r="ULH323" s="477"/>
      <c r="ULK323" s="477"/>
      <c r="ULP323" s="477"/>
      <c r="ULS323" s="477"/>
      <c r="ULX323" s="477"/>
      <c r="UMA323" s="477"/>
      <c r="UMF323" s="477"/>
      <c r="UMI323" s="477"/>
      <c r="UMN323" s="477"/>
      <c r="UMQ323" s="477"/>
      <c r="UMV323" s="477"/>
      <c r="UMY323" s="477"/>
      <c r="UND323" s="477"/>
      <c r="UNG323" s="477"/>
      <c r="UNL323" s="477"/>
      <c r="UNO323" s="477"/>
      <c r="UNT323" s="477"/>
      <c r="UNW323" s="477"/>
      <c r="UOB323" s="477"/>
      <c r="UOE323" s="477"/>
      <c r="UOJ323" s="477"/>
      <c r="UOM323" s="477"/>
      <c r="UOR323" s="477"/>
      <c r="UOU323" s="477"/>
      <c r="UOZ323" s="477"/>
      <c r="UPC323" s="477"/>
      <c r="UPH323" s="477"/>
      <c r="UPK323" s="477"/>
      <c r="UPP323" s="477"/>
      <c r="UPS323" s="477"/>
      <c r="UPX323" s="477"/>
      <c r="UQA323" s="477"/>
      <c r="UQF323" s="477"/>
      <c r="UQI323" s="477"/>
      <c r="UQN323" s="477"/>
      <c r="UQQ323" s="477"/>
      <c r="UQV323" s="477"/>
      <c r="UQY323" s="477"/>
      <c r="URD323" s="477"/>
      <c r="URG323" s="477"/>
      <c r="URL323" s="477"/>
      <c r="URO323" s="477"/>
      <c r="URT323" s="477"/>
      <c r="URW323" s="477"/>
      <c r="USB323" s="477"/>
      <c r="USE323" s="477"/>
      <c r="USJ323" s="477"/>
      <c r="USM323" s="477"/>
      <c r="USR323" s="477"/>
      <c r="USU323" s="477"/>
      <c r="USZ323" s="477"/>
      <c r="UTC323" s="477"/>
      <c r="UTH323" s="477"/>
      <c r="UTK323" s="477"/>
      <c r="UTP323" s="477"/>
      <c r="UTS323" s="477"/>
      <c r="UTX323" s="477"/>
      <c r="UUA323" s="477"/>
      <c r="UUF323" s="477"/>
      <c r="UUI323" s="477"/>
      <c r="UUN323" s="477"/>
      <c r="UUQ323" s="477"/>
      <c r="UUV323" s="477"/>
      <c r="UUY323" s="477"/>
      <c r="UVD323" s="477"/>
      <c r="UVG323" s="477"/>
      <c r="UVL323" s="477"/>
      <c r="UVO323" s="477"/>
      <c r="UVT323" s="477"/>
      <c r="UVW323" s="477"/>
      <c r="UWB323" s="477"/>
      <c r="UWE323" s="477"/>
      <c r="UWJ323" s="477"/>
      <c r="UWM323" s="477"/>
      <c r="UWR323" s="477"/>
      <c r="UWU323" s="477"/>
      <c r="UWZ323" s="477"/>
      <c r="UXC323" s="477"/>
      <c r="UXH323" s="477"/>
      <c r="UXK323" s="477"/>
      <c r="UXP323" s="477"/>
      <c r="UXS323" s="477"/>
      <c r="UXX323" s="477"/>
      <c r="UYA323" s="477"/>
      <c r="UYF323" s="477"/>
      <c r="UYI323" s="477"/>
      <c r="UYN323" s="477"/>
      <c r="UYQ323" s="477"/>
      <c r="UYV323" s="477"/>
      <c r="UYY323" s="477"/>
      <c r="UZD323" s="477"/>
      <c r="UZG323" s="477"/>
      <c r="UZL323" s="477"/>
      <c r="UZO323" s="477"/>
      <c r="UZT323" s="477"/>
      <c r="UZW323" s="477"/>
      <c r="VAB323" s="477"/>
      <c r="VAE323" s="477"/>
      <c r="VAJ323" s="477"/>
      <c r="VAM323" s="477"/>
      <c r="VAR323" s="477"/>
      <c r="VAU323" s="477"/>
      <c r="VAZ323" s="477"/>
      <c r="VBC323" s="477"/>
      <c r="VBH323" s="477"/>
      <c r="VBK323" s="477"/>
      <c r="VBP323" s="477"/>
      <c r="VBS323" s="477"/>
      <c r="VBX323" s="477"/>
      <c r="VCA323" s="477"/>
      <c r="VCF323" s="477"/>
      <c r="VCI323" s="477"/>
      <c r="VCN323" s="477"/>
      <c r="VCQ323" s="477"/>
      <c r="VCV323" s="477"/>
      <c r="VCY323" s="477"/>
      <c r="VDD323" s="477"/>
      <c r="VDG323" s="477"/>
      <c r="VDL323" s="477"/>
      <c r="VDO323" s="477"/>
      <c r="VDT323" s="477"/>
      <c r="VDW323" s="477"/>
      <c r="VEB323" s="477"/>
      <c r="VEE323" s="477"/>
      <c r="VEJ323" s="477"/>
      <c r="VEM323" s="477"/>
      <c r="VER323" s="477"/>
      <c r="VEU323" s="477"/>
      <c r="VEZ323" s="477"/>
      <c r="VFC323" s="477"/>
      <c r="VFH323" s="477"/>
      <c r="VFK323" s="477"/>
      <c r="VFP323" s="477"/>
      <c r="VFS323" s="477"/>
      <c r="VFX323" s="477"/>
      <c r="VGA323" s="477"/>
      <c r="VGF323" s="477"/>
      <c r="VGI323" s="477"/>
      <c r="VGN323" s="477"/>
      <c r="VGQ323" s="477"/>
      <c r="VGV323" s="477"/>
      <c r="VGY323" s="477"/>
      <c r="VHD323" s="477"/>
      <c r="VHG323" s="477"/>
      <c r="VHL323" s="477"/>
      <c r="VHO323" s="477"/>
      <c r="VHT323" s="477"/>
      <c r="VHW323" s="477"/>
      <c r="VIB323" s="477"/>
      <c r="VIE323" s="477"/>
      <c r="VIJ323" s="477"/>
      <c r="VIM323" s="477"/>
      <c r="VIR323" s="477"/>
      <c r="VIU323" s="477"/>
      <c r="VIZ323" s="477"/>
      <c r="VJC323" s="477"/>
      <c r="VJH323" s="477"/>
      <c r="VJK323" s="477"/>
      <c r="VJP323" s="477"/>
      <c r="VJS323" s="477"/>
      <c r="VJX323" s="477"/>
      <c r="VKA323" s="477"/>
      <c r="VKF323" s="477"/>
      <c r="VKI323" s="477"/>
      <c r="VKN323" s="477"/>
      <c r="VKQ323" s="477"/>
      <c r="VKV323" s="477"/>
      <c r="VKY323" s="477"/>
      <c r="VLD323" s="477"/>
      <c r="VLG323" s="477"/>
      <c r="VLL323" s="477"/>
      <c r="VLO323" s="477"/>
      <c r="VLT323" s="477"/>
      <c r="VLW323" s="477"/>
      <c r="VMB323" s="477"/>
      <c r="VME323" s="477"/>
      <c r="VMJ323" s="477"/>
      <c r="VMM323" s="477"/>
      <c r="VMR323" s="477"/>
      <c r="VMU323" s="477"/>
      <c r="VMZ323" s="477"/>
      <c r="VNC323" s="477"/>
      <c r="VNH323" s="477"/>
      <c r="VNK323" s="477"/>
      <c r="VNP323" s="477"/>
      <c r="VNS323" s="477"/>
      <c r="VNX323" s="477"/>
      <c r="VOA323" s="477"/>
      <c r="VOF323" s="477"/>
      <c r="VOI323" s="477"/>
      <c r="VON323" s="477"/>
      <c r="VOQ323" s="477"/>
      <c r="VOV323" s="477"/>
      <c r="VOY323" s="477"/>
      <c r="VPD323" s="477"/>
      <c r="VPG323" s="477"/>
      <c r="VPL323" s="477"/>
      <c r="VPO323" s="477"/>
      <c r="VPT323" s="477"/>
      <c r="VPW323" s="477"/>
      <c r="VQB323" s="477"/>
      <c r="VQE323" s="477"/>
      <c r="VQJ323" s="477"/>
      <c r="VQM323" s="477"/>
      <c r="VQR323" s="477"/>
      <c r="VQU323" s="477"/>
      <c r="VQZ323" s="477"/>
      <c r="VRC323" s="477"/>
      <c r="VRH323" s="477"/>
      <c r="VRK323" s="477"/>
      <c r="VRP323" s="477"/>
      <c r="VRS323" s="477"/>
      <c r="VRX323" s="477"/>
      <c r="VSA323" s="477"/>
      <c r="VSF323" s="477"/>
      <c r="VSI323" s="477"/>
      <c r="VSN323" s="477"/>
      <c r="VSQ323" s="477"/>
      <c r="VSV323" s="477"/>
      <c r="VSY323" s="477"/>
      <c r="VTD323" s="477"/>
      <c r="VTG323" s="477"/>
      <c r="VTL323" s="477"/>
      <c r="VTO323" s="477"/>
      <c r="VTT323" s="477"/>
      <c r="VTW323" s="477"/>
      <c r="VUB323" s="477"/>
      <c r="VUE323" s="477"/>
      <c r="VUJ323" s="477"/>
      <c r="VUM323" s="477"/>
      <c r="VUR323" s="477"/>
      <c r="VUU323" s="477"/>
      <c r="VUZ323" s="477"/>
      <c r="VVC323" s="477"/>
      <c r="VVH323" s="477"/>
      <c r="VVK323" s="477"/>
      <c r="VVP323" s="477"/>
      <c r="VVS323" s="477"/>
      <c r="VVX323" s="477"/>
      <c r="VWA323" s="477"/>
      <c r="VWF323" s="477"/>
      <c r="VWI323" s="477"/>
      <c r="VWN323" s="477"/>
      <c r="VWQ323" s="477"/>
      <c r="VWV323" s="477"/>
      <c r="VWY323" s="477"/>
      <c r="VXD323" s="477"/>
      <c r="VXG323" s="477"/>
      <c r="VXL323" s="477"/>
      <c r="VXO323" s="477"/>
      <c r="VXT323" s="477"/>
      <c r="VXW323" s="477"/>
      <c r="VYB323" s="477"/>
      <c r="VYE323" s="477"/>
      <c r="VYJ323" s="477"/>
      <c r="VYM323" s="477"/>
      <c r="VYR323" s="477"/>
      <c r="VYU323" s="477"/>
      <c r="VYZ323" s="477"/>
      <c r="VZC323" s="477"/>
      <c r="VZH323" s="477"/>
      <c r="VZK323" s="477"/>
      <c r="VZP323" s="477"/>
      <c r="VZS323" s="477"/>
      <c r="VZX323" s="477"/>
      <c r="WAA323" s="477"/>
      <c r="WAF323" s="477"/>
      <c r="WAI323" s="477"/>
      <c r="WAN323" s="477"/>
      <c r="WAQ323" s="477"/>
      <c r="WAV323" s="477"/>
      <c r="WAY323" s="477"/>
      <c r="WBD323" s="477"/>
      <c r="WBG323" s="477"/>
      <c r="WBL323" s="477"/>
      <c r="WBO323" s="477"/>
      <c r="WBT323" s="477"/>
      <c r="WBW323" s="477"/>
      <c r="WCB323" s="477"/>
      <c r="WCE323" s="477"/>
      <c r="WCJ323" s="477"/>
      <c r="WCM323" s="477"/>
      <c r="WCR323" s="477"/>
      <c r="WCU323" s="477"/>
      <c r="WCZ323" s="477"/>
      <c r="WDC323" s="477"/>
      <c r="WDH323" s="477"/>
      <c r="WDK323" s="477"/>
      <c r="WDP323" s="477"/>
      <c r="WDS323" s="477"/>
      <c r="WDX323" s="477"/>
      <c r="WEA323" s="477"/>
      <c r="WEF323" s="477"/>
      <c r="WEI323" s="477"/>
      <c r="WEN323" s="477"/>
      <c r="WEQ323" s="477"/>
      <c r="WEV323" s="477"/>
      <c r="WEY323" s="477"/>
      <c r="WFD323" s="477"/>
      <c r="WFG323" s="477"/>
      <c r="WFL323" s="477"/>
      <c r="WFO323" s="477"/>
      <c r="WFT323" s="477"/>
      <c r="WFW323" s="477"/>
      <c r="WGB323" s="477"/>
      <c r="WGE323" s="477"/>
      <c r="WGJ323" s="477"/>
      <c r="WGM323" s="477"/>
      <c r="WGR323" s="477"/>
      <c r="WGU323" s="477"/>
      <c r="WGZ323" s="477"/>
      <c r="WHC323" s="477"/>
      <c r="WHH323" s="477"/>
      <c r="WHK323" s="477"/>
      <c r="WHP323" s="477"/>
      <c r="WHS323" s="477"/>
      <c r="WHX323" s="477"/>
      <c r="WIA323" s="477"/>
      <c r="WIF323" s="477"/>
      <c r="WII323" s="477"/>
      <c r="WIN323" s="477"/>
      <c r="WIQ323" s="477"/>
      <c r="WIV323" s="477"/>
      <c r="WIY323" s="477"/>
      <c r="WJD323" s="477"/>
      <c r="WJG323" s="477"/>
      <c r="WJL323" s="477"/>
      <c r="WJO323" s="477"/>
      <c r="WJT323" s="477"/>
      <c r="WJW323" s="477"/>
      <c r="WKB323" s="477"/>
      <c r="WKE323" s="477"/>
      <c r="WKJ323" s="477"/>
      <c r="WKM323" s="477"/>
      <c r="WKR323" s="477"/>
      <c r="WKU323" s="477"/>
      <c r="WKZ323" s="477"/>
      <c r="WLC323" s="477"/>
      <c r="WLH323" s="477"/>
      <c r="WLK323" s="477"/>
      <c r="WLP323" s="477"/>
      <c r="WLS323" s="477"/>
      <c r="WLX323" s="477"/>
      <c r="WMA323" s="477"/>
      <c r="WMF323" s="477"/>
      <c r="WMI323" s="477"/>
      <c r="WMN323" s="477"/>
      <c r="WMQ323" s="477"/>
      <c r="WMV323" s="477"/>
      <c r="WMY323" s="477"/>
      <c r="WND323" s="477"/>
      <c r="WNG323" s="477"/>
      <c r="WNL323" s="477"/>
      <c r="WNO323" s="477"/>
      <c r="WNT323" s="477"/>
      <c r="WNW323" s="477"/>
      <c r="WOB323" s="477"/>
      <c r="WOE323" s="477"/>
      <c r="WOJ323" s="477"/>
      <c r="WOM323" s="477"/>
      <c r="WOR323" s="477"/>
      <c r="WOU323" s="477"/>
      <c r="WOZ323" s="477"/>
      <c r="WPC323" s="477"/>
      <c r="WPH323" s="477"/>
      <c r="WPK323" s="477"/>
      <c r="WPP323" s="477"/>
      <c r="WPS323" s="477"/>
      <c r="WPX323" s="477"/>
      <c r="WQA323" s="477"/>
      <c r="WQF323" s="477"/>
      <c r="WQI323" s="477"/>
      <c r="WQN323" s="477"/>
      <c r="WQQ323" s="477"/>
      <c r="WQV323" s="477"/>
      <c r="WQY323" s="477"/>
      <c r="WRD323" s="477"/>
      <c r="WRG323" s="477"/>
      <c r="WRL323" s="477"/>
      <c r="WRO323" s="477"/>
      <c r="WRT323" s="477"/>
      <c r="WRW323" s="477"/>
      <c r="WSB323" s="477"/>
      <c r="WSE323" s="477"/>
      <c r="WSJ323" s="477"/>
      <c r="WSM323" s="477"/>
      <c r="WSR323" s="477"/>
      <c r="WSU323" s="477"/>
      <c r="WSZ323" s="477"/>
      <c r="WTC323" s="477"/>
      <c r="WTH323" s="477"/>
      <c r="WTK323" s="477"/>
      <c r="WTP323" s="477"/>
      <c r="WTS323" s="477"/>
      <c r="WTX323" s="477"/>
      <c r="WUA323" s="477"/>
      <c r="WUF323" s="477"/>
      <c r="WUI323" s="477"/>
      <c r="WUN323" s="477"/>
      <c r="WUQ323" s="477"/>
      <c r="WUV323" s="477"/>
      <c r="WUY323" s="477"/>
      <c r="WVD323" s="477"/>
      <c r="WVG323" s="477"/>
      <c r="WVL323" s="477"/>
      <c r="WVO323" s="477"/>
      <c r="WVT323" s="477"/>
      <c r="WVW323" s="477"/>
      <c r="WWB323" s="477"/>
      <c r="WWE323" s="477"/>
      <c r="WWJ323" s="477"/>
      <c r="WWM323" s="477"/>
      <c r="WWR323" s="477"/>
      <c r="WWU323" s="477"/>
      <c r="WWZ323" s="477"/>
      <c r="WXC323" s="477"/>
      <c r="WXH323" s="477"/>
      <c r="WXK323" s="477"/>
      <c r="WXP323" s="477"/>
      <c r="WXS323" s="477"/>
      <c r="WXX323" s="477"/>
      <c r="WYA323" s="477"/>
      <c r="WYF323" s="477"/>
      <c r="WYI323" s="477"/>
      <c r="WYN323" s="477"/>
      <c r="WYQ323" s="477"/>
      <c r="WYV323" s="477"/>
      <c r="WYY323" s="477"/>
      <c r="WZD323" s="477"/>
      <c r="WZG323" s="477"/>
      <c r="WZL323" s="477"/>
      <c r="WZO323" s="477"/>
      <c r="WZT323" s="477"/>
      <c r="WZW323" s="477"/>
      <c r="XAB323" s="477"/>
      <c r="XAE323" s="477"/>
      <c r="XAJ323" s="477"/>
      <c r="XAM323" s="477"/>
      <c r="XAR323" s="477"/>
      <c r="XAU323" s="477"/>
      <c r="XAZ323" s="477"/>
      <c r="XBC323" s="477"/>
      <c r="XBH323" s="477"/>
      <c r="XBK323" s="477"/>
      <c r="XBP323" s="477"/>
      <c r="XBS323" s="477"/>
      <c r="XBX323" s="477"/>
      <c r="XCA323" s="477"/>
      <c r="XCF323" s="477"/>
      <c r="XCI323" s="477"/>
      <c r="XCN323" s="477"/>
      <c r="XCQ323" s="477"/>
      <c r="XCV323" s="477"/>
      <c r="XCY323" s="477"/>
      <c r="XDD323" s="477"/>
      <c r="XDG323" s="477"/>
      <c r="XDL323" s="477"/>
      <c r="XDO323" s="477"/>
      <c r="XDT323" s="477"/>
      <c r="XDW323" s="477"/>
      <c r="XEB323" s="477"/>
      <c r="XEE323" s="477"/>
      <c r="XEJ323" s="477"/>
      <c r="XEM323" s="477"/>
      <c r="XER323" s="477"/>
      <c r="XEU323" s="477"/>
      <c r="XEZ323" s="477"/>
      <c r="XFC323" s="477"/>
    </row>
    <row r="324" spans="1:1023 1028:2047 2052:3071 3076:4095 4100:5119 5124:6143 6148:7167 7172:8191 8196:9215 9220:10239 10244:11263 11268:12287 12292:13311 13316:14335 14340:15359 15364:16383" ht="90" x14ac:dyDescent="0.25">
      <c r="A324" s="158" t="str">
        <f>+'PAI 2025 GPS rempl2)'!A331</f>
        <v>100.4.1</v>
      </c>
      <c r="B324" s="60" t="str">
        <f>VLOOKUP(A324,'Dimensión 3-Gestión con Valor'!$B$10:$B$379,1,0)</f>
        <v>100.4.1</v>
      </c>
      <c r="C324" s="158" t="s">
        <v>1373</v>
      </c>
      <c r="D324" s="158">
        <v>2</v>
      </c>
      <c r="E324" s="158" t="s">
        <v>489</v>
      </c>
      <c r="F324" s="158" t="s">
        <v>1403</v>
      </c>
      <c r="G324" s="158" t="s">
        <v>19</v>
      </c>
      <c r="H324" s="158" t="s">
        <v>1795</v>
      </c>
      <c r="I324" s="158" t="s">
        <v>1795</v>
      </c>
      <c r="J324" s="158" t="s">
        <v>1795</v>
      </c>
      <c r="K324" s="158" t="s">
        <v>19</v>
      </c>
      <c r="L324" s="158" t="s">
        <v>19</v>
      </c>
      <c r="M324" s="158" t="s">
        <v>19</v>
      </c>
      <c r="N324" s="158" t="s">
        <v>596</v>
      </c>
      <c r="O324" s="158" t="s">
        <v>19</v>
      </c>
      <c r="P324" s="158" t="s">
        <v>166</v>
      </c>
      <c r="Q324" s="158">
        <v>10</v>
      </c>
      <c r="R324" s="158">
        <v>1</v>
      </c>
      <c r="S324" s="165" t="s">
        <v>487</v>
      </c>
      <c r="T324" s="165" t="s">
        <v>1404</v>
      </c>
      <c r="U324" s="165">
        <v>45684</v>
      </c>
      <c r="V324" s="165">
        <v>45716</v>
      </c>
      <c r="W324" s="158" t="s">
        <v>1373</v>
      </c>
      <c r="X324" s="359">
        <v>2.5</v>
      </c>
      <c r="Y324" s="158">
        <v>100</v>
      </c>
      <c r="Z324" s="158" t="s">
        <v>2462</v>
      </c>
      <c r="AA324" s="165">
        <v>45713</v>
      </c>
      <c r="AB324" s="158">
        <v>100</v>
      </c>
      <c r="AC324" s="158" t="s">
        <v>2463</v>
      </c>
      <c r="AD324" s="165">
        <v>45713</v>
      </c>
      <c r="AE324" s="158">
        <v>100</v>
      </c>
      <c r="AF324" s="158">
        <v>2.5</v>
      </c>
    </row>
    <row r="325" spans="1:1023 1028:2047 2052:3071 3076:4095 4100:5119 5124:6143 6148:7167 7172:8191 8196:9215 9220:10239 10244:11263 11268:12287 12292:13311 13316:14335 14340:15359 15364:16383" ht="75" x14ac:dyDescent="0.25">
      <c r="A325" s="35" t="str">
        <f>+'PAI 2025 GPS rempl2)'!A332</f>
        <v>100.4.2</v>
      </c>
      <c r="B325" s="60" t="str">
        <f>VLOOKUP(A325,'Dimensión 3-Gestión con Valor'!$B$10:$B$379,1,0)</f>
        <v>100.4.2</v>
      </c>
      <c r="C325" s="158" t="s">
        <v>1373</v>
      </c>
      <c r="D325" s="158">
        <v>2</v>
      </c>
      <c r="E325" s="158" t="s">
        <v>489</v>
      </c>
      <c r="F325" s="158" t="s">
        <v>1405</v>
      </c>
      <c r="G325" s="158" t="s">
        <v>1795</v>
      </c>
      <c r="H325" s="158" t="s">
        <v>1795</v>
      </c>
      <c r="I325" s="158" t="s">
        <v>1795</v>
      </c>
      <c r="J325" s="158" t="s">
        <v>1795</v>
      </c>
      <c r="K325" s="158" t="s">
        <v>19</v>
      </c>
      <c r="L325" s="158" t="s">
        <v>19</v>
      </c>
      <c r="M325" s="158" t="s">
        <v>19</v>
      </c>
      <c r="N325" s="158" t="s">
        <v>596</v>
      </c>
      <c r="O325" s="158" t="s">
        <v>19</v>
      </c>
      <c r="P325" s="158" t="s">
        <v>1819</v>
      </c>
      <c r="Q325" s="158">
        <v>30</v>
      </c>
      <c r="R325" s="158">
        <v>1</v>
      </c>
      <c r="S325" s="158" t="s">
        <v>487</v>
      </c>
      <c r="T325" s="158" t="s">
        <v>1820</v>
      </c>
      <c r="U325" s="165">
        <v>45719</v>
      </c>
      <c r="V325" s="165">
        <v>45863</v>
      </c>
      <c r="W325" s="158" t="s">
        <v>1373</v>
      </c>
      <c r="X325" s="359">
        <v>7.5</v>
      </c>
      <c r="Y325" s="158">
        <v>100</v>
      </c>
      <c r="Z325" s="158" t="s">
        <v>2761</v>
      </c>
      <c r="AA325" s="165">
        <v>45863</v>
      </c>
      <c r="AB325" s="158">
        <v>100</v>
      </c>
      <c r="AC325" s="158" t="s">
        <v>2464</v>
      </c>
      <c r="AD325" s="165">
        <v>45863</v>
      </c>
      <c r="AE325" s="158">
        <v>100</v>
      </c>
      <c r="AF325" s="158">
        <v>7.5</v>
      </c>
    </row>
    <row r="326" spans="1:1023 1028:2047 2052:3071 3076:4095 4100:5119 5124:6143 6148:7167 7172:8191 8196:9215 9220:10239 10244:11263 11268:12287 12292:13311 13316:14335 14340:15359 15364:16383" ht="34.5" customHeight="1" x14ac:dyDescent="0.25">
      <c r="A326" s="158" t="str">
        <f>+'PAI 2025 GPS rempl2)'!A333</f>
        <v>100.4.3</v>
      </c>
      <c r="B326" s="60" t="str">
        <f>VLOOKUP(A326,'Dimensión 3-Gestión con Valor'!$B$10:$B$379,1,0)</f>
        <v>100.4.3</v>
      </c>
      <c r="C326" s="158" t="s">
        <v>1373</v>
      </c>
      <c r="D326" s="158">
        <v>2</v>
      </c>
      <c r="E326" s="158" t="s">
        <v>489</v>
      </c>
      <c r="F326" s="158" t="s">
        <v>1406</v>
      </c>
      <c r="G326" s="158" t="s">
        <v>19</v>
      </c>
      <c r="H326" s="158">
        <v>0</v>
      </c>
      <c r="I326" s="158">
        <v>0</v>
      </c>
      <c r="J326" s="158">
        <v>0</v>
      </c>
      <c r="K326" s="158" t="s">
        <v>19</v>
      </c>
      <c r="L326" s="158" t="s">
        <v>19</v>
      </c>
      <c r="M326" s="158" t="s">
        <v>19</v>
      </c>
      <c r="N326" s="158" t="s">
        <v>596</v>
      </c>
      <c r="O326" s="158" t="s">
        <v>19</v>
      </c>
      <c r="P326" s="158" t="s">
        <v>1821</v>
      </c>
      <c r="Q326" s="158">
        <v>60</v>
      </c>
      <c r="R326" s="158">
        <v>100</v>
      </c>
      <c r="S326" s="158" t="s">
        <v>515</v>
      </c>
      <c r="T326" s="158" t="s">
        <v>1375</v>
      </c>
      <c r="U326" s="165">
        <v>45719</v>
      </c>
      <c r="V326" s="165">
        <v>46010</v>
      </c>
      <c r="W326" s="158" t="s">
        <v>1373</v>
      </c>
      <c r="X326" s="359">
        <v>15</v>
      </c>
      <c r="Y326" s="158">
        <v>0</v>
      </c>
      <c r="Z326" s="158">
        <v>0</v>
      </c>
      <c r="AA326" s="165"/>
      <c r="AB326" s="158">
        <v>0</v>
      </c>
      <c r="AC326" s="158">
        <v>0</v>
      </c>
      <c r="AD326" s="165"/>
      <c r="AE326" s="158"/>
      <c r="AF326" s="158">
        <v>0</v>
      </c>
    </row>
    <row r="327" spans="1:1023 1028:2047 2052:3071 3076:4095 4100:5119 5124:6143 6148:7167 7172:8191 8196:9215 9220:10239 10244:11263 11268:12287 12292:13311 13316:14335 14340:15359 15364:16383" ht="34.5" customHeight="1" x14ac:dyDescent="0.25">
      <c r="A327" s="359" t="str">
        <f>+'PAI 2025 GPS rempl2)'!A336</f>
        <v>2000.1</v>
      </c>
      <c r="B327" s="359" t="str">
        <f>VLOOKUP(A327,'Dimensión 3-Gestión con Valor'!$B$10:$B$379,1,0)</f>
        <v>2000.1</v>
      </c>
      <c r="C327" s="360" t="s">
        <v>995</v>
      </c>
      <c r="D327" s="359">
        <v>1</v>
      </c>
      <c r="E327" s="359" t="s">
        <v>482</v>
      </c>
      <c r="F327" s="360" t="s">
        <v>996</v>
      </c>
      <c r="G327" s="359" t="s">
        <v>704</v>
      </c>
      <c r="H327" s="359" t="s">
        <v>9</v>
      </c>
      <c r="I327" s="359" t="s">
        <v>1440</v>
      </c>
      <c r="J327" s="359" t="s">
        <v>1478</v>
      </c>
      <c r="K327" s="360" t="s">
        <v>1865</v>
      </c>
      <c r="L327" s="359" t="s">
        <v>485</v>
      </c>
      <c r="M327" s="359" t="s">
        <v>32</v>
      </c>
      <c r="N327" s="360" t="s">
        <v>636</v>
      </c>
      <c r="O327" s="359">
        <v>0</v>
      </c>
      <c r="P327" s="359" t="s">
        <v>119</v>
      </c>
      <c r="Q327" s="359">
        <v>50</v>
      </c>
      <c r="R327" s="359">
        <v>60</v>
      </c>
      <c r="S327" s="360" t="s">
        <v>515</v>
      </c>
      <c r="T327" s="359" t="s">
        <v>997</v>
      </c>
      <c r="U327" s="360">
        <v>45659</v>
      </c>
      <c r="V327" s="360">
        <v>46022</v>
      </c>
      <c r="W327" s="359" t="s">
        <v>995</v>
      </c>
      <c r="X327" s="359">
        <v>50</v>
      </c>
      <c r="Y327" s="359">
        <v>37</v>
      </c>
      <c r="Z327" s="359" t="s">
        <v>2465</v>
      </c>
      <c r="AA327" s="360"/>
      <c r="AB327" s="370">
        <v>37</v>
      </c>
      <c r="AC327" s="359" t="s">
        <v>2466</v>
      </c>
      <c r="AD327" s="360"/>
      <c r="AE327" s="368"/>
      <c r="AF327" s="359">
        <v>18.5</v>
      </c>
      <c r="AJ327" s="477"/>
      <c r="AM327" s="477"/>
      <c r="AR327" s="477"/>
      <c r="AU327" s="477"/>
      <c r="AZ327" s="477"/>
      <c r="BC327" s="477"/>
      <c r="BH327" s="477"/>
      <c r="BK327" s="477"/>
      <c r="BP327" s="477"/>
      <c r="BS327" s="477"/>
      <c r="BX327" s="477"/>
      <c r="CA327" s="477"/>
      <c r="CF327" s="477"/>
      <c r="CI327" s="477"/>
      <c r="CN327" s="477"/>
      <c r="CQ327" s="477"/>
      <c r="CV327" s="477"/>
      <c r="CY327" s="477"/>
      <c r="DD327" s="477"/>
      <c r="DG327" s="477"/>
      <c r="DL327" s="477"/>
      <c r="DO327" s="477"/>
      <c r="DT327" s="477"/>
      <c r="DW327" s="477"/>
      <c r="EB327" s="477"/>
      <c r="EE327" s="477"/>
      <c r="EJ327" s="477"/>
      <c r="EM327" s="477"/>
      <c r="ER327" s="477"/>
      <c r="EU327" s="477"/>
      <c r="EZ327" s="477"/>
      <c r="FC327" s="477"/>
      <c r="FH327" s="477"/>
      <c r="FK327" s="477"/>
      <c r="FP327" s="477"/>
      <c r="FS327" s="477"/>
      <c r="FX327" s="477"/>
      <c r="GA327" s="477"/>
      <c r="GF327" s="477"/>
      <c r="GI327" s="477"/>
      <c r="GN327" s="477"/>
      <c r="GQ327" s="477"/>
      <c r="GV327" s="477"/>
      <c r="GY327" s="477"/>
      <c r="HD327" s="477"/>
      <c r="HG327" s="477"/>
      <c r="HL327" s="477"/>
      <c r="HO327" s="477"/>
      <c r="HT327" s="477"/>
      <c r="HW327" s="477"/>
      <c r="IB327" s="477"/>
      <c r="IE327" s="477"/>
      <c r="IJ327" s="477"/>
      <c r="IM327" s="477"/>
      <c r="IR327" s="477"/>
      <c r="IU327" s="477"/>
      <c r="IZ327" s="477"/>
      <c r="JC327" s="477"/>
      <c r="JH327" s="477"/>
      <c r="JK327" s="477"/>
      <c r="JP327" s="477"/>
      <c r="JS327" s="477"/>
      <c r="JX327" s="477"/>
      <c r="KA327" s="477"/>
      <c r="KF327" s="477"/>
      <c r="KI327" s="477"/>
      <c r="KN327" s="477"/>
      <c r="KQ327" s="477"/>
      <c r="KV327" s="477"/>
      <c r="KY327" s="477"/>
      <c r="LD327" s="477"/>
      <c r="LG327" s="477"/>
      <c r="LL327" s="477"/>
      <c r="LO327" s="477"/>
      <c r="LT327" s="477"/>
      <c r="LW327" s="477"/>
      <c r="MB327" s="477"/>
      <c r="ME327" s="477"/>
      <c r="MJ327" s="477"/>
      <c r="MM327" s="477"/>
      <c r="MR327" s="477"/>
      <c r="MU327" s="477"/>
      <c r="MZ327" s="477"/>
      <c r="NC327" s="477"/>
      <c r="NH327" s="477"/>
      <c r="NK327" s="477"/>
      <c r="NP327" s="477"/>
      <c r="NS327" s="477"/>
      <c r="NX327" s="477"/>
      <c r="OA327" s="477"/>
      <c r="OF327" s="477"/>
      <c r="OI327" s="477"/>
      <c r="ON327" s="477"/>
      <c r="OQ327" s="477"/>
      <c r="OV327" s="477"/>
      <c r="OY327" s="477"/>
      <c r="PD327" s="477"/>
      <c r="PG327" s="477"/>
      <c r="PL327" s="477"/>
      <c r="PO327" s="477"/>
      <c r="PT327" s="477"/>
      <c r="PW327" s="477"/>
      <c r="QB327" s="477"/>
      <c r="QE327" s="477"/>
      <c r="QJ327" s="477"/>
      <c r="QM327" s="477"/>
      <c r="QR327" s="477"/>
      <c r="QU327" s="477"/>
      <c r="QZ327" s="477"/>
      <c r="RC327" s="477"/>
      <c r="RH327" s="477"/>
      <c r="RK327" s="477"/>
      <c r="RP327" s="477"/>
      <c r="RS327" s="477"/>
      <c r="RX327" s="477"/>
      <c r="SA327" s="477"/>
      <c r="SF327" s="477"/>
      <c r="SI327" s="477"/>
      <c r="SN327" s="477"/>
      <c r="SQ327" s="477"/>
      <c r="SV327" s="477"/>
      <c r="SY327" s="477"/>
      <c r="TD327" s="477"/>
      <c r="TG327" s="477"/>
      <c r="TL327" s="477"/>
      <c r="TO327" s="477"/>
      <c r="TT327" s="477"/>
      <c r="TW327" s="477"/>
      <c r="UB327" s="477"/>
      <c r="UE327" s="477"/>
      <c r="UJ327" s="477"/>
      <c r="UM327" s="477"/>
      <c r="UR327" s="477"/>
      <c r="UU327" s="477"/>
      <c r="UZ327" s="477"/>
      <c r="VC327" s="477"/>
      <c r="VH327" s="477"/>
      <c r="VK327" s="477"/>
      <c r="VP327" s="477"/>
      <c r="VS327" s="477"/>
      <c r="VX327" s="477"/>
      <c r="WA327" s="477"/>
      <c r="WF327" s="477"/>
      <c r="WI327" s="477"/>
      <c r="WN327" s="477"/>
      <c r="WQ327" s="477"/>
      <c r="WV327" s="477"/>
      <c r="WY327" s="477"/>
      <c r="XD327" s="477"/>
      <c r="XG327" s="477"/>
      <c r="XL327" s="477"/>
      <c r="XO327" s="477"/>
      <c r="XT327" s="477"/>
      <c r="XW327" s="477"/>
      <c r="YB327" s="477"/>
      <c r="YE327" s="477"/>
      <c r="YJ327" s="477"/>
      <c r="YM327" s="477"/>
      <c r="YR327" s="477"/>
      <c r="YU327" s="477"/>
      <c r="YZ327" s="477"/>
      <c r="ZC327" s="477"/>
      <c r="ZH327" s="477"/>
      <c r="ZK327" s="477"/>
      <c r="ZP327" s="477"/>
      <c r="ZS327" s="477"/>
      <c r="ZX327" s="477"/>
      <c r="AAA327" s="477"/>
      <c r="AAF327" s="477"/>
      <c r="AAI327" s="477"/>
      <c r="AAN327" s="477"/>
      <c r="AAQ327" s="477"/>
      <c r="AAV327" s="477"/>
      <c r="AAY327" s="477"/>
      <c r="ABD327" s="477"/>
      <c r="ABG327" s="477"/>
      <c r="ABL327" s="477"/>
      <c r="ABO327" s="477"/>
      <c r="ABT327" s="477"/>
      <c r="ABW327" s="477"/>
      <c r="ACB327" s="477"/>
      <c r="ACE327" s="477"/>
      <c r="ACJ327" s="477"/>
      <c r="ACM327" s="477"/>
      <c r="ACR327" s="477"/>
      <c r="ACU327" s="477"/>
      <c r="ACZ327" s="477"/>
      <c r="ADC327" s="477"/>
      <c r="ADH327" s="477"/>
      <c r="ADK327" s="477"/>
      <c r="ADP327" s="477"/>
      <c r="ADS327" s="477"/>
      <c r="ADX327" s="477"/>
      <c r="AEA327" s="477"/>
      <c r="AEF327" s="477"/>
      <c r="AEI327" s="477"/>
      <c r="AEN327" s="477"/>
      <c r="AEQ327" s="477"/>
      <c r="AEV327" s="477"/>
      <c r="AEY327" s="477"/>
      <c r="AFD327" s="477"/>
      <c r="AFG327" s="477"/>
      <c r="AFL327" s="477"/>
      <c r="AFO327" s="477"/>
      <c r="AFT327" s="477"/>
      <c r="AFW327" s="477"/>
      <c r="AGB327" s="477"/>
      <c r="AGE327" s="477"/>
      <c r="AGJ327" s="477"/>
      <c r="AGM327" s="477"/>
      <c r="AGR327" s="477"/>
      <c r="AGU327" s="477"/>
      <c r="AGZ327" s="477"/>
      <c r="AHC327" s="477"/>
      <c r="AHH327" s="477"/>
      <c r="AHK327" s="477"/>
      <c r="AHP327" s="477"/>
      <c r="AHS327" s="477"/>
      <c r="AHX327" s="477"/>
      <c r="AIA327" s="477"/>
      <c r="AIF327" s="477"/>
      <c r="AII327" s="477"/>
      <c r="AIN327" s="477"/>
      <c r="AIQ327" s="477"/>
      <c r="AIV327" s="477"/>
      <c r="AIY327" s="477"/>
      <c r="AJD327" s="477"/>
      <c r="AJG327" s="477"/>
      <c r="AJL327" s="477"/>
      <c r="AJO327" s="477"/>
      <c r="AJT327" s="477"/>
      <c r="AJW327" s="477"/>
      <c r="AKB327" s="477"/>
      <c r="AKE327" s="477"/>
      <c r="AKJ327" s="477"/>
      <c r="AKM327" s="477"/>
      <c r="AKR327" s="477"/>
      <c r="AKU327" s="477"/>
      <c r="AKZ327" s="477"/>
      <c r="ALC327" s="477"/>
      <c r="ALH327" s="477"/>
      <c r="ALK327" s="477"/>
      <c r="ALP327" s="477"/>
      <c r="ALS327" s="477"/>
      <c r="ALX327" s="477"/>
      <c r="AMA327" s="477"/>
      <c r="AMF327" s="477"/>
      <c r="AMI327" s="477"/>
      <c r="AMN327" s="477"/>
      <c r="AMQ327" s="477"/>
      <c r="AMV327" s="477"/>
      <c r="AMY327" s="477"/>
      <c r="AND327" s="477"/>
      <c r="ANG327" s="477"/>
      <c r="ANL327" s="477"/>
      <c r="ANO327" s="477"/>
      <c r="ANT327" s="477"/>
      <c r="ANW327" s="477"/>
      <c r="AOB327" s="477"/>
      <c r="AOE327" s="477"/>
      <c r="AOJ327" s="477"/>
      <c r="AOM327" s="477"/>
      <c r="AOR327" s="477"/>
      <c r="AOU327" s="477"/>
      <c r="AOZ327" s="477"/>
      <c r="APC327" s="477"/>
      <c r="APH327" s="477"/>
      <c r="APK327" s="477"/>
      <c r="APP327" s="477"/>
      <c r="APS327" s="477"/>
      <c r="APX327" s="477"/>
      <c r="AQA327" s="477"/>
      <c r="AQF327" s="477"/>
      <c r="AQI327" s="477"/>
      <c r="AQN327" s="477"/>
      <c r="AQQ327" s="477"/>
      <c r="AQV327" s="477"/>
      <c r="AQY327" s="477"/>
      <c r="ARD327" s="477"/>
      <c r="ARG327" s="477"/>
      <c r="ARL327" s="477"/>
      <c r="ARO327" s="477"/>
      <c r="ART327" s="477"/>
      <c r="ARW327" s="477"/>
      <c r="ASB327" s="477"/>
      <c r="ASE327" s="477"/>
      <c r="ASJ327" s="477"/>
      <c r="ASM327" s="477"/>
      <c r="ASR327" s="477"/>
      <c r="ASU327" s="477"/>
      <c r="ASZ327" s="477"/>
      <c r="ATC327" s="477"/>
      <c r="ATH327" s="477"/>
      <c r="ATK327" s="477"/>
      <c r="ATP327" s="477"/>
      <c r="ATS327" s="477"/>
      <c r="ATX327" s="477"/>
      <c r="AUA327" s="477"/>
      <c r="AUF327" s="477"/>
      <c r="AUI327" s="477"/>
      <c r="AUN327" s="477"/>
      <c r="AUQ327" s="477"/>
      <c r="AUV327" s="477"/>
      <c r="AUY327" s="477"/>
      <c r="AVD327" s="477"/>
      <c r="AVG327" s="477"/>
      <c r="AVL327" s="477"/>
      <c r="AVO327" s="477"/>
      <c r="AVT327" s="477"/>
      <c r="AVW327" s="477"/>
      <c r="AWB327" s="477"/>
      <c r="AWE327" s="477"/>
      <c r="AWJ327" s="477"/>
      <c r="AWM327" s="477"/>
      <c r="AWR327" s="477"/>
      <c r="AWU327" s="477"/>
      <c r="AWZ327" s="477"/>
      <c r="AXC327" s="477"/>
      <c r="AXH327" s="477"/>
      <c r="AXK327" s="477"/>
      <c r="AXP327" s="477"/>
      <c r="AXS327" s="477"/>
      <c r="AXX327" s="477"/>
      <c r="AYA327" s="477"/>
      <c r="AYF327" s="477"/>
      <c r="AYI327" s="477"/>
      <c r="AYN327" s="477"/>
      <c r="AYQ327" s="477"/>
      <c r="AYV327" s="477"/>
      <c r="AYY327" s="477"/>
      <c r="AZD327" s="477"/>
      <c r="AZG327" s="477"/>
      <c r="AZL327" s="477"/>
      <c r="AZO327" s="477"/>
      <c r="AZT327" s="477"/>
      <c r="AZW327" s="477"/>
      <c r="BAB327" s="477"/>
      <c r="BAE327" s="477"/>
      <c r="BAJ327" s="477"/>
      <c r="BAM327" s="477"/>
      <c r="BAR327" s="477"/>
      <c r="BAU327" s="477"/>
      <c r="BAZ327" s="477"/>
      <c r="BBC327" s="477"/>
      <c r="BBH327" s="477"/>
      <c r="BBK327" s="477"/>
      <c r="BBP327" s="477"/>
      <c r="BBS327" s="477"/>
      <c r="BBX327" s="477"/>
      <c r="BCA327" s="477"/>
      <c r="BCF327" s="477"/>
      <c r="BCI327" s="477"/>
      <c r="BCN327" s="477"/>
      <c r="BCQ327" s="477"/>
      <c r="BCV327" s="477"/>
      <c r="BCY327" s="477"/>
      <c r="BDD327" s="477"/>
      <c r="BDG327" s="477"/>
      <c r="BDL327" s="477"/>
      <c r="BDO327" s="477"/>
      <c r="BDT327" s="477"/>
      <c r="BDW327" s="477"/>
      <c r="BEB327" s="477"/>
      <c r="BEE327" s="477"/>
      <c r="BEJ327" s="477"/>
      <c r="BEM327" s="477"/>
      <c r="BER327" s="477"/>
      <c r="BEU327" s="477"/>
      <c r="BEZ327" s="477"/>
      <c r="BFC327" s="477"/>
      <c r="BFH327" s="477"/>
      <c r="BFK327" s="477"/>
      <c r="BFP327" s="477"/>
      <c r="BFS327" s="477"/>
      <c r="BFX327" s="477"/>
      <c r="BGA327" s="477"/>
      <c r="BGF327" s="477"/>
      <c r="BGI327" s="477"/>
      <c r="BGN327" s="477"/>
      <c r="BGQ327" s="477"/>
      <c r="BGV327" s="477"/>
      <c r="BGY327" s="477"/>
      <c r="BHD327" s="477"/>
      <c r="BHG327" s="477"/>
      <c r="BHL327" s="477"/>
      <c r="BHO327" s="477"/>
      <c r="BHT327" s="477"/>
      <c r="BHW327" s="477"/>
      <c r="BIB327" s="477"/>
      <c r="BIE327" s="477"/>
      <c r="BIJ327" s="477"/>
      <c r="BIM327" s="477"/>
      <c r="BIR327" s="477"/>
      <c r="BIU327" s="477"/>
      <c r="BIZ327" s="477"/>
      <c r="BJC327" s="477"/>
      <c r="BJH327" s="477"/>
      <c r="BJK327" s="477"/>
      <c r="BJP327" s="477"/>
      <c r="BJS327" s="477"/>
      <c r="BJX327" s="477"/>
      <c r="BKA327" s="477"/>
      <c r="BKF327" s="477"/>
      <c r="BKI327" s="477"/>
      <c r="BKN327" s="477"/>
      <c r="BKQ327" s="477"/>
      <c r="BKV327" s="477"/>
      <c r="BKY327" s="477"/>
      <c r="BLD327" s="477"/>
      <c r="BLG327" s="477"/>
      <c r="BLL327" s="477"/>
      <c r="BLO327" s="477"/>
      <c r="BLT327" s="477"/>
      <c r="BLW327" s="477"/>
      <c r="BMB327" s="477"/>
      <c r="BME327" s="477"/>
      <c r="BMJ327" s="477"/>
      <c r="BMM327" s="477"/>
      <c r="BMR327" s="477"/>
      <c r="BMU327" s="477"/>
      <c r="BMZ327" s="477"/>
      <c r="BNC327" s="477"/>
      <c r="BNH327" s="477"/>
      <c r="BNK327" s="477"/>
      <c r="BNP327" s="477"/>
      <c r="BNS327" s="477"/>
      <c r="BNX327" s="477"/>
      <c r="BOA327" s="477"/>
      <c r="BOF327" s="477"/>
      <c r="BOI327" s="477"/>
      <c r="BON327" s="477"/>
      <c r="BOQ327" s="477"/>
      <c r="BOV327" s="477"/>
      <c r="BOY327" s="477"/>
      <c r="BPD327" s="477"/>
      <c r="BPG327" s="477"/>
      <c r="BPL327" s="477"/>
      <c r="BPO327" s="477"/>
      <c r="BPT327" s="477"/>
      <c r="BPW327" s="477"/>
      <c r="BQB327" s="477"/>
      <c r="BQE327" s="477"/>
      <c r="BQJ327" s="477"/>
      <c r="BQM327" s="477"/>
      <c r="BQR327" s="477"/>
      <c r="BQU327" s="477"/>
      <c r="BQZ327" s="477"/>
      <c r="BRC327" s="477"/>
      <c r="BRH327" s="477"/>
      <c r="BRK327" s="477"/>
      <c r="BRP327" s="477"/>
      <c r="BRS327" s="477"/>
      <c r="BRX327" s="477"/>
      <c r="BSA327" s="477"/>
      <c r="BSF327" s="477"/>
      <c r="BSI327" s="477"/>
      <c r="BSN327" s="477"/>
      <c r="BSQ327" s="477"/>
      <c r="BSV327" s="477"/>
      <c r="BSY327" s="477"/>
      <c r="BTD327" s="477"/>
      <c r="BTG327" s="477"/>
      <c r="BTL327" s="477"/>
      <c r="BTO327" s="477"/>
      <c r="BTT327" s="477"/>
      <c r="BTW327" s="477"/>
      <c r="BUB327" s="477"/>
      <c r="BUE327" s="477"/>
      <c r="BUJ327" s="477"/>
      <c r="BUM327" s="477"/>
      <c r="BUR327" s="477"/>
      <c r="BUU327" s="477"/>
      <c r="BUZ327" s="477"/>
      <c r="BVC327" s="477"/>
      <c r="BVH327" s="477"/>
      <c r="BVK327" s="477"/>
      <c r="BVP327" s="477"/>
      <c r="BVS327" s="477"/>
      <c r="BVX327" s="477"/>
      <c r="BWA327" s="477"/>
      <c r="BWF327" s="477"/>
      <c r="BWI327" s="477"/>
      <c r="BWN327" s="477"/>
      <c r="BWQ327" s="477"/>
      <c r="BWV327" s="477"/>
      <c r="BWY327" s="477"/>
      <c r="BXD327" s="477"/>
      <c r="BXG327" s="477"/>
      <c r="BXL327" s="477"/>
      <c r="BXO327" s="477"/>
      <c r="BXT327" s="477"/>
      <c r="BXW327" s="477"/>
      <c r="BYB327" s="477"/>
      <c r="BYE327" s="477"/>
      <c r="BYJ327" s="477"/>
      <c r="BYM327" s="477"/>
      <c r="BYR327" s="477"/>
      <c r="BYU327" s="477"/>
      <c r="BYZ327" s="477"/>
      <c r="BZC327" s="477"/>
      <c r="BZH327" s="477"/>
      <c r="BZK327" s="477"/>
      <c r="BZP327" s="477"/>
      <c r="BZS327" s="477"/>
      <c r="BZX327" s="477"/>
      <c r="CAA327" s="477"/>
      <c r="CAF327" s="477"/>
      <c r="CAI327" s="477"/>
      <c r="CAN327" s="477"/>
      <c r="CAQ327" s="477"/>
      <c r="CAV327" s="477"/>
      <c r="CAY327" s="477"/>
      <c r="CBD327" s="477"/>
      <c r="CBG327" s="477"/>
      <c r="CBL327" s="477"/>
      <c r="CBO327" s="477"/>
      <c r="CBT327" s="477"/>
      <c r="CBW327" s="477"/>
      <c r="CCB327" s="477"/>
      <c r="CCE327" s="477"/>
      <c r="CCJ327" s="477"/>
      <c r="CCM327" s="477"/>
      <c r="CCR327" s="477"/>
      <c r="CCU327" s="477"/>
      <c r="CCZ327" s="477"/>
      <c r="CDC327" s="477"/>
      <c r="CDH327" s="477"/>
      <c r="CDK327" s="477"/>
      <c r="CDP327" s="477"/>
      <c r="CDS327" s="477"/>
      <c r="CDX327" s="477"/>
      <c r="CEA327" s="477"/>
      <c r="CEF327" s="477"/>
      <c r="CEI327" s="477"/>
      <c r="CEN327" s="477"/>
      <c r="CEQ327" s="477"/>
      <c r="CEV327" s="477"/>
      <c r="CEY327" s="477"/>
      <c r="CFD327" s="477"/>
      <c r="CFG327" s="477"/>
      <c r="CFL327" s="477"/>
      <c r="CFO327" s="477"/>
      <c r="CFT327" s="477"/>
      <c r="CFW327" s="477"/>
      <c r="CGB327" s="477"/>
      <c r="CGE327" s="477"/>
      <c r="CGJ327" s="477"/>
      <c r="CGM327" s="477"/>
      <c r="CGR327" s="477"/>
      <c r="CGU327" s="477"/>
      <c r="CGZ327" s="477"/>
      <c r="CHC327" s="477"/>
      <c r="CHH327" s="477"/>
      <c r="CHK327" s="477"/>
      <c r="CHP327" s="477"/>
      <c r="CHS327" s="477"/>
      <c r="CHX327" s="477"/>
      <c r="CIA327" s="477"/>
      <c r="CIF327" s="477"/>
      <c r="CII327" s="477"/>
      <c r="CIN327" s="477"/>
      <c r="CIQ327" s="477"/>
      <c r="CIV327" s="477"/>
      <c r="CIY327" s="477"/>
      <c r="CJD327" s="477"/>
      <c r="CJG327" s="477"/>
      <c r="CJL327" s="477"/>
      <c r="CJO327" s="477"/>
      <c r="CJT327" s="477"/>
      <c r="CJW327" s="477"/>
      <c r="CKB327" s="477"/>
      <c r="CKE327" s="477"/>
      <c r="CKJ327" s="477"/>
      <c r="CKM327" s="477"/>
      <c r="CKR327" s="477"/>
      <c r="CKU327" s="477"/>
      <c r="CKZ327" s="477"/>
      <c r="CLC327" s="477"/>
      <c r="CLH327" s="477"/>
      <c r="CLK327" s="477"/>
      <c r="CLP327" s="477"/>
      <c r="CLS327" s="477"/>
      <c r="CLX327" s="477"/>
      <c r="CMA327" s="477"/>
      <c r="CMF327" s="477"/>
      <c r="CMI327" s="477"/>
      <c r="CMN327" s="477"/>
      <c r="CMQ327" s="477"/>
      <c r="CMV327" s="477"/>
      <c r="CMY327" s="477"/>
      <c r="CND327" s="477"/>
      <c r="CNG327" s="477"/>
      <c r="CNL327" s="477"/>
      <c r="CNO327" s="477"/>
      <c r="CNT327" s="477"/>
      <c r="CNW327" s="477"/>
      <c r="COB327" s="477"/>
      <c r="COE327" s="477"/>
      <c r="COJ327" s="477"/>
      <c r="COM327" s="477"/>
      <c r="COR327" s="477"/>
      <c r="COU327" s="477"/>
      <c r="COZ327" s="477"/>
      <c r="CPC327" s="477"/>
      <c r="CPH327" s="477"/>
      <c r="CPK327" s="477"/>
      <c r="CPP327" s="477"/>
      <c r="CPS327" s="477"/>
      <c r="CPX327" s="477"/>
      <c r="CQA327" s="477"/>
      <c r="CQF327" s="477"/>
      <c r="CQI327" s="477"/>
      <c r="CQN327" s="477"/>
      <c r="CQQ327" s="477"/>
      <c r="CQV327" s="477"/>
      <c r="CQY327" s="477"/>
      <c r="CRD327" s="477"/>
      <c r="CRG327" s="477"/>
      <c r="CRL327" s="477"/>
      <c r="CRO327" s="477"/>
      <c r="CRT327" s="477"/>
      <c r="CRW327" s="477"/>
      <c r="CSB327" s="477"/>
      <c r="CSE327" s="477"/>
      <c r="CSJ327" s="477"/>
      <c r="CSM327" s="477"/>
      <c r="CSR327" s="477"/>
      <c r="CSU327" s="477"/>
      <c r="CSZ327" s="477"/>
      <c r="CTC327" s="477"/>
      <c r="CTH327" s="477"/>
      <c r="CTK327" s="477"/>
      <c r="CTP327" s="477"/>
      <c r="CTS327" s="477"/>
      <c r="CTX327" s="477"/>
      <c r="CUA327" s="477"/>
      <c r="CUF327" s="477"/>
      <c r="CUI327" s="477"/>
      <c r="CUN327" s="477"/>
      <c r="CUQ327" s="477"/>
      <c r="CUV327" s="477"/>
      <c r="CUY327" s="477"/>
      <c r="CVD327" s="477"/>
      <c r="CVG327" s="477"/>
      <c r="CVL327" s="477"/>
      <c r="CVO327" s="477"/>
      <c r="CVT327" s="477"/>
      <c r="CVW327" s="477"/>
      <c r="CWB327" s="477"/>
      <c r="CWE327" s="477"/>
      <c r="CWJ327" s="477"/>
      <c r="CWM327" s="477"/>
      <c r="CWR327" s="477"/>
      <c r="CWU327" s="477"/>
      <c r="CWZ327" s="477"/>
      <c r="CXC327" s="477"/>
      <c r="CXH327" s="477"/>
      <c r="CXK327" s="477"/>
      <c r="CXP327" s="477"/>
      <c r="CXS327" s="477"/>
      <c r="CXX327" s="477"/>
      <c r="CYA327" s="477"/>
      <c r="CYF327" s="477"/>
      <c r="CYI327" s="477"/>
      <c r="CYN327" s="477"/>
      <c r="CYQ327" s="477"/>
      <c r="CYV327" s="477"/>
      <c r="CYY327" s="477"/>
      <c r="CZD327" s="477"/>
      <c r="CZG327" s="477"/>
      <c r="CZL327" s="477"/>
      <c r="CZO327" s="477"/>
      <c r="CZT327" s="477"/>
      <c r="CZW327" s="477"/>
      <c r="DAB327" s="477"/>
      <c r="DAE327" s="477"/>
      <c r="DAJ327" s="477"/>
      <c r="DAM327" s="477"/>
      <c r="DAR327" s="477"/>
      <c r="DAU327" s="477"/>
      <c r="DAZ327" s="477"/>
      <c r="DBC327" s="477"/>
      <c r="DBH327" s="477"/>
      <c r="DBK327" s="477"/>
      <c r="DBP327" s="477"/>
      <c r="DBS327" s="477"/>
      <c r="DBX327" s="477"/>
      <c r="DCA327" s="477"/>
      <c r="DCF327" s="477"/>
      <c r="DCI327" s="477"/>
      <c r="DCN327" s="477"/>
      <c r="DCQ327" s="477"/>
      <c r="DCV327" s="477"/>
      <c r="DCY327" s="477"/>
      <c r="DDD327" s="477"/>
      <c r="DDG327" s="477"/>
      <c r="DDL327" s="477"/>
      <c r="DDO327" s="477"/>
      <c r="DDT327" s="477"/>
      <c r="DDW327" s="477"/>
      <c r="DEB327" s="477"/>
      <c r="DEE327" s="477"/>
      <c r="DEJ327" s="477"/>
      <c r="DEM327" s="477"/>
      <c r="DER327" s="477"/>
      <c r="DEU327" s="477"/>
      <c r="DEZ327" s="477"/>
      <c r="DFC327" s="477"/>
      <c r="DFH327" s="477"/>
      <c r="DFK327" s="477"/>
      <c r="DFP327" s="477"/>
      <c r="DFS327" s="477"/>
      <c r="DFX327" s="477"/>
      <c r="DGA327" s="477"/>
      <c r="DGF327" s="477"/>
      <c r="DGI327" s="477"/>
      <c r="DGN327" s="477"/>
      <c r="DGQ327" s="477"/>
      <c r="DGV327" s="477"/>
      <c r="DGY327" s="477"/>
      <c r="DHD327" s="477"/>
      <c r="DHG327" s="477"/>
      <c r="DHL327" s="477"/>
      <c r="DHO327" s="477"/>
      <c r="DHT327" s="477"/>
      <c r="DHW327" s="477"/>
      <c r="DIB327" s="477"/>
      <c r="DIE327" s="477"/>
      <c r="DIJ327" s="477"/>
      <c r="DIM327" s="477"/>
      <c r="DIR327" s="477"/>
      <c r="DIU327" s="477"/>
      <c r="DIZ327" s="477"/>
      <c r="DJC327" s="477"/>
      <c r="DJH327" s="477"/>
      <c r="DJK327" s="477"/>
      <c r="DJP327" s="477"/>
      <c r="DJS327" s="477"/>
      <c r="DJX327" s="477"/>
      <c r="DKA327" s="477"/>
      <c r="DKF327" s="477"/>
      <c r="DKI327" s="477"/>
      <c r="DKN327" s="477"/>
      <c r="DKQ327" s="477"/>
      <c r="DKV327" s="477"/>
      <c r="DKY327" s="477"/>
      <c r="DLD327" s="477"/>
      <c r="DLG327" s="477"/>
      <c r="DLL327" s="477"/>
      <c r="DLO327" s="477"/>
      <c r="DLT327" s="477"/>
      <c r="DLW327" s="477"/>
      <c r="DMB327" s="477"/>
      <c r="DME327" s="477"/>
      <c r="DMJ327" s="477"/>
      <c r="DMM327" s="477"/>
      <c r="DMR327" s="477"/>
      <c r="DMU327" s="477"/>
      <c r="DMZ327" s="477"/>
      <c r="DNC327" s="477"/>
      <c r="DNH327" s="477"/>
      <c r="DNK327" s="477"/>
      <c r="DNP327" s="477"/>
      <c r="DNS327" s="477"/>
      <c r="DNX327" s="477"/>
      <c r="DOA327" s="477"/>
      <c r="DOF327" s="477"/>
      <c r="DOI327" s="477"/>
      <c r="DON327" s="477"/>
      <c r="DOQ327" s="477"/>
      <c r="DOV327" s="477"/>
      <c r="DOY327" s="477"/>
      <c r="DPD327" s="477"/>
      <c r="DPG327" s="477"/>
      <c r="DPL327" s="477"/>
      <c r="DPO327" s="477"/>
      <c r="DPT327" s="477"/>
      <c r="DPW327" s="477"/>
      <c r="DQB327" s="477"/>
      <c r="DQE327" s="477"/>
      <c r="DQJ327" s="477"/>
      <c r="DQM327" s="477"/>
      <c r="DQR327" s="477"/>
      <c r="DQU327" s="477"/>
      <c r="DQZ327" s="477"/>
      <c r="DRC327" s="477"/>
      <c r="DRH327" s="477"/>
      <c r="DRK327" s="477"/>
      <c r="DRP327" s="477"/>
      <c r="DRS327" s="477"/>
      <c r="DRX327" s="477"/>
      <c r="DSA327" s="477"/>
      <c r="DSF327" s="477"/>
      <c r="DSI327" s="477"/>
      <c r="DSN327" s="477"/>
      <c r="DSQ327" s="477"/>
      <c r="DSV327" s="477"/>
      <c r="DSY327" s="477"/>
      <c r="DTD327" s="477"/>
      <c r="DTG327" s="477"/>
      <c r="DTL327" s="477"/>
      <c r="DTO327" s="477"/>
      <c r="DTT327" s="477"/>
      <c r="DTW327" s="477"/>
      <c r="DUB327" s="477"/>
      <c r="DUE327" s="477"/>
      <c r="DUJ327" s="477"/>
      <c r="DUM327" s="477"/>
      <c r="DUR327" s="477"/>
      <c r="DUU327" s="477"/>
      <c r="DUZ327" s="477"/>
      <c r="DVC327" s="477"/>
      <c r="DVH327" s="477"/>
      <c r="DVK327" s="477"/>
      <c r="DVP327" s="477"/>
      <c r="DVS327" s="477"/>
      <c r="DVX327" s="477"/>
      <c r="DWA327" s="477"/>
      <c r="DWF327" s="477"/>
      <c r="DWI327" s="477"/>
      <c r="DWN327" s="477"/>
      <c r="DWQ327" s="477"/>
      <c r="DWV327" s="477"/>
      <c r="DWY327" s="477"/>
      <c r="DXD327" s="477"/>
      <c r="DXG327" s="477"/>
      <c r="DXL327" s="477"/>
      <c r="DXO327" s="477"/>
      <c r="DXT327" s="477"/>
      <c r="DXW327" s="477"/>
      <c r="DYB327" s="477"/>
      <c r="DYE327" s="477"/>
      <c r="DYJ327" s="477"/>
      <c r="DYM327" s="477"/>
      <c r="DYR327" s="477"/>
      <c r="DYU327" s="477"/>
      <c r="DYZ327" s="477"/>
      <c r="DZC327" s="477"/>
      <c r="DZH327" s="477"/>
      <c r="DZK327" s="477"/>
      <c r="DZP327" s="477"/>
      <c r="DZS327" s="477"/>
      <c r="DZX327" s="477"/>
      <c r="EAA327" s="477"/>
      <c r="EAF327" s="477"/>
      <c r="EAI327" s="477"/>
      <c r="EAN327" s="477"/>
      <c r="EAQ327" s="477"/>
      <c r="EAV327" s="477"/>
      <c r="EAY327" s="477"/>
      <c r="EBD327" s="477"/>
      <c r="EBG327" s="477"/>
      <c r="EBL327" s="477"/>
      <c r="EBO327" s="477"/>
      <c r="EBT327" s="477"/>
      <c r="EBW327" s="477"/>
      <c r="ECB327" s="477"/>
      <c r="ECE327" s="477"/>
      <c r="ECJ327" s="477"/>
      <c r="ECM327" s="477"/>
      <c r="ECR327" s="477"/>
      <c r="ECU327" s="477"/>
      <c r="ECZ327" s="477"/>
      <c r="EDC327" s="477"/>
      <c r="EDH327" s="477"/>
      <c r="EDK327" s="477"/>
      <c r="EDP327" s="477"/>
      <c r="EDS327" s="477"/>
      <c r="EDX327" s="477"/>
      <c r="EEA327" s="477"/>
      <c r="EEF327" s="477"/>
      <c r="EEI327" s="477"/>
      <c r="EEN327" s="477"/>
      <c r="EEQ327" s="477"/>
      <c r="EEV327" s="477"/>
      <c r="EEY327" s="477"/>
      <c r="EFD327" s="477"/>
      <c r="EFG327" s="477"/>
      <c r="EFL327" s="477"/>
      <c r="EFO327" s="477"/>
      <c r="EFT327" s="477"/>
      <c r="EFW327" s="477"/>
      <c r="EGB327" s="477"/>
      <c r="EGE327" s="477"/>
      <c r="EGJ327" s="477"/>
      <c r="EGM327" s="477"/>
      <c r="EGR327" s="477"/>
      <c r="EGU327" s="477"/>
      <c r="EGZ327" s="477"/>
      <c r="EHC327" s="477"/>
      <c r="EHH327" s="477"/>
      <c r="EHK327" s="477"/>
      <c r="EHP327" s="477"/>
      <c r="EHS327" s="477"/>
      <c r="EHX327" s="477"/>
      <c r="EIA327" s="477"/>
      <c r="EIF327" s="477"/>
      <c r="EII327" s="477"/>
      <c r="EIN327" s="477"/>
      <c r="EIQ327" s="477"/>
      <c r="EIV327" s="477"/>
      <c r="EIY327" s="477"/>
      <c r="EJD327" s="477"/>
      <c r="EJG327" s="477"/>
      <c r="EJL327" s="477"/>
      <c r="EJO327" s="477"/>
      <c r="EJT327" s="477"/>
      <c r="EJW327" s="477"/>
      <c r="EKB327" s="477"/>
      <c r="EKE327" s="477"/>
      <c r="EKJ327" s="477"/>
      <c r="EKM327" s="477"/>
      <c r="EKR327" s="477"/>
      <c r="EKU327" s="477"/>
      <c r="EKZ327" s="477"/>
      <c r="ELC327" s="477"/>
      <c r="ELH327" s="477"/>
      <c r="ELK327" s="477"/>
      <c r="ELP327" s="477"/>
      <c r="ELS327" s="477"/>
      <c r="ELX327" s="477"/>
      <c r="EMA327" s="477"/>
      <c r="EMF327" s="477"/>
      <c r="EMI327" s="477"/>
      <c r="EMN327" s="477"/>
      <c r="EMQ327" s="477"/>
      <c r="EMV327" s="477"/>
      <c r="EMY327" s="477"/>
      <c r="END327" s="477"/>
      <c r="ENG327" s="477"/>
      <c r="ENL327" s="477"/>
      <c r="ENO327" s="477"/>
      <c r="ENT327" s="477"/>
      <c r="ENW327" s="477"/>
      <c r="EOB327" s="477"/>
      <c r="EOE327" s="477"/>
      <c r="EOJ327" s="477"/>
      <c r="EOM327" s="477"/>
      <c r="EOR327" s="477"/>
      <c r="EOU327" s="477"/>
      <c r="EOZ327" s="477"/>
      <c r="EPC327" s="477"/>
      <c r="EPH327" s="477"/>
      <c r="EPK327" s="477"/>
      <c r="EPP327" s="477"/>
      <c r="EPS327" s="477"/>
      <c r="EPX327" s="477"/>
      <c r="EQA327" s="477"/>
      <c r="EQF327" s="477"/>
      <c r="EQI327" s="477"/>
      <c r="EQN327" s="477"/>
      <c r="EQQ327" s="477"/>
      <c r="EQV327" s="477"/>
      <c r="EQY327" s="477"/>
      <c r="ERD327" s="477"/>
      <c r="ERG327" s="477"/>
      <c r="ERL327" s="477"/>
      <c r="ERO327" s="477"/>
      <c r="ERT327" s="477"/>
      <c r="ERW327" s="477"/>
      <c r="ESB327" s="477"/>
      <c r="ESE327" s="477"/>
      <c r="ESJ327" s="477"/>
      <c r="ESM327" s="477"/>
      <c r="ESR327" s="477"/>
      <c r="ESU327" s="477"/>
      <c r="ESZ327" s="477"/>
      <c r="ETC327" s="477"/>
      <c r="ETH327" s="477"/>
      <c r="ETK327" s="477"/>
      <c r="ETP327" s="477"/>
      <c r="ETS327" s="477"/>
      <c r="ETX327" s="477"/>
      <c r="EUA327" s="477"/>
      <c r="EUF327" s="477"/>
      <c r="EUI327" s="477"/>
      <c r="EUN327" s="477"/>
      <c r="EUQ327" s="477"/>
      <c r="EUV327" s="477"/>
      <c r="EUY327" s="477"/>
      <c r="EVD327" s="477"/>
      <c r="EVG327" s="477"/>
      <c r="EVL327" s="477"/>
      <c r="EVO327" s="477"/>
      <c r="EVT327" s="477"/>
      <c r="EVW327" s="477"/>
      <c r="EWB327" s="477"/>
      <c r="EWE327" s="477"/>
      <c r="EWJ327" s="477"/>
      <c r="EWM327" s="477"/>
      <c r="EWR327" s="477"/>
      <c r="EWU327" s="477"/>
      <c r="EWZ327" s="477"/>
      <c r="EXC327" s="477"/>
      <c r="EXH327" s="477"/>
      <c r="EXK327" s="477"/>
      <c r="EXP327" s="477"/>
      <c r="EXS327" s="477"/>
      <c r="EXX327" s="477"/>
      <c r="EYA327" s="477"/>
      <c r="EYF327" s="477"/>
      <c r="EYI327" s="477"/>
      <c r="EYN327" s="477"/>
      <c r="EYQ327" s="477"/>
      <c r="EYV327" s="477"/>
      <c r="EYY327" s="477"/>
      <c r="EZD327" s="477"/>
      <c r="EZG327" s="477"/>
      <c r="EZL327" s="477"/>
      <c r="EZO327" s="477"/>
      <c r="EZT327" s="477"/>
      <c r="EZW327" s="477"/>
      <c r="FAB327" s="477"/>
      <c r="FAE327" s="477"/>
      <c r="FAJ327" s="477"/>
      <c r="FAM327" s="477"/>
      <c r="FAR327" s="477"/>
      <c r="FAU327" s="477"/>
      <c r="FAZ327" s="477"/>
      <c r="FBC327" s="477"/>
      <c r="FBH327" s="477"/>
      <c r="FBK327" s="477"/>
      <c r="FBP327" s="477"/>
      <c r="FBS327" s="477"/>
      <c r="FBX327" s="477"/>
      <c r="FCA327" s="477"/>
      <c r="FCF327" s="477"/>
      <c r="FCI327" s="477"/>
      <c r="FCN327" s="477"/>
      <c r="FCQ327" s="477"/>
      <c r="FCV327" s="477"/>
      <c r="FCY327" s="477"/>
      <c r="FDD327" s="477"/>
      <c r="FDG327" s="477"/>
      <c r="FDL327" s="477"/>
      <c r="FDO327" s="477"/>
      <c r="FDT327" s="477"/>
      <c r="FDW327" s="477"/>
      <c r="FEB327" s="477"/>
      <c r="FEE327" s="477"/>
      <c r="FEJ327" s="477"/>
      <c r="FEM327" s="477"/>
      <c r="FER327" s="477"/>
      <c r="FEU327" s="477"/>
      <c r="FEZ327" s="477"/>
      <c r="FFC327" s="477"/>
      <c r="FFH327" s="477"/>
      <c r="FFK327" s="477"/>
      <c r="FFP327" s="477"/>
      <c r="FFS327" s="477"/>
      <c r="FFX327" s="477"/>
      <c r="FGA327" s="477"/>
      <c r="FGF327" s="477"/>
      <c r="FGI327" s="477"/>
      <c r="FGN327" s="477"/>
      <c r="FGQ327" s="477"/>
      <c r="FGV327" s="477"/>
      <c r="FGY327" s="477"/>
      <c r="FHD327" s="477"/>
      <c r="FHG327" s="477"/>
      <c r="FHL327" s="477"/>
      <c r="FHO327" s="477"/>
      <c r="FHT327" s="477"/>
      <c r="FHW327" s="477"/>
      <c r="FIB327" s="477"/>
      <c r="FIE327" s="477"/>
      <c r="FIJ327" s="477"/>
      <c r="FIM327" s="477"/>
      <c r="FIR327" s="477"/>
      <c r="FIU327" s="477"/>
      <c r="FIZ327" s="477"/>
      <c r="FJC327" s="477"/>
      <c r="FJH327" s="477"/>
      <c r="FJK327" s="477"/>
      <c r="FJP327" s="477"/>
      <c r="FJS327" s="477"/>
      <c r="FJX327" s="477"/>
      <c r="FKA327" s="477"/>
      <c r="FKF327" s="477"/>
      <c r="FKI327" s="477"/>
      <c r="FKN327" s="477"/>
      <c r="FKQ327" s="477"/>
      <c r="FKV327" s="477"/>
      <c r="FKY327" s="477"/>
      <c r="FLD327" s="477"/>
      <c r="FLG327" s="477"/>
      <c r="FLL327" s="477"/>
      <c r="FLO327" s="477"/>
      <c r="FLT327" s="477"/>
      <c r="FLW327" s="477"/>
      <c r="FMB327" s="477"/>
      <c r="FME327" s="477"/>
      <c r="FMJ327" s="477"/>
      <c r="FMM327" s="477"/>
      <c r="FMR327" s="477"/>
      <c r="FMU327" s="477"/>
      <c r="FMZ327" s="477"/>
      <c r="FNC327" s="477"/>
      <c r="FNH327" s="477"/>
      <c r="FNK327" s="477"/>
      <c r="FNP327" s="477"/>
      <c r="FNS327" s="477"/>
      <c r="FNX327" s="477"/>
      <c r="FOA327" s="477"/>
      <c r="FOF327" s="477"/>
      <c r="FOI327" s="477"/>
      <c r="FON327" s="477"/>
      <c r="FOQ327" s="477"/>
      <c r="FOV327" s="477"/>
      <c r="FOY327" s="477"/>
      <c r="FPD327" s="477"/>
      <c r="FPG327" s="477"/>
      <c r="FPL327" s="477"/>
      <c r="FPO327" s="477"/>
      <c r="FPT327" s="477"/>
      <c r="FPW327" s="477"/>
      <c r="FQB327" s="477"/>
      <c r="FQE327" s="477"/>
      <c r="FQJ327" s="477"/>
      <c r="FQM327" s="477"/>
      <c r="FQR327" s="477"/>
      <c r="FQU327" s="477"/>
      <c r="FQZ327" s="477"/>
      <c r="FRC327" s="477"/>
      <c r="FRH327" s="477"/>
      <c r="FRK327" s="477"/>
      <c r="FRP327" s="477"/>
      <c r="FRS327" s="477"/>
      <c r="FRX327" s="477"/>
      <c r="FSA327" s="477"/>
      <c r="FSF327" s="477"/>
      <c r="FSI327" s="477"/>
      <c r="FSN327" s="477"/>
      <c r="FSQ327" s="477"/>
      <c r="FSV327" s="477"/>
      <c r="FSY327" s="477"/>
      <c r="FTD327" s="477"/>
      <c r="FTG327" s="477"/>
      <c r="FTL327" s="477"/>
      <c r="FTO327" s="477"/>
      <c r="FTT327" s="477"/>
      <c r="FTW327" s="477"/>
      <c r="FUB327" s="477"/>
      <c r="FUE327" s="477"/>
      <c r="FUJ327" s="477"/>
      <c r="FUM327" s="477"/>
      <c r="FUR327" s="477"/>
      <c r="FUU327" s="477"/>
      <c r="FUZ327" s="477"/>
      <c r="FVC327" s="477"/>
      <c r="FVH327" s="477"/>
      <c r="FVK327" s="477"/>
      <c r="FVP327" s="477"/>
      <c r="FVS327" s="477"/>
      <c r="FVX327" s="477"/>
      <c r="FWA327" s="477"/>
      <c r="FWF327" s="477"/>
      <c r="FWI327" s="477"/>
      <c r="FWN327" s="477"/>
      <c r="FWQ327" s="477"/>
      <c r="FWV327" s="477"/>
      <c r="FWY327" s="477"/>
      <c r="FXD327" s="477"/>
      <c r="FXG327" s="477"/>
      <c r="FXL327" s="477"/>
      <c r="FXO327" s="477"/>
      <c r="FXT327" s="477"/>
      <c r="FXW327" s="477"/>
      <c r="FYB327" s="477"/>
      <c r="FYE327" s="477"/>
      <c r="FYJ327" s="477"/>
      <c r="FYM327" s="477"/>
      <c r="FYR327" s="477"/>
      <c r="FYU327" s="477"/>
      <c r="FYZ327" s="477"/>
      <c r="FZC327" s="477"/>
      <c r="FZH327" s="477"/>
      <c r="FZK327" s="477"/>
      <c r="FZP327" s="477"/>
      <c r="FZS327" s="477"/>
      <c r="FZX327" s="477"/>
      <c r="GAA327" s="477"/>
      <c r="GAF327" s="477"/>
      <c r="GAI327" s="477"/>
      <c r="GAN327" s="477"/>
      <c r="GAQ327" s="477"/>
      <c r="GAV327" s="477"/>
      <c r="GAY327" s="477"/>
      <c r="GBD327" s="477"/>
      <c r="GBG327" s="477"/>
      <c r="GBL327" s="477"/>
      <c r="GBO327" s="477"/>
      <c r="GBT327" s="477"/>
      <c r="GBW327" s="477"/>
      <c r="GCB327" s="477"/>
      <c r="GCE327" s="477"/>
      <c r="GCJ327" s="477"/>
      <c r="GCM327" s="477"/>
      <c r="GCR327" s="477"/>
      <c r="GCU327" s="477"/>
      <c r="GCZ327" s="477"/>
      <c r="GDC327" s="477"/>
      <c r="GDH327" s="477"/>
      <c r="GDK327" s="477"/>
      <c r="GDP327" s="477"/>
      <c r="GDS327" s="477"/>
      <c r="GDX327" s="477"/>
      <c r="GEA327" s="477"/>
      <c r="GEF327" s="477"/>
      <c r="GEI327" s="477"/>
      <c r="GEN327" s="477"/>
      <c r="GEQ327" s="477"/>
      <c r="GEV327" s="477"/>
      <c r="GEY327" s="477"/>
      <c r="GFD327" s="477"/>
      <c r="GFG327" s="477"/>
      <c r="GFL327" s="477"/>
      <c r="GFO327" s="477"/>
      <c r="GFT327" s="477"/>
      <c r="GFW327" s="477"/>
      <c r="GGB327" s="477"/>
      <c r="GGE327" s="477"/>
      <c r="GGJ327" s="477"/>
      <c r="GGM327" s="477"/>
      <c r="GGR327" s="477"/>
      <c r="GGU327" s="477"/>
      <c r="GGZ327" s="477"/>
      <c r="GHC327" s="477"/>
      <c r="GHH327" s="477"/>
      <c r="GHK327" s="477"/>
      <c r="GHP327" s="477"/>
      <c r="GHS327" s="477"/>
      <c r="GHX327" s="477"/>
      <c r="GIA327" s="477"/>
      <c r="GIF327" s="477"/>
      <c r="GII327" s="477"/>
      <c r="GIN327" s="477"/>
      <c r="GIQ327" s="477"/>
      <c r="GIV327" s="477"/>
      <c r="GIY327" s="477"/>
      <c r="GJD327" s="477"/>
      <c r="GJG327" s="477"/>
      <c r="GJL327" s="477"/>
      <c r="GJO327" s="477"/>
      <c r="GJT327" s="477"/>
      <c r="GJW327" s="477"/>
      <c r="GKB327" s="477"/>
      <c r="GKE327" s="477"/>
      <c r="GKJ327" s="477"/>
      <c r="GKM327" s="477"/>
      <c r="GKR327" s="477"/>
      <c r="GKU327" s="477"/>
      <c r="GKZ327" s="477"/>
      <c r="GLC327" s="477"/>
      <c r="GLH327" s="477"/>
      <c r="GLK327" s="477"/>
      <c r="GLP327" s="477"/>
      <c r="GLS327" s="477"/>
      <c r="GLX327" s="477"/>
      <c r="GMA327" s="477"/>
      <c r="GMF327" s="477"/>
      <c r="GMI327" s="477"/>
      <c r="GMN327" s="477"/>
      <c r="GMQ327" s="477"/>
      <c r="GMV327" s="477"/>
      <c r="GMY327" s="477"/>
      <c r="GND327" s="477"/>
      <c r="GNG327" s="477"/>
      <c r="GNL327" s="477"/>
      <c r="GNO327" s="477"/>
      <c r="GNT327" s="477"/>
      <c r="GNW327" s="477"/>
      <c r="GOB327" s="477"/>
      <c r="GOE327" s="477"/>
      <c r="GOJ327" s="477"/>
      <c r="GOM327" s="477"/>
      <c r="GOR327" s="477"/>
      <c r="GOU327" s="477"/>
      <c r="GOZ327" s="477"/>
      <c r="GPC327" s="477"/>
      <c r="GPH327" s="477"/>
      <c r="GPK327" s="477"/>
      <c r="GPP327" s="477"/>
      <c r="GPS327" s="477"/>
      <c r="GPX327" s="477"/>
      <c r="GQA327" s="477"/>
      <c r="GQF327" s="477"/>
      <c r="GQI327" s="477"/>
      <c r="GQN327" s="477"/>
      <c r="GQQ327" s="477"/>
      <c r="GQV327" s="477"/>
      <c r="GQY327" s="477"/>
      <c r="GRD327" s="477"/>
      <c r="GRG327" s="477"/>
      <c r="GRL327" s="477"/>
      <c r="GRO327" s="477"/>
      <c r="GRT327" s="477"/>
      <c r="GRW327" s="477"/>
      <c r="GSB327" s="477"/>
      <c r="GSE327" s="477"/>
      <c r="GSJ327" s="477"/>
      <c r="GSM327" s="477"/>
      <c r="GSR327" s="477"/>
      <c r="GSU327" s="477"/>
      <c r="GSZ327" s="477"/>
      <c r="GTC327" s="477"/>
      <c r="GTH327" s="477"/>
      <c r="GTK327" s="477"/>
      <c r="GTP327" s="477"/>
      <c r="GTS327" s="477"/>
      <c r="GTX327" s="477"/>
      <c r="GUA327" s="477"/>
      <c r="GUF327" s="477"/>
      <c r="GUI327" s="477"/>
      <c r="GUN327" s="477"/>
      <c r="GUQ327" s="477"/>
      <c r="GUV327" s="477"/>
      <c r="GUY327" s="477"/>
      <c r="GVD327" s="477"/>
      <c r="GVG327" s="477"/>
      <c r="GVL327" s="477"/>
      <c r="GVO327" s="477"/>
      <c r="GVT327" s="477"/>
      <c r="GVW327" s="477"/>
      <c r="GWB327" s="477"/>
      <c r="GWE327" s="477"/>
      <c r="GWJ327" s="477"/>
      <c r="GWM327" s="477"/>
      <c r="GWR327" s="477"/>
      <c r="GWU327" s="477"/>
      <c r="GWZ327" s="477"/>
      <c r="GXC327" s="477"/>
      <c r="GXH327" s="477"/>
      <c r="GXK327" s="477"/>
      <c r="GXP327" s="477"/>
      <c r="GXS327" s="477"/>
      <c r="GXX327" s="477"/>
      <c r="GYA327" s="477"/>
      <c r="GYF327" s="477"/>
      <c r="GYI327" s="477"/>
      <c r="GYN327" s="477"/>
      <c r="GYQ327" s="477"/>
      <c r="GYV327" s="477"/>
      <c r="GYY327" s="477"/>
      <c r="GZD327" s="477"/>
      <c r="GZG327" s="477"/>
      <c r="GZL327" s="477"/>
      <c r="GZO327" s="477"/>
      <c r="GZT327" s="477"/>
      <c r="GZW327" s="477"/>
      <c r="HAB327" s="477"/>
      <c r="HAE327" s="477"/>
      <c r="HAJ327" s="477"/>
      <c r="HAM327" s="477"/>
      <c r="HAR327" s="477"/>
      <c r="HAU327" s="477"/>
      <c r="HAZ327" s="477"/>
      <c r="HBC327" s="477"/>
      <c r="HBH327" s="477"/>
      <c r="HBK327" s="477"/>
      <c r="HBP327" s="477"/>
      <c r="HBS327" s="477"/>
      <c r="HBX327" s="477"/>
      <c r="HCA327" s="477"/>
      <c r="HCF327" s="477"/>
      <c r="HCI327" s="477"/>
      <c r="HCN327" s="477"/>
      <c r="HCQ327" s="477"/>
      <c r="HCV327" s="477"/>
      <c r="HCY327" s="477"/>
      <c r="HDD327" s="477"/>
      <c r="HDG327" s="477"/>
      <c r="HDL327" s="477"/>
      <c r="HDO327" s="477"/>
      <c r="HDT327" s="477"/>
      <c r="HDW327" s="477"/>
      <c r="HEB327" s="477"/>
      <c r="HEE327" s="477"/>
      <c r="HEJ327" s="477"/>
      <c r="HEM327" s="477"/>
      <c r="HER327" s="477"/>
      <c r="HEU327" s="477"/>
      <c r="HEZ327" s="477"/>
      <c r="HFC327" s="477"/>
      <c r="HFH327" s="477"/>
      <c r="HFK327" s="477"/>
      <c r="HFP327" s="477"/>
      <c r="HFS327" s="477"/>
      <c r="HFX327" s="477"/>
      <c r="HGA327" s="477"/>
      <c r="HGF327" s="477"/>
      <c r="HGI327" s="477"/>
      <c r="HGN327" s="477"/>
      <c r="HGQ327" s="477"/>
      <c r="HGV327" s="477"/>
      <c r="HGY327" s="477"/>
      <c r="HHD327" s="477"/>
      <c r="HHG327" s="477"/>
      <c r="HHL327" s="477"/>
      <c r="HHO327" s="477"/>
      <c r="HHT327" s="477"/>
      <c r="HHW327" s="477"/>
      <c r="HIB327" s="477"/>
      <c r="HIE327" s="477"/>
      <c r="HIJ327" s="477"/>
      <c r="HIM327" s="477"/>
      <c r="HIR327" s="477"/>
      <c r="HIU327" s="477"/>
      <c r="HIZ327" s="477"/>
      <c r="HJC327" s="477"/>
      <c r="HJH327" s="477"/>
      <c r="HJK327" s="477"/>
      <c r="HJP327" s="477"/>
      <c r="HJS327" s="477"/>
      <c r="HJX327" s="477"/>
      <c r="HKA327" s="477"/>
      <c r="HKF327" s="477"/>
      <c r="HKI327" s="477"/>
      <c r="HKN327" s="477"/>
      <c r="HKQ327" s="477"/>
      <c r="HKV327" s="477"/>
      <c r="HKY327" s="477"/>
      <c r="HLD327" s="477"/>
      <c r="HLG327" s="477"/>
      <c r="HLL327" s="477"/>
      <c r="HLO327" s="477"/>
      <c r="HLT327" s="477"/>
      <c r="HLW327" s="477"/>
      <c r="HMB327" s="477"/>
      <c r="HME327" s="477"/>
      <c r="HMJ327" s="477"/>
      <c r="HMM327" s="477"/>
      <c r="HMR327" s="477"/>
      <c r="HMU327" s="477"/>
      <c r="HMZ327" s="477"/>
      <c r="HNC327" s="477"/>
      <c r="HNH327" s="477"/>
      <c r="HNK327" s="477"/>
      <c r="HNP327" s="477"/>
      <c r="HNS327" s="477"/>
      <c r="HNX327" s="477"/>
      <c r="HOA327" s="477"/>
      <c r="HOF327" s="477"/>
      <c r="HOI327" s="477"/>
      <c r="HON327" s="477"/>
      <c r="HOQ327" s="477"/>
      <c r="HOV327" s="477"/>
      <c r="HOY327" s="477"/>
      <c r="HPD327" s="477"/>
      <c r="HPG327" s="477"/>
      <c r="HPL327" s="477"/>
      <c r="HPO327" s="477"/>
      <c r="HPT327" s="477"/>
      <c r="HPW327" s="477"/>
      <c r="HQB327" s="477"/>
      <c r="HQE327" s="477"/>
      <c r="HQJ327" s="477"/>
      <c r="HQM327" s="477"/>
      <c r="HQR327" s="477"/>
      <c r="HQU327" s="477"/>
      <c r="HQZ327" s="477"/>
      <c r="HRC327" s="477"/>
      <c r="HRH327" s="477"/>
      <c r="HRK327" s="477"/>
      <c r="HRP327" s="477"/>
      <c r="HRS327" s="477"/>
      <c r="HRX327" s="477"/>
      <c r="HSA327" s="477"/>
      <c r="HSF327" s="477"/>
      <c r="HSI327" s="477"/>
      <c r="HSN327" s="477"/>
      <c r="HSQ327" s="477"/>
      <c r="HSV327" s="477"/>
      <c r="HSY327" s="477"/>
      <c r="HTD327" s="477"/>
      <c r="HTG327" s="477"/>
      <c r="HTL327" s="477"/>
      <c r="HTO327" s="477"/>
      <c r="HTT327" s="477"/>
      <c r="HTW327" s="477"/>
      <c r="HUB327" s="477"/>
      <c r="HUE327" s="477"/>
      <c r="HUJ327" s="477"/>
      <c r="HUM327" s="477"/>
      <c r="HUR327" s="477"/>
      <c r="HUU327" s="477"/>
      <c r="HUZ327" s="477"/>
      <c r="HVC327" s="477"/>
      <c r="HVH327" s="477"/>
      <c r="HVK327" s="477"/>
      <c r="HVP327" s="477"/>
      <c r="HVS327" s="477"/>
      <c r="HVX327" s="477"/>
      <c r="HWA327" s="477"/>
      <c r="HWF327" s="477"/>
      <c r="HWI327" s="477"/>
      <c r="HWN327" s="477"/>
      <c r="HWQ327" s="477"/>
      <c r="HWV327" s="477"/>
      <c r="HWY327" s="477"/>
      <c r="HXD327" s="477"/>
      <c r="HXG327" s="477"/>
      <c r="HXL327" s="477"/>
      <c r="HXO327" s="477"/>
      <c r="HXT327" s="477"/>
      <c r="HXW327" s="477"/>
      <c r="HYB327" s="477"/>
      <c r="HYE327" s="477"/>
      <c r="HYJ327" s="477"/>
      <c r="HYM327" s="477"/>
      <c r="HYR327" s="477"/>
      <c r="HYU327" s="477"/>
      <c r="HYZ327" s="477"/>
      <c r="HZC327" s="477"/>
      <c r="HZH327" s="477"/>
      <c r="HZK327" s="477"/>
      <c r="HZP327" s="477"/>
      <c r="HZS327" s="477"/>
      <c r="HZX327" s="477"/>
      <c r="IAA327" s="477"/>
      <c r="IAF327" s="477"/>
      <c r="IAI327" s="477"/>
      <c r="IAN327" s="477"/>
      <c r="IAQ327" s="477"/>
      <c r="IAV327" s="477"/>
      <c r="IAY327" s="477"/>
      <c r="IBD327" s="477"/>
      <c r="IBG327" s="477"/>
      <c r="IBL327" s="477"/>
      <c r="IBO327" s="477"/>
      <c r="IBT327" s="477"/>
      <c r="IBW327" s="477"/>
      <c r="ICB327" s="477"/>
      <c r="ICE327" s="477"/>
      <c r="ICJ327" s="477"/>
      <c r="ICM327" s="477"/>
      <c r="ICR327" s="477"/>
      <c r="ICU327" s="477"/>
      <c r="ICZ327" s="477"/>
      <c r="IDC327" s="477"/>
      <c r="IDH327" s="477"/>
      <c r="IDK327" s="477"/>
      <c r="IDP327" s="477"/>
      <c r="IDS327" s="477"/>
      <c r="IDX327" s="477"/>
      <c r="IEA327" s="477"/>
      <c r="IEF327" s="477"/>
      <c r="IEI327" s="477"/>
      <c r="IEN327" s="477"/>
      <c r="IEQ327" s="477"/>
      <c r="IEV327" s="477"/>
      <c r="IEY327" s="477"/>
      <c r="IFD327" s="477"/>
      <c r="IFG327" s="477"/>
      <c r="IFL327" s="477"/>
      <c r="IFO327" s="477"/>
      <c r="IFT327" s="477"/>
      <c r="IFW327" s="477"/>
      <c r="IGB327" s="477"/>
      <c r="IGE327" s="477"/>
      <c r="IGJ327" s="477"/>
      <c r="IGM327" s="477"/>
      <c r="IGR327" s="477"/>
      <c r="IGU327" s="477"/>
      <c r="IGZ327" s="477"/>
      <c r="IHC327" s="477"/>
      <c r="IHH327" s="477"/>
      <c r="IHK327" s="477"/>
      <c r="IHP327" s="477"/>
      <c r="IHS327" s="477"/>
      <c r="IHX327" s="477"/>
      <c r="IIA327" s="477"/>
      <c r="IIF327" s="477"/>
      <c r="III327" s="477"/>
      <c r="IIN327" s="477"/>
      <c r="IIQ327" s="477"/>
      <c r="IIV327" s="477"/>
      <c r="IIY327" s="477"/>
      <c r="IJD327" s="477"/>
      <c r="IJG327" s="477"/>
      <c r="IJL327" s="477"/>
      <c r="IJO327" s="477"/>
      <c r="IJT327" s="477"/>
      <c r="IJW327" s="477"/>
      <c r="IKB327" s="477"/>
      <c r="IKE327" s="477"/>
      <c r="IKJ327" s="477"/>
      <c r="IKM327" s="477"/>
      <c r="IKR327" s="477"/>
      <c r="IKU327" s="477"/>
      <c r="IKZ327" s="477"/>
      <c r="ILC327" s="477"/>
      <c r="ILH327" s="477"/>
      <c r="ILK327" s="477"/>
      <c r="ILP327" s="477"/>
      <c r="ILS327" s="477"/>
      <c r="ILX327" s="477"/>
      <c r="IMA327" s="477"/>
      <c r="IMF327" s="477"/>
      <c r="IMI327" s="477"/>
      <c r="IMN327" s="477"/>
      <c r="IMQ327" s="477"/>
      <c r="IMV327" s="477"/>
      <c r="IMY327" s="477"/>
      <c r="IND327" s="477"/>
      <c r="ING327" s="477"/>
      <c r="INL327" s="477"/>
      <c r="INO327" s="477"/>
      <c r="INT327" s="477"/>
      <c r="INW327" s="477"/>
      <c r="IOB327" s="477"/>
      <c r="IOE327" s="477"/>
      <c r="IOJ327" s="477"/>
      <c r="IOM327" s="477"/>
      <c r="IOR327" s="477"/>
      <c r="IOU327" s="477"/>
      <c r="IOZ327" s="477"/>
      <c r="IPC327" s="477"/>
      <c r="IPH327" s="477"/>
      <c r="IPK327" s="477"/>
      <c r="IPP327" s="477"/>
      <c r="IPS327" s="477"/>
      <c r="IPX327" s="477"/>
      <c r="IQA327" s="477"/>
      <c r="IQF327" s="477"/>
      <c r="IQI327" s="477"/>
      <c r="IQN327" s="477"/>
      <c r="IQQ327" s="477"/>
      <c r="IQV327" s="477"/>
      <c r="IQY327" s="477"/>
      <c r="IRD327" s="477"/>
      <c r="IRG327" s="477"/>
      <c r="IRL327" s="477"/>
      <c r="IRO327" s="477"/>
      <c r="IRT327" s="477"/>
      <c r="IRW327" s="477"/>
      <c r="ISB327" s="477"/>
      <c r="ISE327" s="477"/>
      <c r="ISJ327" s="477"/>
      <c r="ISM327" s="477"/>
      <c r="ISR327" s="477"/>
      <c r="ISU327" s="477"/>
      <c r="ISZ327" s="477"/>
      <c r="ITC327" s="477"/>
      <c r="ITH327" s="477"/>
      <c r="ITK327" s="477"/>
      <c r="ITP327" s="477"/>
      <c r="ITS327" s="477"/>
      <c r="ITX327" s="477"/>
      <c r="IUA327" s="477"/>
      <c r="IUF327" s="477"/>
      <c r="IUI327" s="477"/>
      <c r="IUN327" s="477"/>
      <c r="IUQ327" s="477"/>
      <c r="IUV327" s="477"/>
      <c r="IUY327" s="477"/>
      <c r="IVD327" s="477"/>
      <c r="IVG327" s="477"/>
      <c r="IVL327" s="477"/>
      <c r="IVO327" s="477"/>
      <c r="IVT327" s="477"/>
      <c r="IVW327" s="477"/>
      <c r="IWB327" s="477"/>
      <c r="IWE327" s="477"/>
      <c r="IWJ327" s="477"/>
      <c r="IWM327" s="477"/>
      <c r="IWR327" s="477"/>
      <c r="IWU327" s="477"/>
      <c r="IWZ327" s="477"/>
      <c r="IXC327" s="477"/>
      <c r="IXH327" s="477"/>
      <c r="IXK327" s="477"/>
      <c r="IXP327" s="477"/>
      <c r="IXS327" s="477"/>
      <c r="IXX327" s="477"/>
      <c r="IYA327" s="477"/>
      <c r="IYF327" s="477"/>
      <c r="IYI327" s="477"/>
      <c r="IYN327" s="477"/>
      <c r="IYQ327" s="477"/>
      <c r="IYV327" s="477"/>
      <c r="IYY327" s="477"/>
      <c r="IZD327" s="477"/>
      <c r="IZG327" s="477"/>
      <c r="IZL327" s="477"/>
      <c r="IZO327" s="477"/>
      <c r="IZT327" s="477"/>
      <c r="IZW327" s="477"/>
      <c r="JAB327" s="477"/>
      <c r="JAE327" s="477"/>
      <c r="JAJ327" s="477"/>
      <c r="JAM327" s="477"/>
      <c r="JAR327" s="477"/>
      <c r="JAU327" s="477"/>
      <c r="JAZ327" s="477"/>
      <c r="JBC327" s="477"/>
      <c r="JBH327" s="477"/>
      <c r="JBK327" s="477"/>
      <c r="JBP327" s="477"/>
      <c r="JBS327" s="477"/>
      <c r="JBX327" s="477"/>
      <c r="JCA327" s="477"/>
      <c r="JCF327" s="477"/>
      <c r="JCI327" s="477"/>
      <c r="JCN327" s="477"/>
      <c r="JCQ327" s="477"/>
      <c r="JCV327" s="477"/>
      <c r="JCY327" s="477"/>
      <c r="JDD327" s="477"/>
      <c r="JDG327" s="477"/>
      <c r="JDL327" s="477"/>
      <c r="JDO327" s="477"/>
      <c r="JDT327" s="477"/>
      <c r="JDW327" s="477"/>
      <c r="JEB327" s="477"/>
      <c r="JEE327" s="477"/>
      <c r="JEJ327" s="477"/>
      <c r="JEM327" s="477"/>
      <c r="JER327" s="477"/>
      <c r="JEU327" s="477"/>
      <c r="JEZ327" s="477"/>
      <c r="JFC327" s="477"/>
      <c r="JFH327" s="477"/>
      <c r="JFK327" s="477"/>
      <c r="JFP327" s="477"/>
      <c r="JFS327" s="477"/>
      <c r="JFX327" s="477"/>
      <c r="JGA327" s="477"/>
      <c r="JGF327" s="477"/>
      <c r="JGI327" s="477"/>
      <c r="JGN327" s="477"/>
      <c r="JGQ327" s="477"/>
      <c r="JGV327" s="477"/>
      <c r="JGY327" s="477"/>
      <c r="JHD327" s="477"/>
      <c r="JHG327" s="477"/>
      <c r="JHL327" s="477"/>
      <c r="JHO327" s="477"/>
      <c r="JHT327" s="477"/>
      <c r="JHW327" s="477"/>
      <c r="JIB327" s="477"/>
      <c r="JIE327" s="477"/>
      <c r="JIJ327" s="477"/>
      <c r="JIM327" s="477"/>
      <c r="JIR327" s="477"/>
      <c r="JIU327" s="477"/>
      <c r="JIZ327" s="477"/>
      <c r="JJC327" s="477"/>
      <c r="JJH327" s="477"/>
      <c r="JJK327" s="477"/>
      <c r="JJP327" s="477"/>
      <c r="JJS327" s="477"/>
      <c r="JJX327" s="477"/>
      <c r="JKA327" s="477"/>
      <c r="JKF327" s="477"/>
      <c r="JKI327" s="477"/>
      <c r="JKN327" s="477"/>
      <c r="JKQ327" s="477"/>
      <c r="JKV327" s="477"/>
      <c r="JKY327" s="477"/>
      <c r="JLD327" s="477"/>
      <c r="JLG327" s="477"/>
      <c r="JLL327" s="477"/>
      <c r="JLO327" s="477"/>
      <c r="JLT327" s="477"/>
      <c r="JLW327" s="477"/>
      <c r="JMB327" s="477"/>
      <c r="JME327" s="477"/>
      <c r="JMJ327" s="477"/>
      <c r="JMM327" s="477"/>
      <c r="JMR327" s="477"/>
      <c r="JMU327" s="477"/>
      <c r="JMZ327" s="477"/>
      <c r="JNC327" s="477"/>
      <c r="JNH327" s="477"/>
      <c r="JNK327" s="477"/>
      <c r="JNP327" s="477"/>
      <c r="JNS327" s="477"/>
      <c r="JNX327" s="477"/>
      <c r="JOA327" s="477"/>
      <c r="JOF327" s="477"/>
      <c r="JOI327" s="477"/>
      <c r="JON327" s="477"/>
      <c r="JOQ327" s="477"/>
      <c r="JOV327" s="477"/>
      <c r="JOY327" s="477"/>
      <c r="JPD327" s="477"/>
      <c r="JPG327" s="477"/>
      <c r="JPL327" s="477"/>
      <c r="JPO327" s="477"/>
      <c r="JPT327" s="477"/>
      <c r="JPW327" s="477"/>
      <c r="JQB327" s="477"/>
      <c r="JQE327" s="477"/>
      <c r="JQJ327" s="477"/>
      <c r="JQM327" s="477"/>
      <c r="JQR327" s="477"/>
      <c r="JQU327" s="477"/>
      <c r="JQZ327" s="477"/>
      <c r="JRC327" s="477"/>
      <c r="JRH327" s="477"/>
      <c r="JRK327" s="477"/>
      <c r="JRP327" s="477"/>
      <c r="JRS327" s="477"/>
      <c r="JRX327" s="477"/>
      <c r="JSA327" s="477"/>
      <c r="JSF327" s="477"/>
      <c r="JSI327" s="477"/>
      <c r="JSN327" s="477"/>
      <c r="JSQ327" s="477"/>
      <c r="JSV327" s="477"/>
      <c r="JSY327" s="477"/>
      <c r="JTD327" s="477"/>
      <c r="JTG327" s="477"/>
      <c r="JTL327" s="477"/>
      <c r="JTO327" s="477"/>
      <c r="JTT327" s="477"/>
      <c r="JTW327" s="477"/>
      <c r="JUB327" s="477"/>
      <c r="JUE327" s="477"/>
      <c r="JUJ327" s="477"/>
      <c r="JUM327" s="477"/>
      <c r="JUR327" s="477"/>
      <c r="JUU327" s="477"/>
      <c r="JUZ327" s="477"/>
      <c r="JVC327" s="477"/>
      <c r="JVH327" s="477"/>
      <c r="JVK327" s="477"/>
      <c r="JVP327" s="477"/>
      <c r="JVS327" s="477"/>
      <c r="JVX327" s="477"/>
      <c r="JWA327" s="477"/>
      <c r="JWF327" s="477"/>
      <c r="JWI327" s="477"/>
      <c r="JWN327" s="477"/>
      <c r="JWQ327" s="477"/>
      <c r="JWV327" s="477"/>
      <c r="JWY327" s="477"/>
      <c r="JXD327" s="477"/>
      <c r="JXG327" s="477"/>
      <c r="JXL327" s="477"/>
      <c r="JXO327" s="477"/>
      <c r="JXT327" s="477"/>
      <c r="JXW327" s="477"/>
      <c r="JYB327" s="477"/>
      <c r="JYE327" s="477"/>
      <c r="JYJ327" s="477"/>
      <c r="JYM327" s="477"/>
      <c r="JYR327" s="477"/>
      <c r="JYU327" s="477"/>
      <c r="JYZ327" s="477"/>
      <c r="JZC327" s="477"/>
      <c r="JZH327" s="477"/>
      <c r="JZK327" s="477"/>
      <c r="JZP327" s="477"/>
      <c r="JZS327" s="477"/>
      <c r="JZX327" s="477"/>
      <c r="KAA327" s="477"/>
      <c r="KAF327" s="477"/>
      <c r="KAI327" s="477"/>
      <c r="KAN327" s="477"/>
      <c r="KAQ327" s="477"/>
      <c r="KAV327" s="477"/>
      <c r="KAY327" s="477"/>
      <c r="KBD327" s="477"/>
      <c r="KBG327" s="477"/>
      <c r="KBL327" s="477"/>
      <c r="KBO327" s="477"/>
      <c r="KBT327" s="477"/>
      <c r="KBW327" s="477"/>
      <c r="KCB327" s="477"/>
      <c r="KCE327" s="477"/>
      <c r="KCJ327" s="477"/>
      <c r="KCM327" s="477"/>
      <c r="KCR327" s="477"/>
      <c r="KCU327" s="477"/>
      <c r="KCZ327" s="477"/>
      <c r="KDC327" s="477"/>
      <c r="KDH327" s="477"/>
      <c r="KDK327" s="477"/>
      <c r="KDP327" s="477"/>
      <c r="KDS327" s="477"/>
      <c r="KDX327" s="477"/>
      <c r="KEA327" s="477"/>
      <c r="KEF327" s="477"/>
      <c r="KEI327" s="477"/>
      <c r="KEN327" s="477"/>
      <c r="KEQ327" s="477"/>
      <c r="KEV327" s="477"/>
      <c r="KEY327" s="477"/>
      <c r="KFD327" s="477"/>
      <c r="KFG327" s="477"/>
      <c r="KFL327" s="477"/>
      <c r="KFO327" s="477"/>
      <c r="KFT327" s="477"/>
      <c r="KFW327" s="477"/>
      <c r="KGB327" s="477"/>
      <c r="KGE327" s="477"/>
      <c r="KGJ327" s="477"/>
      <c r="KGM327" s="477"/>
      <c r="KGR327" s="477"/>
      <c r="KGU327" s="477"/>
      <c r="KGZ327" s="477"/>
      <c r="KHC327" s="477"/>
      <c r="KHH327" s="477"/>
      <c r="KHK327" s="477"/>
      <c r="KHP327" s="477"/>
      <c r="KHS327" s="477"/>
      <c r="KHX327" s="477"/>
      <c r="KIA327" s="477"/>
      <c r="KIF327" s="477"/>
      <c r="KII327" s="477"/>
      <c r="KIN327" s="477"/>
      <c r="KIQ327" s="477"/>
      <c r="KIV327" s="477"/>
      <c r="KIY327" s="477"/>
      <c r="KJD327" s="477"/>
      <c r="KJG327" s="477"/>
      <c r="KJL327" s="477"/>
      <c r="KJO327" s="477"/>
      <c r="KJT327" s="477"/>
      <c r="KJW327" s="477"/>
      <c r="KKB327" s="477"/>
      <c r="KKE327" s="477"/>
      <c r="KKJ327" s="477"/>
      <c r="KKM327" s="477"/>
      <c r="KKR327" s="477"/>
      <c r="KKU327" s="477"/>
      <c r="KKZ327" s="477"/>
      <c r="KLC327" s="477"/>
      <c r="KLH327" s="477"/>
      <c r="KLK327" s="477"/>
      <c r="KLP327" s="477"/>
      <c r="KLS327" s="477"/>
      <c r="KLX327" s="477"/>
      <c r="KMA327" s="477"/>
      <c r="KMF327" s="477"/>
      <c r="KMI327" s="477"/>
      <c r="KMN327" s="477"/>
      <c r="KMQ327" s="477"/>
      <c r="KMV327" s="477"/>
      <c r="KMY327" s="477"/>
      <c r="KND327" s="477"/>
      <c r="KNG327" s="477"/>
      <c r="KNL327" s="477"/>
      <c r="KNO327" s="477"/>
      <c r="KNT327" s="477"/>
      <c r="KNW327" s="477"/>
      <c r="KOB327" s="477"/>
      <c r="KOE327" s="477"/>
      <c r="KOJ327" s="477"/>
      <c r="KOM327" s="477"/>
      <c r="KOR327" s="477"/>
      <c r="KOU327" s="477"/>
      <c r="KOZ327" s="477"/>
      <c r="KPC327" s="477"/>
      <c r="KPH327" s="477"/>
      <c r="KPK327" s="477"/>
      <c r="KPP327" s="477"/>
      <c r="KPS327" s="477"/>
      <c r="KPX327" s="477"/>
      <c r="KQA327" s="477"/>
      <c r="KQF327" s="477"/>
      <c r="KQI327" s="477"/>
      <c r="KQN327" s="477"/>
      <c r="KQQ327" s="477"/>
      <c r="KQV327" s="477"/>
      <c r="KQY327" s="477"/>
      <c r="KRD327" s="477"/>
      <c r="KRG327" s="477"/>
      <c r="KRL327" s="477"/>
      <c r="KRO327" s="477"/>
      <c r="KRT327" s="477"/>
      <c r="KRW327" s="477"/>
      <c r="KSB327" s="477"/>
      <c r="KSE327" s="477"/>
      <c r="KSJ327" s="477"/>
      <c r="KSM327" s="477"/>
      <c r="KSR327" s="477"/>
      <c r="KSU327" s="477"/>
      <c r="KSZ327" s="477"/>
      <c r="KTC327" s="477"/>
      <c r="KTH327" s="477"/>
      <c r="KTK327" s="477"/>
      <c r="KTP327" s="477"/>
      <c r="KTS327" s="477"/>
      <c r="KTX327" s="477"/>
      <c r="KUA327" s="477"/>
      <c r="KUF327" s="477"/>
      <c r="KUI327" s="477"/>
      <c r="KUN327" s="477"/>
      <c r="KUQ327" s="477"/>
      <c r="KUV327" s="477"/>
      <c r="KUY327" s="477"/>
      <c r="KVD327" s="477"/>
      <c r="KVG327" s="477"/>
      <c r="KVL327" s="477"/>
      <c r="KVO327" s="477"/>
      <c r="KVT327" s="477"/>
      <c r="KVW327" s="477"/>
      <c r="KWB327" s="477"/>
      <c r="KWE327" s="477"/>
      <c r="KWJ327" s="477"/>
      <c r="KWM327" s="477"/>
      <c r="KWR327" s="477"/>
      <c r="KWU327" s="477"/>
      <c r="KWZ327" s="477"/>
      <c r="KXC327" s="477"/>
      <c r="KXH327" s="477"/>
      <c r="KXK327" s="477"/>
      <c r="KXP327" s="477"/>
      <c r="KXS327" s="477"/>
      <c r="KXX327" s="477"/>
      <c r="KYA327" s="477"/>
      <c r="KYF327" s="477"/>
      <c r="KYI327" s="477"/>
      <c r="KYN327" s="477"/>
      <c r="KYQ327" s="477"/>
      <c r="KYV327" s="477"/>
      <c r="KYY327" s="477"/>
      <c r="KZD327" s="477"/>
      <c r="KZG327" s="477"/>
      <c r="KZL327" s="477"/>
      <c r="KZO327" s="477"/>
      <c r="KZT327" s="477"/>
      <c r="KZW327" s="477"/>
      <c r="LAB327" s="477"/>
      <c r="LAE327" s="477"/>
      <c r="LAJ327" s="477"/>
      <c r="LAM327" s="477"/>
      <c r="LAR327" s="477"/>
      <c r="LAU327" s="477"/>
      <c r="LAZ327" s="477"/>
      <c r="LBC327" s="477"/>
      <c r="LBH327" s="477"/>
      <c r="LBK327" s="477"/>
      <c r="LBP327" s="477"/>
      <c r="LBS327" s="477"/>
      <c r="LBX327" s="477"/>
      <c r="LCA327" s="477"/>
      <c r="LCF327" s="477"/>
      <c r="LCI327" s="477"/>
      <c r="LCN327" s="477"/>
      <c r="LCQ327" s="477"/>
      <c r="LCV327" s="477"/>
      <c r="LCY327" s="477"/>
      <c r="LDD327" s="477"/>
      <c r="LDG327" s="477"/>
      <c r="LDL327" s="477"/>
      <c r="LDO327" s="477"/>
      <c r="LDT327" s="477"/>
      <c r="LDW327" s="477"/>
      <c r="LEB327" s="477"/>
      <c r="LEE327" s="477"/>
      <c r="LEJ327" s="477"/>
      <c r="LEM327" s="477"/>
      <c r="LER327" s="477"/>
      <c r="LEU327" s="477"/>
      <c r="LEZ327" s="477"/>
      <c r="LFC327" s="477"/>
      <c r="LFH327" s="477"/>
      <c r="LFK327" s="477"/>
      <c r="LFP327" s="477"/>
      <c r="LFS327" s="477"/>
      <c r="LFX327" s="477"/>
      <c r="LGA327" s="477"/>
      <c r="LGF327" s="477"/>
      <c r="LGI327" s="477"/>
      <c r="LGN327" s="477"/>
      <c r="LGQ327" s="477"/>
      <c r="LGV327" s="477"/>
      <c r="LGY327" s="477"/>
      <c r="LHD327" s="477"/>
      <c r="LHG327" s="477"/>
      <c r="LHL327" s="477"/>
      <c r="LHO327" s="477"/>
      <c r="LHT327" s="477"/>
      <c r="LHW327" s="477"/>
      <c r="LIB327" s="477"/>
      <c r="LIE327" s="477"/>
      <c r="LIJ327" s="477"/>
      <c r="LIM327" s="477"/>
      <c r="LIR327" s="477"/>
      <c r="LIU327" s="477"/>
      <c r="LIZ327" s="477"/>
      <c r="LJC327" s="477"/>
      <c r="LJH327" s="477"/>
      <c r="LJK327" s="477"/>
      <c r="LJP327" s="477"/>
      <c r="LJS327" s="477"/>
      <c r="LJX327" s="477"/>
      <c r="LKA327" s="477"/>
      <c r="LKF327" s="477"/>
      <c r="LKI327" s="477"/>
      <c r="LKN327" s="477"/>
      <c r="LKQ327" s="477"/>
      <c r="LKV327" s="477"/>
      <c r="LKY327" s="477"/>
      <c r="LLD327" s="477"/>
      <c r="LLG327" s="477"/>
      <c r="LLL327" s="477"/>
      <c r="LLO327" s="477"/>
      <c r="LLT327" s="477"/>
      <c r="LLW327" s="477"/>
      <c r="LMB327" s="477"/>
      <c r="LME327" s="477"/>
      <c r="LMJ327" s="477"/>
      <c r="LMM327" s="477"/>
      <c r="LMR327" s="477"/>
      <c r="LMU327" s="477"/>
      <c r="LMZ327" s="477"/>
      <c r="LNC327" s="477"/>
      <c r="LNH327" s="477"/>
      <c r="LNK327" s="477"/>
      <c r="LNP327" s="477"/>
      <c r="LNS327" s="477"/>
      <c r="LNX327" s="477"/>
      <c r="LOA327" s="477"/>
      <c r="LOF327" s="477"/>
      <c r="LOI327" s="477"/>
      <c r="LON327" s="477"/>
      <c r="LOQ327" s="477"/>
      <c r="LOV327" s="477"/>
      <c r="LOY327" s="477"/>
      <c r="LPD327" s="477"/>
      <c r="LPG327" s="477"/>
      <c r="LPL327" s="477"/>
      <c r="LPO327" s="477"/>
      <c r="LPT327" s="477"/>
      <c r="LPW327" s="477"/>
      <c r="LQB327" s="477"/>
      <c r="LQE327" s="477"/>
      <c r="LQJ327" s="477"/>
      <c r="LQM327" s="477"/>
      <c r="LQR327" s="477"/>
      <c r="LQU327" s="477"/>
      <c r="LQZ327" s="477"/>
      <c r="LRC327" s="477"/>
      <c r="LRH327" s="477"/>
      <c r="LRK327" s="477"/>
      <c r="LRP327" s="477"/>
      <c r="LRS327" s="477"/>
      <c r="LRX327" s="477"/>
      <c r="LSA327" s="477"/>
      <c r="LSF327" s="477"/>
      <c r="LSI327" s="477"/>
      <c r="LSN327" s="477"/>
      <c r="LSQ327" s="477"/>
      <c r="LSV327" s="477"/>
      <c r="LSY327" s="477"/>
      <c r="LTD327" s="477"/>
      <c r="LTG327" s="477"/>
      <c r="LTL327" s="477"/>
      <c r="LTO327" s="477"/>
      <c r="LTT327" s="477"/>
      <c r="LTW327" s="477"/>
      <c r="LUB327" s="477"/>
      <c r="LUE327" s="477"/>
      <c r="LUJ327" s="477"/>
      <c r="LUM327" s="477"/>
      <c r="LUR327" s="477"/>
      <c r="LUU327" s="477"/>
      <c r="LUZ327" s="477"/>
      <c r="LVC327" s="477"/>
      <c r="LVH327" s="477"/>
      <c r="LVK327" s="477"/>
      <c r="LVP327" s="477"/>
      <c r="LVS327" s="477"/>
      <c r="LVX327" s="477"/>
      <c r="LWA327" s="477"/>
      <c r="LWF327" s="477"/>
      <c r="LWI327" s="477"/>
      <c r="LWN327" s="477"/>
      <c r="LWQ327" s="477"/>
      <c r="LWV327" s="477"/>
      <c r="LWY327" s="477"/>
      <c r="LXD327" s="477"/>
      <c r="LXG327" s="477"/>
      <c r="LXL327" s="477"/>
      <c r="LXO327" s="477"/>
      <c r="LXT327" s="477"/>
      <c r="LXW327" s="477"/>
      <c r="LYB327" s="477"/>
      <c r="LYE327" s="477"/>
      <c r="LYJ327" s="477"/>
      <c r="LYM327" s="477"/>
      <c r="LYR327" s="477"/>
      <c r="LYU327" s="477"/>
      <c r="LYZ327" s="477"/>
      <c r="LZC327" s="477"/>
      <c r="LZH327" s="477"/>
      <c r="LZK327" s="477"/>
      <c r="LZP327" s="477"/>
      <c r="LZS327" s="477"/>
      <c r="LZX327" s="477"/>
      <c r="MAA327" s="477"/>
      <c r="MAF327" s="477"/>
      <c r="MAI327" s="477"/>
      <c r="MAN327" s="477"/>
      <c r="MAQ327" s="477"/>
      <c r="MAV327" s="477"/>
      <c r="MAY327" s="477"/>
      <c r="MBD327" s="477"/>
      <c r="MBG327" s="477"/>
      <c r="MBL327" s="477"/>
      <c r="MBO327" s="477"/>
      <c r="MBT327" s="477"/>
      <c r="MBW327" s="477"/>
      <c r="MCB327" s="477"/>
      <c r="MCE327" s="477"/>
      <c r="MCJ327" s="477"/>
      <c r="MCM327" s="477"/>
      <c r="MCR327" s="477"/>
      <c r="MCU327" s="477"/>
      <c r="MCZ327" s="477"/>
      <c r="MDC327" s="477"/>
      <c r="MDH327" s="477"/>
      <c r="MDK327" s="477"/>
      <c r="MDP327" s="477"/>
      <c r="MDS327" s="477"/>
      <c r="MDX327" s="477"/>
      <c r="MEA327" s="477"/>
      <c r="MEF327" s="477"/>
      <c r="MEI327" s="477"/>
      <c r="MEN327" s="477"/>
      <c r="MEQ327" s="477"/>
      <c r="MEV327" s="477"/>
      <c r="MEY327" s="477"/>
      <c r="MFD327" s="477"/>
      <c r="MFG327" s="477"/>
      <c r="MFL327" s="477"/>
      <c r="MFO327" s="477"/>
      <c r="MFT327" s="477"/>
      <c r="MFW327" s="477"/>
      <c r="MGB327" s="477"/>
      <c r="MGE327" s="477"/>
      <c r="MGJ327" s="477"/>
      <c r="MGM327" s="477"/>
      <c r="MGR327" s="477"/>
      <c r="MGU327" s="477"/>
      <c r="MGZ327" s="477"/>
      <c r="MHC327" s="477"/>
      <c r="MHH327" s="477"/>
      <c r="MHK327" s="477"/>
      <c r="MHP327" s="477"/>
      <c r="MHS327" s="477"/>
      <c r="MHX327" s="477"/>
      <c r="MIA327" s="477"/>
      <c r="MIF327" s="477"/>
      <c r="MII327" s="477"/>
      <c r="MIN327" s="477"/>
      <c r="MIQ327" s="477"/>
      <c r="MIV327" s="477"/>
      <c r="MIY327" s="477"/>
      <c r="MJD327" s="477"/>
      <c r="MJG327" s="477"/>
      <c r="MJL327" s="477"/>
      <c r="MJO327" s="477"/>
      <c r="MJT327" s="477"/>
      <c r="MJW327" s="477"/>
      <c r="MKB327" s="477"/>
      <c r="MKE327" s="477"/>
      <c r="MKJ327" s="477"/>
      <c r="MKM327" s="477"/>
      <c r="MKR327" s="477"/>
      <c r="MKU327" s="477"/>
      <c r="MKZ327" s="477"/>
      <c r="MLC327" s="477"/>
      <c r="MLH327" s="477"/>
      <c r="MLK327" s="477"/>
      <c r="MLP327" s="477"/>
      <c r="MLS327" s="477"/>
      <c r="MLX327" s="477"/>
      <c r="MMA327" s="477"/>
      <c r="MMF327" s="477"/>
      <c r="MMI327" s="477"/>
      <c r="MMN327" s="477"/>
      <c r="MMQ327" s="477"/>
      <c r="MMV327" s="477"/>
      <c r="MMY327" s="477"/>
      <c r="MND327" s="477"/>
      <c r="MNG327" s="477"/>
      <c r="MNL327" s="477"/>
      <c r="MNO327" s="477"/>
      <c r="MNT327" s="477"/>
      <c r="MNW327" s="477"/>
      <c r="MOB327" s="477"/>
      <c r="MOE327" s="477"/>
      <c r="MOJ327" s="477"/>
      <c r="MOM327" s="477"/>
      <c r="MOR327" s="477"/>
      <c r="MOU327" s="477"/>
      <c r="MOZ327" s="477"/>
      <c r="MPC327" s="477"/>
      <c r="MPH327" s="477"/>
      <c r="MPK327" s="477"/>
      <c r="MPP327" s="477"/>
      <c r="MPS327" s="477"/>
      <c r="MPX327" s="477"/>
      <c r="MQA327" s="477"/>
      <c r="MQF327" s="477"/>
      <c r="MQI327" s="477"/>
      <c r="MQN327" s="477"/>
      <c r="MQQ327" s="477"/>
      <c r="MQV327" s="477"/>
      <c r="MQY327" s="477"/>
      <c r="MRD327" s="477"/>
      <c r="MRG327" s="477"/>
      <c r="MRL327" s="477"/>
      <c r="MRO327" s="477"/>
      <c r="MRT327" s="477"/>
      <c r="MRW327" s="477"/>
      <c r="MSB327" s="477"/>
      <c r="MSE327" s="477"/>
      <c r="MSJ327" s="477"/>
      <c r="MSM327" s="477"/>
      <c r="MSR327" s="477"/>
      <c r="MSU327" s="477"/>
      <c r="MSZ327" s="477"/>
      <c r="MTC327" s="477"/>
      <c r="MTH327" s="477"/>
      <c r="MTK327" s="477"/>
      <c r="MTP327" s="477"/>
      <c r="MTS327" s="477"/>
      <c r="MTX327" s="477"/>
      <c r="MUA327" s="477"/>
      <c r="MUF327" s="477"/>
      <c r="MUI327" s="477"/>
      <c r="MUN327" s="477"/>
      <c r="MUQ327" s="477"/>
      <c r="MUV327" s="477"/>
      <c r="MUY327" s="477"/>
      <c r="MVD327" s="477"/>
      <c r="MVG327" s="477"/>
      <c r="MVL327" s="477"/>
      <c r="MVO327" s="477"/>
      <c r="MVT327" s="477"/>
      <c r="MVW327" s="477"/>
      <c r="MWB327" s="477"/>
      <c r="MWE327" s="477"/>
      <c r="MWJ327" s="477"/>
      <c r="MWM327" s="477"/>
      <c r="MWR327" s="477"/>
      <c r="MWU327" s="477"/>
      <c r="MWZ327" s="477"/>
      <c r="MXC327" s="477"/>
      <c r="MXH327" s="477"/>
      <c r="MXK327" s="477"/>
      <c r="MXP327" s="477"/>
      <c r="MXS327" s="477"/>
      <c r="MXX327" s="477"/>
      <c r="MYA327" s="477"/>
      <c r="MYF327" s="477"/>
      <c r="MYI327" s="477"/>
      <c r="MYN327" s="477"/>
      <c r="MYQ327" s="477"/>
      <c r="MYV327" s="477"/>
      <c r="MYY327" s="477"/>
      <c r="MZD327" s="477"/>
      <c r="MZG327" s="477"/>
      <c r="MZL327" s="477"/>
      <c r="MZO327" s="477"/>
      <c r="MZT327" s="477"/>
      <c r="MZW327" s="477"/>
      <c r="NAB327" s="477"/>
      <c r="NAE327" s="477"/>
      <c r="NAJ327" s="477"/>
      <c r="NAM327" s="477"/>
      <c r="NAR327" s="477"/>
      <c r="NAU327" s="477"/>
      <c r="NAZ327" s="477"/>
      <c r="NBC327" s="477"/>
      <c r="NBH327" s="477"/>
      <c r="NBK327" s="477"/>
      <c r="NBP327" s="477"/>
      <c r="NBS327" s="477"/>
      <c r="NBX327" s="477"/>
      <c r="NCA327" s="477"/>
      <c r="NCF327" s="477"/>
      <c r="NCI327" s="477"/>
      <c r="NCN327" s="477"/>
      <c r="NCQ327" s="477"/>
      <c r="NCV327" s="477"/>
      <c r="NCY327" s="477"/>
      <c r="NDD327" s="477"/>
      <c r="NDG327" s="477"/>
      <c r="NDL327" s="477"/>
      <c r="NDO327" s="477"/>
      <c r="NDT327" s="477"/>
      <c r="NDW327" s="477"/>
      <c r="NEB327" s="477"/>
      <c r="NEE327" s="477"/>
      <c r="NEJ327" s="477"/>
      <c r="NEM327" s="477"/>
      <c r="NER327" s="477"/>
      <c r="NEU327" s="477"/>
      <c r="NEZ327" s="477"/>
      <c r="NFC327" s="477"/>
      <c r="NFH327" s="477"/>
      <c r="NFK327" s="477"/>
      <c r="NFP327" s="477"/>
      <c r="NFS327" s="477"/>
      <c r="NFX327" s="477"/>
      <c r="NGA327" s="477"/>
      <c r="NGF327" s="477"/>
      <c r="NGI327" s="477"/>
      <c r="NGN327" s="477"/>
      <c r="NGQ327" s="477"/>
      <c r="NGV327" s="477"/>
      <c r="NGY327" s="477"/>
      <c r="NHD327" s="477"/>
      <c r="NHG327" s="477"/>
      <c r="NHL327" s="477"/>
      <c r="NHO327" s="477"/>
      <c r="NHT327" s="477"/>
      <c r="NHW327" s="477"/>
      <c r="NIB327" s="477"/>
      <c r="NIE327" s="477"/>
      <c r="NIJ327" s="477"/>
      <c r="NIM327" s="477"/>
      <c r="NIR327" s="477"/>
      <c r="NIU327" s="477"/>
      <c r="NIZ327" s="477"/>
      <c r="NJC327" s="477"/>
      <c r="NJH327" s="477"/>
      <c r="NJK327" s="477"/>
      <c r="NJP327" s="477"/>
      <c r="NJS327" s="477"/>
      <c r="NJX327" s="477"/>
      <c r="NKA327" s="477"/>
      <c r="NKF327" s="477"/>
      <c r="NKI327" s="477"/>
      <c r="NKN327" s="477"/>
      <c r="NKQ327" s="477"/>
      <c r="NKV327" s="477"/>
      <c r="NKY327" s="477"/>
      <c r="NLD327" s="477"/>
      <c r="NLG327" s="477"/>
      <c r="NLL327" s="477"/>
      <c r="NLO327" s="477"/>
      <c r="NLT327" s="477"/>
      <c r="NLW327" s="477"/>
      <c r="NMB327" s="477"/>
      <c r="NME327" s="477"/>
      <c r="NMJ327" s="477"/>
      <c r="NMM327" s="477"/>
      <c r="NMR327" s="477"/>
      <c r="NMU327" s="477"/>
      <c r="NMZ327" s="477"/>
      <c r="NNC327" s="477"/>
      <c r="NNH327" s="477"/>
      <c r="NNK327" s="477"/>
      <c r="NNP327" s="477"/>
      <c r="NNS327" s="477"/>
      <c r="NNX327" s="477"/>
      <c r="NOA327" s="477"/>
      <c r="NOF327" s="477"/>
      <c r="NOI327" s="477"/>
      <c r="NON327" s="477"/>
      <c r="NOQ327" s="477"/>
      <c r="NOV327" s="477"/>
      <c r="NOY327" s="477"/>
      <c r="NPD327" s="477"/>
      <c r="NPG327" s="477"/>
      <c r="NPL327" s="477"/>
      <c r="NPO327" s="477"/>
      <c r="NPT327" s="477"/>
      <c r="NPW327" s="477"/>
      <c r="NQB327" s="477"/>
      <c r="NQE327" s="477"/>
      <c r="NQJ327" s="477"/>
      <c r="NQM327" s="477"/>
      <c r="NQR327" s="477"/>
      <c r="NQU327" s="477"/>
      <c r="NQZ327" s="477"/>
      <c r="NRC327" s="477"/>
      <c r="NRH327" s="477"/>
      <c r="NRK327" s="477"/>
      <c r="NRP327" s="477"/>
      <c r="NRS327" s="477"/>
      <c r="NRX327" s="477"/>
      <c r="NSA327" s="477"/>
      <c r="NSF327" s="477"/>
      <c r="NSI327" s="477"/>
      <c r="NSN327" s="477"/>
      <c r="NSQ327" s="477"/>
      <c r="NSV327" s="477"/>
      <c r="NSY327" s="477"/>
      <c r="NTD327" s="477"/>
      <c r="NTG327" s="477"/>
      <c r="NTL327" s="477"/>
      <c r="NTO327" s="477"/>
      <c r="NTT327" s="477"/>
      <c r="NTW327" s="477"/>
      <c r="NUB327" s="477"/>
      <c r="NUE327" s="477"/>
      <c r="NUJ327" s="477"/>
      <c r="NUM327" s="477"/>
      <c r="NUR327" s="477"/>
      <c r="NUU327" s="477"/>
      <c r="NUZ327" s="477"/>
      <c r="NVC327" s="477"/>
      <c r="NVH327" s="477"/>
      <c r="NVK327" s="477"/>
      <c r="NVP327" s="477"/>
      <c r="NVS327" s="477"/>
      <c r="NVX327" s="477"/>
      <c r="NWA327" s="477"/>
      <c r="NWF327" s="477"/>
      <c r="NWI327" s="477"/>
      <c r="NWN327" s="477"/>
      <c r="NWQ327" s="477"/>
      <c r="NWV327" s="477"/>
      <c r="NWY327" s="477"/>
      <c r="NXD327" s="477"/>
      <c r="NXG327" s="477"/>
      <c r="NXL327" s="477"/>
      <c r="NXO327" s="477"/>
      <c r="NXT327" s="477"/>
      <c r="NXW327" s="477"/>
      <c r="NYB327" s="477"/>
      <c r="NYE327" s="477"/>
      <c r="NYJ327" s="477"/>
      <c r="NYM327" s="477"/>
      <c r="NYR327" s="477"/>
      <c r="NYU327" s="477"/>
      <c r="NYZ327" s="477"/>
      <c r="NZC327" s="477"/>
      <c r="NZH327" s="477"/>
      <c r="NZK327" s="477"/>
      <c r="NZP327" s="477"/>
      <c r="NZS327" s="477"/>
      <c r="NZX327" s="477"/>
      <c r="OAA327" s="477"/>
      <c r="OAF327" s="477"/>
      <c r="OAI327" s="477"/>
      <c r="OAN327" s="477"/>
      <c r="OAQ327" s="477"/>
      <c r="OAV327" s="477"/>
      <c r="OAY327" s="477"/>
      <c r="OBD327" s="477"/>
      <c r="OBG327" s="477"/>
      <c r="OBL327" s="477"/>
      <c r="OBO327" s="477"/>
      <c r="OBT327" s="477"/>
      <c r="OBW327" s="477"/>
      <c r="OCB327" s="477"/>
      <c r="OCE327" s="477"/>
      <c r="OCJ327" s="477"/>
      <c r="OCM327" s="477"/>
      <c r="OCR327" s="477"/>
      <c r="OCU327" s="477"/>
      <c r="OCZ327" s="477"/>
      <c r="ODC327" s="477"/>
      <c r="ODH327" s="477"/>
      <c r="ODK327" s="477"/>
      <c r="ODP327" s="477"/>
      <c r="ODS327" s="477"/>
      <c r="ODX327" s="477"/>
      <c r="OEA327" s="477"/>
      <c r="OEF327" s="477"/>
      <c r="OEI327" s="477"/>
      <c r="OEN327" s="477"/>
      <c r="OEQ327" s="477"/>
      <c r="OEV327" s="477"/>
      <c r="OEY327" s="477"/>
      <c r="OFD327" s="477"/>
      <c r="OFG327" s="477"/>
      <c r="OFL327" s="477"/>
      <c r="OFO327" s="477"/>
      <c r="OFT327" s="477"/>
      <c r="OFW327" s="477"/>
      <c r="OGB327" s="477"/>
      <c r="OGE327" s="477"/>
      <c r="OGJ327" s="477"/>
      <c r="OGM327" s="477"/>
      <c r="OGR327" s="477"/>
      <c r="OGU327" s="477"/>
      <c r="OGZ327" s="477"/>
      <c r="OHC327" s="477"/>
      <c r="OHH327" s="477"/>
      <c r="OHK327" s="477"/>
      <c r="OHP327" s="477"/>
      <c r="OHS327" s="477"/>
      <c r="OHX327" s="477"/>
      <c r="OIA327" s="477"/>
      <c r="OIF327" s="477"/>
      <c r="OII327" s="477"/>
      <c r="OIN327" s="477"/>
      <c r="OIQ327" s="477"/>
      <c r="OIV327" s="477"/>
      <c r="OIY327" s="477"/>
      <c r="OJD327" s="477"/>
      <c r="OJG327" s="477"/>
      <c r="OJL327" s="477"/>
      <c r="OJO327" s="477"/>
      <c r="OJT327" s="477"/>
      <c r="OJW327" s="477"/>
      <c r="OKB327" s="477"/>
      <c r="OKE327" s="477"/>
      <c r="OKJ327" s="477"/>
      <c r="OKM327" s="477"/>
      <c r="OKR327" s="477"/>
      <c r="OKU327" s="477"/>
      <c r="OKZ327" s="477"/>
      <c r="OLC327" s="477"/>
      <c r="OLH327" s="477"/>
      <c r="OLK327" s="477"/>
      <c r="OLP327" s="477"/>
      <c r="OLS327" s="477"/>
      <c r="OLX327" s="477"/>
      <c r="OMA327" s="477"/>
      <c r="OMF327" s="477"/>
      <c r="OMI327" s="477"/>
      <c r="OMN327" s="477"/>
      <c r="OMQ327" s="477"/>
      <c r="OMV327" s="477"/>
      <c r="OMY327" s="477"/>
      <c r="OND327" s="477"/>
      <c r="ONG327" s="477"/>
      <c r="ONL327" s="477"/>
      <c r="ONO327" s="477"/>
      <c r="ONT327" s="477"/>
      <c r="ONW327" s="477"/>
      <c r="OOB327" s="477"/>
      <c r="OOE327" s="477"/>
      <c r="OOJ327" s="477"/>
      <c r="OOM327" s="477"/>
      <c r="OOR327" s="477"/>
      <c r="OOU327" s="477"/>
      <c r="OOZ327" s="477"/>
      <c r="OPC327" s="477"/>
      <c r="OPH327" s="477"/>
      <c r="OPK327" s="477"/>
      <c r="OPP327" s="477"/>
      <c r="OPS327" s="477"/>
      <c r="OPX327" s="477"/>
      <c r="OQA327" s="477"/>
      <c r="OQF327" s="477"/>
      <c r="OQI327" s="477"/>
      <c r="OQN327" s="477"/>
      <c r="OQQ327" s="477"/>
      <c r="OQV327" s="477"/>
      <c r="OQY327" s="477"/>
      <c r="ORD327" s="477"/>
      <c r="ORG327" s="477"/>
      <c r="ORL327" s="477"/>
      <c r="ORO327" s="477"/>
      <c r="ORT327" s="477"/>
      <c r="ORW327" s="477"/>
      <c r="OSB327" s="477"/>
      <c r="OSE327" s="477"/>
      <c r="OSJ327" s="477"/>
      <c r="OSM327" s="477"/>
      <c r="OSR327" s="477"/>
      <c r="OSU327" s="477"/>
      <c r="OSZ327" s="477"/>
      <c r="OTC327" s="477"/>
      <c r="OTH327" s="477"/>
      <c r="OTK327" s="477"/>
      <c r="OTP327" s="477"/>
      <c r="OTS327" s="477"/>
      <c r="OTX327" s="477"/>
      <c r="OUA327" s="477"/>
      <c r="OUF327" s="477"/>
      <c r="OUI327" s="477"/>
      <c r="OUN327" s="477"/>
      <c r="OUQ327" s="477"/>
      <c r="OUV327" s="477"/>
      <c r="OUY327" s="477"/>
      <c r="OVD327" s="477"/>
      <c r="OVG327" s="477"/>
      <c r="OVL327" s="477"/>
      <c r="OVO327" s="477"/>
      <c r="OVT327" s="477"/>
      <c r="OVW327" s="477"/>
      <c r="OWB327" s="477"/>
      <c r="OWE327" s="477"/>
      <c r="OWJ327" s="477"/>
      <c r="OWM327" s="477"/>
      <c r="OWR327" s="477"/>
      <c r="OWU327" s="477"/>
      <c r="OWZ327" s="477"/>
      <c r="OXC327" s="477"/>
      <c r="OXH327" s="477"/>
      <c r="OXK327" s="477"/>
      <c r="OXP327" s="477"/>
      <c r="OXS327" s="477"/>
      <c r="OXX327" s="477"/>
      <c r="OYA327" s="477"/>
      <c r="OYF327" s="477"/>
      <c r="OYI327" s="477"/>
      <c r="OYN327" s="477"/>
      <c r="OYQ327" s="477"/>
      <c r="OYV327" s="477"/>
      <c r="OYY327" s="477"/>
      <c r="OZD327" s="477"/>
      <c r="OZG327" s="477"/>
      <c r="OZL327" s="477"/>
      <c r="OZO327" s="477"/>
      <c r="OZT327" s="477"/>
      <c r="OZW327" s="477"/>
      <c r="PAB327" s="477"/>
      <c r="PAE327" s="477"/>
      <c r="PAJ327" s="477"/>
      <c r="PAM327" s="477"/>
      <c r="PAR327" s="477"/>
      <c r="PAU327" s="477"/>
      <c r="PAZ327" s="477"/>
      <c r="PBC327" s="477"/>
      <c r="PBH327" s="477"/>
      <c r="PBK327" s="477"/>
      <c r="PBP327" s="477"/>
      <c r="PBS327" s="477"/>
      <c r="PBX327" s="477"/>
      <c r="PCA327" s="477"/>
      <c r="PCF327" s="477"/>
      <c r="PCI327" s="477"/>
      <c r="PCN327" s="477"/>
      <c r="PCQ327" s="477"/>
      <c r="PCV327" s="477"/>
      <c r="PCY327" s="477"/>
      <c r="PDD327" s="477"/>
      <c r="PDG327" s="477"/>
      <c r="PDL327" s="477"/>
      <c r="PDO327" s="477"/>
      <c r="PDT327" s="477"/>
      <c r="PDW327" s="477"/>
      <c r="PEB327" s="477"/>
      <c r="PEE327" s="477"/>
      <c r="PEJ327" s="477"/>
      <c r="PEM327" s="477"/>
      <c r="PER327" s="477"/>
      <c r="PEU327" s="477"/>
      <c r="PEZ327" s="477"/>
      <c r="PFC327" s="477"/>
      <c r="PFH327" s="477"/>
      <c r="PFK327" s="477"/>
      <c r="PFP327" s="477"/>
      <c r="PFS327" s="477"/>
      <c r="PFX327" s="477"/>
      <c r="PGA327" s="477"/>
      <c r="PGF327" s="477"/>
      <c r="PGI327" s="477"/>
      <c r="PGN327" s="477"/>
      <c r="PGQ327" s="477"/>
      <c r="PGV327" s="477"/>
      <c r="PGY327" s="477"/>
      <c r="PHD327" s="477"/>
      <c r="PHG327" s="477"/>
      <c r="PHL327" s="477"/>
      <c r="PHO327" s="477"/>
      <c r="PHT327" s="477"/>
      <c r="PHW327" s="477"/>
      <c r="PIB327" s="477"/>
      <c r="PIE327" s="477"/>
      <c r="PIJ327" s="477"/>
      <c r="PIM327" s="477"/>
      <c r="PIR327" s="477"/>
      <c r="PIU327" s="477"/>
      <c r="PIZ327" s="477"/>
      <c r="PJC327" s="477"/>
      <c r="PJH327" s="477"/>
      <c r="PJK327" s="477"/>
      <c r="PJP327" s="477"/>
      <c r="PJS327" s="477"/>
      <c r="PJX327" s="477"/>
      <c r="PKA327" s="477"/>
      <c r="PKF327" s="477"/>
      <c r="PKI327" s="477"/>
      <c r="PKN327" s="477"/>
      <c r="PKQ327" s="477"/>
      <c r="PKV327" s="477"/>
      <c r="PKY327" s="477"/>
      <c r="PLD327" s="477"/>
      <c r="PLG327" s="477"/>
      <c r="PLL327" s="477"/>
      <c r="PLO327" s="477"/>
      <c r="PLT327" s="477"/>
      <c r="PLW327" s="477"/>
      <c r="PMB327" s="477"/>
      <c r="PME327" s="477"/>
      <c r="PMJ327" s="477"/>
      <c r="PMM327" s="477"/>
      <c r="PMR327" s="477"/>
      <c r="PMU327" s="477"/>
      <c r="PMZ327" s="477"/>
      <c r="PNC327" s="477"/>
      <c r="PNH327" s="477"/>
      <c r="PNK327" s="477"/>
      <c r="PNP327" s="477"/>
      <c r="PNS327" s="477"/>
      <c r="PNX327" s="477"/>
      <c r="POA327" s="477"/>
      <c r="POF327" s="477"/>
      <c r="POI327" s="477"/>
      <c r="PON327" s="477"/>
      <c r="POQ327" s="477"/>
      <c r="POV327" s="477"/>
      <c r="POY327" s="477"/>
      <c r="PPD327" s="477"/>
      <c r="PPG327" s="477"/>
      <c r="PPL327" s="477"/>
      <c r="PPO327" s="477"/>
      <c r="PPT327" s="477"/>
      <c r="PPW327" s="477"/>
      <c r="PQB327" s="477"/>
      <c r="PQE327" s="477"/>
      <c r="PQJ327" s="477"/>
      <c r="PQM327" s="477"/>
      <c r="PQR327" s="477"/>
      <c r="PQU327" s="477"/>
      <c r="PQZ327" s="477"/>
      <c r="PRC327" s="477"/>
      <c r="PRH327" s="477"/>
      <c r="PRK327" s="477"/>
      <c r="PRP327" s="477"/>
      <c r="PRS327" s="477"/>
      <c r="PRX327" s="477"/>
      <c r="PSA327" s="477"/>
      <c r="PSF327" s="477"/>
      <c r="PSI327" s="477"/>
      <c r="PSN327" s="477"/>
      <c r="PSQ327" s="477"/>
      <c r="PSV327" s="477"/>
      <c r="PSY327" s="477"/>
      <c r="PTD327" s="477"/>
      <c r="PTG327" s="477"/>
      <c r="PTL327" s="477"/>
      <c r="PTO327" s="477"/>
      <c r="PTT327" s="477"/>
      <c r="PTW327" s="477"/>
      <c r="PUB327" s="477"/>
      <c r="PUE327" s="477"/>
      <c r="PUJ327" s="477"/>
      <c r="PUM327" s="477"/>
      <c r="PUR327" s="477"/>
      <c r="PUU327" s="477"/>
      <c r="PUZ327" s="477"/>
      <c r="PVC327" s="477"/>
      <c r="PVH327" s="477"/>
      <c r="PVK327" s="477"/>
      <c r="PVP327" s="477"/>
      <c r="PVS327" s="477"/>
      <c r="PVX327" s="477"/>
      <c r="PWA327" s="477"/>
      <c r="PWF327" s="477"/>
      <c r="PWI327" s="477"/>
      <c r="PWN327" s="477"/>
      <c r="PWQ327" s="477"/>
      <c r="PWV327" s="477"/>
      <c r="PWY327" s="477"/>
      <c r="PXD327" s="477"/>
      <c r="PXG327" s="477"/>
      <c r="PXL327" s="477"/>
      <c r="PXO327" s="477"/>
      <c r="PXT327" s="477"/>
      <c r="PXW327" s="477"/>
      <c r="PYB327" s="477"/>
      <c r="PYE327" s="477"/>
      <c r="PYJ327" s="477"/>
      <c r="PYM327" s="477"/>
      <c r="PYR327" s="477"/>
      <c r="PYU327" s="477"/>
      <c r="PYZ327" s="477"/>
      <c r="PZC327" s="477"/>
      <c r="PZH327" s="477"/>
      <c r="PZK327" s="477"/>
      <c r="PZP327" s="477"/>
      <c r="PZS327" s="477"/>
      <c r="PZX327" s="477"/>
      <c r="QAA327" s="477"/>
      <c r="QAF327" s="477"/>
      <c r="QAI327" s="477"/>
      <c r="QAN327" s="477"/>
      <c r="QAQ327" s="477"/>
      <c r="QAV327" s="477"/>
      <c r="QAY327" s="477"/>
      <c r="QBD327" s="477"/>
      <c r="QBG327" s="477"/>
      <c r="QBL327" s="477"/>
      <c r="QBO327" s="477"/>
      <c r="QBT327" s="477"/>
      <c r="QBW327" s="477"/>
      <c r="QCB327" s="477"/>
      <c r="QCE327" s="477"/>
      <c r="QCJ327" s="477"/>
      <c r="QCM327" s="477"/>
      <c r="QCR327" s="477"/>
      <c r="QCU327" s="477"/>
      <c r="QCZ327" s="477"/>
      <c r="QDC327" s="477"/>
      <c r="QDH327" s="477"/>
      <c r="QDK327" s="477"/>
      <c r="QDP327" s="477"/>
      <c r="QDS327" s="477"/>
      <c r="QDX327" s="477"/>
      <c r="QEA327" s="477"/>
      <c r="QEF327" s="477"/>
      <c r="QEI327" s="477"/>
      <c r="QEN327" s="477"/>
      <c r="QEQ327" s="477"/>
      <c r="QEV327" s="477"/>
      <c r="QEY327" s="477"/>
      <c r="QFD327" s="477"/>
      <c r="QFG327" s="477"/>
      <c r="QFL327" s="477"/>
      <c r="QFO327" s="477"/>
      <c r="QFT327" s="477"/>
      <c r="QFW327" s="477"/>
      <c r="QGB327" s="477"/>
      <c r="QGE327" s="477"/>
      <c r="QGJ327" s="477"/>
      <c r="QGM327" s="477"/>
      <c r="QGR327" s="477"/>
      <c r="QGU327" s="477"/>
      <c r="QGZ327" s="477"/>
      <c r="QHC327" s="477"/>
      <c r="QHH327" s="477"/>
      <c r="QHK327" s="477"/>
      <c r="QHP327" s="477"/>
      <c r="QHS327" s="477"/>
      <c r="QHX327" s="477"/>
      <c r="QIA327" s="477"/>
      <c r="QIF327" s="477"/>
      <c r="QII327" s="477"/>
      <c r="QIN327" s="477"/>
      <c r="QIQ327" s="477"/>
      <c r="QIV327" s="477"/>
      <c r="QIY327" s="477"/>
      <c r="QJD327" s="477"/>
      <c r="QJG327" s="477"/>
      <c r="QJL327" s="477"/>
      <c r="QJO327" s="477"/>
      <c r="QJT327" s="477"/>
      <c r="QJW327" s="477"/>
      <c r="QKB327" s="477"/>
      <c r="QKE327" s="477"/>
      <c r="QKJ327" s="477"/>
      <c r="QKM327" s="477"/>
      <c r="QKR327" s="477"/>
      <c r="QKU327" s="477"/>
      <c r="QKZ327" s="477"/>
      <c r="QLC327" s="477"/>
      <c r="QLH327" s="477"/>
      <c r="QLK327" s="477"/>
      <c r="QLP327" s="477"/>
      <c r="QLS327" s="477"/>
      <c r="QLX327" s="477"/>
      <c r="QMA327" s="477"/>
      <c r="QMF327" s="477"/>
      <c r="QMI327" s="477"/>
      <c r="QMN327" s="477"/>
      <c r="QMQ327" s="477"/>
      <c r="QMV327" s="477"/>
      <c r="QMY327" s="477"/>
      <c r="QND327" s="477"/>
      <c r="QNG327" s="477"/>
      <c r="QNL327" s="477"/>
      <c r="QNO327" s="477"/>
      <c r="QNT327" s="477"/>
      <c r="QNW327" s="477"/>
      <c r="QOB327" s="477"/>
      <c r="QOE327" s="477"/>
      <c r="QOJ327" s="477"/>
      <c r="QOM327" s="477"/>
      <c r="QOR327" s="477"/>
      <c r="QOU327" s="477"/>
      <c r="QOZ327" s="477"/>
      <c r="QPC327" s="477"/>
      <c r="QPH327" s="477"/>
      <c r="QPK327" s="477"/>
      <c r="QPP327" s="477"/>
      <c r="QPS327" s="477"/>
      <c r="QPX327" s="477"/>
      <c r="QQA327" s="477"/>
      <c r="QQF327" s="477"/>
      <c r="QQI327" s="477"/>
      <c r="QQN327" s="477"/>
      <c r="QQQ327" s="477"/>
      <c r="QQV327" s="477"/>
      <c r="QQY327" s="477"/>
      <c r="QRD327" s="477"/>
      <c r="QRG327" s="477"/>
      <c r="QRL327" s="477"/>
      <c r="QRO327" s="477"/>
      <c r="QRT327" s="477"/>
      <c r="QRW327" s="477"/>
      <c r="QSB327" s="477"/>
      <c r="QSE327" s="477"/>
      <c r="QSJ327" s="477"/>
      <c r="QSM327" s="477"/>
      <c r="QSR327" s="477"/>
      <c r="QSU327" s="477"/>
      <c r="QSZ327" s="477"/>
      <c r="QTC327" s="477"/>
      <c r="QTH327" s="477"/>
      <c r="QTK327" s="477"/>
      <c r="QTP327" s="477"/>
      <c r="QTS327" s="477"/>
      <c r="QTX327" s="477"/>
      <c r="QUA327" s="477"/>
      <c r="QUF327" s="477"/>
      <c r="QUI327" s="477"/>
      <c r="QUN327" s="477"/>
      <c r="QUQ327" s="477"/>
      <c r="QUV327" s="477"/>
      <c r="QUY327" s="477"/>
      <c r="QVD327" s="477"/>
      <c r="QVG327" s="477"/>
      <c r="QVL327" s="477"/>
      <c r="QVO327" s="477"/>
      <c r="QVT327" s="477"/>
      <c r="QVW327" s="477"/>
      <c r="QWB327" s="477"/>
      <c r="QWE327" s="477"/>
      <c r="QWJ327" s="477"/>
      <c r="QWM327" s="477"/>
      <c r="QWR327" s="477"/>
      <c r="QWU327" s="477"/>
      <c r="QWZ327" s="477"/>
      <c r="QXC327" s="477"/>
      <c r="QXH327" s="477"/>
      <c r="QXK327" s="477"/>
      <c r="QXP327" s="477"/>
      <c r="QXS327" s="477"/>
      <c r="QXX327" s="477"/>
      <c r="QYA327" s="477"/>
      <c r="QYF327" s="477"/>
      <c r="QYI327" s="477"/>
      <c r="QYN327" s="477"/>
      <c r="QYQ327" s="477"/>
      <c r="QYV327" s="477"/>
      <c r="QYY327" s="477"/>
      <c r="QZD327" s="477"/>
      <c r="QZG327" s="477"/>
      <c r="QZL327" s="477"/>
      <c r="QZO327" s="477"/>
      <c r="QZT327" s="477"/>
      <c r="QZW327" s="477"/>
      <c r="RAB327" s="477"/>
      <c r="RAE327" s="477"/>
      <c r="RAJ327" s="477"/>
      <c r="RAM327" s="477"/>
      <c r="RAR327" s="477"/>
      <c r="RAU327" s="477"/>
      <c r="RAZ327" s="477"/>
      <c r="RBC327" s="477"/>
      <c r="RBH327" s="477"/>
      <c r="RBK327" s="477"/>
      <c r="RBP327" s="477"/>
      <c r="RBS327" s="477"/>
      <c r="RBX327" s="477"/>
      <c r="RCA327" s="477"/>
      <c r="RCF327" s="477"/>
      <c r="RCI327" s="477"/>
      <c r="RCN327" s="477"/>
      <c r="RCQ327" s="477"/>
      <c r="RCV327" s="477"/>
      <c r="RCY327" s="477"/>
      <c r="RDD327" s="477"/>
      <c r="RDG327" s="477"/>
      <c r="RDL327" s="477"/>
      <c r="RDO327" s="477"/>
      <c r="RDT327" s="477"/>
      <c r="RDW327" s="477"/>
      <c r="REB327" s="477"/>
      <c r="REE327" s="477"/>
      <c r="REJ327" s="477"/>
      <c r="REM327" s="477"/>
      <c r="RER327" s="477"/>
      <c r="REU327" s="477"/>
      <c r="REZ327" s="477"/>
      <c r="RFC327" s="477"/>
      <c r="RFH327" s="477"/>
      <c r="RFK327" s="477"/>
      <c r="RFP327" s="477"/>
      <c r="RFS327" s="477"/>
      <c r="RFX327" s="477"/>
      <c r="RGA327" s="477"/>
      <c r="RGF327" s="477"/>
      <c r="RGI327" s="477"/>
      <c r="RGN327" s="477"/>
      <c r="RGQ327" s="477"/>
      <c r="RGV327" s="477"/>
      <c r="RGY327" s="477"/>
      <c r="RHD327" s="477"/>
      <c r="RHG327" s="477"/>
      <c r="RHL327" s="477"/>
      <c r="RHO327" s="477"/>
      <c r="RHT327" s="477"/>
      <c r="RHW327" s="477"/>
      <c r="RIB327" s="477"/>
      <c r="RIE327" s="477"/>
      <c r="RIJ327" s="477"/>
      <c r="RIM327" s="477"/>
      <c r="RIR327" s="477"/>
      <c r="RIU327" s="477"/>
      <c r="RIZ327" s="477"/>
      <c r="RJC327" s="477"/>
      <c r="RJH327" s="477"/>
      <c r="RJK327" s="477"/>
      <c r="RJP327" s="477"/>
      <c r="RJS327" s="477"/>
      <c r="RJX327" s="477"/>
      <c r="RKA327" s="477"/>
      <c r="RKF327" s="477"/>
      <c r="RKI327" s="477"/>
      <c r="RKN327" s="477"/>
      <c r="RKQ327" s="477"/>
      <c r="RKV327" s="477"/>
      <c r="RKY327" s="477"/>
      <c r="RLD327" s="477"/>
      <c r="RLG327" s="477"/>
      <c r="RLL327" s="477"/>
      <c r="RLO327" s="477"/>
      <c r="RLT327" s="477"/>
      <c r="RLW327" s="477"/>
      <c r="RMB327" s="477"/>
      <c r="RME327" s="477"/>
      <c r="RMJ327" s="477"/>
      <c r="RMM327" s="477"/>
      <c r="RMR327" s="477"/>
      <c r="RMU327" s="477"/>
      <c r="RMZ327" s="477"/>
      <c r="RNC327" s="477"/>
      <c r="RNH327" s="477"/>
      <c r="RNK327" s="477"/>
      <c r="RNP327" s="477"/>
      <c r="RNS327" s="477"/>
      <c r="RNX327" s="477"/>
      <c r="ROA327" s="477"/>
      <c r="ROF327" s="477"/>
      <c r="ROI327" s="477"/>
      <c r="RON327" s="477"/>
      <c r="ROQ327" s="477"/>
      <c r="ROV327" s="477"/>
      <c r="ROY327" s="477"/>
      <c r="RPD327" s="477"/>
      <c r="RPG327" s="477"/>
      <c r="RPL327" s="477"/>
      <c r="RPO327" s="477"/>
      <c r="RPT327" s="477"/>
      <c r="RPW327" s="477"/>
      <c r="RQB327" s="477"/>
      <c r="RQE327" s="477"/>
      <c r="RQJ327" s="477"/>
      <c r="RQM327" s="477"/>
      <c r="RQR327" s="477"/>
      <c r="RQU327" s="477"/>
      <c r="RQZ327" s="477"/>
      <c r="RRC327" s="477"/>
      <c r="RRH327" s="477"/>
      <c r="RRK327" s="477"/>
      <c r="RRP327" s="477"/>
      <c r="RRS327" s="477"/>
      <c r="RRX327" s="477"/>
      <c r="RSA327" s="477"/>
      <c r="RSF327" s="477"/>
      <c r="RSI327" s="477"/>
      <c r="RSN327" s="477"/>
      <c r="RSQ327" s="477"/>
      <c r="RSV327" s="477"/>
      <c r="RSY327" s="477"/>
      <c r="RTD327" s="477"/>
      <c r="RTG327" s="477"/>
      <c r="RTL327" s="477"/>
      <c r="RTO327" s="477"/>
      <c r="RTT327" s="477"/>
      <c r="RTW327" s="477"/>
      <c r="RUB327" s="477"/>
      <c r="RUE327" s="477"/>
      <c r="RUJ327" s="477"/>
      <c r="RUM327" s="477"/>
      <c r="RUR327" s="477"/>
      <c r="RUU327" s="477"/>
      <c r="RUZ327" s="477"/>
      <c r="RVC327" s="477"/>
      <c r="RVH327" s="477"/>
      <c r="RVK327" s="477"/>
      <c r="RVP327" s="477"/>
      <c r="RVS327" s="477"/>
      <c r="RVX327" s="477"/>
      <c r="RWA327" s="477"/>
      <c r="RWF327" s="477"/>
      <c r="RWI327" s="477"/>
      <c r="RWN327" s="477"/>
      <c r="RWQ327" s="477"/>
      <c r="RWV327" s="477"/>
      <c r="RWY327" s="477"/>
      <c r="RXD327" s="477"/>
      <c r="RXG327" s="477"/>
      <c r="RXL327" s="477"/>
      <c r="RXO327" s="477"/>
      <c r="RXT327" s="477"/>
      <c r="RXW327" s="477"/>
      <c r="RYB327" s="477"/>
      <c r="RYE327" s="477"/>
      <c r="RYJ327" s="477"/>
      <c r="RYM327" s="477"/>
      <c r="RYR327" s="477"/>
      <c r="RYU327" s="477"/>
      <c r="RYZ327" s="477"/>
      <c r="RZC327" s="477"/>
      <c r="RZH327" s="477"/>
      <c r="RZK327" s="477"/>
      <c r="RZP327" s="477"/>
      <c r="RZS327" s="477"/>
      <c r="RZX327" s="477"/>
      <c r="SAA327" s="477"/>
      <c r="SAF327" s="477"/>
      <c r="SAI327" s="477"/>
      <c r="SAN327" s="477"/>
      <c r="SAQ327" s="477"/>
      <c r="SAV327" s="477"/>
      <c r="SAY327" s="477"/>
      <c r="SBD327" s="477"/>
      <c r="SBG327" s="477"/>
      <c r="SBL327" s="477"/>
      <c r="SBO327" s="477"/>
      <c r="SBT327" s="477"/>
      <c r="SBW327" s="477"/>
      <c r="SCB327" s="477"/>
      <c r="SCE327" s="477"/>
      <c r="SCJ327" s="477"/>
      <c r="SCM327" s="477"/>
      <c r="SCR327" s="477"/>
      <c r="SCU327" s="477"/>
      <c r="SCZ327" s="477"/>
      <c r="SDC327" s="477"/>
      <c r="SDH327" s="477"/>
      <c r="SDK327" s="477"/>
      <c r="SDP327" s="477"/>
      <c r="SDS327" s="477"/>
      <c r="SDX327" s="477"/>
      <c r="SEA327" s="477"/>
      <c r="SEF327" s="477"/>
      <c r="SEI327" s="477"/>
      <c r="SEN327" s="477"/>
      <c r="SEQ327" s="477"/>
      <c r="SEV327" s="477"/>
      <c r="SEY327" s="477"/>
      <c r="SFD327" s="477"/>
      <c r="SFG327" s="477"/>
      <c r="SFL327" s="477"/>
      <c r="SFO327" s="477"/>
      <c r="SFT327" s="477"/>
      <c r="SFW327" s="477"/>
      <c r="SGB327" s="477"/>
      <c r="SGE327" s="477"/>
      <c r="SGJ327" s="477"/>
      <c r="SGM327" s="477"/>
      <c r="SGR327" s="477"/>
      <c r="SGU327" s="477"/>
      <c r="SGZ327" s="477"/>
      <c r="SHC327" s="477"/>
      <c r="SHH327" s="477"/>
      <c r="SHK327" s="477"/>
      <c r="SHP327" s="477"/>
      <c r="SHS327" s="477"/>
      <c r="SHX327" s="477"/>
      <c r="SIA327" s="477"/>
      <c r="SIF327" s="477"/>
      <c r="SII327" s="477"/>
      <c r="SIN327" s="477"/>
      <c r="SIQ327" s="477"/>
      <c r="SIV327" s="477"/>
      <c r="SIY327" s="477"/>
      <c r="SJD327" s="477"/>
      <c r="SJG327" s="477"/>
      <c r="SJL327" s="477"/>
      <c r="SJO327" s="477"/>
      <c r="SJT327" s="477"/>
      <c r="SJW327" s="477"/>
      <c r="SKB327" s="477"/>
      <c r="SKE327" s="477"/>
      <c r="SKJ327" s="477"/>
      <c r="SKM327" s="477"/>
      <c r="SKR327" s="477"/>
      <c r="SKU327" s="477"/>
      <c r="SKZ327" s="477"/>
      <c r="SLC327" s="477"/>
      <c r="SLH327" s="477"/>
      <c r="SLK327" s="477"/>
      <c r="SLP327" s="477"/>
      <c r="SLS327" s="477"/>
      <c r="SLX327" s="477"/>
      <c r="SMA327" s="477"/>
      <c r="SMF327" s="477"/>
      <c r="SMI327" s="477"/>
      <c r="SMN327" s="477"/>
      <c r="SMQ327" s="477"/>
      <c r="SMV327" s="477"/>
      <c r="SMY327" s="477"/>
      <c r="SND327" s="477"/>
      <c r="SNG327" s="477"/>
      <c r="SNL327" s="477"/>
      <c r="SNO327" s="477"/>
      <c r="SNT327" s="477"/>
      <c r="SNW327" s="477"/>
      <c r="SOB327" s="477"/>
      <c r="SOE327" s="477"/>
      <c r="SOJ327" s="477"/>
      <c r="SOM327" s="477"/>
      <c r="SOR327" s="477"/>
      <c r="SOU327" s="477"/>
      <c r="SOZ327" s="477"/>
      <c r="SPC327" s="477"/>
      <c r="SPH327" s="477"/>
      <c r="SPK327" s="477"/>
      <c r="SPP327" s="477"/>
      <c r="SPS327" s="477"/>
      <c r="SPX327" s="477"/>
      <c r="SQA327" s="477"/>
      <c r="SQF327" s="477"/>
      <c r="SQI327" s="477"/>
      <c r="SQN327" s="477"/>
      <c r="SQQ327" s="477"/>
      <c r="SQV327" s="477"/>
      <c r="SQY327" s="477"/>
      <c r="SRD327" s="477"/>
      <c r="SRG327" s="477"/>
      <c r="SRL327" s="477"/>
      <c r="SRO327" s="477"/>
      <c r="SRT327" s="477"/>
      <c r="SRW327" s="477"/>
      <c r="SSB327" s="477"/>
      <c r="SSE327" s="477"/>
      <c r="SSJ327" s="477"/>
      <c r="SSM327" s="477"/>
      <c r="SSR327" s="477"/>
      <c r="SSU327" s="477"/>
      <c r="SSZ327" s="477"/>
      <c r="STC327" s="477"/>
      <c r="STH327" s="477"/>
      <c r="STK327" s="477"/>
      <c r="STP327" s="477"/>
      <c r="STS327" s="477"/>
      <c r="STX327" s="477"/>
      <c r="SUA327" s="477"/>
      <c r="SUF327" s="477"/>
      <c r="SUI327" s="477"/>
      <c r="SUN327" s="477"/>
      <c r="SUQ327" s="477"/>
      <c r="SUV327" s="477"/>
      <c r="SUY327" s="477"/>
      <c r="SVD327" s="477"/>
      <c r="SVG327" s="477"/>
      <c r="SVL327" s="477"/>
      <c r="SVO327" s="477"/>
      <c r="SVT327" s="477"/>
      <c r="SVW327" s="477"/>
      <c r="SWB327" s="477"/>
      <c r="SWE327" s="477"/>
      <c r="SWJ327" s="477"/>
      <c r="SWM327" s="477"/>
      <c r="SWR327" s="477"/>
      <c r="SWU327" s="477"/>
      <c r="SWZ327" s="477"/>
      <c r="SXC327" s="477"/>
      <c r="SXH327" s="477"/>
      <c r="SXK327" s="477"/>
      <c r="SXP327" s="477"/>
      <c r="SXS327" s="477"/>
      <c r="SXX327" s="477"/>
      <c r="SYA327" s="477"/>
      <c r="SYF327" s="477"/>
      <c r="SYI327" s="477"/>
      <c r="SYN327" s="477"/>
      <c r="SYQ327" s="477"/>
      <c r="SYV327" s="477"/>
      <c r="SYY327" s="477"/>
      <c r="SZD327" s="477"/>
      <c r="SZG327" s="477"/>
      <c r="SZL327" s="477"/>
      <c r="SZO327" s="477"/>
      <c r="SZT327" s="477"/>
      <c r="SZW327" s="477"/>
      <c r="TAB327" s="477"/>
      <c r="TAE327" s="477"/>
      <c r="TAJ327" s="477"/>
      <c r="TAM327" s="477"/>
      <c r="TAR327" s="477"/>
      <c r="TAU327" s="477"/>
      <c r="TAZ327" s="477"/>
      <c r="TBC327" s="477"/>
      <c r="TBH327" s="477"/>
      <c r="TBK327" s="477"/>
      <c r="TBP327" s="477"/>
      <c r="TBS327" s="477"/>
      <c r="TBX327" s="477"/>
      <c r="TCA327" s="477"/>
      <c r="TCF327" s="477"/>
      <c r="TCI327" s="477"/>
      <c r="TCN327" s="477"/>
      <c r="TCQ327" s="477"/>
      <c r="TCV327" s="477"/>
      <c r="TCY327" s="477"/>
      <c r="TDD327" s="477"/>
      <c r="TDG327" s="477"/>
      <c r="TDL327" s="477"/>
      <c r="TDO327" s="477"/>
      <c r="TDT327" s="477"/>
      <c r="TDW327" s="477"/>
      <c r="TEB327" s="477"/>
      <c r="TEE327" s="477"/>
      <c r="TEJ327" s="477"/>
      <c r="TEM327" s="477"/>
      <c r="TER327" s="477"/>
      <c r="TEU327" s="477"/>
      <c r="TEZ327" s="477"/>
      <c r="TFC327" s="477"/>
      <c r="TFH327" s="477"/>
      <c r="TFK327" s="477"/>
      <c r="TFP327" s="477"/>
      <c r="TFS327" s="477"/>
      <c r="TFX327" s="477"/>
      <c r="TGA327" s="477"/>
      <c r="TGF327" s="477"/>
      <c r="TGI327" s="477"/>
      <c r="TGN327" s="477"/>
      <c r="TGQ327" s="477"/>
      <c r="TGV327" s="477"/>
      <c r="TGY327" s="477"/>
      <c r="THD327" s="477"/>
      <c r="THG327" s="477"/>
      <c r="THL327" s="477"/>
      <c r="THO327" s="477"/>
      <c r="THT327" s="477"/>
      <c r="THW327" s="477"/>
      <c r="TIB327" s="477"/>
      <c r="TIE327" s="477"/>
      <c r="TIJ327" s="477"/>
      <c r="TIM327" s="477"/>
      <c r="TIR327" s="477"/>
      <c r="TIU327" s="477"/>
      <c r="TIZ327" s="477"/>
      <c r="TJC327" s="477"/>
      <c r="TJH327" s="477"/>
      <c r="TJK327" s="477"/>
      <c r="TJP327" s="477"/>
      <c r="TJS327" s="477"/>
      <c r="TJX327" s="477"/>
      <c r="TKA327" s="477"/>
      <c r="TKF327" s="477"/>
      <c r="TKI327" s="477"/>
      <c r="TKN327" s="477"/>
      <c r="TKQ327" s="477"/>
      <c r="TKV327" s="477"/>
      <c r="TKY327" s="477"/>
      <c r="TLD327" s="477"/>
      <c r="TLG327" s="477"/>
      <c r="TLL327" s="477"/>
      <c r="TLO327" s="477"/>
      <c r="TLT327" s="477"/>
      <c r="TLW327" s="477"/>
      <c r="TMB327" s="477"/>
      <c r="TME327" s="477"/>
      <c r="TMJ327" s="477"/>
      <c r="TMM327" s="477"/>
      <c r="TMR327" s="477"/>
      <c r="TMU327" s="477"/>
      <c r="TMZ327" s="477"/>
      <c r="TNC327" s="477"/>
      <c r="TNH327" s="477"/>
      <c r="TNK327" s="477"/>
      <c r="TNP327" s="477"/>
      <c r="TNS327" s="477"/>
      <c r="TNX327" s="477"/>
      <c r="TOA327" s="477"/>
      <c r="TOF327" s="477"/>
      <c r="TOI327" s="477"/>
      <c r="TON327" s="477"/>
      <c r="TOQ327" s="477"/>
      <c r="TOV327" s="477"/>
      <c r="TOY327" s="477"/>
      <c r="TPD327" s="477"/>
      <c r="TPG327" s="477"/>
      <c r="TPL327" s="477"/>
      <c r="TPO327" s="477"/>
      <c r="TPT327" s="477"/>
      <c r="TPW327" s="477"/>
      <c r="TQB327" s="477"/>
      <c r="TQE327" s="477"/>
      <c r="TQJ327" s="477"/>
      <c r="TQM327" s="477"/>
      <c r="TQR327" s="477"/>
      <c r="TQU327" s="477"/>
      <c r="TQZ327" s="477"/>
      <c r="TRC327" s="477"/>
      <c r="TRH327" s="477"/>
      <c r="TRK327" s="477"/>
      <c r="TRP327" s="477"/>
      <c r="TRS327" s="477"/>
      <c r="TRX327" s="477"/>
      <c r="TSA327" s="477"/>
      <c r="TSF327" s="477"/>
      <c r="TSI327" s="477"/>
      <c r="TSN327" s="477"/>
      <c r="TSQ327" s="477"/>
      <c r="TSV327" s="477"/>
      <c r="TSY327" s="477"/>
      <c r="TTD327" s="477"/>
      <c r="TTG327" s="477"/>
      <c r="TTL327" s="477"/>
      <c r="TTO327" s="477"/>
      <c r="TTT327" s="477"/>
      <c r="TTW327" s="477"/>
      <c r="TUB327" s="477"/>
      <c r="TUE327" s="477"/>
      <c r="TUJ327" s="477"/>
      <c r="TUM327" s="477"/>
      <c r="TUR327" s="477"/>
      <c r="TUU327" s="477"/>
      <c r="TUZ327" s="477"/>
      <c r="TVC327" s="477"/>
      <c r="TVH327" s="477"/>
      <c r="TVK327" s="477"/>
      <c r="TVP327" s="477"/>
      <c r="TVS327" s="477"/>
      <c r="TVX327" s="477"/>
      <c r="TWA327" s="477"/>
      <c r="TWF327" s="477"/>
      <c r="TWI327" s="477"/>
      <c r="TWN327" s="477"/>
      <c r="TWQ327" s="477"/>
      <c r="TWV327" s="477"/>
      <c r="TWY327" s="477"/>
      <c r="TXD327" s="477"/>
      <c r="TXG327" s="477"/>
      <c r="TXL327" s="477"/>
      <c r="TXO327" s="477"/>
      <c r="TXT327" s="477"/>
      <c r="TXW327" s="477"/>
      <c r="TYB327" s="477"/>
      <c r="TYE327" s="477"/>
      <c r="TYJ327" s="477"/>
      <c r="TYM327" s="477"/>
      <c r="TYR327" s="477"/>
      <c r="TYU327" s="477"/>
      <c r="TYZ327" s="477"/>
      <c r="TZC327" s="477"/>
      <c r="TZH327" s="477"/>
      <c r="TZK327" s="477"/>
      <c r="TZP327" s="477"/>
      <c r="TZS327" s="477"/>
      <c r="TZX327" s="477"/>
      <c r="UAA327" s="477"/>
      <c r="UAF327" s="477"/>
      <c r="UAI327" s="477"/>
      <c r="UAN327" s="477"/>
      <c r="UAQ327" s="477"/>
      <c r="UAV327" s="477"/>
      <c r="UAY327" s="477"/>
      <c r="UBD327" s="477"/>
      <c r="UBG327" s="477"/>
      <c r="UBL327" s="477"/>
      <c r="UBO327" s="477"/>
      <c r="UBT327" s="477"/>
      <c r="UBW327" s="477"/>
      <c r="UCB327" s="477"/>
      <c r="UCE327" s="477"/>
      <c r="UCJ327" s="477"/>
      <c r="UCM327" s="477"/>
      <c r="UCR327" s="477"/>
      <c r="UCU327" s="477"/>
      <c r="UCZ327" s="477"/>
      <c r="UDC327" s="477"/>
      <c r="UDH327" s="477"/>
      <c r="UDK327" s="477"/>
      <c r="UDP327" s="477"/>
      <c r="UDS327" s="477"/>
      <c r="UDX327" s="477"/>
      <c r="UEA327" s="477"/>
      <c r="UEF327" s="477"/>
      <c r="UEI327" s="477"/>
      <c r="UEN327" s="477"/>
      <c r="UEQ327" s="477"/>
      <c r="UEV327" s="477"/>
      <c r="UEY327" s="477"/>
      <c r="UFD327" s="477"/>
      <c r="UFG327" s="477"/>
      <c r="UFL327" s="477"/>
      <c r="UFO327" s="477"/>
      <c r="UFT327" s="477"/>
      <c r="UFW327" s="477"/>
      <c r="UGB327" s="477"/>
      <c r="UGE327" s="477"/>
      <c r="UGJ327" s="477"/>
      <c r="UGM327" s="477"/>
      <c r="UGR327" s="477"/>
      <c r="UGU327" s="477"/>
      <c r="UGZ327" s="477"/>
      <c r="UHC327" s="477"/>
      <c r="UHH327" s="477"/>
      <c r="UHK327" s="477"/>
      <c r="UHP327" s="477"/>
      <c r="UHS327" s="477"/>
      <c r="UHX327" s="477"/>
      <c r="UIA327" s="477"/>
      <c r="UIF327" s="477"/>
      <c r="UII327" s="477"/>
      <c r="UIN327" s="477"/>
      <c r="UIQ327" s="477"/>
      <c r="UIV327" s="477"/>
      <c r="UIY327" s="477"/>
      <c r="UJD327" s="477"/>
      <c r="UJG327" s="477"/>
      <c r="UJL327" s="477"/>
      <c r="UJO327" s="477"/>
      <c r="UJT327" s="477"/>
      <c r="UJW327" s="477"/>
      <c r="UKB327" s="477"/>
      <c r="UKE327" s="477"/>
      <c r="UKJ327" s="477"/>
      <c r="UKM327" s="477"/>
      <c r="UKR327" s="477"/>
      <c r="UKU327" s="477"/>
      <c r="UKZ327" s="477"/>
      <c r="ULC327" s="477"/>
      <c r="ULH327" s="477"/>
      <c r="ULK327" s="477"/>
      <c r="ULP327" s="477"/>
      <c r="ULS327" s="477"/>
      <c r="ULX327" s="477"/>
      <c r="UMA327" s="477"/>
      <c r="UMF327" s="477"/>
      <c r="UMI327" s="477"/>
      <c r="UMN327" s="477"/>
      <c r="UMQ327" s="477"/>
      <c r="UMV327" s="477"/>
      <c r="UMY327" s="477"/>
      <c r="UND327" s="477"/>
      <c r="UNG327" s="477"/>
      <c r="UNL327" s="477"/>
      <c r="UNO327" s="477"/>
      <c r="UNT327" s="477"/>
      <c r="UNW327" s="477"/>
      <c r="UOB327" s="477"/>
      <c r="UOE327" s="477"/>
      <c r="UOJ327" s="477"/>
      <c r="UOM327" s="477"/>
      <c r="UOR327" s="477"/>
      <c r="UOU327" s="477"/>
      <c r="UOZ327" s="477"/>
      <c r="UPC327" s="477"/>
      <c r="UPH327" s="477"/>
      <c r="UPK327" s="477"/>
      <c r="UPP327" s="477"/>
      <c r="UPS327" s="477"/>
      <c r="UPX327" s="477"/>
      <c r="UQA327" s="477"/>
      <c r="UQF327" s="477"/>
      <c r="UQI327" s="477"/>
      <c r="UQN327" s="477"/>
      <c r="UQQ327" s="477"/>
      <c r="UQV327" s="477"/>
      <c r="UQY327" s="477"/>
      <c r="URD327" s="477"/>
      <c r="URG327" s="477"/>
      <c r="URL327" s="477"/>
      <c r="URO327" s="477"/>
      <c r="URT327" s="477"/>
      <c r="URW327" s="477"/>
      <c r="USB327" s="477"/>
      <c r="USE327" s="477"/>
      <c r="USJ327" s="477"/>
      <c r="USM327" s="477"/>
      <c r="USR327" s="477"/>
      <c r="USU327" s="477"/>
      <c r="USZ327" s="477"/>
      <c r="UTC327" s="477"/>
      <c r="UTH327" s="477"/>
      <c r="UTK327" s="477"/>
      <c r="UTP327" s="477"/>
      <c r="UTS327" s="477"/>
      <c r="UTX327" s="477"/>
      <c r="UUA327" s="477"/>
      <c r="UUF327" s="477"/>
      <c r="UUI327" s="477"/>
      <c r="UUN327" s="477"/>
      <c r="UUQ327" s="477"/>
      <c r="UUV327" s="477"/>
      <c r="UUY327" s="477"/>
      <c r="UVD327" s="477"/>
      <c r="UVG327" s="477"/>
      <c r="UVL327" s="477"/>
      <c r="UVO327" s="477"/>
      <c r="UVT327" s="477"/>
      <c r="UVW327" s="477"/>
      <c r="UWB327" s="477"/>
      <c r="UWE327" s="477"/>
      <c r="UWJ327" s="477"/>
      <c r="UWM327" s="477"/>
      <c r="UWR327" s="477"/>
      <c r="UWU327" s="477"/>
      <c r="UWZ327" s="477"/>
      <c r="UXC327" s="477"/>
      <c r="UXH327" s="477"/>
      <c r="UXK327" s="477"/>
      <c r="UXP327" s="477"/>
      <c r="UXS327" s="477"/>
      <c r="UXX327" s="477"/>
      <c r="UYA327" s="477"/>
      <c r="UYF327" s="477"/>
      <c r="UYI327" s="477"/>
      <c r="UYN327" s="477"/>
      <c r="UYQ327" s="477"/>
      <c r="UYV327" s="477"/>
      <c r="UYY327" s="477"/>
      <c r="UZD327" s="477"/>
      <c r="UZG327" s="477"/>
      <c r="UZL327" s="477"/>
      <c r="UZO327" s="477"/>
      <c r="UZT327" s="477"/>
      <c r="UZW327" s="477"/>
      <c r="VAB327" s="477"/>
      <c r="VAE327" s="477"/>
      <c r="VAJ327" s="477"/>
      <c r="VAM327" s="477"/>
      <c r="VAR327" s="477"/>
      <c r="VAU327" s="477"/>
      <c r="VAZ327" s="477"/>
      <c r="VBC327" s="477"/>
      <c r="VBH327" s="477"/>
      <c r="VBK327" s="477"/>
      <c r="VBP327" s="477"/>
      <c r="VBS327" s="477"/>
      <c r="VBX327" s="477"/>
      <c r="VCA327" s="477"/>
      <c r="VCF327" s="477"/>
      <c r="VCI327" s="477"/>
      <c r="VCN327" s="477"/>
      <c r="VCQ327" s="477"/>
      <c r="VCV327" s="477"/>
      <c r="VCY327" s="477"/>
      <c r="VDD327" s="477"/>
      <c r="VDG327" s="477"/>
      <c r="VDL327" s="477"/>
      <c r="VDO327" s="477"/>
      <c r="VDT327" s="477"/>
      <c r="VDW327" s="477"/>
      <c r="VEB327" s="477"/>
      <c r="VEE327" s="477"/>
      <c r="VEJ327" s="477"/>
      <c r="VEM327" s="477"/>
      <c r="VER327" s="477"/>
      <c r="VEU327" s="477"/>
      <c r="VEZ327" s="477"/>
      <c r="VFC327" s="477"/>
      <c r="VFH327" s="477"/>
      <c r="VFK327" s="477"/>
      <c r="VFP327" s="477"/>
      <c r="VFS327" s="477"/>
      <c r="VFX327" s="477"/>
      <c r="VGA327" s="477"/>
      <c r="VGF327" s="477"/>
      <c r="VGI327" s="477"/>
      <c r="VGN327" s="477"/>
      <c r="VGQ327" s="477"/>
      <c r="VGV327" s="477"/>
      <c r="VGY327" s="477"/>
      <c r="VHD327" s="477"/>
      <c r="VHG327" s="477"/>
      <c r="VHL327" s="477"/>
      <c r="VHO327" s="477"/>
      <c r="VHT327" s="477"/>
      <c r="VHW327" s="477"/>
      <c r="VIB327" s="477"/>
      <c r="VIE327" s="477"/>
      <c r="VIJ327" s="477"/>
      <c r="VIM327" s="477"/>
      <c r="VIR327" s="477"/>
      <c r="VIU327" s="477"/>
      <c r="VIZ327" s="477"/>
      <c r="VJC327" s="477"/>
      <c r="VJH327" s="477"/>
      <c r="VJK327" s="477"/>
      <c r="VJP327" s="477"/>
      <c r="VJS327" s="477"/>
      <c r="VJX327" s="477"/>
      <c r="VKA327" s="477"/>
      <c r="VKF327" s="477"/>
      <c r="VKI327" s="477"/>
      <c r="VKN327" s="477"/>
      <c r="VKQ327" s="477"/>
      <c r="VKV327" s="477"/>
      <c r="VKY327" s="477"/>
      <c r="VLD327" s="477"/>
      <c r="VLG327" s="477"/>
      <c r="VLL327" s="477"/>
      <c r="VLO327" s="477"/>
      <c r="VLT327" s="477"/>
      <c r="VLW327" s="477"/>
      <c r="VMB327" s="477"/>
      <c r="VME327" s="477"/>
      <c r="VMJ327" s="477"/>
      <c r="VMM327" s="477"/>
      <c r="VMR327" s="477"/>
      <c r="VMU327" s="477"/>
      <c r="VMZ327" s="477"/>
      <c r="VNC327" s="477"/>
      <c r="VNH327" s="477"/>
      <c r="VNK327" s="477"/>
      <c r="VNP327" s="477"/>
      <c r="VNS327" s="477"/>
      <c r="VNX327" s="477"/>
      <c r="VOA327" s="477"/>
      <c r="VOF327" s="477"/>
      <c r="VOI327" s="477"/>
      <c r="VON327" s="477"/>
      <c r="VOQ327" s="477"/>
      <c r="VOV327" s="477"/>
      <c r="VOY327" s="477"/>
      <c r="VPD327" s="477"/>
      <c r="VPG327" s="477"/>
      <c r="VPL327" s="477"/>
      <c r="VPO327" s="477"/>
      <c r="VPT327" s="477"/>
      <c r="VPW327" s="477"/>
      <c r="VQB327" s="477"/>
      <c r="VQE327" s="477"/>
      <c r="VQJ327" s="477"/>
      <c r="VQM327" s="477"/>
      <c r="VQR327" s="477"/>
      <c r="VQU327" s="477"/>
      <c r="VQZ327" s="477"/>
      <c r="VRC327" s="477"/>
      <c r="VRH327" s="477"/>
      <c r="VRK327" s="477"/>
      <c r="VRP327" s="477"/>
      <c r="VRS327" s="477"/>
      <c r="VRX327" s="477"/>
      <c r="VSA327" s="477"/>
      <c r="VSF327" s="477"/>
      <c r="VSI327" s="477"/>
      <c r="VSN327" s="477"/>
      <c r="VSQ327" s="477"/>
      <c r="VSV327" s="477"/>
      <c r="VSY327" s="477"/>
      <c r="VTD327" s="477"/>
      <c r="VTG327" s="477"/>
      <c r="VTL327" s="477"/>
      <c r="VTO327" s="477"/>
      <c r="VTT327" s="477"/>
      <c r="VTW327" s="477"/>
      <c r="VUB327" s="477"/>
      <c r="VUE327" s="477"/>
      <c r="VUJ327" s="477"/>
      <c r="VUM327" s="477"/>
      <c r="VUR327" s="477"/>
      <c r="VUU327" s="477"/>
      <c r="VUZ327" s="477"/>
      <c r="VVC327" s="477"/>
      <c r="VVH327" s="477"/>
      <c r="VVK327" s="477"/>
      <c r="VVP327" s="477"/>
      <c r="VVS327" s="477"/>
      <c r="VVX327" s="477"/>
      <c r="VWA327" s="477"/>
      <c r="VWF327" s="477"/>
      <c r="VWI327" s="477"/>
      <c r="VWN327" s="477"/>
      <c r="VWQ327" s="477"/>
      <c r="VWV327" s="477"/>
      <c r="VWY327" s="477"/>
      <c r="VXD327" s="477"/>
      <c r="VXG327" s="477"/>
      <c r="VXL327" s="477"/>
      <c r="VXO327" s="477"/>
      <c r="VXT327" s="477"/>
      <c r="VXW327" s="477"/>
      <c r="VYB327" s="477"/>
      <c r="VYE327" s="477"/>
      <c r="VYJ327" s="477"/>
      <c r="VYM327" s="477"/>
      <c r="VYR327" s="477"/>
      <c r="VYU327" s="477"/>
      <c r="VYZ327" s="477"/>
      <c r="VZC327" s="477"/>
      <c r="VZH327" s="477"/>
      <c r="VZK327" s="477"/>
      <c r="VZP327" s="477"/>
      <c r="VZS327" s="477"/>
      <c r="VZX327" s="477"/>
      <c r="WAA327" s="477"/>
      <c r="WAF327" s="477"/>
      <c r="WAI327" s="477"/>
      <c r="WAN327" s="477"/>
      <c r="WAQ327" s="477"/>
      <c r="WAV327" s="477"/>
      <c r="WAY327" s="477"/>
      <c r="WBD327" s="477"/>
      <c r="WBG327" s="477"/>
      <c r="WBL327" s="477"/>
      <c r="WBO327" s="477"/>
      <c r="WBT327" s="477"/>
      <c r="WBW327" s="477"/>
      <c r="WCB327" s="477"/>
      <c r="WCE327" s="477"/>
      <c r="WCJ327" s="477"/>
      <c r="WCM327" s="477"/>
      <c r="WCR327" s="477"/>
      <c r="WCU327" s="477"/>
      <c r="WCZ327" s="477"/>
      <c r="WDC327" s="477"/>
      <c r="WDH327" s="477"/>
      <c r="WDK327" s="477"/>
      <c r="WDP327" s="477"/>
      <c r="WDS327" s="477"/>
      <c r="WDX327" s="477"/>
      <c r="WEA327" s="477"/>
      <c r="WEF327" s="477"/>
      <c r="WEI327" s="477"/>
      <c r="WEN327" s="477"/>
      <c r="WEQ327" s="477"/>
      <c r="WEV327" s="477"/>
      <c r="WEY327" s="477"/>
      <c r="WFD327" s="477"/>
      <c r="WFG327" s="477"/>
      <c r="WFL327" s="477"/>
      <c r="WFO327" s="477"/>
      <c r="WFT327" s="477"/>
      <c r="WFW327" s="477"/>
      <c r="WGB327" s="477"/>
      <c r="WGE327" s="477"/>
      <c r="WGJ327" s="477"/>
      <c r="WGM327" s="477"/>
      <c r="WGR327" s="477"/>
      <c r="WGU327" s="477"/>
      <c r="WGZ327" s="477"/>
      <c r="WHC327" s="477"/>
      <c r="WHH327" s="477"/>
      <c r="WHK327" s="477"/>
      <c r="WHP327" s="477"/>
      <c r="WHS327" s="477"/>
      <c r="WHX327" s="477"/>
      <c r="WIA327" s="477"/>
      <c r="WIF327" s="477"/>
      <c r="WII327" s="477"/>
      <c r="WIN327" s="477"/>
      <c r="WIQ327" s="477"/>
      <c r="WIV327" s="477"/>
      <c r="WIY327" s="477"/>
      <c r="WJD327" s="477"/>
      <c r="WJG327" s="477"/>
      <c r="WJL327" s="477"/>
      <c r="WJO327" s="477"/>
      <c r="WJT327" s="477"/>
      <c r="WJW327" s="477"/>
      <c r="WKB327" s="477"/>
      <c r="WKE327" s="477"/>
      <c r="WKJ327" s="477"/>
      <c r="WKM327" s="477"/>
      <c r="WKR327" s="477"/>
      <c r="WKU327" s="477"/>
      <c r="WKZ327" s="477"/>
      <c r="WLC327" s="477"/>
      <c r="WLH327" s="477"/>
      <c r="WLK327" s="477"/>
      <c r="WLP327" s="477"/>
      <c r="WLS327" s="477"/>
      <c r="WLX327" s="477"/>
      <c r="WMA327" s="477"/>
      <c r="WMF327" s="477"/>
      <c r="WMI327" s="477"/>
      <c r="WMN327" s="477"/>
      <c r="WMQ327" s="477"/>
      <c r="WMV327" s="477"/>
      <c r="WMY327" s="477"/>
      <c r="WND327" s="477"/>
      <c r="WNG327" s="477"/>
      <c r="WNL327" s="477"/>
      <c r="WNO327" s="477"/>
      <c r="WNT327" s="477"/>
      <c r="WNW327" s="477"/>
      <c r="WOB327" s="477"/>
      <c r="WOE327" s="477"/>
      <c r="WOJ327" s="477"/>
      <c r="WOM327" s="477"/>
      <c r="WOR327" s="477"/>
      <c r="WOU327" s="477"/>
      <c r="WOZ327" s="477"/>
      <c r="WPC327" s="477"/>
      <c r="WPH327" s="477"/>
      <c r="WPK327" s="477"/>
      <c r="WPP327" s="477"/>
      <c r="WPS327" s="477"/>
      <c r="WPX327" s="477"/>
      <c r="WQA327" s="477"/>
      <c r="WQF327" s="477"/>
      <c r="WQI327" s="477"/>
      <c r="WQN327" s="477"/>
      <c r="WQQ327" s="477"/>
      <c r="WQV327" s="477"/>
      <c r="WQY327" s="477"/>
      <c r="WRD327" s="477"/>
      <c r="WRG327" s="477"/>
      <c r="WRL327" s="477"/>
      <c r="WRO327" s="477"/>
      <c r="WRT327" s="477"/>
      <c r="WRW327" s="477"/>
      <c r="WSB327" s="477"/>
      <c r="WSE327" s="477"/>
      <c r="WSJ327" s="477"/>
      <c r="WSM327" s="477"/>
      <c r="WSR327" s="477"/>
      <c r="WSU327" s="477"/>
      <c r="WSZ327" s="477"/>
      <c r="WTC327" s="477"/>
      <c r="WTH327" s="477"/>
      <c r="WTK327" s="477"/>
      <c r="WTP327" s="477"/>
      <c r="WTS327" s="477"/>
      <c r="WTX327" s="477"/>
      <c r="WUA327" s="477"/>
      <c r="WUF327" s="477"/>
      <c r="WUI327" s="477"/>
      <c r="WUN327" s="477"/>
      <c r="WUQ327" s="477"/>
      <c r="WUV327" s="477"/>
      <c r="WUY327" s="477"/>
      <c r="WVD327" s="477"/>
      <c r="WVG327" s="477"/>
      <c r="WVL327" s="477"/>
      <c r="WVO327" s="477"/>
      <c r="WVT327" s="477"/>
      <c r="WVW327" s="477"/>
      <c r="WWB327" s="477"/>
      <c r="WWE327" s="477"/>
      <c r="WWJ327" s="477"/>
      <c r="WWM327" s="477"/>
      <c r="WWR327" s="477"/>
      <c r="WWU327" s="477"/>
      <c r="WWZ327" s="477"/>
      <c r="WXC327" s="477"/>
      <c r="WXH327" s="477"/>
      <c r="WXK327" s="477"/>
      <c r="WXP327" s="477"/>
      <c r="WXS327" s="477"/>
      <c r="WXX327" s="477"/>
      <c r="WYA327" s="477"/>
      <c r="WYF327" s="477"/>
      <c r="WYI327" s="477"/>
      <c r="WYN327" s="477"/>
      <c r="WYQ327" s="477"/>
      <c r="WYV327" s="477"/>
      <c r="WYY327" s="477"/>
      <c r="WZD327" s="477"/>
      <c r="WZG327" s="477"/>
      <c r="WZL327" s="477"/>
      <c r="WZO327" s="477"/>
      <c r="WZT327" s="477"/>
      <c r="WZW327" s="477"/>
      <c r="XAB327" s="477"/>
      <c r="XAE327" s="477"/>
      <c r="XAJ327" s="477"/>
      <c r="XAM327" s="477"/>
      <c r="XAR327" s="477"/>
      <c r="XAU327" s="477"/>
      <c r="XAZ327" s="477"/>
      <c r="XBC327" s="477"/>
      <c r="XBH327" s="477"/>
      <c r="XBK327" s="477"/>
      <c r="XBP327" s="477"/>
      <c r="XBS327" s="477"/>
      <c r="XBX327" s="477"/>
      <c r="XCA327" s="477"/>
      <c r="XCF327" s="477"/>
      <c r="XCI327" s="477"/>
      <c r="XCN327" s="477"/>
      <c r="XCQ327" s="477"/>
      <c r="XCV327" s="477"/>
      <c r="XCY327" s="477"/>
      <c r="XDD327" s="477"/>
      <c r="XDG327" s="477"/>
      <c r="XDL327" s="477"/>
      <c r="XDO327" s="477"/>
      <c r="XDT327" s="477"/>
      <c r="XDW327" s="477"/>
      <c r="XEB327" s="477"/>
      <c r="XEE327" s="477"/>
      <c r="XEJ327" s="477"/>
      <c r="XEM327" s="477"/>
      <c r="XER327" s="477"/>
      <c r="XEU327" s="477"/>
      <c r="XEZ327" s="477"/>
      <c r="XFC327" s="477"/>
    </row>
    <row r="328" spans="1:1023 1028:2047 2052:3071 3076:4095 4100:5119 5124:6143 6148:7167 7172:8191 8196:9215 9220:10239 10244:11263 11268:12287 12292:13311 13316:14335 14340:15359 15364:16383" ht="90" x14ac:dyDescent="0.25">
      <c r="A328" s="35" t="str">
        <f>+'PAI 2025 GPS rempl2)'!A337</f>
        <v>2000.1.1</v>
      </c>
      <c r="B328" s="60" t="str">
        <f>VLOOKUP(A328,'Dimensión 3-Gestión con Valor'!$B$10:$B$379,1,0)</f>
        <v>2000.1.1</v>
      </c>
      <c r="C328" s="158" t="s">
        <v>995</v>
      </c>
      <c r="D328" s="158">
        <v>1</v>
      </c>
      <c r="E328" s="158" t="s">
        <v>489</v>
      </c>
      <c r="F328" s="158" t="s">
        <v>998</v>
      </c>
      <c r="G328" s="158" t="s">
        <v>19</v>
      </c>
      <c r="H328" s="158" t="s">
        <v>1795</v>
      </c>
      <c r="I328" s="158" t="s">
        <v>1795</v>
      </c>
      <c r="J328" s="158" t="s">
        <v>1795</v>
      </c>
      <c r="K328" s="158" t="s">
        <v>19</v>
      </c>
      <c r="L328" s="158" t="s">
        <v>19</v>
      </c>
      <c r="M328" s="158" t="s">
        <v>19</v>
      </c>
      <c r="N328" s="158" t="s">
        <v>636</v>
      </c>
      <c r="O328" s="158" t="s">
        <v>19</v>
      </c>
      <c r="P328" s="158" t="s">
        <v>120</v>
      </c>
      <c r="Q328" s="158">
        <v>100</v>
      </c>
      <c r="R328" s="158">
        <v>60</v>
      </c>
      <c r="S328" s="158" t="s">
        <v>515</v>
      </c>
      <c r="T328" s="158" t="s">
        <v>997</v>
      </c>
      <c r="U328" s="165">
        <v>45659</v>
      </c>
      <c r="V328" s="165">
        <v>46022</v>
      </c>
      <c r="W328" s="158" t="s">
        <v>995</v>
      </c>
      <c r="X328" s="359">
        <v>50</v>
      </c>
      <c r="Y328" s="158">
        <v>37</v>
      </c>
      <c r="Z328" s="158" t="s">
        <v>2465</v>
      </c>
      <c r="AA328" s="165"/>
      <c r="AB328" s="158">
        <v>37</v>
      </c>
      <c r="AC328" s="158" t="s">
        <v>2466</v>
      </c>
      <c r="AD328" s="165"/>
      <c r="AE328" s="158"/>
      <c r="AF328" s="158">
        <v>18.5</v>
      </c>
    </row>
    <row r="329" spans="1:1023 1028:2047 2052:3071 3076:4095 4100:5119 5124:6143 6148:7167 7172:8191 8196:9215 9220:10239 10244:11263 11268:12287 12292:13311 13316:14335 14340:15359 15364:16383" ht="225" x14ac:dyDescent="0.25">
      <c r="A329" s="359" t="str">
        <f>+'PAI 2025 GPS rempl2)'!A338</f>
        <v>2000.2</v>
      </c>
      <c r="B329" s="359" t="str">
        <f>VLOOKUP(A329,'Dimensión 3-Gestión con Valor'!$B$10:$B$379,1,0)</f>
        <v>2000.2</v>
      </c>
      <c r="C329" s="360" t="s">
        <v>995</v>
      </c>
      <c r="D329" s="359">
        <v>1</v>
      </c>
      <c r="E329" s="359" t="s">
        <v>482</v>
      </c>
      <c r="F329" s="360" t="s">
        <v>999</v>
      </c>
      <c r="G329" s="359" t="s">
        <v>19</v>
      </c>
      <c r="H329" s="359" t="s">
        <v>12</v>
      </c>
      <c r="I329" s="359" t="s">
        <v>1434</v>
      </c>
      <c r="J329" s="359" t="s">
        <v>1435</v>
      </c>
      <c r="K329" s="360" t="s">
        <v>1865</v>
      </c>
      <c r="L329" s="359" t="s">
        <v>502</v>
      </c>
      <c r="M329" s="359" t="s">
        <v>19</v>
      </c>
      <c r="N329" s="360" t="s">
        <v>636</v>
      </c>
      <c r="O329" s="359">
        <v>0</v>
      </c>
      <c r="P329" s="359" t="s">
        <v>131</v>
      </c>
      <c r="Q329" s="359">
        <v>10</v>
      </c>
      <c r="R329" s="359">
        <v>1</v>
      </c>
      <c r="S329" s="360" t="s">
        <v>487</v>
      </c>
      <c r="T329" s="359" t="s">
        <v>1000</v>
      </c>
      <c r="U329" s="360">
        <v>45719</v>
      </c>
      <c r="V329" s="360">
        <v>45961</v>
      </c>
      <c r="W329" s="359" t="s">
        <v>1001</v>
      </c>
      <c r="X329" s="359">
        <v>10</v>
      </c>
      <c r="Y329" s="359">
        <v>0</v>
      </c>
      <c r="Z329" s="359" t="s">
        <v>2467</v>
      </c>
      <c r="AA329" s="360"/>
      <c r="AB329" s="370">
        <v>0</v>
      </c>
      <c r="AC329" s="359" t="s">
        <v>2468</v>
      </c>
      <c r="AD329" s="360"/>
      <c r="AE329" s="368"/>
      <c r="AF329" s="359">
        <v>0</v>
      </c>
      <c r="AJ329" s="477"/>
      <c r="AM329" s="477"/>
      <c r="AR329" s="477"/>
      <c r="AU329" s="477"/>
      <c r="AZ329" s="477"/>
      <c r="BC329" s="477"/>
      <c r="BH329" s="477"/>
      <c r="BK329" s="477"/>
      <c r="BP329" s="477"/>
      <c r="BS329" s="477"/>
      <c r="BX329" s="477"/>
      <c r="CA329" s="477"/>
      <c r="CF329" s="477"/>
      <c r="CI329" s="477"/>
      <c r="CN329" s="477"/>
      <c r="CQ329" s="477"/>
      <c r="CV329" s="477"/>
      <c r="CY329" s="477"/>
      <c r="DD329" s="477"/>
      <c r="DG329" s="477"/>
      <c r="DL329" s="477"/>
      <c r="DO329" s="477"/>
      <c r="DT329" s="477"/>
      <c r="DW329" s="477"/>
      <c r="EB329" s="477"/>
      <c r="EE329" s="477"/>
      <c r="EJ329" s="477"/>
      <c r="EM329" s="477"/>
      <c r="ER329" s="477"/>
      <c r="EU329" s="477"/>
      <c r="EZ329" s="477"/>
      <c r="FC329" s="477"/>
      <c r="FH329" s="477"/>
      <c r="FK329" s="477"/>
      <c r="FP329" s="477"/>
      <c r="FS329" s="477"/>
      <c r="FX329" s="477"/>
      <c r="GA329" s="477"/>
      <c r="GF329" s="477"/>
      <c r="GI329" s="477"/>
      <c r="GN329" s="477"/>
      <c r="GQ329" s="477"/>
      <c r="GV329" s="477"/>
      <c r="GY329" s="477"/>
      <c r="HD329" s="477"/>
      <c r="HG329" s="477"/>
      <c r="HL329" s="477"/>
      <c r="HO329" s="477"/>
      <c r="HT329" s="477"/>
      <c r="HW329" s="477"/>
      <c r="IB329" s="477"/>
      <c r="IE329" s="477"/>
      <c r="IJ329" s="477"/>
      <c r="IM329" s="477"/>
      <c r="IR329" s="477"/>
      <c r="IU329" s="477"/>
      <c r="IZ329" s="477"/>
      <c r="JC329" s="477"/>
      <c r="JH329" s="477"/>
      <c r="JK329" s="477"/>
      <c r="JP329" s="477"/>
      <c r="JS329" s="477"/>
      <c r="JX329" s="477"/>
      <c r="KA329" s="477"/>
      <c r="KF329" s="477"/>
      <c r="KI329" s="477"/>
      <c r="KN329" s="477"/>
      <c r="KQ329" s="477"/>
      <c r="KV329" s="477"/>
      <c r="KY329" s="477"/>
      <c r="LD329" s="477"/>
      <c r="LG329" s="477"/>
      <c r="LL329" s="477"/>
      <c r="LO329" s="477"/>
      <c r="LT329" s="477"/>
      <c r="LW329" s="477"/>
      <c r="MB329" s="477"/>
      <c r="ME329" s="477"/>
      <c r="MJ329" s="477"/>
      <c r="MM329" s="477"/>
      <c r="MR329" s="477"/>
      <c r="MU329" s="477"/>
      <c r="MZ329" s="477"/>
      <c r="NC329" s="477"/>
      <c r="NH329" s="477"/>
      <c r="NK329" s="477"/>
      <c r="NP329" s="477"/>
      <c r="NS329" s="477"/>
      <c r="NX329" s="477"/>
      <c r="OA329" s="477"/>
      <c r="OF329" s="477"/>
      <c r="OI329" s="477"/>
      <c r="ON329" s="477"/>
      <c r="OQ329" s="477"/>
      <c r="OV329" s="477"/>
      <c r="OY329" s="477"/>
      <c r="PD329" s="477"/>
      <c r="PG329" s="477"/>
      <c r="PL329" s="477"/>
      <c r="PO329" s="477"/>
      <c r="PT329" s="477"/>
      <c r="PW329" s="477"/>
      <c r="QB329" s="477"/>
      <c r="QE329" s="477"/>
      <c r="QJ329" s="477"/>
      <c r="QM329" s="477"/>
      <c r="QR329" s="477"/>
      <c r="QU329" s="477"/>
      <c r="QZ329" s="477"/>
      <c r="RC329" s="477"/>
      <c r="RH329" s="477"/>
      <c r="RK329" s="477"/>
      <c r="RP329" s="477"/>
      <c r="RS329" s="477"/>
      <c r="RX329" s="477"/>
      <c r="SA329" s="477"/>
      <c r="SF329" s="477"/>
      <c r="SI329" s="477"/>
      <c r="SN329" s="477"/>
      <c r="SQ329" s="477"/>
      <c r="SV329" s="477"/>
      <c r="SY329" s="477"/>
      <c r="TD329" s="477"/>
      <c r="TG329" s="477"/>
      <c r="TL329" s="477"/>
      <c r="TO329" s="477"/>
      <c r="TT329" s="477"/>
      <c r="TW329" s="477"/>
      <c r="UB329" s="477"/>
      <c r="UE329" s="477"/>
      <c r="UJ329" s="477"/>
      <c r="UM329" s="477"/>
      <c r="UR329" s="477"/>
      <c r="UU329" s="477"/>
      <c r="UZ329" s="477"/>
      <c r="VC329" s="477"/>
      <c r="VH329" s="477"/>
      <c r="VK329" s="477"/>
      <c r="VP329" s="477"/>
      <c r="VS329" s="477"/>
      <c r="VX329" s="477"/>
      <c r="WA329" s="477"/>
      <c r="WF329" s="477"/>
      <c r="WI329" s="477"/>
      <c r="WN329" s="477"/>
      <c r="WQ329" s="477"/>
      <c r="WV329" s="477"/>
      <c r="WY329" s="477"/>
      <c r="XD329" s="477"/>
      <c r="XG329" s="477"/>
      <c r="XL329" s="477"/>
      <c r="XO329" s="477"/>
      <c r="XT329" s="477"/>
      <c r="XW329" s="477"/>
      <c r="YB329" s="477"/>
      <c r="YE329" s="477"/>
      <c r="YJ329" s="477"/>
      <c r="YM329" s="477"/>
      <c r="YR329" s="477"/>
      <c r="YU329" s="477"/>
      <c r="YZ329" s="477"/>
      <c r="ZC329" s="477"/>
      <c r="ZH329" s="477"/>
      <c r="ZK329" s="477"/>
      <c r="ZP329" s="477"/>
      <c r="ZS329" s="477"/>
      <c r="ZX329" s="477"/>
      <c r="AAA329" s="477"/>
      <c r="AAF329" s="477"/>
      <c r="AAI329" s="477"/>
      <c r="AAN329" s="477"/>
      <c r="AAQ329" s="477"/>
      <c r="AAV329" s="477"/>
      <c r="AAY329" s="477"/>
      <c r="ABD329" s="477"/>
      <c r="ABG329" s="477"/>
      <c r="ABL329" s="477"/>
      <c r="ABO329" s="477"/>
      <c r="ABT329" s="477"/>
      <c r="ABW329" s="477"/>
      <c r="ACB329" s="477"/>
      <c r="ACE329" s="477"/>
      <c r="ACJ329" s="477"/>
      <c r="ACM329" s="477"/>
      <c r="ACR329" s="477"/>
      <c r="ACU329" s="477"/>
      <c r="ACZ329" s="477"/>
      <c r="ADC329" s="477"/>
      <c r="ADH329" s="477"/>
      <c r="ADK329" s="477"/>
      <c r="ADP329" s="477"/>
      <c r="ADS329" s="477"/>
      <c r="ADX329" s="477"/>
      <c r="AEA329" s="477"/>
      <c r="AEF329" s="477"/>
      <c r="AEI329" s="477"/>
      <c r="AEN329" s="477"/>
      <c r="AEQ329" s="477"/>
      <c r="AEV329" s="477"/>
      <c r="AEY329" s="477"/>
      <c r="AFD329" s="477"/>
      <c r="AFG329" s="477"/>
      <c r="AFL329" s="477"/>
      <c r="AFO329" s="477"/>
      <c r="AFT329" s="477"/>
      <c r="AFW329" s="477"/>
      <c r="AGB329" s="477"/>
      <c r="AGE329" s="477"/>
      <c r="AGJ329" s="477"/>
      <c r="AGM329" s="477"/>
      <c r="AGR329" s="477"/>
      <c r="AGU329" s="477"/>
      <c r="AGZ329" s="477"/>
      <c r="AHC329" s="477"/>
      <c r="AHH329" s="477"/>
      <c r="AHK329" s="477"/>
      <c r="AHP329" s="477"/>
      <c r="AHS329" s="477"/>
      <c r="AHX329" s="477"/>
      <c r="AIA329" s="477"/>
      <c r="AIF329" s="477"/>
      <c r="AII329" s="477"/>
      <c r="AIN329" s="477"/>
      <c r="AIQ329" s="477"/>
      <c r="AIV329" s="477"/>
      <c r="AIY329" s="477"/>
      <c r="AJD329" s="477"/>
      <c r="AJG329" s="477"/>
      <c r="AJL329" s="477"/>
      <c r="AJO329" s="477"/>
      <c r="AJT329" s="477"/>
      <c r="AJW329" s="477"/>
      <c r="AKB329" s="477"/>
      <c r="AKE329" s="477"/>
      <c r="AKJ329" s="477"/>
      <c r="AKM329" s="477"/>
      <c r="AKR329" s="477"/>
      <c r="AKU329" s="477"/>
      <c r="AKZ329" s="477"/>
      <c r="ALC329" s="477"/>
      <c r="ALH329" s="477"/>
      <c r="ALK329" s="477"/>
      <c r="ALP329" s="477"/>
      <c r="ALS329" s="477"/>
      <c r="ALX329" s="477"/>
      <c r="AMA329" s="477"/>
      <c r="AMF329" s="477"/>
      <c r="AMI329" s="477"/>
      <c r="AMN329" s="477"/>
      <c r="AMQ329" s="477"/>
      <c r="AMV329" s="477"/>
      <c r="AMY329" s="477"/>
      <c r="AND329" s="477"/>
      <c r="ANG329" s="477"/>
      <c r="ANL329" s="477"/>
      <c r="ANO329" s="477"/>
      <c r="ANT329" s="477"/>
      <c r="ANW329" s="477"/>
      <c r="AOB329" s="477"/>
      <c r="AOE329" s="477"/>
      <c r="AOJ329" s="477"/>
      <c r="AOM329" s="477"/>
      <c r="AOR329" s="477"/>
      <c r="AOU329" s="477"/>
      <c r="AOZ329" s="477"/>
      <c r="APC329" s="477"/>
      <c r="APH329" s="477"/>
      <c r="APK329" s="477"/>
      <c r="APP329" s="477"/>
      <c r="APS329" s="477"/>
      <c r="APX329" s="477"/>
      <c r="AQA329" s="477"/>
      <c r="AQF329" s="477"/>
      <c r="AQI329" s="477"/>
      <c r="AQN329" s="477"/>
      <c r="AQQ329" s="477"/>
      <c r="AQV329" s="477"/>
      <c r="AQY329" s="477"/>
      <c r="ARD329" s="477"/>
      <c r="ARG329" s="477"/>
      <c r="ARL329" s="477"/>
      <c r="ARO329" s="477"/>
      <c r="ART329" s="477"/>
      <c r="ARW329" s="477"/>
      <c r="ASB329" s="477"/>
      <c r="ASE329" s="477"/>
      <c r="ASJ329" s="477"/>
      <c r="ASM329" s="477"/>
      <c r="ASR329" s="477"/>
      <c r="ASU329" s="477"/>
      <c r="ASZ329" s="477"/>
      <c r="ATC329" s="477"/>
      <c r="ATH329" s="477"/>
      <c r="ATK329" s="477"/>
      <c r="ATP329" s="477"/>
      <c r="ATS329" s="477"/>
      <c r="ATX329" s="477"/>
      <c r="AUA329" s="477"/>
      <c r="AUF329" s="477"/>
      <c r="AUI329" s="477"/>
      <c r="AUN329" s="477"/>
      <c r="AUQ329" s="477"/>
      <c r="AUV329" s="477"/>
      <c r="AUY329" s="477"/>
      <c r="AVD329" s="477"/>
      <c r="AVG329" s="477"/>
      <c r="AVL329" s="477"/>
      <c r="AVO329" s="477"/>
      <c r="AVT329" s="477"/>
      <c r="AVW329" s="477"/>
      <c r="AWB329" s="477"/>
      <c r="AWE329" s="477"/>
      <c r="AWJ329" s="477"/>
      <c r="AWM329" s="477"/>
      <c r="AWR329" s="477"/>
      <c r="AWU329" s="477"/>
      <c r="AWZ329" s="477"/>
      <c r="AXC329" s="477"/>
      <c r="AXH329" s="477"/>
      <c r="AXK329" s="477"/>
      <c r="AXP329" s="477"/>
      <c r="AXS329" s="477"/>
      <c r="AXX329" s="477"/>
      <c r="AYA329" s="477"/>
      <c r="AYF329" s="477"/>
      <c r="AYI329" s="477"/>
      <c r="AYN329" s="477"/>
      <c r="AYQ329" s="477"/>
      <c r="AYV329" s="477"/>
      <c r="AYY329" s="477"/>
      <c r="AZD329" s="477"/>
      <c r="AZG329" s="477"/>
      <c r="AZL329" s="477"/>
      <c r="AZO329" s="477"/>
      <c r="AZT329" s="477"/>
      <c r="AZW329" s="477"/>
      <c r="BAB329" s="477"/>
      <c r="BAE329" s="477"/>
      <c r="BAJ329" s="477"/>
      <c r="BAM329" s="477"/>
      <c r="BAR329" s="477"/>
      <c r="BAU329" s="477"/>
      <c r="BAZ329" s="477"/>
      <c r="BBC329" s="477"/>
      <c r="BBH329" s="477"/>
      <c r="BBK329" s="477"/>
      <c r="BBP329" s="477"/>
      <c r="BBS329" s="477"/>
      <c r="BBX329" s="477"/>
      <c r="BCA329" s="477"/>
      <c r="BCF329" s="477"/>
      <c r="BCI329" s="477"/>
      <c r="BCN329" s="477"/>
      <c r="BCQ329" s="477"/>
      <c r="BCV329" s="477"/>
      <c r="BCY329" s="477"/>
      <c r="BDD329" s="477"/>
      <c r="BDG329" s="477"/>
      <c r="BDL329" s="477"/>
      <c r="BDO329" s="477"/>
      <c r="BDT329" s="477"/>
      <c r="BDW329" s="477"/>
      <c r="BEB329" s="477"/>
      <c r="BEE329" s="477"/>
      <c r="BEJ329" s="477"/>
      <c r="BEM329" s="477"/>
      <c r="BER329" s="477"/>
      <c r="BEU329" s="477"/>
      <c r="BEZ329" s="477"/>
      <c r="BFC329" s="477"/>
      <c r="BFH329" s="477"/>
      <c r="BFK329" s="477"/>
      <c r="BFP329" s="477"/>
      <c r="BFS329" s="477"/>
      <c r="BFX329" s="477"/>
      <c r="BGA329" s="477"/>
      <c r="BGF329" s="477"/>
      <c r="BGI329" s="477"/>
      <c r="BGN329" s="477"/>
      <c r="BGQ329" s="477"/>
      <c r="BGV329" s="477"/>
      <c r="BGY329" s="477"/>
      <c r="BHD329" s="477"/>
      <c r="BHG329" s="477"/>
      <c r="BHL329" s="477"/>
      <c r="BHO329" s="477"/>
      <c r="BHT329" s="477"/>
      <c r="BHW329" s="477"/>
      <c r="BIB329" s="477"/>
      <c r="BIE329" s="477"/>
      <c r="BIJ329" s="477"/>
      <c r="BIM329" s="477"/>
      <c r="BIR329" s="477"/>
      <c r="BIU329" s="477"/>
      <c r="BIZ329" s="477"/>
      <c r="BJC329" s="477"/>
      <c r="BJH329" s="477"/>
      <c r="BJK329" s="477"/>
      <c r="BJP329" s="477"/>
      <c r="BJS329" s="477"/>
      <c r="BJX329" s="477"/>
      <c r="BKA329" s="477"/>
      <c r="BKF329" s="477"/>
      <c r="BKI329" s="477"/>
      <c r="BKN329" s="477"/>
      <c r="BKQ329" s="477"/>
      <c r="BKV329" s="477"/>
      <c r="BKY329" s="477"/>
      <c r="BLD329" s="477"/>
      <c r="BLG329" s="477"/>
      <c r="BLL329" s="477"/>
      <c r="BLO329" s="477"/>
      <c r="BLT329" s="477"/>
      <c r="BLW329" s="477"/>
      <c r="BMB329" s="477"/>
      <c r="BME329" s="477"/>
      <c r="BMJ329" s="477"/>
      <c r="BMM329" s="477"/>
      <c r="BMR329" s="477"/>
      <c r="BMU329" s="477"/>
      <c r="BMZ329" s="477"/>
      <c r="BNC329" s="477"/>
      <c r="BNH329" s="477"/>
      <c r="BNK329" s="477"/>
      <c r="BNP329" s="477"/>
      <c r="BNS329" s="477"/>
      <c r="BNX329" s="477"/>
      <c r="BOA329" s="477"/>
      <c r="BOF329" s="477"/>
      <c r="BOI329" s="477"/>
      <c r="BON329" s="477"/>
      <c r="BOQ329" s="477"/>
      <c r="BOV329" s="477"/>
      <c r="BOY329" s="477"/>
      <c r="BPD329" s="477"/>
      <c r="BPG329" s="477"/>
      <c r="BPL329" s="477"/>
      <c r="BPO329" s="477"/>
      <c r="BPT329" s="477"/>
      <c r="BPW329" s="477"/>
      <c r="BQB329" s="477"/>
      <c r="BQE329" s="477"/>
      <c r="BQJ329" s="477"/>
      <c r="BQM329" s="477"/>
      <c r="BQR329" s="477"/>
      <c r="BQU329" s="477"/>
      <c r="BQZ329" s="477"/>
      <c r="BRC329" s="477"/>
      <c r="BRH329" s="477"/>
      <c r="BRK329" s="477"/>
      <c r="BRP329" s="477"/>
      <c r="BRS329" s="477"/>
      <c r="BRX329" s="477"/>
      <c r="BSA329" s="477"/>
      <c r="BSF329" s="477"/>
      <c r="BSI329" s="477"/>
      <c r="BSN329" s="477"/>
      <c r="BSQ329" s="477"/>
      <c r="BSV329" s="477"/>
      <c r="BSY329" s="477"/>
      <c r="BTD329" s="477"/>
      <c r="BTG329" s="477"/>
      <c r="BTL329" s="477"/>
      <c r="BTO329" s="477"/>
      <c r="BTT329" s="477"/>
      <c r="BTW329" s="477"/>
      <c r="BUB329" s="477"/>
      <c r="BUE329" s="477"/>
      <c r="BUJ329" s="477"/>
      <c r="BUM329" s="477"/>
      <c r="BUR329" s="477"/>
      <c r="BUU329" s="477"/>
      <c r="BUZ329" s="477"/>
      <c r="BVC329" s="477"/>
      <c r="BVH329" s="477"/>
      <c r="BVK329" s="477"/>
      <c r="BVP329" s="477"/>
      <c r="BVS329" s="477"/>
      <c r="BVX329" s="477"/>
      <c r="BWA329" s="477"/>
      <c r="BWF329" s="477"/>
      <c r="BWI329" s="477"/>
      <c r="BWN329" s="477"/>
      <c r="BWQ329" s="477"/>
      <c r="BWV329" s="477"/>
      <c r="BWY329" s="477"/>
      <c r="BXD329" s="477"/>
      <c r="BXG329" s="477"/>
      <c r="BXL329" s="477"/>
      <c r="BXO329" s="477"/>
      <c r="BXT329" s="477"/>
      <c r="BXW329" s="477"/>
      <c r="BYB329" s="477"/>
      <c r="BYE329" s="477"/>
      <c r="BYJ329" s="477"/>
      <c r="BYM329" s="477"/>
      <c r="BYR329" s="477"/>
      <c r="BYU329" s="477"/>
      <c r="BYZ329" s="477"/>
      <c r="BZC329" s="477"/>
      <c r="BZH329" s="477"/>
      <c r="BZK329" s="477"/>
      <c r="BZP329" s="477"/>
      <c r="BZS329" s="477"/>
      <c r="BZX329" s="477"/>
      <c r="CAA329" s="477"/>
      <c r="CAF329" s="477"/>
      <c r="CAI329" s="477"/>
      <c r="CAN329" s="477"/>
      <c r="CAQ329" s="477"/>
      <c r="CAV329" s="477"/>
      <c r="CAY329" s="477"/>
      <c r="CBD329" s="477"/>
      <c r="CBG329" s="477"/>
      <c r="CBL329" s="477"/>
      <c r="CBO329" s="477"/>
      <c r="CBT329" s="477"/>
      <c r="CBW329" s="477"/>
      <c r="CCB329" s="477"/>
      <c r="CCE329" s="477"/>
      <c r="CCJ329" s="477"/>
      <c r="CCM329" s="477"/>
      <c r="CCR329" s="477"/>
      <c r="CCU329" s="477"/>
      <c r="CCZ329" s="477"/>
      <c r="CDC329" s="477"/>
      <c r="CDH329" s="477"/>
      <c r="CDK329" s="477"/>
      <c r="CDP329" s="477"/>
      <c r="CDS329" s="477"/>
      <c r="CDX329" s="477"/>
      <c r="CEA329" s="477"/>
      <c r="CEF329" s="477"/>
      <c r="CEI329" s="477"/>
      <c r="CEN329" s="477"/>
      <c r="CEQ329" s="477"/>
      <c r="CEV329" s="477"/>
      <c r="CEY329" s="477"/>
      <c r="CFD329" s="477"/>
      <c r="CFG329" s="477"/>
      <c r="CFL329" s="477"/>
      <c r="CFO329" s="477"/>
      <c r="CFT329" s="477"/>
      <c r="CFW329" s="477"/>
      <c r="CGB329" s="477"/>
      <c r="CGE329" s="477"/>
      <c r="CGJ329" s="477"/>
      <c r="CGM329" s="477"/>
      <c r="CGR329" s="477"/>
      <c r="CGU329" s="477"/>
      <c r="CGZ329" s="477"/>
      <c r="CHC329" s="477"/>
      <c r="CHH329" s="477"/>
      <c r="CHK329" s="477"/>
      <c r="CHP329" s="477"/>
      <c r="CHS329" s="477"/>
      <c r="CHX329" s="477"/>
      <c r="CIA329" s="477"/>
      <c r="CIF329" s="477"/>
      <c r="CII329" s="477"/>
      <c r="CIN329" s="477"/>
      <c r="CIQ329" s="477"/>
      <c r="CIV329" s="477"/>
      <c r="CIY329" s="477"/>
      <c r="CJD329" s="477"/>
      <c r="CJG329" s="477"/>
      <c r="CJL329" s="477"/>
      <c r="CJO329" s="477"/>
      <c r="CJT329" s="477"/>
      <c r="CJW329" s="477"/>
      <c r="CKB329" s="477"/>
      <c r="CKE329" s="477"/>
      <c r="CKJ329" s="477"/>
      <c r="CKM329" s="477"/>
      <c r="CKR329" s="477"/>
      <c r="CKU329" s="477"/>
      <c r="CKZ329" s="477"/>
      <c r="CLC329" s="477"/>
      <c r="CLH329" s="477"/>
      <c r="CLK329" s="477"/>
      <c r="CLP329" s="477"/>
      <c r="CLS329" s="477"/>
      <c r="CLX329" s="477"/>
      <c r="CMA329" s="477"/>
      <c r="CMF329" s="477"/>
      <c r="CMI329" s="477"/>
      <c r="CMN329" s="477"/>
      <c r="CMQ329" s="477"/>
      <c r="CMV329" s="477"/>
      <c r="CMY329" s="477"/>
      <c r="CND329" s="477"/>
      <c r="CNG329" s="477"/>
      <c r="CNL329" s="477"/>
      <c r="CNO329" s="477"/>
      <c r="CNT329" s="477"/>
      <c r="CNW329" s="477"/>
      <c r="COB329" s="477"/>
      <c r="COE329" s="477"/>
      <c r="COJ329" s="477"/>
      <c r="COM329" s="477"/>
      <c r="COR329" s="477"/>
      <c r="COU329" s="477"/>
      <c r="COZ329" s="477"/>
      <c r="CPC329" s="477"/>
      <c r="CPH329" s="477"/>
      <c r="CPK329" s="477"/>
      <c r="CPP329" s="477"/>
      <c r="CPS329" s="477"/>
      <c r="CPX329" s="477"/>
      <c r="CQA329" s="477"/>
      <c r="CQF329" s="477"/>
      <c r="CQI329" s="477"/>
      <c r="CQN329" s="477"/>
      <c r="CQQ329" s="477"/>
      <c r="CQV329" s="477"/>
      <c r="CQY329" s="477"/>
      <c r="CRD329" s="477"/>
      <c r="CRG329" s="477"/>
      <c r="CRL329" s="477"/>
      <c r="CRO329" s="477"/>
      <c r="CRT329" s="477"/>
      <c r="CRW329" s="477"/>
      <c r="CSB329" s="477"/>
      <c r="CSE329" s="477"/>
      <c r="CSJ329" s="477"/>
      <c r="CSM329" s="477"/>
      <c r="CSR329" s="477"/>
      <c r="CSU329" s="477"/>
      <c r="CSZ329" s="477"/>
      <c r="CTC329" s="477"/>
      <c r="CTH329" s="477"/>
      <c r="CTK329" s="477"/>
      <c r="CTP329" s="477"/>
      <c r="CTS329" s="477"/>
      <c r="CTX329" s="477"/>
      <c r="CUA329" s="477"/>
      <c r="CUF329" s="477"/>
      <c r="CUI329" s="477"/>
      <c r="CUN329" s="477"/>
      <c r="CUQ329" s="477"/>
      <c r="CUV329" s="477"/>
      <c r="CUY329" s="477"/>
      <c r="CVD329" s="477"/>
      <c r="CVG329" s="477"/>
      <c r="CVL329" s="477"/>
      <c r="CVO329" s="477"/>
      <c r="CVT329" s="477"/>
      <c r="CVW329" s="477"/>
      <c r="CWB329" s="477"/>
      <c r="CWE329" s="477"/>
      <c r="CWJ329" s="477"/>
      <c r="CWM329" s="477"/>
      <c r="CWR329" s="477"/>
      <c r="CWU329" s="477"/>
      <c r="CWZ329" s="477"/>
      <c r="CXC329" s="477"/>
      <c r="CXH329" s="477"/>
      <c r="CXK329" s="477"/>
      <c r="CXP329" s="477"/>
      <c r="CXS329" s="477"/>
      <c r="CXX329" s="477"/>
      <c r="CYA329" s="477"/>
      <c r="CYF329" s="477"/>
      <c r="CYI329" s="477"/>
      <c r="CYN329" s="477"/>
      <c r="CYQ329" s="477"/>
      <c r="CYV329" s="477"/>
      <c r="CYY329" s="477"/>
      <c r="CZD329" s="477"/>
      <c r="CZG329" s="477"/>
      <c r="CZL329" s="477"/>
      <c r="CZO329" s="477"/>
      <c r="CZT329" s="477"/>
      <c r="CZW329" s="477"/>
      <c r="DAB329" s="477"/>
      <c r="DAE329" s="477"/>
      <c r="DAJ329" s="477"/>
      <c r="DAM329" s="477"/>
      <c r="DAR329" s="477"/>
      <c r="DAU329" s="477"/>
      <c r="DAZ329" s="477"/>
      <c r="DBC329" s="477"/>
      <c r="DBH329" s="477"/>
      <c r="DBK329" s="477"/>
      <c r="DBP329" s="477"/>
      <c r="DBS329" s="477"/>
      <c r="DBX329" s="477"/>
      <c r="DCA329" s="477"/>
      <c r="DCF329" s="477"/>
      <c r="DCI329" s="477"/>
      <c r="DCN329" s="477"/>
      <c r="DCQ329" s="477"/>
      <c r="DCV329" s="477"/>
      <c r="DCY329" s="477"/>
      <c r="DDD329" s="477"/>
      <c r="DDG329" s="477"/>
      <c r="DDL329" s="477"/>
      <c r="DDO329" s="477"/>
      <c r="DDT329" s="477"/>
      <c r="DDW329" s="477"/>
      <c r="DEB329" s="477"/>
      <c r="DEE329" s="477"/>
      <c r="DEJ329" s="477"/>
      <c r="DEM329" s="477"/>
      <c r="DER329" s="477"/>
      <c r="DEU329" s="477"/>
      <c r="DEZ329" s="477"/>
      <c r="DFC329" s="477"/>
      <c r="DFH329" s="477"/>
      <c r="DFK329" s="477"/>
      <c r="DFP329" s="477"/>
      <c r="DFS329" s="477"/>
      <c r="DFX329" s="477"/>
      <c r="DGA329" s="477"/>
      <c r="DGF329" s="477"/>
      <c r="DGI329" s="477"/>
      <c r="DGN329" s="477"/>
      <c r="DGQ329" s="477"/>
      <c r="DGV329" s="477"/>
      <c r="DGY329" s="477"/>
      <c r="DHD329" s="477"/>
      <c r="DHG329" s="477"/>
      <c r="DHL329" s="477"/>
      <c r="DHO329" s="477"/>
      <c r="DHT329" s="477"/>
      <c r="DHW329" s="477"/>
      <c r="DIB329" s="477"/>
      <c r="DIE329" s="477"/>
      <c r="DIJ329" s="477"/>
      <c r="DIM329" s="477"/>
      <c r="DIR329" s="477"/>
      <c r="DIU329" s="477"/>
      <c r="DIZ329" s="477"/>
      <c r="DJC329" s="477"/>
      <c r="DJH329" s="477"/>
      <c r="DJK329" s="477"/>
      <c r="DJP329" s="477"/>
      <c r="DJS329" s="477"/>
      <c r="DJX329" s="477"/>
      <c r="DKA329" s="477"/>
      <c r="DKF329" s="477"/>
      <c r="DKI329" s="477"/>
      <c r="DKN329" s="477"/>
      <c r="DKQ329" s="477"/>
      <c r="DKV329" s="477"/>
      <c r="DKY329" s="477"/>
      <c r="DLD329" s="477"/>
      <c r="DLG329" s="477"/>
      <c r="DLL329" s="477"/>
      <c r="DLO329" s="477"/>
      <c r="DLT329" s="477"/>
      <c r="DLW329" s="477"/>
      <c r="DMB329" s="477"/>
      <c r="DME329" s="477"/>
      <c r="DMJ329" s="477"/>
      <c r="DMM329" s="477"/>
      <c r="DMR329" s="477"/>
      <c r="DMU329" s="477"/>
      <c r="DMZ329" s="477"/>
      <c r="DNC329" s="477"/>
      <c r="DNH329" s="477"/>
      <c r="DNK329" s="477"/>
      <c r="DNP329" s="477"/>
      <c r="DNS329" s="477"/>
      <c r="DNX329" s="477"/>
      <c r="DOA329" s="477"/>
      <c r="DOF329" s="477"/>
      <c r="DOI329" s="477"/>
      <c r="DON329" s="477"/>
      <c r="DOQ329" s="477"/>
      <c r="DOV329" s="477"/>
      <c r="DOY329" s="477"/>
      <c r="DPD329" s="477"/>
      <c r="DPG329" s="477"/>
      <c r="DPL329" s="477"/>
      <c r="DPO329" s="477"/>
      <c r="DPT329" s="477"/>
      <c r="DPW329" s="477"/>
      <c r="DQB329" s="477"/>
      <c r="DQE329" s="477"/>
      <c r="DQJ329" s="477"/>
      <c r="DQM329" s="477"/>
      <c r="DQR329" s="477"/>
      <c r="DQU329" s="477"/>
      <c r="DQZ329" s="477"/>
      <c r="DRC329" s="477"/>
      <c r="DRH329" s="477"/>
      <c r="DRK329" s="477"/>
      <c r="DRP329" s="477"/>
      <c r="DRS329" s="477"/>
      <c r="DRX329" s="477"/>
      <c r="DSA329" s="477"/>
      <c r="DSF329" s="477"/>
      <c r="DSI329" s="477"/>
      <c r="DSN329" s="477"/>
      <c r="DSQ329" s="477"/>
      <c r="DSV329" s="477"/>
      <c r="DSY329" s="477"/>
      <c r="DTD329" s="477"/>
      <c r="DTG329" s="477"/>
      <c r="DTL329" s="477"/>
      <c r="DTO329" s="477"/>
      <c r="DTT329" s="477"/>
      <c r="DTW329" s="477"/>
      <c r="DUB329" s="477"/>
      <c r="DUE329" s="477"/>
      <c r="DUJ329" s="477"/>
      <c r="DUM329" s="477"/>
      <c r="DUR329" s="477"/>
      <c r="DUU329" s="477"/>
      <c r="DUZ329" s="477"/>
      <c r="DVC329" s="477"/>
      <c r="DVH329" s="477"/>
      <c r="DVK329" s="477"/>
      <c r="DVP329" s="477"/>
      <c r="DVS329" s="477"/>
      <c r="DVX329" s="477"/>
      <c r="DWA329" s="477"/>
      <c r="DWF329" s="477"/>
      <c r="DWI329" s="477"/>
      <c r="DWN329" s="477"/>
      <c r="DWQ329" s="477"/>
      <c r="DWV329" s="477"/>
      <c r="DWY329" s="477"/>
      <c r="DXD329" s="477"/>
      <c r="DXG329" s="477"/>
      <c r="DXL329" s="477"/>
      <c r="DXO329" s="477"/>
      <c r="DXT329" s="477"/>
      <c r="DXW329" s="477"/>
      <c r="DYB329" s="477"/>
      <c r="DYE329" s="477"/>
      <c r="DYJ329" s="477"/>
      <c r="DYM329" s="477"/>
      <c r="DYR329" s="477"/>
      <c r="DYU329" s="477"/>
      <c r="DYZ329" s="477"/>
      <c r="DZC329" s="477"/>
      <c r="DZH329" s="477"/>
      <c r="DZK329" s="477"/>
      <c r="DZP329" s="477"/>
      <c r="DZS329" s="477"/>
      <c r="DZX329" s="477"/>
      <c r="EAA329" s="477"/>
      <c r="EAF329" s="477"/>
      <c r="EAI329" s="477"/>
      <c r="EAN329" s="477"/>
      <c r="EAQ329" s="477"/>
      <c r="EAV329" s="477"/>
      <c r="EAY329" s="477"/>
      <c r="EBD329" s="477"/>
      <c r="EBG329" s="477"/>
      <c r="EBL329" s="477"/>
      <c r="EBO329" s="477"/>
      <c r="EBT329" s="477"/>
      <c r="EBW329" s="477"/>
      <c r="ECB329" s="477"/>
      <c r="ECE329" s="477"/>
      <c r="ECJ329" s="477"/>
      <c r="ECM329" s="477"/>
      <c r="ECR329" s="477"/>
      <c r="ECU329" s="477"/>
      <c r="ECZ329" s="477"/>
      <c r="EDC329" s="477"/>
      <c r="EDH329" s="477"/>
      <c r="EDK329" s="477"/>
      <c r="EDP329" s="477"/>
      <c r="EDS329" s="477"/>
      <c r="EDX329" s="477"/>
      <c r="EEA329" s="477"/>
      <c r="EEF329" s="477"/>
      <c r="EEI329" s="477"/>
      <c r="EEN329" s="477"/>
      <c r="EEQ329" s="477"/>
      <c r="EEV329" s="477"/>
      <c r="EEY329" s="477"/>
      <c r="EFD329" s="477"/>
      <c r="EFG329" s="477"/>
      <c r="EFL329" s="477"/>
      <c r="EFO329" s="477"/>
      <c r="EFT329" s="477"/>
      <c r="EFW329" s="477"/>
      <c r="EGB329" s="477"/>
      <c r="EGE329" s="477"/>
      <c r="EGJ329" s="477"/>
      <c r="EGM329" s="477"/>
      <c r="EGR329" s="477"/>
      <c r="EGU329" s="477"/>
      <c r="EGZ329" s="477"/>
      <c r="EHC329" s="477"/>
      <c r="EHH329" s="477"/>
      <c r="EHK329" s="477"/>
      <c r="EHP329" s="477"/>
      <c r="EHS329" s="477"/>
      <c r="EHX329" s="477"/>
      <c r="EIA329" s="477"/>
      <c r="EIF329" s="477"/>
      <c r="EII329" s="477"/>
      <c r="EIN329" s="477"/>
      <c r="EIQ329" s="477"/>
      <c r="EIV329" s="477"/>
      <c r="EIY329" s="477"/>
      <c r="EJD329" s="477"/>
      <c r="EJG329" s="477"/>
      <c r="EJL329" s="477"/>
      <c r="EJO329" s="477"/>
      <c r="EJT329" s="477"/>
      <c r="EJW329" s="477"/>
      <c r="EKB329" s="477"/>
      <c r="EKE329" s="477"/>
      <c r="EKJ329" s="477"/>
      <c r="EKM329" s="477"/>
      <c r="EKR329" s="477"/>
      <c r="EKU329" s="477"/>
      <c r="EKZ329" s="477"/>
      <c r="ELC329" s="477"/>
      <c r="ELH329" s="477"/>
      <c r="ELK329" s="477"/>
      <c r="ELP329" s="477"/>
      <c r="ELS329" s="477"/>
      <c r="ELX329" s="477"/>
      <c r="EMA329" s="477"/>
      <c r="EMF329" s="477"/>
      <c r="EMI329" s="477"/>
      <c r="EMN329" s="477"/>
      <c r="EMQ329" s="477"/>
      <c r="EMV329" s="477"/>
      <c r="EMY329" s="477"/>
      <c r="END329" s="477"/>
      <c r="ENG329" s="477"/>
      <c r="ENL329" s="477"/>
      <c r="ENO329" s="477"/>
      <c r="ENT329" s="477"/>
      <c r="ENW329" s="477"/>
      <c r="EOB329" s="477"/>
      <c r="EOE329" s="477"/>
      <c r="EOJ329" s="477"/>
      <c r="EOM329" s="477"/>
      <c r="EOR329" s="477"/>
      <c r="EOU329" s="477"/>
      <c r="EOZ329" s="477"/>
      <c r="EPC329" s="477"/>
      <c r="EPH329" s="477"/>
      <c r="EPK329" s="477"/>
      <c r="EPP329" s="477"/>
      <c r="EPS329" s="477"/>
      <c r="EPX329" s="477"/>
      <c r="EQA329" s="477"/>
      <c r="EQF329" s="477"/>
      <c r="EQI329" s="477"/>
      <c r="EQN329" s="477"/>
      <c r="EQQ329" s="477"/>
      <c r="EQV329" s="477"/>
      <c r="EQY329" s="477"/>
      <c r="ERD329" s="477"/>
      <c r="ERG329" s="477"/>
      <c r="ERL329" s="477"/>
      <c r="ERO329" s="477"/>
      <c r="ERT329" s="477"/>
      <c r="ERW329" s="477"/>
      <c r="ESB329" s="477"/>
      <c r="ESE329" s="477"/>
      <c r="ESJ329" s="477"/>
      <c r="ESM329" s="477"/>
      <c r="ESR329" s="477"/>
      <c r="ESU329" s="477"/>
      <c r="ESZ329" s="477"/>
      <c r="ETC329" s="477"/>
      <c r="ETH329" s="477"/>
      <c r="ETK329" s="477"/>
      <c r="ETP329" s="477"/>
      <c r="ETS329" s="477"/>
      <c r="ETX329" s="477"/>
      <c r="EUA329" s="477"/>
      <c r="EUF329" s="477"/>
      <c r="EUI329" s="477"/>
      <c r="EUN329" s="477"/>
      <c r="EUQ329" s="477"/>
      <c r="EUV329" s="477"/>
      <c r="EUY329" s="477"/>
      <c r="EVD329" s="477"/>
      <c r="EVG329" s="477"/>
      <c r="EVL329" s="477"/>
      <c r="EVO329" s="477"/>
      <c r="EVT329" s="477"/>
      <c r="EVW329" s="477"/>
      <c r="EWB329" s="477"/>
      <c r="EWE329" s="477"/>
      <c r="EWJ329" s="477"/>
      <c r="EWM329" s="477"/>
      <c r="EWR329" s="477"/>
      <c r="EWU329" s="477"/>
      <c r="EWZ329" s="477"/>
      <c r="EXC329" s="477"/>
      <c r="EXH329" s="477"/>
      <c r="EXK329" s="477"/>
      <c r="EXP329" s="477"/>
      <c r="EXS329" s="477"/>
      <c r="EXX329" s="477"/>
      <c r="EYA329" s="477"/>
      <c r="EYF329" s="477"/>
      <c r="EYI329" s="477"/>
      <c r="EYN329" s="477"/>
      <c r="EYQ329" s="477"/>
      <c r="EYV329" s="477"/>
      <c r="EYY329" s="477"/>
      <c r="EZD329" s="477"/>
      <c r="EZG329" s="477"/>
      <c r="EZL329" s="477"/>
      <c r="EZO329" s="477"/>
      <c r="EZT329" s="477"/>
      <c r="EZW329" s="477"/>
      <c r="FAB329" s="477"/>
      <c r="FAE329" s="477"/>
      <c r="FAJ329" s="477"/>
      <c r="FAM329" s="477"/>
      <c r="FAR329" s="477"/>
      <c r="FAU329" s="477"/>
      <c r="FAZ329" s="477"/>
      <c r="FBC329" s="477"/>
      <c r="FBH329" s="477"/>
      <c r="FBK329" s="477"/>
      <c r="FBP329" s="477"/>
      <c r="FBS329" s="477"/>
      <c r="FBX329" s="477"/>
      <c r="FCA329" s="477"/>
      <c r="FCF329" s="477"/>
      <c r="FCI329" s="477"/>
      <c r="FCN329" s="477"/>
      <c r="FCQ329" s="477"/>
      <c r="FCV329" s="477"/>
      <c r="FCY329" s="477"/>
      <c r="FDD329" s="477"/>
      <c r="FDG329" s="477"/>
      <c r="FDL329" s="477"/>
      <c r="FDO329" s="477"/>
      <c r="FDT329" s="477"/>
      <c r="FDW329" s="477"/>
      <c r="FEB329" s="477"/>
      <c r="FEE329" s="477"/>
      <c r="FEJ329" s="477"/>
      <c r="FEM329" s="477"/>
      <c r="FER329" s="477"/>
      <c r="FEU329" s="477"/>
      <c r="FEZ329" s="477"/>
      <c r="FFC329" s="477"/>
      <c r="FFH329" s="477"/>
      <c r="FFK329" s="477"/>
      <c r="FFP329" s="477"/>
      <c r="FFS329" s="477"/>
      <c r="FFX329" s="477"/>
      <c r="FGA329" s="477"/>
      <c r="FGF329" s="477"/>
      <c r="FGI329" s="477"/>
      <c r="FGN329" s="477"/>
      <c r="FGQ329" s="477"/>
      <c r="FGV329" s="477"/>
      <c r="FGY329" s="477"/>
      <c r="FHD329" s="477"/>
      <c r="FHG329" s="477"/>
      <c r="FHL329" s="477"/>
      <c r="FHO329" s="477"/>
      <c r="FHT329" s="477"/>
      <c r="FHW329" s="477"/>
      <c r="FIB329" s="477"/>
      <c r="FIE329" s="477"/>
      <c r="FIJ329" s="477"/>
      <c r="FIM329" s="477"/>
      <c r="FIR329" s="477"/>
      <c r="FIU329" s="477"/>
      <c r="FIZ329" s="477"/>
      <c r="FJC329" s="477"/>
      <c r="FJH329" s="477"/>
      <c r="FJK329" s="477"/>
      <c r="FJP329" s="477"/>
      <c r="FJS329" s="477"/>
      <c r="FJX329" s="477"/>
      <c r="FKA329" s="477"/>
      <c r="FKF329" s="477"/>
      <c r="FKI329" s="477"/>
      <c r="FKN329" s="477"/>
      <c r="FKQ329" s="477"/>
      <c r="FKV329" s="477"/>
      <c r="FKY329" s="477"/>
      <c r="FLD329" s="477"/>
      <c r="FLG329" s="477"/>
      <c r="FLL329" s="477"/>
      <c r="FLO329" s="477"/>
      <c r="FLT329" s="477"/>
      <c r="FLW329" s="477"/>
      <c r="FMB329" s="477"/>
      <c r="FME329" s="477"/>
      <c r="FMJ329" s="477"/>
      <c r="FMM329" s="477"/>
      <c r="FMR329" s="477"/>
      <c r="FMU329" s="477"/>
      <c r="FMZ329" s="477"/>
      <c r="FNC329" s="477"/>
      <c r="FNH329" s="477"/>
      <c r="FNK329" s="477"/>
      <c r="FNP329" s="477"/>
      <c r="FNS329" s="477"/>
      <c r="FNX329" s="477"/>
      <c r="FOA329" s="477"/>
      <c r="FOF329" s="477"/>
      <c r="FOI329" s="477"/>
      <c r="FON329" s="477"/>
      <c r="FOQ329" s="477"/>
      <c r="FOV329" s="477"/>
      <c r="FOY329" s="477"/>
      <c r="FPD329" s="477"/>
      <c r="FPG329" s="477"/>
      <c r="FPL329" s="477"/>
      <c r="FPO329" s="477"/>
      <c r="FPT329" s="477"/>
      <c r="FPW329" s="477"/>
      <c r="FQB329" s="477"/>
      <c r="FQE329" s="477"/>
      <c r="FQJ329" s="477"/>
      <c r="FQM329" s="477"/>
      <c r="FQR329" s="477"/>
      <c r="FQU329" s="477"/>
      <c r="FQZ329" s="477"/>
      <c r="FRC329" s="477"/>
      <c r="FRH329" s="477"/>
      <c r="FRK329" s="477"/>
      <c r="FRP329" s="477"/>
      <c r="FRS329" s="477"/>
      <c r="FRX329" s="477"/>
      <c r="FSA329" s="477"/>
      <c r="FSF329" s="477"/>
      <c r="FSI329" s="477"/>
      <c r="FSN329" s="477"/>
      <c r="FSQ329" s="477"/>
      <c r="FSV329" s="477"/>
      <c r="FSY329" s="477"/>
      <c r="FTD329" s="477"/>
      <c r="FTG329" s="477"/>
      <c r="FTL329" s="477"/>
      <c r="FTO329" s="477"/>
      <c r="FTT329" s="477"/>
      <c r="FTW329" s="477"/>
      <c r="FUB329" s="477"/>
      <c r="FUE329" s="477"/>
      <c r="FUJ329" s="477"/>
      <c r="FUM329" s="477"/>
      <c r="FUR329" s="477"/>
      <c r="FUU329" s="477"/>
      <c r="FUZ329" s="477"/>
      <c r="FVC329" s="477"/>
      <c r="FVH329" s="477"/>
      <c r="FVK329" s="477"/>
      <c r="FVP329" s="477"/>
      <c r="FVS329" s="477"/>
      <c r="FVX329" s="477"/>
      <c r="FWA329" s="477"/>
      <c r="FWF329" s="477"/>
      <c r="FWI329" s="477"/>
      <c r="FWN329" s="477"/>
      <c r="FWQ329" s="477"/>
      <c r="FWV329" s="477"/>
      <c r="FWY329" s="477"/>
      <c r="FXD329" s="477"/>
      <c r="FXG329" s="477"/>
      <c r="FXL329" s="477"/>
      <c r="FXO329" s="477"/>
      <c r="FXT329" s="477"/>
      <c r="FXW329" s="477"/>
      <c r="FYB329" s="477"/>
      <c r="FYE329" s="477"/>
      <c r="FYJ329" s="477"/>
      <c r="FYM329" s="477"/>
      <c r="FYR329" s="477"/>
      <c r="FYU329" s="477"/>
      <c r="FYZ329" s="477"/>
      <c r="FZC329" s="477"/>
      <c r="FZH329" s="477"/>
      <c r="FZK329" s="477"/>
      <c r="FZP329" s="477"/>
      <c r="FZS329" s="477"/>
      <c r="FZX329" s="477"/>
      <c r="GAA329" s="477"/>
      <c r="GAF329" s="477"/>
      <c r="GAI329" s="477"/>
      <c r="GAN329" s="477"/>
      <c r="GAQ329" s="477"/>
      <c r="GAV329" s="477"/>
      <c r="GAY329" s="477"/>
      <c r="GBD329" s="477"/>
      <c r="GBG329" s="477"/>
      <c r="GBL329" s="477"/>
      <c r="GBO329" s="477"/>
      <c r="GBT329" s="477"/>
      <c r="GBW329" s="477"/>
      <c r="GCB329" s="477"/>
      <c r="GCE329" s="477"/>
      <c r="GCJ329" s="477"/>
      <c r="GCM329" s="477"/>
      <c r="GCR329" s="477"/>
      <c r="GCU329" s="477"/>
      <c r="GCZ329" s="477"/>
      <c r="GDC329" s="477"/>
      <c r="GDH329" s="477"/>
      <c r="GDK329" s="477"/>
      <c r="GDP329" s="477"/>
      <c r="GDS329" s="477"/>
      <c r="GDX329" s="477"/>
      <c r="GEA329" s="477"/>
      <c r="GEF329" s="477"/>
      <c r="GEI329" s="477"/>
      <c r="GEN329" s="477"/>
      <c r="GEQ329" s="477"/>
      <c r="GEV329" s="477"/>
      <c r="GEY329" s="477"/>
      <c r="GFD329" s="477"/>
      <c r="GFG329" s="477"/>
      <c r="GFL329" s="477"/>
      <c r="GFO329" s="477"/>
      <c r="GFT329" s="477"/>
      <c r="GFW329" s="477"/>
      <c r="GGB329" s="477"/>
      <c r="GGE329" s="477"/>
      <c r="GGJ329" s="477"/>
      <c r="GGM329" s="477"/>
      <c r="GGR329" s="477"/>
      <c r="GGU329" s="477"/>
      <c r="GGZ329" s="477"/>
      <c r="GHC329" s="477"/>
      <c r="GHH329" s="477"/>
      <c r="GHK329" s="477"/>
      <c r="GHP329" s="477"/>
      <c r="GHS329" s="477"/>
      <c r="GHX329" s="477"/>
      <c r="GIA329" s="477"/>
      <c r="GIF329" s="477"/>
      <c r="GII329" s="477"/>
      <c r="GIN329" s="477"/>
      <c r="GIQ329" s="477"/>
      <c r="GIV329" s="477"/>
      <c r="GIY329" s="477"/>
      <c r="GJD329" s="477"/>
      <c r="GJG329" s="477"/>
      <c r="GJL329" s="477"/>
      <c r="GJO329" s="477"/>
      <c r="GJT329" s="477"/>
      <c r="GJW329" s="477"/>
      <c r="GKB329" s="477"/>
      <c r="GKE329" s="477"/>
      <c r="GKJ329" s="477"/>
      <c r="GKM329" s="477"/>
      <c r="GKR329" s="477"/>
      <c r="GKU329" s="477"/>
      <c r="GKZ329" s="477"/>
      <c r="GLC329" s="477"/>
      <c r="GLH329" s="477"/>
      <c r="GLK329" s="477"/>
      <c r="GLP329" s="477"/>
      <c r="GLS329" s="477"/>
      <c r="GLX329" s="477"/>
      <c r="GMA329" s="477"/>
      <c r="GMF329" s="477"/>
      <c r="GMI329" s="477"/>
      <c r="GMN329" s="477"/>
      <c r="GMQ329" s="477"/>
      <c r="GMV329" s="477"/>
      <c r="GMY329" s="477"/>
      <c r="GND329" s="477"/>
      <c r="GNG329" s="477"/>
      <c r="GNL329" s="477"/>
      <c r="GNO329" s="477"/>
      <c r="GNT329" s="477"/>
      <c r="GNW329" s="477"/>
      <c r="GOB329" s="477"/>
      <c r="GOE329" s="477"/>
      <c r="GOJ329" s="477"/>
      <c r="GOM329" s="477"/>
      <c r="GOR329" s="477"/>
      <c r="GOU329" s="477"/>
      <c r="GOZ329" s="477"/>
      <c r="GPC329" s="477"/>
      <c r="GPH329" s="477"/>
      <c r="GPK329" s="477"/>
      <c r="GPP329" s="477"/>
      <c r="GPS329" s="477"/>
      <c r="GPX329" s="477"/>
      <c r="GQA329" s="477"/>
      <c r="GQF329" s="477"/>
      <c r="GQI329" s="477"/>
      <c r="GQN329" s="477"/>
      <c r="GQQ329" s="477"/>
      <c r="GQV329" s="477"/>
      <c r="GQY329" s="477"/>
      <c r="GRD329" s="477"/>
      <c r="GRG329" s="477"/>
      <c r="GRL329" s="477"/>
      <c r="GRO329" s="477"/>
      <c r="GRT329" s="477"/>
      <c r="GRW329" s="477"/>
      <c r="GSB329" s="477"/>
      <c r="GSE329" s="477"/>
      <c r="GSJ329" s="477"/>
      <c r="GSM329" s="477"/>
      <c r="GSR329" s="477"/>
      <c r="GSU329" s="477"/>
      <c r="GSZ329" s="477"/>
      <c r="GTC329" s="477"/>
      <c r="GTH329" s="477"/>
      <c r="GTK329" s="477"/>
      <c r="GTP329" s="477"/>
      <c r="GTS329" s="477"/>
      <c r="GTX329" s="477"/>
      <c r="GUA329" s="477"/>
      <c r="GUF329" s="477"/>
      <c r="GUI329" s="477"/>
      <c r="GUN329" s="477"/>
      <c r="GUQ329" s="477"/>
      <c r="GUV329" s="477"/>
      <c r="GUY329" s="477"/>
      <c r="GVD329" s="477"/>
      <c r="GVG329" s="477"/>
      <c r="GVL329" s="477"/>
      <c r="GVO329" s="477"/>
      <c r="GVT329" s="477"/>
      <c r="GVW329" s="477"/>
      <c r="GWB329" s="477"/>
      <c r="GWE329" s="477"/>
      <c r="GWJ329" s="477"/>
      <c r="GWM329" s="477"/>
      <c r="GWR329" s="477"/>
      <c r="GWU329" s="477"/>
      <c r="GWZ329" s="477"/>
      <c r="GXC329" s="477"/>
      <c r="GXH329" s="477"/>
      <c r="GXK329" s="477"/>
      <c r="GXP329" s="477"/>
      <c r="GXS329" s="477"/>
      <c r="GXX329" s="477"/>
      <c r="GYA329" s="477"/>
      <c r="GYF329" s="477"/>
      <c r="GYI329" s="477"/>
      <c r="GYN329" s="477"/>
      <c r="GYQ329" s="477"/>
      <c r="GYV329" s="477"/>
      <c r="GYY329" s="477"/>
      <c r="GZD329" s="477"/>
      <c r="GZG329" s="477"/>
      <c r="GZL329" s="477"/>
      <c r="GZO329" s="477"/>
      <c r="GZT329" s="477"/>
      <c r="GZW329" s="477"/>
      <c r="HAB329" s="477"/>
      <c r="HAE329" s="477"/>
      <c r="HAJ329" s="477"/>
      <c r="HAM329" s="477"/>
      <c r="HAR329" s="477"/>
      <c r="HAU329" s="477"/>
      <c r="HAZ329" s="477"/>
      <c r="HBC329" s="477"/>
      <c r="HBH329" s="477"/>
      <c r="HBK329" s="477"/>
      <c r="HBP329" s="477"/>
      <c r="HBS329" s="477"/>
      <c r="HBX329" s="477"/>
      <c r="HCA329" s="477"/>
      <c r="HCF329" s="477"/>
      <c r="HCI329" s="477"/>
      <c r="HCN329" s="477"/>
      <c r="HCQ329" s="477"/>
      <c r="HCV329" s="477"/>
      <c r="HCY329" s="477"/>
      <c r="HDD329" s="477"/>
      <c r="HDG329" s="477"/>
      <c r="HDL329" s="477"/>
      <c r="HDO329" s="477"/>
      <c r="HDT329" s="477"/>
      <c r="HDW329" s="477"/>
      <c r="HEB329" s="477"/>
      <c r="HEE329" s="477"/>
      <c r="HEJ329" s="477"/>
      <c r="HEM329" s="477"/>
      <c r="HER329" s="477"/>
      <c r="HEU329" s="477"/>
      <c r="HEZ329" s="477"/>
      <c r="HFC329" s="477"/>
      <c r="HFH329" s="477"/>
      <c r="HFK329" s="477"/>
      <c r="HFP329" s="477"/>
      <c r="HFS329" s="477"/>
      <c r="HFX329" s="477"/>
      <c r="HGA329" s="477"/>
      <c r="HGF329" s="477"/>
      <c r="HGI329" s="477"/>
      <c r="HGN329" s="477"/>
      <c r="HGQ329" s="477"/>
      <c r="HGV329" s="477"/>
      <c r="HGY329" s="477"/>
      <c r="HHD329" s="477"/>
      <c r="HHG329" s="477"/>
      <c r="HHL329" s="477"/>
      <c r="HHO329" s="477"/>
      <c r="HHT329" s="477"/>
      <c r="HHW329" s="477"/>
      <c r="HIB329" s="477"/>
      <c r="HIE329" s="477"/>
      <c r="HIJ329" s="477"/>
      <c r="HIM329" s="477"/>
      <c r="HIR329" s="477"/>
      <c r="HIU329" s="477"/>
      <c r="HIZ329" s="477"/>
      <c r="HJC329" s="477"/>
      <c r="HJH329" s="477"/>
      <c r="HJK329" s="477"/>
      <c r="HJP329" s="477"/>
      <c r="HJS329" s="477"/>
      <c r="HJX329" s="477"/>
      <c r="HKA329" s="477"/>
      <c r="HKF329" s="477"/>
      <c r="HKI329" s="477"/>
      <c r="HKN329" s="477"/>
      <c r="HKQ329" s="477"/>
      <c r="HKV329" s="477"/>
      <c r="HKY329" s="477"/>
      <c r="HLD329" s="477"/>
      <c r="HLG329" s="477"/>
      <c r="HLL329" s="477"/>
      <c r="HLO329" s="477"/>
      <c r="HLT329" s="477"/>
      <c r="HLW329" s="477"/>
      <c r="HMB329" s="477"/>
      <c r="HME329" s="477"/>
      <c r="HMJ329" s="477"/>
      <c r="HMM329" s="477"/>
      <c r="HMR329" s="477"/>
      <c r="HMU329" s="477"/>
      <c r="HMZ329" s="477"/>
      <c r="HNC329" s="477"/>
      <c r="HNH329" s="477"/>
      <c r="HNK329" s="477"/>
      <c r="HNP329" s="477"/>
      <c r="HNS329" s="477"/>
      <c r="HNX329" s="477"/>
      <c r="HOA329" s="477"/>
      <c r="HOF329" s="477"/>
      <c r="HOI329" s="477"/>
      <c r="HON329" s="477"/>
      <c r="HOQ329" s="477"/>
      <c r="HOV329" s="477"/>
      <c r="HOY329" s="477"/>
      <c r="HPD329" s="477"/>
      <c r="HPG329" s="477"/>
      <c r="HPL329" s="477"/>
      <c r="HPO329" s="477"/>
      <c r="HPT329" s="477"/>
      <c r="HPW329" s="477"/>
      <c r="HQB329" s="477"/>
      <c r="HQE329" s="477"/>
      <c r="HQJ329" s="477"/>
      <c r="HQM329" s="477"/>
      <c r="HQR329" s="477"/>
      <c r="HQU329" s="477"/>
      <c r="HQZ329" s="477"/>
      <c r="HRC329" s="477"/>
      <c r="HRH329" s="477"/>
      <c r="HRK329" s="477"/>
      <c r="HRP329" s="477"/>
      <c r="HRS329" s="477"/>
      <c r="HRX329" s="477"/>
      <c r="HSA329" s="477"/>
      <c r="HSF329" s="477"/>
      <c r="HSI329" s="477"/>
      <c r="HSN329" s="477"/>
      <c r="HSQ329" s="477"/>
      <c r="HSV329" s="477"/>
      <c r="HSY329" s="477"/>
      <c r="HTD329" s="477"/>
      <c r="HTG329" s="477"/>
      <c r="HTL329" s="477"/>
      <c r="HTO329" s="477"/>
      <c r="HTT329" s="477"/>
      <c r="HTW329" s="477"/>
      <c r="HUB329" s="477"/>
      <c r="HUE329" s="477"/>
      <c r="HUJ329" s="477"/>
      <c r="HUM329" s="477"/>
      <c r="HUR329" s="477"/>
      <c r="HUU329" s="477"/>
      <c r="HUZ329" s="477"/>
      <c r="HVC329" s="477"/>
      <c r="HVH329" s="477"/>
      <c r="HVK329" s="477"/>
      <c r="HVP329" s="477"/>
      <c r="HVS329" s="477"/>
      <c r="HVX329" s="477"/>
      <c r="HWA329" s="477"/>
      <c r="HWF329" s="477"/>
      <c r="HWI329" s="477"/>
      <c r="HWN329" s="477"/>
      <c r="HWQ329" s="477"/>
      <c r="HWV329" s="477"/>
      <c r="HWY329" s="477"/>
      <c r="HXD329" s="477"/>
      <c r="HXG329" s="477"/>
      <c r="HXL329" s="477"/>
      <c r="HXO329" s="477"/>
      <c r="HXT329" s="477"/>
      <c r="HXW329" s="477"/>
      <c r="HYB329" s="477"/>
      <c r="HYE329" s="477"/>
      <c r="HYJ329" s="477"/>
      <c r="HYM329" s="477"/>
      <c r="HYR329" s="477"/>
      <c r="HYU329" s="477"/>
      <c r="HYZ329" s="477"/>
      <c r="HZC329" s="477"/>
      <c r="HZH329" s="477"/>
      <c r="HZK329" s="477"/>
      <c r="HZP329" s="477"/>
      <c r="HZS329" s="477"/>
      <c r="HZX329" s="477"/>
      <c r="IAA329" s="477"/>
      <c r="IAF329" s="477"/>
      <c r="IAI329" s="477"/>
      <c r="IAN329" s="477"/>
      <c r="IAQ329" s="477"/>
      <c r="IAV329" s="477"/>
      <c r="IAY329" s="477"/>
      <c r="IBD329" s="477"/>
      <c r="IBG329" s="477"/>
      <c r="IBL329" s="477"/>
      <c r="IBO329" s="477"/>
      <c r="IBT329" s="477"/>
      <c r="IBW329" s="477"/>
      <c r="ICB329" s="477"/>
      <c r="ICE329" s="477"/>
      <c r="ICJ329" s="477"/>
      <c r="ICM329" s="477"/>
      <c r="ICR329" s="477"/>
      <c r="ICU329" s="477"/>
      <c r="ICZ329" s="477"/>
      <c r="IDC329" s="477"/>
      <c r="IDH329" s="477"/>
      <c r="IDK329" s="477"/>
      <c r="IDP329" s="477"/>
      <c r="IDS329" s="477"/>
      <c r="IDX329" s="477"/>
      <c r="IEA329" s="477"/>
      <c r="IEF329" s="477"/>
      <c r="IEI329" s="477"/>
      <c r="IEN329" s="477"/>
      <c r="IEQ329" s="477"/>
      <c r="IEV329" s="477"/>
      <c r="IEY329" s="477"/>
      <c r="IFD329" s="477"/>
      <c r="IFG329" s="477"/>
      <c r="IFL329" s="477"/>
      <c r="IFO329" s="477"/>
      <c r="IFT329" s="477"/>
      <c r="IFW329" s="477"/>
      <c r="IGB329" s="477"/>
      <c r="IGE329" s="477"/>
      <c r="IGJ329" s="477"/>
      <c r="IGM329" s="477"/>
      <c r="IGR329" s="477"/>
      <c r="IGU329" s="477"/>
      <c r="IGZ329" s="477"/>
      <c r="IHC329" s="477"/>
      <c r="IHH329" s="477"/>
      <c r="IHK329" s="477"/>
      <c r="IHP329" s="477"/>
      <c r="IHS329" s="477"/>
      <c r="IHX329" s="477"/>
      <c r="IIA329" s="477"/>
      <c r="IIF329" s="477"/>
      <c r="III329" s="477"/>
      <c r="IIN329" s="477"/>
      <c r="IIQ329" s="477"/>
      <c r="IIV329" s="477"/>
      <c r="IIY329" s="477"/>
      <c r="IJD329" s="477"/>
      <c r="IJG329" s="477"/>
      <c r="IJL329" s="477"/>
      <c r="IJO329" s="477"/>
      <c r="IJT329" s="477"/>
      <c r="IJW329" s="477"/>
      <c r="IKB329" s="477"/>
      <c r="IKE329" s="477"/>
      <c r="IKJ329" s="477"/>
      <c r="IKM329" s="477"/>
      <c r="IKR329" s="477"/>
      <c r="IKU329" s="477"/>
      <c r="IKZ329" s="477"/>
      <c r="ILC329" s="477"/>
      <c r="ILH329" s="477"/>
      <c r="ILK329" s="477"/>
      <c r="ILP329" s="477"/>
      <c r="ILS329" s="477"/>
      <c r="ILX329" s="477"/>
      <c r="IMA329" s="477"/>
      <c r="IMF329" s="477"/>
      <c r="IMI329" s="477"/>
      <c r="IMN329" s="477"/>
      <c r="IMQ329" s="477"/>
      <c r="IMV329" s="477"/>
      <c r="IMY329" s="477"/>
      <c r="IND329" s="477"/>
      <c r="ING329" s="477"/>
      <c r="INL329" s="477"/>
      <c r="INO329" s="477"/>
      <c r="INT329" s="477"/>
      <c r="INW329" s="477"/>
      <c r="IOB329" s="477"/>
      <c r="IOE329" s="477"/>
      <c r="IOJ329" s="477"/>
      <c r="IOM329" s="477"/>
      <c r="IOR329" s="477"/>
      <c r="IOU329" s="477"/>
      <c r="IOZ329" s="477"/>
      <c r="IPC329" s="477"/>
      <c r="IPH329" s="477"/>
      <c r="IPK329" s="477"/>
      <c r="IPP329" s="477"/>
      <c r="IPS329" s="477"/>
      <c r="IPX329" s="477"/>
      <c r="IQA329" s="477"/>
      <c r="IQF329" s="477"/>
      <c r="IQI329" s="477"/>
      <c r="IQN329" s="477"/>
      <c r="IQQ329" s="477"/>
      <c r="IQV329" s="477"/>
      <c r="IQY329" s="477"/>
      <c r="IRD329" s="477"/>
      <c r="IRG329" s="477"/>
      <c r="IRL329" s="477"/>
      <c r="IRO329" s="477"/>
      <c r="IRT329" s="477"/>
      <c r="IRW329" s="477"/>
      <c r="ISB329" s="477"/>
      <c r="ISE329" s="477"/>
      <c r="ISJ329" s="477"/>
      <c r="ISM329" s="477"/>
      <c r="ISR329" s="477"/>
      <c r="ISU329" s="477"/>
      <c r="ISZ329" s="477"/>
      <c r="ITC329" s="477"/>
      <c r="ITH329" s="477"/>
      <c r="ITK329" s="477"/>
      <c r="ITP329" s="477"/>
      <c r="ITS329" s="477"/>
      <c r="ITX329" s="477"/>
      <c r="IUA329" s="477"/>
      <c r="IUF329" s="477"/>
      <c r="IUI329" s="477"/>
      <c r="IUN329" s="477"/>
      <c r="IUQ329" s="477"/>
      <c r="IUV329" s="477"/>
      <c r="IUY329" s="477"/>
      <c r="IVD329" s="477"/>
      <c r="IVG329" s="477"/>
      <c r="IVL329" s="477"/>
      <c r="IVO329" s="477"/>
      <c r="IVT329" s="477"/>
      <c r="IVW329" s="477"/>
      <c r="IWB329" s="477"/>
      <c r="IWE329" s="477"/>
      <c r="IWJ329" s="477"/>
      <c r="IWM329" s="477"/>
      <c r="IWR329" s="477"/>
      <c r="IWU329" s="477"/>
      <c r="IWZ329" s="477"/>
      <c r="IXC329" s="477"/>
      <c r="IXH329" s="477"/>
      <c r="IXK329" s="477"/>
      <c r="IXP329" s="477"/>
      <c r="IXS329" s="477"/>
      <c r="IXX329" s="477"/>
      <c r="IYA329" s="477"/>
      <c r="IYF329" s="477"/>
      <c r="IYI329" s="477"/>
      <c r="IYN329" s="477"/>
      <c r="IYQ329" s="477"/>
      <c r="IYV329" s="477"/>
      <c r="IYY329" s="477"/>
      <c r="IZD329" s="477"/>
      <c r="IZG329" s="477"/>
      <c r="IZL329" s="477"/>
      <c r="IZO329" s="477"/>
      <c r="IZT329" s="477"/>
      <c r="IZW329" s="477"/>
      <c r="JAB329" s="477"/>
      <c r="JAE329" s="477"/>
      <c r="JAJ329" s="477"/>
      <c r="JAM329" s="477"/>
      <c r="JAR329" s="477"/>
      <c r="JAU329" s="477"/>
      <c r="JAZ329" s="477"/>
      <c r="JBC329" s="477"/>
      <c r="JBH329" s="477"/>
      <c r="JBK329" s="477"/>
      <c r="JBP329" s="477"/>
      <c r="JBS329" s="477"/>
      <c r="JBX329" s="477"/>
      <c r="JCA329" s="477"/>
      <c r="JCF329" s="477"/>
      <c r="JCI329" s="477"/>
      <c r="JCN329" s="477"/>
      <c r="JCQ329" s="477"/>
      <c r="JCV329" s="477"/>
      <c r="JCY329" s="477"/>
      <c r="JDD329" s="477"/>
      <c r="JDG329" s="477"/>
      <c r="JDL329" s="477"/>
      <c r="JDO329" s="477"/>
      <c r="JDT329" s="477"/>
      <c r="JDW329" s="477"/>
      <c r="JEB329" s="477"/>
      <c r="JEE329" s="477"/>
      <c r="JEJ329" s="477"/>
      <c r="JEM329" s="477"/>
      <c r="JER329" s="477"/>
      <c r="JEU329" s="477"/>
      <c r="JEZ329" s="477"/>
      <c r="JFC329" s="477"/>
      <c r="JFH329" s="477"/>
      <c r="JFK329" s="477"/>
      <c r="JFP329" s="477"/>
      <c r="JFS329" s="477"/>
      <c r="JFX329" s="477"/>
      <c r="JGA329" s="477"/>
      <c r="JGF329" s="477"/>
      <c r="JGI329" s="477"/>
      <c r="JGN329" s="477"/>
      <c r="JGQ329" s="477"/>
      <c r="JGV329" s="477"/>
      <c r="JGY329" s="477"/>
      <c r="JHD329" s="477"/>
      <c r="JHG329" s="477"/>
      <c r="JHL329" s="477"/>
      <c r="JHO329" s="477"/>
      <c r="JHT329" s="477"/>
      <c r="JHW329" s="477"/>
      <c r="JIB329" s="477"/>
      <c r="JIE329" s="477"/>
      <c r="JIJ329" s="477"/>
      <c r="JIM329" s="477"/>
      <c r="JIR329" s="477"/>
      <c r="JIU329" s="477"/>
      <c r="JIZ329" s="477"/>
      <c r="JJC329" s="477"/>
      <c r="JJH329" s="477"/>
      <c r="JJK329" s="477"/>
      <c r="JJP329" s="477"/>
      <c r="JJS329" s="477"/>
      <c r="JJX329" s="477"/>
      <c r="JKA329" s="477"/>
      <c r="JKF329" s="477"/>
      <c r="JKI329" s="477"/>
      <c r="JKN329" s="477"/>
      <c r="JKQ329" s="477"/>
      <c r="JKV329" s="477"/>
      <c r="JKY329" s="477"/>
      <c r="JLD329" s="477"/>
      <c r="JLG329" s="477"/>
      <c r="JLL329" s="477"/>
      <c r="JLO329" s="477"/>
      <c r="JLT329" s="477"/>
      <c r="JLW329" s="477"/>
      <c r="JMB329" s="477"/>
      <c r="JME329" s="477"/>
      <c r="JMJ329" s="477"/>
      <c r="JMM329" s="477"/>
      <c r="JMR329" s="477"/>
      <c r="JMU329" s="477"/>
      <c r="JMZ329" s="477"/>
      <c r="JNC329" s="477"/>
      <c r="JNH329" s="477"/>
      <c r="JNK329" s="477"/>
      <c r="JNP329" s="477"/>
      <c r="JNS329" s="477"/>
      <c r="JNX329" s="477"/>
      <c r="JOA329" s="477"/>
      <c r="JOF329" s="477"/>
      <c r="JOI329" s="477"/>
      <c r="JON329" s="477"/>
      <c r="JOQ329" s="477"/>
      <c r="JOV329" s="477"/>
      <c r="JOY329" s="477"/>
      <c r="JPD329" s="477"/>
      <c r="JPG329" s="477"/>
      <c r="JPL329" s="477"/>
      <c r="JPO329" s="477"/>
      <c r="JPT329" s="477"/>
      <c r="JPW329" s="477"/>
      <c r="JQB329" s="477"/>
      <c r="JQE329" s="477"/>
      <c r="JQJ329" s="477"/>
      <c r="JQM329" s="477"/>
      <c r="JQR329" s="477"/>
      <c r="JQU329" s="477"/>
      <c r="JQZ329" s="477"/>
      <c r="JRC329" s="477"/>
      <c r="JRH329" s="477"/>
      <c r="JRK329" s="477"/>
      <c r="JRP329" s="477"/>
      <c r="JRS329" s="477"/>
      <c r="JRX329" s="477"/>
      <c r="JSA329" s="477"/>
      <c r="JSF329" s="477"/>
      <c r="JSI329" s="477"/>
      <c r="JSN329" s="477"/>
      <c r="JSQ329" s="477"/>
      <c r="JSV329" s="477"/>
      <c r="JSY329" s="477"/>
      <c r="JTD329" s="477"/>
      <c r="JTG329" s="477"/>
      <c r="JTL329" s="477"/>
      <c r="JTO329" s="477"/>
      <c r="JTT329" s="477"/>
      <c r="JTW329" s="477"/>
      <c r="JUB329" s="477"/>
      <c r="JUE329" s="477"/>
      <c r="JUJ329" s="477"/>
      <c r="JUM329" s="477"/>
      <c r="JUR329" s="477"/>
      <c r="JUU329" s="477"/>
      <c r="JUZ329" s="477"/>
      <c r="JVC329" s="477"/>
      <c r="JVH329" s="477"/>
      <c r="JVK329" s="477"/>
      <c r="JVP329" s="477"/>
      <c r="JVS329" s="477"/>
      <c r="JVX329" s="477"/>
      <c r="JWA329" s="477"/>
      <c r="JWF329" s="477"/>
      <c r="JWI329" s="477"/>
      <c r="JWN329" s="477"/>
      <c r="JWQ329" s="477"/>
      <c r="JWV329" s="477"/>
      <c r="JWY329" s="477"/>
      <c r="JXD329" s="477"/>
      <c r="JXG329" s="477"/>
      <c r="JXL329" s="477"/>
      <c r="JXO329" s="477"/>
      <c r="JXT329" s="477"/>
      <c r="JXW329" s="477"/>
      <c r="JYB329" s="477"/>
      <c r="JYE329" s="477"/>
      <c r="JYJ329" s="477"/>
      <c r="JYM329" s="477"/>
      <c r="JYR329" s="477"/>
      <c r="JYU329" s="477"/>
      <c r="JYZ329" s="477"/>
      <c r="JZC329" s="477"/>
      <c r="JZH329" s="477"/>
      <c r="JZK329" s="477"/>
      <c r="JZP329" s="477"/>
      <c r="JZS329" s="477"/>
      <c r="JZX329" s="477"/>
      <c r="KAA329" s="477"/>
      <c r="KAF329" s="477"/>
      <c r="KAI329" s="477"/>
      <c r="KAN329" s="477"/>
      <c r="KAQ329" s="477"/>
      <c r="KAV329" s="477"/>
      <c r="KAY329" s="477"/>
      <c r="KBD329" s="477"/>
      <c r="KBG329" s="477"/>
      <c r="KBL329" s="477"/>
      <c r="KBO329" s="477"/>
      <c r="KBT329" s="477"/>
      <c r="KBW329" s="477"/>
      <c r="KCB329" s="477"/>
      <c r="KCE329" s="477"/>
      <c r="KCJ329" s="477"/>
      <c r="KCM329" s="477"/>
      <c r="KCR329" s="477"/>
      <c r="KCU329" s="477"/>
      <c r="KCZ329" s="477"/>
      <c r="KDC329" s="477"/>
      <c r="KDH329" s="477"/>
      <c r="KDK329" s="477"/>
      <c r="KDP329" s="477"/>
      <c r="KDS329" s="477"/>
      <c r="KDX329" s="477"/>
      <c r="KEA329" s="477"/>
      <c r="KEF329" s="477"/>
      <c r="KEI329" s="477"/>
      <c r="KEN329" s="477"/>
      <c r="KEQ329" s="477"/>
      <c r="KEV329" s="477"/>
      <c r="KEY329" s="477"/>
      <c r="KFD329" s="477"/>
      <c r="KFG329" s="477"/>
      <c r="KFL329" s="477"/>
      <c r="KFO329" s="477"/>
      <c r="KFT329" s="477"/>
      <c r="KFW329" s="477"/>
      <c r="KGB329" s="477"/>
      <c r="KGE329" s="477"/>
      <c r="KGJ329" s="477"/>
      <c r="KGM329" s="477"/>
      <c r="KGR329" s="477"/>
      <c r="KGU329" s="477"/>
      <c r="KGZ329" s="477"/>
      <c r="KHC329" s="477"/>
      <c r="KHH329" s="477"/>
      <c r="KHK329" s="477"/>
      <c r="KHP329" s="477"/>
      <c r="KHS329" s="477"/>
      <c r="KHX329" s="477"/>
      <c r="KIA329" s="477"/>
      <c r="KIF329" s="477"/>
      <c r="KII329" s="477"/>
      <c r="KIN329" s="477"/>
      <c r="KIQ329" s="477"/>
      <c r="KIV329" s="477"/>
      <c r="KIY329" s="477"/>
      <c r="KJD329" s="477"/>
      <c r="KJG329" s="477"/>
      <c r="KJL329" s="477"/>
      <c r="KJO329" s="477"/>
      <c r="KJT329" s="477"/>
      <c r="KJW329" s="477"/>
      <c r="KKB329" s="477"/>
      <c r="KKE329" s="477"/>
      <c r="KKJ329" s="477"/>
      <c r="KKM329" s="477"/>
      <c r="KKR329" s="477"/>
      <c r="KKU329" s="477"/>
      <c r="KKZ329" s="477"/>
      <c r="KLC329" s="477"/>
      <c r="KLH329" s="477"/>
      <c r="KLK329" s="477"/>
      <c r="KLP329" s="477"/>
      <c r="KLS329" s="477"/>
      <c r="KLX329" s="477"/>
      <c r="KMA329" s="477"/>
      <c r="KMF329" s="477"/>
      <c r="KMI329" s="477"/>
      <c r="KMN329" s="477"/>
      <c r="KMQ329" s="477"/>
      <c r="KMV329" s="477"/>
      <c r="KMY329" s="477"/>
      <c r="KND329" s="477"/>
      <c r="KNG329" s="477"/>
      <c r="KNL329" s="477"/>
      <c r="KNO329" s="477"/>
      <c r="KNT329" s="477"/>
      <c r="KNW329" s="477"/>
      <c r="KOB329" s="477"/>
      <c r="KOE329" s="477"/>
      <c r="KOJ329" s="477"/>
      <c r="KOM329" s="477"/>
      <c r="KOR329" s="477"/>
      <c r="KOU329" s="477"/>
      <c r="KOZ329" s="477"/>
      <c r="KPC329" s="477"/>
      <c r="KPH329" s="477"/>
      <c r="KPK329" s="477"/>
      <c r="KPP329" s="477"/>
      <c r="KPS329" s="477"/>
      <c r="KPX329" s="477"/>
      <c r="KQA329" s="477"/>
      <c r="KQF329" s="477"/>
      <c r="KQI329" s="477"/>
      <c r="KQN329" s="477"/>
      <c r="KQQ329" s="477"/>
      <c r="KQV329" s="477"/>
      <c r="KQY329" s="477"/>
      <c r="KRD329" s="477"/>
      <c r="KRG329" s="477"/>
      <c r="KRL329" s="477"/>
      <c r="KRO329" s="477"/>
      <c r="KRT329" s="477"/>
      <c r="KRW329" s="477"/>
      <c r="KSB329" s="477"/>
      <c r="KSE329" s="477"/>
      <c r="KSJ329" s="477"/>
      <c r="KSM329" s="477"/>
      <c r="KSR329" s="477"/>
      <c r="KSU329" s="477"/>
      <c r="KSZ329" s="477"/>
      <c r="KTC329" s="477"/>
      <c r="KTH329" s="477"/>
      <c r="KTK329" s="477"/>
      <c r="KTP329" s="477"/>
      <c r="KTS329" s="477"/>
      <c r="KTX329" s="477"/>
      <c r="KUA329" s="477"/>
      <c r="KUF329" s="477"/>
      <c r="KUI329" s="477"/>
      <c r="KUN329" s="477"/>
      <c r="KUQ329" s="477"/>
      <c r="KUV329" s="477"/>
      <c r="KUY329" s="477"/>
      <c r="KVD329" s="477"/>
      <c r="KVG329" s="477"/>
      <c r="KVL329" s="477"/>
      <c r="KVO329" s="477"/>
      <c r="KVT329" s="477"/>
      <c r="KVW329" s="477"/>
      <c r="KWB329" s="477"/>
      <c r="KWE329" s="477"/>
      <c r="KWJ329" s="477"/>
      <c r="KWM329" s="477"/>
      <c r="KWR329" s="477"/>
      <c r="KWU329" s="477"/>
      <c r="KWZ329" s="477"/>
      <c r="KXC329" s="477"/>
      <c r="KXH329" s="477"/>
      <c r="KXK329" s="477"/>
      <c r="KXP329" s="477"/>
      <c r="KXS329" s="477"/>
      <c r="KXX329" s="477"/>
      <c r="KYA329" s="477"/>
      <c r="KYF329" s="477"/>
      <c r="KYI329" s="477"/>
      <c r="KYN329" s="477"/>
      <c r="KYQ329" s="477"/>
      <c r="KYV329" s="477"/>
      <c r="KYY329" s="477"/>
      <c r="KZD329" s="477"/>
      <c r="KZG329" s="477"/>
      <c r="KZL329" s="477"/>
      <c r="KZO329" s="477"/>
      <c r="KZT329" s="477"/>
      <c r="KZW329" s="477"/>
      <c r="LAB329" s="477"/>
      <c r="LAE329" s="477"/>
      <c r="LAJ329" s="477"/>
      <c r="LAM329" s="477"/>
      <c r="LAR329" s="477"/>
      <c r="LAU329" s="477"/>
      <c r="LAZ329" s="477"/>
      <c r="LBC329" s="477"/>
      <c r="LBH329" s="477"/>
      <c r="LBK329" s="477"/>
      <c r="LBP329" s="477"/>
      <c r="LBS329" s="477"/>
      <c r="LBX329" s="477"/>
      <c r="LCA329" s="477"/>
      <c r="LCF329" s="477"/>
      <c r="LCI329" s="477"/>
      <c r="LCN329" s="477"/>
      <c r="LCQ329" s="477"/>
      <c r="LCV329" s="477"/>
      <c r="LCY329" s="477"/>
      <c r="LDD329" s="477"/>
      <c r="LDG329" s="477"/>
      <c r="LDL329" s="477"/>
      <c r="LDO329" s="477"/>
      <c r="LDT329" s="477"/>
      <c r="LDW329" s="477"/>
      <c r="LEB329" s="477"/>
      <c r="LEE329" s="477"/>
      <c r="LEJ329" s="477"/>
      <c r="LEM329" s="477"/>
      <c r="LER329" s="477"/>
      <c r="LEU329" s="477"/>
      <c r="LEZ329" s="477"/>
      <c r="LFC329" s="477"/>
      <c r="LFH329" s="477"/>
      <c r="LFK329" s="477"/>
      <c r="LFP329" s="477"/>
      <c r="LFS329" s="477"/>
      <c r="LFX329" s="477"/>
      <c r="LGA329" s="477"/>
      <c r="LGF329" s="477"/>
      <c r="LGI329" s="477"/>
      <c r="LGN329" s="477"/>
      <c r="LGQ329" s="477"/>
      <c r="LGV329" s="477"/>
      <c r="LGY329" s="477"/>
      <c r="LHD329" s="477"/>
      <c r="LHG329" s="477"/>
      <c r="LHL329" s="477"/>
      <c r="LHO329" s="477"/>
      <c r="LHT329" s="477"/>
      <c r="LHW329" s="477"/>
      <c r="LIB329" s="477"/>
      <c r="LIE329" s="477"/>
      <c r="LIJ329" s="477"/>
      <c r="LIM329" s="477"/>
      <c r="LIR329" s="477"/>
      <c r="LIU329" s="477"/>
      <c r="LIZ329" s="477"/>
      <c r="LJC329" s="477"/>
      <c r="LJH329" s="477"/>
      <c r="LJK329" s="477"/>
      <c r="LJP329" s="477"/>
      <c r="LJS329" s="477"/>
      <c r="LJX329" s="477"/>
      <c r="LKA329" s="477"/>
      <c r="LKF329" s="477"/>
      <c r="LKI329" s="477"/>
      <c r="LKN329" s="477"/>
      <c r="LKQ329" s="477"/>
      <c r="LKV329" s="477"/>
      <c r="LKY329" s="477"/>
      <c r="LLD329" s="477"/>
      <c r="LLG329" s="477"/>
      <c r="LLL329" s="477"/>
      <c r="LLO329" s="477"/>
      <c r="LLT329" s="477"/>
      <c r="LLW329" s="477"/>
      <c r="LMB329" s="477"/>
      <c r="LME329" s="477"/>
      <c r="LMJ329" s="477"/>
      <c r="LMM329" s="477"/>
      <c r="LMR329" s="477"/>
      <c r="LMU329" s="477"/>
      <c r="LMZ329" s="477"/>
      <c r="LNC329" s="477"/>
      <c r="LNH329" s="477"/>
      <c r="LNK329" s="477"/>
      <c r="LNP329" s="477"/>
      <c r="LNS329" s="477"/>
      <c r="LNX329" s="477"/>
      <c r="LOA329" s="477"/>
      <c r="LOF329" s="477"/>
      <c r="LOI329" s="477"/>
      <c r="LON329" s="477"/>
      <c r="LOQ329" s="477"/>
      <c r="LOV329" s="477"/>
      <c r="LOY329" s="477"/>
      <c r="LPD329" s="477"/>
      <c r="LPG329" s="477"/>
      <c r="LPL329" s="477"/>
      <c r="LPO329" s="477"/>
      <c r="LPT329" s="477"/>
      <c r="LPW329" s="477"/>
      <c r="LQB329" s="477"/>
      <c r="LQE329" s="477"/>
      <c r="LQJ329" s="477"/>
      <c r="LQM329" s="477"/>
      <c r="LQR329" s="477"/>
      <c r="LQU329" s="477"/>
      <c r="LQZ329" s="477"/>
      <c r="LRC329" s="477"/>
      <c r="LRH329" s="477"/>
      <c r="LRK329" s="477"/>
      <c r="LRP329" s="477"/>
      <c r="LRS329" s="477"/>
      <c r="LRX329" s="477"/>
      <c r="LSA329" s="477"/>
      <c r="LSF329" s="477"/>
      <c r="LSI329" s="477"/>
      <c r="LSN329" s="477"/>
      <c r="LSQ329" s="477"/>
      <c r="LSV329" s="477"/>
      <c r="LSY329" s="477"/>
      <c r="LTD329" s="477"/>
      <c r="LTG329" s="477"/>
      <c r="LTL329" s="477"/>
      <c r="LTO329" s="477"/>
      <c r="LTT329" s="477"/>
      <c r="LTW329" s="477"/>
      <c r="LUB329" s="477"/>
      <c r="LUE329" s="477"/>
      <c r="LUJ329" s="477"/>
      <c r="LUM329" s="477"/>
      <c r="LUR329" s="477"/>
      <c r="LUU329" s="477"/>
      <c r="LUZ329" s="477"/>
      <c r="LVC329" s="477"/>
      <c r="LVH329" s="477"/>
      <c r="LVK329" s="477"/>
      <c r="LVP329" s="477"/>
      <c r="LVS329" s="477"/>
      <c r="LVX329" s="477"/>
      <c r="LWA329" s="477"/>
      <c r="LWF329" s="477"/>
      <c r="LWI329" s="477"/>
      <c r="LWN329" s="477"/>
      <c r="LWQ329" s="477"/>
      <c r="LWV329" s="477"/>
      <c r="LWY329" s="477"/>
      <c r="LXD329" s="477"/>
      <c r="LXG329" s="477"/>
      <c r="LXL329" s="477"/>
      <c r="LXO329" s="477"/>
      <c r="LXT329" s="477"/>
      <c r="LXW329" s="477"/>
      <c r="LYB329" s="477"/>
      <c r="LYE329" s="477"/>
      <c r="LYJ329" s="477"/>
      <c r="LYM329" s="477"/>
      <c r="LYR329" s="477"/>
      <c r="LYU329" s="477"/>
      <c r="LYZ329" s="477"/>
      <c r="LZC329" s="477"/>
      <c r="LZH329" s="477"/>
      <c r="LZK329" s="477"/>
      <c r="LZP329" s="477"/>
      <c r="LZS329" s="477"/>
      <c r="LZX329" s="477"/>
      <c r="MAA329" s="477"/>
      <c r="MAF329" s="477"/>
      <c r="MAI329" s="477"/>
      <c r="MAN329" s="477"/>
      <c r="MAQ329" s="477"/>
      <c r="MAV329" s="477"/>
      <c r="MAY329" s="477"/>
      <c r="MBD329" s="477"/>
      <c r="MBG329" s="477"/>
      <c r="MBL329" s="477"/>
      <c r="MBO329" s="477"/>
      <c r="MBT329" s="477"/>
      <c r="MBW329" s="477"/>
      <c r="MCB329" s="477"/>
      <c r="MCE329" s="477"/>
      <c r="MCJ329" s="477"/>
      <c r="MCM329" s="477"/>
      <c r="MCR329" s="477"/>
      <c r="MCU329" s="477"/>
      <c r="MCZ329" s="477"/>
      <c r="MDC329" s="477"/>
      <c r="MDH329" s="477"/>
      <c r="MDK329" s="477"/>
      <c r="MDP329" s="477"/>
      <c r="MDS329" s="477"/>
      <c r="MDX329" s="477"/>
      <c r="MEA329" s="477"/>
      <c r="MEF329" s="477"/>
      <c r="MEI329" s="477"/>
      <c r="MEN329" s="477"/>
      <c r="MEQ329" s="477"/>
      <c r="MEV329" s="477"/>
      <c r="MEY329" s="477"/>
      <c r="MFD329" s="477"/>
      <c r="MFG329" s="477"/>
      <c r="MFL329" s="477"/>
      <c r="MFO329" s="477"/>
      <c r="MFT329" s="477"/>
      <c r="MFW329" s="477"/>
      <c r="MGB329" s="477"/>
      <c r="MGE329" s="477"/>
      <c r="MGJ329" s="477"/>
      <c r="MGM329" s="477"/>
      <c r="MGR329" s="477"/>
      <c r="MGU329" s="477"/>
      <c r="MGZ329" s="477"/>
      <c r="MHC329" s="477"/>
      <c r="MHH329" s="477"/>
      <c r="MHK329" s="477"/>
      <c r="MHP329" s="477"/>
      <c r="MHS329" s="477"/>
      <c r="MHX329" s="477"/>
      <c r="MIA329" s="477"/>
      <c r="MIF329" s="477"/>
      <c r="MII329" s="477"/>
      <c r="MIN329" s="477"/>
      <c r="MIQ329" s="477"/>
      <c r="MIV329" s="477"/>
      <c r="MIY329" s="477"/>
      <c r="MJD329" s="477"/>
      <c r="MJG329" s="477"/>
      <c r="MJL329" s="477"/>
      <c r="MJO329" s="477"/>
      <c r="MJT329" s="477"/>
      <c r="MJW329" s="477"/>
      <c r="MKB329" s="477"/>
      <c r="MKE329" s="477"/>
      <c r="MKJ329" s="477"/>
      <c r="MKM329" s="477"/>
      <c r="MKR329" s="477"/>
      <c r="MKU329" s="477"/>
      <c r="MKZ329" s="477"/>
      <c r="MLC329" s="477"/>
      <c r="MLH329" s="477"/>
      <c r="MLK329" s="477"/>
      <c r="MLP329" s="477"/>
      <c r="MLS329" s="477"/>
      <c r="MLX329" s="477"/>
      <c r="MMA329" s="477"/>
      <c r="MMF329" s="477"/>
      <c r="MMI329" s="477"/>
      <c r="MMN329" s="477"/>
      <c r="MMQ329" s="477"/>
      <c r="MMV329" s="477"/>
      <c r="MMY329" s="477"/>
      <c r="MND329" s="477"/>
      <c r="MNG329" s="477"/>
      <c r="MNL329" s="477"/>
      <c r="MNO329" s="477"/>
      <c r="MNT329" s="477"/>
      <c r="MNW329" s="477"/>
      <c r="MOB329" s="477"/>
      <c r="MOE329" s="477"/>
      <c r="MOJ329" s="477"/>
      <c r="MOM329" s="477"/>
      <c r="MOR329" s="477"/>
      <c r="MOU329" s="477"/>
      <c r="MOZ329" s="477"/>
      <c r="MPC329" s="477"/>
      <c r="MPH329" s="477"/>
      <c r="MPK329" s="477"/>
      <c r="MPP329" s="477"/>
      <c r="MPS329" s="477"/>
      <c r="MPX329" s="477"/>
      <c r="MQA329" s="477"/>
      <c r="MQF329" s="477"/>
      <c r="MQI329" s="477"/>
      <c r="MQN329" s="477"/>
      <c r="MQQ329" s="477"/>
      <c r="MQV329" s="477"/>
      <c r="MQY329" s="477"/>
      <c r="MRD329" s="477"/>
      <c r="MRG329" s="477"/>
      <c r="MRL329" s="477"/>
      <c r="MRO329" s="477"/>
      <c r="MRT329" s="477"/>
      <c r="MRW329" s="477"/>
      <c r="MSB329" s="477"/>
      <c r="MSE329" s="477"/>
      <c r="MSJ329" s="477"/>
      <c r="MSM329" s="477"/>
      <c r="MSR329" s="477"/>
      <c r="MSU329" s="477"/>
      <c r="MSZ329" s="477"/>
      <c r="MTC329" s="477"/>
      <c r="MTH329" s="477"/>
      <c r="MTK329" s="477"/>
      <c r="MTP329" s="477"/>
      <c r="MTS329" s="477"/>
      <c r="MTX329" s="477"/>
      <c r="MUA329" s="477"/>
      <c r="MUF329" s="477"/>
      <c r="MUI329" s="477"/>
      <c r="MUN329" s="477"/>
      <c r="MUQ329" s="477"/>
      <c r="MUV329" s="477"/>
      <c r="MUY329" s="477"/>
      <c r="MVD329" s="477"/>
      <c r="MVG329" s="477"/>
      <c r="MVL329" s="477"/>
      <c r="MVO329" s="477"/>
      <c r="MVT329" s="477"/>
      <c r="MVW329" s="477"/>
      <c r="MWB329" s="477"/>
      <c r="MWE329" s="477"/>
      <c r="MWJ329" s="477"/>
      <c r="MWM329" s="477"/>
      <c r="MWR329" s="477"/>
      <c r="MWU329" s="477"/>
      <c r="MWZ329" s="477"/>
      <c r="MXC329" s="477"/>
      <c r="MXH329" s="477"/>
      <c r="MXK329" s="477"/>
      <c r="MXP329" s="477"/>
      <c r="MXS329" s="477"/>
      <c r="MXX329" s="477"/>
      <c r="MYA329" s="477"/>
      <c r="MYF329" s="477"/>
      <c r="MYI329" s="477"/>
      <c r="MYN329" s="477"/>
      <c r="MYQ329" s="477"/>
      <c r="MYV329" s="477"/>
      <c r="MYY329" s="477"/>
      <c r="MZD329" s="477"/>
      <c r="MZG329" s="477"/>
      <c r="MZL329" s="477"/>
      <c r="MZO329" s="477"/>
      <c r="MZT329" s="477"/>
      <c r="MZW329" s="477"/>
      <c r="NAB329" s="477"/>
      <c r="NAE329" s="477"/>
      <c r="NAJ329" s="477"/>
      <c r="NAM329" s="477"/>
      <c r="NAR329" s="477"/>
      <c r="NAU329" s="477"/>
      <c r="NAZ329" s="477"/>
      <c r="NBC329" s="477"/>
      <c r="NBH329" s="477"/>
      <c r="NBK329" s="477"/>
      <c r="NBP329" s="477"/>
      <c r="NBS329" s="477"/>
      <c r="NBX329" s="477"/>
      <c r="NCA329" s="477"/>
      <c r="NCF329" s="477"/>
      <c r="NCI329" s="477"/>
      <c r="NCN329" s="477"/>
      <c r="NCQ329" s="477"/>
      <c r="NCV329" s="477"/>
      <c r="NCY329" s="477"/>
      <c r="NDD329" s="477"/>
      <c r="NDG329" s="477"/>
      <c r="NDL329" s="477"/>
      <c r="NDO329" s="477"/>
      <c r="NDT329" s="477"/>
      <c r="NDW329" s="477"/>
      <c r="NEB329" s="477"/>
      <c r="NEE329" s="477"/>
      <c r="NEJ329" s="477"/>
      <c r="NEM329" s="477"/>
      <c r="NER329" s="477"/>
      <c r="NEU329" s="477"/>
      <c r="NEZ329" s="477"/>
      <c r="NFC329" s="477"/>
      <c r="NFH329" s="477"/>
      <c r="NFK329" s="477"/>
      <c r="NFP329" s="477"/>
      <c r="NFS329" s="477"/>
      <c r="NFX329" s="477"/>
      <c r="NGA329" s="477"/>
      <c r="NGF329" s="477"/>
      <c r="NGI329" s="477"/>
      <c r="NGN329" s="477"/>
      <c r="NGQ329" s="477"/>
      <c r="NGV329" s="477"/>
      <c r="NGY329" s="477"/>
      <c r="NHD329" s="477"/>
      <c r="NHG329" s="477"/>
      <c r="NHL329" s="477"/>
      <c r="NHO329" s="477"/>
      <c r="NHT329" s="477"/>
      <c r="NHW329" s="477"/>
      <c r="NIB329" s="477"/>
      <c r="NIE329" s="477"/>
      <c r="NIJ329" s="477"/>
      <c r="NIM329" s="477"/>
      <c r="NIR329" s="477"/>
      <c r="NIU329" s="477"/>
      <c r="NIZ329" s="477"/>
      <c r="NJC329" s="477"/>
      <c r="NJH329" s="477"/>
      <c r="NJK329" s="477"/>
      <c r="NJP329" s="477"/>
      <c r="NJS329" s="477"/>
      <c r="NJX329" s="477"/>
      <c r="NKA329" s="477"/>
      <c r="NKF329" s="477"/>
      <c r="NKI329" s="477"/>
      <c r="NKN329" s="477"/>
      <c r="NKQ329" s="477"/>
      <c r="NKV329" s="477"/>
      <c r="NKY329" s="477"/>
      <c r="NLD329" s="477"/>
      <c r="NLG329" s="477"/>
      <c r="NLL329" s="477"/>
      <c r="NLO329" s="477"/>
      <c r="NLT329" s="477"/>
      <c r="NLW329" s="477"/>
      <c r="NMB329" s="477"/>
      <c r="NME329" s="477"/>
      <c r="NMJ329" s="477"/>
      <c r="NMM329" s="477"/>
      <c r="NMR329" s="477"/>
      <c r="NMU329" s="477"/>
      <c r="NMZ329" s="477"/>
      <c r="NNC329" s="477"/>
      <c r="NNH329" s="477"/>
      <c r="NNK329" s="477"/>
      <c r="NNP329" s="477"/>
      <c r="NNS329" s="477"/>
      <c r="NNX329" s="477"/>
      <c r="NOA329" s="477"/>
      <c r="NOF329" s="477"/>
      <c r="NOI329" s="477"/>
      <c r="NON329" s="477"/>
      <c r="NOQ329" s="477"/>
      <c r="NOV329" s="477"/>
      <c r="NOY329" s="477"/>
      <c r="NPD329" s="477"/>
      <c r="NPG329" s="477"/>
      <c r="NPL329" s="477"/>
      <c r="NPO329" s="477"/>
      <c r="NPT329" s="477"/>
      <c r="NPW329" s="477"/>
      <c r="NQB329" s="477"/>
      <c r="NQE329" s="477"/>
      <c r="NQJ329" s="477"/>
      <c r="NQM329" s="477"/>
      <c r="NQR329" s="477"/>
      <c r="NQU329" s="477"/>
      <c r="NQZ329" s="477"/>
      <c r="NRC329" s="477"/>
      <c r="NRH329" s="477"/>
      <c r="NRK329" s="477"/>
      <c r="NRP329" s="477"/>
      <c r="NRS329" s="477"/>
      <c r="NRX329" s="477"/>
      <c r="NSA329" s="477"/>
      <c r="NSF329" s="477"/>
      <c r="NSI329" s="477"/>
      <c r="NSN329" s="477"/>
      <c r="NSQ329" s="477"/>
      <c r="NSV329" s="477"/>
      <c r="NSY329" s="477"/>
      <c r="NTD329" s="477"/>
      <c r="NTG329" s="477"/>
      <c r="NTL329" s="477"/>
      <c r="NTO329" s="477"/>
      <c r="NTT329" s="477"/>
      <c r="NTW329" s="477"/>
      <c r="NUB329" s="477"/>
      <c r="NUE329" s="477"/>
      <c r="NUJ329" s="477"/>
      <c r="NUM329" s="477"/>
      <c r="NUR329" s="477"/>
      <c r="NUU329" s="477"/>
      <c r="NUZ329" s="477"/>
      <c r="NVC329" s="477"/>
      <c r="NVH329" s="477"/>
      <c r="NVK329" s="477"/>
      <c r="NVP329" s="477"/>
      <c r="NVS329" s="477"/>
      <c r="NVX329" s="477"/>
      <c r="NWA329" s="477"/>
      <c r="NWF329" s="477"/>
      <c r="NWI329" s="477"/>
      <c r="NWN329" s="477"/>
      <c r="NWQ329" s="477"/>
      <c r="NWV329" s="477"/>
      <c r="NWY329" s="477"/>
      <c r="NXD329" s="477"/>
      <c r="NXG329" s="477"/>
      <c r="NXL329" s="477"/>
      <c r="NXO329" s="477"/>
      <c r="NXT329" s="477"/>
      <c r="NXW329" s="477"/>
      <c r="NYB329" s="477"/>
      <c r="NYE329" s="477"/>
      <c r="NYJ329" s="477"/>
      <c r="NYM329" s="477"/>
      <c r="NYR329" s="477"/>
      <c r="NYU329" s="477"/>
      <c r="NYZ329" s="477"/>
      <c r="NZC329" s="477"/>
      <c r="NZH329" s="477"/>
      <c r="NZK329" s="477"/>
      <c r="NZP329" s="477"/>
      <c r="NZS329" s="477"/>
      <c r="NZX329" s="477"/>
      <c r="OAA329" s="477"/>
      <c r="OAF329" s="477"/>
      <c r="OAI329" s="477"/>
      <c r="OAN329" s="477"/>
      <c r="OAQ329" s="477"/>
      <c r="OAV329" s="477"/>
      <c r="OAY329" s="477"/>
      <c r="OBD329" s="477"/>
      <c r="OBG329" s="477"/>
      <c r="OBL329" s="477"/>
      <c r="OBO329" s="477"/>
      <c r="OBT329" s="477"/>
      <c r="OBW329" s="477"/>
      <c r="OCB329" s="477"/>
      <c r="OCE329" s="477"/>
      <c r="OCJ329" s="477"/>
      <c r="OCM329" s="477"/>
      <c r="OCR329" s="477"/>
      <c r="OCU329" s="477"/>
      <c r="OCZ329" s="477"/>
      <c r="ODC329" s="477"/>
      <c r="ODH329" s="477"/>
      <c r="ODK329" s="477"/>
      <c r="ODP329" s="477"/>
      <c r="ODS329" s="477"/>
      <c r="ODX329" s="477"/>
      <c r="OEA329" s="477"/>
      <c r="OEF329" s="477"/>
      <c r="OEI329" s="477"/>
      <c r="OEN329" s="477"/>
      <c r="OEQ329" s="477"/>
      <c r="OEV329" s="477"/>
      <c r="OEY329" s="477"/>
      <c r="OFD329" s="477"/>
      <c r="OFG329" s="477"/>
      <c r="OFL329" s="477"/>
      <c r="OFO329" s="477"/>
      <c r="OFT329" s="477"/>
      <c r="OFW329" s="477"/>
      <c r="OGB329" s="477"/>
      <c r="OGE329" s="477"/>
      <c r="OGJ329" s="477"/>
      <c r="OGM329" s="477"/>
      <c r="OGR329" s="477"/>
      <c r="OGU329" s="477"/>
      <c r="OGZ329" s="477"/>
      <c r="OHC329" s="477"/>
      <c r="OHH329" s="477"/>
      <c r="OHK329" s="477"/>
      <c r="OHP329" s="477"/>
      <c r="OHS329" s="477"/>
      <c r="OHX329" s="477"/>
      <c r="OIA329" s="477"/>
      <c r="OIF329" s="477"/>
      <c r="OII329" s="477"/>
      <c r="OIN329" s="477"/>
      <c r="OIQ329" s="477"/>
      <c r="OIV329" s="477"/>
      <c r="OIY329" s="477"/>
      <c r="OJD329" s="477"/>
      <c r="OJG329" s="477"/>
      <c r="OJL329" s="477"/>
      <c r="OJO329" s="477"/>
      <c r="OJT329" s="477"/>
      <c r="OJW329" s="477"/>
      <c r="OKB329" s="477"/>
      <c r="OKE329" s="477"/>
      <c r="OKJ329" s="477"/>
      <c r="OKM329" s="477"/>
      <c r="OKR329" s="477"/>
      <c r="OKU329" s="477"/>
      <c r="OKZ329" s="477"/>
      <c r="OLC329" s="477"/>
      <c r="OLH329" s="477"/>
      <c r="OLK329" s="477"/>
      <c r="OLP329" s="477"/>
      <c r="OLS329" s="477"/>
      <c r="OLX329" s="477"/>
      <c r="OMA329" s="477"/>
      <c r="OMF329" s="477"/>
      <c r="OMI329" s="477"/>
      <c r="OMN329" s="477"/>
      <c r="OMQ329" s="477"/>
      <c r="OMV329" s="477"/>
      <c r="OMY329" s="477"/>
      <c r="OND329" s="477"/>
      <c r="ONG329" s="477"/>
      <c r="ONL329" s="477"/>
      <c r="ONO329" s="477"/>
      <c r="ONT329" s="477"/>
      <c r="ONW329" s="477"/>
      <c r="OOB329" s="477"/>
      <c r="OOE329" s="477"/>
      <c r="OOJ329" s="477"/>
      <c r="OOM329" s="477"/>
      <c r="OOR329" s="477"/>
      <c r="OOU329" s="477"/>
      <c r="OOZ329" s="477"/>
      <c r="OPC329" s="477"/>
      <c r="OPH329" s="477"/>
      <c r="OPK329" s="477"/>
      <c r="OPP329" s="477"/>
      <c r="OPS329" s="477"/>
      <c r="OPX329" s="477"/>
      <c r="OQA329" s="477"/>
      <c r="OQF329" s="477"/>
      <c r="OQI329" s="477"/>
      <c r="OQN329" s="477"/>
      <c r="OQQ329" s="477"/>
      <c r="OQV329" s="477"/>
      <c r="OQY329" s="477"/>
      <c r="ORD329" s="477"/>
      <c r="ORG329" s="477"/>
      <c r="ORL329" s="477"/>
      <c r="ORO329" s="477"/>
      <c r="ORT329" s="477"/>
      <c r="ORW329" s="477"/>
      <c r="OSB329" s="477"/>
      <c r="OSE329" s="477"/>
      <c r="OSJ329" s="477"/>
      <c r="OSM329" s="477"/>
      <c r="OSR329" s="477"/>
      <c r="OSU329" s="477"/>
      <c r="OSZ329" s="477"/>
      <c r="OTC329" s="477"/>
      <c r="OTH329" s="477"/>
      <c r="OTK329" s="477"/>
      <c r="OTP329" s="477"/>
      <c r="OTS329" s="477"/>
      <c r="OTX329" s="477"/>
      <c r="OUA329" s="477"/>
      <c r="OUF329" s="477"/>
      <c r="OUI329" s="477"/>
      <c r="OUN329" s="477"/>
      <c r="OUQ329" s="477"/>
      <c r="OUV329" s="477"/>
      <c r="OUY329" s="477"/>
      <c r="OVD329" s="477"/>
      <c r="OVG329" s="477"/>
      <c r="OVL329" s="477"/>
      <c r="OVO329" s="477"/>
      <c r="OVT329" s="477"/>
      <c r="OVW329" s="477"/>
      <c r="OWB329" s="477"/>
      <c r="OWE329" s="477"/>
      <c r="OWJ329" s="477"/>
      <c r="OWM329" s="477"/>
      <c r="OWR329" s="477"/>
      <c r="OWU329" s="477"/>
      <c r="OWZ329" s="477"/>
      <c r="OXC329" s="477"/>
      <c r="OXH329" s="477"/>
      <c r="OXK329" s="477"/>
      <c r="OXP329" s="477"/>
      <c r="OXS329" s="477"/>
      <c r="OXX329" s="477"/>
      <c r="OYA329" s="477"/>
      <c r="OYF329" s="477"/>
      <c r="OYI329" s="477"/>
      <c r="OYN329" s="477"/>
      <c r="OYQ329" s="477"/>
      <c r="OYV329" s="477"/>
      <c r="OYY329" s="477"/>
      <c r="OZD329" s="477"/>
      <c r="OZG329" s="477"/>
      <c r="OZL329" s="477"/>
      <c r="OZO329" s="477"/>
      <c r="OZT329" s="477"/>
      <c r="OZW329" s="477"/>
      <c r="PAB329" s="477"/>
      <c r="PAE329" s="477"/>
      <c r="PAJ329" s="477"/>
      <c r="PAM329" s="477"/>
      <c r="PAR329" s="477"/>
      <c r="PAU329" s="477"/>
      <c r="PAZ329" s="477"/>
      <c r="PBC329" s="477"/>
      <c r="PBH329" s="477"/>
      <c r="PBK329" s="477"/>
      <c r="PBP329" s="477"/>
      <c r="PBS329" s="477"/>
      <c r="PBX329" s="477"/>
      <c r="PCA329" s="477"/>
      <c r="PCF329" s="477"/>
      <c r="PCI329" s="477"/>
      <c r="PCN329" s="477"/>
      <c r="PCQ329" s="477"/>
      <c r="PCV329" s="477"/>
      <c r="PCY329" s="477"/>
      <c r="PDD329" s="477"/>
      <c r="PDG329" s="477"/>
      <c r="PDL329" s="477"/>
      <c r="PDO329" s="477"/>
      <c r="PDT329" s="477"/>
      <c r="PDW329" s="477"/>
      <c r="PEB329" s="477"/>
      <c r="PEE329" s="477"/>
      <c r="PEJ329" s="477"/>
      <c r="PEM329" s="477"/>
      <c r="PER329" s="477"/>
      <c r="PEU329" s="477"/>
      <c r="PEZ329" s="477"/>
      <c r="PFC329" s="477"/>
      <c r="PFH329" s="477"/>
      <c r="PFK329" s="477"/>
      <c r="PFP329" s="477"/>
      <c r="PFS329" s="477"/>
      <c r="PFX329" s="477"/>
      <c r="PGA329" s="477"/>
      <c r="PGF329" s="477"/>
      <c r="PGI329" s="477"/>
      <c r="PGN329" s="477"/>
      <c r="PGQ329" s="477"/>
      <c r="PGV329" s="477"/>
      <c r="PGY329" s="477"/>
      <c r="PHD329" s="477"/>
      <c r="PHG329" s="477"/>
      <c r="PHL329" s="477"/>
      <c r="PHO329" s="477"/>
      <c r="PHT329" s="477"/>
      <c r="PHW329" s="477"/>
      <c r="PIB329" s="477"/>
      <c r="PIE329" s="477"/>
      <c r="PIJ329" s="477"/>
      <c r="PIM329" s="477"/>
      <c r="PIR329" s="477"/>
      <c r="PIU329" s="477"/>
      <c r="PIZ329" s="477"/>
      <c r="PJC329" s="477"/>
      <c r="PJH329" s="477"/>
      <c r="PJK329" s="477"/>
      <c r="PJP329" s="477"/>
      <c r="PJS329" s="477"/>
      <c r="PJX329" s="477"/>
      <c r="PKA329" s="477"/>
      <c r="PKF329" s="477"/>
      <c r="PKI329" s="477"/>
      <c r="PKN329" s="477"/>
      <c r="PKQ329" s="477"/>
      <c r="PKV329" s="477"/>
      <c r="PKY329" s="477"/>
      <c r="PLD329" s="477"/>
      <c r="PLG329" s="477"/>
      <c r="PLL329" s="477"/>
      <c r="PLO329" s="477"/>
      <c r="PLT329" s="477"/>
      <c r="PLW329" s="477"/>
      <c r="PMB329" s="477"/>
      <c r="PME329" s="477"/>
      <c r="PMJ329" s="477"/>
      <c r="PMM329" s="477"/>
      <c r="PMR329" s="477"/>
      <c r="PMU329" s="477"/>
      <c r="PMZ329" s="477"/>
      <c r="PNC329" s="477"/>
      <c r="PNH329" s="477"/>
      <c r="PNK329" s="477"/>
      <c r="PNP329" s="477"/>
      <c r="PNS329" s="477"/>
      <c r="PNX329" s="477"/>
      <c r="POA329" s="477"/>
      <c r="POF329" s="477"/>
      <c r="POI329" s="477"/>
      <c r="PON329" s="477"/>
      <c r="POQ329" s="477"/>
      <c r="POV329" s="477"/>
      <c r="POY329" s="477"/>
      <c r="PPD329" s="477"/>
      <c r="PPG329" s="477"/>
      <c r="PPL329" s="477"/>
      <c r="PPO329" s="477"/>
      <c r="PPT329" s="477"/>
      <c r="PPW329" s="477"/>
      <c r="PQB329" s="477"/>
      <c r="PQE329" s="477"/>
      <c r="PQJ329" s="477"/>
      <c r="PQM329" s="477"/>
      <c r="PQR329" s="477"/>
      <c r="PQU329" s="477"/>
      <c r="PQZ329" s="477"/>
      <c r="PRC329" s="477"/>
      <c r="PRH329" s="477"/>
      <c r="PRK329" s="477"/>
      <c r="PRP329" s="477"/>
      <c r="PRS329" s="477"/>
      <c r="PRX329" s="477"/>
      <c r="PSA329" s="477"/>
      <c r="PSF329" s="477"/>
      <c r="PSI329" s="477"/>
      <c r="PSN329" s="477"/>
      <c r="PSQ329" s="477"/>
      <c r="PSV329" s="477"/>
      <c r="PSY329" s="477"/>
      <c r="PTD329" s="477"/>
      <c r="PTG329" s="477"/>
      <c r="PTL329" s="477"/>
      <c r="PTO329" s="477"/>
      <c r="PTT329" s="477"/>
      <c r="PTW329" s="477"/>
      <c r="PUB329" s="477"/>
      <c r="PUE329" s="477"/>
      <c r="PUJ329" s="477"/>
      <c r="PUM329" s="477"/>
      <c r="PUR329" s="477"/>
      <c r="PUU329" s="477"/>
      <c r="PUZ329" s="477"/>
      <c r="PVC329" s="477"/>
      <c r="PVH329" s="477"/>
      <c r="PVK329" s="477"/>
      <c r="PVP329" s="477"/>
      <c r="PVS329" s="477"/>
      <c r="PVX329" s="477"/>
      <c r="PWA329" s="477"/>
      <c r="PWF329" s="477"/>
      <c r="PWI329" s="477"/>
      <c r="PWN329" s="477"/>
      <c r="PWQ329" s="477"/>
      <c r="PWV329" s="477"/>
      <c r="PWY329" s="477"/>
      <c r="PXD329" s="477"/>
      <c r="PXG329" s="477"/>
      <c r="PXL329" s="477"/>
      <c r="PXO329" s="477"/>
      <c r="PXT329" s="477"/>
      <c r="PXW329" s="477"/>
      <c r="PYB329" s="477"/>
      <c r="PYE329" s="477"/>
      <c r="PYJ329" s="477"/>
      <c r="PYM329" s="477"/>
      <c r="PYR329" s="477"/>
      <c r="PYU329" s="477"/>
      <c r="PYZ329" s="477"/>
      <c r="PZC329" s="477"/>
      <c r="PZH329" s="477"/>
      <c r="PZK329" s="477"/>
      <c r="PZP329" s="477"/>
      <c r="PZS329" s="477"/>
      <c r="PZX329" s="477"/>
      <c r="QAA329" s="477"/>
      <c r="QAF329" s="477"/>
      <c r="QAI329" s="477"/>
      <c r="QAN329" s="477"/>
      <c r="QAQ329" s="477"/>
      <c r="QAV329" s="477"/>
      <c r="QAY329" s="477"/>
      <c r="QBD329" s="477"/>
      <c r="QBG329" s="477"/>
      <c r="QBL329" s="477"/>
      <c r="QBO329" s="477"/>
      <c r="QBT329" s="477"/>
      <c r="QBW329" s="477"/>
      <c r="QCB329" s="477"/>
      <c r="QCE329" s="477"/>
      <c r="QCJ329" s="477"/>
      <c r="QCM329" s="477"/>
      <c r="QCR329" s="477"/>
      <c r="QCU329" s="477"/>
      <c r="QCZ329" s="477"/>
      <c r="QDC329" s="477"/>
      <c r="QDH329" s="477"/>
      <c r="QDK329" s="477"/>
      <c r="QDP329" s="477"/>
      <c r="QDS329" s="477"/>
      <c r="QDX329" s="477"/>
      <c r="QEA329" s="477"/>
      <c r="QEF329" s="477"/>
      <c r="QEI329" s="477"/>
      <c r="QEN329" s="477"/>
      <c r="QEQ329" s="477"/>
      <c r="QEV329" s="477"/>
      <c r="QEY329" s="477"/>
      <c r="QFD329" s="477"/>
      <c r="QFG329" s="477"/>
      <c r="QFL329" s="477"/>
      <c r="QFO329" s="477"/>
      <c r="QFT329" s="477"/>
      <c r="QFW329" s="477"/>
      <c r="QGB329" s="477"/>
      <c r="QGE329" s="477"/>
      <c r="QGJ329" s="477"/>
      <c r="QGM329" s="477"/>
      <c r="QGR329" s="477"/>
      <c r="QGU329" s="477"/>
      <c r="QGZ329" s="477"/>
      <c r="QHC329" s="477"/>
      <c r="QHH329" s="477"/>
      <c r="QHK329" s="477"/>
      <c r="QHP329" s="477"/>
      <c r="QHS329" s="477"/>
      <c r="QHX329" s="477"/>
      <c r="QIA329" s="477"/>
      <c r="QIF329" s="477"/>
      <c r="QII329" s="477"/>
      <c r="QIN329" s="477"/>
      <c r="QIQ329" s="477"/>
      <c r="QIV329" s="477"/>
      <c r="QIY329" s="477"/>
      <c r="QJD329" s="477"/>
      <c r="QJG329" s="477"/>
      <c r="QJL329" s="477"/>
      <c r="QJO329" s="477"/>
      <c r="QJT329" s="477"/>
      <c r="QJW329" s="477"/>
      <c r="QKB329" s="477"/>
      <c r="QKE329" s="477"/>
      <c r="QKJ329" s="477"/>
      <c r="QKM329" s="477"/>
      <c r="QKR329" s="477"/>
      <c r="QKU329" s="477"/>
      <c r="QKZ329" s="477"/>
      <c r="QLC329" s="477"/>
      <c r="QLH329" s="477"/>
      <c r="QLK329" s="477"/>
      <c r="QLP329" s="477"/>
      <c r="QLS329" s="477"/>
      <c r="QLX329" s="477"/>
      <c r="QMA329" s="477"/>
      <c r="QMF329" s="477"/>
      <c r="QMI329" s="477"/>
      <c r="QMN329" s="477"/>
      <c r="QMQ329" s="477"/>
      <c r="QMV329" s="477"/>
      <c r="QMY329" s="477"/>
      <c r="QND329" s="477"/>
      <c r="QNG329" s="477"/>
      <c r="QNL329" s="477"/>
      <c r="QNO329" s="477"/>
      <c r="QNT329" s="477"/>
      <c r="QNW329" s="477"/>
      <c r="QOB329" s="477"/>
      <c r="QOE329" s="477"/>
      <c r="QOJ329" s="477"/>
      <c r="QOM329" s="477"/>
      <c r="QOR329" s="477"/>
      <c r="QOU329" s="477"/>
      <c r="QOZ329" s="477"/>
      <c r="QPC329" s="477"/>
      <c r="QPH329" s="477"/>
      <c r="QPK329" s="477"/>
      <c r="QPP329" s="477"/>
      <c r="QPS329" s="477"/>
      <c r="QPX329" s="477"/>
      <c r="QQA329" s="477"/>
      <c r="QQF329" s="477"/>
      <c r="QQI329" s="477"/>
      <c r="QQN329" s="477"/>
      <c r="QQQ329" s="477"/>
      <c r="QQV329" s="477"/>
      <c r="QQY329" s="477"/>
      <c r="QRD329" s="477"/>
      <c r="QRG329" s="477"/>
      <c r="QRL329" s="477"/>
      <c r="QRO329" s="477"/>
      <c r="QRT329" s="477"/>
      <c r="QRW329" s="477"/>
      <c r="QSB329" s="477"/>
      <c r="QSE329" s="477"/>
      <c r="QSJ329" s="477"/>
      <c r="QSM329" s="477"/>
      <c r="QSR329" s="477"/>
      <c r="QSU329" s="477"/>
      <c r="QSZ329" s="477"/>
      <c r="QTC329" s="477"/>
      <c r="QTH329" s="477"/>
      <c r="QTK329" s="477"/>
      <c r="QTP329" s="477"/>
      <c r="QTS329" s="477"/>
      <c r="QTX329" s="477"/>
      <c r="QUA329" s="477"/>
      <c r="QUF329" s="477"/>
      <c r="QUI329" s="477"/>
      <c r="QUN329" s="477"/>
      <c r="QUQ329" s="477"/>
      <c r="QUV329" s="477"/>
      <c r="QUY329" s="477"/>
      <c r="QVD329" s="477"/>
      <c r="QVG329" s="477"/>
      <c r="QVL329" s="477"/>
      <c r="QVO329" s="477"/>
      <c r="QVT329" s="477"/>
      <c r="QVW329" s="477"/>
      <c r="QWB329" s="477"/>
      <c r="QWE329" s="477"/>
      <c r="QWJ329" s="477"/>
      <c r="QWM329" s="477"/>
      <c r="QWR329" s="477"/>
      <c r="QWU329" s="477"/>
      <c r="QWZ329" s="477"/>
      <c r="QXC329" s="477"/>
      <c r="QXH329" s="477"/>
      <c r="QXK329" s="477"/>
      <c r="QXP329" s="477"/>
      <c r="QXS329" s="477"/>
      <c r="QXX329" s="477"/>
      <c r="QYA329" s="477"/>
      <c r="QYF329" s="477"/>
      <c r="QYI329" s="477"/>
      <c r="QYN329" s="477"/>
      <c r="QYQ329" s="477"/>
      <c r="QYV329" s="477"/>
      <c r="QYY329" s="477"/>
      <c r="QZD329" s="477"/>
      <c r="QZG329" s="477"/>
      <c r="QZL329" s="477"/>
      <c r="QZO329" s="477"/>
      <c r="QZT329" s="477"/>
      <c r="QZW329" s="477"/>
      <c r="RAB329" s="477"/>
      <c r="RAE329" s="477"/>
      <c r="RAJ329" s="477"/>
      <c r="RAM329" s="477"/>
      <c r="RAR329" s="477"/>
      <c r="RAU329" s="477"/>
      <c r="RAZ329" s="477"/>
      <c r="RBC329" s="477"/>
      <c r="RBH329" s="477"/>
      <c r="RBK329" s="477"/>
      <c r="RBP329" s="477"/>
      <c r="RBS329" s="477"/>
      <c r="RBX329" s="477"/>
      <c r="RCA329" s="477"/>
      <c r="RCF329" s="477"/>
      <c r="RCI329" s="477"/>
      <c r="RCN329" s="477"/>
      <c r="RCQ329" s="477"/>
      <c r="RCV329" s="477"/>
      <c r="RCY329" s="477"/>
      <c r="RDD329" s="477"/>
      <c r="RDG329" s="477"/>
      <c r="RDL329" s="477"/>
      <c r="RDO329" s="477"/>
      <c r="RDT329" s="477"/>
      <c r="RDW329" s="477"/>
      <c r="REB329" s="477"/>
      <c r="REE329" s="477"/>
      <c r="REJ329" s="477"/>
      <c r="REM329" s="477"/>
      <c r="RER329" s="477"/>
      <c r="REU329" s="477"/>
      <c r="REZ329" s="477"/>
      <c r="RFC329" s="477"/>
      <c r="RFH329" s="477"/>
      <c r="RFK329" s="477"/>
      <c r="RFP329" s="477"/>
      <c r="RFS329" s="477"/>
      <c r="RFX329" s="477"/>
      <c r="RGA329" s="477"/>
      <c r="RGF329" s="477"/>
      <c r="RGI329" s="477"/>
      <c r="RGN329" s="477"/>
      <c r="RGQ329" s="477"/>
      <c r="RGV329" s="477"/>
      <c r="RGY329" s="477"/>
      <c r="RHD329" s="477"/>
      <c r="RHG329" s="477"/>
      <c r="RHL329" s="477"/>
      <c r="RHO329" s="477"/>
      <c r="RHT329" s="477"/>
      <c r="RHW329" s="477"/>
      <c r="RIB329" s="477"/>
      <c r="RIE329" s="477"/>
      <c r="RIJ329" s="477"/>
      <c r="RIM329" s="477"/>
      <c r="RIR329" s="477"/>
      <c r="RIU329" s="477"/>
      <c r="RIZ329" s="477"/>
      <c r="RJC329" s="477"/>
      <c r="RJH329" s="477"/>
      <c r="RJK329" s="477"/>
      <c r="RJP329" s="477"/>
      <c r="RJS329" s="477"/>
      <c r="RJX329" s="477"/>
      <c r="RKA329" s="477"/>
      <c r="RKF329" s="477"/>
      <c r="RKI329" s="477"/>
      <c r="RKN329" s="477"/>
      <c r="RKQ329" s="477"/>
      <c r="RKV329" s="477"/>
      <c r="RKY329" s="477"/>
      <c r="RLD329" s="477"/>
      <c r="RLG329" s="477"/>
      <c r="RLL329" s="477"/>
      <c r="RLO329" s="477"/>
      <c r="RLT329" s="477"/>
      <c r="RLW329" s="477"/>
      <c r="RMB329" s="477"/>
      <c r="RME329" s="477"/>
      <c r="RMJ329" s="477"/>
      <c r="RMM329" s="477"/>
      <c r="RMR329" s="477"/>
      <c r="RMU329" s="477"/>
      <c r="RMZ329" s="477"/>
      <c r="RNC329" s="477"/>
      <c r="RNH329" s="477"/>
      <c r="RNK329" s="477"/>
      <c r="RNP329" s="477"/>
      <c r="RNS329" s="477"/>
      <c r="RNX329" s="477"/>
      <c r="ROA329" s="477"/>
      <c r="ROF329" s="477"/>
      <c r="ROI329" s="477"/>
      <c r="RON329" s="477"/>
      <c r="ROQ329" s="477"/>
      <c r="ROV329" s="477"/>
      <c r="ROY329" s="477"/>
      <c r="RPD329" s="477"/>
      <c r="RPG329" s="477"/>
      <c r="RPL329" s="477"/>
      <c r="RPO329" s="477"/>
      <c r="RPT329" s="477"/>
      <c r="RPW329" s="477"/>
      <c r="RQB329" s="477"/>
      <c r="RQE329" s="477"/>
      <c r="RQJ329" s="477"/>
      <c r="RQM329" s="477"/>
      <c r="RQR329" s="477"/>
      <c r="RQU329" s="477"/>
      <c r="RQZ329" s="477"/>
      <c r="RRC329" s="477"/>
      <c r="RRH329" s="477"/>
      <c r="RRK329" s="477"/>
      <c r="RRP329" s="477"/>
      <c r="RRS329" s="477"/>
      <c r="RRX329" s="477"/>
      <c r="RSA329" s="477"/>
      <c r="RSF329" s="477"/>
      <c r="RSI329" s="477"/>
      <c r="RSN329" s="477"/>
      <c r="RSQ329" s="477"/>
      <c r="RSV329" s="477"/>
      <c r="RSY329" s="477"/>
      <c r="RTD329" s="477"/>
      <c r="RTG329" s="477"/>
      <c r="RTL329" s="477"/>
      <c r="RTO329" s="477"/>
      <c r="RTT329" s="477"/>
      <c r="RTW329" s="477"/>
      <c r="RUB329" s="477"/>
      <c r="RUE329" s="477"/>
      <c r="RUJ329" s="477"/>
      <c r="RUM329" s="477"/>
      <c r="RUR329" s="477"/>
      <c r="RUU329" s="477"/>
      <c r="RUZ329" s="477"/>
      <c r="RVC329" s="477"/>
      <c r="RVH329" s="477"/>
      <c r="RVK329" s="477"/>
      <c r="RVP329" s="477"/>
      <c r="RVS329" s="477"/>
      <c r="RVX329" s="477"/>
      <c r="RWA329" s="477"/>
      <c r="RWF329" s="477"/>
      <c r="RWI329" s="477"/>
      <c r="RWN329" s="477"/>
      <c r="RWQ329" s="477"/>
      <c r="RWV329" s="477"/>
      <c r="RWY329" s="477"/>
      <c r="RXD329" s="477"/>
      <c r="RXG329" s="477"/>
      <c r="RXL329" s="477"/>
      <c r="RXO329" s="477"/>
      <c r="RXT329" s="477"/>
      <c r="RXW329" s="477"/>
      <c r="RYB329" s="477"/>
      <c r="RYE329" s="477"/>
      <c r="RYJ329" s="477"/>
      <c r="RYM329" s="477"/>
      <c r="RYR329" s="477"/>
      <c r="RYU329" s="477"/>
      <c r="RYZ329" s="477"/>
      <c r="RZC329" s="477"/>
      <c r="RZH329" s="477"/>
      <c r="RZK329" s="477"/>
      <c r="RZP329" s="477"/>
      <c r="RZS329" s="477"/>
      <c r="RZX329" s="477"/>
      <c r="SAA329" s="477"/>
      <c r="SAF329" s="477"/>
      <c r="SAI329" s="477"/>
      <c r="SAN329" s="477"/>
      <c r="SAQ329" s="477"/>
      <c r="SAV329" s="477"/>
      <c r="SAY329" s="477"/>
      <c r="SBD329" s="477"/>
      <c r="SBG329" s="477"/>
      <c r="SBL329" s="477"/>
      <c r="SBO329" s="477"/>
      <c r="SBT329" s="477"/>
      <c r="SBW329" s="477"/>
      <c r="SCB329" s="477"/>
      <c r="SCE329" s="477"/>
      <c r="SCJ329" s="477"/>
      <c r="SCM329" s="477"/>
      <c r="SCR329" s="477"/>
      <c r="SCU329" s="477"/>
      <c r="SCZ329" s="477"/>
      <c r="SDC329" s="477"/>
      <c r="SDH329" s="477"/>
      <c r="SDK329" s="477"/>
      <c r="SDP329" s="477"/>
      <c r="SDS329" s="477"/>
      <c r="SDX329" s="477"/>
      <c r="SEA329" s="477"/>
      <c r="SEF329" s="477"/>
      <c r="SEI329" s="477"/>
      <c r="SEN329" s="477"/>
      <c r="SEQ329" s="477"/>
      <c r="SEV329" s="477"/>
      <c r="SEY329" s="477"/>
      <c r="SFD329" s="477"/>
      <c r="SFG329" s="477"/>
      <c r="SFL329" s="477"/>
      <c r="SFO329" s="477"/>
      <c r="SFT329" s="477"/>
      <c r="SFW329" s="477"/>
      <c r="SGB329" s="477"/>
      <c r="SGE329" s="477"/>
      <c r="SGJ329" s="477"/>
      <c r="SGM329" s="477"/>
      <c r="SGR329" s="477"/>
      <c r="SGU329" s="477"/>
      <c r="SGZ329" s="477"/>
      <c r="SHC329" s="477"/>
      <c r="SHH329" s="477"/>
      <c r="SHK329" s="477"/>
      <c r="SHP329" s="477"/>
      <c r="SHS329" s="477"/>
      <c r="SHX329" s="477"/>
      <c r="SIA329" s="477"/>
      <c r="SIF329" s="477"/>
      <c r="SII329" s="477"/>
      <c r="SIN329" s="477"/>
      <c r="SIQ329" s="477"/>
      <c r="SIV329" s="477"/>
      <c r="SIY329" s="477"/>
      <c r="SJD329" s="477"/>
      <c r="SJG329" s="477"/>
      <c r="SJL329" s="477"/>
      <c r="SJO329" s="477"/>
      <c r="SJT329" s="477"/>
      <c r="SJW329" s="477"/>
      <c r="SKB329" s="477"/>
      <c r="SKE329" s="477"/>
      <c r="SKJ329" s="477"/>
      <c r="SKM329" s="477"/>
      <c r="SKR329" s="477"/>
      <c r="SKU329" s="477"/>
      <c r="SKZ329" s="477"/>
      <c r="SLC329" s="477"/>
      <c r="SLH329" s="477"/>
      <c r="SLK329" s="477"/>
      <c r="SLP329" s="477"/>
      <c r="SLS329" s="477"/>
      <c r="SLX329" s="477"/>
      <c r="SMA329" s="477"/>
      <c r="SMF329" s="477"/>
      <c r="SMI329" s="477"/>
      <c r="SMN329" s="477"/>
      <c r="SMQ329" s="477"/>
      <c r="SMV329" s="477"/>
      <c r="SMY329" s="477"/>
      <c r="SND329" s="477"/>
      <c r="SNG329" s="477"/>
      <c r="SNL329" s="477"/>
      <c r="SNO329" s="477"/>
      <c r="SNT329" s="477"/>
      <c r="SNW329" s="477"/>
      <c r="SOB329" s="477"/>
      <c r="SOE329" s="477"/>
      <c r="SOJ329" s="477"/>
      <c r="SOM329" s="477"/>
      <c r="SOR329" s="477"/>
      <c r="SOU329" s="477"/>
      <c r="SOZ329" s="477"/>
      <c r="SPC329" s="477"/>
      <c r="SPH329" s="477"/>
      <c r="SPK329" s="477"/>
      <c r="SPP329" s="477"/>
      <c r="SPS329" s="477"/>
      <c r="SPX329" s="477"/>
      <c r="SQA329" s="477"/>
      <c r="SQF329" s="477"/>
      <c r="SQI329" s="477"/>
      <c r="SQN329" s="477"/>
      <c r="SQQ329" s="477"/>
      <c r="SQV329" s="477"/>
      <c r="SQY329" s="477"/>
      <c r="SRD329" s="477"/>
      <c r="SRG329" s="477"/>
      <c r="SRL329" s="477"/>
      <c r="SRO329" s="477"/>
      <c r="SRT329" s="477"/>
      <c r="SRW329" s="477"/>
      <c r="SSB329" s="477"/>
      <c r="SSE329" s="477"/>
      <c r="SSJ329" s="477"/>
      <c r="SSM329" s="477"/>
      <c r="SSR329" s="477"/>
      <c r="SSU329" s="477"/>
      <c r="SSZ329" s="477"/>
      <c r="STC329" s="477"/>
      <c r="STH329" s="477"/>
      <c r="STK329" s="477"/>
      <c r="STP329" s="477"/>
      <c r="STS329" s="477"/>
      <c r="STX329" s="477"/>
      <c r="SUA329" s="477"/>
      <c r="SUF329" s="477"/>
      <c r="SUI329" s="477"/>
      <c r="SUN329" s="477"/>
      <c r="SUQ329" s="477"/>
      <c r="SUV329" s="477"/>
      <c r="SUY329" s="477"/>
      <c r="SVD329" s="477"/>
      <c r="SVG329" s="477"/>
      <c r="SVL329" s="477"/>
      <c r="SVO329" s="477"/>
      <c r="SVT329" s="477"/>
      <c r="SVW329" s="477"/>
      <c r="SWB329" s="477"/>
      <c r="SWE329" s="477"/>
      <c r="SWJ329" s="477"/>
      <c r="SWM329" s="477"/>
      <c r="SWR329" s="477"/>
      <c r="SWU329" s="477"/>
      <c r="SWZ329" s="477"/>
      <c r="SXC329" s="477"/>
      <c r="SXH329" s="477"/>
      <c r="SXK329" s="477"/>
      <c r="SXP329" s="477"/>
      <c r="SXS329" s="477"/>
      <c r="SXX329" s="477"/>
      <c r="SYA329" s="477"/>
      <c r="SYF329" s="477"/>
      <c r="SYI329" s="477"/>
      <c r="SYN329" s="477"/>
      <c r="SYQ329" s="477"/>
      <c r="SYV329" s="477"/>
      <c r="SYY329" s="477"/>
      <c r="SZD329" s="477"/>
      <c r="SZG329" s="477"/>
      <c r="SZL329" s="477"/>
      <c r="SZO329" s="477"/>
      <c r="SZT329" s="477"/>
      <c r="SZW329" s="477"/>
      <c r="TAB329" s="477"/>
      <c r="TAE329" s="477"/>
      <c r="TAJ329" s="477"/>
      <c r="TAM329" s="477"/>
      <c r="TAR329" s="477"/>
      <c r="TAU329" s="477"/>
      <c r="TAZ329" s="477"/>
      <c r="TBC329" s="477"/>
      <c r="TBH329" s="477"/>
      <c r="TBK329" s="477"/>
      <c r="TBP329" s="477"/>
      <c r="TBS329" s="477"/>
      <c r="TBX329" s="477"/>
      <c r="TCA329" s="477"/>
      <c r="TCF329" s="477"/>
      <c r="TCI329" s="477"/>
      <c r="TCN329" s="477"/>
      <c r="TCQ329" s="477"/>
      <c r="TCV329" s="477"/>
      <c r="TCY329" s="477"/>
      <c r="TDD329" s="477"/>
      <c r="TDG329" s="477"/>
      <c r="TDL329" s="477"/>
      <c r="TDO329" s="477"/>
      <c r="TDT329" s="477"/>
      <c r="TDW329" s="477"/>
      <c r="TEB329" s="477"/>
      <c r="TEE329" s="477"/>
      <c r="TEJ329" s="477"/>
      <c r="TEM329" s="477"/>
      <c r="TER329" s="477"/>
      <c r="TEU329" s="477"/>
      <c r="TEZ329" s="477"/>
      <c r="TFC329" s="477"/>
      <c r="TFH329" s="477"/>
      <c r="TFK329" s="477"/>
      <c r="TFP329" s="477"/>
      <c r="TFS329" s="477"/>
      <c r="TFX329" s="477"/>
      <c r="TGA329" s="477"/>
      <c r="TGF329" s="477"/>
      <c r="TGI329" s="477"/>
      <c r="TGN329" s="477"/>
      <c r="TGQ329" s="477"/>
      <c r="TGV329" s="477"/>
      <c r="TGY329" s="477"/>
      <c r="THD329" s="477"/>
      <c r="THG329" s="477"/>
      <c r="THL329" s="477"/>
      <c r="THO329" s="477"/>
      <c r="THT329" s="477"/>
      <c r="THW329" s="477"/>
      <c r="TIB329" s="477"/>
      <c r="TIE329" s="477"/>
      <c r="TIJ329" s="477"/>
      <c r="TIM329" s="477"/>
      <c r="TIR329" s="477"/>
      <c r="TIU329" s="477"/>
      <c r="TIZ329" s="477"/>
      <c r="TJC329" s="477"/>
      <c r="TJH329" s="477"/>
      <c r="TJK329" s="477"/>
      <c r="TJP329" s="477"/>
      <c r="TJS329" s="477"/>
      <c r="TJX329" s="477"/>
      <c r="TKA329" s="477"/>
      <c r="TKF329" s="477"/>
      <c r="TKI329" s="477"/>
      <c r="TKN329" s="477"/>
      <c r="TKQ329" s="477"/>
      <c r="TKV329" s="477"/>
      <c r="TKY329" s="477"/>
      <c r="TLD329" s="477"/>
      <c r="TLG329" s="477"/>
      <c r="TLL329" s="477"/>
      <c r="TLO329" s="477"/>
      <c r="TLT329" s="477"/>
      <c r="TLW329" s="477"/>
      <c r="TMB329" s="477"/>
      <c r="TME329" s="477"/>
      <c r="TMJ329" s="477"/>
      <c r="TMM329" s="477"/>
      <c r="TMR329" s="477"/>
      <c r="TMU329" s="477"/>
      <c r="TMZ329" s="477"/>
      <c r="TNC329" s="477"/>
      <c r="TNH329" s="477"/>
      <c r="TNK329" s="477"/>
      <c r="TNP329" s="477"/>
      <c r="TNS329" s="477"/>
      <c r="TNX329" s="477"/>
      <c r="TOA329" s="477"/>
      <c r="TOF329" s="477"/>
      <c r="TOI329" s="477"/>
      <c r="TON329" s="477"/>
      <c r="TOQ329" s="477"/>
      <c r="TOV329" s="477"/>
      <c r="TOY329" s="477"/>
      <c r="TPD329" s="477"/>
      <c r="TPG329" s="477"/>
      <c r="TPL329" s="477"/>
      <c r="TPO329" s="477"/>
      <c r="TPT329" s="477"/>
      <c r="TPW329" s="477"/>
      <c r="TQB329" s="477"/>
      <c r="TQE329" s="477"/>
      <c r="TQJ329" s="477"/>
      <c r="TQM329" s="477"/>
      <c r="TQR329" s="477"/>
      <c r="TQU329" s="477"/>
      <c r="TQZ329" s="477"/>
      <c r="TRC329" s="477"/>
      <c r="TRH329" s="477"/>
      <c r="TRK329" s="477"/>
      <c r="TRP329" s="477"/>
      <c r="TRS329" s="477"/>
      <c r="TRX329" s="477"/>
      <c r="TSA329" s="477"/>
      <c r="TSF329" s="477"/>
      <c r="TSI329" s="477"/>
      <c r="TSN329" s="477"/>
      <c r="TSQ329" s="477"/>
      <c r="TSV329" s="477"/>
      <c r="TSY329" s="477"/>
      <c r="TTD329" s="477"/>
      <c r="TTG329" s="477"/>
      <c r="TTL329" s="477"/>
      <c r="TTO329" s="477"/>
      <c r="TTT329" s="477"/>
      <c r="TTW329" s="477"/>
      <c r="TUB329" s="477"/>
      <c r="TUE329" s="477"/>
      <c r="TUJ329" s="477"/>
      <c r="TUM329" s="477"/>
      <c r="TUR329" s="477"/>
      <c r="TUU329" s="477"/>
      <c r="TUZ329" s="477"/>
      <c r="TVC329" s="477"/>
      <c r="TVH329" s="477"/>
      <c r="TVK329" s="477"/>
      <c r="TVP329" s="477"/>
      <c r="TVS329" s="477"/>
      <c r="TVX329" s="477"/>
      <c r="TWA329" s="477"/>
      <c r="TWF329" s="477"/>
      <c r="TWI329" s="477"/>
      <c r="TWN329" s="477"/>
      <c r="TWQ329" s="477"/>
      <c r="TWV329" s="477"/>
      <c r="TWY329" s="477"/>
      <c r="TXD329" s="477"/>
      <c r="TXG329" s="477"/>
      <c r="TXL329" s="477"/>
      <c r="TXO329" s="477"/>
      <c r="TXT329" s="477"/>
      <c r="TXW329" s="477"/>
      <c r="TYB329" s="477"/>
      <c r="TYE329" s="477"/>
      <c r="TYJ329" s="477"/>
      <c r="TYM329" s="477"/>
      <c r="TYR329" s="477"/>
      <c r="TYU329" s="477"/>
      <c r="TYZ329" s="477"/>
      <c r="TZC329" s="477"/>
      <c r="TZH329" s="477"/>
      <c r="TZK329" s="477"/>
      <c r="TZP329" s="477"/>
      <c r="TZS329" s="477"/>
      <c r="TZX329" s="477"/>
      <c r="UAA329" s="477"/>
      <c r="UAF329" s="477"/>
      <c r="UAI329" s="477"/>
      <c r="UAN329" s="477"/>
      <c r="UAQ329" s="477"/>
      <c r="UAV329" s="477"/>
      <c r="UAY329" s="477"/>
      <c r="UBD329" s="477"/>
      <c r="UBG329" s="477"/>
      <c r="UBL329" s="477"/>
      <c r="UBO329" s="477"/>
      <c r="UBT329" s="477"/>
      <c r="UBW329" s="477"/>
      <c r="UCB329" s="477"/>
      <c r="UCE329" s="477"/>
      <c r="UCJ329" s="477"/>
      <c r="UCM329" s="477"/>
      <c r="UCR329" s="477"/>
      <c r="UCU329" s="477"/>
      <c r="UCZ329" s="477"/>
      <c r="UDC329" s="477"/>
      <c r="UDH329" s="477"/>
      <c r="UDK329" s="477"/>
      <c r="UDP329" s="477"/>
      <c r="UDS329" s="477"/>
      <c r="UDX329" s="477"/>
      <c r="UEA329" s="477"/>
      <c r="UEF329" s="477"/>
      <c r="UEI329" s="477"/>
      <c r="UEN329" s="477"/>
      <c r="UEQ329" s="477"/>
      <c r="UEV329" s="477"/>
      <c r="UEY329" s="477"/>
      <c r="UFD329" s="477"/>
      <c r="UFG329" s="477"/>
      <c r="UFL329" s="477"/>
      <c r="UFO329" s="477"/>
      <c r="UFT329" s="477"/>
      <c r="UFW329" s="477"/>
      <c r="UGB329" s="477"/>
      <c r="UGE329" s="477"/>
      <c r="UGJ329" s="477"/>
      <c r="UGM329" s="477"/>
      <c r="UGR329" s="477"/>
      <c r="UGU329" s="477"/>
      <c r="UGZ329" s="477"/>
      <c r="UHC329" s="477"/>
      <c r="UHH329" s="477"/>
      <c r="UHK329" s="477"/>
      <c r="UHP329" s="477"/>
      <c r="UHS329" s="477"/>
      <c r="UHX329" s="477"/>
      <c r="UIA329" s="477"/>
      <c r="UIF329" s="477"/>
      <c r="UII329" s="477"/>
      <c r="UIN329" s="477"/>
      <c r="UIQ329" s="477"/>
      <c r="UIV329" s="477"/>
      <c r="UIY329" s="477"/>
      <c r="UJD329" s="477"/>
      <c r="UJG329" s="477"/>
      <c r="UJL329" s="477"/>
      <c r="UJO329" s="477"/>
      <c r="UJT329" s="477"/>
      <c r="UJW329" s="477"/>
      <c r="UKB329" s="477"/>
      <c r="UKE329" s="477"/>
      <c r="UKJ329" s="477"/>
      <c r="UKM329" s="477"/>
      <c r="UKR329" s="477"/>
      <c r="UKU329" s="477"/>
      <c r="UKZ329" s="477"/>
      <c r="ULC329" s="477"/>
      <c r="ULH329" s="477"/>
      <c r="ULK329" s="477"/>
      <c r="ULP329" s="477"/>
      <c r="ULS329" s="477"/>
      <c r="ULX329" s="477"/>
      <c r="UMA329" s="477"/>
      <c r="UMF329" s="477"/>
      <c r="UMI329" s="477"/>
      <c r="UMN329" s="477"/>
      <c r="UMQ329" s="477"/>
      <c r="UMV329" s="477"/>
      <c r="UMY329" s="477"/>
      <c r="UND329" s="477"/>
      <c r="UNG329" s="477"/>
      <c r="UNL329" s="477"/>
      <c r="UNO329" s="477"/>
      <c r="UNT329" s="477"/>
      <c r="UNW329" s="477"/>
      <c r="UOB329" s="477"/>
      <c r="UOE329" s="477"/>
      <c r="UOJ329" s="477"/>
      <c r="UOM329" s="477"/>
      <c r="UOR329" s="477"/>
      <c r="UOU329" s="477"/>
      <c r="UOZ329" s="477"/>
      <c r="UPC329" s="477"/>
      <c r="UPH329" s="477"/>
      <c r="UPK329" s="477"/>
      <c r="UPP329" s="477"/>
      <c r="UPS329" s="477"/>
      <c r="UPX329" s="477"/>
      <c r="UQA329" s="477"/>
      <c r="UQF329" s="477"/>
      <c r="UQI329" s="477"/>
      <c r="UQN329" s="477"/>
      <c r="UQQ329" s="477"/>
      <c r="UQV329" s="477"/>
      <c r="UQY329" s="477"/>
      <c r="URD329" s="477"/>
      <c r="URG329" s="477"/>
      <c r="URL329" s="477"/>
      <c r="URO329" s="477"/>
      <c r="URT329" s="477"/>
      <c r="URW329" s="477"/>
      <c r="USB329" s="477"/>
      <c r="USE329" s="477"/>
      <c r="USJ329" s="477"/>
      <c r="USM329" s="477"/>
      <c r="USR329" s="477"/>
      <c r="USU329" s="477"/>
      <c r="USZ329" s="477"/>
      <c r="UTC329" s="477"/>
      <c r="UTH329" s="477"/>
      <c r="UTK329" s="477"/>
      <c r="UTP329" s="477"/>
      <c r="UTS329" s="477"/>
      <c r="UTX329" s="477"/>
      <c r="UUA329" s="477"/>
      <c r="UUF329" s="477"/>
      <c r="UUI329" s="477"/>
      <c r="UUN329" s="477"/>
      <c r="UUQ329" s="477"/>
      <c r="UUV329" s="477"/>
      <c r="UUY329" s="477"/>
      <c r="UVD329" s="477"/>
      <c r="UVG329" s="477"/>
      <c r="UVL329" s="477"/>
      <c r="UVO329" s="477"/>
      <c r="UVT329" s="477"/>
      <c r="UVW329" s="477"/>
      <c r="UWB329" s="477"/>
      <c r="UWE329" s="477"/>
      <c r="UWJ329" s="477"/>
      <c r="UWM329" s="477"/>
      <c r="UWR329" s="477"/>
      <c r="UWU329" s="477"/>
      <c r="UWZ329" s="477"/>
      <c r="UXC329" s="477"/>
      <c r="UXH329" s="477"/>
      <c r="UXK329" s="477"/>
      <c r="UXP329" s="477"/>
      <c r="UXS329" s="477"/>
      <c r="UXX329" s="477"/>
      <c r="UYA329" s="477"/>
      <c r="UYF329" s="477"/>
      <c r="UYI329" s="477"/>
      <c r="UYN329" s="477"/>
      <c r="UYQ329" s="477"/>
      <c r="UYV329" s="477"/>
      <c r="UYY329" s="477"/>
      <c r="UZD329" s="477"/>
      <c r="UZG329" s="477"/>
      <c r="UZL329" s="477"/>
      <c r="UZO329" s="477"/>
      <c r="UZT329" s="477"/>
      <c r="UZW329" s="477"/>
      <c r="VAB329" s="477"/>
      <c r="VAE329" s="477"/>
      <c r="VAJ329" s="477"/>
      <c r="VAM329" s="477"/>
      <c r="VAR329" s="477"/>
      <c r="VAU329" s="477"/>
      <c r="VAZ329" s="477"/>
      <c r="VBC329" s="477"/>
      <c r="VBH329" s="477"/>
      <c r="VBK329" s="477"/>
      <c r="VBP329" s="477"/>
      <c r="VBS329" s="477"/>
      <c r="VBX329" s="477"/>
      <c r="VCA329" s="477"/>
      <c r="VCF329" s="477"/>
      <c r="VCI329" s="477"/>
      <c r="VCN329" s="477"/>
      <c r="VCQ329" s="477"/>
      <c r="VCV329" s="477"/>
      <c r="VCY329" s="477"/>
      <c r="VDD329" s="477"/>
      <c r="VDG329" s="477"/>
      <c r="VDL329" s="477"/>
      <c r="VDO329" s="477"/>
      <c r="VDT329" s="477"/>
      <c r="VDW329" s="477"/>
      <c r="VEB329" s="477"/>
      <c r="VEE329" s="477"/>
      <c r="VEJ329" s="477"/>
      <c r="VEM329" s="477"/>
      <c r="VER329" s="477"/>
      <c r="VEU329" s="477"/>
      <c r="VEZ329" s="477"/>
      <c r="VFC329" s="477"/>
      <c r="VFH329" s="477"/>
      <c r="VFK329" s="477"/>
      <c r="VFP329" s="477"/>
      <c r="VFS329" s="477"/>
      <c r="VFX329" s="477"/>
      <c r="VGA329" s="477"/>
      <c r="VGF329" s="477"/>
      <c r="VGI329" s="477"/>
      <c r="VGN329" s="477"/>
      <c r="VGQ329" s="477"/>
      <c r="VGV329" s="477"/>
      <c r="VGY329" s="477"/>
      <c r="VHD329" s="477"/>
      <c r="VHG329" s="477"/>
      <c r="VHL329" s="477"/>
      <c r="VHO329" s="477"/>
      <c r="VHT329" s="477"/>
      <c r="VHW329" s="477"/>
      <c r="VIB329" s="477"/>
      <c r="VIE329" s="477"/>
      <c r="VIJ329" s="477"/>
      <c r="VIM329" s="477"/>
      <c r="VIR329" s="477"/>
      <c r="VIU329" s="477"/>
      <c r="VIZ329" s="477"/>
      <c r="VJC329" s="477"/>
      <c r="VJH329" s="477"/>
      <c r="VJK329" s="477"/>
      <c r="VJP329" s="477"/>
      <c r="VJS329" s="477"/>
      <c r="VJX329" s="477"/>
      <c r="VKA329" s="477"/>
      <c r="VKF329" s="477"/>
      <c r="VKI329" s="477"/>
      <c r="VKN329" s="477"/>
      <c r="VKQ329" s="477"/>
      <c r="VKV329" s="477"/>
      <c r="VKY329" s="477"/>
      <c r="VLD329" s="477"/>
      <c r="VLG329" s="477"/>
      <c r="VLL329" s="477"/>
      <c r="VLO329" s="477"/>
      <c r="VLT329" s="477"/>
      <c r="VLW329" s="477"/>
      <c r="VMB329" s="477"/>
      <c r="VME329" s="477"/>
      <c r="VMJ329" s="477"/>
      <c r="VMM329" s="477"/>
      <c r="VMR329" s="477"/>
      <c r="VMU329" s="477"/>
      <c r="VMZ329" s="477"/>
      <c r="VNC329" s="477"/>
      <c r="VNH329" s="477"/>
      <c r="VNK329" s="477"/>
      <c r="VNP329" s="477"/>
      <c r="VNS329" s="477"/>
      <c r="VNX329" s="477"/>
      <c r="VOA329" s="477"/>
      <c r="VOF329" s="477"/>
      <c r="VOI329" s="477"/>
      <c r="VON329" s="477"/>
      <c r="VOQ329" s="477"/>
      <c r="VOV329" s="477"/>
      <c r="VOY329" s="477"/>
      <c r="VPD329" s="477"/>
      <c r="VPG329" s="477"/>
      <c r="VPL329" s="477"/>
      <c r="VPO329" s="477"/>
      <c r="VPT329" s="477"/>
      <c r="VPW329" s="477"/>
      <c r="VQB329" s="477"/>
      <c r="VQE329" s="477"/>
      <c r="VQJ329" s="477"/>
      <c r="VQM329" s="477"/>
      <c r="VQR329" s="477"/>
      <c r="VQU329" s="477"/>
      <c r="VQZ329" s="477"/>
      <c r="VRC329" s="477"/>
      <c r="VRH329" s="477"/>
      <c r="VRK329" s="477"/>
      <c r="VRP329" s="477"/>
      <c r="VRS329" s="477"/>
      <c r="VRX329" s="477"/>
      <c r="VSA329" s="477"/>
      <c r="VSF329" s="477"/>
      <c r="VSI329" s="477"/>
      <c r="VSN329" s="477"/>
      <c r="VSQ329" s="477"/>
      <c r="VSV329" s="477"/>
      <c r="VSY329" s="477"/>
      <c r="VTD329" s="477"/>
      <c r="VTG329" s="477"/>
      <c r="VTL329" s="477"/>
      <c r="VTO329" s="477"/>
      <c r="VTT329" s="477"/>
      <c r="VTW329" s="477"/>
      <c r="VUB329" s="477"/>
      <c r="VUE329" s="477"/>
      <c r="VUJ329" s="477"/>
      <c r="VUM329" s="477"/>
      <c r="VUR329" s="477"/>
      <c r="VUU329" s="477"/>
      <c r="VUZ329" s="477"/>
      <c r="VVC329" s="477"/>
      <c r="VVH329" s="477"/>
      <c r="VVK329" s="477"/>
      <c r="VVP329" s="477"/>
      <c r="VVS329" s="477"/>
      <c r="VVX329" s="477"/>
      <c r="VWA329" s="477"/>
      <c r="VWF329" s="477"/>
      <c r="VWI329" s="477"/>
      <c r="VWN329" s="477"/>
      <c r="VWQ329" s="477"/>
      <c r="VWV329" s="477"/>
      <c r="VWY329" s="477"/>
      <c r="VXD329" s="477"/>
      <c r="VXG329" s="477"/>
      <c r="VXL329" s="477"/>
      <c r="VXO329" s="477"/>
      <c r="VXT329" s="477"/>
      <c r="VXW329" s="477"/>
      <c r="VYB329" s="477"/>
      <c r="VYE329" s="477"/>
      <c r="VYJ329" s="477"/>
      <c r="VYM329" s="477"/>
      <c r="VYR329" s="477"/>
      <c r="VYU329" s="477"/>
      <c r="VYZ329" s="477"/>
      <c r="VZC329" s="477"/>
      <c r="VZH329" s="477"/>
      <c r="VZK329" s="477"/>
      <c r="VZP329" s="477"/>
      <c r="VZS329" s="477"/>
      <c r="VZX329" s="477"/>
      <c r="WAA329" s="477"/>
      <c r="WAF329" s="477"/>
      <c r="WAI329" s="477"/>
      <c r="WAN329" s="477"/>
      <c r="WAQ329" s="477"/>
      <c r="WAV329" s="477"/>
      <c r="WAY329" s="477"/>
      <c r="WBD329" s="477"/>
      <c r="WBG329" s="477"/>
      <c r="WBL329" s="477"/>
      <c r="WBO329" s="477"/>
      <c r="WBT329" s="477"/>
      <c r="WBW329" s="477"/>
      <c r="WCB329" s="477"/>
      <c r="WCE329" s="477"/>
      <c r="WCJ329" s="477"/>
      <c r="WCM329" s="477"/>
      <c r="WCR329" s="477"/>
      <c r="WCU329" s="477"/>
      <c r="WCZ329" s="477"/>
      <c r="WDC329" s="477"/>
      <c r="WDH329" s="477"/>
      <c r="WDK329" s="477"/>
      <c r="WDP329" s="477"/>
      <c r="WDS329" s="477"/>
      <c r="WDX329" s="477"/>
      <c r="WEA329" s="477"/>
      <c r="WEF329" s="477"/>
      <c r="WEI329" s="477"/>
      <c r="WEN329" s="477"/>
      <c r="WEQ329" s="477"/>
      <c r="WEV329" s="477"/>
      <c r="WEY329" s="477"/>
      <c r="WFD329" s="477"/>
      <c r="WFG329" s="477"/>
      <c r="WFL329" s="477"/>
      <c r="WFO329" s="477"/>
      <c r="WFT329" s="477"/>
      <c r="WFW329" s="477"/>
      <c r="WGB329" s="477"/>
      <c r="WGE329" s="477"/>
      <c r="WGJ329" s="477"/>
      <c r="WGM329" s="477"/>
      <c r="WGR329" s="477"/>
      <c r="WGU329" s="477"/>
      <c r="WGZ329" s="477"/>
      <c r="WHC329" s="477"/>
      <c r="WHH329" s="477"/>
      <c r="WHK329" s="477"/>
      <c r="WHP329" s="477"/>
      <c r="WHS329" s="477"/>
      <c r="WHX329" s="477"/>
      <c r="WIA329" s="477"/>
      <c r="WIF329" s="477"/>
      <c r="WII329" s="477"/>
      <c r="WIN329" s="477"/>
      <c r="WIQ329" s="477"/>
      <c r="WIV329" s="477"/>
      <c r="WIY329" s="477"/>
      <c r="WJD329" s="477"/>
      <c r="WJG329" s="477"/>
      <c r="WJL329" s="477"/>
      <c r="WJO329" s="477"/>
      <c r="WJT329" s="477"/>
      <c r="WJW329" s="477"/>
      <c r="WKB329" s="477"/>
      <c r="WKE329" s="477"/>
      <c r="WKJ329" s="477"/>
      <c r="WKM329" s="477"/>
      <c r="WKR329" s="477"/>
      <c r="WKU329" s="477"/>
      <c r="WKZ329" s="477"/>
      <c r="WLC329" s="477"/>
      <c r="WLH329" s="477"/>
      <c r="WLK329" s="477"/>
      <c r="WLP329" s="477"/>
      <c r="WLS329" s="477"/>
      <c r="WLX329" s="477"/>
      <c r="WMA329" s="477"/>
      <c r="WMF329" s="477"/>
      <c r="WMI329" s="477"/>
      <c r="WMN329" s="477"/>
      <c r="WMQ329" s="477"/>
      <c r="WMV329" s="477"/>
      <c r="WMY329" s="477"/>
      <c r="WND329" s="477"/>
      <c r="WNG329" s="477"/>
      <c r="WNL329" s="477"/>
      <c r="WNO329" s="477"/>
      <c r="WNT329" s="477"/>
      <c r="WNW329" s="477"/>
      <c r="WOB329" s="477"/>
      <c r="WOE329" s="477"/>
      <c r="WOJ329" s="477"/>
      <c r="WOM329" s="477"/>
      <c r="WOR329" s="477"/>
      <c r="WOU329" s="477"/>
      <c r="WOZ329" s="477"/>
      <c r="WPC329" s="477"/>
      <c r="WPH329" s="477"/>
      <c r="WPK329" s="477"/>
      <c r="WPP329" s="477"/>
      <c r="WPS329" s="477"/>
      <c r="WPX329" s="477"/>
      <c r="WQA329" s="477"/>
      <c r="WQF329" s="477"/>
      <c r="WQI329" s="477"/>
      <c r="WQN329" s="477"/>
      <c r="WQQ329" s="477"/>
      <c r="WQV329" s="477"/>
      <c r="WQY329" s="477"/>
      <c r="WRD329" s="477"/>
      <c r="WRG329" s="477"/>
      <c r="WRL329" s="477"/>
      <c r="WRO329" s="477"/>
      <c r="WRT329" s="477"/>
      <c r="WRW329" s="477"/>
      <c r="WSB329" s="477"/>
      <c r="WSE329" s="477"/>
      <c r="WSJ329" s="477"/>
      <c r="WSM329" s="477"/>
      <c r="WSR329" s="477"/>
      <c r="WSU329" s="477"/>
      <c r="WSZ329" s="477"/>
      <c r="WTC329" s="477"/>
      <c r="WTH329" s="477"/>
      <c r="WTK329" s="477"/>
      <c r="WTP329" s="477"/>
      <c r="WTS329" s="477"/>
      <c r="WTX329" s="477"/>
      <c r="WUA329" s="477"/>
      <c r="WUF329" s="477"/>
      <c r="WUI329" s="477"/>
      <c r="WUN329" s="477"/>
      <c r="WUQ329" s="477"/>
      <c r="WUV329" s="477"/>
      <c r="WUY329" s="477"/>
      <c r="WVD329" s="477"/>
      <c r="WVG329" s="477"/>
      <c r="WVL329" s="477"/>
      <c r="WVO329" s="477"/>
      <c r="WVT329" s="477"/>
      <c r="WVW329" s="477"/>
      <c r="WWB329" s="477"/>
      <c r="WWE329" s="477"/>
      <c r="WWJ329" s="477"/>
      <c r="WWM329" s="477"/>
      <c r="WWR329" s="477"/>
      <c r="WWU329" s="477"/>
      <c r="WWZ329" s="477"/>
      <c r="WXC329" s="477"/>
      <c r="WXH329" s="477"/>
      <c r="WXK329" s="477"/>
      <c r="WXP329" s="477"/>
      <c r="WXS329" s="477"/>
      <c r="WXX329" s="477"/>
      <c r="WYA329" s="477"/>
      <c r="WYF329" s="477"/>
      <c r="WYI329" s="477"/>
      <c r="WYN329" s="477"/>
      <c r="WYQ329" s="477"/>
      <c r="WYV329" s="477"/>
      <c r="WYY329" s="477"/>
      <c r="WZD329" s="477"/>
      <c r="WZG329" s="477"/>
      <c r="WZL329" s="477"/>
      <c r="WZO329" s="477"/>
      <c r="WZT329" s="477"/>
      <c r="WZW329" s="477"/>
      <c r="XAB329" s="477"/>
      <c r="XAE329" s="477"/>
      <c r="XAJ329" s="477"/>
      <c r="XAM329" s="477"/>
      <c r="XAR329" s="477"/>
      <c r="XAU329" s="477"/>
      <c r="XAZ329" s="477"/>
      <c r="XBC329" s="477"/>
      <c r="XBH329" s="477"/>
      <c r="XBK329" s="477"/>
      <c r="XBP329" s="477"/>
      <c r="XBS329" s="477"/>
      <c r="XBX329" s="477"/>
      <c r="XCA329" s="477"/>
      <c r="XCF329" s="477"/>
      <c r="XCI329" s="477"/>
      <c r="XCN329" s="477"/>
      <c r="XCQ329" s="477"/>
      <c r="XCV329" s="477"/>
      <c r="XCY329" s="477"/>
      <c r="XDD329" s="477"/>
      <c r="XDG329" s="477"/>
      <c r="XDL329" s="477"/>
      <c r="XDO329" s="477"/>
      <c r="XDT329" s="477"/>
      <c r="XDW329" s="477"/>
      <c r="XEB329" s="477"/>
      <c r="XEE329" s="477"/>
      <c r="XEJ329" s="477"/>
      <c r="XEM329" s="477"/>
      <c r="XER329" s="477"/>
      <c r="XEU329" s="477"/>
      <c r="XEZ329" s="477"/>
      <c r="XFC329" s="477"/>
    </row>
    <row r="330" spans="1:1023 1028:2047 2052:3071 3076:4095 4100:5119 5124:6143 6148:7167 7172:8191 8196:9215 9220:10239 10244:11263 11268:12287 12292:13311 13316:14335 14340:15359 15364:16383" ht="45" x14ac:dyDescent="0.25">
      <c r="A330" s="35" t="str">
        <f>+'PAI 2025 GPS rempl2)'!A339</f>
        <v>2000.2.1</v>
      </c>
      <c r="B330" s="60" t="str">
        <f>VLOOKUP(A330,'Dimensión 3-Gestión con Valor'!$B$10:$B$379,1,0)</f>
        <v>2000.2.1</v>
      </c>
      <c r="C330" s="158" t="s">
        <v>995</v>
      </c>
      <c r="D330" s="158">
        <v>1</v>
      </c>
      <c r="E330" s="158" t="s">
        <v>2044</v>
      </c>
      <c r="F330" s="158" t="s">
        <v>1002</v>
      </c>
      <c r="G330" s="158" t="s">
        <v>19</v>
      </c>
      <c r="H330" s="158" t="s">
        <v>1795</v>
      </c>
      <c r="I330" s="158" t="s">
        <v>1795</v>
      </c>
      <c r="J330" s="158" t="s">
        <v>1795</v>
      </c>
      <c r="K330" s="158" t="s">
        <v>19</v>
      </c>
      <c r="L330" s="158" t="s">
        <v>19</v>
      </c>
      <c r="M330" s="158" t="s">
        <v>19</v>
      </c>
      <c r="N330" s="158" t="s">
        <v>636</v>
      </c>
      <c r="O330" s="158" t="s">
        <v>19</v>
      </c>
      <c r="P330" s="158" t="s">
        <v>132</v>
      </c>
      <c r="Q330" s="158">
        <v>0</v>
      </c>
      <c r="R330" s="158">
        <v>1</v>
      </c>
      <c r="S330" s="158" t="s">
        <v>487</v>
      </c>
      <c r="T330" s="158" t="s">
        <v>1003</v>
      </c>
      <c r="U330" s="165">
        <v>45719</v>
      </c>
      <c r="V330" s="165">
        <v>45747</v>
      </c>
      <c r="W330" s="158" t="s">
        <v>711</v>
      </c>
      <c r="X330" s="359">
        <v>0</v>
      </c>
      <c r="Y330" s="158">
        <v>100</v>
      </c>
      <c r="Z330" s="158" t="s">
        <v>2469</v>
      </c>
      <c r="AA330" s="165">
        <v>45742</v>
      </c>
      <c r="AB330" s="158">
        <v>100</v>
      </c>
      <c r="AC330" s="158" t="s">
        <v>2470</v>
      </c>
      <c r="AD330" s="165">
        <v>45742</v>
      </c>
      <c r="AE330" s="158">
        <v>100</v>
      </c>
      <c r="AF330" s="158">
        <v>0</v>
      </c>
    </row>
    <row r="331" spans="1:1023 1028:2047 2052:3071 3076:4095 4100:5119 5124:6143 6148:7167 7172:8191 8196:9215 9220:10239 10244:11263 11268:12287 12292:13311 13316:14335 14340:15359 15364:16383" ht="34.5" customHeight="1" x14ac:dyDescent="0.25">
      <c r="A331" s="158" t="str">
        <f>+'PAI 2025 GPS rempl2)'!A340</f>
        <v>2000.2.2</v>
      </c>
      <c r="B331" s="60" t="str">
        <f>VLOOKUP(A331,'Dimensión 3-Gestión con Valor'!$B$10:$B$379,1,0)</f>
        <v>2000.2.2</v>
      </c>
      <c r="C331" s="158" t="s">
        <v>995</v>
      </c>
      <c r="D331" s="158">
        <v>1</v>
      </c>
      <c r="E331" s="158" t="s">
        <v>489</v>
      </c>
      <c r="F331" s="158" t="s">
        <v>1004</v>
      </c>
      <c r="G331" s="158" t="s">
        <v>1795</v>
      </c>
      <c r="H331" s="158" t="s">
        <v>1795</v>
      </c>
      <c r="I331" s="158" t="s">
        <v>1795</v>
      </c>
      <c r="J331" s="158" t="s">
        <v>1795</v>
      </c>
      <c r="K331" s="158" t="s">
        <v>19</v>
      </c>
      <c r="L331" s="158" t="s">
        <v>19</v>
      </c>
      <c r="M331" s="158" t="s">
        <v>19</v>
      </c>
      <c r="N331" s="158" t="s">
        <v>636</v>
      </c>
      <c r="O331" s="158" t="s">
        <v>19</v>
      </c>
      <c r="P331" s="158" t="s">
        <v>133</v>
      </c>
      <c r="Q331" s="158">
        <v>50</v>
      </c>
      <c r="R331" s="158">
        <v>1</v>
      </c>
      <c r="S331" s="165" t="s">
        <v>487</v>
      </c>
      <c r="T331" s="165" t="s">
        <v>1005</v>
      </c>
      <c r="U331" s="165">
        <v>45748</v>
      </c>
      <c r="V331" s="165">
        <v>45807</v>
      </c>
      <c r="W331" s="158" t="s">
        <v>1001</v>
      </c>
      <c r="X331" s="359">
        <v>5</v>
      </c>
      <c r="Y331" s="158">
        <v>100</v>
      </c>
      <c r="Z331" s="158" t="s">
        <v>2471</v>
      </c>
      <c r="AA331" s="165">
        <v>45806</v>
      </c>
      <c r="AB331" s="158">
        <v>100</v>
      </c>
      <c r="AC331" s="158" t="s">
        <v>2472</v>
      </c>
      <c r="AD331" s="165">
        <v>45806</v>
      </c>
      <c r="AE331" s="158">
        <v>100</v>
      </c>
      <c r="AF331" s="158">
        <v>5</v>
      </c>
    </row>
    <row r="332" spans="1:1023 1028:2047 2052:3071 3076:4095 4100:5119 5124:6143 6148:7167 7172:8191 8196:9215 9220:10239 10244:11263 11268:12287 12292:13311 13316:14335 14340:15359 15364:16383" ht="120" x14ac:dyDescent="0.25">
      <c r="A332" s="35" t="str">
        <f>+'PAI 2025 GPS rempl2)'!A341</f>
        <v>2000.2.3</v>
      </c>
      <c r="B332" s="60" t="str">
        <f>VLOOKUP(A332,'Dimensión 3-Gestión con Valor'!$B$10:$B$379,1,0)</f>
        <v>2000.2.3</v>
      </c>
      <c r="C332" s="158" t="s">
        <v>995</v>
      </c>
      <c r="D332" s="158">
        <v>1</v>
      </c>
      <c r="E332" s="158" t="s">
        <v>2044</v>
      </c>
      <c r="F332" s="158" t="s">
        <v>1006</v>
      </c>
      <c r="G332" s="158" t="s">
        <v>19</v>
      </c>
      <c r="H332" s="158" t="s">
        <v>1795</v>
      </c>
      <c r="I332" s="158" t="s">
        <v>1795</v>
      </c>
      <c r="J332" s="158" t="s">
        <v>1795</v>
      </c>
      <c r="K332" s="158" t="s">
        <v>19</v>
      </c>
      <c r="L332" s="158" t="s">
        <v>19</v>
      </c>
      <c r="M332" s="158" t="s">
        <v>19</v>
      </c>
      <c r="N332" s="158" t="s">
        <v>636</v>
      </c>
      <c r="O332" s="158" t="s">
        <v>19</v>
      </c>
      <c r="P332" s="158" t="s">
        <v>134</v>
      </c>
      <c r="Q332" s="158">
        <v>0</v>
      </c>
      <c r="R332" s="158">
        <v>1</v>
      </c>
      <c r="S332" s="158" t="s">
        <v>487</v>
      </c>
      <c r="T332" s="158" t="s">
        <v>1007</v>
      </c>
      <c r="U332" s="165">
        <v>45811</v>
      </c>
      <c r="V332" s="165">
        <v>45898</v>
      </c>
      <c r="W332" s="158" t="s">
        <v>711</v>
      </c>
      <c r="X332" s="359">
        <v>0</v>
      </c>
      <c r="Y332" s="158">
        <v>100</v>
      </c>
      <c r="Z332" s="158" t="s">
        <v>2473</v>
      </c>
      <c r="AA332" s="165">
        <v>45897</v>
      </c>
      <c r="AB332" s="158">
        <v>100</v>
      </c>
      <c r="AC332" s="158" t="s">
        <v>2474</v>
      </c>
      <c r="AD332" s="165">
        <v>45897</v>
      </c>
      <c r="AE332" s="158">
        <v>100</v>
      </c>
      <c r="AF332" s="158">
        <v>0</v>
      </c>
    </row>
    <row r="333" spans="1:1023 1028:2047 2052:3071 3076:4095 4100:5119 5124:6143 6148:7167 7172:8191 8196:9215 9220:10239 10244:11263 11268:12287 12292:13311 13316:14335 14340:15359 15364:16383" ht="34.5" customHeight="1" x14ac:dyDescent="0.25">
      <c r="A333" s="158" t="str">
        <f>+'PAI 2025 GPS rempl2)'!A342</f>
        <v>2000.2.4</v>
      </c>
      <c r="B333" s="60" t="str">
        <f>VLOOKUP(A333,'Dimensión 3-Gestión con Valor'!$B$10:$B$379,1,0)</f>
        <v>2000.2.4</v>
      </c>
      <c r="C333" s="158" t="s">
        <v>995</v>
      </c>
      <c r="D333" s="158">
        <v>1</v>
      </c>
      <c r="E333" s="158" t="s">
        <v>489</v>
      </c>
      <c r="F333" s="158" t="s">
        <v>1008</v>
      </c>
      <c r="G333" s="158" t="s">
        <v>1795</v>
      </c>
      <c r="H333" s="158" t="s">
        <v>1795</v>
      </c>
      <c r="I333" s="158" t="s">
        <v>1795</v>
      </c>
      <c r="J333" s="158" t="s">
        <v>1795</v>
      </c>
      <c r="K333" s="158" t="s">
        <v>19</v>
      </c>
      <c r="L333" s="158" t="s">
        <v>19</v>
      </c>
      <c r="M333" s="158" t="s">
        <v>19</v>
      </c>
      <c r="N333" s="158" t="s">
        <v>636</v>
      </c>
      <c r="O333" s="158" t="s">
        <v>19</v>
      </c>
      <c r="P333" s="158" t="s">
        <v>135</v>
      </c>
      <c r="Q333" s="158">
        <v>50</v>
      </c>
      <c r="R333" s="158">
        <v>1</v>
      </c>
      <c r="S333" s="158" t="s">
        <v>487</v>
      </c>
      <c r="T333" s="158" t="s">
        <v>1000</v>
      </c>
      <c r="U333" s="165">
        <v>45901</v>
      </c>
      <c r="V333" s="165">
        <v>45961</v>
      </c>
      <c r="W333" s="158" t="s">
        <v>1001</v>
      </c>
      <c r="X333" s="359">
        <v>5</v>
      </c>
      <c r="Y333" s="158">
        <v>0</v>
      </c>
      <c r="Z333" s="158">
        <v>0</v>
      </c>
      <c r="AA333" s="165"/>
      <c r="AB333" s="158">
        <v>0</v>
      </c>
      <c r="AC333" s="158">
        <v>0</v>
      </c>
      <c r="AD333" s="165"/>
      <c r="AE333" s="158"/>
      <c r="AF333" s="158">
        <v>0</v>
      </c>
    </row>
    <row r="334" spans="1:1023 1028:2047 2052:3071 3076:4095 4100:5119 5124:6143 6148:7167 7172:8191 8196:9215 9220:10239 10244:11263 11268:12287 12292:13311 13316:14335 14340:15359 15364:16383" ht="135" x14ac:dyDescent="0.25">
      <c r="A334" s="359" t="str">
        <f>+'PAI 2025 GPS rempl2)'!A343</f>
        <v>2000.3</v>
      </c>
      <c r="B334" s="359" t="str">
        <f>VLOOKUP(A334,'Dimensión 5 - Información y com'!$B$10:$B$30,1,0)</f>
        <v>2000.3</v>
      </c>
      <c r="C334" s="360" t="s">
        <v>995</v>
      </c>
      <c r="D334" s="359">
        <v>1</v>
      </c>
      <c r="E334" s="359" t="s">
        <v>482</v>
      </c>
      <c r="F334" s="360" t="s">
        <v>1009</v>
      </c>
      <c r="G334" s="359" t="s">
        <v>484</v>
      </c>
      <c r="H334" s="359" t="s">
        <v>11</v>
      </c>
      <c r="I334" s="359" t="s">
        <v>1436</v>
      </c>
      <c r="J334" s="359" t="s">
        <v>1437</v>
      </c>
      <c r="K334" s="360" t="s">
        <v>1905</v>
      </c>
      <c r="L334" s="359" t="s">
        <v>502</v>
      </c>
      <c r="M334" s="359" t="s">
        <v>19</v>
      </c>
      <c r="N334" s="360" t="s">
        <v>1010</v>
      </c>
      <c r="O334" s="359">
        <v>0</v>
      </c>
      <c r="P334" s="359" t="s">
        <v>127</v>
      </c>
      <c r="Q334" s="359">
        <v>10</v>
      </c>
      <c r="R334" s="359">
        <v>1</v>
      </c>
      <c r="S334" s="360" t="s">
        <v>487</v>
      </c>
      <c r="T334" s="359" t="s">
        <v>1011</v>
      </c>
      <c r="U334" s="360">
        <v>45691</v>
      </c>
      <c r="V334" s="360">
        <v>45989</v>
      </c>
      <c r="W334" s="359" t="s">
        <v>1012</v>
      </c>
      <c r="X334" s="359">
        <v>10</v>
      </c>
      <c r="Y334" s="359">
        <v>0</v>
      </c>
      <c r="Z334" s="359" t="s">
        <v>2762</v>
      </c>
      <c r="AA334" s="360"/>
      <c r="AB334" s="370">
        <v>0</v>
      </c>
      <c r="AC334" s="359" t="s">
        <v>2247</v>
      </c>
      <c r="AD334" s="360"/>
      <c r="AE334" s="368"/>
      <c r="AF334" s="359">
        <v>0</v>
      </c>
      <c r="AJ334" s="477"/>
      <c r="AM334" s="477"/>
      <c r="AR334" s="477"/>
      <c r="AU334" s="477"/>
      <c r="AZ334" s="477"/>
      <c r="BC334" s="477"/>
      <c r="BH334" s="477"/>
      <c r="BK334" s="477"/>
      <c r="BP334" s="477"/>
      <c r="BS334" s="477"/>
      <c r="BX334" s="477"/>
      <c r="CA334" s="477"/>
      <c r="CF334" s="477"/>
      <c r="CI334" s="477"/>
      <c r="CN334" s="477"/>
      <c r="CQ334" s="477"/>
      <c r="CV334" s="477"/>
      <c r="CY334" s="477"/>
      <c r="DD334" s="477"/>
      <c r="DG334" s="477"/>
      <c r="DL334" s="477"/>
      <c r="DO334" s="477"/>
      <c r="DT334" s="477"/>
      <c r="DW334" s="477"/>
      <c r="EB334" s="477"/>
      <c r="EE334" s="477"/>
      <c r="EJ334" s="477"/>
      <c r="EM334" s="477"/>
      <c r="ER334" s="477"/>
      <c r="EU334" s="477"/>
      <c r="EZ334" s="477"/>
      <c r="FC334" s="477"/>
      <c r="FH334" s="477"/>
      <c r="FK334" s="477"/>
      <c r="FP334" s="477"/>
      <c r="FS334" s="477"/>
      <c r="FX334" s="477"/>
      <c r="GA334" s="477"/>
      <c r="GF334" s="477"/>
      <c r="GI334" s="477"/>
      <c r="GN334" s="477"/>
      <c r="GQ334" s="477"/>
      <c r="GV334" s="477"/>
      <c r="GY334" s="477"/>
      <c r="HD334" s="477"/>
      <c r="HG334" s="477"/>
      <c r="HL334" s="477"/>
      <c r="HO334" s="477"/>
      <c r="HT334" s="477"/>
      <c r="HW334" s="477"/>
      <c r="IB334" s="477"/>
      <c r="IE334" s="477"/>
      <c r="IJ334" s="477"/>
      <c r="IM334" s="477"/>
      <c r="IR334" s="477"/>
      <c r="IU334" s="477"/>
      <c r="IZ334" s="477"/>
      <c r="JC334" s="477"/>
      <c r="JH334" s="477"/>
      <c r="JK334" s="477"/>
      <c r="JP334" s="477"/>
      <c r="JS334" s="477"/>
      <c r="JX334" s="477"/>
      <c r="KA334" s="477"/>
      <c r="KF334" s="477"/>
      <c r="KI334" s="477"/>
      <c r="KN334" s="477"/>
      <c r="KQ334" s="477"/>
      <c r="KV334" s="477"/>
      <c r="KY334" s="477"/>
      <c r="LD334" s="477"/>
      <c r="LG334" s="477"/>
      <c r="LL334" s="477"/>
      <c r="LO334" s="477"/>
      <c r="LT334" s="477"/>
      <c r="LW334" s="477"/>
      <c r="MB334" s="477"/>
      <c r="ME334" s="477"/>
      <c r="MJ334" s="477"/>
      <c r="MM334" s="477"/>
      <c r="MR334" s="477"/>
      <c r="MU334" s="477"/>
      <c r="MZ334" s="477"/>
      <c r="NC334" s="477"/>
      <c r="NH334" s="477"/>
      <c r="NK334" s="477"/>
      <c r="NP334" s="477"/>
      <c r="NS334" s="477"/>
      <c r="NX334" s="477"/>
      <c r="OA334" s="477"/>
      <c r="OF334" s="477"/>
      <c r="OI334" s="477"/>
      <c r="ON334" s="477"/>
      <c r="OQ334" s="477"/>
      <c r="OV334" s="477"/>
      <c r="OY334" s="477"/>
      <c r="PD334" s="477"/>
      <c r="PG334" s="477"/>
      <c r="PL334" s="477"/>
      <c r="PO334" s="477"/>
      <c r="PT334" s="477"/>
      <c r="PW334" s="477"/>
      <c r="QB334" s="477"/>
      <c r="QE334" s="477"/>
      <c r="QJ334" s="477"/>
      <c r="QM334" s="477"/>
      <c r="QR334" s="477"/>
      <c r="QU334" s="477"/>
      <c r="QZ334" s="477"/>
      <c r="RC334" s="477"/>
      <c r="RH334" s="477"/>
      <c r="RK334" s="477"/>
      <c r="RP334" s="477"/>
      <c r="RS334" s="477"/>
      <c r="RX334" s="477"/>
      <c r="SA334" s="477"/>
      <c r="SF334" s="477"/>
      <c r="SI334" s="477"/>
      <c r="SN334" s="477"/>
      <c r="SQ334" s="477"/>
      <c r="SV334" s="477"/>
      <c r="SY334" s="477"/>
      <c r="TD334" s="477"/>
      <c r="TG334" s="477"/>
      <c r="TL334" s="477"/>
      <c r="TO334" s="477"/>
      <c r="TT334" s="477"/>
      <c r="TW334" s="477"/>
      <c r="UB334" s="477"/>
      <c r="UE334" s="477"/>
      <c r="UJ334" s="477"/>
      <c r="UM334" s="477"/>
      <c r="UR334" s="477"/>
      <c r="UU334" s="477"/>
      <c r="UZ334" s="477"/>
      <c r="VC334" s="477"/>
      <c r="VH334" s="477"/>
      <c r="VK334" s="477"/>
      <c r="VP334" s="477"/>
      <c r="VS334" s="477"/>
      <c r="VX334" s="477"/>
      <c r="WA334" s="477"/>
      <c r="WF334" s="477"/>
      <c r="WI334" s="477"/>
      <c r="WN334" s="477"/>
      <c r="WQ334" s="477"/>
      <c r="WV334" s="477"/>
      <c r="WY334" s="477"/>
      <c r="XD334" s="477"/>
      <c r="XG334" s="477"/>
      <c r="XL334" s="477"/>
      <c r="XO334" s="477"/>
      <c r="XT334" s="477"/>
      <c r="XW334" s="477"/>
      <c r="YB334" s="477"/>
      <c r="YE334" s="477"/>
      <c r="YJ334" s="477"/>
      <c r="YM334" s="477"/>
      <c r="YR334" s="477"/>
      <c r="YU334" s="477"/>
      <c r="YZ334" s="477"/>
      <c r="ZC334" s="477"/>
      <c r="ZH334" s="477"/>
      <c r="ZK334" s="477"/>
      <c r="ZP334" s="477"/>
      <c r="ZS334" s="477"/>
      <c r="ZX334" s="477"/>
      <c r="AAA334" s="477"/>
      <c r="AAF334" s="477"/>
      <c r="AAI334" s="477"/>
      <c r="AAN334" s="477"/>
      <c r="AAQ334" s="477"/>
      <c r="AAV334" s="477"/>
      <c r="AAY334" s="477"/>
      <c r="ABD334" s="477"/>
      <c r="ABG334" s="477"/>
      <c r="ABL334" s="477"/>
      <c r="ABO334" s="477"/>
      <c r="ABT334" s="477"/>
      <c r="ABW334" s="477"/>
      <c r="ACB334" s="477"/>
      <c r="ACE334" s="477"/>
      <c r="ACJ334" s="477"/>
      <c r="ACM334" s="477"/>
      <c r="ACR334" s="477"/>
      <c r="ACU334" s="477"/>
      <c r="ACZ334" s="477"/>
      <c r="ADC334" s="477"/>
      <c r="ADH334" s="477"/>
      <c r="ADK334" s="477"/>
      <c r="ADP334" s="477"/>
      <c r="ADS334" s="477"/>
      <c r="ADX334" s="477"/>
      <c r="AEA334" s="477"/>
      <c r="AEF334" s="477"/>
      <c r="AEI334" s="477"/>
      <c r="AEN334" s="477"/>
      <c r="AEQ334" s="477"/>
      <c r="AEV334" s="477"/>
      <c r="AEY334" s="477"/>
      <c r="AFD334" s="477"/>
      <c r="AFG334" s="477"/>
      <c r="AFL334" s="477"/>
      <c r="AFO334" s="477"/>
      <c r="AFT334" s="477"/>
      <c r="AFW334" s="477"/>
      <c r="AGB334" s="477"/>
      <c r="AGE334" s="477"/>
      <c r="AGJ334" s="477"/>
      <c r="AGM334" s="477"/>
      <c r="AGR334" s="477"/>
      <c r="AGU334" s="477"/>
      <c r="AGZ334" s="477"/>
      <c r="AHC334" s="477"/>
      <c r="AHH334" s="477"/>
      <c r="AHK334" s="477"/>
      <c r="AHP334" s="477"/>
      <c r="AHS334" s="477"/>
      <c r="AHX334" s="477"/>
      <c r="AIA334" s="477"/>
      <c r="AIF334" s="477"/>
      <c r="AII334" s="477"/>
      <c r="AIN334" s="477"/>
      <c r="AIQ334" s="477"/>
      <c r="AIV334" s="477"/>
      <c r="AIY334" s="477"/>
      <c r="AJD334" s="477"/>
      <c r="AJG334" s="477"/>
      <c r="AJL334" s="477"/>
      <c r="AJO334" s="477"/>
      <c r="AJT334" s="477"/>
      <c r="AJW334" s="477"/>
      <c r="AKB334" s="477"/>
      <c r="AKE334" s="477"/>
      <c r="AKJ334" s="477"/>
      <c r="AKM334" s="477"/>
      <c r="AKR334" s="477"/>
      <c r="AKU334" s="477"/>
      <c r="AKZ334" s="477"/>
      <c r="ALC334" s="477"/>
      <c r="ALH334" s="477"/>
      <c r="ALK334" s="477"/>
      <c r="ALP334" s="477"/>
      <c r="ALS334" s="477"/>
      <c r="ALX334" s="477"/>
      <c r="AMA334" s="477"/>
      <c r="AMF334" s="477"/>
      <c r="AMI334" s="477"/>
      <c r="AMN334" s="477"/>
      <c r="AMQ334" s="477"/>
      <c r="AMV334" s="477"/>
      <c r="AMY334" s="477"/>
      <c r="AND334" s="477"/>
      <c r="ANG334" s="477"/>
      <c r="ANL334" s="477"/>
      <c r="ANO334" s="477"/>
      <c r="ANT334" s="477"/>
      <c r="ANW334" s="477"/>
      <c r="AOB334" s="477"/>
      <c r="AOE334" s="477"/>
      <c r="AOJ334" s="477"/>
      <c r="AOM334" s="477"/>
      <c r="AOR334" s="477"/>
      <c r="AOU334" s="477"/>
      <c r="AOZ334" s="477"/>
      <c r="APC334" s="477"/>
      <c r="APH334" s="477"/>
      <c r="APK334" s="477"/>
      <c r="APP334" s="477"/>
      <c r="APS334" s="477"/>
      <c r="APX334" s="477"/>
      <c r="AQA334" s="477"/>
      <c r="AQF334" s="477"/>
      <c r="AQI334" s="477"/>
      <c r="AQN334" s="477"/>
      <c r="AQQ334" s="477"/>
      <c r="AQV334" s="477"/>
      <c r="AQY334" s="477"/>
      <c r="ARD334" s="477"/>
      <c r="ARG334" s="477"/>
      <c r="ARL334" s="477"/>
      <c r="ARO334" s="477"/>
      <c r="ART334" s="477"/>
      <c r="ARW334" s="477"/>
      <c r="ASB334" s="477"/>
      <c r="ASE334" s="477"/>
      <c r="ASJ334" s="477"/>
      <c r="ASM334" s="477"/>
      <c r="ASR334" s="477"/>
      <c r="ASU334" s="477"/>
      <c r="ASZ334" s="477"/>
      <c r="ATC334" s="477"/>
      <c r="ATH334" s="477"/>
      <c r="ATK334" s="477"/>
      <c r="ATP334" s="477"/>
      <c r="ATS334" s="477"/>
      <c r="ATX334" s="477"/>
      <c r="AUA334" s="477"/>
      <c r="AUF334" s="477"/>
      <c r="AUI334" s="477"/>
      <c r="AUN334" s="477"/>
      <c r="AUQ334" s="477"/>
      <c r="AUV334" s="477"/>
      <c r="AUY334" s="477"/>
      <c r="AVD334" s="477"/>
      <c r="AVG334" s="477"/>
      <c r="AVL334" s="477"/>
      <c r="AVO334" s="477"/>
      <c r="AVT334" s="477"/>
      <c r="AVW334" s="477"/>
      <c r="AWB334" s="477"/>
      <c r="AWE334" s="477"/>
      <c r="AWJ334" s="477"/>
      <c r="AWM334" s="477"/>
      <c r="AWR334" s="477"/>
      <c r="AWU334" s="477"/>
      <c r="AWZ334" s="477"/>
      <c r="AXC334" s="477"/>
      <c r="AXH334" s="477"/>
      <c r="AXK334" s="477"/>
      <c r="AXP334" s="477"/>
      <c r="AXS334" s="477"/>
      <c r="AXX334" s="477"/>
      <c r="AYA334" s="477"/>
      <c r="AYF334" s="477"/>
      <c r="AYI334" s="477"/>
      <c r="AYN334" s="477"/>
      <c r="AYQ334" s="477"/>
      <c r="AYV334" s="477"/>
      <c r="AYY334" s="477"/>
      <c r="AZD334" s="477"/>
      <c r="AZG334" s="477"/>
      <c r="AZL334" s="477"/>
      <c r="AZO334" s="477"/>
      <c r="AZT334" s="477"/>
      <c r="AZW334" s="477"/>
      <c r="BAB334" s="477"/>
      <c r="BAE334" s="477"/>
      <c r="BAJ334" s="477"/>
      <c r="BAM334" s="477"/>
      <c r="BAR334" s="477"/>
      <c r="BAU334" s="477"/>
      <c r="BAZ334" s="477"/>
      <c r="BBC334" s="477"/>
      <c r="BBH334" s="477"/>
      <c r="BBK334" s="477"/>
      <c r="BBP334" s="477"/>
      <c r="BBS334" s="477"/>
      <c r="BBX334" s="477"/>
      <c r="BCA334" s="477"/>
      <c r="BCF334" s="477"/>
      <c r="BCI334" s="477"/>
      <c r="BCN334" s="477"/>
      <c r="BCQ334" s="477"/>
      <c r="BCV334" s="477"/>
      <c r="BCY334" s="477"/>
      <c r="BDD334" s="477"/>
      <c r="BDG334" s="477"/>
      <c r="BDL334" s="477"/>
      <c r="BDO334" s="477"/>
      <c r="BDT334" s="477"/>
      <c r="BDW334" s="477"/>
      <c r="BEB334" s="477"/>
      <c r="BEE334" s="477"/>
      <c r="BEJ334" s="477"/>
      <c r="BEM334" s="477"/>
      <c r="BER334" s="477"/>
      <c r="BEU334" s="477"/>
      <c r="BEZ334" s="477"/>
      <c r="BFC334" s="477"/>
      <c r="BFH334" s="477"/>
      <c r="BFK334" s="477"/>
      <c r="BFP334" s="477"/>
      <c r="BFS334" s="477"/>
      <c r="BFX334" s="477"/>
      <c r="BGA334" s="477"/>
      <c r="BGF334" s="477"/>
      <c r="BGI334" s="477"/>
      <c r="BGN334" s="477"/>
      <c r="BGQ334" s="477"/>
      <c r="BGV334" s="477"/>
      <c r="BGY334" s="477"/>
      <c r="BHD334" s="477"/>
      <c r="BHG334" s="477"/>
      <c r="BHL334" s="477"/>
      <c r="BHO334" s="477"/>
      <c r="BHT334" s="477"/>
      <c r="BHW334" s="477"/>
      <c r="BIB334" s="477"/>
      <c r="BIE334" s="477"/>
      <c r="BIJ334" s="477"/>
      <c r="BIM334" s="477"/>
      <c r="BIR334" s="477"/>
      <c r="BIU334" s="477"/>
      <c r="BIZ334" s="477"/>
      <c r="BJC334" s="477"/>
      <c r="BJH334" s="477"/>
      <c r="BJK334" s="477"/>
      <c r="BJP334" s="477"/>
      <c r="BJS334" s="477"/>
      <c r="BJX334" s="477"/>
      <c r="BKA334" s="477"/>
      <c r="BKF334" s="477"/>
      <c r="BKI334" s="477"/>
      <c r="BKN334" s="477"/>
      <c r="BKQ334" s="477"/>
      <c r="BKV334" s="477"/>
      <c r="BKY334" s="477"/>
      <c r="BLD334" s="477"/>
      <c r="BLG334" s="477"/>
      <c r="BLL334" s="477"/>
      <c r="BLO334" s="477"/>
      <c r="BLT334" s="477"/>
      <c r="BLW334" s="477"/>
      <c r="BMB334" s="477"/>
      <c r="BME334" s="477"/>
      <c r="BMJ334" s="477"/>
      <c r="BMM334" s="477"/>
      <c r="BMR334" s="477"/>
      <c r="BMU334" s="477"/>
      <c r="BMZ334" s="477"/>
      <c r="BNC334" s="477"/>
      <c r="BNH334" s="477"/>
      <c r="BNK334" s="477"/>
      <c r="BNP334" s="477"/>
      <c r="BNS334" s="477"/>
      <c r="BNX334" s="477"/>
      <c r="BOA334" s="477"/>
      <c r="BOF334" s="477"/>
      <c r="BOI334" s="477"/>
      <c r="BON334" s="477"/>
      <c r="BOQ334" s="477"/>
      <c r="BOV334" s="477"/>
      <c r="BOY334" s="477"/>
      <c r="BPD334" s="477"/>
      <c r="BPG334" s="477"/>
      <c r="BPL334" s="477"/>
      <c r="BPO334" s="477"/>
      <c r="BPT334" s="477"/>
      <c r="BPW334" s="477"/>
      <c r="BQB334" s="477"/>
      <c r="BQE334" s="477"/>
      <c r="BQJ334" s="477"/>
      <c r="BQM334" s="477"/>
      <c r="BQR334" s="477"/>
      <c r="BQU334" s="477"/>
      <c r="BQZ334" s="477"/>
      <c r="BRC334" s="477"/>
      <c r="BRH334" s="477"/>
      <c r="BRK334" s="477"/>
      <c r="BRP334" s="477"/>
      <c r="BRS334" s="477"/>
      <c r="BRX334" s="477"/>
      <c r="BSA334" s="477"/>
      <c r="BSF334" s="477"/>
      <c r="BSI334" s="477"/>
      <c r="BSN334" s="477"/>
      <c r="BSQ334" s="477"/>
      <c r="BSV334" s="477"/>
      <c r="BSY334" s="477"/>
      <c r="BTD334" s="477"/>
      <c r="BTG334" s="477"/>
      <c r="BTL334" s="477"/>
      <c r="BTO334" s="477"/>
      <c r="BTT334" s="477"/>
      <c r="BTW334" s="477"/>
      <c r="BUB334" s="477"/>
      <c r="BUE334" s="477"/>
      <c r="BUJ334" s="477"/>
      <c r="BUM334" s="477"/>
      <c r="BUR334" s="477"/>
      <c r="BUU334" s="477"/>
      <c r="BUZ334" s="477"/>
      <c r="BVC334" s="477"/>
      <c r="BVH334" s="477"/>
      <c r="BVK334" s="477"/>
      <c r="BVP334" s="477"/>
      <c r="BVS334" s="477"/>
      <c r="BVX334" s="477"/>
      <c r="BWA334" s="477"/>
      <c r="BWF334" s="477"/>
      <c r="BWI334" s="477"/>
      <c r="BWN334" s="477"/>
      <c r="BWQ334" s="477"/>
      <c r="BWV334" s="477"/>
      <c r="BWY334" s="477"/>
      <c r="BXD334" s="477"/>
      <c r="BXG334" s="477"/>
      <c r="BXL334" s="477"/>
      <c r="BXO334" s="477"/>
      <c r="BXT334" s="477"/>
      <c r="BXW334" s="477"/>
      <c r="BYB334" s="477"/>
      <c r="BYE334" s="477"/>
      <c r="BYJ334" s="477"/>
      <c r="BYM334" s="477"/>
      <c r="BYR334" s="477"/>
      <c r="BYU334" s="477"/>
      <c r="BYZ334" s="477"/>
      <c r="BZC334" s="477"/>
      <c r="BZH334" s="477"/>
      <c r="BZK334" s="477"/>
      <c r="BZP334" s="477"/>
      <c r="BZS334" s="477"/>
      <c r="BZX334" s="477"/>
      <c r="CAA334" s="477"/>
      <c r="CAF334" s="477"/>
      <c r="CAI334" s="477"/>
      <c r="CAN334" s="477"/>
      <c r="CAQ334" s="477"/>
      <c r="CAV334" s="477"/>
      <c r="CAY334" s="477"/>
      <c r="CBD334" s="477"/>
      <c r="CBG334" s="477"/>
      <c r="CBL334" s="477"/>
      <c r="CBO334" s="477"/>
      <c r="CBT334" s="477"/>
      <c r="CBW334" s="477"/>
      <c r="CCB334" s="477"/>
      <c r="CCE334" s="477"/>
      <c r="CCJ334" s="477"/>
      <c r="CCM334" s="477"/>
      <c r="CCR334" s="477"/>
      <c r="CCU334" s="477"/>
      <c r="CCZ334" s="477"/>
      <c r="CDC334" s="477"/>
      <c r="CDH334" s="477"/>
      <c r="CDK334" s="477"/>
      <c r="CDP334" s="477"/>
      <c r="CDS334" s="477"/>
      <c r="CDX334" s="477"/>
      <c r="CEA334" s="477"/>
      <c r="CEF334" s="477"/>
      <c r="CEI334" s="477"/>
      <c r="CEN334" s="477"/>
      <c r="CEQ334" s="477"/>
      <c r="CEV334" s="477"/>
      <c r="CEY334" s="477"/>
      <c r="CFD334" s="477"/>
      <c r="CFG334" s="477"/>
      <c r="CFL334" s="477"/>
      <c r="CFO334" s="477"/>
      <c r="CFT334" s="477"/>
      <c r="CFW334" s="477"/>
      <c r="CGB334" s="477"/>
      <c r="CGE334" s="477"/>
      <c r="CGJ334" s="477"/>
      <c r="CGM334" s="477"/>
      <c r="CGR334" s="477"/>
      <c r="CGU334" s="477"/>
      <c r="CGZ334" s="477"/>
      <c r="CHC334" s="477"/>
      <c r="CHH334" s="477"/>
      <c r="CHK334" s="477"/>
      <c r="CHP334" s="477"/>
      <c r="CHS334" s="477"/>
      <c r="CHX334" s="477"/>
      <c r="CIA334" s="477"/>
      <c r="CIF334" s="477"/>
      <c r="CII334" s="477"/>
      <c r="CIN334" s="477"/>
      <c r="CIQ334" s="477"/>
      <c r="CIV334" s="477"/>
      <c r="CIY334" s="477"/>
      <c r="CJD334" s="477"/>
      <c r="CJG334" s="477"/>
      <c r="CJL334" s="477"/>
      <c r="CJO334" s="477"/>
      <c r="CJT334" s="477"/>
      <c r="CJW334" s="477"/>
      <c r="CKB334" s="477"/>
      <c r="CKE334" s="477"/>
      <c r="CKJ334" s="477"/>
      <c r="CKM334" s="477"/>
      <c r="CKR334" s="477"/>
      <c r="CKU334" s="477"/>
      <c r="CKZ334" s="477"/>
      <c r="CLC334" s="477"/>
      <c r="CLH334" s="477"/>
      <c r="CLK334" s="477"/>
      <c r="CLP334" s="477"/>
      <c r="CLS334" s="477"/>
      <c r="CLX334" s="477"/>
      <c r="CMA334" s="477"/>
      <c r="CMF334" s="477"/>
      <c r="CMI334" s="477"/>
      <c r="CMN334" s="477"/>
      <c r="CMQ334" s="477"/>
      <c r="CMV334" s="477"/>
      <c r="CMY334" s="477"/>
      <c r="CND334" s="477"/>
      <c r="CNG334" s="477"/>
      <c r="CNL334" s="477"/>
      <c r="CNO334" s="477"/>
      <c r="CNT334" s="477"/>
      <c r="CNW334" s="477"/>
      <c r="COB334" s="477"/>
      <c r="COE334" s="477"/>
      <c r="COJ334" s="477"/>
      <c r="COM334" s="477"/>
      <c r="COR334" s="477"/>
      <c r="COU334" s="477"/>
      <c r="COZ334" s="477"/>
      <c r="CPC334" s="477"/>
      <c r="CPH334" s="477"/>
      <c r="CPK334" s="477"/>
      <c r="CPP334" s="477"/>
      <c r="CPS334" s="477"/>
      <c r="CPX334" s="477"/>
      <c r="CQA334" s="477"/>
      <c r="CQF334" s="477"/>
      <c r="CQI334" s="477"/>
      <c r="CQN334" s="477"/>
      <c r="CQQ334" s="477"/>
      <c r="CQV334" s="477"/>
      <c r="CQY334" s="477"/>
      <c r="CRD334" s="477"/>
      <c r="CRG334" s="477"/>
      <c r="CRL334" s="477"/>
      <c r="CRO334" s="477"/>
      <c r="CRT334" s="477"/>
      <c r="CRW334" s="477"/>
      <c r="CSB334" s="477"/>
      <c r="CSE334" s="477"/>
      <c r="CSJ334" s="477"/>
      <c r="CSM334" s="477"/>
      <c r="CSR334" s="477"/>
      <c r="CSU334" s="477"/>
      <c r="CSZ334" s="477"/>
      <c r="CTC334" s="477"/>
      <c r="CTH334" s="477"/>
      <c r="CTK334" s="477"/>
      <c r="CTP334" s="477"/>
      <c r="CTS334" s="477"/>
      <c r="CTX334" s="477"/>
      <c r="CUA334" s="477"/>
      <c r="CUF334" s="477"/>
      <c r="CUI334" s="477"/>
      <c r="CUN334" s="477"/>
      <c r="CUQ334" s="477"/>
      <c r="CUV334" s="477"/>
      <c r="CUY334" s="477"/>
      <c r="CVD334" s="477"/>
      <c r="CVG334" s="477"/>
      <c r="CVL334" s="477"/>
      <c r="CVO334" s="477"/>
      <c r="CVT334" s="477"/>
      <c r="CVW334" s="477"/>
      <c r="CWB334" s="477"/>
      <c r="CWE334" s="477"/>
      <c r="CWJ334" s="477"/>
      <c r="CWM334" s="477"/>
      <c r="CWR334" s="477"/>
      <c r="CWU334" s="477"/>
      <c r="CWZ334" s="477"/>
      <c r="CXC334" s="477"/>
      <c r="CXH334" s="477"/>
      <c r="CXK334" s="477"/>
      <c r="CXP334" s="477"/>
      <c r="CXS334" s="477"/>
      <c r="CXX334" s="477"/>
      <c r="CYA334" s="477"/>
      <c r="CYF334" s="477"/>
      <c r="CYI334" s="477"/>
      <c r="CYN334" s="477"/>
      <c r="CYQ334" s="477"/>
      <c r="CYV334" s="477"/>
      <c r="CYY334" s="477"/>
      <c r="CZD334" s="477"/>
      <c r="CZG334" s="477"/>
      <c r="CZL334" s="477"/>
      <c r="CZO334" s="477"/>
      <c r="CZT334" s="477"/>
      <c r="CZW334" s="477"/>
      <c r="DAB334" s="477"/>
      <c r="DAE334" s="477"/>
      <c r="DAJ334" s="477"/>
      <c r="DAM334" s="477"/>
      <c r="DAR334" s="477"/>
      <c r="DAU334" s="477"/>
      <c r="DAZ334" s="477"/>
      <c r="DBC334" s="477"/>
      <c r="DBH334" s="477"/>
      <c r="DBK334" s="477"/>
      <c r="DBP334" s="477"/>
      <c r="DBS334" s="477"/>
      <c r="DBX334" s="477"/>
      <c r="DCA334" s="477"/>
      <c r="DCF334" s="477"/>
      <c r="DCI334" s="477"/>
      <c r="DCN334" s="477"/>
      <c r="DCQ334" s="477"/>
      <c r="DCV334" s="477"/>
      <c r="DCY334" s="477"/>
      <c r="DDD334" s="477"/>
      <c r="DDG334" s="477"/>
      <c r="DDL334" s="477"/>
      <c r="DDO334" s="477"/>
      <c r="DDT334" s="477"/>
      <c r="DDW334" s="477"/>
      <c r="DEB334" s="477"/>
      <c r="DEE334" s="477"/>
      <c r="DEJ334" s="477"/>
      <c r="DEM334" s="477"/>
      <c r="DER334" s="477"/>
      <c r="DEU334" s="477"/>
      <c r="DEZ334" s="477"/>
      <c r="DFC334" s="477"/>
      <c r="DFH334" s="477"/>
      <c r="DFK334" s="477"/>
      <c r="DFP334" s="477"/>
      <c r="DFS334" s="477"/>
      <c r="DFX334" s="477"/>
      <c r="DGA334" s="477"/>
      <c r="DGF334" s="477"/>
      <c r="DGI334" s="477"/>
      <c r="DGN334" s="477"/>
      <c r="DGQ334" s="477"/>
      <c r="DGV334" s="477"/>
      <c r="DGY334" s="477"/>
      <c r="DHD334" s="477"/>
      <c r="DHG334" s="477"/>
      <c r="DHL334" s="477"/>
      <c r="DHO334" s="477"/>
      <c r="DHT334" s="477"/>
      <c r="DHW334" s="477"/>
      <c r="DIB334" s="477"/>
      <c r="DIE334" s="477"/>
      <c r="DIJ334" s="477"/>
      <c r="DIM334" s="477"/>
      <c r="DIR334" s="477"/>
      <c r="DIU334" s="477"/>
      <c r="DIZ334" s="477"/>
      <c r="DJC334" s="477"/>
      <c r="DJH334" s="477"/>
      <c r="DJK334" s="477"/>
      <c r="DJP334" s="477"/>
      <c r="DJS334" s="477"/>
      <c r="DJX334" s="477"/>
      <c r="DKA334" s="477"/>
      <c r="DKF334" s="477"/>
      <c r="DKI334" s="477"/>
      <c r="DKN334" s="477"/>
      <c r="DKQ334" s="477"/>
      <c r="DKV334" s="477"/>
      <c r="DKY334" s="477"/>
      <c r="DLD334" s="477"/>
      <c r="DLG334" s="477"/>
      <c r="DLL334" s="477"/>
      <c r="DLO334" s="477"/>
      <c r="DLT334" s="477"/>
      <c r="DLW334" s="477"/>
      <c r="DMB334" s="477"/>
      <c r="DME334" s="477"/>
      <c r="DMJ334" s="477"/>
      <c r="DMM334" s="477"/>
      <c r="DMR334" s="477"/>
      <c r="DMU334" s="477"/>
      <c r="DMZ334" s="477"/>
      <c r="DNC334" s="477"/>
      <c r="DNH334" s="477"/>
      <c r="DNK334" s="477"/>
      <c r="DNP334" s="477"/>
      <c r="DNS334" s="477"/>
      <c r="DNX334" s="477"/>
      <c r="DOA334" s="477"/>
      <c r="DOF334" s="477"/>
      <c r="DOI334" s="477"/>
      <c r="DON334" s="477"/>
      <c r="DOQ334" s="477"/>
      <c r="DOV334" s="477"/>
      <c r="DOY334" s="477"/>
      <c r="DPD334" s="477"/>
      <c r="DPG334" s="477"/>
      <c r="DPL334" s="477"/>
      <c r="DPO334" s="477"/>
      <c r="DPT334" s="477"/>
      <c r="DPW334" s="477"/>
      <c r="DQB334" s="477"/>
      <c r="DQE334" s="477"/>
      <c r="DQJ334" s="477"/>
      <c r="DQM334" s="477"/>
      <c r="DQR334" s="477"/>
      <c r="DQU334" s="477"/>
      <c r="DQZ334" s="477"/>
      <c r="DRC334" s="477"/>
      <c r="DRH334" s="477"/>
      <c r="DRK334" s="477"/>
      <c r="DRP334" s="477"/>
      <c r="DRS334" s="477"/>
      <c r="DRX334" s="477"/>
      <c r="DSA334" s="477"/>
      <c r="DSF334" s="477"/>
      <c r="DSI334" s="477"/>
      <c r="DSN334" s="477"/>
      <c r="DSQ334" s="477"/>
      <c r="DSV334" s="477"/>
      <c r="DSY334" s="477"/>
      <c r="DTD334" s="477"/>
      <c r="DTG334" s="477"/>
      <c r="DTL334" s="477"/>
      <c r="DTO334" s="477"/>
      <c r="DTT334" s="477"/>
      <c r="DTW334" s="477"/>
      <c r="DUB334" s="477"/>
      <c r="DUE334" s="477"/>
      <c r="DUJ334" s="477"/>
      <c r="DUM334" s="477"/>
      <c r="DUR334" s="477"/>
      <c r="DUU334" s="477"/>
      <c r="DUZ334" s="477"/>
      <c r="DVC334" s="477"/>
      <c r="DVH334" s="477"/>
      <c r="DVK334" s="477"/>
      <c r="DVP334" s="477"/>
      <c r="DVS334" s="477"/>
      <c r="DVX334" s="477"/>
      <c r="DWA334" s="477"/>
      <c r="DWF334" s="477"/>
      <c r="DWI334" s="477"/>
      <c r="DWN334" s="477"/>
      <c r="DWQ334" s="477"/>
      <c r="DWV334" s="477"/>
      <c r="DWY334" s="477"/>
      <c r="DXD334" s="477"/>
      <c r="DXG334" s="477"/>
      <c r="DXL334" s="477"/>
      <c r="DXO334" s="477"/>
      <c r="DXT334" s="477"/>
      <c r="DXW334" s="477"/>
      <c r="DYB334" s="477"/>
      <c r="DYE334" s="477"/>
      <c r="DYJ334" s="477"/>
      <c r="DYM334" s="477"/>
      <c r="DYR334" s="477"/>
      <c r="DYU334" s="477"/>
      <c r="DYZ334" s="477"/>
      <c r="DZC334" s="477"/>
      <c r="DZH334" s="477"/>
      <c r="DZK334" s="477"/>
      <c r="DZP334" s="477"/>
      <c r="DZS334" s="477"/>
      <c r="DZX334" s="477"/>
      <c r="EAA334" s="477"/>
      <c r="EAF334" s="477"/>
      <c r="EAI334" s="477"/>
      <c r="EAN334" s="477"/>
      <c r="EAQ334" s="477"/>
      <c r="EAV334" s="477"/>
      <c r="EAY334" s="477"/>
      <c r="EBD334" s="477"/>
      <c r="EBG334" s="477"/>
      <c r="EBL334" s="477"/>
      <c r="EBO334" s="477"/>
      <c r="EBT334" s="477"/>
      <c r="EBW334" s="477"/>
      <c r="ECB334" s="477"/>
      <c r="ECE334" s="477"/>
      <c r="ECJ334" s="477"/>
      <c r="ECM334" s="477"/>
      <c r="ECR334" s="477"/>
      <c r="ECU334" s="477"/>
      <c r="ECZ334" s="477"/>
      <c r="EDC334" s="477"/>
      <c r="EDH334" s="477"/>
      <c r="EDK334" s="477"/>
      <c r="EDP334" s="477"/>
      <c r="EDS334" s="477"/>
      <c r="EDX334" s="477"/>
      <c r="EEA334" s="477"/>
      <c r="EEF334" s="477"/>
      <c r="EEI334" s="477"/>
      <c r="EEN334" s="477"/>
      <c r="EEQ334" s="477"/>
      <c r="EEV334" s="477"/>
      <c r="EEY334" s="477"/>
      <c r="EFD334" s="477"/>
      <c r="EFG334" s="477"/>
      <c r="EFL334" s="477"/>
      <c r="EFO334" s="477"/>
      <c r="EFT334" s="477"/>
      <c r="EFW334" s="477"/>
      <c r="EGB334" s="477"/>
      <c r="EGE334" s="477"/>
      <c r="EGJ334" s="477"/>
      <c r="EGM334" s="477"/>
      <c r="EGR334" s="477"/>
      <c r="EGU334" s="477"/>
      <c r="EGZ334" s="477"/>
      <c r="EHC334" s="477"/>
      <c r="EHH334" s="477"/>
      <c r="EHK334" s="477"/>
      <c r="EHP334" s="477"/>
      <c r="EHS334" s="477"/>
      <c r="EHX334" s="477"/>
      <c r="EIA334" s="477"/>
      <c r="EIF334" s="477"/>
      <c r="EII334" s="477"/>
      <c r="EIN334" s="477"/>
      <c r="EIQ334" s="477"/>
      <c r="EIV334" s="477"/>
      <c r="EIY334" s="477"/>
      <c r="EJD334" s="477"/>
      <c r="EJG334" s="477"/>
      <c r="EJL334" s="477"/>
      <c r="EJO334" s="477"/>
      <c r="EJT334" s="477"/>
      <c r="EJW334" s="477"/>
      <c r="EKB334" s="477"/>
      <c r="EKE334" s="477"/>
      <c r="EKJ334" s="477"/>
      <c r="EKM334" s="477"/>
      <c r="EKR334" s="477"/>
      <c r="EKU334" s="477"/>
      <c r="EKZ334" s="477"/>
      <c r="ELC334" s="477"/>
      <c r="ELH334" s="477"/>
      <c r="ELK334" s="477"/>
      <c r="ELP334" s="477"/>
      <c r="ELS334" s="477"/>
      <c r="ELX334" s="477"/>
      <c r="EMA334" s="477"/>
      <c r="EMF334" s="477"/>
      <c r="EMI334" s="477"/>
      <c r="EMN334" s="477"/>
      <c r="EMQ334" s="477"/>
      <c r="EMV334" s="477"/>
      <c r="EMY334" s="477"/>
      <c r="END334" s="477"/>
      <c r="ENG334" s="477"/>
      <c r="ENL334" s="477"/>
      <c r="ENO334" s="477"/>
      <c r="ENT334" s="477"/>
      <c r="ENW334" s="477"/>
      <c r="EOB334" s="477"/>
      <c r="EOE334" s="477"/>
      <c r="EOJ334" s="477"/>
      <c r="EOM334" s="477"/>
      <c r="EOR334" s="477"/>
      <c r="EOU334" s="477"/>
      <c r="EOZ334" s="477"/>
      <c r="EPC334" s="477"/>
      <c r="EPH334" s="477"/>
      <c r="EPK334" s="477"/>
      <c r="EPP334" s="477"/>
      <c r="EPS334" s="477"/>
      <c r="EPX334" s="477"/>
      <c r="EQA334" s="477"/>
      <c r="EQF334" s="477"/>
      <c r="EQI334" s="477"/>
      <c r="EQN334" s="477"/>
      <c r="EQQ334" s="477"/>
      <c r="EQV334" s="477"/>
      <c r="EQY334" s="477"/>
      <c r="ERD334" s="477"/>
      <c r="ERG334" s="477"/>
      <c r="ERL334" s="477"/>
      <c r="ERO334" s="477"/>
      <c r="ERT334" s="477"/>
      <c r="ERW334" s="477"/>
      <c r="ESB334" s="477"/>
      <c r="ESE334" s="477"/>
      <c r="ESJ334" s="477"/>
      <c r="ESM334" s="477"/>
      <c r="ESR334" s="477"/>
      <c r="ESU334" s="477"/>
      <c r="ESZ334" s="477"/>
      <c r="ETC334" s="477"/>
      <c r="ETH334" s="477"/>
      <c r="ETK334" s="477"/>
      <c r="ETP334" s="477"/>
      <c r="ETS334" s="477"/>
      <c r="ETX334" s="477"/>
      <c r="EUA334" s="477"/>
      <c r="EUF334" s="477"/>
      <c r="EUI334" s="477"/>
      <c r="EUN334" s="477"/>
      <c r="EUQ334" s="477"/>
      <c r="EUV334" s="477"/>
      <c r="EUY334" s="477"/>
      <c r="EVD334" s="477"/>
      <c r="EVG334" s="477"/>
      <c r="EVL334" s="477"/>
      <c r="EVO334" s="477"/>
      <c r="EVT334" s="477"/>
      <c r="EVW334" s="477"/>
      <c r="EWB334" s="477"/>
      <c r="EWE334" s="477"/>
      <c r="EWJ334" s="477"/>
      <c r="EWM334" s="477"/>
      <c r="EWR334" s="477"/>
      <c r="EWU334" s="477"/>
      <c r="EWZ334" s="477"/>
      <c r="EXC334" s="477"/>
      <c r="EXH334" s="477"/>
      <c r="EXK334" s="477"/>
      <c r="EXP334" s="477"/>
      <c r="EXS334" s="477"/>
      <c r="EXX334" s="477"/>
      <c r="EYA334" s="477"/>
      <c r="EYF334" s="477"/>
      <c r="EYI334" s="477"/>
      <c r="EYN334" s="477"/>
      <c r="EYQ334" s="477"/>
      <c r="EYV334" s="477"/>
      <c r="EYY334" s="477"/>
      <c r="EZD334" s="477"/>
      <c r="EZG334" s="477"/>
      <c r="EZL334" s="477"/>
      <c r="EZO334" s="477"/>
      <c r="EZT334" s="477"/>
      <c r="EZW334" s="477"/>
      <c r="FAB334" s="477"/>
      <c r="FAE334" s="477"/>
      <c r="FAJ334" s="477"/>
      <c r="FAM334" s="477"/>
      <c r="FAR334" s="477"/>
      <c r="FAU334" s="477"/>
      <c r="FAZ334" s="477"/>
      <c r="FBC334" s="477"/>
      <c r="FBH334" s="477"/>
      <c r="FBK334" s="477"/>
      <c r="FBP334" s="477"/>
      <c r="FBS334" s="477"/>
      <c r="FBX334" s="477"/>
      <c r="FCA334" s="477"/>
      <c r="FCF334" s="477"/>
      <c r="FCI334" s="477"/>
      <c r="FCN334" s="477"/>
      <c r="FCQ334" s="477"/>
      <c r="FCV334" s="477"/>
      <c r="FCY334" s="477"/>
      <c r="FDD334" s="477"/>
      <c r="FDG334" s="477"/>
      <c r="FDL334" s="477"/>
      <c r="FDO334" s="477"/>
      <c r="FDT334" s="477"/>
      <c r="FDW334" s="477"/>
      <c r="FEB334" s="477"/>
      <c r="FEE334" s="477"/>
      <c r="FEJ334" s="477"/>
      <c r="FEM334" s="477"/>
      <c r="FER334" s="477"/>
      <c r="FEU334" s="477"/>
      <c r="FEZ334" s="477"/>
      <c r="FFC334" s="477"/>
      <c r="FFH334" s="477"/>
      <c r="FFK334" s="477"/>
      <c r="FFP334" s="477"/>
      <c r="FFS334" s="477"/>
      <c r="FFX334" s="477"/>
      <c r="FGA334" s="477"/>
      <c r="FGF334" s="477"/>
      <c r="FGI334" s="477"/>
      <c r="FGN334" s="477"/>
      <c r="FGQ334" s="477"/>
      <c r="FGV334" s="477"/>
      <c r="FGY334" s="477"/>
      <c r="FHD334" s="477"/>
      <c r="FHG334" s="477"/>
      <c r="FHL334" s="477"/>
      <c r="FHO334" s="477"/>
      <c r="FHT334" s="477"/>
      <c r="FHW334" s="477"/>
      <c r="FIB334" s="477"/>
      <c r="FIE334" s="477"/>
      <c r="FIJ334" s="477"/>
      <c r="FIM334" s="477"/>
      <c r="FIR334" s="477"/>
      <c r="FIU334" s="477"/>
      <c r="FIZ334" s="477"/>
      <c r="FJC334" s="477"/>
      <c r="FJH334" s="477"/>
      <c r="FJK334" s="477"/>
      <c r="FJP334" s="477"/>
      <c r="FJS334" s="477"/>
      <c r="FJX334" s="477"/>
      <c r="FKA334" s="477"/>
      <c r="FKF334" s="477"/>
      <c r="FKI334" s="477"/>
      <c r="FKN334" s="477"/>
      <c r="FKQ334" s="477"/>
      <c r="FKV334" s="477"/>
      <c r="FKY334" s="477"/>
      <c r="FLD334" s="477"/>
      <c r="FLG334" s="477"/>
      <c r="FLL334" s="477"/>
      <c r="FLO334" s="477"/>
      <c r="FLT334" s="477"/>
      <c r="FLW334" s="477"/>
      <c r="FMB334" s="477"/>
      <c r="FME334" s="477"/>
      <c r="FMJ334" s="477"/>
      <c r="FMM334" s="477"/>
      <c r="FMR334" s="477"/>
      <c r="FMU334" s="477"/>
      <c r="FMZ334" s="477"/>
      <c r="FNC334" s="477"/>
      <c r="FNH334" s="477"/>
      <c r="FNK334" s="477"/>
      <c r="FNP334" s="477"/>
      <c r="FNS334" s="477"/>
      <c r="FNX334" s="477"/>
      <c r="FOA334" s="477"/>
      <c r="FOF334" s="477"/>
      <c r="FOI334" s="477"/>
      <c r="FON334" s="477"/>
      <c r="FOQ334" s="477"/>
      <c r="FOV334" s="477"/>
      <c r="FOY334" s="477"/>
      <c r="FPD334" s="477"/>
      <c r="FPG334" s="477"/>
      <c r="FPL334" s="477"/>
      <c r="FPO334" s="477"/>
      <c r="FPT334" s="477"/>
      <c r="FPW334" s="477"/>
      <c r="FQB334" s="477"/>
      <c r="FQE334" s="477"/>
      <c r="FQJ334" s="477"/>
      <c r="FQM334" s="477"/>
      <c r="FQR334" s="477"/>
      <c r="FQU334" s="477"/>
      <c r="FQZ334" s="477"/>
      <c r="FRC334" s="477"/>
      <c r="FRH334" s="477"/>
      <c r="FRK334" s="477"/>
      <c r="FRP334" s="477"/>
      <c r="FRS334" s="477"/>
      <c r="FRX334" s="477"/>
      <c r="FSA334" s="477"/>
      <c r="FSF334" s="477"/>
      <c r="FSI334" s="477"/>
      <c r="FSN334" s="477"/>
      <c r="FSQ334" s="477"/>
      <c r="FSV334" s="477"/>
      <c r="FSY334" s="477"/>
      <c r="FTD334" s="477"/>
      <c r="FTG334" s="477"/>
      <c r="FTL334" s="477"/>
      <c r="FTO334" s="477"/>
      <c r="FTT334" s="477"/>
      <c r="FTW334" s="477"/>
      <c r="FUB334" s="477"/>
      <c r="FUE334" s="477"/>
      <c r="FUJ334" s="477"/>
      <c r="FUM334" s="477"/>
      <c r="FUR334" s="477"/>
      <c r="FUU334" s="477"/>
      <c r="FUZ334" s="477"/>
      <c r="FVC334" s="477"/>
      <c r="FVH334" s="477"/>
      <c r="FVK334" s="477"/>
      <c r="FVP334" s="477"/>
      <c r="FVS334" s="477"/>
      <c r="FVX334" s="477"/>
      <c r="FWA334" s="477"/>
      <c r="FWF334" s="477"/>
      <c r="FWI334" s="477"/>
      <c r="FWN334" s="477"/>
      <c r="FWQ334" s="477"/>
      <c r="FWV334" s="477"/>
      <c r="FWY334" s="477"/>
      <c r="FXD334" s="477"/>
      <c r="FXG334" s="477"/>
      <c r="FXL334" s="477"/>
      <c r="FXO334" s="477"/>
      <c r="FXT334" s="477"/>
      <c r="FXW334" s="477"/>
      <c r="FYB334" s="477"/>
      <c r="FYE334" s="477"/>
      <c r="FYJ334" s="477"/>
      <c r="FYM334" s="477"/>
      <c r="FYR334" s="477"/>
      <c r="FYU334" s="477"/>
      <c r="FYZ334" s="477"/>
      <c r="FZC334" s="477"/>
      <c r="FZH334" s="477"/>
      <c r="FZK334" s="477"/>
      <c r="FZP334" s="477"/>
      <c r="FZS334" s="477"/>
      <c r="FZX334" s="477"/>
      <c r="GAA334" s="477"/>
      <c r="GAF334" s="477"/>
      <c r="GAI334" s="477"/>
      <c r="GAN334" s="477"/>
      <c r="GAQ334" s="477"/>
      <c r="GAV334" s="477"/>
      <c r="GAY334" s="477"/>
      <c r="GBD334" s="477"/>
      <c r="GBG334" s="477"/>
      <c r="GBL334" s="477"/>
      <c r="GBO334" s="477"/>
      <c r="GBT334" s="477"/>
      <c r="GBW334" s="477"/>
      <c r="GCB334" s="477"/>
      <c r="GCE334" s="477"/>
      <c r="GCJ334" s="477"/>
      <c r="GCM334" s="477"/>
      <c r="GCR334" s="477"/>
      <c r="GCU334" s="477"/>
      <c r="GCZ334" s="477"/>
      <c r="GDC334" s="477"/>
      <c r="GDH334" s="477"/>
      <c r="GDK334" s="477"/>
      <c r="GDP334" s="477"/>
      <c r="GDS334" s="477"/>
      <c r="GDX334" s="477"/>
      <c r="GEA334" s="477"/>
      <c r="GEF334" s="477"/>
      <c r="GEI334" s="477"/>
      <c r="GEN334" s="477"/>
      <c r="GEQ334" s="477"/>
      <c r="GEV334" s="477"/>
      <c r="GEY334" s="477"/>
      <c r="GFD334" s="477"/>
      <c r="GFG334" s="477"/>
      <c r="GFL334" s="477"/>
      <c r="GFO334" s="477"/>
      <c r="GFT334" s="477"/>
      <c r="GFW334" s="477"/>
      <c r="GGB334" s="477"/>
      <c r="GGE334" s="477"/>
      <c r="GGJ334" s="477"/>
      <c r="GGM334" s="477"/>
      <c r="GGR334" s="477"/>
      <c r="GGU334" s="477"/>
      <c r="GGZ334" s="477"/>
      <c r="GHC334" s="477"/>
      <c r="GHH334" s="477"/>
      <c r="GHK334" s="477"/>
      <c r="GHP334" s="477"/>
      <c r="GHS334" s="477"/>
      <c r="GHX334" s="477"/>
      <c r="GIA334" s="477"/>
      <c r="GIF334" s="477"/>
      <c r="GII334" s="477"/>
      <c r="GIN334" s="477"/>
      <c r="GIQ334" s="477"/>
      <c r="GIV334" s="477"/>
      <c r="GIY334" s="477"/>
      <c r="GJD334" s="477"/>
      <c r="GJG334" s="477"/>
      <c r="GJL334" s="477"/>
      <c r="GJO334" s="477"/>
      <c r="GJT334" s="477"/>
      <c r="GJW334" s="477"/>
      <c r="GKB334" s="477"/>
      <c r="GKE334" s="477"/>
      <c r="GKJ334" s="477"/>
      <c r="GKM334" s="477"/>
      <c r="GKR334" s="477"/>
      <c r="GKU334" s="477"/>
      <c r="GKZ334" s="477"/>
      <c r="GLC334" s="477"/>
      <c r="GLH334" s="477"/>
      <c r="GLK334" s="477"/>
      <c r="GLP334" s="477"/>
      <c r="GLS334" s="477"/>
      <c r="GLX334" s="477"/>
      <c r="GMA334" s="477"/>
      <c r="GMF334" s="477"/>
      <c r="GMI334" s="477"/>
      <c r="GMN334" s="477"/>
      <c r="GMQ334" s="477"/>
      <c r="GMV334" s="477"/>
      <c r="GMY334" s="477"/>
      <c r="GND334" s="477"/>
      <c r="GNG334" s="477"/>
      <c r="GNL334" s="477"/>
      <c r="GNO334" s="477"/>
      <c r="GNT334" s="477"/>
      <c r="GNW334" s="477"/>
      <c r="GOB334" s="477"/>
      <c r="GOE334" s="477"/>
      <c r="GOJ334" s="477"/>
      <c r="GOM334" s="477"/>
      <c r="GOR334" s="477"/>
      <c r="GOU334" s="477"/>
      <c r="GOZ334" s="477"/>
      <c r="GPC334" s="477"/>
      <c r="GPH334" s="477"/>
      <c r="GPK334" s="477"/>
      <c r="GPP334" s="477"/>
      <c r="GPS334" s="477"/>
      <c r="GPX334" s="477"/>
      <c r="GQA334" s="477"/>
      <c r="GQF334" s="477"/>
      <c r="GQI334" s="477"/>
      <c r="GQN334" s="477"/>
      <c r="GQQ334" s="477"/>
      <c r="GQV334" s="477"/>
      <c r="GQY334" s="477"/>
      <c r="GRD334" s="477"/>
      <c r="GRG334" s="477"/>
      <c r="GRL334" s="477"/>
      <c r="GRO334" s="477"/>
      <c r="GRT334" s="477"/>
      <c r="GRW334" s="477"/>
      <c r="GSB334" s="477"/>
      <c r="GSE334" s="477"/>
      <c r="GSJ334" s="477"/>
      <c r="GSM334" s="477"/>
      <c r="GSR334" s="477"/>
      <c r="GSU334" s="477"/>
      <c r="GSZ334" s="477"/>
      <c r="GTC334" s="477"/>
      <c r="GTH334" s="477"/>
      <c r="GTK334" s="477"/>
      <c r="GTP334" s="477"/>
      <c r="GTS334" s="477"/>
      <c r="GTX334" s="477"/>
      <c r="GUA334" s="477"/>
      <c r="GUF334" s="477"/>
      <c r="GUI334" s="477"/>
      <c r="GUN334" s="477"/>
      <c r="GUQ334" s="477"/>
      <c r="GUV334" s="477"/>
      <c r="GUY334" s="477"/>
      <c r="GVD334" s="477"/>
      <c r="GVG334" s="477"/>
      <c r="GVL334" s="477"/>
      <c r="GVO334" s="477"/>
      <c r="GVT334" s="477"/>
      <c r="GVW334" s="477"/>
      <c r="GWB334" s="477"/>
      <c r="GWE334" s="477"/>
      <c r="GWJ334" s="477"/>
      <c r="GWM334" s="477"/>
      <c r="GWR334" s="477"/>
      <c r="GWU334" s="477"/>
      <c r="GWZ334" s="477"/>
      <c r="GXC334" s="477"/>
      <c r="GXH334" s="477"/>
      <c r="GXK334" s="477"/>
      <c r="GXP334" s="477"/>
      <c r="GXS334" s="477"/>
      <c r="GXX334" s="477"/>
      <c r="GYA334" s="477"/>
      <c r="GYF334" s="477"/>
      <c r="GYI334" s="477"/>
      <c r="GYN334" s="477"/>
      <c r="GYQ334" s="477"/>
      <c r="GYV334" s="477"/>
      <c r="GYY334" s="477"/>
      <c r="GZD334" s="477"/>
      <c r="GZG334" s="477"/>
      <c r="GZL334" s="477"/>
      <c r="GZO334" s="477"/>
      <c r="GZT334" s="477"/>
      <c r="GZW334" s="477"/>
      <c r="HAB334" s="477"/>
      <c r="HAE334" s="477"/>
      <c r="HAJ334" s="477"/>
      <c r="HAM334" s="477"/>
      <c r="HAR334" s="477"/>
      <c r="HAU334" s="477"/>
      <c r="HAZ334" s="477"/>
      <c r="HBC334" s="477"/>
      <c r="HBH334" s="477"/>
      <c r="HBK334" s="477"/>
      <c r="HBP334" s="477"/>
      <c r="HBS334" s="477"/>
      <c r="HBX334" s="477"/>
      <c r="HCA334" s="477"/>
      <c r="HCF334" s="477"/>
      <c r="HCI334" s="477"/>
      <c r="HCN334" s="477"/>
      <c r="HCQ334" s="477"/>
      <c r="HCV334" s="477"/>
      <c r="HCY334" s="477"/>
      <c r="HDD334" s="477"/>
      <c r="HDG334" s="477"/>
      <c r="HDL334" s="477"/>
      <c r="HDO334" s="477"/>
      <c r="HDT334" s="477"/>
      <c r="HDW334" s="477"/>
      <c r="HEB334" s="477"/>
      <c r="HEE334" s="477"/>
      <c r="HEJ334" s="477"/>
      <c r="HEM334" s="477"/>
      <c r="HER334" s="477"/>
      <c r="HEU334" s="477"/>
      <c r="HEZ334" s="477"/>
      <c r="HFC334" s="477"/>
      <c r="HFH334" s="477"/>
      <c r="HFK334" s="477"/>
      <c r="HFP334" s="477"/>
      <c r="HFS334" s="477"/>
      <c r="HFX334" s="477"/>
      <c r="HGA334" s="477"/>
      <c r="HGF334" s="477"/>
      <c r="HGI334" s="477"/>
      <c r="HGN334" s="477"/>
      <c r="HGQ334" s="477"/>
      <c r="HGV334" s="477"/>
      <c r="HGY334" s="477"/>
      <c r="HHD334" s="477"/>
      <c r="HHG334" s="477"/>
      <c r="HHL334" s="477"/>
      <c r="HHO334" s="477"/>
      <c r="HHT334" s="477"/>
      <c r="HHW334" s="477"/>
      <c r="HIB334" s="477"/>
      <c r="HIE334" s="477"/>
      <c r="HIJ334" s="477"/>
      <c r="HIM334" s="477"/>
      <c r="HIR334" s="477"/>
      <c r="HIU334" s="477"/>
      <c r="HIZ334" s="477"/>
      <c r="HJC334" s="477"/>
      <c r="HJH334" s="477"/>
      <c r="HJK334" s="477"/>
      <c r="HJP334" s="477"/>
      <c r="HJS334" s="477"/>
      <c r="HJX334" s="477"/>
      <c r="HKA334" s="477"/>
      <c r="HKF334" s="477"/>
      <c r="HKI334" s="477"/>
      <c r="HKN334" s="477"/>
      <c r="HKQ334" s="477"/>
      <c r="HKV334" s="477"/>
      <c r="HKY334" s="477"/>
      <c r="HLD334" s="477"/>
      <c r="HLG334" s="477"/>
      <c r="HLL334" s="477"/>
      <c r="HLO334" s="477"/>
      <c r="HLT334" s="477"/>
      <c r="HLW334" s="477"/>
      <c r="HMB334" s="477"/>
      <c r="HME334" s="477"/>
      <c r="HMJ334" s="477"/>
      <c r="HMM334" s="477"/>
      <c r="HMR334" s="477"/>
      <c r="HMU334" s="477"/>
      <c r="HMZ334" s="477"/>
      <c r="HNC334" s="477"/>
      <c r="HNH334" s="477"/>
      <c r="HNK334" s="477"/>
      <c r="HNP334" s="477"/>
      <c r="HNS334" s="477"/>
      <c r="HNX334" s="477"/>
      <c r="HOA334" s="477"/>
      <c r="HOF334" s="477"/>
      <c r="HOI334" s="477"/>
      <c r="HON334" s="477"/>
      <c r="HOQ334" s="477"/>
      <c r="HOV334" s="477"/>
      <c r="HOY334" s="477"/>
      <c r="HPD334" s="477"/>
      <c r="HPG334" s="477"/>
      <c r="HPL334" s="477"/>
      <c r="HPO334" s="477"/>
      <c r="HPT334" s="477"/>
      <c r="HPW334" s="477"/>
      <c r="HQB334" s="477"/>
      <c r="HQE334" s="477"/>
      <c r="HQJ334" s="477"/>
      <c r="HQM334" s="477"/>
      <c r="HQR334" s="477"/>
      <c r="HQU334" s="477"/>
      <c r="HQZ334" s="477"/>
      <c r="HRC334" s="477"/>
      <c r="HRH334" s="477"/>
      <c r="HRK334" s="477"/>
      <c r="HRP334" s="477"/>
      <c r="HRS334" s="477"/>
      <c r="HRX334" s="477"/>
      <c r="HSA334" s="477"/>
      <c r="HSF334" s="477"/>
      <c r="HSI334" s="477"/>
      <c r="HSN334" s="477"/>
      <c r="HSQ334" s="477"/>
      <c r="HSV334" s="477"/>
      <c r="HSY334" s="477"/>
      <c r="HTD334" s="477"/>
      <c r="HTG334" s="477"/>
      <c r="HTL334" s="477"/>
      <c r="HTO334" s="477"/>
      <c r="HTT334" s="477"/>
      <c r="HTW334" s="477"/>
      <c r="HUB334" s="477"/>
      <c r="HUE334" s="477"/>
      <c r="HUJ334" s="477"/>
      <c r="HUM334" s="477"/>
      <c r="HUR334" s="477"/>
      <c r="HUU334" s="477"/>
      <c r="HUZ334" s="477"/>
      <c r="HVC334" s="477"/>
      <c r="HVH334" s="477"/>
      <c r="HVK334" s="477"/>
      <c r="HVP334" s="477"/>
      <c r="HVS334" s="477"/>
      <c r="HVX334" s="477"/>
      <c r="HWA334" s="477"/>
      <c r="HWF334" s="477"/>
      <c r="HWI334" s="477"/>
      <c r="HWN334" s="477"/>
      <c r="HWQ334" s="477"/>
      <c r="HWV334" s="477"/>
      <c r="HWY334" s="477"/>
      <c r="HXD334" s="477"/>
      <c r="HXG334" s="477"/>
      <c r="HXL334" s="477"/>
      <c r="HXO334" s="477"/>
      <c r="HXT334" s="477"/>
      <c r="HXW334" s="477"/>
      <c r="HYB334" s="477"/>
      <c r="HYE334" s="477"/>
      <c r="HYJ334" s="477"/>
      <c r="HYM334" s="477"/>
      <c r="HYR334" s="477"/>
      <c r="HYU334" s="477"/>
      <c r="HYZ334" s="477"/>
      <c r="HZC334" s="477"/>
      <c r="HZH334" s="477"/>
      <c r="HZK334" s="477"/>
      <c r="HZP334" s="477"/>
      <c r="HZS334" s="477"/>
      <c r="HZX334" s="477"/>
      <c r="IAA334" s="477"/>
      <c r="IAF334" s="477"/>
      <c r="IAI334" s="477"/>
      <c r="IAN334" s="477"/>
      <c r="IAQ334" s="477"/>
      <c r="IAV334" s="477"/>
      <c r="IAY334" s="477"/>
      <c r="IBD334" s="477"/>
      <c r="IBG334" s="477"/>
      <c r="IBL334" s="477"/>
      <c r="IBO334" s="477"/>
      <c r="IBT334" s="477"/>
      <c r="IBW334" s="477"/>
      <c r="ICB334" s="477"/>
      <c r="ICE334" s="477"/>
      <c r="ICJ334" s="477"/>
      <c r="ICM334" s="477"/>
      <c r="ICR334" s="477"/>
      <c r="ICU334" s="477"/>
      <c r="ICZ334" s="477"/>
      <c r="IDC334" s="477"/>
      <c r="IDH334" s="477"/>
      <c r="IDK334" s="477"/>
      <c r="IDP334" s="477"/>
      <c r="IDS334" s="477"/>
      <c r="IDX334" s="477"/>
      <c r="IEA334" s="477"/>
      <c r="IEF334" s="477"/>
      <c r="IEI334" s="477"/>
      <c r="IEN334" s="477"/>
      <c r="IEQ334" s="477"/>
      <c r="IEV334" s="477"/>
      <c r="IEY334" s="477"/>
      <c r="IFD334" s="477"/>
      <c r="IFG334" s="477"/>
      <c r="IFL334" s="477"/>
      <c r="IFO334" s="477"/>
      <c r="IFT334" s="477"/>
      <c r="IFW334" s="477"/>
      <c r="IGB334" s="477"/>
      <c r="IGE334" s="477"/>
      <c r="IGJ334" s="477"/>
      <c r="IGM334" s="477"/>
      <c r="IGR334" s="477"/>
      <c r="IGU334" s="477"/>
      <c r="IGZ334" s="477"/>
      <c r="IHC334" s="477"/>
      <c r="IHH334" s="477"/>
      <c r="IHK334" s="477"/>
      <c r="IHP334" s="477"/>
      <c r="IHS334" s="477"/>
      <c r="IHX334" s="477"/>
      <c r="IIA334" s="477"/>
      <c r="IIF334" s="477"/>
      <c r="III334" s="477"/>
      <c r="IIN334" s="477"/>
      <c r="IIQ334" s="477"/>
      <c r="IIV334" s="477"/>
      <c r="IIY334" s="477"/>
      <c r="IJD334" s="477"/>
      <c r="IJG334" s="477"/>
      <c r="IJL334" s="477"/>
      <c r="IJO334" s="477"/>
      <c r="IJT334" s="477"/>
      <c r="IJW334" s="477"/>
      <c r="IKB334" s="477"/>
      <c r="IKE334" s="477"/>
      <c r="IKJ334" s="477"/>
      <c r="IKM334" s="477"/>
      <c r="IKR334" s="477"/>
      <c r="IKU334" s="477"/>
      <c r="IKZ334" s="477"/>
      <c r="ILC334" s="477"/>
      <c r="ILH334" s="477"/>
      <c r="ILK334" s="477"/>
      <c r="ILP334" s="477"/>
      <c r="ILS334" s="477"/>
      <c r="ILX334" s="477"/>
      <c r="IMA334" s="477"/>
      <c r="IMF334" s="477"/>
      <c r="IMI334" s="477"/>
      <c r="IMN334" s="477"/>
      <c r="IMQ334" s="477"/>
      <c r="IMV334" s="477"/>
      <c r="IMY334" s="477"/>
      <c r="IND334" s="477"/>
      <c r="ING334" s="477"/>
      <c r="INL334" s="477"/>
      <c r="INO334" s="477"/>
      <c r="INT334" s="477"/>
      <c r="INW334" s="477"/>
      <c r="IOB334" s="477"/>
      <c r="IOE334" s="477"/>
      <c r="IOJ334" s="477"/>
      <c r="IOM334" s="477"/>
      <c r="IOR334" s="477"/>
      <c r="IOU334" s="477"/>
      <c r="IOZ334" s="477"/>
      <c r="IPC334" s="477"/>
      <c r="IPH334" s="477"/>
      <c r="IPK334" s="477"/>
      <c r="IPP334" s="477"/>
      <c r="IPS334" s="477"/>
      <c r="IPX334" s="477"/>
      <c r="IQA334" s="477"/>
      <c r="IQF334" s="477"/>
      <c r="IQI334" s="477"/>
      <c r="IQN334" s="477"/>
      <c r="IQQ334" s="477"/>
      <c r="IQV334" s="477"/>
      <c r="IQY334" s="477"/>
      <c r="IRD334" s="477"/>
      <c r="IRG334" s="477"/>
      <c r="IRL334" s="477"/>
      <c r="IRO334" s="477"/>
      <c r="IRT334" s="477"/>
      <c r="IRW334" s="477"/>
      <c r="ISB334" s="477"/>
      <c r="ISE334" s="477"/>
      <c r="ISJ334" s="477"/>
      <c r="ISM334" s="477"/>
      <c r="ISR334" s="477"/>
      <c r="ISU334" s="477"/>
      <c r="ISZ334" s="477"/>
      <c r="ITC334" s="477"/>
      <c r="ITH334" s="477"/>
      <c r="ITK334" s="477"/>
      <c r="ITP334" s="477"/>
      <c r="ITS334" s="477"/>
      <c r="ITX334" s="477"/>
      <c r="IUA334" s="477"/>
      <c r="IUF334" s="477"/>
      <c r="IUI334" s="477"/>
      <c r="IUN334" s="477"/>
      <c r="IUQ334" s="477"/>
      <c r="IUV334" s="477"/>
      <c r="IUY334" s="477"/>
      <c r="IVD334" s="477"/>
      <c r="IVG334" s="477"/>
      <c r="IVL334" s="477"/>
      <c r="IVO334" s="477"/>
      <c r="IVT334" s="477"/>
      <c r="IVW334" s="477"/>
      <c r="IWB334" s="477"/>
      <c r="IWE334" s="477"/>
      <c r="IWJ334" s="477"/>
      <c r="IWM334" s="477"/>
      <c r="IWR334" s="477"/>
      <c r="IWU334" s="477"/>
      <c r="IWZ334" s="477"/>
      <c r="IXC334" s="477"/>
      <c r="IXH334" s="477"/>
      <c r="IXK334" s="477"/>
      <c r="IXP334" s="477"/>
      <c r="IXS334" s="477"/>
      <c r="IXX334" s="477"/>
      <c r="IYA334" s="477"/>
      <c r="IYF334" s="477"/>
      <c r="IYI334" s="477"/>
      <c r="IYN334" s="477"/>
      <c r="IYQ334" s="477"/>
      <c r="IYV334" s="477"/>
      <c r="IYY334" s="477"/>
      <c r="IZD334" s="477"/>
      <c r="IZG334" s="477"/>
      <c r="IZL334" s="477"/>
      <c r="IZO334" s="477"/>
      <c r="IZT334" s="477"/>
      <c r="IZW334" s="477"/>
      <c r="JAB334" s="477"/>
      <c r="JAE334" s="477"/>
      <c r="JAJ334" s="477"/>
      <c r="JAM334" s="477"/>
      <c r="JAR334" s="477"/>
      <c r="JAU334" s="477"/>
      <c r="JAZ334" s="477"/>
      <c r="JBC334" s="477"/>
      <c r="JBH334" s="477"/>
      <c r="JBK334" s="477"/>
      <c r="JBP334" s="477"/>
      <c r="JBS334" s="477"/>
      <c r="JBX334" s="477"/>
      <c r="JCA334" s="477"/>
      <c r="JCF334" s="477"/>
      <c r="JCI334" s="477"/>
      <c r="JCN334" s="477"/>
      <c r="JCQ334" s="477"/>
      <c r="JCV334" s="477"/>
      <c r="JCY334" s="477"/>
      <c r="JDD334" s="477"/>
      <c r="JDG334" s="477"/>
      <c r="JDL334" s="477"/>
      <c r="JDO334" s="477"/>
      <c r="JDT334" s="477"/>
      <c r="JDW334" s="477"/>
      <c r="JEB334" s="477"/>
      <c r="JEE334" s="477"/>
      <c r="JEJ334" s="477"/>
      <c r="JEM334" s="477"/>
      <c r="JER334" s="477"/>
      <c r="JEU334" s="477"/>
      <c r="JEZ334" s="477"/>
      <c r="JFC334" s="477"/>
      <c r="JFH334" s="477"/>
      <c r="JFK334" s="477"/>
      <c r="JFP334" s="477"/>
      <c r="JFS334" s="477"/>
      <c r="JFX334" s="477"/>
      <c r="JGA334" s="477"/>
      <c r="JGF334" s="477"/>
      <c r="JGI334" s="477"/>
      <c r="JGN334" s="477"/>
      <c r="JGQ334" s="477"/>
      <c r="JGV334" s="477"/>
      <c r="JGY334" s="477"/>
      <c r="JHD334" s="477"/>
      <c r="JHG334" s="477"/>
      <c r="JHL334" s="477"/>
      <c r="JHO334" s="477"/>
      <c r="JHT334" s="477"/>
      <c r="JHW334" s="477"/>
      <c r="JIB334" s="477"/>
      <c r="JIE334" s="477"/>
      <c r="JIJ334" s="477"/>
      <c r="JIM334" s="477"/>
      <c r="JIR334" s="477"/>
      <c r="JIU334" s="477"/>
      <c r="JIZ334" s="477"/>
      <c r="JJC334" s="477"/>
      <c r="JJH334" s="477"/>
      <c r="JJK334" s="477"/>
      <c r="JJP334" s="477"/>
      <c r="JJS334" s="477"/>
      <c r="JJX334" s="477"/>
      <c r="JKA334" s="477"/>
      <c r="JKF334" s="477"/>
      <c r="JKI334" s="477"/>
      <c r="JKN334" s="477"/>
      <c r="JKQ334" s="477"/>
      <c r="JKV334" s="477"/>
      <c r="JKY334" s="477"/>
      <c r="JLD334" s="477"/>
      <c r="JLG334" s="477"/>
      <c r="JLL334" s="477"/>
      <c r="JLO334" s="477"/>
      <c r="JLT334" s="477"/>
      <c r="JLW334" s="477"/>
      <c r="JMB334" s="477"/>
      <c r="JME334" s="477"/>
      <c r="JMJ334" s="477"/>
      <c r="JMM334" s="477"/>
      <c r="JMR334" s="477"/>
      <c r="JMU334" s="477"/>
      <c r="JMZ334" s="477"/>
      <c r="JNC334" s="477"/>
      <c r="JNH334" s="477"/>
      <c r="JNK334" s="477"/>
      <c r="JNP334" s="477"/>
      <c r="JNS334" s="477"/>
      <c r="JNX334" s="477"/>
      <c r="JOA334" s="477"/>
      <c r="JOF334" s="477"/>
      <c r="JOI334" s="477"/>
      <c r="JON334" s="477"/>
      <c r="JOQ334" s="477"/>
      <c r="JOV334" s="477"/>
      <c r="JOY334" s="477"/>
      <c r="JPD334" s="477"/>
      <c r="JPG334" s="477"/>
      <c r="JPL334" s="477"/>
      <c r="JPO334" s="477"/>
      <c r="JPT334" s="477"/>
      <c r="JPW334" s="477"/>
      <c r="JQB334" s="477"/>
      <c r="JQE334" s="477"/>
      <c r="JQJ334" s="477"/>
      <c r="JQM334" s="477"/>
      <c r="JQR334" s="477"/>
      <c r="JQU334" s="477"/>
      <c r="JQZ334" s="477"/>
      <c r="JRC334" s="477"/>
      <c r="JRH334" s="477"/>
      <c r="JRK334" s="477"/>
      <c r="JRP334" s="477"/>
      <c r="JRS334" s="477"/>
      <c r="JRX334" s="477"/>
      <c r="JSA334" s="477"/>
      <c r="JSF334" s="477"/>
      <c r="JSI334" s="477"/>
      <c r="JSN334" s="477"/>
      <c r="JSQ334" s="477"/>
      <c r="JSV334" s="477"/>
      <c r="JSY334" s="477"/>
      <c r="JTD334" s="477"/>
      <c r="JTG334" s="477"/>
      <c r="JTL334" s="477"/>
      <c r="JTO334" s="477"/>
      <c r="JTT334" s="477"/>
      <c r="JTW334" s="477"/>
      <c r="JUB334" s="477"/>
      <c r="JUE334" s="477"/>
      <c r="JUJ334" s="477"/>
      <c r="JUM334" s="477"/>
      <c r="JUR334" s="477"/>
      <c r="JUU334" s="477"/>
      <c r="JUZ334" s="477"/>
      <c r="JVC334" s="477"/>
      <c r="JVH334" s="477"/>
      <c r="JVK334" s="477"/>
      <c r="JVP334" s="477"/>
      <c r="JVS334" s="477"/>
      <c r="JVX334" s="477"/>
      <c r="JWA334" s="477"/>
      <c r="JWF334" s="477"/>
      <c r="JWI334" s="477"/>
      <c r="JWN334" s="477"/>
      <c r="JWQ334" s="477"/>
      <c r="JWV334" s="477"/>
      <c r="JWY334" s="477"/>
      <c r="JXD334" s="477"/>
      <c r="JXG334" s="477"/>
      <c r="JXL334" s="477"/>
      <c r="JXO334" s="477"/>
      <c r="JXT334" s="477"/>
      <c r="JXW334" s="477"/>
      <c r="JYB334" s="477"/>
      <c r="JYE334" s="477"/>
      <c r="JYJ334" s="477"/>
      <c r="JYM334" s="477"/>
      <c r="JYR334" s="477"/>
      <c r="JYU334" s="477"/>
      <c r="JYZ334" s="477"/>
      <c r="JZC334" s="477"/>
      <c r="JZH334" s="477"/>
      <c r="JZK334" s="477"/>
      <c r="JZP334" s="477"/>
      <c r="JZS334" s="477"/>
      <c r="JZX334" s="477"/>
      <c r="KAA334" s="477"/>
      <c r="KAF334" s="477"/>
      <c r="KAI334" s="477"/>
      <c r="KAN334" s="477"/>
      <c r="KAQ334" s="477"/>
      <c r="KAV334" s="477"/>
      <c r="KAY334" s="477"/>
      <c r="KBD334" s="477"/>
      <c r="KBG334" s="477"/>
      <c r="KBL334" s="477"/>
      <c r="KBO334" s="477"/>
      <c r="KBT334" s="477"/>
      <c r="KBW334" s="477"/>
      <c r="KCB334" s="477"/>
      <c r="KCE334" s="477"/>
      <c r="KCJ334" s="477"/>
      <c r="KCM334" s="477"/>
      <c r="KCR334" s="477"/>
      <c r="KCU334" s="477"/>
      <c r="KCZ334" s="477"/>
      <c r="KDC334" s="477"/>
      <c r="KDH334" s="477"/>
      <c r="KDK334" s="477"/>
      <c r="KDP334" s="477"/>
      <c r="KDS334" s="477"/>
      <c r="KDX334" s="477"/>
      <c r="KEA334" s="477"/>
      <c r="KEF334" s="477"/>
      <c r="KEI334" s="477"/>
      <c r="KEN334" s="477"/>
      <c r="KEQ334" s="477"/>
      <c r="KEV334" s="477"/>
      <c r="KEY334" s="477"/>
      <c r="KFD334" s="477"/>
      <c r="KFG334" s="477"/>
      <c r="KFL334" s="477"/>
      <c r="KFO334" s="477"/>
      <c r="KFT334" s="477"/>
      <c r="KFW334" s="477"/>
      <c r="KGB334" s="477"/>
      <c r="KGE334" s="477"/>
      <c r="KGJ334" s="477"/>
      <c r="KGM334" s="477"/>
      <c r="KGR334" s="477"/>
      <c r="KGU334" s="477"/>
      <c r="KGZ334" s="477"/>
      <c r="KHC334" s="477"/>
      <c r="KHH334" s="477"/>
      <c r="KHK334" s="477"/>
      <c r="KHP334" s="477"/>
      <c r="KHS334" s="477"/>
      <c r="KHX334" s="477"/>
      <c r="KIA334" s="477"/>
      <c r="KIF334" s="477"/>
      <c r="KII334" s="477"/>
      <c r="KIN334" s="477"/>
      <c r="KIQ334" s="477"/>
      <c r="KIV334" s="477"/>
      <c r="KIY334" s="477"/>
      <c r="KJD334" s="477"/>
      <c r="KJG334" s="477"/>
      <c r="KJL334" s="477"/>
      <c r="KJO334" s="477"/>
      <c r="KJT334" s="477"/>
      <c r="KJW334" s="477"/>
      <c r="KKB334" s="477"/>
      <c r="KKE334" s="477"/>
      <c r="KKJ334" s="477"/>
      <c r="KKM334" s="477"/>
      <c r="KKR334" s="477"/>
      <c r="KKU334" s="477"/>
      <c r="KKZ334" s="477"/>
      <c r="KLC334" s="477"/>
      <c r="KLH334" s="477"/>
      <c r="KLK334" s="477"/>
      <c r="KLP334" s="477"/>
      <c r="KLS334" s="477"/>
      <c r="KLX334" s="477"/>
      <c r="KMA334" s="477"/>
      <c r="KMF334" s="477"/>
      <c r="KMI334" s="477"/>
      <c r="KMN334" s="477"/>
      <c r="KMQ334" s="477"/>
      <c r="KMV334" s="477"/>
      <c r="KMY334" s="477"/>
      <c r="KND334" s="477"/>
      <c r="KNG334" s="477"/>
      <c r="KNL334" s="477"/>
      <c r="KNO334" s="477"/>
      <c r="KNT334" s="477"/>
      <c r="KNW334" s="477"/>
      <c r="KOB334" s="477"/>
      <c r="KOE334" s="477"/>
      <c r="KOJ334" s="477"/>
      <c r="KOM334" s="477"/>
      <c r="KOR334" s="477"/>
      <c r="KOU334" s="477"/>
      <c r="KOZ334" s="477"/>
      <c r="KPC334" s="477"/>
      <c r="KPH334" s="477"/>
      <c r="KPK334" s="477"/>
      <c r="KPP334" s="477"/>
      <c r="KPS334" s="477"/>
      <c r="KPX334" s="477"/>
      <c r="KQA334" s="477"/>
      <c r="KQF334" s="477"/>
      <c r="KQI334" s="477"/>
      <c r="KQN334" s="477"/>
      <c r="KQQ334" s="477"/>
      <c r="KQV334" s="477"/>
      <c r="KQY334" s="477"/>
      <c r="KRD334" s="477"/>
      <c r="KRG334" s="477"/>
      <c r="KRL334" s="477"/>
      <c r="KRO334" s="477"/>
      <c r="KRT334" s="477"/>
      <c r="KRW334" s="477"/>
      <c r="KSB334" s="477"/>
      <c r="KSE334" s="477"/>
      <c r="KSJ334" s="477"/>
      <c r="KSM334" s="477"/>
      <c r="KSR334" s="477"/>
      <c r="KSU334" s="477"/>
      <c r="KSZ334" s="477"/>
      <c r="KTC334" s="477"/>
      <c r="KTH334" s="477"/>
      <c r="KTK334" s="477"/>
      <c r="KTP334" s="477"/>
      <c r="KTS334" s="477"/>
      <c r="KTX334" s="477"/>
      <c r="KUA334" s="477"/>
      <c r="KUF334" s="477"/>
      <c r="KUI334" s="477"/>
      <c r="KUN334" s="477"/>
      <c r="KUQ334" s="477"/>
      <c r="KUV334" s="477"/>
      <c r="KUY334" s="477"/>
      <c r="KVD334" s="477"/>
      <c r="KVG334" s="477"/>
      <c r="KVL334" s="477"/>
      <c r="KVO334" s="477"/>
      <c r="KVT334" s="477"/>
      <c r="KVW334" s="477"/>
      <c r="KWB334" s="477"/>
      <c r="KWE334" s="477"/>
      <c r="KWJ334" s="477"/>
      <c r="KWM334" s="477"/>
      <c r="KWR334" s="477"/>
      <c r="KWU334" s="477"/>
      <c r="KWZ334" s="477"/>
      <c r="KXC334" s="477"/>
      <c r="KXH334" s="477"/>
      <c r="KXK334" s="477"/>
      <c r="KXP334" s="477"/>
      <c r="KXS334" s="477"/>
      <c r="KXX334" s="477"/>
      <c r="KYA334" s="477"/>
      <c r="KYF334" s="477"/>
      <c r="KYI334" s="477"/>
      <c r="KYN334" s="477"/>
      <c r="KYQ334" s="477"/>
      <c r="KYV334" s="477"/>
      <c r="KYY334" s="477"/>
      <c r="KZD334" s="477"/>
      <c r="KZG334" s="477"/>
      <c r="KZL334" s="477"/>
      <c r="KZO334" s="477"/>
      <c r="KZT334" s="477"/>
      <c r="KZW334" s="477"/>
      <c r="LAB334" s="477"/>
      <c r="LAE334" s="477"/>
      <c r="LAJ334" s="477"/>
      <c r="LAM334" s="477"/>
      <c r="LAR334" s="477"/>
      <c r="LAU334" s="477"/>
      <c r="LAZ334" s="477"/>
      <c r="LBC334" s="477"/>
      <c r="LBH334" s="477"/>
      <c r="LBK334" s="477"/>
      <c r="LBP334" s="477"/>
      <c r="LBS334" s="477"/>
      <c r="LBX334" s="477"/>
      <c r="LCA334" s="477"/>
      <c r="LCF334" s="477"/>
      <c r="LCI334" s="477"/>
      <c r="LCN334" s="477"/>
      <c r="LCQ334" s="477"/>
      <c r="LCV334" s="477"/>
      <c r="LCY334" s="477"/>
      <c r="LDD334" s="477"/>
      <c r="LDG334" s="477"/>
      <c r="LDL334" s="477"/>
      <c r="LDO334" s="477"/>
      <c r="LDT334" s="477"/>
      <c r="LDW334" s="477"/>
      <c r="LEB334" s="477"/>
      <c r="LEE334" s="477"/>
      <c r="LEJ334" s="477"/>
      <c r="LEM334" s="477"/>
      <c r="LER334" s="477"/>
      <c r="LEU334" s="477"/>
      <c r="LEZ334" s="477"/>
      <c r="LFC334" s="477"/>
      <c r="LFH334" s="477"/>
      <c r="LFK334" s="477"/>
      <c r="LFP334" s="477"/>
      <c r="LFS334" s="477"/>
      <c r="LFX334" s="477"/>
      <c r="LGA334" s="477"/>
      <c r="LGF334" s="477"/>
      <c r="LGI334" s="477"/>
      <c r="LGN334" s="477"/>
      <c r="LGQ334" s="477"/>
      <c r="LGV334" s="477"/>
      <c r="LGY334" s="477"/>
      <c r="LHD334" s="477"/>
      <c r="LHG334" s="477"/>
      <c r="LHL334" s="477"/>
      <c r="LHO334" s="477"/>
      <c r="LHT334" s="477"/>
      <c r="LHW334" s="477"/>
      <c r="LIB334" s="477"/>
      <c r="LIE334" s="477"/>
      <c r="LIJ334" s="477"/>
      <c r="LIM334" s="477"/>
      <c r="LIR334" s="477"/>
      <c r="LIU334" s="477"/>
      <c r="LIZ334" s="477"/>
      <c r="LJC334" s="477"/>
      <c r="LJH334" s="477"/>
      <c r="LJK334" s="477"/>
      <c r="LJP334" s="477"/>
      <c r="LJS334" s="477"/>
      <c r="LJX334" s="477"/>
      <c r="LKA334" s="477"/>
      <c r="LKF334" s="477"/>
      <c r="LKI334" s="477"/>
      <c r="LKN334" s="477"/>
      <c r="LKQ334" s="477"/>
      <c r="LKV334" s="477"/>
      <c r="LKY334" s="477"/>
      <c r="LLD334" s="477"/>
      <c r="LLG334" s="477"/>
      <c r="LLL334" s="477"/>
      <c r="LLO334" s="477"/>
      <c r="LLT334" s="477"/>
      <c r="LLW334" s="477"/>
      <c r="LMB334" s="477"/>
      <c r="LME334" s="477"/>
      <c r="LMJ334" s="477"/>
      <c r="LMM334" s="477"/>
      <c r="LMR334" s="477"/>
      <c r="LMU334" s="477"/>
      <c r="LMZ334" s="477"/>
      <c r="LNC334" s="477"/>
      <c r="LNH334" s="477"/>
      <c r="LNK334" s="477"/>
      <c r="LNP334" s="477"/>
      <c r="LNS334" s="477"/>
      <c r="LNX334" s="477"/>
      <c r="LOA334" s="477"/>
      <c r="LOF334" s="477"/>
      <c r="LOI334" s="477"/>
      <c r="LON334" s="477"/>
      <c r="LOQ334" s="477"/>
      <c r="LOV334" s="477"/>
      <c r="LOY334" s="477"/>
      <c r="LPD334" s="477"/>
      <c r="LPG334" s="477"/>
      <c r="LPL334" s="477"/>
      <c r="LPO334" s="477"/>
      <c r="LPT334" s="477"/>
      <c r="LPW334" s="477"/>
      <c r="LQB334" s="477"/>
      <c r="LQE334" s="477"/>
      <c r="LQJ334" s="477"/>
      <c r="LQM334" s="477"/>
      <c r="LQR334" s="477"/>
      <c r="LQU334" s="477"/>
      <c r="LQZ334" s="477"/>
      <c r="LRC334" s="477"/>
      <c r="LRH334" s="477"/>
      <c r="LRK334" s="477"/>
      <c r="LRP334" s="477"/>
      <c r="LRS334" s="477"/>
      <c r="LRX334" s="477"/>
      <c r="LSA334" s="477"/>
      <c r="LSF334" s="477"/>
      <c r="LSI334" s="477"/>
      <c r="LSN334" s="477"/>
      <c r="LSQ334" s="477"/>
      <c r="LSV334" s="477"/>
      <c r="LSY334" s="477"/>
      <c r="LTD334" s="477"/>
      <c r="LTG334" s="477"/>
      <c r="LTL334" s="477"/>
      <c r="LTO334" s="477"/>
      <c r="LTT334" s="477"/>
      <c r="LTW334" s="477"/>
      <c r="LUB334" s="477"/>
      <c r="LUE334" s="477"/>
      <c r="LUJ334" s="477"/>
      <c r="LUM334" s="477"/>
      <c r="LUR334" s="477"/>
      <c r="LUU334" s="477"/>
      <c r="LUZ334" s="477"/>
      <c r="LVC334" s="477"/>
      <c r="LVH334" s="477"/>
      <c r="LVK334" s="477"/>
      <c r="LVP334" s="477"/>
      <c r="LVS334" s="477"/>
      <c r="LVX334" s="477"/>
      <c r="LWA334" s="477"/>
      <c r="LWF334" s="477"/>
      <c r="LWI334" s="477"/>
      <c r="LWN334" s="477"/>
      <c r="LWQ334" s="477"/>
      <c r="LWV334" s="477"/>
      <c r="LWY334" s="477"/>
      <c r="LXD334" s="477"/>
      <c r="LXG334" s="477"/>
      <c r="LXL334" s="477"/>
      <c r="LXO334" s="477"/>
      <c r="LXT334" s="477"/>
      <c r="LXW334" s="477"/>
      <c r="LYB334" s="477"/>
      <c r="LYE334" s="477"/>
      <c r="LYJ334" s="477"/>
      <c r="LYM334" s="477"/>
      <c r="LYR334" s="477"/>
      <c r="LYU334" s="477"/>
      <c r="LYZ334" s="477"/>
      <c r="LZC334" s="477"/>
      <c r="LZH334" s="477"/>
      <c r="LZK334" s="477"/>
      <c r="LZP334" s="477"/>
      <c r="LZS334" s="477"/>
      <c r="LZX334" s="477"/>
      <c r="MAA334" s="477"/>
      <c r="MAF334" s="477"/>
      <c r="MAI334" s="477"/>
      <c r="MAN334" s="477"/>
      <c r="MAQ334" s="477"/>
      <c r="MAV334" s="477"/>
      <c r="MAY334" s="477"/>
      <c r="MBD334" s="477"/>
      <c r="MBG334" s="477"/>
      <c r="MBL334" s="477"/>
      <c r="MBO334" s="477"/>
      <c r="MBT334" s="477"/>
      <c r="MBW334" s="477"/>
      <c r="MCB334" s="477"/>
      <c r="MCE334" s="477"/>
      <c r="MCJ334" s="477"/>
      <c r="MCM334" s="477"/>
      <c r="MCR334" s="477"/>
      <c r="MCU334" s="477"/>
      <c r="MCZ334" s="477"/>
      <c r="MDC334" s="477"/>
      <c r="MDH334" s="477"/>
      <c r="MDK334" s="477"/>
      <c r="MDP334" s="477"/>
      <c r="MDS334" s="477"/>
      <c r="MDX334" s="477"/>
      <c r="MEA334" s="477"/>
      <c r="MEF334" s="477"/>
      <c r="MEI334" s="477"/>
      <c r="MEN334" s="477"/>
      <c r="MEQ334" s="477"/>
      <c r="MEV334" s="477"/>
      <c r="MEY334" s="477"/>
      <c r="MFD334" s="477"/>
      <c r="MFG334" s="477"/>
      <c r="MFL334" s="477"/>
      <c r="MFO334" s="477"/>
      <c r="MFT334" s="477"/>
      <c r="MFW334" s="477"/>
      <c r="MGB334" s="477"/>
      <c r="MGE334" s="477"/>
      <c r="MGJ334" s="477"/>
      <c r="MGM334" s="477"/>
      <c r="MGR334" s="477"/>
      <c r="MGU334" s="477"/>
      <c r="MGZ334" s="477"/>
      <c r="MHC334" s="477"/>
      <c r="MHH334" s="477"/>
      <c r="MHK334" s="477"/>
      <c r="MHP334" s="477"/>
      <c r="MHS334" s="477"/>
      <c r="MHX334" s="477"/>
      <c r="MIA334" s="477"/>
      <c r="MIF334" s="477"/>
      <c r="MII334" s="477"/>
      <c r="MIN334" s="477"/>
      <c r="MIQ334" s="477"/>
      <c r="MIV334" s="477"/>
      <c r="MIY334" s="477"/>
      <c r="MJD334" s="477"/>
      <c r="MJG334" s="477"/>
      <c r="MJL334" s="477"/>
      <c r="MJO334" s="477"/>
      <c r="MJT334" s="477"/>
      <c r="MJW334" s="477"/>
      <c r="MKB334" s="477"/>
      <c r="MKE334" s="477"/>
      <c r="MKJ334" s="477"/>
      <c r="MKM334" s="477"/>
      <c r="MKR334" s="477"/>
      <c r="MKU334" s="477"/>
      <c r="MKZ334" s="477"/>
      <c r="MLC334" s="477"/>
      <c r="MLH334" s="477"/>
      <c r="MLK334" s="477"/>
      <c r="MLP334" s="477"/>
      <c r="MLS334" s="477"/>
      <c r="MLX334" s="477"/>
      <c r="MMA334" s="477"/>
      <c r="MMF334" s="477"/>
      <c r="MMI334" s="477"/>
      <c r="MMN334" s="477"/>
      <c r="MMQ334" s="477"/>
      <c r="MMV334" s="477"/>
      <c r="MMY334" s="477"/>
      <c r="MND334" s="477"/>
      <c r="MNG334" s="477"/>
      <c r="MNL334" s="477"/>
      <c r="MNO334" s="477"/>
      <c r="MNT334" s="477"/>
      <c r="MNW334" s="477"/>
      <c r="MOB334" s="477"/>
      <c r="MOE334" s="477"/>
      <c r="MOJ334" s="477"/>
      <c r="MOM334" s="477"/>
      <c r="MOR334" s="477"/>
      <c r="MOU334" s="477"/>
      <c r="MOZ334" s="477"/>
      <c r="MPC334" s="477"/>
      <c r="MPH334" s="477"/>
      <c r="MPK334" s="477"/>
      <c r="MPP334" s="477"/>
      <c r="MPS334" s="477"/>
      <c r="MPX334" s="477"/>
      <c r="MQA334" s="477"/>
      <c r="MQF334" s="477"/>
      <c r="MQI334" s="477"/>
      <c r="MQN334" s="477"/>
      <c r="MQQ334" s="477"/>
      <c r="MQV334" s="477"/>
      <c r="MQY334" s="477"/>
      <c r="MRD334" s="477"/>
      <c r="MRG334" s="477"/>
      <c r="MRL334" s="477"/>
      <c r="MRO334" s="477"/>
      <c r="MRT334" s="477"/>
      <c r="MRW334" s="477"/>
      <c r="MSB334" s="477"/>
      <c r="MSE334" s="477"/>
      <c r="MSJ334" s="477"/>
      <c r="MSM334" s="477"/>
      <c r="MSR334" s="477"/>
      <c r="MSU334" s="477"/>
      <c r="MSZ334" s="477"/>
      <c r="MTC334" s="477"/>
      <c r="MTH334" s="477"/>
      <c r="MTK334" s="477"/>
      <c r="MTP334" s="477"/>
      <c r="MTS334" s="477"/>
      <c r="MTX334" s="477"/>
      <c r="MUA334" s="477"/>
      <c r="MUF334" s="477"/>
      <c r="MUI334" s="477"/>
      <c r="MUN334" s="477"/>
      <c r="MUQ334" s="477"/>
      <c r="MUV334" s="477"/>
      <c r="MUY334" s="477"/>
      <c r="MVD334" s="477"/>
      <c r="MVG334" s="477"/>
      <c r="MVL334" s="477"/>
      <c r="MVO334" s="477"/>
      <c r="MVT334" s="477"/>
      <c r="MVW334" s="477"/>
      <c r="MWB334" s="477"/>
      <c r="MWE334" s="477"/>
      <c r="MWJ334" s="477"/>
      <c r="MWM334" s="477"/>
      <c r="MWR334" s="477"/>
      <c r="MWU334" s="477"/>
      <c r="MWZ334" s="477"/>
      <c r="MXC334" s="477"/>
      <c r="MXH334" s="477"/>
      <c r="MXK334" s="477"/>
      <c r="MXP334" s="477"/>
      <c r="MXS334" s="477"/>
      <c r="MXX334" s="477"/>
      <c r="MYA334" s="477"/>
      <c r="MYF334" s="477"/>
      <c r="MYI334" s="477"/>
      <c r="MYN334" s="477"/>
      <c r="MYQ334" s="477"/>
      <c r="MYV334" s="477"/>
      <c r="MYY334" s="477"/>
      <c r="MZD334" s="477"/>
      <c r="MZG334" s="477"/>
      <c r="MZL334" s="477"/>
      <c r="MZO334" s="477"/>
      <c r="MZT334" s="477"/>
      <c r="MZW334" s="477"/>
      <c r="NAB334" s="477"/>
      <c r="NAE334" s="477"/>
      <c r="NAJ334" s="477"/>
      <c r="NAM334" s="477"/>
      <c r="NAR334" s="477"/>
      <c r="NAU334" s="477"/>
      <c r="NAZ334" s="477"/>
      <c r="NBC334" s="477"/>
      <c r="NBH334" s="477"/>
      <c r="NBK334" s="477"/>
      <c r="NBP334" s="477"/>
      <c r="NBS334" s="477"/>
      <c r="NBX334" s="477"/>
      <c r="NCA334" s="477"/>
      <c r="NCF334" s="477"/>
      <c r="NCI334" s="477"/>
      <c r="NCN334" s="477"/>
      <c r="NCQ334" s="477"/>
      <c r="NCV334" s="477"/>
      <c r="NCY334" s="477"/>
      <c r="NDD334" s="477"/>
      <c r="NDG334" s="477"/>
      <c r="NDL334" s="477"/>
      <c r="NDO334" s="477"/>
      <c r="NDT334" s="477"/>
      <c r="NDW334" s="477"/>
      <c r="NEB334" s="477"/>
      <c r="NEE334" s="477"/>
      <c r="NEJ334" s="477"/>
      <c r="NEM334" s="477"/>
      <c r="NER334" s="477"/>
      <c r="NEU334" s="477"/>
      <c r="NEZ334" s="477"/>
      <c r="NFC334" s="477"/>
      <c r="NFH334" s="477"/>
      <c r="NFK334" s="477"/>
      <c r="NFP334" s="477"/>
      <c r="NFS334" s="477"/>
      <c r="NFX334" s="477"/>
      <c r="NGA334" s="477"/>
      <c r="NGF334" s="477"/>
      <c r="NGI334" s="477"/>
      <c r="NGN334" s="477"/>
      <c r="NGQ334" s="477"/>
      <c r="NGV334" s="477"/>
      <c r="NGY334" s="477"/>
      <c r="NHD334" s="477"/>
      <c r="NHG334" s="477"/>
      <c r="NHL334" s="477"/>
      <c r="NHO334" s="477"/>
      <c r="NHT334" s="477"/>
      <c r="NHW334" s="477"/>
      <c r="NIB334" s="477"/>
      <c r="NIE334" s="477"/>
      <c r="NIJ334" s="477"/>
      <c r="NIM334" s="477"/>
      <c r="NIR334" s="477"/>
      <c r="NIU334" s="477"/>
      <c r="NIZ334" s="477"/>
      <c r="NJC334" s="477"/>
      <c r="NJH334" s="477"/>
      <c r="NJK334" s="477"/>
      <c r="NJP334" s="477"/>
      <c r="NJS334" s="477"/>
      <c r="NJX334" s="477"/>
      <c r="NKA334" s="477"/>
      <c r="NKF334" s="477"/>
      <c r="NKI334" s="477"/>
      <c r="NKN334" s="477"/>
      <c r="NKQ334" s="477"/>
      <c r="NKV334" s="477"/>
      <c r="NKY334" s="477"/>
      <c r="NLD334" s="477"/>
      <c r="NLG334" s="477"/>
      <c r="NLL334" s="477"/>
      <c r="NLO334" s="477"/>
      <c r="NLT334" s="477"/>
      <c r="NLW334" s="477"/>
      <c r="NMB334" s="477"/>
      <c r="NME334" s="477"/>
      <c r="NMJ334" s="477"/>
      <c r="NMM334" s="477"/>
      <c r="NMR334" s="477"/>
      <c r="NMU334" s="477"/>
      <c r="NMZ334" s="477"/>
      <c r="NNC334" s="477"/>
      <c r="NNH334" s="477"/>
      <c r="NNK334" s="477"/>
      <c r="NNP334" s="477"/>
      <c r="NNS334" s="477"/>
      <c r="NNX334" s="477"/>
      <c r="NOA334" s="477"/>
      <c r="NOF334" s="477"/>
      <c r="NOI334" s="477"/>
      <c r="NON334" s="477"/>
      <c r="NOQ334" s="477"/>
      <c r="NOV334" s="477"/>
      <c r="NOY334" s="477"/>
      <c r="NPD334" s="477"/>
      <c r="NPG334" s="477"/>
      <c r="NPL334" s="477"/>
      <c r="NPO334" s="477"/>
      <c r="NPT334" s="477"/>
      <c r="NPW334" s="477"/>
      <c r="NQB334" s="477"/>
      <c r="NQE334" s="477"/>
      <c r="NQJ334" s="477"/>
      <c r="NQM334" s="477"/>
      <c r="NQR334" s="477"/>
      <c r="NQU334" s="477"/>
      <c r="NQZ334" s="477"/>
      <c r="NRC334" s="477"/>
      <c r="NRH334" s="477"/>
      <c r="NRK334" s="477"/>
      <c r="NRP334" s="477"/>
      <c r="NRS334" s="477"/>
      <c r="NRX334" s="477"/>
      <c r="NSA334" s="477"/>
      <c r="NSF334" s="477"/>
      <c r="NSI334" s="477"/>
      <c r="NSN334" s="477"/>
      <c r="NSQ334" s="477"/>
      <c r="NSV334" s="477"/>
      <c r="NSY334" s="477"/>
      <c r="NTD334" s="477"/>
      <c r="NTG334" s="477"/>
      <c r="NTL334" s="477"/>
      <c r="NTO334" s="477"/>
      <c r="NTT334" s="477"/>
      <c r="NTW334" s="477"/>
      <c r="NUB334" s="477"/>
      <c r="NUE334" s="477"/>
      <c r="NUJ334" s="477"/>
      <c r="NUM334" s="477"/>
      <c r="NUR334" s="477"/>
      <c r="NUU334" s="477"/>
      <c r="NUZ334" s="477"/>
      <c r="NVC334" s="477"/>
      <c r="NVH334" s="477"/>
      <c r="NVK334" s="477"/>
      <c r="NVP334" s="477"/>
      <c r="NVS334" s="477"/>
      <c r="NVX334" s="477"/>
      <c r="NWA334" s="477"/>
      <c r="NWF334" s="477"/>
      <c r="NWI334" s="477"/>
      <c r="NWN334" s="477"/>
      <c r="NWQ334" s="477"/>
      <c r="NWV334" s="477"/>
      <c r="NWY334" s="477"/>
      <c r="NXD334" s="477"/>
      <c r="NXG334" s="477"/>
      <c r="NXL334" s="477"/>
      <c r="NXO334" s="477"/>
      <c r="NXT334" s="477"/>
      <c r="NXW334" s="477"/>
      <c r="NYB334" s="477"/>
      <c r="NYE334" s="477"/>
      <c r="NYJ334" s="477"/>
      <c r="NYM334" s="477"/>
      <c r="NYR334" s="477"/>
      <c r="NYU334" s="477"/>
      <c r="NYZ334" s="477"/>
      <c r="NZC334" s="477"/>
      <c r="NZH334" s="477"/>
      <c r="NZK334" s="477"/>
      <c r="NZP334" s="477"/>
      <c r="NZS334" s="477"/>
      <c r="NZX334" s="477"/>
      <c r="OAA334" s="477"/>
      <c r="OAF334" s="477"/>
      <c r="OAI334" s="477"/>
      <c r="OAN334" s="477"/>
      <c r="OAQ334" s="477"/>
      <c r="OAV334" s="477"/>
      <c r="OAY334" s="477"/>
      <c r="OBD334" s="477"/>
      <c r="OBG334" s="477"/>
      <c r="OBL334" s="477"/>
      <c r="OBO334" s="477"/>
      <c r="OBT334" s="477"/>
      <c r="OBW334" s="477"/>
      <c r="OCB334" s="477"/>
      <c r="OCE334" s="477"/>
      <c r="OCJ334" s="477"/>
      <c r="OCM334" s="477"/>
      <c r="OCR334" s="477"/>
      <c r="OCU334" s="477"/>
      <c r="OCZ334" s="477"/>
      <c r="ODC334" s="477"/>
      <c r="ODH334" s="477"/>
      <c r="ODK334" s="477"/>
      <c r="ODP334" s="477"/>
      <c r="ODS334" s="477"/>
      <c r="ODX334" s="477"/>
      <c r="OEA334" s="477"/>
      <c r="OEF334" s="477"/>
      <c r="OEI334" s="477"/>
      <c r="OEN334" s="477"/>
      <c r="OEQ334" s="477"/>
      <c r="OEV334" s="477"/>
      <c r="OEY334" s="477"/>
      <c r="OFD334" s="477"/>
      <c r="OFG334" s="477"/>
      <c r="OFL334" s="477"/>
      <c r="OFO334" s="477"/>
      <c r="OFT334" s="477"/>
      <c r="OFW334" s="477"/>
      <c r="OGB334" s="477"/>
      <c r="OGE334" s="477"/>
      <c r="OGJ334" s="477"/>
      <c r="OGM334" s="477"/>
      <c r="OGR334" s="477"/>
      <c r="OGU334" s="477"/>
      <c r="OGZ334" s="477"/>
      <c r="OHC334" s="477"/>
      <c r="OHH334" s="477"/>
      <c r="OHK334" s="477"/>
      <c r="OHP334" s="477"/>
      <c r="OHS334" s="477"/>
      <c r="OHX334" s="477"/>
      <c r="OIA334" s="477"/>
      <c r="OIF334" s="477"/>
      <c r="OII334" s="477"/>
      <c r="OIN334" s="477"/>
      <c r="OIQ334" s="477"/>
      <c r="OIV334" s="477"/>
      <c r="OIY334" s="477"/>
      <c r="OJD334" s="477"/>
      <c r="OJG334" s="477"/>
      <c r="OJL334" s="477"/>
      <c r="OJO334" s="477"/>
      <c r="OJT334" s="477"/>
      <c r="OJW334" s="477"/>
      <c r="OKB334" s="477"/>
      <c r="OKE334" s="477"/>
      <c r="OKJ334" s="477"/>
      <c r="OKM334" s="477"/>
      <c r="OKR334" s="477"/>
      <c r="OKU334" s="477"/>
      <c r="OKZ334" s="477"/>
      <c r="OLC334" s="477"/>
      <c r="OLH334" s="477"/>
      <c r="OLK334" s="477"/>
      <c r="OLP334" s="477"/>
      <c r="OLS334" s="477"/>
      <c r="OLX334" s="477"/>
      <c r="OMA334" s="477"/>
      <c r="OMF334" s="477"/>
      <c r="OMI334" s="477"/>
      <c r="OMN334" s="477"/>
      <c r="OMQ334" s="477"/>
      <c r="OMV334" s="477"/>
      <c r="OMY334" s="477"/>
      <c r="OND334" s="477"/>
      <c r="ONG334" s="477"/>
      <c r="ONL334" s="477"/>
      <c r="ONO334" s="477"/>
      <c r="ONT334" s="477"/>
      <c r="ONW334" s="477"/>
      <c r="OOB334" s="477"/>
      <c r="OOE334" s="477"/>
      <c r="OOJ334" s="477"/>
      <c r="OOM334" s="477"/>
      <c r="OOR334" s="477"/>
      <c r="OOU334" s="477"/>
      <c r="OOZ334" s="477"/>
      <c r="OPC334" s="477"/>
      <c r="OPH334" s="477"/>
      <c r="OPK334" s="477"/>
      <c r="OPP334" s="477"/>
      <c r="OPS334" s="477"/>
      <c r="OPX334" s="477"/>
      <c r="OQA334" s="477"/>
      <c r="OQF334" s="477"/>
      <c r="OQI334" s="477"/>
      <c r="OQN334" s="477"/>
      <c r="OQQ334" s="477"/>
      <c r="OQV334" s="477"/>
      <c r="OQY334" s="477"/>
      <c r="ORD334" s="477"/>
      <c r="ORG334" s="477"/>
      <c r="ORL334" s="477"/>
      <c r="ORO334" s="477"/>
      <c r="ORT334" s="477"/>
      <c r="ORW334" s="477"/>
      <c r="OSB334" s="477"/>
      <c r="OSE334" s="477"/>
      <c r="OSJ334" s="477"/>
      <c r="OSM334" s="477"/>
      <c r="OSR334" s="477"/>
      <c r="OSU334" s="477"/>
      <c r="OSZ334" s="477"/>
      <c r="OTC334" s="477"/>
      <c r="OTH334" s="477"/>
      <c r="OTK334" s="477"/>
      <c r="OTP334" s="477"/>
      <c r="OTS334" s="477"/>
      <c r="OTX334" s="477"/>
      <c r="OUA334" s="477"/>
      <c r="OUF334" s="477"/>
      <c r="OUI334" s="477"/>
      <c r="OUN334" s="477"/>
      <c r="OUQ334" s="477"/>
      <c r="OUV334" s="477"/>
      <c r="OUY334" s="477"/>
      <c r="OVD334" s="477"/>
      <c r="OVG334" s="477"/>
      <c r="OVL334" s="477"/>
      <c r="OVO334" s="477"/>
      <c r="OVT334" s="477"/>
      <c r="OVW334" s="477"/>
      <c r="OWB334" s="477"/>
      <c r="OWE334" s="477"/>
      <c r="OWJ334" s="477"/>
      <c r="OWM334" s="477"/>
      <c r="OWR334" s="477"/>
      <c r="OWU334" s="477"/>
      <c r="OWZ334" s="477"/>
      <c r="OXC334" s="477"/>
      <c r="OXH334" s="477"/>
      <c r="OXK334" s="477"/>
      <c r="OXP334" s="477"/>
      <c r="OXS334" s="477"/>
      <c r="OXX334" s="477"/>
      <c r="OYA334" s="477"/>
      <c r="OYF334" s="477"/>
      <c r="OYI334" s="477"/>
      <c r="OYN334" s="477"/>
      <c r="OYQ334" s="477"/>
      <c r="OYV334" s="477"/>
      <c r="OYY334" s="477"/>
      <c r="OZD334" s="477"/>
      <c r="OZG334" s="477"/>
      <c r="OZL334" s="477"/>
      <c r="OZO334" s="477"/>
      <c r="OZT334" s="477"/>
      <c r="OZW334" s="477"/>
      <c r="PAB334" s="477"/>
      <c r="PAE334" s="477"/>
      <c r="PAJ334" s="477"/>
      <c r="PAM334" s="477"/>
      <c r="PAR334" s="477"/>
      <c r="PAU334" s="477"/>
      <c r="PAZ334" s="477"/>
      <c r="PBC334" s="477"/>
      <c r="PBH334" s="477"/>
      <c r="PBK334" s="477"/>
      <c r="PBP334" s="477"/>
      <c r="PBS334" s="477"/>
      <c r="PBX334" s="477"/>
      <c r="PCA334" s="477"/>
      <c r="PCF334" s="477"/>
      <c r="PCI334" s="477"/>
      <c r="PCN334" s="477"/>
      <c r="PCQ334" s="477"/>
      <c r="PCV334" s="477"/>
      <c r="PCY334" s="477"/>
      <c r="PDD334" s="477"/>
      <c r="PDG334" s="477"/>
      <c r="PDL334" s="477"/>
      <c r="PDO334" s="477"/>
      <c r="PDT334" s="477"/>
      <c r="PDW334" s="477"/>
      <c r="PEB334" s="477"/>
      <c r="PEE334" s="477"/>
      <c r="PEJ334" s="477"/>
      <c r="PEM334" s="477"/>
      <c r="PER334" s="477"/>
      <c r="PEU334" s="477"/>
      <c r="PEZ334" s="477"/>
      <c r="PFC334" s="477"/>
      <c r="PFH334" s="477"/>
      <c r="PFK334" s="477"/>
      <c r="PFP334" s="477"/>
      <c r="PFS334" s="477"/>
      <c r="PFX334" s="477"/>
      <c r="PGA334" s="477"/>
      <c r="PGF334" s="477"/>
      <c r="PGI334" s="477"/>
      <c r="PGN334" s="477"/>
      <c r="PGQ334" s="477"/>
      <c r="PGV334" s="477"/>
      <c r="PGY334" s="477"/>
      <c r="PHD334" s="477"/>
      <c r="PHG334" s="477"/>
      <c r="PHL334" s="477"/>
      <c r="PHO334" s="477"/>
      <c r="PHT334" s="477"/>
      <c r="PHW334" s="477"/>
      <c r="PIB334" s="477"/>
      <c r="PIE334" s="477"/>
      <c r="PIJ334" s="477"/>
      <c r="PIM334" s="477"/>
      <c r="PIR334" s="477"/>
      <c r="PIU334" s="477"/>
      <c r="PIZ334" s="477"/>
      <c r="PJC334" s="477"/>
      <c r="PJH334" s="477"/>
      <c r="PJK334" s="477"/>
      <c r="PJP334" s="477"/>
      <c r="PJS334" s="477"/>
      <c r="PJX334" s="477"/>
      <c r="PKA334" s="477"/>
      <c r="PKF334" s="477"/>
      <c r="PKI334" s="477"/>
      <c r="PKN334" s="477"/>
      <c r="PKQ334" s="477"/>
      <c r="PKV334" s="477"/>
      <c r="PKY334" s="477"/>
      <c r="PLD334" s="477"/>
      <c r="PLG334" s="477"/>
      <c r="PLL334" s="477"/>
      <c r="PLO334" s="477"/>
      <c r="PLT334" s="477"/>
      <c r="PLW334" s="477"/>
      <c r="PMB334" s="477"/>
      <c r="PME334" s="477"/>
      <c r="PMJ334" s="477"/>
      <c r="PMM334" s="477"/>
      <c r="PMR334" s="477"/>
      <c r="PMU334" s="477"/>
      <c r="PMZ334" s="477"/>
      <c r="PNC334" s="477"/>
      <c r="PNH334" s="477"/>
      <c r="PNK334" s="477"/>
      <c r="PNP334" s="477"/>
      <c r="PNS334" s="477"/>
      <c r="PNX334" s="477"/>
      <c r="POA334" s="477"/>
      <c r="POF334" s="477"/>
      <c r="POI334" s="477"/>
      <c r="PON334" s="477"/>
      <c r="POQ334" s="477"/>
      <c r="POV334" s="477"/>
      <c r="POY334" s="477"/>
      <c r="PPD334" s="477"/>
      <c r="PPG334" s="477"/>
      <c r="PPL334" s="477"/>
      <c r="PPO334" s="477"/>
      <c r="PPT334" s="477"/>
      <c r="PPW334" s="477"/>
      <c r="PQB334" s="477"/>
      <c r="PQE334" s="477"/>
      <c r="PQJ334" s="477"/>
      <c r="PQM334" s="477"/>
      <c r="PQR334" s="477"/>
      <c r="PQU334" s="477"/>
      <c r="PQZ334" s="477"/>
      <c r="PRC334" s="477"/>
      <c r="PRH334" s="477"/>
      <c r="PRK334" s="477"/>
      <c r="PRP334" s="477"/>
      <c r="PRS334" s="477"/>
      <c r="PRX334" s="477"/>
      <c r="PSA334" s="477"/>
      <c r="PSF334" s="477"/>
      <c r="PSI334" s="477"/>
      <c r="PSN334" s="477"/>
      <c r="PSQ334" s="477"/>
      <c r="PSV334" s="477"/>
      <c r="PSY334" s="477"/>
      <c r="PTD334" s="477"/>
      <c r="PTG334" s="477"/>
      <c r="PTL334" s="477"/>
      <c r="PTO334" s="477"/>
      <c r="PTT334" s="477"/>
      <c r="PTW334" s="477"/>
      <c r="PUB334" s="477"/>
      <c r="PUE334" s="477"/>
      <c r="PUJ334" s="477"/>
      <c r="PUM334" s="477"/>
      <c r="PUR334" s="477"/>
      <c r="PUU334" s="477"/>
      <c r="PUZ334" s="477"/>
      <c r="PVC334" s="477"/>
      <c r="PVH334" s="477"/>
      <c r="PVK334" s="477"/>
      <c r="PVP334" s="477"/>
      <c r="PVS334" s="477"/>
      <c r="PVX334" s="477"/>
      <c r="PWA334" s="477"/>
      <c r="PWF334" s="477"/>
      <c r="PWI334" s="477"/>
      <c r="PWN334" s="477"/>
      <c r="PWQ334" s="477"/>
      <c r="PWV334" s="477"/>
      <c r="PWY334" s="477"/>
      <c r="PXD334" s="477"/>
      <c r="PXG334" s="477"/>
      <c r="PXL334" s="477"/>
      <c r="PXO334" s="477"/>
      <c r="PXT334" s="477"/>
      <c r="PXW334" s="477"/>
      <c r="PYB334" s="477"/>
      <c r="PYE334" s="477"/>
      <c r="PYJ334" s="477"/>
      <c r="PYM334" s="477"/>
      <c r="PYR334" s="477"/>
      <c r="PYU334" s="477"/>
      <c r="PYZ334" s="477"/>
      <c r="PZC334" s="477"/>
      <c r="PZH334" s="477"/>
      <c r="PZK334" s="477"/>
      <c r="PZP334" s="477"/>
      <c r="PZS334" s="477"/>
      <c r="PZX334" s="477"/>
      <c r="QAA334" s="477"/>
      <c r="QAF334" s="477"/>
      <c r="QAI334" s="477"/>
      <c r="QAN334" s="477"/>
      <c r="QAQ334" s="477"/>
      <c r="QAV334" s="477"/>
      <c r="QAY334" s="477"/>
      <c r="QBD334" s="477"/>
      <c r="QBG334" s="477"/>
      <c r="QBL334" s="477"/>
      <c r="QBO334" s="477"/>
      <c r="QBT334" s="477"/>
      <c r="QBW334" s="477"/>
      <c r="QCB334" s="477"/>
      <c r="QCE334" s="477"/>
      <c r="QCJ334" s="477"/>
      <c r="QCM334" s="477"/>
      <c r="QCR334" s="477"/>
      <c r="QCU334" s="477"/>
      <c r="QCZ334" s="477"/>
      <c r="QDC334" s="477"/>
      <c r="QDH334" s="477"/>
      <c r="QDK334" s="477"/>
      <c r="QDP334" s="477"/>
      <c r="QDS334" s="477"/>
      <c r="QDX334" s="477"/>
      <c r="QEA334" s="477"/>
      <c r="QEF334" s="477"/>
      <c r="QEI334" s="477"/>
      <c r="QEN334" s="477"/>
      <c r="QEQ334" s="477"/>
      <c r="QEV334" s="477"/>
      <c r="QEY334" s="477"/>
      <c r="QFD334" s="477"/>
      <c r="QFG334" s="477"/>
      <c r="QFL334" s="477"/>
      <c r="QFO334" s="477"/>
      <c r="QFT334" s="477"/>
      <c r="QFW334" s="477"/>
      <c r="QGB334" s="477"/>
      <c r="QGE334" s="477"/>
      <c r="QGJ334" s="477"/>
      <c r="QGM334" s="477"/>
      <c r="QGR334" s="477"/>
      <c r="QGU334" s="477"/>
      <c r="QGZ334" s="477"/>
      <c r="QHC334" s="477"/>
      <c r="QHH334" s="477"/>
      <c r="QHK334" s="477"/>
      <c r="QHP334" s="477"/>
      <c r="QHS334" s="477"/>
      <c r="QHX334" s="477"/>
      <c r="QIA334" s="477"/>
      <c r="QIF334" s="477"/>
      <c r="QII334" s="477"/>
      <c r="QIN334" s="477"/>
      <c r="QIQ334" s="477"/>
      <c r="QIV334" s="477"/>
      <c r="QIY334" s="477"/>
      <c r="QJD334" s="477"/>
      <c r="QJG334" s="477"/>
      <c r="QJL334" s="477"/>
      <c r="QJO334" s="477"/>
      <c r="QJT334" s="477"/>
      <c r="QJW334" s="477"/>
      <c r="QKB334" s="477"/>
      <c r="QKE334" s="477"/>
      <c r="QKJ334" s="477"/>
      <c r="QKM334" s="477"/>
      <c r="QKR334" s="477"/>
      <c r="QKU334" s="477"/>
      <c r="QKZ334" s="477"/>
      <c r="QLC334" s="477"/>
      <c r="QLH334" s="477"/>
      <c r="QLK334" s="477"/>
      <c r="QLP334" s="477"/>
      <c r="QLS334" s="477"/>
      <c r="QLX334" s="477"/>
      <c r="QMA334" s="477"/>
      <c r="QMF334" s="477"/>
      <c r="QMI334" s="477"/>
      <c r="QMN334" s="477"/>
      <c r="QMQ334" s="477"/>
      <c r="QMV334" s="477"/>
      <c r="QMY334" s="477"/>
      <c r="QND334" s="477"/>
      <c r="QNG334" s="477"/>
      <c r="QNL334" s="477"/>
      <c r="QNO334" s="477"/>
      <c r="QNT334" s="477"/>
      <c r="QNW334" s="477"/>
      <c r="QOB334" s="477"/>
      <c r="QOE334" s="477"/>
      <c r="QOJ334" s="477"/>
      <c r="QOM334" s="477"/>
      <c r="QOR334" s="477"/>
      <c r="QOU334" s="477"/>
      <c r="QOZ334" s="477"/>
      <c r="QPC334" s="477"/>
      <c r="QPH334" s="477"/>
      <c r="QPK334" s="477"/>
      <c r="QPP334" s="477"/>
      <c r="QPS334" s="477"/>
      <c r="QPX334" s="477"/>
      <c r="QQA334" s="477"/>
      <c r="QQF334" s="477"/>
      <c r="QQI334" s="477"/>
      <c r="QQN334" s="477"/>
      <c r="QQQ334" s="477"/>
      <c r="QQV334" s="477"/>
      <c r="QQY334" s="477"/>
      <c r="QRD334" s="477"/>
      <c r="QRG334" s="477"/>
      <c r="QRL334" s="477"/>
      <c r="QRO334" s="477"/>
      <c r="QRT334" s="477"/>
      <c r="QRW334" s="477"/>
      <c r="QSB334" s="477"/>
      <c r="QSE334" s="477"/>
      <c r="QSJ334" s="477"/>
      <c r="QSM334" s="477"/>
      <c r="QSR334" s="477"/>
      <c r="QSU334" s="477"/>
      <c r="QSZ334" s="477"/>
      <c r="QTC334" s="477"/>
      <c r="QTH334" s="477"/>
      <c r="QTK334" s="477"/>
      <c r="QTP334" s="477"/>
      <c r="QTS334" s="477"/>
      <c r="QTX334" s="477"/>
      <c r="QUA334" s="477"/>
      <c r="QUF334" s="477"/>
      <c r="QUI334" s="477"/>
      <c r="QUN334" s="477"/>
      <c r="QUQ334" s="477"/>
      <c r="QUV334" s="477"/>
      <c r="QUY334" s="477"/>
      <c r="QVD334" s="477"/>
      <c r="QVG334" s="477"/>
      <c r="QVL334" s="477"/>
      <c r="QVO334" s="477"/>
      <c r="QVT334" s="477"/>
      <c r="QVW334" s="477"/>
      <c r="QWB334" s="477"/>
      <c r="QWE334" s="477"/>
      <c r="QWJ334" s="477"/>
      <c r="QWM334" s="477"/>
      <c r="QWR334" s="477"/>
      <c r="QWU334" s="477"/>
      <c r="QWZ334" s="477"/>
      <c r="QXC334" s="477"/>
      <c r="QXH334" s="477"/>
      <c r="QXK334" s="477"/>
      <c r="QXP334" s="477"/>
      <c r="QXS334" s="477"/>
      <c r="QXX334" s="477"/>
      <c r="QYA334" s="477"/>
      <c r="QYF334" s="477"/>
      <c r="QYI334" s="477"/>
      <c r="QYN334" s="477"/>
      <c r="QYQ334" s="477"/>
      <c r="QYV334" s="477"/>
      <c r="QYY334" s="477"/>
      <c r="QZD334" s="477"/>
      <c r="QZG334" s="477"/>
      <c r="QZL334" s="477"/>
      <c r="QZO334" s="477"/>
      <c r="QZT334" s="477"/>
      <c r="QZW334" s="477"/>
      <c r="RAB334" s="477"/>
      <c r="RAE334" s="477"/>
      <c r="RAJ334" s="477"/>
      <c r="RAM334" s="477"/>
      <c r="RAR334" s="477"/>
      <c r="RAU334" s="477"/>
      <c r="RAZ334" s="477"/>
      <c r="RBC334" s="477"/>
      <c r="RBH334" s="477"/>
      <c r="RBK334" s="477"/>
      <c r="RBP334" s="477"/>
      <c r="RBS334" s="477"/>
      <c r="RBX334" s="477"/>
      <c r="RCA334" s="477"/>
      <c r="RCF334" s="477"/>
      <c r="RCI334" s="477"/>
      <c r="RCN334" s="477"/>
      <c r="RCQ334" s="477"/>
      <c r="RCV334" s="477"/>
      <c r="RCY334" s="477"/>
      <c r="RDD334" s="477"/>
      <c r="RDG334" s="477"/>
      <c r="RDL334" s="477"/>
      <c r="RDO334" s="477"/>
      <c r="RDT334" s="477"/>
      <c r="RDW334" s="477"/>
      <c r="REB334" s="477"/>
      <c r="REE334" s="477"/>
      <c r="REJ334" s="477"/>
      <c r="REM334" s="477"/>
      <c r="RER334" s="477"/>
      <c r="REU334" s="477"/>
      <c r="REZ334" s="477"/>
      <c r="RFC334" s="477"/>
      <c r="RFH334" s="477"/>
      <c r="RFK334" s="477"/>
      <c r="RFP334" s="477"/>
      <c r="RFS334" s="477"/>
      <c r="RFX334" s="477"/>
      <c r="RGA334" s="477"/>
      <c r="RGF334" s="477"/>
      <c r="RGI334" s="477"/>
      <c r="RGN334" s="477"/>
      <c r="RGQ334" s="477"/>
      <c r="RGV334" s="477"/>
      <c r="RGY334" s="477"/>
      <c r="RHD334" s="477"/>
      <c r="RHG334" s="477"/>
      <c r="RHL334" s="477"/>
      <c r="RHO334" s="477"/>
      <c r="RHT334" s="477"/>
      <c r="RHW334" s="477"/>
      <c r="RIB334" s="477"/>
      <c r="RIE334" s="477"/>
      <c r="RIJ334" s="477"/>
      <c r="RIM334" s="477"/>
      <c r="RIR334" s="477"/>
      <c r="RIU334" s="477"/>
      <c r="RIZ334" s="477"/>
      <c r="RJC334" s="477"/>
      <c r="RJH334" s="477"/>
      <c r="RJK334" s="477"/>
      <c r="RJP334" s="477"/>
      <c r="RJS334" s="477"/>
      <c r="RJX334" s="477"/>
      <c r="RKA334" s="477"/>
      <c r="RKF334" s="477"/>
      <c r="RKI334" s="477"/>
      <c r="RKN334" s="477"/>
      <c r="RKQ334" s="477"/>
      <c r="RKV334" s="477"/>
      <c r="RKY334" s="477"/>
      <c r="RLD334" s="477"/>
      <c r="RLG334" s="477"/>
      <c r="RLL334" s="477"/>
      <c r="RLO334" s="477"/>
      <c r="RLT334" s="477"/>
      <c r="RLW334" s="477"/>
      <c r="RMB334" s="477"/>
      <c r="RME334" s="477"/>
      <c r="RMJ334" s="477"/>
      <c r="RMM334" s="477"/>
      <c r="RMR334" s="477"/>
      <c r="RMU334" s="477"/>
      <c r="RMZ334" s="477"/>
      <c r="RNC334" s="477"/>
      <c r="RNH334" s="477"/>
      <c r="RNK334" s="477"/>
      <c r="RNP334" s="477"/>
      <c r="RNS334" s="477"/>
      <c r="RNX334" s="477"/>
      <c r="ROA334" s="477"/>
      <c r="ROF334" s="477"/>
      <c r="ROI334" s="477"/>
      <c r="RON334" s="477"/>
      <c r="ROQ334" s="477"/>
      <c r="ROV334" s="477"/>
      <c r="ROY334" s="477"/>
      <c r="RPD334" s="477"/>
      <c r="RPG334" s="477"/>
      <c r="RPL334" s="477"/>
      <c r="RPO334" s="477"/>
      <c r="RPT334" s="477"/>
      <c r="RPW334" s="477"/>
      <c r="RQB334" s="477"/>
      <c r="RQE334" s="477"/>
      <c r="RQJ334" s="477"/>
      <c r="RQM334" s="477"/>
      <c r="RQR334" s="477"/>
      <c r="RQU334" s="477"/>
      <c r="RQZ334" s="477"/>
      <c r="RRC334" s="477"/>
      <c r="RRH334" s="477"/>
      <c r="RRK334" s="477"/>
      <c r="RRP334" s="477"/>
      <c r="RRS334" s="477"/>
      <c r="RRX334" s="477"/>
      <c r="RSA334" s="477"/>
      <c r="RSF334" s="477"/>
      <c r="RSI334" s="477"/>
      <c r="RSN334" s="477"/>
      <c r="RSQ334" s="477"/>
      <c r="RSV334" s="477"/>
      <c r="RSY334" s="477"/>
      <c r="RTD334" s="477"/>
      <c r="RTG334" s="477"/>
      <c r="RTL334" s="477"/>
      <c r="RTO334" s="477"/>
      <c r="RTT334" s="477"/>
      <c r="RTW334" s="477"/>
      <c r="RUB334" s="477"/>
      <c r="RUE334" s="477"/>
      <c r="RUJ334" s="477"/>
      <c r="RUM334" s="477"/>
      <c r="RUR334" s="477"/>
      <c r="RUU334" s="477"/>
      <c r="RUZ334" s="477"/>
      <c r="RVC334" s="477"/>
      <c r="RVH334" s="477"/>
      <c r="RVK334" s="477"/>
      <c r="RVP334" s="477"/>
      <c r="RVS334" s="477"/>
      <c r="RVX334" s="477"/>
      <c r="RWA334" s="477"/>
      <c r="RWF334" s="477"/>
      <c r="RWI334" s="477"/>
      <c r="RWN334" s="477"/>
      <c r="RWQ334" s="477"/>
      <c r="RWV334" s="477"/>
      <c r="RWY334" s="477"/>
      <c r="RXD334" s="477"/>
      <c r="RXG334" s="477"/>
      <c r="RXL334" s="477"/>
      <c r="RXO334" s="477"/>
      <c r="RXT334" s="477"/>
      <c r="RXW334" s="477"/>
      <c r="RYB334" s="477"/>
      <c r="RYE334" s="477"/>
      <c r="RYJ334" s="477"/>
      <c r="RYM334" s="477"/>
      <c r="RYR334" s="477"/>
      <c r="RYU334" s="477"/>
      <c r="RYZ334" s="477"/>
      <c r="RZC334" s="477"/>
      <c r="RZH334" s="477"/>
      <c r="RZK334" s="477"/>
      <c r="RZP334" s="477"/>
      <c r="RZS334" s="477"/>
      <c r="RZX334" s="477"/>
      <c r="SAA334" s="477"/>
      <c r="SAF334" s="477"/>
      <c r="SAI334" s="477"/>
      <c r="SAN334" s="477"/>
      <c r="SAQ334" s="477"/>
      <c r="SAV334" s="477"/>
      <c r="SAY334" s="477"/>
      <c r="SBD334" s="477"/>
      <c r="SBG334" s="477"/>
      <c r="SBL334" s="477"/>
      <c r="SBO334" s="477"/>
      <c r="SBT334" s="477"/>
      <c r="SBW334" s="477"/>
      <c r="SCB334" s="477"/>
      <c r="SCE334" s="477"/>
      <c r="SCJ334" s="477"/>
      <c r="SCM334" s="477"/>
      <c r="SCR334" s="477"/>
      <c r="SCU334" s="477"/>
      <c r="SCZ334" s="477"/>
      <c r="SDC334" s="477"/>
      <c r="SDH334" s="477"/>
      <c r="SDK334" s="477"/>
      <c r="SDP334" s="477"/>
      <c r="SDS334" s="477"/>
      <c r="SDX334" s="477"/>
      <c r="SEA334" s="477"/>
      <c r="SEF334" s="477"/>
      <c r="SEI334" s="477"/>
      <c r="SEN334" s="477"/>
      <c r="SEQ334" s="477"/>
      <c r="SEV334" s="477"/>
      <c r="SEY334" s="477"/>
      <c r="SFD334" s="477"/>
      <c r="SFG334" s="477"/>
      <c r="SFL334" s="477"/>
      <c r="SFO334" s="477"/>
      <c r="SFT334" s="477"/>
      <c r="SFW334" s="477"/>
      <c r="SGB334" s="477"/>
      <c r="SGE334" s="477"/>
      <c r="SGJ334" s="477"/>
      <c r="SGM334" s="477"/>
      <c r="SGR334" s="477"/>
      <c r="SGU334" s="477"/>
      <c r="SGZ334" s="477"/>
      <c r="SHC334" s="477"/>
      <c r="SHH334" s="477"/>
      <c r="SHK334" s="477"/>
      <c r="SHP334" s="477"/>
      <c r="SHS334" s="477"/>
      <c r="SHX334" s="477"/>
      <c r="SIA334" s="477"/>
      <c r="SIF334" s="477"/>
      <c r="SII334" s="477"/>
      <c r="SIN334" s="477"/>
      <c r="SIQ334" s="477"/>
      <c r="SIV334" s="477"/>
      <c r="SIY334" s="477"/>
      <c r="SJD334" s="477"/>
      <c r="SJG334" s="477"/>
      <c r="SJL334" s="477"/>
      <c r="SJO334" s="477"/>
      <c r="SJT334" s="477"/>
      <c r="SJW334" s="477"/>
      <c r="SKB334" s="477"/>
      <c r="SKE334" s="477"/>
      <c r="SKJ334" s="477"/>
      <c r="SKM334" s="477"/>
      <c r="SKR334" s="477"/>
      <c r="SKU334" s="477"/>
      <c r="SKZ334" s="477"/>
      <c r="SLC334" s="477"/>
      <c r="SLH334" s="477"/>
      <c r="SLK334" s="477"/>
      <c r="SLP334" s="477"/>
      <c r="SLS334" s="477"/>
      <c r="SLX334" s="477"/>
      <c r="SMA334" s="477"/>
      <c r="SMF334" s="477"/>
      <c r="SMI334" s="477"/>
      <c r="SMN334" s="477"/>
      <c r="SMQ334" s="477"/>
      <c r="SMV334" s="477"/>
      <c r="SMY334" s="477"/>
      <c r="SND334" s="477"/>
      <c r="SNG334" s="477"/>
      <c r="SNL334" s="477"/>
      <c r="SNO334" s="477"/>
      <c r="SNT334" s="477"/>
      <c r="SNW334" s="477"/>
      <c r="SOB334" s="477"/>
      <c r="SOE334" s="477"/>
      <c r="SOJ334" s="477"/>
      <c r="SOM334" s="477"/>
      <c r="SOR334" s="477"/>
      <c r="SOU334" s="477"/>
      <c r="SOZ334" s="477"/>
      <c r="SPC334" s="477"/>
      <c r="SPH334" s="477"/>
      <c r="SPK334" s="477"/>
      <c r="SPP334" s="477"/>
      <c r="SPS334" s="477"/>
      <c r="SPX334" s="477"/>
      <c r="SQA334" s="477"/>
      <c r="SQF334" s="477"/>
      <c r="SQI334" s="477"/>
      <c r="SQN334" s="477"/>
      <c r="SQQ334" s="477"/>
      <c r="SQV334" s="477"/>
      <c r="SQY334" s="477"/>
      <c r="SRD334" s="477"/>
      <c r="SRG334" s="477"/>
      <c r="SRL334" s="477"/>
      <c r="SRO334" s="477"/>
      <c r="SRT334" s="477"/>
      <c r="SRW334" s="477"/>
      <c r="SSB334" s="477"/>
      <c r="SSE334" s="477"/>
      <c r="SSJ334" s="477"/>
      <c r="SSM334" s="477"/>
      <c r="SSR334" s="477"/>
      <c r="SSU334" s="477"/>
      <c r="SSZ334" s="477"/>
      <c r="STC334" s="477"/>
      <c r="STH334" s="477"/>
      <c r="STK334" s="477"/>
      <c r="STP334" s="477"/>
      <c r="STS334" s="477"/>
      <c r="STX334" s="477"/>
      <c r="SUA334" s="477"/>
      <c r="SUF334" s="477"/>
      <c r="SUI334" s="477"/>
      <c r="SUN334" s="477"/>
      <c r="SUQ334" s="477"/>
      <c r="SUV334" s="477"/>
      <c r="SUY334" s="477"/>
      <c r="SVD334" s="477"/>
      <c r="SVG334" s="477"/>
      <c r="SVL334" s="477"/>
      <c r="SVO334" s="477"/>
      <c r="SVT334" s="477"/>
      <c r="SVW334" s="477"/>
      <c r="SWB334" s="477"/>
      <c r="SWE334" s="477"/>
      <c r="SWJ334" s="477"/>
      <c r="SWM334" s="477"/>
      <c r="SWR334" s="477"/>
      <c r="SWU334" s="477"/>
      <c r="SWZ334" s="477"/>
      <c r="SXC334" s="477"/>
      <c r="SXH334" s="477"/>
      <c r="SXK334" s="477"/>
      <c r="SXP334" s="477"/>
      <c r="SXS334" s="477"/>
      <c r="SXX334" s="477"/>
      <c r="SYA334" s="477"/>
      <c r="SYF334" s="477"/>
      <c r="SYI334" s="477"/>
      <c r="SYN334" s="477"/>
      <c r="SYQ334" s="477"/>
      <c r="SYV334" s="477"/>
      <c r="SYY334" s="477"/>
      <c r="SZD334" s="477"/>
      <c r="SZG334" s="477"/>
      <c r="SZL334" s="477"/>
      <c r="SZO334" s="477"/>
      <c r="SZT334" s="477"/>
      <c r="SZW334" s="477"/>
      <c r="TAB334" s="477"/>
      <c r="TAE334" s="477"/>
      <c r="TAJ334" s="477"/>
      <c r="TAM334" s="477"/>
      <c r="TAR334" s="477"/>
      <c r="TAU334" s="477"/>
      <c r="TAZ334" s="477"/>
      <c r="TBC334" s="477"/>
      <c r="TBH334" s="477"/>
      <c r="TBK334" s="477"/>
      <c r="TBP334" s="477"/>
      <c r="TBS334" s="477"/>
      <c r="TBX334" s="477"/>
      <c r="TCA334" s="477"/>
      <c r="TCF334" s="477"/>
      <c r="TCI334" s="477"/>
      <c r="TCN334" s="477"/>
      <c r="TCQ334" s="477"/>
      <c r="TCV334" s="477"/>
      <c r="TCY334" s="477"/>
      <c r="TDD334" s="477"/>
      <c r="TDG334" s="477"/>
      <c r="TDL334" s="477"/>
      <c r="TDO334" s="477"/>
      <c r="TDT334" s="477"/>
      <c r="TDW334" s="477"/>
      <c r="TEB334" s="477"/>
      <c r="TEE334" s="477"/>
      <c r="TEJ334" s="477"/>
      <c r="TEM334" s="477"/>
      <c r="TER334" s="477"/>
      <c r="TEU334" s="477"/>
      <c r="TEZ334" s="477"/>
      <c r="TFC334" s="477"/>
      <c r="TFH334" s="477"/>
      <c r="TFK334" s="477"/>
      <c r="TFP334" s="477"/>
      <c r="TFS334" s="477"/>
      <c r="TFX334" s="477"/>
      <c r="TGA334" s="477"/>
      <c r="TGF334" s="477"/>
      <c r="TGI334" s="477"/>
      <c r="TGN334" s="477"/>
      <c r="TGQ334" s="477"/>
      <c r="TGV334" s="477"/>
      <c r="TGY334" s="477"/>
      <c r="THD334" s="477"/>
      <c r="THG334" s="477"/>
      <c r="THL334" s="477"/>
      <c r="THO334" s="477"/>
      <c r="THT334" s="477"/>
      <c r="THW334" s="477"/>
      <c r="TIB334" s="477"/>
      <c r="TIE334" s="477"/>
      <c r="TIJ334" s="477"/>
      <c r="TIM334" s="477"/>
      <c r="TIR334" s="477"/>
      <c r="TIU334" s="477"/>
      <c r="TIZ334" s="477"/>
      <c r="TJC334" s="477"/>
      <c r="TJH334" s="477"/>
      <c r="TJK334" s="477"/>
      <c r="TJP334" s="477"/>
      <c r="TJS334" s="477"/>
      <c r="TJX334" s="477"/>
      <c r="TKA334" s="477"/>
      <c r="TKF334" s="477"/>
      <c r="TKI334" s="477"/>
      <c r="TKN334" s="477"/>
      <c r="TKQ334" s="477"/>
      <c r="TKV334" s="477"/>
      <c r="TKY334" s="477"/>
      <c r="TLD334" s="477"/>
      <c r="TLG334" s="477"/>
      <c r="TLL334" s="477"/>
      <c r="TLO334" s="477"/>
      <c r="TLT334" s="477"/>
      <c r="TLW334" s="477"/>
      <c r="TMB334" s="477"/>
      <c r="TME334" s="477"/>
      <c r="TMJ334" s="477"/>
      <c r="TMM334" s="477"/>
      <c r="TMR334" s="477"/>
      <c r="TMU334" s="477"/>
      <c r="TMZ334" s="477"/>
      <c r="TNC334" s="477"/>
      <c r="TNH334" s="477"/>
      <c r="TNK334" s="477"/>
      <c r="TNP334" s="477"/>
      <c r="TNS334" s="477"/>
      <c r="TNX334" s="477"/>
      <c r="TOA334" s="477"/>
      <c r="TOF334" s="477"/>
      <c r="TOI334" s="477"/>
      <c r="TON334" s="477"/>
      <c r="TOQ334" s="477"/>
      <c r="TOV334" s="477"/>
      <c r="TOY334" s="477"/>
      <c r="TPD334" s="477"/>
      <c r="TPG334" s="477"/>
      <c r="TPL334" s="477"/>
      <c r="TPO334" s="477"/>
      <c r="TPT334" s="477"/>
      <c r="TPW334" s="477"/>
      <c r="TQB334" s="477"/>
      <c r="TQE334" s="477"/>
      <c r="TQJ334" s="477"/>
      <c r="TQM334" s="477"/>
      <c r="TQR334" s="477"/>
      <c r="TQU334" s="477"/>
      <c r="TQZ334" s="477"/>
      <c r="TRC334" s="477"/>
      <c r="TRH334" s="477"/>
      <c r="TRK334" s="477"/>
      <c r="TRP334" s="477"/>
      <c r="TRS334" s="477"/>
      <c r="TRX334" s="477"/>
      <c r="TSA334" s="477"/>
      <c r="TSF334" s="477"/>
      <c r="TSI334" s="477"/>
      <c r="TSN334" s="477"/>
      <c r="TSQ334" s="477"/>
      <c r="TSV334" s="477"/>
      <c r="TSY334" s="477"/>
      <c r="TTD334" s="477"/>
      <c r="TTG334" s="477"/>
      <c r="TTL334" s="477"/>
      <c r="TTO334" s="477"/>
      <c r="TTT334" s="477"/>
      <c r="TTW334" s="477"/>
      <c r="TUB334" s="477"/>
      <c r="TUE334" s="477"/>
      <c r="TUJ334" s="477"/>
      <c r="TUM334" s="477"/>
      <c r="TUR334" s="477"/>
      <c r="TUU334" s="477"/>
      <c r="TUZ334" s="477"/>
      <c r="TVC334" s="477"/>
      <c r="TVH334" s="477"/>
      <c r="TVK334" s="477"/>
      <c r="TVP334" s="477"/>
      <c r="TVS334" s="477"/>
      <c r="TVX334" s="477"/>
      <c r="TWA334" s="477"/>
      <c r="TWF334" s="477"/>
      <c r="TWI334" s="477"/>
      <c r="TWN334" s="477"/>
      <c r="TWQ334" s="477"/>
      <c r="TWV334" s="477"/>
      <c r="TWY334" s="477"/>
      <c r="TXD334" s="477"/>
      <c r="TXG334" s="477"/>
      <c r="TXL334" s="477"/>
      <c r="TXO334" s="477"/>
      <c r="TXT334" s="477"/>
      <c r="TXW334" s="477"/>
      <c r="TYB334" s="477"/>
      <c r="TYE334" s="477"/>
      <c r="TYJ334" s="477"/>
      <c r="TYM334" s="477"/>
      <c r="TYR334" s="477"/>
      <c r="TYU334" s="477"/>
      <c r="TYZ334" s="477"/>
      <c r="TZC334" s="477"/>
      <c r="TZH334" s="477"/>
      <c r="TZK334" s="477"/>
      <c r="TZP334" s="477"/>
      <c r="TZS334" s="477"/>
      <c r="TZX334" s="477"/>
      <c r="UAA334" s="477"/>
      <c r="UAF334" s="477"/>
      <c r="UAI334" s="477"/>
      <c r="UAN334" s="477"/>
      <c r="UAQ334" s="477"/>
      <c r="UAV334" s="477"/>
      <c r="UAY334" s="477"/>
      <c r="UBD334" s="477"/>
      <c r="UBG334" s="477"/>
      <c r="UBL334" s="477"/>
      <c r="UBO334" s="477"/>
      <c r="UBT334" s="477"/>
      <c r="UBW334" s="477"/>
      <c r="UCB334" s="477"/>
      <c r="UCE334" s="477"/>
      <c r="UCJ334" s="477"/>
      <c r="UCM334" s="477"/>
      <c r="UCR334" s="477"/>
      <c r="UCU334" s="477"/>
      <c r="UCZ334" s="477"/>
      <c r="UDC334" s="477"/>
      <c r="UDH334" s="477"/>
      <c r="UDK334" s="477"/>
      <c r="UDP334" s="477"/>
      <c r="UDS334" s="477"/>
      <c r="UDX334" s="477"/>
      <c r="UEA334" s="477"/>
      <c r="UEF334" s="477"/>
      <c r="UEI334" s="477"/>
      <c r="UEN334" s="477"/>
      <c r="UEQ334" s="477"/>
      <c r="UEV334" s="477"/>
      <c r="UEY334" s="477"/>
      <c r="UFD334" s="477"/>
      <c r="UFG334" s="477"/>
      <c r="UFL334" s="477"/>
      <c r="UFO334" s="477"/>
      <c r="UFT334" s="477"/>
      <c r="UFW334" s="477"/>
      <c r="UGB334" s="477"/>
      <c r="UGE334" s="477"/>
      <c r="UGJ334" s="477"/>
      <c r="UGM334" s="477"/>
      <c r="UGR334" s="477"/>
      <c r="UGU334" s="477"/>
      <c r="UGZ334" s="477"/>
      <c r="UHC334" s="477"/>
      <c r="UHH334" s="477"/>
      <c r="UHK334" s="477"/>
      <c r="UHP334" s="477"/>
      <c r="UHS334" s="477"/>
      <c r="UHX334" s="477"/>
      <c r="UIA334" s="477"/>
      <c r="UIF334" s="477"/>
      <c r="UII334" s="477"/>
      <c r="UIN334" s="477"/>
      <c r="UIQ334" s="477"/>
      <c r="UIV334" s="477"/>
      <c r="UIY334" s="477"/>
      <c r="UJD334" s="477"/>
      <c r="UJG334" s="477"/>
      <c r="UJL334" s="477"/>
      <c r="UJO334" s="477"/>
      <c r="UJT334" s="477"/>
      <c r="UJW334" s="477"/>
      <c r="UKB334" s="477"/>
      <c r="UKE334" s="477"/>
      <c r="UKJ334" s="477"/>
      <c r="UKM334" s="477"/>
      <c r="UKR334" s="477"/>
      <c r="UKU334" s="477"/>
      <c r="UKZ334" s="477"/>
      <c r="ULC334" s="477"/>
      <c r="ULH334" s="477"/>
      <c r="ULK334" s="477"/>
      <c r="ULP334" s="477"/>
      <c r="ULS334" s="477"/>
      <c r="ULX334" s="477"/>
      <c r="UMA334" s="477"/>
      <c r="UMF334" s="477"/>
      <c r="UMI334" s="477"/>
      <c r="UMN334" s="477"/>
      <c r="UMQ334" s="477"/>
      <c r="UMV334" s="477"/>
      <c r="UMY334" s="477"/>
      <c r="UND334" s="477"/>
      <c r="UNG334" s="477"/>
      <c r="UNL334" s="477"/>
      <c r="UNO334" s="477"/>
      <c r="UNT334" s="477"/>
      <c r="UNW334" s="477"/>
      <c r="UOB334" s="477"/>
      <c r="UOE334" s="477"/>
      <c r="UOJ334" s="477"/>
      <c r="UOM334" s="477"/>
      <c r="UOR334" s="477"/>
      <c r="UOU334" s="477"/>
      <c r="UOZ334" s="477"/>
      <c r="UPC334" s="477"/>
      <c r="UPH334" s="477"/>
      <c r="UPK334" s="477"/>
      <c r="UPP334" s="477"/>
      <c r="UPS334" s="477"/>
      <c r="UPX334" s="477"/>
      <c r="UQA334" s="477"/>
      <c r="UQF334" s="477"/>
      <c r="UQI334" s="477"/>
      <c r="UQN334" s="477"/>
      <c r="UQQ334" s="477"/>
      <c r="UQV334" s="477"/>
      <c r="UQY334" s="477"/>
      <c r="URD334" s="477"/>
      <c r="URG334" s="477"/>
      <c r="URL334" s="477"/>
      <c r="URO334" s="477"/>
      <c r="URT334" s="477"/>
      <c r="URW334" s="477"/>
      <c r="USB334" s="477"/>
      <c r="USE334" s="477"/>
      <c r="USJ334" s="477"/>
      <c r="USM334" s="477"/>
      <c r="USR334" s="477"/>
      <c r="USU334" s="477"/>
      <c r="USZ334" s="477"/>
      <c r="UTC334" s="477"/>
      <c r="UTH334" s="477"/>
      <c r="UTK334" s="477"/>
      <c r="UTP334" s="477"/>
      <c r="UTS334" s="477"/>
      <c r="UTX334" s="477"/>
      <c r="UUA334" s="477"/>
      <c r="UUF334" s="477"/>
      <c r="UUI334" s="477"/>
      <c r="UUN334" s="477"/>
      <c r="UUQ334" s="477"/>
      <c r="UUV334" s="477"/>
      <c r="UUY334" s="477"/>
      <c r="UVD334" s="477"/>
      <c r="UVG334" s="477"/>
      <c r="UVL334" s="477"/>
      <c r="UVO334" s="477"/>
      <c r="UVT334" s="477"/>
      <c r="UVW334" s="477"/>
      <c r="UWB334" s="477"/>
      <c r="UWE334" s="477"/>
      <c r="UWJ334" s="477"/>
      <c r="UWM334" s="477"/>
      <c r="UWR334" s="477"/>
      <c r="UWU334" s="477"/>
      <c r="UWZ334" s="477"/>
      <c r="UXC334" s="477"/>
      <c r="UXH334" s="477"/>
      <c r="UXK334" s="477"/>
      <c r="UXP334" s="477"/>
      <c r="UXS334" s="477"/>
      <c r="UXX334" s="477"/>
      <c r="UYA334" s="477"/>
      <c r="UYF334" s="477"/>
      <c r="UYI334" s="477"/>
      <c r="UYN334" s="477"/>
      <c r="UYQ334" s="477"/>
      <c r="UYV334" s="477"/>
      <c r="UYY334" s="477"/>
      <c r="UZD334" s="477"/>
      <c r="UZG334" s="477"/>
      <c r="UZL334" s="477"/>
      <c r="UZO334" s="477"/>
      <c r="UZT334" s="477"/>
      <c r="UZW334" s="477"/>
      <c r="VAB334" s="477"/>
      <c r="VAE334" s="477"/>
      <c r="VAJ334" s="477"/>
      <c r="VAM334" s="477"/>
      <c r="VAR334" s="477"/>
      <c r="VAU334" s="477"/>
      <c r="VAZ334" s="477"/>
      <c r="VBC334" s="477"/>
      <c r="VBH334" s="477"/>
      <c r="VBK334" s="477"/>
      <c r="VBP334" s="477"/>
      <c r="VBS334" s="477"/>
      <c r="VBX334" s="477"/>
      <c r="VCA334" s="477"/>
      <c r="VCF334" s="477"/>
      <c r="VCI334" s="477"/>
      <c r="VCN334" s="477"/>
      <c r="VCQ334" s="477"/>
      <c r="VCV334" s="477"/>
      <c r="VCY334" s="477"/>
      <c r="VDD334" s="477"/>
      <c r="VDG334" s="477"/>
      <c r="VDL334" s="477"/>
      <c r="VDO334" s="477"/>
      <c r="VDT334" s="477"/>
      <c r="VDW334" s="477"/>
      <c r="VEB334" s="477"/>
      <c r="VEE334" s="477"/>
      <c r="VEJ334" s="477"/>
      <c r="VEM334" s="477"/>
      <c r="VER334" s="477"/>
      <c r="VEU334" s="477"/>
      <c r="VEZ334" s="477"/>
      <c r="VFC334" s="477"/>
      <c r="VFH334" s="477"/>
      <c r="VFK334" s="477"/>
      <c r="VFP334" s="477"/>
      <c r="VFS334" s="477"/>
      <c r="VFX334" s="477"/>
      <c r="VGA334" s="477"/>
      <c r="VGF334" s="477"/>
      <c r="VGI334" s="477"/>
      <c r="VGN334" s="477"/>
      <c r="VGQ334" s="477"/>
      <c r="VGV334" s="477"/>
      <c r="VGY334" s="477"/>
      <c r="VHD334" s="477"/>
      <c r="VHG334" s="477"/>
      <c r="VHL334" s="477"/>
      <c r="VHO334" s="477"/>
      <c r="VHT334" s="477"/>
      <c r="VHW334" s="477"/>
      <c r="VIB334" s="477"/>
      <c r="VIE334" s="477"/>
      <c r="VIJ334" s="477"/>
      <c r="VIM334" s="477"/>
      <c r="VIR334" s="477"/>
      <c r="VIU334" s="477"/>
      <c r="VIZ334" s="477"/>
      <c r="VJC334" s="477"/>
      <c r="VJH334" s="477"/>
      <c r="VJK334" s="477"/>
      <c r="VJP334" s="477"/>
      <c r="VJS334" s="477"/>
      <c r="VJX334" s="477"/>
      <c r="VKA334" s="477"/>
      <c r="VKF334" s="477"/>
      <c r="VKI334" s="477"/>
      <c r="VKN334" s="477"/>
      <c r="VKQ334" s="477"/>
      <c r="VKV334" s="477"/>
      <c r="VKY334" s="477"/>
      <c r="VLD334" s="477"/>
      <c r="VLG334" s="477"/>
      <c r="VLL334" s="477"/>
      <c r="VLO334" s="477"/>
      <c r="VLT334" s="477"/>
      <c r="VLW334" s="477"/>
      <c r="VMB334" s="477"/>
      <c r="VME334" s="477"/>
      <c r="VMJ334" s="477"/>
      <c r="VMM334" s="477"/>
      <c r="VMR334" s="477"/>
      <c r="VMU334" s="477"/>
      <c r="VMZ334" s="477"/>
      <c r="VNC334" s="477"/>
      <c r="VNH334" s="477"/>
      <c r="VNK334" s="477"/>
      <c r="VNP334" s="477"/>
      <c r="VNS334" s="477"/>
      <c r="VNX334" s="477"/>
      <c r="VOA334" s="477"/>
      <c r="VOF334" s="477"/>
      <c r="VOI334" s="477"/>
      <c r="VON334" s="477"/>
      <c r="VOQ334" s="477"/>
      <c r="VOV334" s="477"/>
      <c r="VOY334" s="477"/>
      <c r="VPD334" s="477"/>
      <c r="VPG334" s="477"/>
      <c r="VPL334" s="477"/>
      <c r="VPO334" s="477"/>
      <c r="VPT334" s="477"/>
      <c r="VPW334" s="477"/>
      <c r="VQB334" s="477"/>
      <c r="VQE334" s="477"/>
      <c r="VQJ334" s="477"/>
      <c r="VQM334" s="477"/>
      <c r="VQR334" s="477"/>
      <c r="VQU334" s="477"/>
      <c r="VQZ334" s="477"/>
      <c r="VRC334" s="477"/>
      <c r="VRH334" s="477"/>
      <c r="VRK334" s="477"/>
      <c r="VRP334" s="477"/>
      <c r="VRS334" s="477"/>
      <c r="VRX334" s="477"/>
      <c r="VSA334" s="477"/>
      <c r="VSF334" s="477"/>
      <c r="VSI334" s="477"/>
      <c r="VSN334" s="477"/>
      <c r="VSQ334" s="477"/>
      <c r="VSV334" s="477"/>
      <c r="VSY334" s="477"/>
      <c r="VTD334" s="477"/>
      <c r="VTG334" s="477"/>
      <c r="VTL334" s="477"/>
      <c r="VTO334" s="477"/>
      <c r="VTT334" s="477"/>
      <c r="VTW334" s="477"/>
      <c r="VUB334" s="477"/>
      <c r="VUE334" s="477"/>
      <c r="VUJ334" s="477"/>
      <c r="VUM334" s="477"/>
      <c r="VUR334" s="477"/>
      <c r="VUU334" s="477"/>
      <c r="VUZ334" s="477"/>
      <c r="VVC334" s="477"/>
      <c r="VVH334" s="477"/>
      <c r="VVK334" s="477"/>
      <c r="VVP334" s="477"/>
      <c r="VVS334" s="477"/>
      <c r="VVX334" s="477"/>
      <c r="VWA334" s="477"/>
      <c r="VWF334" s="477"/>
      <c r="VWI334" s="477"/>
      <c r="VWN334" s="477"/>
      <c r="VWQ334" s="477"/>
      <c r="VWV334" s="477"/>
      <c r="VWY334" s="477"/>
      <c r="VXD334" s="477"/>
      <c r="VXG334" s="477"/>
      <c r="VXL334" s="477"/>
      <c r="VXO334" s="477"/>
      <c r="VXT334" s="477"/>
      <c r="VXW334" s="477"/>
      <c r="VYB334" s="477"/>
      <c r="VYE334" s="477"/>
      <c r="VYJ334" s="477"/>
      <c r="VYM334" s="477"/>
      <c r="VYR334" s="477"/>
      <c r="VYU334" s="477"/>
      <c r="VYZ334" s="477"/>
      <c r="VZC334" s="477"/>
      <c r="VZH334" s="477"/>
      <c r="VZK334" s="477"/>
      <c r="VZP334" s="477"/>
      <c r="VZS334" s="477"/>
      <c r="VZX334" s="477"/>
      <c r="WAA334" s="477"/>
      <c r="WAF334" s="477"/>
      <c r="WAI334" s="477"/>
      <c r="WAN334" s="477"/>
      <c r="WAQ334" s="477"/>
      <c r="WAV334" s="477"/>
      <c r="WAY334" s="477"/>
      <c r="WBD334" s="477"/>
      <c r="WBG334" s="477"/>
      <c r="WBL334" s="477"/>
      <c r="WBO334" s="477"/>
      <c r="WBT334" s="477"/>
      <c r="WBW334" s="477"/>
      <c r="WCB334" s="477"/>
      <c r="WCE334" s="477"/>
      <c r="WCJ334" s="477"/>
      <c r="WCM334" s="477"/>
      <c r="WCR334" s="477"/>
      <c r="WCU334" s="477"/>
      <c r="WCZ334" s="477"/>
      <c r="WDC334" s="477"/>
      <c r="WDH334" s="477"/>
      <c r="WDK334" s="477"/>
      <c r="WDP334" s="477"/>
      <c r="WDS334" s="477"/>
      <c r="WDX334" s="477"/>
      <c r="WEA334" s="477"/>
      <c r="WEF334" s="477"/>
      <c r="WEI334" s="477"/>
      <c r="WEN334" s="477"/>
      <c r="WEQ334" s="477"/>
      <c r="WEV334" s="477"/>
      <c r="WEY334" s="477"/>
      <c r="WFD334" s="477"/>
      <c r="WFG334" s="477"/>
      <c r="WFL334" s="477"/>
      <c r="WFO334" s="477"/>
      <c r="WFT334" s="477"/>
      <c r="WFW334" s="477"/>
      <c r="WGB334" s="477"/>
      <c r="WGE334" s="477"/>
      <c r="WGJ334" s="477"/>
      <c r="WGM334" s="477"/>
      <c r="WGR334" s="477"/>
      <c r="WGU334" s="477"/>
      <c r="WGZ334" s="477"/>
      <c r="WHC334" s="477"/>
      <c r="WHH334" s="477"/>
      <c r="WHK334" s="477"/>
      <c r="WHP334" s="477"/>
      <c r="WHS334" s="477"/>
      <c r="WHX334" s="477"/>
      <c r="WIA334" s="477"/>
      <c r="WIF334" s="477"/>
      <c r="WII334" s="477"/>
      <c r="WIN334" s="477"/>
      <c r="WIQ334" s="477"/>
      <c r="WIV334" s="477"/>
      <c r="WIY334" s="477"/>
      <c r="WJD334" s="477"/>
      <c r="WJG334" s="477"/>
      <c r="WJL334" s="477"/>
      <c r="WJO334" s="477"/>
      <c r="WJT334" s="477"/>
      <c r="WJW334" s="477"/>
      <c r="WKB334" s="477"/>
      <c r="WKE334" s="477"/>
      <c r="WKJ334" s="477"/>
      <c r="WKM334" s="477"/>
      <c r="WKR334" s="477"/>
      <c r="WKU334" s="477"/>
      <c r="WKZ334" s="477"/>
      <c r="WLC334" s="477"/>
      <c r="WLH334" s="477"/>
      <c r="WLK334" s="477"/>
      <c r="WLP334" s="477"/>
      <c r="WLS334" s="477"/>
      <c r="WLX334" s="477"/>
      <c r="WMA334" s="477"/>
      <c r="WMF334" s="477"/>
      <c r="WMI334" s="477"/>
      <c r="WMN334" s="477"/>
      <c r="WMQ334" s="477"/>
      <c r="WMV334" s="477"/>
      <c r="WMY334" s="477"/>
      <c r="WND334" s="477"/>
      <c r="WNG334" s="477"/>
      <c r="WNL334" s="477"/>
      <c r="WNO334" s="477"/>
      <c r="WNT334" s="477"/>
      <c r="WNW334" s="477"/>
      <c r="WOB334" s="477"/>
      <c r="WOE334" s="477"/>
      <c r="WOJ334" s="477"/>
      <c r="WOM334" s="477"/>
      <c r="WOR334" s="477"/>
      <c r="WOU334" s="477"/>
      <c r="WOZ334" s="477"/>
      <c r="WPC334" s="477"/>
      <c r="WPH334" s="477"/>
      <c r="WPK334" s="477"/>
      <c r="WPP334" s="477"/>
      <c r="WPS334" s="477"/>
      <c r="WPX334" s="477"/>
      <c r="WQA334" s="477"/>
      <c r="WQF334" s="477"/>
      <c r="WQI334" s="477"/>
      <c r="WQN334" s="477"/>
      <c r="WQQ334" s="477"/>
      <c r="WQV334" s="477"/>
      <c r="WQY334" s="477"/>
      <c r="WRD334" s="477"/>
      <c r="WRG334" s="477"/>
      <c r="WRL334" s="477"/>
      <c r="WRO334" s="477"/>
      <c r="WRT334" s="477"/>
      <c r="WRW334" s="477"/>
      <c r="WSB334" s="477"/>
      <c r="WSE334" s="477"/>
      <c r="WSJ334" s="477"/>
      <c r="WSM334" s="477"/>
      <c r="WSR334" s="477"/>
      <c r="WSU334" s="477"/>
      <c r="WSZ334" s="477"/>
      <c r="WTC334" s="477"/>
      <c r="WTH334" s="477"/>
      <c r="WTK334" s="477"/>
      <c r="WTP334" s="477"/>
      <c r="WTS334" s="477"/>
      <c r="WTX334" s="477"/>
      <c r="WUA334" s="477"/>
      <c r="WUF334" s="477"/>
      <c r="WUI334" s="477"/>
      <c r="WUN334" s="477"/>
      <c r="WUQ334" s="477"/>
      <c r="WUV334" s="477"/>
      <c r="WUY334" s="477"/>
      <c r="WVD334" s="477"/>
      <c r="WVG334" s="477"/>
      <c r="WVL334" s="477"/>
      <c r="WVO334" s="477"/>
      <c r="WVT334" s="477"/>
      <c r="WVW334" s="477"/>
      <c r="WWB334" s="477"/>
      <c r="WWE334" s="477"/>
      <c r="WWJ334" s="477"/>
      <c r="WWM334" s="477"/>
      <c r="WWR334" s="477"/>
      <c r="WWU334" s="477"/>
      <c r="WWZ334" s="477"/>
      <c r="WXC334" s="477"/>
      <c r="WXH334" s="477"/>
      <c r="WXK334" s="477"/>
      <c r="WXP334" s="477"/>
      <c r="WXS334" s="477"/>
      <c r="WXX334" s="477"/>
      <c r="WYA334" s="477"/>
      <c r="WYF334" s="477"/>
      <c r="WYI334" s="477"/>
      <c r="WYN334" s="477"/>
      <c r="WYQ334" s="477"/>
      <c r="WYV334" s="477"/>
      <c r="WYY334" s="477"/>
      <c r="WZD334" s="477"/>
      <c r="WZG334" s="477"/>
      <c r="WZL334" s="477"/>
      <c r="WZO334" s="477"/>
      <c r="WZT334" s="477"/>
      <c r="WZW334" s="477"/>
      <c r="XAB334" s="477"/>
      <c r="XAE334" s="477"/>
      <c r="XAJ334" s="477"/>
      <c r="XAM334" s="477"/>
      <c r="XAR334" s="477"/>
      <c r="XAU334" s="477"/>
      <c r="XAZ334" s="477"/>
      <c r="XBC334" s="477"/>
      <c r="XBH334" s="477"/>
      <c r="XBK334" s="477"/>
      <c r="XBP334" s="477"/>
      <c r="XBS334" s="477"/>
      <c r="XBX334" s="477"/>
      <c r="XCA334" s="477"/>
      <c r="XCF334" s="477"/>
      <c r="XCI334" s="477"/>
      <c r="XCN334" s="477"/>
      <c r="XCQ334" s="477"/>
      <c r="XCV334" s="477"/>
      <c r="XCY334" s="477"/>
      <c r="XDD334" s="477"/>
      <c r="XDG334" s="477"/>
      <c r="XDL334" s="477"/>
      <c r="XDO334" s="477"/>
      <c r="XDT334" s="477"/>
      <c r="XDW334" s="477"/>
      <c r="XEB334" s="477"/>
      <c r="XEE334" s="477"/>
      <c r="XEJ334" s="477"/>
      <c r="XEM334" s="477"/>
      <c r="XER334" s="477"/>
      <c r="XEU334" s="477"/>
      <c r="XEZ334" s="477"/>
      <c r="XFC334" s="477"/>
    </row>
    <row r="335" spans="1:1023 1028:2047 2052:3071 3076:4095 4100:5119 5124:6143 6148:7167 7172:8191 8196:9215 9220:10239 10244:11263 11268:12287 12292:13311 13316:14335 14340:15359 15364:16383" ht="34.5" customHeight="1" x14ac:dyDescent="0.25">
      <c r="A335" s="158" t="str">
        <f>+'PAI 2025 GPS rempl2)'!A344</f>
        <v>2000.3.1</v>
      </c>
      <c r="B335" s="60" t="str">
        <f>VLOOKUP(A335,'Dimensión 5 - Información y com'!$B$10:$B$30,1,0)</f>
        <v>2000.3.1</v>
      </c>
      <c r="C335" s="158" t="s">
        <v>995</v>
      </c>
      <c r="D335" s="158">
        <v>1</v>
      </c>
      <c r="E335" s="158" t="s">
        <v>489</v>
      </c>
      <c r="F335" s="158" t="s">
        <v>1013</v>
      </c>
      <c r="G335" s="158" t="s">
        <v>19</v>
      </c>
      <c r="H335" s="158">
        <v>0</v>
      </c>
      <c r="I335" s="158">
        <v>0</v>
      </c>
      <c r="J335" s="158">
        <v>0</v>
      </c>
      <c r="K335" s="158" t="s">
        <v>19</v>
      </c>
      <c r="L335" s="158" t="s">
        <v>19</v>
      </c>
      <c r="M335" s="158" t="s">
        <v>19</v>
      </c>
      <c r="N335" s="158" t="s">
        <v>1010</v>
      </c>
      <c r="O335" s="158" t="s">
        <v>19</v>
      </c>
      <c r="P335" s="158" t="s">
        <v>128</v>
      </c>
      <c r="Q335" s="158">
        <v>10</v>
      </c>
      <c r="R335" s="158">
        <v>1</v>
      </c>
      <c r="S335" s="158" t="s">
        <v>487</v>
      </c>
      <c r="T335" s="158" t="s">
        <v>1014</v>
      </c>
      <c r="U335" s="165">
        <v>45691</v>
      </c>
      <c r="V335" s="165">
        <v>45716</v>
      </c>
      <c r="W335" s="158" t="s">
        <v>1012</v>
      </c>
      <c r="X335" s="359">
        <v>1</v>
      </c>
      <c r="Y335" s="158">
        <v>100</v>
      </c>
      <c r="Z335" s="158" t="s">
        <v>2475</v>
      </c>
      <c r="AA335" s="165">
        <v>45698</v>
      </c>
      <c r="AB335" s="158">
        <v>100</v>
      </c>
      <c r="AC335" s="158" t="s">
        <v>2476</v>
      </c>
      <c r="AD335" s="165">
        <v>45716</v>
      </c>
      <c r="AE335" s="158">
        <v>100</v>
      </c>
      <c r="AF335" s="158">
        <v>1</v>
      </c>
    </row>
    <row r="336" spans="1:1023 1028:2047 2052:3071 3076:4095 4100:5119 5124:6143 6148:7167 7172:8191 8196:9215 9220:10239 10244:11263 11268:12287 12292:13311 13316:14335 14340:15359 15364:16383" ht="120" x14ac:dyDescent="0.25">
      <c r="A336" s="158" t="str">
        <f>+'PAI 2025 GPS rempl2)'!A345</f>
        <v>2000.3.2</v>
      </c>
      <c r="B336" s="60" t="str">
        <f>VLOOKUP(A336,'Dimensión 5 - Información y com'!$B$10:$B$30,1,0)</f>
        <v>2000.3.2</v>
      </c>
      <c r="C336" s="158" t="s">
        <v>995</v>
      </c>
      <c r="D336" s="158">
        <v>1</v>
      </c>
      <c r="E336" s="158" t="s">
        <v>489</v>
      </c>
      <c r="F336" s="158" t="s">
        <v>1015</v>
      </c>
      <c r="G336" s="158" t="s">
        <v>19</v>
      </c>
      <c r="H336" s="158" t="s">
        <v>1795</v>
      </c>
      <c r="I336" s="158" t="s">
        <v>1795</v>
      </c>
      <c r="J336" s="158" t="s">
        <v>1795</v>
      </c>
      <c r="K336" s="158" t="s">
        <v>19</v>
      </c>
      <c r="L336" s="158" t="s">
        <v>19</v>
      </c>
      <c r="M336" s="158" t="s">
        <v>19</v>
      </c>
      <c r="N336" s="158" t="s">
        <v>1010</v>
      </c>
      <c r="O336" s="158" t="s">
        <v>19</v>
      </c>
      <c r="P336" s="158" t="s">
        <v>129</v>
      </c>
      <c r="Q336" s="158">
        <v>60</v>
      </c>
      <c r="R336" s="158">
        <v>8</v>
      </c>
      <c r="S336" s="165" t="s">
        <v>487</v>
      </c>
      <c r="T336" s="165" t="s">
        <v>1016</v>
      </c>
      <c r="U336" s="165">
        <v>45719</v>
      </c>
      <c r="V336" s="165">
        <v>45961</v>
      </c>
      <c r="W336" s="158" t="s">
        <v>995</v>
      </c>
      <c r="X336" s="359">
        <v>6</v>
      </c>
      <c r="Y336" s="158">
        <v>75</v>
      </c>
      <c r="Z336" s="158" t="s">
        <v>2477</v>
      </c>
      <c r="AA336" s="165"/>
      <c r="AB336" s="158">
        <v>75</v>
      </c>
      <c r="AC336" s="158" t="s">
        <v>2478</v>
      </c>
      <c r="AD336" s="165"/>
      <c r="AE336" s="158"/>
      <c r="AF336" s="158">
        <v>4.5</v>
      </c>
    </row>
    <row r="337" spans="1:1023 1028:2047 2052:3071 3076:4095 4100:5119 5124:6143 6148:7167 7172:8191 8196:9215 9220:10239 10244:11263 11268:12287 12292:13311 13316:14335 14340:15359 15364:16383" ht="34.5" customHeight="1" x14ac:dyDescent="0.25">
      <c r="A337" s="158" t="str">
        <f>+'PAI 2025 GPS rempl2)'!A346</f>
        <v>2000.3.3</v>
      </c>
      <c r="B337" s="60" t="str">
        <f>VLOOKUP(A337,'Dimensión 5 - Información y com'!$B$10:$B$30,1,0)</f>
        <v>2000.3.3</v>
      </c>
      <c r="C337" s="158" t="s">
        <v>995</v>
      </c>
      <c r="D337" s="158">
        <v>1</v>
      </c>
      <c r="E337" s="158" t="s">
        <v>489</v>
      </c>
      <c r="F337" s="158" t="s">
        <v>1017</v>
      </c>
      <c r="G337" s="158" t="s">
        <v>19</v>
      </c>
      <c r="H337" s="158">
        <v>0</v>
      </c>
      <c r="I337" s="158">
        <v>0</v>
      </c>
      <c r="J337" s="158">
        <v>0</v>
      </c>
      <c r="K337" s="158" t="s">
        <v>19</v>
      </c>
      <c r="L337" s="158" t="s">
        <v>19</v>
      </c>
      <c r="M337" s="158" t="s">
        <v>19</v>
      </c>
      <c r="N337" s="158" t="s">
        <v>1010</v>
      </c>
      <c r="O337" s="158" t="s">
        <v>19</v>
      </c>
      <c r="P337" s="158" t="s">
        <v>130</v>
      </c>
      <c r="Q337" s="158">
        <v>30</v>
      </c>
      <c r="R337" s="158">
        <v>1</v>
      </c>
      <c r="S337" s="158" t="s">
        <v>487</v>
      </c>
      <c r="T337" s="158" t="s">
        <v>1018</v>
      </c>
      <c r="U337" s="165">
        <v>45965</v>
      </c>
      <c r="V337" s="165">
        <v>45989</v>
      </c>
      <c r="W337" s="158" t="s">
        <v>1012</v>
      </c>
      <c r="X337" s="359">
        <v>3</v>
      </c>
      <c r="Y337" s="158">
        <v>0</v>
      </c>
      <c r="Z337" s="158">
        <v>0</v>
      </c>
      <c r="AA337" s="165"/>
      <c r="AB337" s="158">
        <v>0</v>
      </c>
      <c r="AC337" s="158">
        <v>0</v>
      </c>
      <c r="AD337" s="165"/>
      <c r="AE337" s="158"/>
      <c r="AF337" s="158">
        <v>0</v>
      </c>
    </row>
    <row r="338" spans="1:1023 1028:2047 2052:3071 3076:4095 4100:5119 5124:6143 6148:7167 7172:8191 8196:9215 9220:10239 10244:11263 11268:12287 12292:13311 13316:14335 14340:15359 15364:16383" ht="135" x14ac:dyDescent="0.25">
      <c r="A338" s="359" t="str">
        <f>+'PAI 2025 GPS rempl2)'!A347</f>
        <v>2000.4</v>
      </c>
      <c r="B338" s="359" t="str">
        <f>VLOOKUP(A338,'Dimensión 5 - Información y com'!$B$10:$B$30,1,0)</f>
        <v>2000.4</v>
      </c>
      <c r="C338" s="360" t="s">
        <v>995</v>
      </c>
      <c r="D338" s="359">
        <v>1</v>
      </c>
      <c r="E338" s="359" t="s">
        <v>482</v>
      </c>
      <c r="F338" s="360" t="s">
        <v>1019</v>
      </c>
      <c r="G338" s="359" t="s">
        <v>501</v>
      </c>
      <c r="H338" s="359" t="s">
        <v>1795</v>
      </c>
      <c r="I338" s="359" t="s">
        <v>1795</v>
      </c>
      <c r="J338" s="359" t="s">
        <v>1795</v>
      </c>
      <c r="K338" s="360" t="s">
        <v>19</v>
      </c>
      <c r="L338" s="359" t="s">
        <v>502</v>
      </c>
      <c r="M338" s="359" t="s">
        <v>19</v>
      </c>
      <c r="N338" s="360" t="s">
        <v>1010</v>
      </c>
      <c r="O338" s="359">
        <v>0</v>
      </c>
      <c r="P338" s="359" t="s">
        <v>427</v>
      </c>
      <c r="Q338" s="359">
        <v>10</v>
      </c>
      <c r="R338" s="359">
        <v>1</v>
      </c>
      <c r="S338" s="360" t="s">
        <v>487</v>
      </c>
      <c r="T338" s="359" t="s">
        <v>1007</v>
      </c>
      <c r="U338" s="360">
        <v>45677</v>
      </c>
      <c r="V338" s="360">
        <v>45989</v>
      </c>
      <c r="W338" s="359" t="s">
        <v>1020</v>
      </c>
      <c r="X338" s="359">
        <v>10</v>
      </c>
      <c r="Y338" s="359">
        <v>0</v>
      </c>
      <c r="Z338" s="359" t="s">
        <v>2479</v>
      </c>
      <c r="AA338" s="360"/>
      <c r="AB338" s="370">
        <v>0</v>
      </c>
      <c r="AC338" s="359" t="s">
        <v>2247</v>
      </c>
      <c r="AD338" s="360"/>
      <c r="AE338" s="368"/>
      <c r="AF338" s="359">
        <v>0</v>
      </c>
      <c r="AJ338" s="477"/>
      <c r="AM338" s="477"/>
      <c r="AR338" s="477"/>
      <c r="AU338" s="477"/>
      <c r="AZ338" s="477"/>
      <c r="BC338" s="477"/>
      <c r="BH338" s="477"/>
      <c r="BK338" s="477"/>
      <c r="BP338" s="477"/>
      <c r="BS338" s="477"/>
      <c r="BX338" s="477"/>
      <c r="CA338" s="477"/>
      <c r="CF338" s="477"/>
      <c r="CI338" s="477"/>
      <c r="CN338" s="477"/>
      <c r="CQ338" s="477"/>
      <c r="CV338" s="477"/>
      <c r="CY338" s="477"/>
      <c r="DD338" s="477"/>
      <c r="DG338" s="477"/>
      <c r="DL338" s="477"/>
      <c r="DO338" s="477"/>
      <c r="DT338" s="477"/>
      <c r="DW338" s="477"/>
      <c r="EB338" s="477"/>
      <c r="EE338" s="477"/>
      <c r="EJ338" s="477"/>
      <c r="EM338" s="477"/>
      <c r="ER338" s="477"/>
      <c r="EU338" s="477"/>
      <c r="EZ338" s="477"/>
      <c r="FC338" s="477"/>
      <c r="FH338" s="477"/>
      <c r="FK338" s="477"/>
      <c r="FP338" s="477"/>
      <c r="FS338" s="477"/>
      <c r="FX338" s="477"/>
      <c r="GA338" s="477"/>
      <c r="GF338" s="477"/>
      <c r="GI338" s="477"/>
      <c r="GN338" s="477"/>
      <c r="GQ338" s="477"/>
      <c r="GV338" s="477"/>
      <c r="GY338" s="477"/>
      <c r="HD338" s="477"/>
      <c r="HG338" s="477"/>
      <c r="HL338" s="477"/>
      <c r="HO338" s="477"/>
      <c r="HT338" s="477"/>
      <c r="HW338" s="477"/>
      <c r="IB338" s="477"/>
      <c r="IE338" s="477"/>
      <c r="IJ338" s="477"/>
      <c r="IM338" s="477"/>
      <c r="IR338" s="477"/>
      <c r="IU338" s="477"/>
      <c r="IZ338" s="477"/>
      <c r="JC338" s="477"/>
      <c r="JH338" s="477"/>
      <c r="JK338" s="477"/>
      <c r="JP338" s="477"/>
      <c r="JS338" s="477"/>
      <c r="JX338" s="477"/>
      <c r="KA338" s="477"/>
      <c r="KF338" s="477"/>
      <c r="KI338" s="477"/>
      <c r="KN338" s="477"/>
      <c r="KQ338" s="477"/>
      <c r="KV338" s="477"/>
      <c r="KY338" s="477"/>
      <c r="LD338" s="477"/>
      <c r="LG338" s="477"/>
      <c r="LL338" s="477"/>
      <c r="LO338" s="477"/>
      <c r="LT338" s="477"/>
      <c r="LW338" s="477"/>
      <c r="MB338" s="477"/>
      <c r="ME338" s="477"/>
      <c r="MJ338" s="477"/>
      <c r="MM338" s="477"/>
      <c r="MR338" s="477"/>
      <c r="MU338" s="477"/>
      <c r="MZ338" s="477"/>
      <c r="NC338" s="477"/>
      <c r="NH338" s="477"/>
      <c r="NK338" s="477"/>
      <c r="NP338" s="477"/>
      <c r="NS338" s="477"/>
      <c r="NX338" s="477"/>
      <c r="OA338" s="477"/>
      <c r="OF338" s="477"/>
      <c r="OI338" s="477"/>
      <c r="ON338" s="477"/>
      <c r="OQ338" s="477"/>
      <c r="OV338" s="477"/>
      <c r="OY338" s="477"/>
      <c r="PD338" s="477"/>
      <c r="PG338" s="477"/>
      <c r="PL338" s="477"/>
      <c r="PO338" s="477"/>
      <c r="PT338" s="477"/>
      <c r="PW338" s="477"/>
      <c r="QB338" s="477"/>
      <c r="QE338" s="477"/>
      <c r="QJ338" s="477"/>
      <c r="QM338" s="477"/>
      <c r="QR338" s="477"/>
      <c r="QU338" s="477"/>
      <c r="QZ338" s="477"/>
      <c r="RC338" s="477"/>
      <c r="RH338" s="477"/>
      <c r="RK338" s="477"/>
      <c r="RP338" s="477"/>
      <c r="RS338" s="477"/>
      <c r="RX338" s="477"/>
      <c r="SA338" s="477"/>
      <c r="SF338" s="477"/>
      <c r="SI338" s="477"/>
      <c r="SN338" s="477"/>
      <c r="SQ338" s="477"/>
      <c r="SV338" s="477"/>
      <c r="SY338" s="477"/>
      <c r="TD338" s="477"/>
      <c r="TG338" s="477"/>
      <c r="TL338" s="477"/>
      <c r="TO338" s="477"/>
      <c r="TT338" s="477"/>
      <c r="TW338" s="477"/>
      <c r="UB338" s="477"/>
      <c r="UE338" s="477"/>
      <c r="UJ338" s="477"/>
      <c r="UM338" s="477"/>
      <c r="UR338" s="477"/>
      <c r="UU338" s="477"/>
      <c r="UZ338" s="477"/>
      <c r="VC338" s="477"/>
      <c r="VH338" s="477"/>
      <c r="VK338" s="477"/>
      <c r="VP338" s="477"/>
      <c r="VS338" s="477"/>
      <c r="VX338" s="477"/>
      <c r="WA338" s="477"/>
      <c r="WF338" s="477"/>
      <c r="WI338" s="477"/>
      <c r="WN338" s="477"/>
      <c r="WQ338" s="477"/>
      <c r="WV338" s="477"/>
      <c r="WY338" s="477"/>
      <c r="XD338" s="477"/>
      <c r="XG338" s="477"/>
      <c r="XL338" s="477"/>
      <c r="XO338" s="477"/>
      <c r="XT338" s="477"/>
      <c r="XW338" s="477"/>
      <c r="YB338" s="477"/>
      <c r="YE338" s="477"/>
      <c r="YJ338" s="477"/>
      <c r="YM338" s="477"/>
      <c r="YR338" s="477"/>
      <c r="YU338" s="477"/>
      <c r="YZ338" s="477"/>
      <c r="ZC338" s="477"/>
      <c r="ZH338" s="477"/>
      <c r="ZK338" s="477"/>
      <c r="ZP338" s="477"/>
      <c r="ZS338" s="477"/>
      <c r="ZX338" s="477"/>
      <c r="AAA338" s="477"/>
      <c r="AAF338" s="477"/>
      <c r="AAI338" s="477"/>
      <c r="AAN338" s="477"/>
      <c r="AAQ338" s="477"/>
      <c r="AAV338" s="477"/>
      <c r="AAY338" s="477"/>
      <c r="ABD338" s="477"/>
      <c r="ABG338" s="477"/>
      <c r="ABL338" s="477"/>
      <c r="ABO338" s="477"/>
      <c r="ABT338" s="477"/>
      <c r="ABW338" s="477"/>
      <c r="ACB338" s="477"/>
      <c r="ACE338" s="477"/>
      <c r="ACJ338" s="477"/>
      <c r="ACM338" s="477"/>
      <c r="ACR338" s="477"/>
      <c r="ACU338" s="477"/>
      <c r="ACZ338" s="477"/>
      <c r="ADC338" s="477"/>
      <c r="ADH338" s="477"/>
      <c r="ADK338" s="477"/>
      <c r="ADP338" s="477"/>
      <c r="ADS338" s="477"/>
      <c r="ADX338" s="477"/>
      <c r="AEA338" s="477"/>
      <c r="AEF338" s="477"/>
      <c r="AEI338" s="477"/>
      <c r="AEN338" s="477"/>
      <c r="AEQ338" s="477"/>
      <c r="AEV338" s="477"/>
      <c r="AEY338" s="477"/>
      <c r="AFD338" s="477"/>
      <c r="AFG338" s="477"/>
      <c r="AFL338" s="477"/>
      <c r="AFO338" s="477"/>
      <c r="AFT338" s="477"/>
      <c r="AFW338" s="477"/>
      <c r="AGB338" s="477"/>
      <c r="AGE338" s="477"/>
      <c r="AGJ338" s="477"/>
      <c r="AGM338" s="477"/>
      <c r="AGR338" s="477"/>
      <c r="AGU338" s="477"/>
      <c r="AGZ338" s="477"/>
      <c r="AHC338" s="477"/>
      <c r="AHH338" s="477"/>
      <c r="AHK338" s="477"/>
      <c r="AHP338" s="477"/>
      <c r="AHS338" s="477"/>
      <c r="AHX338" s="477"/>
      <c r="AIA338" s="477"/>
      <c r="AIF338" s="477"/>
      <c r="AII338" s="477"/>
      <c r="AIN338" s="477"/>
      <c r="AIQ338" s="477"/>
      <c r="AIV338" s="477"/>
      <c r="AIY338" s="477"/>
      <c r="AJD338" s="477"/>
      <c r="AJG338" s="477"/>
      <c r="AJL338" s="477"/>
      <c r="AJO338" s="477"/>
      <c r="AJT338" s="477"/>
      <c r="AJW338" s="477"/>
      <c r="AKB338" s="477"/>
      <c r="AKE338" s="477"/>
      <c r="AKJ338" s="477"/>
      <c r="AKM338" s="477"/>
      <c r="AKR338" s="477"/>
      <c r="AKU338" s="477"/>
      <c r="AKZ338" s="477"/>
      <c r="ALC338" s="477"/>
      <c r="ALH338" s="477"/>
      <c r="ALK338" s="477"/>
      <c r="ALP338" s="477"/>
      <c r="ALS338" s="477"/>
      <c r="ALX338" s="477"/>
      <c r="AMA338" s="477"/>
      <c r="AMF338" s="477"/>
      <c r="AMI338" s="477"/>
      <c r="AMN338" s="477"/>
      <c r="AMQ338" s="477"/>
      <c r="AMV338" s="477"/>
      <c r="AMY338" s="477"/>
      <c r="AND338" s="477"/>
      <c r="ANG338" s="477"/>
      <c r="ANL338" s="477"/>
      <c r="ANO338" s="477"/>
      <c r="ANT338" s="477"/>
      <c r="ANW338" s="477"/>
      <c r="AOB338" s="477"/>
      <c r="AOE338" s="477"/>
      <c r="AOJ338" s="477"/>
      <c r="AOM338" s="477"/>
      <c r="AOR338" s="477"/>
      <c r="AOU338" s="477"/>
      <c r="AOZ338" s="477"/>
      <c r="APC338" s="477"/>
      <c r="APH338" s="477"/>
      <c r="APK338" s="477"/>
      <c r="APP338" s="477"/>
      <c r="APS338" s="477"/>
      <c r="APX338" s="477"/>
      <c r="AQA338" s="477"/>
      <c r="AQF338" s="477"/>
      <c r="AQI338" s="477"/>
      <c r="AQN338" s="477"/>
      <c r="AQQ338" s="477"/>
      <c r="AQV338" s="477"/>
      <c r="AQY338" s="477"/>
      <c r="ARD338" s="477"/>
      <c r="ARG338" s="477"/>
      <c r="ARL338" s="477"/>
      <c r="ARO338" s="477"/>
      <c r="ART338" s="477"/>
      <c r="ARW338" s="477"/>
      <c r="ASB338" s="477"/>
      <c r="ASE338" s="477"/>
      <c r="ASJ338" s="477"/>
      <c r="ASM338" s="477"/>
      <c r="ASR338" s="477"/>
      <c r="ASU338" s="477"/>
      <c r="ASZ338" s="477"/>
      <c r="ATC338" s="477"/>
      <c r="ATH338" s="477"/>
      <c r="ATK338" s="477"/>
      <c r="ATP338" s="477"/>
      <c r="ATS338" s="477"/>
      <c r="ATX338" s="477"/>
      <c r="AUA338" s="477"/>
      <c r="AUF338" s="477"/>
      <c r="AUI338" s="477"/>
      <c r="AUN338" s="477"/>
      <c r="AUQ338" s="477"/>
      <c r="AUV338" s="477"/>
      <c r="AUY338" s="477"/>
      <c r="AVD338" s="477"/>
      <c r="AVG338" s="477"/>
      <c r="AVL338" s="477"/>
      <c r="AVO338" s="477"/>
      <c r="AVT338" s="477"/>
      <c r="AVW338" s="477"/>
      <c r="AWB338" s="477"/>
      <c r="AWE338" s="477"/>
      <c r="AWJ338" s="477"/>
      <c r="AWM338" s="477"/>
      <c r="AWR338" s="477"/>
      <c r="AWU338" s="477"/>
      <c r="AWZ338" s="477"/>
      <c r="AXC338" s="477"/>
      <c r="AXH338" s="477"/>
      <c r="AXK338" s="477"/>
      <c r="AXP338" s="477"/>
      <c r="AXS338" s="477"/>
      <c r="AXX338" s="477"/>
      <c r="AYA338" s="477"/>
      <c r="AYF338" s="477"/>
      <c r="AYI338" s="477"/>
      <c r="AYN338" s="477"/>
      <c r="AYQ338" s="477"/>
      <c r="AYV338" s="477"/>
      <c r="AYY338" s="477"/>
      <c r="AZD338" s="477"/>
      <c r="AZG338" s="477"/>
      <c r="AZL338" s="477"/>
      <c r="AZO338" s="477"/>
      <c r="AZT338" s="477"/>
      <c r="AZW338" s="477"/>
      <c r="BAB338" s="477"/>
      <c r="BAE338" s="477"/>
      <c r="BAJ338" s="477"/>
      <c r="BAM338" s="477"/>
      <c r="BAR338" s="477"/>
      <c r="BAU338" s="477"/>
      <c r="BAZ338" s="477"/>
      <c r="BBC338" s="477"/>
      <c r="BBH338" s="477"/>
      <c r="BBK338" s="477"/>
      <c r="BBP338" s="477"/>
      <c r="BBS338" s="477"/>
      <c r="BBX338" s="477"/>
      <c r="BCA338" s="477"/>
      <c r="BCF338" s="477"/>
      <c r="BCI338" s="477"/>
      <c r="BCN338" s="477"/>
      <c r="BCQ338" s="477"/>
      <c r="BCV338" s="477"/>
      <c r="BCY338" s="477"/>
      <c r="BDD338" s="477"/>
      <c r="BDG338" s="477"/>
      <c r="BDL338" s="477"/>
      <c r="BDO338" s="477"/>
      <c r="BDT338" s="477"/>
      <c r="BDW338" s="477"/>
      <c r="BEB338" s="477"/>
      <c r="BEE338" s="477"/>
      <c r="BEJ338" s="477"/>
      <c r="BEM338" s="477"/>
      <c r="BER338" s="477"/>
      <c r="BEU338" s="477"/>
      <c r="BEZ338" s="477"/>
      <c r="BFC338" s="477"/>
      <c r="BFH338" s="477"/>
      <c r="BFK338" s="477"/>
      <c r="BFP338" s="477"/>
      <c r="BFS338" s="477"/>
      <c r="BFX338" s="477"/>
      <c r="BGA338" s="477"/>
      <c r="BGF338" s="477"/>
      <c r="BGI338" s="477"/>
      <c r="BGN338" s="477"/>
      <c r="BGQ338" s="477"/>
      <c r="BGV338" s="477"/>
      <c r="BGY338" s="477"/>
      <c r="BHD338" s="477"/>
      <c r="BHG338" s="477"/>
      <c r="BHL338" s="477"/>
      <c r="BHO338" s="477"/>
      <c r="BHT338" s="477"/>
      <c r="BHW338" s="477"/>
      <c r="BIB338" s="477"/>
      <c r="BIE338" s="477"/>
      <c r="BIJ338" s="477"/>
      <c r="BIM338" s="477"/>
      <c r="BIR338" s="477"/>
      <c r="BIU338" s="477"/>
      <c r="BIZ338" s="477"/>
      <c r="BJC338" s="477"/>
      <c r="BJH338" s="477"/>
      <c r="BJK338" s="477"/>
      <c r="BJP338" s="477"/>
      <c r="BJS338" s="477"/>
      <c r="BJX338" s="477"/>
      <c r="BKA338" s="477"/>
      <c r="BKF338" s="477"/>
      <c r="BKI338" s="477"/>
      <c r="BKN338" s="477"/>
      <c r="BKQ338" s="477"/>
      <c r="BKV338" s="477"/>
      <c r="BKY338" s="477"/>
      <c r="BLD338" s="477"/>
      <c r="BLG338" s="477"/>
      <c r="BLL338" s="477"/>
      <c r="BLO338" s="477"/>
      <c r="BLT338" s="477"/>
      <c r="BLW338" s="477"/>
      <c r="BMB338" s="477"/>
      <c r="BME338" s="477"/>
      <c r="BMJ338" s="477"/>
      <c r="BMM338" s="477"/>
      <c r="BMR338" s="477"/>
      <c r="BMU338" s="477"/>
      <c r="BMZ338" s="477"/>
      <c r="BNC338" s="477"/>
      <c r="BNH338" s="477"/>
      <c r="BNK338" s="477"/>
      <c r="BNP338" s="477"/>
      <c r="BNS338" s="477"/>
      <c r="BNX338" s="477"/>
      <c r="BOA338" s="477"/>
      <c r="BOF338" s="477"/>
      <c r="BOI338" s="477"/>
      <c r="BON338" s="477"/>
      <c r="BOQ338" s="477"/>
      <c r="BOV338" s="477"/>
      <c r="BOY338" s="477"/>
      <c r="BPD338" s="477"/>
      <c r="BPG338" s="477"/>
      <c r="BPL338" s="477"/>
      <c r="BPO338" s="477"/>
      <c r="BPT338" s="477"/>
      <c r="BPW338" s="477"/>
      <c r="BQB338" s="477"/>
      <c r="BQE338" s="477"/>
      <c r="BQJ338" s="477"/>
      <c r="BQM338" s="477"/>
      <c r="BQR338" s="477"/>
      <c r="BQU338" s="477"/>
      <c r="BQZ338" s="477"/>
      <c r="BRC338" s="477"/>
      <c r="BRH338" s="477"/>
      <c r="BRK338" s="477"/>
      <c r="BRP338" s="477"/>
      <c r="BRS338" s="477"/>
      <c r="BRX338" s="477"/>
      <c r="BSA338" s="477"/>
      <c r="BSF338" s="477"/>
      <c r="BSI338" s="477"/>
      <c r="BSN338" s="477"/>
      <c r="BSQ338" s="477"/>
      <c r="BSV338" s="477"/>
      <c r="BSY338" s="477"/>
      <c r="BTD338" s="477"/>
      <c r="BTG338" s="477"/>
      <c r="BTL338" s="477"/>
      <c r="BTO338" s="477"/>
      <c r="BTT338" s="477"/>
      <c r="BTW338" s="477"/>
      <c r="BUB338" s="477"/>
      <c r="BUE338" s="477"/>
      <c r="BUJ338" s="477"/>
      <c r="BUM338" s="477"/>
      <c r="BUR338" s="477"/>
      <c r="BUU338" s="477"/>
      <c r="BUZ338" s="477"/>
      <c r="BVC338" s="477"/>
      <c r="BVH338" s="477"/>
      <c r="BVK338" s="477"/>
      <c r="BVP338" s="477"/>
      <c r="BVS338" s="477"/>
      <c r="BVX338" s="477"/>
      <c r="BWA338" s="477"/>
      <c r="BWF338" s="477"/>
      <c r="BWI338" s="477"/>
      <c r="BWN338" s="477"/>
      <c r="BWQ338" s="477"/>
      <c r="BWV338" s="477"/>
      <c r="BWY338" s="477"/>
      <c r="BXD338" s="477"/>
      <c r="BXG338" s="477"/>
      <c r="BXL338" s="477"/>
      <c r="BXO338" s="477"/>
      <c r="BXT338" s="477"/>
      <c r="BXW338" s="477"/>
      <c r="BYB338" s="477"/>
      <c r="BYE338" s="477"/>
      <c r="BYJ338" s="477"/>
      <c r="BYM338" s="477"/>
      <c r="BYR338" s="477"/>
      <c r="BYU338" s="477"/>
      <c r="BYZ338" s="477"/>
      <c r="BZC338" s="477"/>
      <c r="BZH338" s="477"/>
      <c r="BZK338" s="477"/>
      <c r="BZP338" s="477"/>
      <c r="BZS338" s="477"/>
      <c r="BZX338" s="477"/>
      <c r="CAA338" s="477"/>
      <c r="CAF338" s="477"/>
      <c r="CAI338" s="477"/>
      <c r="CAN338" s="477"/>
      <c r="CAQ338" s="477"/>
      <c r="CAV338" s="477"/>
      <c r="CAY338" s="477"/>
      <c r="CBD338" s="477"/>
      <c r="CBG338" s="477"/>
      <c r="CBL338" s="477"/>
      <c r="CBO338" s="477"/>
      <c r="CBT338" s="477"/>
      <c r="CBW338" s="477"/>
      <c r="CCB338" s="477"/>
      <c r="CCE338" s="477"/>
      <c r="CCJ338" s="477"/>
      <c r="CCM338" s="477"/>
      <c r="CCR338" s="477"/>
      <c r="CCU338" s="477"/>
      <c r="CCZ338" s="477"/>
      <c r="CDC338" s="477"/>
      <c r="CDH338" s="477"/>
      <c r="CDK338" s="477"/>
      <c r="CDP338" s="477"/>
      <c r="CDS338" s="477"/>
      <c r="CDX338" s="477"/>
      <c r="CEA338" s="477"/>
      <c r="CEF338" s="477"/>
      <c r="CEI338" s="477"/>
      <c r="CEN338" s="477"/>
      <c r="CEQ338" s="477"/>
      <c r="CEV338" s="477"/>
      <c r="CEY338" s="477"/>
      <c r="CFD338" s="477"/>
      <c r="CFG338" s="477"/>
      <c r="CFL338" s="477"/>
      <c r="CFO338" s="477"/>
      <c r="CFT338" s="477"/>
      <c r="CFW338" s="477"/>
      <c r="CGB338" s="477"/>
      <c r="CGE338" s="477"/>
      <c r="CGJ338" s="477"/>
      <c r="CGM338" s="477"/>
      <c r="CGR338" s="477"/>
      <c r="CGU338" s="477"/>
      <c r="CGZ338" s="477"/>
      <c r="CHC338" s="477"/>
      <c r="CHH338" s="477"/>
      <c r="CHK338" s="477"/>
      <c r="CHP338" s="477"/>
      <c r="CHS338" s="477"/>
      <c r="CHX338" s="477"/>
      <c r="CIA338" s="477"/>
      <c r="CIF338" s="477"/>
      <c r="CII338" s="477"/>
      <c r="CIN338" s="477"/>
      <c r="CIQ338" s="477"/>
      <c r="CIV338" s="477"/>
      <c r="CIY338" s="477"/>
      <c r="CJD338" s="477"/>
      <c r="CJG338" s="477"/>
      <c r="CJL338" s="477"/>
      <c r="CJO338" s="477"/>
      <c r="CJT338" s="477"/>
      <c r="CJW338" s="477"/>
      <c r="CKB338" s="477"/>
      <c r="CKE338" s="477"/>
      <c r="CKJ338" s="477"/>
      <c r="CKM338" s="477"/>
      <c r="CKR338" s="477"/>
      <c r="CKU338" s="477"/>
      <c r="CKZ338" s="477"/>
      <c r="CLC338" s="477"/>
      <c r="CLH338" s="477"/>
      <c r="CLK338" s="477"/>
      <c r="CLP338" s="477"/>
      <c r="CLS338" s="477"/>
      <c r="CLX338" s="477"/>
      <c r="CMA338" s="477"/>
      <c r="CMF338" s="477"/>
      <c r="CMI338" s="477"/>
      <c r="CMN338" s="477"/>
      <c r="CMQ338" s="477"/>
      <c r="CMV338" s="477"/>
      <c r="CMY338" s="477"/>
      <c r="CND338" s="477"/>
      <c r="CNG338" s="477"/>
      <c r="CNL338" s="477"/>
      <c r="CNO338" s="477"/>
      <c r="CNT338" s="477"/>
      <c r="CNW338" s="477"/>
      <c r="COB338" s="477"/>
      <c r="COE338" s="477"/>
      <c r="COJ338" s="477"/>
      <c r="COM338" s="477"/>
      <c r="COR338" s="477"/>
      <c r="COU338" s="477"/>
      <c r="COZ338" s="477"/>
      <c r="CPC338" s="477"/>
      <c r="CPH338" s="477"/>
      <c r="CPK338" s="477"/>
      <c r="CPP338" s="477"/>
      <c r="CPS338" s="477"/>
      <c r="CPX338" s="477"/>
      <c r="CQA338" s="477"/>
      <c r="CQF338" s="477"/>
      <c r="CQI338" s="477"/>
      <c r="CQN338" s="477"/>
      <c r="CQQ338" s="477"/>
      <c r="CQV338" s="477"/>
      <c r="CQY338" s="477"/>
      <c r="CRD338" s="477"/>
      <c r="CRG338" s="477"/>
      <c r="CRL338" s="477"/>
      <c r="CRO338" s="477"/>
      <c r="CRT338" s="477"/>
      <c r="CRW338" s="477"/>
      <c r="CSB338" s="477"/>
      <c r="CSE338" s="477"/>
      <c r="CSJ338" s="477"/>
      <c r="CSM338" s="477"/>
      <c r="CSR338" s="477"/>
      <c r="CSU338" s="477"/>
      <c r="CSZ338" s="477"/>
      <c r="CTC338" s="477"/>
      <c r="CTH338" s="477"/>
      <c r="CTK338" s="477"/>
      <c r="CTP338" s="477"/>
      <c r="CTS338" s="477"/>
      <c r="CTX338" s="477"/>
      <c r="CUA338" s="477"/>
      <c r="CUF338" s="477"/>
      <c r="CUI338" s="477"/>
      <c r="CUN338" s="477"/>
      <c r="CUQ338" s="477"/>
      <c r="CUV338" s="477"/>
      <c r="CUY338" s="477"/>
      <c r="CVD338" s="477"/>
      <c r="CVG338" s="477"/>
      <c r="CVL338" s="477"/>
      <c r="CVO338" s="477"/>
      <c r="CVT338" s="477"/>
      <c r="CVW338" s="477"/>
      <c r="CWB338" s="477"/>
      <c r="CWE338" s="477"/>
      <c r="CWJ338" s="477"/>
      <c r="CWM338" s="477"/>
      <c r="CWR338" s="477"/>
      <c r="CWU338" s="477"/>
      <c r="CWZ338" s="477"/>
      <c r="CXC338" s="477"/>
      <c r="CXH338" s="477"/>
      <c r="CXK338" s="477"/>
      <c r="CXP338" s="477"/>
      <c r="CXS338" s="477"/>
      <c r="CXX338" s="477"/>
      <c r="CYA338" s="477"/>
      <c r="CYF338" s="477"/>
      <c r="CYI338" s="477"/>
      <c r="CYN338" s="477"/>
      <c r="CYQ338" s="477"/>
      <c r="CYV338" s="477"/>
      <c r="CYY338" s="477"/>
      <c r="CZD338" s="477"/>
      <c r="CZG338" s="477"/>
      <c r="CZL338" s="477"/>
      <c r="CZO338" s="477"/>
      <c r="CZT338" s="477"/>
      <c r="CZW338" s="477"/>
      <c r="DAB338" s="477"/>
      <c r="DAE338" s="477"/>
      <c r="DAJ338" s="477"/>
      <c r="DAM338" s="477"/>
      <c r="DAR338" s="477"/>
      <c r="DAU338" s="477"/>
      <c r="DAZ338" s="477"/>
      <c r="DBC338" s="477"/>
      <c r="DBH338" s="477"/>
      <c r="DBK338" s="477"/>
      <c r="DBP338" s="477"/>
      <c r="DBS338" s="477"/>
      <c r="DBX338" s="477"/>
      <c r="DCA338" s="477"/>
      <c r="DCF338" s="477"/>
      <c r="DCI338" s="477"/>
      <c r="DCN338" s="477"/>
      <c r="DCQ338" s="477"/>
      <c r="DCV338" s="477"/>
      <c r="DCY338" s="477"/>
      <c r="DDD338" s="477"/>
      <c r="DDG338" s="477"/>
      <c r="DDL338" s="477"/>
      <c r="DDO338" s="477"/>
      <c r="DDT338" s="477"/>
      <c r="DDW338" s="477"/>
      <c r="DEB338" s="477"/>
      <c r="DEE338" s="477"/>
      <c r="DEJ338" s="477"/>
      <c r="DEM338" s="477"/>
      <c r="DER338" s="477"/>
      <c r="DEU338" s="477"/>
      <c r="DEZ338" s="477"/>
      <c r="DFC338" s="477"/>
      <c r="DFH338" s="477"/>
      <c r="DFK338" s="477"/>
      <c r="DFP338" s="477"/>
      <c r="DFS338" s="477"/>
      <c r="DFX338" s="477"/>
      <c r="DGA338" s="477"/>
      <c r="DGF338" s="477"/>
      <c r="DGI338" s="477"/>
      <c r="DGN338" s="477"/>
      <c r="DGQ338" s="477"/>
      <c r="DGV338" s="477"/>
      <c r="DGY338" s="477"/>
      <c r="DHD338" s="477"/>
      <c r="DHG338" s="477"/>
      <c r="DHL338" s="477"/>
      <c r="DHO338" s="477"/>
      <c r="DHT338" s="477"/>
      <c r="DHW338" s="477"/>
      <c r="DIB338" s="477"/>
      <c r="DIE338" s="477"/>
      <c r="DIJ338" s="477"/>
      <c r="DIM338" s="477"/>
      <c r="DIR338" s="477"/>
      <c r="DIU338" s="477"/>
      <c r="DIZ338" s="477"/>
      <c r="DJC338" s="477"/>
      <c r="DJH338" s="477"/>
      <c r="DJK338" s="477"/>
      <c r="DJP338" s="477"/>
      <c r="DJS338" s="477"/>
      <c r="DJX338" s="477"/>
      <c r="DKA338" s="477"/>
      <c r="DKF338" s="477"/>
      <c r="DKI338" s="477"/>
      <c r="DKN338" s="477"/>
      <c r="DKQ338" s="477"/>
      <c r="DKV338" s="477"/>
      <c r="DKY338" s="477"/>
      <c r="DLD338" s="477"/>
      <c r="DLG338" s="477"/>
      <c r="DLL338" s="477"/>
      <c r="DLO338" s="477"/>
      <c r="DLT338" s="477"/>
      <c r="DLW338" s="477"/>
      <c r="DMB338" s="477"/>
      <c r="DME338" s="477"/>
      <c r="DMJ338" s="477"/>
      <c r="DMM338" s="477"/>
      <c r="DMR338" s="477"/>
      <c r="DMU338" s="477"/>
      <c r="DMZ338" s="477"/>
      <c r="DNC338" s="477"/>
      <c r="DNH338" s="477"/>
      <c r="DNK338" s="477"/>
      <c r="DNP338" s="477"/>
      <c r="DNS338" s="477"/>
      <c r="DNX338" s="477"/>
      <c r="DOA338" s="477"/>
      <c r="DOF338" s="477"/>
      <c r="DOI338" s="477"/>
      <c r="DON338" s="477"/>
      <c r="DOQ338" s="477"/>
      <c r="DOV338" s="477"/>
      <c r="DOY338" s="477"/>
      <c r="DPD338" s="477"/>
      <c r="DPG338" s="477"/>
      <c r="DPL338" s="477"/>
      <c r="DPO338" s="477"/>
      <c r="DPT338" s="477"/>
      <c r="DPW338" s="477"/>
      <c r="DQB338" s="477"/>
      <c r="DQE338" s="477"/>
      <c r="DQJ338" s="477"/>
      <c r="DQM338" s="477"/>
      <c r="DQR338" s="477"/>
      <c r="DQU338" s="477"/>
      <c r="DQZ338" s="477"/>
      <c r="DRC338" s="477"/>
      <c r="DRH338" s="477"/>
      <c r="DRK338" s="477"/>
      <c r="DRP338" s="477"/>
      <c r="DRS338" s="477"/>
      <c r="DRX338" s="477"/>
      <c r="DSA338" s="477"/>
      <c r="DSF338" s="477"/>
      <c r="DSI338" s="477"/>
      <c r="DSN338" s="477"/>
      <c r="DSQ338" s="477"/>
      <c r="DSV338" s="477"/>
      <c r="DSY338" s="477"/>
      <c r="DTD338" s="477"/>
      <c r="DTG338" s="477"/>
      <c r="DTL338" s="477"/>
      <c r="DTO338" s="477"/>
      <c r="DTT338" s="477"/>
      <c r="DTW338" s="477"/>
      <c r="DUB338" s="477"/>
      <c r="DUE338" s="477"/>
      <c r="DUJ338" s="477"/>
      <c r="DUM338" s="477"/>
      <c r="DUR338" s="477"/>
      <c r="DUU338" s="477"/>
      <c r="DUZ338" s="477"/>
      <c r="DVC338" s="477"/>
      <c r="DVH338" s="477"/>
      <c r="DVK338" s="477"/>
      <c r="DVP338" s="477"/>
      <c r="DVS338" s="477"/>
      <c r="DVX338" s="477"/>
      <c r="DWA338" s="477"/>
      <c r="DWF338" s="477"/>
      <c r="DWI338" s="477"/>
      <c r="DWN338" s="477"/>
      <c r="DWQ338" s="477"/>
      <c r="DWV338" s="477"/>
      <c r="DWY338" s="477"/>
      <c r="DXD338" s="477"/>
      <c r="DXG338" s="477"/>
      <c r="DXL338" s="477"/>
      <c r="DXO338" s="477"/>
      <c r="DXT338" s="477"/>
      <c r="DXW338" s="477"/>
      <c r="DYB338" s="477"/>
      <c r="DYE338" s="477"/>
      <c r="DYJ338" s="477"/>
      <c r="DYM338" s="477"/>
      <c r="DYR338" s="477"/>
      <c r="DYU338" s="477"/>
      <c r="DYZ338" s="477"/>
      <c r="DZC338" s="477"/>
      <c r="DZH338" s="477"/>
      <c r="DZK338" s="477"/>
      <c r="DZP338" s="477"/>
      <c r="DZS338" s="477"/>
      <c r="DZX338" s="477"/>
      <c r="EAA338" s="477"/>
      <c r="EAF338" s="477"/>
      <c r="EAI338" s="477"/>
      <c r="EAN338" s="477"/>
      <c r="EAQ338" s="477"/>
      <c r="EAV338" s="477"/>
      <c r="EAY338" s="477"/>
      <c r="EBD338" s="477"/>
      <c r="EBG338" s="477"/>
      <c r="EBL338" s="477"/>
      <c r="EBO338" s="477"/>
      <c r="EBT338" s="477"/>
      <c r="EBW338" s="477"/>
      <c r="ECB338" s="477"/>
      <c r="ECE338" s="477"/>
      <c r="ECJ338" s="477"/>
      <c r="ECM338" s="477"/>
      <c r="ECR338" s="477"/>
      <c r="ECU338" s="477"/>
      <c r="ECZ338" s="477"/>
      <c r="EDC338" s="477"/>
      <c r="EDH338" s="477"/>
      <c r="EDK338" s="477"/>
      <c r="EDP338" s="477"/>
      <c r="EDS338" s="477"/>
      <c r="EDX338" s="477"/>
      <c r="EEA338" s="477"/>
      <c r="EEF338" s="477"/>
      <c r="EEI338" s="477"/>
      <c r="EEN338" s="477"/>
      <c r="EEQ338" s="477"/>
      <c r="EEV338" s="477"/>
      <c r="EEY338" s="477"/>
      <c r="EFD338" s="477"/>
      <c r="EFG338" s="477"/>
      <c r="EFL338" s="477"/>
      <c r="EFO338" s="477"/>
      <c r="EFT338" s="477"/>
      <c r="EFW338" s="477"/>
      <c r="EGB338" s="477"/>
      <c r="EGE338" s="477"/>
      <c r="EGJ338" s="477"/>
      <c r="EGM338" s="477"/>
      <c r="EGR338" s="477"/>
      <c r="EGU338" s="477"/>
      <c r="EGZ338" s="477"/>
      <c r="EHC338" s="477"/>
      <c r="EHH338" s="477"/>
      <c r="EHK338" s="477"/>
      <c r="EHP338" s="477"/>
      <c r="EHS338" s="477"/>
      <c r="EHX338" s="477"/>
      <c r="EIA338" s="477"/>
      <c r="EIF338" s="477"/>
      <c r="EII338" s="477"/>
      <c r="EIN338" s="477"/>
      <c r="EIQ338" s="477"/>
      <c r="EIV338" s="477"/>
      <c r="EIY338" s="477"/>
      <c r="EJD338" s="477"/>
      <c r="EJG338" s="477"/>
      <c r="EJL338" s="477"/>
      <c r="EJO338" s="477"/>
      <c r="EJT338" s="477"/>
      <c r="EJW338" s="477"/>
      <c r="EKB338" s="477"/>
      <c r="EKE338" s="477"/>
      <c r="EKJ338" s="477"/>
      <c r="EKM338" s="477"/>
      <c r="EKR338" s="477"/>
      <c r="EKU338" s="477"/>
      <c r="EKZ338" s="477"/>
      <c r="ELC338" s="477"/>
      <c r="ELH338" s="477"/>
      <c r="ELK338" s="477"/>
      <c r="ELP338" s="477"/>
      <c r="ELS338" s="477"/>
      <c r="ELX338" s="477"/>
      <c r="EMA338" s="477"/>
      <c r="EMF338" s="477"/>
      <c r="EMI338" s="477"/>
      <c r="EMN338" s="477"/>
      <c r="EMQ338" s="477"/>
      <c r="EMV338" s="477"/>
      <c r="EMY338" s="477"/>
      <c r="END338" s="477"/>
      <c r="ENG338" s="477"/>
      <c r="ENL338" s="477"/>
      <c r="ENO338" s="477"/>
      <c r="ENT338" s="477"/>
      <c r="ENW338" s="477"/>
      <c r="EOB338" s="477"/>
      <c r="EOE338" s="477"/>
      <c r="EOJ338" s="477"/>
      <c r="EOM338" s="477"/>
      <c r="EOR338" s="477"/>
      <c r="EOU338" s="477"/>
      <c r="EOZ338" s="477"/>
      <c r="EPC338" s="477"/>
      <c r="EPH338" s="477"/>
      <c r="EPK338" s="477"/>
      <c r="EPP338" s="477"/>
      <c r="EPS338" s="477"/>
      <c r="EPX338" s="477"/>
      <c r="EQA338" s="477"/>
      <c r="EQF338" s="477"/>
      <c r="EQI338" s="477"/>
      <c r="EQN338" s="477"/>
      <c r="EQQ338" s="477"/>
      <c r="EQV338" s="477"/>
      <c r="EQY338" s="477"/>
      <c r="ERD338" s="477"/>
      <c r="ERG338" s="477"/>
      <c r="ERL338" s="477"/>
      <c r="ERO338" s="477"/>
      <c r="ERT338" s="477"/>
      <c r="ERW338" s="477"/>
      <c r="ESB338" s="477"/>
      <c r="ESE338" s="477"/>
      <c r="ESJ338" s="477"/>
      <c r="ESM338" s="477"/>
      <c r="ESR338" s="477"/>
      <c r="ESU338" s="477"/>
      <c r="ESZ338" s="477"/>
      <c r="ETC338" s="477"/>
      <c r="ETH338" s="477"/>
      <c r="ETK338" s="477"/>
      <c r="ETP338" s="477"/>
      <c r="ETS338" s="477"/>
      <c r="ETX338" s="477"/>
      <c r="EUA338" s="477"/>
      <c r="EUF338" s="477"/>
      <c r="EUI338" s="477"/>
      <c r="EUN338" s="477"/>
      <c r="EUQ338" s="477"/>
      <c r="EUV338" s="477"/>
      <c r="EUY338" s="477"/>
      <c r="EVD338" s="477"/>
      <c r="EVG338" s="477"/>
      <c r="EVL338" s="477"/>
      <c r="EVO338" s="477"/>
      <c r="EVT338" s="477"/>
      <c r="EVW338" s="477"/>
      <c r="EWB338" s="477"/>
      <c r="EWE338" s="477"/>
      <c r="EWJ338" s="477"/>
      <c r="EWM338" s="477"/>
      <c r="EWR338" s="477"/>
      <c r="EWU338" s="477"/>
      <c r="EWZ338" s="477"/>
      <c r="EXC338" s="477"/>
      <c r="EXH338" s="477"/>
      <c r="EXK338" s="477"/>
      <c r="EXP338" s="477"/>
      <c r="EXS338" s="477"/>
      <c r="EXX338" s="477"/>
      <c r="EYA338" s="477"/>
      <c r="EYF338" s="477"/>
      <c r="EYI338" s="477"/>
      <c r="EYN338" s="477"/>
      <c r="EYQ338" s="477"/>
      <c r="EYV338" s="477"/>
      <c r="EYY338" s="477"/>
      <c r="EZD338" s="477"/>
      <c r="EZG338" s="477"/>
      <c r="EZL338" s="477"/>
      <c r="EZO338" s="477"/>
      <c r="EZT338" s="477"/>
      <c r="EZW338" s="477"/>
      <c r="FAB338" s="477"/>
      <c r="FAE338" s="477"/>
      <c r="FAJ338" s="477"/>
      <c r="FAM338" s="477"/>
      <c r="FAR338" s="477"/>
      <c r="FAU338" s="477"/>
      <c r="FAZ338" s="477"/>
      <c r="FBC338" s="477"/>
      <c r="FBH338" s="477"/>
      <c r="FBK338" s="477"/>
      <c r="FBP338" s="477"/>
      <c r="FBS338" s="477"/>
      <c r="FBX338" s="477"/>
      <c r="FCA338" s="477"/>
      <c r="FCF338" s="477"/>
      <c r="FCI338" s="477"/>
      <c r="FCN338" s="477"/>
      <c r="FCQ338" s="477"/>
      <c r="FCV338" s="477"/>
      <c r="FCY338" s="477"/>
      <c r="FDD338" s="477"/>
      <c r="FDG338" s="477"/>
      <c r="FDL338" s="477"/>
      <c r="FDO338" s="477"/>
      <c r="FDT338" s="477"/>
      <c r="FDW338" s="477"/>
      <c r="FEB338" s="477"/>
      <c r="FEE338" s="477"/>
      <c r="FEJ338" s="477"/>
      <c r="FEM338" s="477"/>
      <c r="FER338" s="477"/>
      <c r="FEU338" s="477"/>
      <c r="FEZ338" s="477"/>
      <c r="FFC338" s="477"/>
      <c r="FFH338" s="477"/>
      <c r="FFK338" s="477"/>
      <c r="FFP338" s="477"/>
      <c r="FFS338" s="477"/>
      <c r="FFX338" s="477"/>
      <c r="FGA338" s="477"/>
      <c r="FGF338" s="477"/>
      <c r="FGI338" s="477"/>
      <c r="FGN338" s="477"/>
      <c r="FGQ338" s="477"/>
      <c r="FGV338" s="477"/>
      <c r="FGY338" s="477"/>
      <c r="FHD338" s="477"/>
      <c r="FHG338" s="477"/>
      <c r="FHL338" s="477"/>
      <c r="FHO338" s="477"/>
      <c r="FHT338" s="477"/>
      <c r="FHW338" s="477"/>
      <c r="FIB338" s="477"/>
      <c r="FIE338" s="477"/>
      <c r="FIJ338" s="477"/>
      <c r="FIM338" s="477"/>
      <c r="FIR338" s="477"/>
      <c r="FIU338" s="477"/>
      <c r="FIZ338" s="477"/>
      <c r="FJC338" s="477"/>
      <c r="FJH338" s="477"/>
      <c r="FJK338" s="477"/>
      <c r="FJP338" s="477"/>
      <c r="FJS338" s="477"/>
      <c r="FJX338" s="477"/>
      <c r="FKA338" s="477"/>
      <c r="FKF338" s="477"/>
      <c r="FKI338" s="477"/>
      <c r="FKN338" s="477"/>
      <c r="FKQ338" s="477"/>
      <c r="FKV338" s="477"/>
      <c r="FKY338" s="477"/>
      <c r="FLD338" s="477"/>
      <c r="FLG338" s="477"/>
      <c r="FLL338" s="477"/>
      <c r="FLO338" s="477"/>
      <c r="FLT338" s="477"/>
      <c r="FLW338" s="477"/>
      <c r="FMB338" s="477"/>
      <c r="FME338" s="477"/>
      <c r="FMJ338" s="477"/>
      <c r="FMM338" s="477"/>
      <c r="FMR338" s="477"/>
      <c r="FMU338" s="477"/>
      <c r="FMZ338" s="477"/>
      <c r="FNC338" s="477"/>
      <c r="FNH338" s="477"/>
      <c r="FNK338" s="477"/>
      <c r="FNP338" s="477"/>
      <c r="FNS338" s="477"/>
      <c r="FNX338" s="477"/>
      <c r="FOA338" s="477"/>
      <c r="FOF338" s="477"/>
      <c r="FOI338" s="477"/>
      <c r="FON338" s="477"/>
      <c r="FOQ338" s="477"/>
      <c r="FOV338" s="477"/>
      <c r="FOY338" s="477"/>
      <c r="FPD338" s="477"/>
      <c r="FPG338" s="477"/>
      <c r="FPL338" s="477"/>
      <c r="FPO338" s="477"/>
      <c r="FPT338" s="477"/>
      <c r="FPW338" s="477"/>
      <c r="FQB338" s="477"/>
      <c r="FQE338" s="477"/>
      <c r="FQJ338" s="477"/>
      <c r="FQM338" s="477"/>
      <c r="FQR338" s="477"/>
      <c r="FQU338" s="477"/>
      <c r="FQZ338" s="477"/>
      <c r="FRC338" s="477"/>
      <c r="FRH338" s="477"/>
      <c r="FRK338" s="477"/>
      <c r="FRP338" s="477"/>
      <c r="FRS338" s="477"/>
      <c r="FRX338" s="477"/>
      <c r="FSA338" s="477"/>
      <c r="FSF338" s="477"/>
      <c r="FSI338" s="477"/>
      <c r="FSN338" s="477"/>
      <c r="FSQ338" s="477"/>
      <c r="FSV338" s="477"/>
      <c r="FSY338" s="477"/>
      <c r="FTD338" s="477"/>
      <c r="FTG338" s="477"/>
      <c r="FTL338" s="477"/>
      <c r="FTO338" s="477"/>
      <c r="FTT338" s="477"/>
      <c r="FTW338" s="477"/>
      <c r="FUB338" s="477"/>
      <c r="FUE338" s="477"/>
      <c r="FUJ338" s="477"/>
      <c r="FUM338" s="477"/>
      <c r="FUR338" s="477"/>
      <c r="FUU338" s="477"/>
      <c r="FUZ338" s="477"/>
      <c r="FVC338" s="477"/>
      <c r="FVH338" s="477"/>
      <c r="FVK338" s="477"/>
      <c r="FVP338" s="477"/>
      <c r="FVS338" s="477"/>
      <c r="FVX338" s="477"/>
      <c r="FWA338" s="477"/>
      <c r="FWF338" s="477"/>
      <c r="FWI338" s="477"/>
      <c r="FWN338" s="477"/>
      <c r="FWQ338" s="477"/>
      <c r="FWV338" s="477"/>
      <c r="FWY338" s="477"/>
      <c r="FXD338" s="477"/>
      <c r="FXG338" s="477"/>
      <c r="FXL338" s="477"/>
      <c r="FXO338" s="477"/>
      <c r="FXT338" s="477"/>
      <c r="FXW338" s="477"/>
      <c r="FYB338" s="477"/>
      <c r="FYE338" s="477"/>
      <c r="FYJ338" s="477"/>
      <c r="FYM338" s="477"/>
      <c r="FYR338" s="477"/>
      <c r="FYU338" s="477"/>
      <c r="FYZ338" s="477"/>
      <c r="FZC338" s="477"/>
      <c r="FZH338" s="477"/>
      <c r="FZK338" s="477"/>
      <c r="FZP338" s="477"/>
      <c r="FZS338" s="477"/>
      <c r="FZX338" s="477"/>
      <c r="GAA338" s="477"/>
      <c r="GAF338" s="477"/>
      <c r="GAI338" s="477"/>
      <c r="GAN338" s="477"/>
      <c r="GAQ338" s="477"/>
      <c r="GAV338" s="477"/>
      <c r="GAY338" s="477"/>
      <c r="GBD338" s="477"/>
      <c r="GBG338" s="477"/>
      <c r="GBL338" s="477"/>
      <c r="GBO338" s="477"/>
      <c r="GBT338" s="477"/>
      <c r="GBW338" s="477"/>
      <c r="GCB338" s="477"/>
      <c r="GCE338" s="477"/>
      <c r="GCJ338" s="477"/>
      <c r="GCM338" s="477"/>
      <c r="GCR338" s="477"/>
      <c r="GCU338" s="477"/>
      <c r="GCZ338" s="477"/>
      <c r="GDC338" s="477"/>
      <c r="GDH338" s="477"/>
      <c r="GDK338" s="477"/>
      <c r="GDP338" s="477"/>
      <c r="GDS338" s="477"/>
      <c r="GDX338" s="477"/>
      <c r="GEA338" s="477"/>
      <c r="GEF338" s="477"/>
      <c r="GEI338" s="477"/>
      <c r="GEN338" s="477"/>
      <c r="GEQ338" s="477"/>
      <c r="GEV338" s="477"/>
      <c r="GEY338" s="477"/>
      <c r="GFD338" s="477"/>
      <c r="GFG338" s="477"/>
      <c r="GFL338" s="477"/>
      <c r="GFO338" s="477"/>
      <c r="GFT338" s="477"/>
      <c r="GFW338" s="477"/>
      <c r="GGB338" s="477"/>
      <c r="GGE338" s="477"/>
      <c r="GGJ338" s="477"/>
      <c r="GGM338" s="477"/>
      <c r="GGR338" s="477"/>
      <c r="GGU338" s="477"/>
      <c r="GGZ338" s="477"/>
      <c r="GHC338" s="477"/>
      <c r="GHH338" s="477"/>
      <c r="GHK338" s="477"/>
      <c r="GHP338" s="477"/>
      <c r="GHS338" s="477"/>
      <c r="GHX338" s="477"/>
      <c r="GIA338" s="477"/>
      <c r="GIF338" s="477"/>
      <c r="GII338" s="477"/>
      <c r="GIN338" s="477"/>
      <c r="GIQ338" s="477"/>
      <c r="GIV338" s="477"/>
      <c r="GIY338" s="477"/>
      <c r="GJD338" s="477"/>
      <c r="GJG338" s="477"/>
      <c r="GJL338" s="477"/>
      <c r="GJO338" s="477"/>
      <c r="GJT338" s="477"/>
      <c r="GJW338" s="477"/>
      <c r="GKB338" s="477"/>
      <c r="GKE338" s="477"/>
      <c r="GKJ338" s="477"/>
      <c r="GKM338" s="477"/>
      <c r="GKR338" s="477"/>
      <c r="GKU338" s="477"/>
      <c r="GKZ338" s="477"/>
      <c r="GLC338" s="477"/>
      <c r="GLH338" s="477"/>
      <c r="GLK338" s="477"/>
      <c r="GLP338" s="477"/>
      <c r="GLS338" s="477"/>
      <c r="GLX338" s="477"/>
      <c r="GMA338" s="477"/>
      <c r="GMF338" s="477"/>
      <c r="GMI338" s="477"/>
      <c r="GMN338" s="477"/>
      <c r="GMQ338" s="477"/>
      <c r="GMV338" s="477"/>
      <c r="GMY338" s="477"/>
      <c r="GND338" s="477"/>
      <c r="GNG338" s="477"/>
      <c r="GNL338" s="477"/>
      <c r="GNO338" s="477"/>
      <c r="GNT338" s="477"/>
      <c r="GNW338" s="477"/>
      <c r="GOB338" s="477"/>
      <c r="GOE338" s="477"/>
      <c r="GOJ338" s="477"/>
      <c r="GOM338" s="477"/>
      <c r="GOR338" s="477"/>
      <c r="GOU338" s="477"/>
      <c r="GOZ338" s="477"/>
      <c r="GPC338" s="477"/>
      <c r="GPH338" s="477"/>
      <c r="GPK338" s="477"/>
      <c r="GPP338" s="477"/>
      <c r="GPS338" s="477"/>
      <c r="GPX338" s="477"/>
      <c r="GQA338" s="477"/>
      <c r="GQF338" s="477"/>
      <c r="GQI338" s="477"/>
      <c r="GQN338" s="477"/>
      <c r="GQQ338" s="477"/>
      <c r="GQV338" s="477"/>
      <c r="GQY338" s="477"/>
      <c r="GRD338" s="477"/>
      <c r="GRG338" s="477"/>
      <c r="GRL338" s="477"/>
      <c r="GRO338" s="477"/>
      <c r="GRT338" s="477"/>
      <c r="GRW338" s="477"/>
      <c r="GSB338" s="477"/>
      <c r="GSE338" s="477"/>
      <c r="GSJ338" s="477"/>
      <c r="GSM338" s="477"/>
      <c r="GSR338" s="477"/>
      <c r="GSU338" s="477"/>
      <c r="GSZ338" s="477"/>
      <c r="GTC338" s="477"/>
      <c r="GTH338" s="477"/>
      <c r="GTK338" s="477"/>
      <c r="GTP338" s="477"/>
      <c r="GTS338" s="477"/>
      <c r="GTX338" s="477"/>
      <c r="GUA338" s="477"/>
      <c r="GUF338" s="477"/>
      <c r="GUI338" s="477"/>
      <c r="GUN338" s="477"/>
      <c r="GUQ338" s="477"/>
      <c r="GUV338" s="477"/>
      <c r="GUY338" s="477"/>
      <c r="GVD338" s="477"/>
      <c r="GVG338" s="477"/>
      <c r="GVL338" s="477"/>
      <c r="GVO338" s="477"/>
      <c r="GVT338" s="477"/>
      <c r="GVW338" s="477"/>
      <c r="GWB338" s="477"/>
      <c r="GWE338" s="477"/>
      <c r="GWJ338" s="477"/>
      <c r="GWM338" s="477"/>
      <c r="GWR338" s="477"/>
      <c r="GWU338" s="477"/>
      <c r="GWZ338" s="477"/>
      <c r="GXC338" s="477"/>
      <c r="GXH338" s="477"/>
      <c r="GXK338" s="477"/>
      <c r="GXP338" s="477"/>
      <c r="GXS338" s="477"/>
      <c r="GXX338" s="477"/>
      <c r="GYA338" s="477"/>
      <c r="GYF338" s="477"/>
      <c r="GYI338" s="477"/>
      <c r="GYN338" s="477"/>
      <c r="GYQ338" s="477"/>
      <c r="GYV338" s="477"/>
      <c r="GYY338" s="477"/>
      <c r="GZD338" s="477"/>
      <c r="GZG338" s="477"/>
      <c r="GZL338" s="477"/>
      <c r="GZO338" s="477"/>
      <c r="GZT338" s="477"/>
      <c r="GZW338" s="477"/>
      <c r="HAB338" s="477"/>
      <c r="HAE338" s="477"/>
      <c r="HAJ338" s="477"/>
      <c r="HAM338" s="477"/>
      <c r="HAR338" s="477"/>
      <c r="HAU338" s="477"/>
      <c r="HAZ338" s="477"/>
      <c r="HBC338" s="477"/>
      <c r="HBH338" s="477"/>
      <c r="HBK338" s="477"/>
      <c r="HBP338" s="477"/>
      <c r="HBS338" s="477"/>
      <c r="HBX338" s="477"/>
      <c r="HCA338" s="477"/>
      <c r="HCF338" s="477"/>
      <c r="HCI338" s="477"/>
      <c r="HCN338" s="477"/>
      <c r="HCQ338" s="477"/>
      <c r="HCV338" s="477"/>
      <c r="HCY338" s="477"/>
      <c r="HDD338" s="477"/>
      <c r="HDG338" s="477"/>
      <c r="HDL338" s="477"/>
      <c r="HDO338" s="477"/>
      <c r="HDT338" s="477"/>
      <c r="HDW338" s="477"/>
      <c r="HEB338" s="477"/>
      <c r="HEE338" s="477"/>
      <c r="HEJ338" s="477"/>
      <c r="HEM338" s="477"/>
      <c r="HER338" s="477"/>
      <c r="HEU338" s="477"/>
      <c r="HEZ338" s="477"/>
      <c r="HFC338" s="477"/>
      <c r="HFH338" s="477"/>
      <c r="HFK338" s="477"/>
      <c r="HFP338" s="477"/>
      <c r="HFS338" s="477"/>
      <c r="HFX338" s="477"/>
      <c r="HGA338" s="477"/>
      <c r="HGF338" s="477"/>
      <c r="HGI338" s="477"/>
      <c r="HGN338" s="477"/>
      <c r="HGQ338" s="477"/>
      <c r="HGV338" s="477"/>
      <c r="HGY338" s="477"/>
      <c r="HHD338" s="477"/>
      <c r="HHG338" s="477"/>
      <c r="HHL338" s="477"/>
      <c r="HHO338" s="477"/>
      <c r="HHT338" s="477"/>
      <c r="HHW338" s="477"/>
      <c r="HIB338" s="477"/>
      <c r="HIE338" s="477"/>
      <c r="HIJ338" s="477"/>
      <c r="HIM338" s="477"/>
      <c r="HIR338" s="477"/>
      <c r="HIU338" s="477"/>
      <c r="HIZ338" s="477"/>
      <c r="HJC338" s="477"/>
      <c r="HJH338" s="477"/>
      <c r="HJK338" s="477"/>
      <c r="HJP338" s="477"/>
      <c r="HJS338" s="477"/>
      <c r="HJX338" s="477"/>
      <c r="HKA338" s="477"/>
      <c r="HKF338" s="477"/>
      <c r="HKI338" s="477"/>
      <c r="HKN338" s="477"/>
      <c r="HKQ338" s="477"/>
      <c r="HKV338" s="477"/>
      <c r="HKY338" s="477"/>
      <c r="HLD338" s="477"/>
      <c r="HLG338" s="477"/>
      <c r="HLL338" s="477"/>
      <c r="HLO338" s="477"/>
      <c r="HLT338" s="477"/>
      <c r="HLW338" s="477"/>
      <c r="HMB338" s="477"/>
      <c r="HME338" s="477"/>
      <c r="HMJ338" s="477"/>
      <c r="HMM338" s="477"/>
      <c r="HMR338" s="477"/>
      <c r="HMU338" s="477"/>
      <c r="HMZ338" s="477"/>
      <c r="HNC338" s="477"/>
      <c r="HNH338" s="477"/>
      <c r="HNK338" s="477"/>
      <c r="HNP338" s="477"/>
      <c r="HNS338" s="477"/>
      <c r="HNX338" s="477"/>
      <c r="HOA338" s="477"/>
      <c r="HOF338" s="477"/>
      <c r="HOI338" s="477"/>
      <c r="HON338" s="477"/>
      <c r="HOQ338" s="477"/>
      <c r="HOV338" s="477"/>
      <c r="HOY338" s="477"/>
      <c r="HPD338" s="477"/>
      <c r="HPG338" s="477"/>
      <c r="HPL338" s="477"/>
      <c r="HPO338" s="477"/>
      <c r="HPT338" s="477"/>
      <c r="HPW338" s="477"/>
      <c r="HQB338" s="477"/>
      <c r="HQE338" s="477"/>
      <c r="HQJ338" s="477"/>
      <c r="HQM338" s="477"/>
      <c r="HQR338" s="477"/>
      <c r="HQU338" s="477"/>
      <c r="HQZ338" s="477"/>
      <c r="HRC338" s="477"/>
      <c r="HRH338" s="477"/>
      <c r="HRK338" s="477"/>
      <c r="HRP338" s="477"/>
      <c r="HRS338" s="477"/>
      <c r="HRX338" s="477"/>
      <c r="HSA338" s="477"/>
      <c r="HSF338" s="477"/>
      <c r="HSI338" s="477"/>
      <c r="HSN338" s="477"/>
      <c r="HSQ338" s="477"/>
      <c r="HSV338" s="477"/>
      <c r="HSY338" s="477"/>
      <c r="HTD338" s="477"/>
      <c r="HTG338" s="477"/>
      <c r="HTL338" s="477"/>
      <c r="HTO338" s="477"/>
      <c r="HTT338" s="477"/>
      <c r="HTW338" s="477"/>
      <c r="HUB338" s="477"/>
      <c r="HUE338" s="477"/>
      <c r="HUJ338" s="477"/>
      <c r="HUM338" s="477"/>
      <c r="HUR338" s="477"/>
      <c r="HUU338" s="477"/>
      <c r="HUZ338" s="477"/>
      <c r="HVC338" s="477"/>
      <c r="HVH338" s="477"/>
      <c r="HVK338" s="477"/>
      <c r="HVP338" s="477"/>
      <c r="HVS338" s="477"/>
      <c r="HVX338" s="477"/>
      <c r="HWA338" s="477"/>
      <c r="HWF338" s="477"/>
      <c r="HWI338" s="477"/>
      <c r="HWN338" s="477"/>
      <c r="HWQ338" s="477"/>
      <c r="HWV338" s="477"/>
      <c r="HWY338" s="477"/>
      <c r="HXD338" s="477"/>
      <c r="HXG338" s="477"/>
      <c r="HXL338" s="477"/>
      <c r="HXO338" s="477"/>
      <c r="HXT338" s="477"/>
      <c r="HXW338" s="477"/>
      <c r="HYB338" s="477"/>
      <c r="HYE338" s="477"/>
      <c r="HYJ338" s="477"/>
      <c r="HYM338" s="477"/>
      <c r="HYR338" s="477"/>
      <c r="HYU338" s="477"/>
      <c r="HYZ338" s="477"/>
      <c r="HZC338" s="477"/>
      <c r="HZH338" s="477"/>
      <c r="HZK338" s="477"/>
      <c r="HZP338" s="477"/>
      <c r="HZS338" s="477"/>
      <c r="HZX338" s="477"/>
      <c r="IAA338" s="477"/>
      <c r="IAF338" s="477"/>
      <c r="IAI338" s="477"/>
      <c r="IAN338" s="477"/>
      <c r="IAQ338" s="477"/>
      <c r="IAV338" s="477"/>
      <c r="IAY338" s="477"/>
      <c r="IBD338" s="477"/>
      <c r="IBG338" s="477"/>
      <c r="IBL338" s="477"/>
      <c r="IBO338" s="477"/>
      <c r="IBT338" s="477"/>
      <c r="IBW338" s="477"/>
      <c r="ICB338" s="477"/>
      <c r="ICE338" s="477"/>
      <c r="ICJ338" s="477"/>
      <c r="ICM338" s="477"/>
      <c r="ICR338" s="477"/>
      <c r="ICU338" s="477"/>
      <c r="ICZ338" s="477"/>
      <c r="IDC338" s="477"/>
      <c r="IDH338" s="477"/>
      <c r="IDK338" s="477"/>
      <c r="IDP338" s="477"/>
      <c r="IDS338" s="477"/>
      <c r="IDX338" s="477"/>
      <c r="IEA338" s="477"/>
      <c r="IEF338" s="477"/>
      <c r="IEI338" s="477"/>
      <c r="IEN338" s="477"/>
      <c r="IEQ338" s="477"/>
      <c r="IEV338" s="477"/>
      <c r="IEY338" s="477"/>
      <c r="IFD338" s="477"/>
      <c r="IFG338" s="477"/>
      <c r="IFL338" s="477"/>
      <c r="IFO338" s="477"/>
      <c r="IFT338" s="477"/>
      <c r="IFW338" s="477"/>
      <c r="IGB338" s="477"/>
      <c r="IGE338" s="477"/>
      <c r="IGJ338" s="477"/>
      <c r="IGM338" s="477"/>
      <c r="IGR338" s="477"/>
      <c r="IGU338" s="477"/>
      <c r="IGZ338" s="477"/>
      <c r="IHC338" s="477"/>
      <c r="IHH338" s="477"/>
      <c r="IHK338" s="477"/>
      <c r="IHP338" s="477"/>
      <c r="IHS338" s="477"/>
      <c r="IHX338" s="477"/>
      <c r="IIA338" s="477"/>
      <c r="IIF338" s="477"/>
      <c r="III338" s="477"/>
      <c r="IIN338" s="477"/>
      <c r="IIQ338" s="477"/>
      <c r="IIV338" s="477"/>
      <c r="IIY338" s="477"/>
      <c r="IJD338" s="477"/>
      <c r="IJG338" s="477"/>
      <c r="IJL338" s="477"/>
      <c r="IJO338" s="477"/>
      <c r="IJT338" s="477"/>
      <c r="IJW338" s="477"/>
      <c r="IKB338" s="477"/>
      <c r="IKE338" s="477"/>
      <c r="IKJ338" s="477"/>
      <c r="IKM338" s="477"/>
      <c r="IKR338" s="477"/>
      <c r="IKU338" s="477"/>
      <c r="IKZ338" s="477"/>
      <c r="ILC338" s="477"/>
      <c r="ILH338" s="477"/>
      <c r="ILK338" s="477"/>
      <c r="ILP338" s="477"/>
      <c r="ILS338" s="477"/>
      <c r="ILX338" s="477"/>
      <c r="IMA338" s="477"/>
      <c r="IMF338" s="477"/>
      <c r="IMI338" s="477"/>
      <c r="IMN338" s="477"/>
      <c r="IMQ338" s="477"/>
      <c r="IMV338" s="477"/>
      <c r="IMY338" s="477"/>
      <c r="IND338" s="477"/>
      <c r="ING338" s="477"/>
      <c r="INL338" s="477"/>
      <c r="INO338" s="477"/>
      <c r="INT338" s="477"/>
      <c r="INW338" s="477"/>
      <c r="IOB338" s="477"/>
      <c r="IOE338" s="477"/>
      <c r="IOJ338" s="477"/>
      <c r="IOM338" s="477"/>
      <c r="IOR338" s="477"/>
      <c r="IOU338" s="477"/>
      <c r="IOZ338" s="477"/>
      <c r="IPC338" s="477"/>
      <c r="IPH338" s="477"/>
      <c r="IPK338" s="477"/>
      <c r="IPP338" s="477"/>
      <c r="IPS338" s="477"/>
      <c r="IPX338" s="477"/>
      <c r="IQA338" s="477"/>
      <c r="IQF338" s="477"/>
      <c r="IQI338" s="477"/>
      <c r="IQN338" s="477"/>
      <c r="IQQ338" s="477"/>
      <c r="IQV338" s="477"/>
      <c r="IQY338" s="477"/>
      <c r="IRD338" s="477"/>
      <c r="IRG338" s="477"/>
      <c r="IRL338" s="477"/>
      <c r="IRO338" s="477"/>
      <c r="IRT338" s="477"/>
      <c r="IRW338" s="477"/>
      <c r="ISB338" s="477"/>
      <c r="ISE338" s="477"/>
      <c r="ISJ338" s="477"/>
      <c r="ISM338" s="477"/>
      <c r="ISR338" s="477"/>
      <c r="ISU338" s="477"/>
      <c r="ISZ338" s="477"/>
      <c r="ITC338" s="477"/>
      <c r="ITH338" s="477"/>
      <c r="ITK338" s="477"/>
      <c r="ITP338" s="477"/>
      <c r="ITS338" s="477"/>
      <c r="ITX338" s="477"/>
      <c r="IUA338" s="477"/>
      <c r="IUF338" s="477"/>
      <c r="IUI338" s="477"/>
      <c r="IUN338" s="477"/>
      <c r="IUQ338" s="477"/>
      <c r="IUV338" s="477"/>
      <c r="IUY338" s="477"/>
      <c r="IVD338" s="477"/>
      <c r="IVG338" s="477"/>
      <c r="IVL338" s="477"/>
      <c r="IVO338" s="477"/>
      <c r="IVT338" s="477"/>
      <c r="IVW338" s="477"/>
      <c r="IWB338" s="477"/>
      <c r="IWE338" s="477"/>
      <c r="IWJ338" s="477"/>
      <c r="IWM338" s="477"/>
      <c r="IWR338" s="477"/>
      <c r="IWU338" s="477"/>
      <c r="IWZ338" s="477"/>
      <c r="IXC338" s="477"/>
      <c r="IXH338" s="477"/>
      <c r="IXK338" s="477"/>
      <c r="IXP338" s="477"/>
      <c r="IXS338" s="477"/>
      <c r="IXX338" s="477"/>
      <c r="IYA338" s="477"/>
      <c r="IYF338" s="477"/>
      <c r="IYI338" s="477"/>
      <c r="IYN338" s="477"/>
      <c r="IYQ338" s="477"/>
      <c r="IYV338" s="477"/>
      <c r="IYY338" s="477"/>
      <c r="IZD338" s="477"/>
      <c r="IZG338" s="477"/>
      <c r="IZL338" s="477"/>
      <c r="IZO338" s="477"/>
      <c r="IZT338" s="477"/>
      <c r="IZW338" s="477"/>
      <c r="JAB338" s="477"/>
      <c r="JAE338" s="477"/>
      <c r="JAJ338" s="477"/>
      <c r="JAM338" s="477"/>
      <c r="JAR338" s="477"/>
      <c r="JAU338" s="477"/>
      <c r="JAZ338" s="477"/>
      <c r="JBC338" s="477"/>
      <c r="JBH338" s="477"/>
      <c r="JBK338" s="477"/>
      <c r="JBP338" s="477"/>
      <c r="JBS338" s="477"/>
      <c r="JBX338" s="477"/>
      <c r="JCA338" s="477"/>
      <c r="JCF338" s="477"/>
      <c r="JCI338" s="477"/>
      <c r="JCN338" s="477"/>
      <c r="JCQ338" s="477"/>
      <c r="JCV338" s="477"/>
      <c r="JCY338" s="477"/>
      <c r="JDD338" s="477"/>
      <c r="JDG338" s="477"/>
      <c r="JDL338" s="477"/>
      <c r="JDO338" s="477"/>
      <c r="JDT338" s="477"/>
      <c r="JDW338" s="477"/>
      <c r="JEB338" s="477"/>
      <c r="JEE338" s="477"/>
      <c r="JEJ338" s="477"/>
      <c r="JEM338" s="477"/>
      <c r="JER338" s="477"/>
      <c r="JEU338" s="477"/>
      <c r="JEZ338" s="477"/>
      <c r="JFC338" s="477"/>
      <c r="JFH338" s="477"/>
      <c r="JFK338" s="477"/>
      <c r="JFP338" s="477"/>
      <c r="JFS338" s="477"/>
      <c r="JFX338" s="477"/>
      <c r="JGA338" s="477"/>
      <c r="JGF338" s="477"/>
      <c r="JGI338" s="477"/>
      <c r="JGN338" s="477"/>
      <c r="JGQ338" s="477"/>
      <c r="JGV338" s="477"/>
      <c r="JGY338" s="477"/>
      <c r="JHD338" s="477"/>
      <c r="JHG338" s="477"/>
      <c r="JHL338" s="477"/>
      <c r="JHO338" s="477"/>
      <c r="JHT338" s="477"/>
      <c r="JHW338" s="477"/>
      <c r="JIB338" s="477"/>
      <c r="JIE338" s="477"/>
      <c r="JIJ338" s="477"/>
      <c r="JIM338" s="477"/>
      <c r="JIR338" s="477"/>
      <c r="JIU338" s="477"/>
      <c r="JIZ338" s="477"/>
      <c r="JJC338" s="477"/>
      <c r="JJH338" s="477"/>
      <c r="JJK338" s="477"/>
      <c r="JJP338" s="477"/>
      <c r="JJS338" s="477"/>
      <c r="JJX338" s="477"/>
      <c r="JKA338" s="477"/>
      <c r="JKF338" s="477"/>
      <c r="JKI338" s="477"/>
      <c r="JKN338" s="477"/>
      <c r="JKQ338" s="477"/>
      <c r="JKV338" s="477"/>
      <c r="JKY338" s="477"/>
      <c r="JLD338" s="477"/>
      <c r="JLG338" s="477"/>
      <c r="JLL338" s="477"/>
      <c r="JLO338" s="477"/>
      <c r="JLT338" s="477"/>
      <c r="JLW338" s="477"/>
      <c r="JMB338" s="477"/>
      <c r="JME338" s="477"/>
      <c r="JMJ338" s="477"/>
      <c r="JMM338" s="477"/>
      <c r="JMR338" s="477"/>
      <c r="JMU338" s="477"/>
      <c r="JMZ338" s="477"/>
      <c r="JNC338" s="477"/>
      <c r="JNH338" s="477"/>
      <c r="JNK338" s="477"/>
      <c r="JNP338" s="477"/>
      <c r="JNS338" s="477"/>
      <c r="JNX338" s="477"/>
      <c r="JOA338" s="477"/>
      <c r="JOF338" s="477"/>
      <c r="JOI338" s="477"/>
      <c r="JON338" s="477"/>
      <c r="JOQ338" s="477"/>
      <c r="JOV338" s="477"/>
      <c r="JOY338" s="477"/>
      <c r="JPD338" s="477"/>
      <c r="JPG338" s="477"/>
      <c r="JPL338" s="477"/>
      <c r="JPO338" s="477"/>
      <c r="JPT338" s="477"/>
      <c r="JPW338" s="477"/>
      <c r="JQB338" s="477"/>
      <c r="JQE338" s="477"/>
      <c r="JQJ338" s="477"/>
      <c r="JQM338" s="477"/>
      <c r="JQR338" s="477"/>
      <c r="JQU338" s="477"/>
      <c r="JQZ338" s="477"/>
      <c r="JRC338" s="477"/>
      <c r="JRH338" s="477"/>
      <c r="JRK338" s="477"/>
      <c r="JRP338" s="477"/>
      <c r="JRS338" s="477"/>
      <c r="JRX338" s="477"/>
      <c r="JSA338" s="477"/>
      <c r="JSF338" s="477"/>
      <c r="JSI338" s="477"/>
      <c r="JSN338" s="477"/>
      <c r="JSQ338" s="477"/>
      <c r="JSV338" s="477"/>
      <c r="JSY338" s="477"/>
      <c r="JTD338" s="477"/>
      <c r="JTG338" s="477"/>
      <c r="JTL338" s="477"/>
      <c r="JTO338" s="477"/>
      <c r="JTT338" s="477"/>
      <c r="JTW338" s="477"/>
      <c r="JUB338" s="477"/>
      <c r="JUE338" s="477"/>
      <c r="JUJ338" s="477"/>
      <c r="JUM338" s="477"/>
      <c r="JUR338" s="477"/>
      <c r="JUU338" s="477"/>
      <c r="JUZ338" s="477"/>
      <c r="JVC338" s="477"/>
      <c r="JVH338" s="477"/>
      <c r="JVK338" s="477"/>
      <c r="JVP338" s="477"/>
      <c r="JVS338" s="477"/>
      <c r="JVX338" s="477"/>
      <c r="JWA338" s="477"/>
      <c r="JWF338" s="477"/>
      <c r="JWI338" s="477"/>
      <c r="JWN338" s="477"/>
      <c r="JWQ338" s="477"/>
      <c r="JWV338" s="477"/>
      <c r="JWY338" s="477"/>
      <c r="JXD338" s="477"/>
      <c r="JXG338" s="477"/>
      <c r="JXL338" s="477"/>
      <c r="JXO338" s="477"/>
      <c r="JXT338" s="477"/>
      <c r="JXW338" s="477"/>
      <c r="JYB338" s="477"/>
      <c r="JYE338" s="477"/>
      <c r="JYJ338" s="477"/>
      <c r="JYM338" s="477"/>
      <c r="JYR338" s="477"/>
      <c r="JYU338" s="477"/>
      <c r="JYZ338" s="477"/>
      <c r="JZC338" s="477"/>
      <c r="JZH338" s="477"/>
      <c r="JZK338" s="477"/>
      <c r="JZP338" s="477"/>
      <c r="JZS338" s="477"/>
      <c r="JZX338" s="477"/>
      <c r="KAA338" s="477"/>
      <c r="KAF338" s="477"/>
      <c r="KAI338" s="477"/>
      <c r="KAN338" s="477"/>
      <c r="KAQ338" s="477"/>
      <c r="KAV338" s="477"/>
      <c r="KAY338" s="477"/>
      <c r="KBD338" s="477"/>
      <c r="KBG338" s="477"/>
      <c r="KBL338" s="477"/>
      <c r="KBO338" s="477"/>
      <c r="KBT338" s="477"/>
      <c r="KBW338" s="477"/>
      <c r="KCB338" s="477"/>
      <c r="KCE338" s="477"/>
      <c r="KCJ338" s="477"/>
      <c r="KCM338" s="477"/>
      <c r="KCR338" s="477"/>
      <c r="KCU338" s="477"/>
      <c r="KCZ338" s="477"/>
      <c r="KDC338" s="477"/>
      <c r="KDH338" s="477"/>
      <c r="KDK338" s="477"/>
      <c r="KDP338" s="477"/>
      <c r="KDS338" s="477"/>
      <c r="KDX338" s="477"/>
      <c r="KEA338" s="477"/>
      <c r="KEF338" s="477"/>
      <c r="KEI338" s="477"/>
      <c r="KEN338" s="477"/>
      <c r="KEQ338" s="477"/>
      <c r="KEV338" s="477"/>
      <c r="KEY338" s="477"/>
      <c r="KFD338" s="477"/>
      <c r="KFG338" s="477"/>
      <c r="KFL338" s="477"/>
      <c r="KFO338" s="477"/>
      <c r="KFT338" s="477"/>
      <c r="KFW338" s="477"/>
      <c r="KGB338" s="477"/>
      <c r="KGE338" s="477"/>
      <c r="KGJ338" s="477"/>
      <c r="KGM338" s="477"/>
      <c r="KGR338" s="477"/>
      <c r="KGU338" s="477"/>
      <c r="KGZ338" s="477"/>
      <c r="KHC338" s="477"/>
      <c r="KHH338" s="477"/>
      <c r="KHK338" s="477"/>
      <c r="KHP338" s="477"/>
      <c r="KHS338" s="477"/>
      <c r="KHX338" s="477"/>
      <c r="KIA338" s="477"/>
      <c r="KIF338" s="477"/>
      <c r="KII338" s="477"/>
      <c r="KIN338" s="477"/>
      <c r="KIQ338" s="477"/>
      <c r="KIV338" s="477"/>
      <c r="KIY338" s="477"/>
      <c r="KJD338" s="477"/>
      <c r="KJG338" s="477"/>
      <c r="KJL338" s="477"/>
      <c r="KJO338" s="477"/>
      <c r="KJT338" s="477"/>
      <c r="KJW338" s="477"/>
      <c r="KKB338" s="477"/>
      <c r="KKE338" s="477"/>
      <c r="KKJ338" s="477"/>
      <c r="KKM338" s="477"/>
      <c r="KKR338" s="477"/>
      <c r="KKU338" s="477"/>
      <c r="KKZ338" s="477"/>
      <c r="KLC338" s="477"/>
      <c r="KLH338" s="477"/>
      <c r="KLK338" s="477"/>
      <c r="KLP338" s="477"/>
      <c r="KLS338" s="477"/>
      <c r="KLX338" s="477"/>
      <c r="KMA338" s="477"/>
      <c r="KMF338" s="477"/>
      <c r="KMI338" s="477"/>
      <c r="KMN338" s="477"/>
      <c r="KMQ338" s="477"/>
      <c r="KMV338" s="477"/>
      <c r="KMY338" s="477"/>
      <c r="KND338" s="477"/>
      <c r="KNG338" s="477"/>
      <c r="KNL338" s="477"/>
      <c r="KNO338" s="477"/>
      <c r="KNT338" s="477"/>
      <c r="KNW338" s="477"/>
      <c r="KOB338" s="477"/>
      <c r="KOE338" s="477"/>
      <c r="KOJ338" s="477"/>
      <c r="KOM338" s="477"/>
      <c r="KOR338" s="477"/>
      <c r="KOU338" s="477"/>
      <c r="KOZ338" s="477"/>
      <c r="KPC338" s="477"/>
      <c r="KPH338" s="477"/>
      <c r="KPK338" s="477"/>
      <c r="KPP338" s="477"/>
      <c r="KPS338" s="477"/>
      <c r="KPX338" s="477"/>
      <c r="KQA338" s="477"/>
      <c r="KQF338" s="477"/>
      <c r="KQI338" s="477"/>
      <c r="KQN338" s="477"/>
      <c r="KQQ338" s="477"/>
      <c r="KQV338" s="477"/>
      <c r="KQY338" s="477"/>
      <c r="KRD338" s="477"/>
      <c r="KRG338" s="477"/>
      <c r="KRL338" s="477"/>
      <c r="KRO338" s="477"/>
      <c r="KRT338" s="477"/>
      <c r="KRW338" s="477"/>
      <c r="KSB338" s="477"/>
      <c r="KSE338" s="477"/>
      <c r="KSJ338" s="477"/>
      <c r="KSM338" s="477"/>
      <c r="KSR338" s="477"/>
      <c r="KSU338" s="477"/>
      <c r="KSZ338" s="477"/>
      <c r="KTC338" s="477"/>
      <c r="KTH338" s="477"/>
      <c r="KTK338" s="477"/>
      <c r="KTP338" s="477"/>
      <c r="KTS338" s="477"/>
      <c r="KTX338" s="477"/>
      <c r="KUA338" s="477"/>
      <c r="KUF338" s="477"/>
      <c r="KUI338" s="477"/>
      <c r="KUN338" s="477"/>
      <c r="KUQ338" s="477"/>
      <c r="KUV338" s="477"/>
      <c r="KUY338" s="477"/>
      <c r="KVD338" s="477"/>
      <c r="KVG338" s="477"/>
      <c r="KVL338" s="477"/>
      <c r="KVO338" s="477"/>
      <c r="KVT338" s="477"/>
      <c r="KVW338" s="477"/>
      <c r="KWB338" s="477"/>
      <c r="KWE338" s="477"/>
      <c r="KWJ338" s="477"/>
      <c r="KWM338" s="477"/>
      <c r="KWR338" s="477"/>
      <c r="KWU338" s="477"/>
      <c r="KWZ338" s="477"/>
      <c r="KXC338" s="477"/>
      <c r="KXH338" s="477"/>
      <c r="KXK338" s="477"/>
      <c r="KXP338" s="477"/>
      <c r="KXS338" s="477"/>
      <c r="KXX338" s="477"/>
      <c r="KYA338" s="477"/>
      <c r="KYF338" s="477"/>
      <c r="KYI338" s="477"/>
      <c r="KYN338" s="477"/>
      <c r="KYQ338" s="477"/>
      <c r="KYV338" s="477"/>
      <c r="KYY338" s="477"/>
      <c r="KZD338" s="477"/>
      <c r="KZG338" s="477"/>
      <c r="KZL338" s="477"/>
      <c r="KZO338" s="477"/>
      <c r="KZT338" s="477"/>
      <c r="KZW338" s="477"/>
      <c r="LAB338" s="477"/>
      <c r="LAE338" s="477"/>
      <c r="LAJ338" s="477"/>
      <c r="LAM338" s="477"/>
      <c r="LAR338" s="477"/>
      <c r="LAU338" s="477"/>
      <c r="LAZ338" s="477"/>
      <c r="LBC338" s="477"/>
      <c r="LBH338" s="477"/>
      <c r="LBK338" s="477"/>
      <c r="LBP338" s="477"/>
      <c r="LBS338" s="477"/>
      <c r="LBX338" s="477"/>
      <c r="LCA338" s="477"/>
      <c r="LCF338" s="477"/>
      <c r="LCI338" s="477"/>
      <c r="LCN338" s="477"/>
      <c r="LCQ338" s="477"/>
      <c r="LCV338" s="477"/>
      <c r="LCY338" s="477"/>
      <c r="LDD338" s="477"/>
      <c r="LDG338" s="477"/>
      <c r="LDL338" s="477"/>
      <c r="LDO338" s="477"/>
      <c r="LDT338" s="477"/>
      <c r="LDW338" s="477"/>
      <c r="LEB338" s="477"/>
      <c r="LEE338" s="477"/>
      <c r="LEJ338" s="477"/>
      <c r="LEM338" s="477"/>
      <c r="LER338" s="477"/>
      <c r="LEU338" s="477"/>
      <c r="LEZ338" s="477"/>
      <c r="LFC338" s="477"/>
      <c r="LFH338" s="477"/>
      <c r="LFK338" s="477"/>
      <c r="LFP338" s="477"/>
      <c r="LFS338" s="477"/>
      <c r="LFX338" s="477"/>
      <c r="LGA338" s="477"/>
      <c r="LGF338" s="477"/>
      <c r="LGI338" s="477"/>
      <c r="LGN338" s="477"/>
      <c r="LGQ338" s="477"/>
      <c r="LGV338" s="477"/>
      <c r="LGY338" s="477"/>
      <c r="LHD338" s="477"/>
      <c r="LHG338" s="477"/>
      <c r="LHL338" s="477"/>
      <c r="LHO338" s="477"/>
      <c r="LHT338" s="477"/>
      <c r="LHW338" s="477"/>
      <c r="LIB338" s="477"/>
      <c r="LIE338" s="477"/>
      <c r="LIJ338" s="477"/>
      <c r="LIM338" s="477"/>
      <c r="LIR338" s="477"/>
      <c r="LIU338" s="477"/>
      <c r="LIZ338" s="477"/>
      <c r="LJC338" s="477"/>
      <c r="LJH338" s="477"/>
      <c r="LJK338" s="477"/>
      <c r="LJP338" s="477"/>
      <c r="LJS338" s="477"/>
      <c r="LJX338" s="477"/>
      <c r="LKA338" s="477"/>
      <c r="LKF338" s="477"/>
      <c r="LKI338" s="477"/>
      <c r="LKN338" s="477"/>
      <c r="LKQ338" s="477"/>
      <c r="LKV338" s="477"/>
      <c r="LKY338" s="477"/>
      <c r="LLD338" s="477"/>
      <c r="LLG338" s="477"/>
      <c r="LLL338" s="477"/>
      <c r="LLO338" s="477"/>
      <c r="LLT338" s="477"/>
      <c r="LLW338" s="477"/>
      <c r="LMB338" s="477"/>
      <c r="LME338" s="477"/>
      <c r="LMJ338" s="477"/>
      <c r="LMM338" s="477"/>
      <c r="LMR338" s="477"/>
      <c r="LMU338" s="477"/>
      <c r="LMZ338" s="477"/>
      <c r="LNC338" s="477"/>
      <c r="LNH338" s="477"/>
      <c r="LNK338" s="477"/>
      <c r="LNP338" s="477"/>
      <c r="LNS338" s="477"/>
      <c r="LNX338" s="477"/>
      <c r="LOA338" s="477"/>
      <c r="LOF338" s="477"/>
      <c r="LOI338" s="477"/>
      <c r="LON338" s="477"/>
      <c r="LOQ338" s="477"/>
      <c r="LOV338" s="477"/>
      <c r="LOY338" s="477"/>
      <c r="LPD338" s="477"/>
      <c r="LPG338" s="477"/>
      <c r="LPL338" s="477"/>
      <c r="LPO338" s="477"/>
      <c r="LPT338" s="477"/>
      <c r="LPW338" s="477"/>
      <c r="LQB338" s="477"/>
      <c r="LQE338" s="477"/>
      <c r="LQJ338" s="477"/>
      <c r="LQM338" s="477"/>
      <c r="LQR338" s="477"/>
      <c r="LQU338" s="477"/>
      <c r="LQZ338" s="477"/>
      <c r="LRC338" s="477"/>
      <c r="LRH338" s="477"/>
      <c r="LRK338" s="477"/>
      <c r="LRP338" s="477"/>
      <c r="LRS338" s="477"/>
      <c r="LRX338" s="477"/>
      <c r="LSA338" s="477"/>
      <c r="LSF338" s="477"/>
      <c r="LSI338" s="477"/>
      <c r="LSN338" s="477"/>
      <c r="LSQ338" s="477"/>
      <c r="LSV338" s="477"/>
      <c r="LSY338" s="477"/>
      <c r="LTD338" s="477"/>
      <c r="LTG338" s="477"/>
      <c r="LTL338" s="477"/>
      <c r="LTO338" s="477"/>
      <c r="LTT338" s="477"/>
      <c r="LTW338" s="477"/>
      <c r="LUB338" s="477"/>
      <c r="LUE338" s="477"/>
      <c r="LUJ338" s="477"/>
      <c r="LUM338" s="477"/>
      <c r="LUR338" s="477"/>
      <c r="LUU338" s="477"/>
      <c r="LUZ338" s="477"/>
      <c r="LVC338" s="477"/>
      <c r="LVH338" s="477"/>
      <c r="LVK338" s="477"/>
      <c r="LVP338" s="477"/>
      <c r="LVS338" s="477"/>
      <c r="LVX338" s="477"/>
      <c r="LWA338" s="477"/>
      <c r="LWF338" s="477"/>
      <c r="LWI338" s="477"/>
      <c r="LWN338" s="477"/>
      <c r="LWQ338" s="477"/>
      <c r="LWV338" s="477"/>
      <c r="LWY338" s="477"/>
      <c r="LXD338" s="477"/>
      <c r="LXG338" s="477"/>
      <c r="LXL338" s="477"/>
      <c r="LXO338" s="477"/>
      <c r="LXT338" s="477"/>
      <c r="LXW338" s="477"/>
      <c r="LYB338" s="477"/>
      <c r="LYE338" s="477"/>
      <c r="LYJ338" s="477"/>
      <c r="LYM338" s="477"/>
      <c r="LYR338" s="477"/>
      <c r="LYU338" s="477"/>
      <c r="LYZ338" s="477"/>
      <c r="LZC338" s="477"/>
      <c r="LZH338" s="477"/>
      <c r="LZK338" s="477"/>
      <c r="LZP338" s="477"/>
      <c r="LZS338" s="477"/>
      <c r="LZX338" s="477"/>
      <c r="MAA338" s="477"/>
      <c r="MAF338" s="477"/>
      <c r="MAI338" s="477"/>
      <c r="MAN338" s="477"/>
      <c r="MAQ338" s="477"/>
      <c r="MAV338" s="477"/>
      <c r="MAY338" s="477"/>
      <c r="MBD338" s="477"/>
      <c r="MBG338" s="477"/>
      <c r="MBL338" s="477"/>
      <c r="MBO338" s="477"/>
      <c r="MBT338" s="477"/>
      <c r="MBW338" s="477"/>
      <c r="MCB338" s="477"/>
      <c r="MCE338" s="477"/>
      <c r="MCJ338" s="477"/>
      <c r="MCM338" s="477"/>
      <c r="MCR338" s="477"/>
      <c r="MCU338" s="477"/>
      <c r="MCZ338" s="477"/>
      <c r="MDC338" s="477"/>
      <c r="MDH338" s="477"/>
      <c r="MDK338" s="477"/>
      <c r="MDP338" s="477"/>
      <c r="MDS338" s="477"/>
      <c r="MDX338" s="477"/>
      <c r="MEA338" s="477"/>
      <c r="MEF338" s="477"/>
      <c r="MEI338" s="477"/>
      <c r="MEN338" s="477"/>
      <c r="MEQ338" s="477"/>
      <c r="MEV338" s="477"/>
      <c r="MEY338" s="477"/>
      <c r="MFD338" s="477"/>
      <c r="MFG338" s="477"/>
      <c r="MFL338" s="477"/>
      <c r="MFO338" s="477"/>
      <c r="MFT338" s="477"/>
      <c r="MFW338" s="477"/>
      <c r="MGB338" s="477"/>
      <c r="MGE338" s="477"/>
      <c r="MGJ338" s="477"/>
      <c r="MGM338" s="477"/>
      <c r="MGR338" s="477"/>
      <c r="MGU338" s="477"/>
      <c r="MGZ338" s="477"/>
      <c r="MHC338" s="477"/>
      <c r="MHH338" s="477"/>
      <c r="MHK338" s="477"/>
      <c r="MHP338" s="477"/>
      <c r="MHS338" s="477"/>
      <c r="MHX338" s="477"/>
      <c r="MIA338" s="477"/>
      <c r="MIF338" s="477"/>
      <c r="MII338" s="477"/>
      <c r="MIN338" s="477"/>
      <c r="MIQ338" s="477"/>
      <c r="MIV338" s="477"/>
      <c r="MIY338" s="477"/>
      <c r="MJD338" s="477"/>
      <c r="MJG338" s="477"/>
      <c r="MJL338" s="477"/>
      <c r="MJO338" s="477"/>
      <c r="MJT338" s="477"/>
      <c r="MJW338" s="477"/>
      <c r="MKB338" s="477"/>
      <c r="MKE338" s="477"/>
      <c r="MKJ338" s="477"/>
      <c r="MKM338" s="477"/>
      <c r="MKR338" s="477"/>
      <c r="MKU338" s="477"/>
      <c r="MKZ338" s="477"/>
      <c r="MLC338" s="477"/>
      <c r="MLH338" s="477"/>
      <c r="MLK338" s="477"/>
      <c r="MLP338" s="477"/>
      <c r="MLS338" s="477"/>
      <c r="MLX338" s="477"/>
      <c r="MMA338" s="477"/>
      <c r="MMF338" s="477"/>
      <c r="MMI338" s="477"/>
      <c r="MMN338" s="477"/>
      <c r="MMQ338" s="477"/>
      <c r="MMV338" s="477"/>
      <c r="MMY338" s="477"/>
      <c r="MND338" s="477"/>
      <c r="MNG338" s="477"/>
      <c r="MNL338" s="477"/>
      <c r="MNO338" s="477"/>
      <c r="MNT338" s="477"/>
      <c r="MNW338" s="477"/>
      <c r="MOB338" s="477"/>
      <c r="MOE338" s="477"/>
      <c r="MOJ338" s="477"/>
      <c r="MOM338" s="477"/>
      <c r="MOR338" s="477"/>
      <c r="MOU338" s="477"/>
      <c r="MOZ338" s="477"/>
      <c r="MPC338" s="477"/>
      <c r="MPH338" s="477"/>
      <c r="MPK338" s="477"/>
      <c r="MPP338" s="477"/>
      <c r="MPS338" s="477"/>
      <c r="MPX338" s="477"/>
      <c r="MQA338" s="477"/>
      <c r="MQF338" s="477"/>
      <c r="MQI338" s="477"/>
      <c r="MQN338" s="477"/>
      <c r="MQQ338" s="477"/>
      <c r="MQV338" s="477"/>
      <c r="MQY338" s="477"/>
      <c r="MRD338" s="477"/>
      <c r="MRG338" s="477"/>
      <c r="MRL338" s="477"/>
      <c r="MRO338" s="477"/>
      <c r="MRT338" s="477"/>
      <c r="MRW338" s="477"/>
      <c r="MSB338" s="477"/>
      <c r="MSE338" s="477"/>
      <c r="MSJ338" s="477"/>
      <c r="MSM338" s="477"/>
      <c r="MSR338" s="477"/>
      <c r="MSU338" s="477"/>
      <c r="MSZ338" s="477"/>
      <c r="MTC338" s="477"/>
      <c r="MTH338" s="477"/>
      <c r="MTK338" s="477"/>
      <c r="MTP338" s="477"/>
      <c r="MTS338" s="477"/>
      <c r="MTX338" s="477"/>
      <c r="MUA338" s="477"/>
      <c r="MUF338" s="477"/>
      <c r="MUI338" s="477"/>
      <c r="MUN338" s="477"/>
      <c r="MUQ338" s="477"/>
      <c r="MUV338" s="477"/>
      <c r="MUY338" s="477"/>
      <c r="MVD338" s="477"/>
      <c r="MVG338" s="477"/>
      <c r="MVL338" s="477"/>
      <c r="MVO338" s="477"/>
      <c r="MVT338" s="477"/>
      <c r="MVW338" s="477"/>
      <c r="MWB338" s="477"/>
      <c r="MWE338" s="477"/>
      <c r="MWJ338" s="477"/>
      <c r="MWM338" s="477"/>
      <c r="MWR338" s="477"/>
      <c r="MWU338" s="477"/>
      <c r="MWZ338" s="477"/>
      <c r="MXC338" s="477"/>
      <c r="MXH338" s="477"/>
      <c r="MXK338" s="477"/>
      <c r="MXP338" s="477"/>
      <c r="MXS338" s="477"/>
      <c r="MXX338" s="477"/>
      <c r="MYA338" s="477"/>
      <c r="MYF338" s="477"/>
      <c r="MYI338" s="477"/>
      <c r="MYN338" s="477"/>
      <c r="MYQ338" s="477"/>
      <c r="MYV338" s="477"/>
      <c r="MYY338" s="477"/>
      <c r="MZD338" s="477"/>
      <c r="MZG338" s="477"/>
      <c r="MZL338" s="477"/>
      <c r="MZO338" s="477"/>
      <c r="MZT338" s="477"/>
      <c r="MZW338" s="477"/>
      <c r="NAB338" s="477"/>
      <c r="NAE338" s="477"/>
      <c r="NAJ338" s="477"/>
      <c r="NAM338" s="477"/>
      <c r="NAR338" s="477"/>
      <c r="NAU338" s="477"/>
      <c r="NAZ338" s="477"/>
      <c r="NBC338" s="477"/>
      <c r="NBH338" s="477"/>
      <c r="NBK338" s="477"/>
      <c r="NBP338" s="477"/>
      <c r="NBS338" s="477"/>
      <c r="NBX338" s="477"/>
      <c r="NCA338" s="477"/>
      <c r="NCF338" s="477"/>
      <c r="NCI338" s="477"/>
      <c r="NCN338" s="477"/>
      <c r="NCQ338" s="477"/>
      <c r="NCV338" s="477"/>
      <c r="NCY338" s="477"/>
      <c r="NDD338" s="477"/>
      <c r="NDG338" s="477"/>
      <c r="NDL338" s="477"/>
      <c r="NDO338" s="477"/>
      <c r="NDT338" s="477"/>
      <c r="NDW338" s="477"/>
      <c r="NEB338" s="477"/>
      <c r="NEE338" s="477"/>
      <c r="NEJ338" s="477"/>
      <c r="NEM338" s="477"/>
      <c r="NER338" s="477"/>
      <c r="NEU338" s="477"/>
      <c r="NEZ338" s="477"/>
      <c r="NFC338" s="477"/>
      <c r="NFH338" s="477"/>
      <c r="NFK338" s="477"/>
      <c r="NFP338" s="477"/>
      <c r="NFS338" s="477"/>
      <c r="NFX338" s="477"/>
      <c r="NGA338" s="477"/>
      <c r="NGF338" s="477"/>
      <c r="NGI338" s="477"/>
      <c r="NGN338" s="477"/>
      <c r="NGQ338" s="477"/>
      <c r="NGV338" s="477"/>
      <c r="NGY338" s="477"/>
      <c r="NHD338" s="477"/>
      <c r="NHG338" s="477"/>
      <c r="NHL338" s="477"/>
      <c r="NHO338" s="477"/>
      <c r="NHT338" s="477"/>
      <c r="NHW338" s="477"/>
      <c r="NIB338" s="477"/>
      <c r="NIE338" s="477"/>
      <c r="NIJ338" s="477"/>
      <c r="NIM338" s="477"/>
      <c r="NIR338" s="477"/>
      <c r="NIU338" s="477"/>
      <c r="NIZ338" s="477"/>
      <c r="NJC338" s="477"/>
      <c r="NJH338" s="477"/>
      <c r="NJK338" s="477"/>
      <c r="NJP338" s="477"/>
      <c r="NJS338" s="477"/>
      <c r="NJX338" s="477"/>
      <c r="NKA338" s="477"/>
      <c r="NKF338" s="477"/>
      <c r="NKI338" s="477"/>
      <c r="NKN338" s="477"/>
      <c r="NKQ338" s="477"/>
      <c r="NKV338" s="477"/>
      <c r="NKY338" s="477"/>
      <c r="NLD338" s="477"/>
      <c r="NLG338" s="477"/>
      <c r="NLL338" s="477"/>
      <c r="NLO338" s="477"/>
      <c r="NLT338" s="477"/>
      <c r="NLW338" s="477"/>
      <c r="NMB338" s="477"/>
      <c r="NME338" s="477"/>
      <c r="NMJ338" s="477"/>
      <c r="NMM338" s="477"/>
      <c r="NMR338" s="477"/>
      <c r="NMU338" s="477"/>
      <c r="NMZ338" s="477"/>
      <c r="NNC338" s="477"/>
      <c r="NNH338" s="477"/>
      <c r="NNK338" s="477"/>
      <c r="NNP338" s="477"/>
      <c r="NNS338" s="477"/>
      <c r="NNX338" s="477"/>
      <c r="NOA338" s="477"/>
      <c r="NOF338" s="477"/>
      <c r="NOI338" s="477"/>
      <c r="NON338" s="477"/>
      <c r="NOQ338" s="477"/>
      <c r="NOV338" s="477"/>
      <c r="NOY338" s="477"/>
      <c r="NPD338" s="477"/>
      <c r="NPG338" s="477"/>
      <c r="NPL338" s="477"/>
      <c r="NPO338" s="477"/>
      <c r="NPT338" s="477"/>
      <c r="NPW338" s="477"/>
      <c r="NQB338" s="477"/>
      <c r="NQE338" s="477"/>
      <c r="NQJ338" s="477"/>
      <c r="NQM338" s="477"/>
      <c r="NQR338" s="477"/>
      <c r="NQU338" s="477"/>
      <c r="NQZ338" s="477"/>
      <c r="NRC338" s="477"/>
      <c r="NRH338" s="477"/>
      <c r="NRK338" s="477"/>
      <c r="NRP338" s="477"/>
      <c r="NRS338" s="477"/>
      <c r="NRX338" s="477"/>
      <c r="NSA338" s="477"/>
      <c r="NSF338" s="477"/>
      <c r="NSI338" s="477"/>
      <c r="NSN338" s="477"/>
      <c r="NSQ338" s="477"/>
      <c r="NSV338" s="477"/>
      <c r="NSY338" s="477"/>
      <c r="NTD338" s="477"/>
      <c r="NTG338" s="477"/>
      <c r="NTL338" s="477"/>
      <c r="NTO338" s="477"/>
      <c r="NTT338" s="477"/>
      <c r="NTW338" s="477"/>
      <c r="NUB338" s="477"/>
      <c r="NUE338" s="477"/>
      <c r="NUJ338" s="477"/>
      <c r="NUM338" s="477"/>
      <c r="NUR338" s="477"/>
      <c r="NUU338" s="477"/>
      <c r="NUZ338" s="477"/>
      <c r="NVC338" s="477"/>
      <c r="NVH338" s="477"/>
      <c r="NVK338" s="477"/>
      <c r="NVP338" s="477"/>
      <c r="NVS338" s="477"/>
      <c r="NVX338" s="477"/>
      <c r="NWA338" s="477"/>
      <c r="NWF338" s="477"/>
      <c r="NWI338" s="477"/>
      <c r="NWN338" s="477"/>
      <c r="NWQ338" s="477"/>
      <c r="NWV338" s="477"/>
      <c r="NWY338" s="477"/>
      <c r="NXD338" s="477"/>
      <c r="NXG338" s="477"/>
      <c r="NXL338" s="477"/>
      <c r="NXO338" s="477"/>
      <c r="NXT338" s="477"/>
      <c r="NXW338" s="477"/>
      <c r="NYB338" s="477"/>
      <c r="NYE338" s="477"/>
      <c r="NYJ338" s="477"/>
      <c r="NYM338" s="477"/>
      <c r="NYR338" s="477"/>
      <c r="NYU338" s="477"/>
      <c r="NYZ338" s="477"/>
      <c r="NZC338" s="477"/>
      <c r="NZH338" s="477"/>
      <c r="NZK338" s="477"/>
      <c r="NZP338" s="477"/>
      <c r="NZS338" s="477"/>
      <c r="NZX338" s="477"/>
      <c r="OAA338" s="477"/>
      <c r="OAF338" s="477"/>
      <c r="OAI338" s="477"/>
      <c r="OAN338" s="477"/>
      <c r="OAQ338" s="477"/>
      <c r="OAV338" s="477"/>
      <c r="OAY338" s="477"/>
      <c r="OBD338" s="477"/>
      <c r="OBG338" s="477"/>
      <c r="OBL338" s="477"/>
      <c r="OBO338" s="477"/>
      <c r="OBT338" s="477"/>
      <c r="OBW338" s="477"/>
      <c r="OCB338" s="477"/>
      <c r="OCE338" s="477"/>
      <c r="OCJ338" s="477"/>
      <c r="OCM338" s="477"/>
      <c r="OCR338" s="477"/>
      <c r="OCU338" s="477"/>
      <c r="OCZ338" s="477"/>
      <c r="ODC338" s="477"/>
      <c r="ODH338" s="477"/>
      <c r="ODK338" s="477"/>
      <c r="ODP338" s="477"/>
      <c r="ODS338" s="477"/>
      <c r="ODX338" s="477"/>
      <c r="OEA338" s="477"/>
      <c r="OEF338" s="477"/>
      <c r="OEI338" s="477"/>
      <c r="OEN338" s="477"/>
      <c r="OEQ338" s="477"/>
      <c r="OEV338" s="477"/>
      <c r="OEY338" s="477"/>
      <c r="OFD338" s="477"/>
      <c r="OFG338" s="477"/>
      <c r="OFL338" s="477"/>
      <c r="OFO338" s="477"/>
      <c r="OFT338" s="477"/>
      <c r="OFW338" s="477"/>
      <c r="OGB338" s="477"/>
      <c r="OGE338" s="477"/>
      <c r="OGJ338" s="477"/>
      <c r="OGM338" s="477"/>
      <c r="OGR338" s="477"/>
      <c r="OGU338" s="477"/>
      <c r="OGZ338" s="477"/>
      <c r="OHC338" s="477"/>
      <c r="OHH338" s="477"/>
      <c r="OHK338" s="477"/>
      <c r="OHP338" s="477"/>
      <c r="OHS338" s="477"/>
      <c r="OHX338" s="477"/>
      <c r="OIA338" s="477"/>
      <c r="OIF338" s="477"/>
      <c r="OII338" s="477"/>
      <c r="OIN338" s="477"/>
      <c r="OIQ338" s="477"/>
      <c r="OIV338" s="477"/>
      <c r="OIY338" s="477"/>
      <c r="OJD338" s="477"/>
      <c r="OJG338" s="477"/>
      <c r="OJL338" s="477"/>
      <c r="OJO338" s="477"/>
      <c r="OJT338" s="477"/>
      <c r="OJW338" s="477"/>
      <c r="OKB338" s="477"/>
      <c r="OKE338" s="477"/>
      <c r="OKJ338" s="477"/>
      <c r="OKM338" s="477"/>
      <c r="OKR338" s="477"/>
      <c r="OKU338" s="477"/>
      <c r="OKZ338" s="477"/>
      <c r="OLC338" s="477"/>
      <c r="OLH338" s="477"/>
      <c r="OLK338" s="477"/>
      <c r="OLP338" s="477"/>
      <c r="OLS338" s="477"/>
      <c r="OLX338" s="477"/>
      <c r="OMA338" s="477"/>
      <c r="OMF338" s="477"/>
      <c r="OMI338" s="477"/>
      <c r="OMN338" s="477"/>
      <c r="OMQ338" s="477"/>
      <c r="OMV338" s="477"/>
      <c r="OMY338" s="477"/>
      <c r="OND338" s="477"/>
      <c r="ONG338" s="477"/>
      <c r="ONL338" s="477"/>
      <c r="ONO338" s="477"/>
      <c r="ONT338" s="477"/>
      <c r="ONW338" s="477"/>
      <c r="OOB338" s="477"/>
      <c r="OOE338" s="477"/>
      <c r="OOJ338" s="477"/>
      <c r="OOM338" s="477"/>
      <c r="OOR338" s="477"/>
      <c r="OOU338" s="477"/>
      <c r="OOZ338" s="477"/>
      <c r="OPC338" s="477"/>
      <c r="OPH338" s="477"/>
      <c r="OPK338" s="477"/>
      <c r="OPP338" s="477"/>
      <c r="OPS338" s="477"/>
      <c r="OPX338" s="477"/>
      <c r="OQA338" s="477"/>
      <c r="OQF338" s="477"/>
      <c r="OQI338" s="477"/>
      <c r="OQN338" s="477"/>
      <c r="OQQ338" s="477"/>
      <c r="OQV338" s="477"/>
      <c r="OQY338" s="477"/>
      <c r="ORD338" s="477"/>
      <c r="ORG338" s="477"/>
      <c r="ORL338" s="477"/>
      <c r="ORO338" s="477"/>
      <c r="ORT338" s="477"/>
      <c r="ORW338" s="477"/>
      <c r="OSB338" s="477"/>
      <c r="OSE338" s="477"/>
      <c r="OSJ338" s="477"/>
      <c r="OSM338" s="477"/>
      <c r="OSR338" s="477"/>
      <c r="OSU338" s="477"/>
      <c r="OSZ338" s="477"/>
      <c r="OTC338" s="477"/>
      <c r="OTH338" s="477"/>
      <c r="OTK338" s="477"/>
      <c r="OTP338" s="477"/>
      <c r="OTS338" s="477"/>
      <c r="OTX338" s="477"/>
      <c r="OUA338" s="477"/>
      <c r="OUF338" s="477"/>
      <c r="OUI338" s="477"/>
      <c r="OUN338" s="477"/>
      <c r="OUQ338" s="477"/>
      <c r="OUV338" s="477"/>
      <c r="OUY338" s="477"/>
      <c r="OVD338" s="477"/>
      <c r="OVG338" s="477"/>
      <c r="OVL338" s="477"/>
      <c r="OVO338" s="477"/>
      <c r="OVT338" s="477"/>
      <c r="OVW338" s="477"/>
      <c r="OWB338" s="477"/>
      <c r="OWE338" s="477"/>
      <c r="OWJ338" s="477"/>
      <c r="OWM338" s="477"/>
      <c r="OWR338" s="477"/>
      <c r="OWU338" s="477"/>
      <c r="OWZ338" s="477"/>
      <c r="OXC338" s="477"/>
      <c r="OXH338" s="477"/>
      <c r="OXK338" s="477"/>
      <c r="OXP338" s="477"/>
      <c r="OXS338" s="477"/>
      <c r="OXX338" s="477"/>
      <c r="OYA338" s="477"/>
      <c r="OYF338" s="477"/>
      <c r="OYI338" s="477"/>
      <c r="OYN338" s="477"/>
      <c r="OYQ338" s="477"/>
      <c r="OYV338" s="477"/>
      <c r="OYY338" s="477"/>
      <c r="OZD338" s="477"/>
      <c r="OZG338" s="477"/>
      <c r="OZL338" s="477"/>
      <c r="OZO338" s="477"/>
      <c r="OZT338" s="477"/>
      <c r="OZW338" s="477"/>
      <c r="PAB338" s="477"/>
      <c r="PAE338" s="477"/>
      <c r="PAJ338" s="477"/>
      <c r="PAM338" s="477"/>
      <c r="PAR338" s="477"/>
      <c r="PAU338" s="477"/>
      <c r="PAZ338" s="477"/>
      <c r="PBC338" s="477"/>
      <c r="PBH338" s="477"/>
      <c r="PBK338" s="477"/>
      <c r="PBP338" s="477"/>
      <c r="PBS338" s="477"/>
      <c r="PBX338" s="477"/>
      <c r="PCA338" s="477"/>
      <c r="PCF338" s="477"/>
      <c r="PCI338" s="477"/>
      <c r="PCN338" s="477"/>
      <c r="PCQ338" s="477"/>
      <c r="PCV338" s="477"/>
      <c r="PCY338" s="477"/>
      <c r="PDD338" s="477"/>
      <c r="PDG338" s="477"/>
      <c r="PDL338" s="477"/>
      <c r="PDO338" s="477"/>
      <c r="PDT338" s="477"/>
      <c r="PDW338" s="477"/>
      <c r="PEB338" s="477"/>
      <c r="PEE338" s="477"/>
      <c r="PEJ338" s="477"/>
      <c r="PEM338" s="477"/>
      <c r="PER338" s="477"/>
      <c r="PEU338" s="477"/>
      <c r="PEZ338" s="477"/>
      <c r="PFC338" s="477"/>
      <c r="PFH338" s="477"/>
      <c r="PFK338" s="477"/>
      <c r="PFP338" s="477"/>
      <c r="PFS338" s="477"/>
      <c r="PFX338" s="477"/>
      <c r="PGA338" s="477"/>
      <c r="PGF338" s="477"/>
      <c r="PGI338" s="477"/>
      <c r="PGN338" s="477"/>
      <c r="PGQ338" s="477"/>
      <c r="PGV338" s="477"/>
      <c r="PGY338" s="477"/>
      <c r="PHD338" s="477"/>
      <c r="PHG338" s="477"/>
      <c r="PHL338" s="477"/>
      <c r="PHO338" s="477"/>
      <c r="PHT338" s="477"/>
      <c r="PHW338" s="477"/>
      <c r="PIB338" s="477"/>
      <c r="PIE338" s="477"/>
      <c r="PIJ338" s="477"/>
      <c r="PIM338" s="477"/>
      <c r="PIR338" s="477"/>
      <c r="PIU338" s="477"/>
      <c r="PIZ338" s="477"/>
      <c r="PJC338" s="477"/>
      <c r="PJH338" s="477"/>
      <c r="PJK338" s="477"/>
      <c r="PJP338" s="477"/>
      <c r="PJS338" s="477"/>
      <c r="PJX338" s="477"/>
      <c r="PKA338" s="477"/>
      <c r="PKF338" s="477"/>
      <c r="PKI338" s="477"/>
      <c r="PKN338" s="477"/>
      <c r="PKQ338" s="477"/>
      <c r="PKV338" s="477"/>
      <c r="PKY338" s="477"/>
      <c r="PLD338" s="477"/>
      <c r="PLG338" s="477"/>
      <c r="PLL338" s="477"/>
      <c r="PLO338" s="477"/>
      <c r="PLT338" s="477"/>
      <c r="PLW338" s="477"/>
      <c r="PMB338" s="477"/>
      <c r="PME338" s="477"/>
      <c r="PMJ338" s="477"/>
      <c r="PMM338" s="477"/>
      <c r="PMR338" s="477"/>
      <c r="PMU338" s="477"/>
      <c r="PMZ338" s="477"/>
      <c r="PNC338" s="477"/>
      <c r="PNH338" s="477"/>
      <c r="PNK338" s="477"/>
      <c r="PNP338" s="477"/>
      <c r="PNS338" s="477"/>
      <c r="PNX338" s="477"/>
      <c r="POA338" s="477"/>
      <c r="POF338" s="477"/>
      <c r="POI338" s="477"/>
      <c r="PON338" s="477"/>
      <c r="POQ338" s="477"/>
      <c r="POV338" s="477"/>
      <c r="POY338" s="477"/>
      <c r="PPD338" s="477"/>
      <c r="PPG338" s="477"/>
      <c r="PPL338" s="477"/>
      <c r="PPO338" s="477"/>
      <c r="PPT338" s="477"/>
      <c r="PPW338" s="477"/>
      <c r="PQB338" s="477"/>
      <c r="PQE338" s="477"/>
      <c r="PQJ338" s="477"/>
      <c r="PQM338" s="477"/>
      <c r="PQR338" s="477"/>
      <c r="PQU338" s="477"/>
      <c r="PQZ338" s="477"/>
      <c r="PRC338" s="477"/>
      <c r="PRH338" s="477"/>
      <c r="PRK338" s="477"/>
      <c r="PRP338" s="477"/>
      <c r="PRS338" s="477"/>
      <c r="PRX338" s="477"/>
      <c r="PSA338" s="477"/>
      <c r="PSF338" s="477"/>
      <c r="PSI338" s="477"/>
      <c r="PSN338" s="477"/>
      <c r="PSQ338" s="477"/>
      <c r="PSV338" s="477"/>
      <c r="PSY338" s="477"/>
      <c r="PTD338" s="477"/>
      <c r="PTG338" s="477"/>
      <c r="PTL338" s="477"/>
      <c r="PTO338" s="477"/>
      <c r="PTT338" s="477"/>
      <c r="PTW338" s="477"/>
      <c r="PUB338" s="477"/>
      <c r="PUE338" s="477"/>
      <c r="PUJ338" s="477"/>
      <c r="PUM338" s="477"/>
      <c r="PUR338" s="477"/>
      <c r="PUU338" s="477"/>
      <c r="PUZ338" s="477"/>
      <c r="PVC338" s="477"/>
      <c r="PVH338" s="477"/>
      <c r="PVK338" s="477"/>
      <c r="PVP338" s="477"/>
      <c r="PVS338" s="477"/>
      <c r="PVX338" s="477"/>
      <c r="PWA338" s="477"/>
      <c r="PWF338" s="477"/>
      <c r="PWI338" s="477"/>
      <c r="PWN338" s="477"/>
      <c r="PWQ338" s="477"/>
      <c r="PWV338" s="477"/>
      <c r="PWY338" s="477"/>
      <c r="PXD338" s="477"/>
      <c r="PXG338" s="477"/>
      <c r="PXL338" s="477"/>
      <c r="PXO338" s="477"/>
      <c r="PXT338" s="477"/>
      <c r="PXW338" s="477"/>
      <c r="PYB338" s="477"/>
      <c r="PYE338" s="477"/>
      <c r="PYJ338" s="477"/>
      <c r="PYM338" s="477"/>
      <c r="PYR338" s="477"/>
      <c r="PYU338" s="477"/>
      <c r="PYZ338" s="477"/>
      <c r="PZC338" s="477"/>
      <c r="PZH338" s="477"/>
      <c r="PZK338" s="477"/>
      <c r="PZP338" s="477"/>
      <c r="PZS338" s="477"/>
      <c r="PZX338" s="477"/>
      <c r="QAA338" s="477"/>
      <c r="QAF338" s="477"/>
      <c r="QAI338" s="477"/>
      <c r="QAN338" s="477"/>
      <c r="QAQ338" s="477"/>
      <c r="QAV338" s="477"/>
      <c r="QAY338" s="477"/>
      <c r="QBD338" s="477"/>
      <c r="QBG338" s="477"/>
      <c r="QBL338" s="477"/>
      <c r="QBO338" s="477"/>
      <c r="QBT338" s="477"/>
      <c r="QBW338" s="477"/>
      <c r="QCB338" s="477"/>
      <c r="QCE338" s="477"/>
      <c r="QCJ338" s="477"/>
      <c r="QCM338" s="477"/>
      <c r="QCR338" s="477"/>
      <c r="QCU338" s="477"/>
      <c r="QCZ338" s="477"/>
      <c r="QDC338" s="477"/>
      <c r="QDH338" s="477"/>
      <c r="QDK338" s="477"/>
      <c r="QDP338" s="477"/>
      <c r="QDS338" s="477"/>
      <c r="QDX338" s="477"/>
      <c r="QEA338" s="477"/>
      <c r="QEF338" s="477"/>
      <c r="QEI338" s="477"/>
      <c r="QEN338" s="477"/>
      <c r="QEQ338" s="477"/>
      <c r="QEV338" s="477"/>
      <c r="QEY338" s="477"/>
      <c r="QFD338" s="477"/>
      <c r="QFG338" s="477"/>
      <c r="QFL338" s="477"/>
      <c r="QFO338" s="477"/>
      <c r="QFT338" s="477"/>
      <c r="QFW338" s="477"/>
      <c r="QGB338" s="477"/>
      <c r="QGE338" s="477"/>
      <c r="QGJ338" s="477"/>
      <c r="QGM338" s="477"/>
      <c r="QGR338" s="477"/>
      <c r="QGU338" s="477"/>
      <c r="QGZ338" s="477"/>
      <c r="QHC338" s="477"/>
      <c r="QHH338" s="477"/>
      <c r="QHK338" s="477"/>
      <c r="QHP338" s="477"/>
      <c r="QHS338" s="477"/>
      <c r="QHX338" s="477"/>
      <c r="QIA338" s="477"/>
      <c r="QIF338" s="477"/>
      <c r="QII338" s="477"/>
      <c r="QIN338" s="477"/>
      <c r="QIQ338" s="477"/>
      <c r="QIV338" s="477"/>
      <c r="QIY338" s="477"/>
      <c r="QJD338" s="477"/>
      <c r="QJG338" s="477"/>
      <c r="QJL338" s="477"/>
      <c r="QJO338" s="477"/>
      <c r="QJT338" s="477"/>
      <c r="QJW338" s="477"/>
      <c r="QKB338" s="477"/>
      <c r="QKE338" s="477"/>
      <c r="QKJ338" s="477"/>
      <c r="QKM338" s="477"/>
      <c r="QKR338" s="477"/>
      <c r="QKU338" s="477"/>
      <c r="QKZ338" s="477"/>
      <c r="QLC338" s="477"/>
      <c r="QLH338" s="477"/>
      <c r="QLK338" s="477"/>
      <c r="QLP338" s="477"/>
      <c r="QLS338" s="477"/>
      <c r="QLX338" s="477"/>
      <c r="QMA338" s="477"/>
      <c r="QMF338" s="477"/>
      <c r="QMI338" s="477"/>
      <c r="QMN338" s="477"/>
      <c r="QMQ338" s="477"/>
      <c r="QMV338" s="477"/>
      <c r="QMY338" s="477"/>
      <c r="QND338" s="477"/>
      <c r="QNG338" s="477"/>
      <c r="QNL338" s="477"/>
      <c r="QNO338" s="477"/>
      <c r="QNT338" s="477"/>
      <c r="QNW338" s="477"/>
      <c r="QOB338" s="477"/>
      <c r="QOE338" s="477"/>
      <c r="QOJ338" s="477"/>
      <c r="QOM338" s="477"/>
      <c r="QOR338" s="477"/>
      <c r="QOU338" s="477"/>
      <c r="QOZ338" s="477"/>
      <c r="QPC338" s="477"/>
      <c r="QPH338" s="477"/>
      <c r="QPK338" s="477"/>
      <c r="QPP338" s="477"/>
      <c r="QPS338" s="477"/>
      <c r="QPX338" s="477"/>
      <c r="QQA338" s="477"/>
      <c r="QQF338" s="477"/>
      <c r="QQI338" s="477"/>
      <c r="QQN338" s="477"/>
      <c r="QQQ338" s="477"/>
      <c r="QQV338" s="477"/>
      <c r="QQY338" s="477"/>
      <c r="QRD338" s="477"/>
      <c r="QRG338" s="477"/>
      <c r="QRL338" s="477"/>
      <c r="QRO338" s="477"/>
      <c r="QRT338" s="477"/>
      <c r="QRW338" s="477"/>
      <c r="QSB338" s="477"/>
      <c r="QSE338" s="477"/>
      <c r="QSJ338" s="477"/>
      <c r="QSM338" s="477"/>
      <c r="QSR338" s="477"/>
      <c r="QSU338" s="477"/>
      <c r="QSZ338" s="477"/>
      <c r="QTC338" s="477"/>
      <c r="QTH338" s="477"/>
      <c r="QTK338" s="477"/>
      <c r="QTP338" s="477"/>
      <c r="QTS338" s="477"/>
      <c r="QTX338" s="477"/>
      <c r="QUA338" s="477"/>
      <c r="QUF338" s="477"/>
      <c r="QUI338" s="477"/>
      <c r="QUN338" s="477"/>
      <c r="QUQ338" s="477"/>
      <c r="QUV338" s="477"/>
      <c r="QUY338" s="477"/>
      <c r="QVD338" s="477"/>
      <c r="QVG338" s="477"/>
      <c r="QVL338" s="477"/>
      <c r="QVO338" s="477"/>
      <c r="QVT338" s="477"/>
      <c r="QVW338" s="477"/>
      <c r="QWB338" s="477"/>
      <c r="QWE338" s="477"/>
      <c r="QWJ338" s="477"/>
      <c r="QWM338" s="477"/>
      <c r="QWR338" s="477"/>
      <c r="QWU338" s="477"/>
      <c r="QWZ338" s="477"/>
      <c r="QXC338" s="477"/>
      <c r="QXH338" s="477"/>
      <c r="QXK338" s="477"/>
      <c r="QXP338" s="477"/>
      <c r="QXS338" s="477"/>
      <c r="QXX338" s="477"/>
      <c r="QYA338" s="477"/>
      <c r="QYF338" s="477"/>
      <c r="QYI338" s="477"/>
      <c r="QYN338" s="477"/>
      <c r="QYQ338" s="477"/>
      <c r="QYV338" s="477"/>
      <c r="QYY338" s="477"/>
      <c r="QZD338" s="477"/>
      <c r="QZG338" s="477"/>
      <c r="QZL338" s="477"/>
      <c r="QZO338" s="477"/>
      <c r="QZT338" s="477"/>
      <c r="QZW338" s="477"/>
      <c r="RAB338" s="477"/>
      <c r="RAE338" s="477"/>
      <c r="RAJ338" s="477"/>
      <c r="RAM338" s="477"/>
      <c r="RAR338" s="477"/>
      <c r="RAU338" s="477"/>
      <c r="RAZ338" s="477"/>
      <c r="RBC338" s="477"/>
      <c r="RBH338" s="477"/>
      <c r="RBK338" s="477"/>
      <c r="RBP338" s="477"/>
      <c r="RBS338" s="477"/>
      <c r="RBX338" s="477"/>
      <c r="RCA338" s="477"/>
      <c r="RCF338" s="477"/>
      <c r="RCI338" s="477"/>
      <c r="RCN338" s="477"/>
      <c r="RCQ338" s="477"/>
      <c r="RCV338" s="477"/>
      <c r="RCY338" s="477"/>
      <c r="RDD338" s="477"/>
      <c r="RDG338" s="477"/>
      <c r="RDL338" s="477"/>
      <c r="RDO338" s="477"/>
      <c r="RDT338" s="477"/>
      <c r="RDW338" s="477"/>
      <c r="REB338" s="477"/>
      <c r="REE338" s="477"/>
      <c r="REJ338" s="477"/>
      <c r="REM338" s="477"/>
      <c r="RER338" s="477"/>
      <c r="REU338" s="477"/>
      <c r="REZ338" s="477"/>
      <c r="RFC338" s="477"/>
      <c r="RFH338" s="477"/>
      <c r="RFK338" s="477"/>
      <c r="RFP338" s="477"/>
      <c r="RFS338" s="477"/>
      <c r="RFX338" s="477"/>
      <c r="RGA338" s="477"/>
      <c r="RGF338" s="477"/>
      <c r="RGI338" s="477"/>
      <c r="RGN338" s="477"/>
      <c r="RGQ338" s="477"/>
      <c r="RGV338" s="477"/>
      <c r="RGY338" s="477"/>
      <c r="RHD338" s="477"/>
      <c r="RHG338" s="477"/>
      <c r="RHL338" s="477"/>
      <c r="RHO338" s="477"/>
      <c r="RHT338" s="477"/>
      <c r="RHW338" s="477"/>
      <c r="RIB338" s="477"/>
      <c r="RIE338" s="477"/>
      <c r="RIJ338" s="477"/>
      <c r="RIM338" s="477"/>
      <c r="RIR338" s="477"/>
      <c r="RIU338" s="477"/>
      <c r="RIZ338" s="477"/>
      <c r="RJC338" s="477"/>
      <c r="RJH338" s="477"/>
      <c r="RJK338" s="477"/>
      <c r="RJP338" s="477"/>
      <c r="RJS338" s="477"/>
      <c r="RJX338" s="477"/>
      <c r="RKA338" s="477"/>
      <c r="RKF338" s="477"/>
      <c r="RKI338" s="477"/>
      <c r="RKN338" s="477"/>
      <c r="RKQ338" s="477"/>
      <c r="RKV338" s="477"/>
      <c r="RKY338" s="477"/>
      <c r="RLD338" s="477"/>
      <c r="RLG338" s="477"/>
      <c r="RLL338" s="477"/>
      <c r="RLO338" s="477"/>
      <c r="RLT338" s="477"/>
      <c r="RLW338" s="477"/>
      <c r="RMB338" s="477"/>
      <c r="RME338" s="477"/>
      <c r="RMJ338" s="477"/>
      <c r="RMM338" s="477"/>
      <c r="RMR338" s="477"/>
      <c r="RMU338" s="477"/>
      <c r="RMZ338" s="477"/>
      <c r="RNC338" s="477"/>
      <c r="RNH338" s="477"/>
      <c r="RNK338" s="477"/>
      <c r="RNP338" s="477"/>
      <c r="RNS338" s="477"/>
      <c r="RNX338" s="477"/>
      <c r="ROA338" s="477"/>
      <c r="ROF338" s="477"/>
      <c r="ROI338" s="477"/>
      <c r="RON338" s="477"/>
      <c r="ROQ338" s="477"/>
      <c r="ROV338" s="477"/>
      <c r="ROY338" s="477"/>
      <c r="RPD338" s="477"/>
      <c r="RPG338" s="477"/>
      <c r="RPL338" s="477"/>
      <c r="RPO338" s="477"/>
      <c r="RPT338" s="477"/>
      <c r="RPW338" s="477"/>
      <c r="RQB338" s="477"/>
      <c r="RQE338" s="477"/>
      <c r="RQJ338" s="477"/>
      <c r="RQM338" s="477"/>
      <c r="RQR338" s="477"/>
      <c r="RQU338" s="477"/>
      <c r="RQZ338" s="477"/>
      <c r="RRC338" s="477"/>
      <c r="RRH338" s="477"/>
      <c r="RRK338" s="477"/>
      <c r="RRP338" s="477"/>
      <c r="RRS338" s="477"/>
      <c r="RRX338" s="477"/>
      <c r="RSA338" s="477"/>
      <c r="RSF338" s="477"/>
      <c r="RSI338" s="477"/>
      <c r="RSN338" s="477"/>
      <c r="RSQ338" s="477"/>
      <c r="RSV338" s="477"/>
      <c r="RSY338" s="477"/>
      <c r="RTD338" s="477"/>
      <c r="RTG338" s="477"/>
      <c r="RTL338" s="477"/>
      <c r="RTO338" s="477"/>
      <c r="RTT338" s="477"/>
      <c r="RTW338" s="477"/>
      <c r="RUB338" s="477"/>
      <c r="RUE338" s="477"/>
      <c r="RUJ338" s="477"/>
      <c r="RUM338" s="477"/>
      <c r="RUR338" s="477"/>
      <c r="RUU338" s="477"/>
      <c r="RUZ338" s="477"/>
      <c r="RVC338" s="477"/>
      <c r="RVH338" s="477"/>
      <c r="RVK338" s="477"/>
      <c r="RVP338" s="477"/>
      <c r="RVS338" s="477"/>
      <c r="RVX338" s="477"/>
      <c r="RWA338" s="477"/>
      <c r="RWF338" s="477"/>
      <c r="RWI338" s="477"/>
      <c r="RWN338" s="477"/>
      <c r="RWQ338" s="477"/>
      <c r="RWV338" s="477"/>
      <c r="RWY338" s="477"/>
      <c r="RXD338" s="477"/>
      <c r="RXG338" s="477"/>
      <c r="RXL338" s="477"/>
      <c r="RXO338" s="477"/>
      <c r="RXT338" s="477"/>
      <c r="RXW338" s="477"/>
      <c r="RYB338" s="477"/>
      <c r="RYE338" s="477"/>
      <c r="RYJ338" s="477"/>
      <c r="RYM338" s="477"/>
      <c r="RYR338" s="477"/>
      <c r="RYU338" s="477"/>
      <c r="RYZ338" s="477"/>
      <c r="RZC338" s="477"/>
      <c r="RZH338" s="477"/>
      <c r="RZK338" s="477"/>
      <c r="RZP338" s="477"/>
      <c r="RZS338" s="477"/>
      <c r="RZX338" s="477"/>
      <c r="SAA338" s="477"/>
      <c r="SAF338" s="477"/>
      <c r="SAI338" s="477"/>
      <c r="SAN338" s="477"/>
      <c r="SAQ338" s="477"/>
      <c r="SAV338" s="477"/>
      <c r="SAY338" s="477"/>
      <c r="SBD338" s="477"/>
      <c r="SBG338" s="477"/>
      <c r="SBL338" s="477"/>
      <c r="SBO338" s="477"/>
      <c r="SBT338" s="477"/>
      <c r="SBW338" s="477"/>
      <c r="SCB338" s="477"/>
      <c r="SCE338" s="477"/>
      <c r="SCJ338" s="477"/>
      <c r="SCM338" s="477"/>
      <c r="SCR338" s="477"/>
      <c r="SCU338" s="477"/>
      <c r="SCZ338" s="477"/>
      <c r="SDC338" s="477"/>
      <c r="SDH338" s="477"/>
      <c r="SDK338" s="477"/>
      <c r="SDP338" s="477"/>
      <c r="SDS338" s="477"/>
      <c r="SDX338" s="477"/>
      <c r="SEA338" s="477"/>
      <c r="SEF338" s="477"/>
      <c r="SEI338" s="477"/>
      <c r="SEN338" s="477"/>
      <c r="SEQ338" s="477"/>
      <c r="SEV338" s="477"/>
      <c r="SEY338" s="477"/>
      <c r="SFD338" s="477"/>
      <c r="SFG338" s="477"/>
      <c r="SFL338" s="477"/>
      <c r="SFO338" s="477"/>
      <c r="SFT338" s="477"/>
      <c r="SFW338" s="477"/>
      <c r="SGB338" s="477"/>
      <c r="SGE338" s="477"/>
      <c r="SGJ338" s="477"/>
      <c r="SGM338" s="477"/>
      <c r="SGR338" s="477"/>
      <c r="SGU338" s="477"/>
      <c r="SGZ338" s="477"/>
      <c r="SHC338" s="477"/>
      <c r="SHH338" s="477"/>
      <c r="SHK338" s="477"/>
      <c r="SHP338" s="477"/>
      <c r="SHS338" s="477"/>
      <c r="SHX338" s="477"/>
      <c r="SIA338" s="477"/>
      <c r="SIF338" s="477"/>
      <c r="SII338" s="477"/>
      <c r="SIN338" s="477"/>
      <c r="SIQ338" s="477"/>
      <c r="SIV338" s="477"/>
      <c r="SIY338" s="477"/>
      <c r="SJD338" s="477"/>
      <c r="SJG338" s="477"/>
      <c r="SJL338" s="477"/>
      <c r="SJO338" s="477"/>
      <c r="SJT338" s="477"/>
      <c r="SJW338" s="477"/>
      <c r="SKB338" s="477"/>
      <c r="SKE338" s="477"/>
      <c r="SKJ338" s="477"/>
      <c r="SKM338" s="477"/>
      <c r="SKR338" s="477"/>
      <c r="SKU338" s="477"/>
      <c r="SKZ338" s="477"/>
      <c r="SLC338" s="477"/>
      <c r="SLH338" s="477"/>
      <c r="SLK338" s="477"/>
      <c r="SLP338" s="477"/>
      <c r="SLS338" s="477"/>
      <c r="SLX338" s="477"/>
      <c r="SMA338" s="477"/>
      <c r="SMF338" s="477"/>
      <c r="SMI338" s="477"/>
      <c r="SMN338" s="477"/>
      <c r="SMQ338" s="477"/>
      <c r="SMV338" s="477"/>
      <c r="SMY338" s="477"/>
      <c r="SND338" s="477"/>
      <c r="SNG338" s="477"/>
      <c r="SNL338" s="477"/>
      <c r="SNO338" s="477"/>
      <c r="SNT338" s="477"/>
      <c r="SNW338" s="477"/>
      <c r="SOB338" s="477"/>
      <c r="SOE338" s="477"/>
      <c r="SOJ338" s="477"/>
      <c r="SOM338" s="477"/>
      <c r="SOR338" s="477"/>
      <c r="SOU338" s="477"/>
      <c r="SOZ338" s="477"/>
      <c r="SPC338" s="477"/>
      <c r="SPH338" s="477"/>
      <c r="SPK338" s="477"/>
      <c r="SPP338" s="477"/>
      <c r="SPS338" s="477"/>
      <c r="SPX338" s="477"/>
      <c r="SQA338" s="477"/>
      <c r="SQF338" s="477"/>
      <c r="SQI338" s="477"/>
      <c r="SQN338" s="477"/>
      <c r="SQQ338" s="477"/>
      <c r="SQV338" s="477"/>
      <c r="SQY338" s="477"/>
      <c r="SRD338" s="477"/>
      <c r="SRG338" s="477"/>
      <c r="SRL338" s="477"/>
      <c r="SRO338" s="477"/>
      <c r="SRT338" s="477"/>
      <c r="SRW338" s="477"/>
      <c r="SSB338" s="477"/>
      <c r="SSE338" s="477"/>
      <c r="SSJ338" s="477"/>
      <c r="SSM338" s="477"/>
      <c r="SSR338" s="477"/>
      <c r="SSU338" s="477"/>
      <c r="SSZ338" s="477"/>
      <c r="STC338" s="477"/>
      <c r="STH338" s="477"/>
      <c r="STK338" s="477"/>
      <c r="STP338" s="477"/>
      <c r="STS338" s="477"/>
      <c r="STX338" s="477"/>
      <c r="SUA338" s="477"/>
      <c r="SUF338" s="477"/>
      <c r="SUI338" s="477"/>
      <c r="SUN338" s="477"/>
      <c r="SUQ338" s="477"/>
      <c r="SUV338" s="477"/>
      <c r="SUY338" s="477"/>
      <c r="SVD338" s="477"/>
      <c r="SVG338" s="477"/>
      <c r="SVL338" s="477"/>
      <c r="SVO338" s="477"/>
      <c r="SVT338" s="477"/>
      <c r="SVW338" s="477"/>
      <c r="SWB338" s="477"/>
      <c r="SWE338" s="477"/>
      <c r="SWJ338" s="477"/>
      <c r="SWM338" s="477"/>
      <c r="SWR338" s="477"/>
      <c r="SWU338" s="477"/>
      <c r="SWZ338" s="477"/>
      <c r="SXC338" s="477"/>
      <c r="SXH338" s="477"/>
      <c r="SXK338" s="477"/>
      <c r="SXP338" s="477"/>
      <c r="SXS338" s="477"/>
      <c r="SXX338" s="477"/>
      <c r="SYA338" s="477"/>
      <c r="SYF338" s="477"/>
      <c r="SYI338" s="477"/>
      <c r="SYN338" s="477"/>
      <c r="SYQ338" s="477"/>
      <c r="SYV338" s="477"/>
      <c r="SYY338" s="477"/>
      <c r="SZD338" s="477"/>
      <c r="SZG338" s="477"/>
      <c r="SZL338" s="477"/>
      <c r="SZO338" s="477"/>
      <c r="SZT338" s="477"/>
      <c r="SZW338" s="477"/>
      <c r="TAB338" s="477"/>
      <c r="TAE338" s="477"/>
      <c r="TAJ338" s="477"/>
      <c r="TAM338" s="477"/>
      <c r="TAR338" s="477"/>
      <c r="TAU338" s="477"/>
      <c r="TAZ338" s="477"/>
      <c r="TBC338" s="477"/>
      <c r="TBH338" s="477"/>
      <c r="TBK338" s="477"/>
      <c r="TBP338" s="477"/>
      <c r="TBS338" s="477"/>
      <c r="TBX338" s="477"/>
      <c r="TCA338" s="477"/>
      <c r="TCF338" s="477"/>
      <c r="TCI338" s="477"/>
      <c r="TCN338" s="477"/>
      <c r="TCQ338" s="477"/>
      <c r="TCV338" s="477"/>
      <c r="TCY338" s="477"/>
      <c r="TDD338" s="477"/>
      <c r="TDG338" s="477"/>
      <c r="TDL338" s="477"/>
      <c r="TDO338" s="477"/>
      <c r="TDT338" s="477"/>
      <c r="TDW338" s="477"/>
      <c r="TEB338" s="477"/>
      <c r="TEE338" s="477"/>
      <c r="TEJ338" s="477"/>
      <c r="TEM338" s="477"/>
      <c r="TER338" s="477"/>
      <c r="TEU338" s="477"/>
      <c r="TEZ338" s="477"/>
      <c r="TFC338" s="477"/>
      <c r="TFH338" s="477"/>
      <c r="TFK338" s="477"/>
      <c r="TFP338" s="477"/>
      <c r="TFS338" s="477"/>
      <c r="TFX338" s="477"/>
      <c r="TGA338" s="477"/>
      <c r="TGF338" s="477"/>
      <c r="TGI338" s="477"/>
      <c r="TGN338" s="477"/>
      <c r="TGQ338" s="477"/>
      <c r="TGV338" s="477"/>
      <c r="TGY338" s="477"/>
      <c r="THD338" s="477"/>
      <c r="THG338" s="477"/>
      <c r="THL338" s="477"/>
      <c r="THO338" s="477"/>
      <c r="THT338" s="477"/>
      <c r="THW338" s="477"/>
      <c r="TIB338" s="477"/>
      <c r="TIE338" s="477"/>
      <c r="TIJ338" s="477"/>
      <c r="TIM338" s="477"/>
      <c r="TIR338" s="477"/>
      <c r="TIU338" s="477"/>
      <c r="TIZ338" s="477"/>
      <c r="TJC338" s="477"/>
      <c r="TJH338" s="477"/>
      <c r="TJK338" s="477"/>
      <c r="TJP338" s="477"/>
      <c r="TJS338" s="477"/>
      <c r="TJX338" s="477"/>
      <c r="TKA338" s="477"/>
      <c r="TKF338" s="477"/>
      <c r="TKI338" s="477"/>
      <c r="TKN338" s="477"/>
      <c r="TKQ338" s="477"/>
      <c r="TKV338" s="477"/>
      <c r="TKY338" s="477"/>
      <c r="TLD338" s="477"/>
      <c r="TLG338" s="477"/>
      <c r="TLL338" s="477"/>
      <c r="TLO338" s="477"/>
      <c r="TLT338" s="477"/>
      <c r="TLW338" s="477"/>
      <c r="TMB338" s="477"/>
      <c r="TME338" s="477"/>
      <c r="TMJ338" s="477"/>
      <c r="TMM338" s="477"/>
      <c r="TMR338" s="477"/>
      <c r="TMU338" s="477"/>
      <c r="TMZ338" s="477"/>
      <c r="TNC338" s="477"/>
      <c r="TNH338" s="477"/>
      <c r="TNK338" s="477"/>
      <c r="TNP338" s="477"/>
      <c r="TNS338" s="477"/>
      <c r="TNX338" s="477"/>
      <c r="TOA338" s="477"/>
      <c r="TOF338" s="477"/>
      <c r="TOI338" s="477"/>
      <c r="TON338" s="477"/>
      <c r="TOQ338" s="477"/>
      <c r="TOV338" s="477"/>
      <c r="TOY338" s="477"/>
      <c r="TPD338" s="477"/>
      <c r="TPG338" s="477"/>
      <c r="TPL338" s="477"/>
      <c r="TPO338" s="477"/>
      <c r="TPT338" s="477"/>
      <c r="TPW338" s="477"/>
      <c r="TQB338" s="477"/>
      <c r="TQE338" s="477"/>
      <c r="TQJ338" s="477"/>
      <c r="TQM338" s="477"/>
      <c r="TQR338" s="477"/>
      <c r="TQU338" s="477"/>
      <c r="TQZ338" s="477"/>
      <c r="TRC338" s="477"/>
      <c r="TRH338" s="477"/>
      <c r="TRK338" s="477"/>
      <c r="TRP338" s="477"/>
      <c r="TRS338" s="477"/>
      <c r="TRX338" s="477"/>
      <c r="TSA338" s="477"/>
      <c r="TSF338" s="477"/>
      <c r="TSI338" s="477"/>
      <c r="TSN338" s="477"/>
      <c r="TSQ338" s="477"/>
      <c r="TSV338" s="477"/>
      <c r="TSY338" s="477"/>
      <c r="TTD338" s="477"/>
      <c r="TTG338" s="477"/>
      <c r="TTL338" s="477"/>
      <c r="TTO338" s="477"/>
      <c r="TTT338" s="477"/>
      <c r="TTW338" s="477"/>
      <c r="TUB338" s="477"/>
      <c r="TUE338" s="477"/>
      <c r="TUJ338" s="477"/>
      <c r="TUM338" s="477"/>
      <c r="TUR338" s="477"/>
      <c r="TUU338" s="477"/>
      <c r="TUZ338" s="477"/>
      <c r="TVC338" s="477"/>
      <c r="TVH338" s="477"/>
      <c r="TVK338" s="477"/>
      <c r="TVP338" s="477"/>
      <c r="TVS338" s="477"/>
      <c r="TVX338" s="477"/>
      <c r="TWA338" s="477"/>
      <c r="TWF338" s="477"/>
      <c r="TWI338" s="477"/>
      <c r="TWN338" s="477"/>
      <c r="TWQ338" s="477"/>
      <c r="TWV338" s="477"/>
      <c r="TWY338" s="477"/>
      <c r="TXD338" s="477"/>
      <c r="TXG338" s="477"/>
      <c r="TXL338" s="477"/>
      <c r="TXO338" s="477"/>
      <c r="TXT338" s="477"/>
      <c r="TXW338" s="477"/>
      <c r="TYB338" s="477"/>
      <c r="TYE338" s="477"/>
      <c r="TYJ338" s="477"/>
      <c r="TYM338" s="477"/>
      <c r="TYR338" s="477"/>
      <c r="TYU338" s="477"/>
      <c r="TYZ338" s="477"/>
      <c r="TZC338" s="477"/>
      <c r="TZH338" s="477"/>
      <c r="TZK338" s="477"/>
      <c r="TZP338" s="477"/>
      <c r="TZS338" s="477"/>
      <c r="TZX338" s="477"/>
      <c r="UAA338" s="477"/>
      <c r="UAF338" s="477"/>
      <c r="UAI338" s="477"/>
      <c r="UAN338" s="477"/>
      <c r="UAQ338" s="477"/>
      <c r="UAV338" s="477"/>
      <c r="UAY338" s="477"/>
      <c r="UBD338" s="477"/>
      <c r="UBG338" s="477"/>
      <c r="UBL338" s="477"/>
      <c r="UBO338" s="477"/>
      <c r="UBT338" s="477"/>
      <c r="UBW338" s="477"/>
      <c r="UCB338" s="477"/>
      <c r="UCE338" s="477"/>
      <c r="UCJ338" s="477"/>
      <c r="UCM338" s="477"/>
      <c r="UCR338" s="477"/>
      <c r="UCU338" s="477"/>
      <c r="UCZ338" s="477"/>
      <c r="UDC338" s="477"/>
      <c r="UDH338" s="477"/>
      <c r="UDK338" s="477"/>
      <c r="UDP338" s="477"/>
      <c r="UDS338" s="477"/>
      <c r="UDX338" s="477"/>
      <c r="UEA338" s="477"/>
      <c r="UEF338" s="477"/>
      <c r="UEI338" s="477"/>
      <c r="UEN338" s="477"/>
      <c r="UEQ338" s="477"/>
      <c r="UEV338" s="477"/>
      <c r="UEY338" s="477"/>
      <c r="UFD338" s="477"/>
      <c r="UFG338" s="477"/>
      <c r="UFL338" s="477"/>
      <c r="UFO338" s="477"/>
      <c r="UFT338" s="477"/>
      <c r="UFW338" s="477"/>
      <c r="UGB338" s="477"/>
      <c r="UGE338" s="477"/>
      <c r="UGJ338" s="477"/>
      <c r="UGM338" s="477"/>
      <c r="UGR338" s="477"/>
      <c r="UGU338" s="477"/>
      <c r="UGZ338" s="477"/>
      <c r="UHC338" s="477"/>
      <c r="UHH338" s="477"/>
      <c r="UHK338" s="477"/>
      <c r="UHP338" s="477"/>
      <c r="UHS338" s="477"/>
      <c r="UHX338" s="477"/>
      <c r="UIA338" s="477"/>
      <c r="UIF338" s="477"/>
      <c r="UII338" s="477"/>
      <c r="UIN338" s="477"/>
      <c r="UIQ338" s="477"/>
      <c r="UIV338" s="477"/>
      <c r="UIY338" s="477"/>
      <c r="UJD338" s="477"/>
      <c r="UJG338" s="477"/>
      <c r="UJL338" s="477"/>
      <c r="UJO338" s="477"/>
      <c r="UJT338" s="477"/>
      <c r="UJW338" s="477"/>
      <c r="UKB338" s="477"/>
      <c r="UKE338" s="477"/>
      <c r="UKJ338" s="477"/>
      <c r="UKM338" s="477"/>
      <c r="UKR338" s="477"/>
      <c r="UKU338" s="477"/>
      <c r="UKZ338" s="477"/>
      <c r="ULC338" s="477"/>
      <c r="ULH338" s="477"/>
      <c r="ULK338" s="477"/>
      <c r="ULP338" s="477"/>
      <c r="ULS338" s="477"/>
      <c r="ULX338" s="477"/>
      <c r="UMA338" s="477"/>
      <c r="UMF338" s="477"/>
      <c r="UMI338" s="477"/>
      <c r="UMN338" s="477"/>
      <c r="UMQ338" s="477"/>
      <c r="UMV338" s="477"/>
      <c r="UMY338" s="477"/>
      <c r="UND338" s="477"/>
      <c r="UNG338" s="477"/>
      <c r="UNL338" s="477"/>
      <c r="UNO338" s="477"/>
      <c r="UNT338" s="477"/>
      <c r="UNW338" s="477"/>
      <c r="UOB338" s="477"/>
      <c r="UOE338" s="477"/>
      <c r="UOJ338" s="477"/>
      <c r="UOM338" s="477"/>
      <c r="UOR338" s="477"/>
      <c r="UOU338" s="477"/>
      <c r="UOZ338" s="477"/>
      <c r="UPC338" s="477"/>
      <c r="UPH338" s="477"/>
      <c r="UPK338" s="477"/>
      <c r="UPP338" s="477"/>
      <c r="UPS338" s="477"/>
      <c r="UPX338" s="477"/>
      <c r="UQA338" s="477"/>
      <c r="UQF338" s="477"/>
      <c r="UQI338" s="477"/>
      <c r="UQN338" s="477"/>
      <c r="UQQ338" s="477"/>
      <c r="UQV338" s="477"/>
      <c r="UQY338" s="477"/>
      <c r="URD338" s="477"/>
      <c r="URG338" s="477"/>
      <c r="URL338" s="477"/>
      <c r="URO338" s="477"/>
      <c r="URT338" s="477"/>
      <c r="URW338" s="477"/>
      <c r="USB338" s="477"/>
      <c r="USE338" s="477"/>
      <c r="USJ338" s="477"/>
      <c r="USM338" s="477"/>
      <c r="USR338" s="477"/>
      <c r="USU338" s="477"/>
      <c r="USZ338" s="477"/>
      <c r="UTC338" s="477"/>
      <c r="UTH338" s="477"/>
      <c r="UTK338" s="477"/>
      <c r="UTP338" s="477"/>
      <c r="UTS338" s="477"/>
      <c r="UTX338" s="477"/>
      <c r="UUA338" s="477"/>
      <c r="UUF338" s="477"/>
      <c r="UUI338" s="477"/>
      <c r="UUN338" s="477"/>
      <c r="UUQ338" s="477"/>
      <c r="UUV338" s="477"/>
      <c r="UUY338" s="477"/>
      <c r="UVD338" s="477"/>
      <c r="UVG338" s="477"/>
      <c r="UVL338" s="477"/>
      <c r="UVO338" s="477"/>
      <c r="UVT338" s="477"/>
      <c r="UVW338" s="477"/>
      <c r="UWB338" s="477"/>
      <c r="UWE338" s="477"/>
      <c r="UWJ338" s="477"/>
      <c r="UWM338" s="477"/>
      <c r="UWR338" s="477"/>
      <c r="UWU338" s="477"/>
      <c r="UWZ338" s="477"/>
      <c r="UXC338" s="477"/>
      <c r="UXH338" s="477"/>
      <c r="UXK338" s="477"/>
      <c r="UXP338" s="477"/>
      <c r="UXS338" s="477"/>
      <c r="UXX338" s="477"/>
      <c r="UYA338" s="477"/>
      <c r="UYF338" s="477"/>
      <c r="UYI338" s="477"/>
      <c r="UYN338" s="477"/>
      <c r="UYQ338" s="477"/>
      <c r="UYV338" s="477"/>
      <c r="UYY338" s="477"/>
      <c r="UZD338" s="477"/>
      <c r="UZG338" s="477"/>
      <c r="UZL338" s="477"/>
      <c r="UZO338" s="477"/>
      <c r="UZT338" s="477"/>
      <c r="UZW338" s="477"/>
      <c r="VAB338" s="477"/>
      <c r="VAE338" s="477"/>
      <c r="VAJ338" s="477"/>
      <c r="VAM338" s="477"/>
      <c r="VAR338" s="477"/>
      <c r="VAU338" s="477"/>
      <c r="VAZ338" s="477"/>
      <c r="VBC338" s="477"/>
      <c r="VBH338" s="477"/>
      <c r="VBK338" s="477"/>
      <c r="VBP338" s="477"/>
      <c r="VBS338" s="477"/>
      <c r="VBX338" s="477"/>
      <c r="VCA338" s="477"/>
      <c r="VCF338" s="477"/>
      <c r="VCI338" s="477"/>
      <c r="VCN338" s="477"/>
      <c r="VCQ338" s="477"/>
      <c r="VCV338" s="477"/>
      <c r="VCY338" s="477"/>
      <c r="VDD338" s="477"/>
      <c r="VDG338" s="477"/>
      <c r="VDL338" s="477"/>
      <c r="VDO338" s="477"/>
      <c r="VDT338" s="477"/>
      <c r="VDW338" s="477"/>
      <c r="VEB338" s="477"/>
      <c r="VEE338" s="477"/>
      <c r="VEJ338" s="477"/>
      <c r="VEM338" s="477"/>
      <c r="VER338" s="477"/>
      <c r="VEU338" s="477"/>
      <c r="VEZ338" s="477"/>
      <c r="VFC338" s="477"/>
      <c r="VFH338" s="477"/>
      <c r="VFK338" s="477"/>
      <c r="VFP338" s="477"/>
      <c r="VFS338" s="477"/>
      <c r="VFX338" s="477"/>
      <c r="VGA338" s="477"/>
      <c r="VGF338" s="477"/>
      <c r="VGI338" s="477"/>
      <c r="VGN338" s="477"/>
      <c r="VGQ338" s="477"/>
      <c r="VGV338" s="477"/>
      <c r="VGY338" s="477"/>
      <c r="VHD338" s="477"/>
      <c r="VHG338" s="477"/>
      <c r="VHL338" s="477"/>
      <c r="VHO338" s="477"/>
      <c r="VHT338" s="477"/>
      <c r="VHW338" s="477"/>
      <c r="VIB338" s="477"/>
      <c r="VIE338" s="477"/>
      <c r="VIJ338" s="477"/>
      <c r="VIM338" s="477"/>
      <c r="VIR338" s="477"/>
      <c r="VIU338" s="477"/>
      <c r="VIZ338" s="477"/>
      <c r="VJC338" s="477"/>
      <c r="VJH338" s="477"/>
      <c r="VJK338" s="477"/>
      <c r="VJP338" s="477"/>
      <c r="VJS338" s="477"/>
      <c r="VJX338" s="477"/>
      <c r="VKA338" s="477"/>
      <c r="VKF338" s="477"/>
      <c r="VKI338" s="477"/>
      <c r="VKN338" s="477"/>
      <c r="VKQ338" s="477"/>
      <c r="VKV338" s="477"/>
      <c r="VKY338" s="477"/>
      <c r="VLD338" s="477"/>
      <c r="VLG338" s="477"/>
      <c r="VLL338" s="477"/>
      <c r="VLO338" s="477"/>
      <c r="VLT338" s="477"/>
      <c r="VLW338" s="477"/>
      <c r="VMB338" s="477"/>
      <c r="VME338" s="477"/>
      <c r="VMJ338" s="477"/>
      <c r="VMM338" s="477"/>
      <c r="VMR338" s="477"/>
      <c r="VMU338" s="477"/>
      <c r="VMZ338" s="477"/>
      <c r="VNC338" s="477"/>
      <c r="VNH338" s="477"/>
      <c r="VNK338" s="477"/>
      <c r="VNP338" s="477"/>
      <c r="VNS338" s="477"/>
      <c r="VNX338" s="477"/>
      <c r="VOA338" s="477"/>
      <c r="VOF338" s="477"/>
      <c r="VOI338" s="477"/>
      <c r="VON338" s="477"/>
      <c r="VOQ338" s="477"/>
      <c r="VOV338" s="477"/>
      <c r="VOY338" s="477"/>
      <c r="VPD338" s="477"/>
      <c r="VPG338" s="477"/>
      <c r="VPL338" s="477"/>
      <c r="VPO338" s="477"/>
      <c r="VPT338" s="477"/>
      <c r="VPW338" s="477"/>
      <c r="VQB338" s="477"/>
      <c r="VQE338" s="477"/>
      <c r="VQJ338" s="477"/>
      <c r="VQM338" s="477"/>
      <c r="VQR338" s="477"/>
      <c r="VQU338" s="477"/>
      <c r="VQZ338" s="477"/>
      <c r="VRC338" s="477"/>
      <c r="VRH338" s="477"/>
      <c r="VRK338" s="477"/>
      <c r="VRP338" s="477"/>
      <c r="VRS338" s="477"/>
      <c r="VRX338" s="477"/>
      <c r="VSA338" s="477"/>
      <c r="VSF338" s="477"/>
      <c r="VSI338" s="477"/>
      <c r="VSN338" s="477"/>
      <c r="VSQ338" s="477"/>
      <c r="VSV338" s="477"/>
      <c r="VSY338" s="477"/>
      <c r="VTD338" s="477"/>
      <c r="VTG338" s="477"/>
      <c r="VTL338" s="477"/>
      <c r="VTO338" s="477"/>
      <c r="VTT338" s="477"/>
      <c r="VTW338" s="477"/>
      <c r="VUB338" s="477"/>
      <c r="VUE338" s="477"/>
      <c r="VUJ338" s="477"/>
      <c r="VUM338" s="477"/>
      <c r="VUR338" s="477"/>
      <c r="VUU338" s="477"/>
      <c r="VUZ338" s="477"/>
      <c r="VVC338" s="477"/>
      <c r="VVH338" s="477"/>
      <c r="VVK338" s="477"/>
      <c r="VVP338" s="477"/>
      <c r="VVS338" s="477"/>
      <c r="VVX338" s="477"/>
      <c r="VWA338" s="477"/>
      <c r="VWF338" s="477"/>
      <c r="VWI338" s="477"/>
      <c r="VWN338" s="477"/>
      <c r="VWQ338" s="477"/>
      <c r="VWV338" s="477"/>
      <c r="VWY338" s="477"/>
      <c r="VXD338" s="477"/>
      <c r="VXG338" s="477"/>
      <c r="VXL338" s="477"/>
      <c r="VXO338" s="477"/>
      <c r="VXT338" s="477"/>
      <c r="VXW338" s="477"/>
      <c r="VYB338" s="477"/>
      <c r="VYE338" s="477"/>
      <c r="VYJ338" s="477"/>
      <c r="VYM338" s="477"/>
      <c r="VYR338" s="477"/>
      <c r="VYU338" s="477"/>
      <c r="VYZ338" s="477"/>
      <c r="VZC338" s="477"/>
      <c r="VZH338" s="477"/>
      <c r="VZK338" s="477"/>
      <c r="VZP338" s="477"/>
      <c r="VZS338" s="477"/>
      <c r="VZX338" s="477"/>
      <c r="WAA338" s="477"/>
      <c r="WAF338" s="477"/>
      <c r="WAI338" s="477"/>
      <c r="WAN338" s="477"/>
      <c r="WAQ338" s="477"/>
      <c r="WAV338" s="477"/>
      <c r="WAY338" s="477"/>
      <c r="WBD338" s="477"/>
      <c r="WBG338" s="477"/>
      <c r="WBL338" s="477"/>
      <c r="WBO338" s="477"/>
      <c r="WBT338" s="477"/>
      <c r="WBW338" s="477"/>
      <c r="WCB338" s="477"/>
      <c r="WCE338" s="477"/>
      <c r="WCJ338" s="477"/>
      <c r="WCM338" s="477"/>
      <c r="WCR338" s="477"/>
      <c r="WCU338" s="477"/>
      <c r="WCZ338" s="477"/>
      <c r="WDC338" s="477"/>
      <c r="WDH338" s="477"/>
      <c r="WDK338" s="477"/>
      <c r="WDP338" s="477"/>
      <c r="WDS338" s="477"/>
      <c r="WDX338" s="477"/>
      <c r="WEA338" s="477"/>
      <c r="WEF338" s="477"/>
      <c r="WEI338" s="477"/>
      <c r="WEN338" s="477"/>
      <c r="WEQ338" s="477"/>
      <c r="WEV338" s="477"/>
      <c r="WEY338" s="477"/>
      <c r="WFD338" s="477"/>
      <c r="WFG338" s="477"/>
      <c r="WFL338" s="477"/>
      <c r="WFO338" s="477"/>
      <c r="WFT338" s="477"/>
      <c r="WFW338" s="477"/>
      <c r="WGB338" s="477"/>
      <c r="WGE338" s="477"/>
      <c r="WGJ338" s="477"/>
      <c r="WGM338" s="477"/>
      <c r="WGR338" s="477"/>
      <c r="WGU338" s="477"/>
      <c r="WGZ338" s="477"/>
      <c r="WHC338" s="477"/>
      <c r="WHH338" s="477"/>
      <c r="WHK338" s="477"/>
      <c r="WHP338" s="477"/>
      <c r="WHS338" s="477"/>
      <c r="WHX338" s="477"/>
      <c r="WIA338" s="477"/>
      <c r="WIF338" s="477"/>
      <c r="WII338" s="477"/>
      <c r="WIN338" s="477"/>
      <c r="WIQ338" s="477"/>
      <c r="WIV338" s="477"/>
      <c r="WIY338" s="477"/>
      <c r="WJD338" s="477"/>
      <c r="WJG338" s="477"/>
      <c r="WJL338" s="477"/>
      <c r="WJO338" s="477"/>
      <c r="WJT338" s="477"/>
      <c r="WJW338" s="477"/>
      <c r="WKB338" s="477"/>
      <c r="WKE338" s="477"/>
      <c r="WKJ338" s="477"/>
      <c r="WKM338" s="477"/>
      <c r="WKR338" s="477"/>
      <c r="WKU338" s="477"/>
      <c r="WKZ338" s="477"/>
      <c r="WLC338" s="477"/>
      <c r="WLH338" s="477"/>
      <c r="WLK338" s="477"/>
      <c r="WLP338" s="477"/>
      <c r="WLS338" s="477"/>
      <c r="WLX338" s="477"/>
      <c r="WMA338" s="477"/>
      <c r="WMF338" s="477"/>
      <c r="WMI338" s="477"/>
      <c r="WMN338" s="477"/>
      <c r="WMQ338" s="477"/>
      <c r="WMV338" s="477"/>
      <c r="WMY338" s="477"/>
      <c r="WND338" s="477"/>
      <c r="WNG338" s="477"/>
      <c r="WNL338" s="477"/>
      <c r="WNO338" s="477"/>
      <c r="WNT338" s="477"/>
      <c r="WNW338" s="477"/>
      <c r="WOB338" s="477"/>
      <c r="WOE338" s="477"/>
      <c r="WOJ338" s="477"/>
      <c r="WOM338" s="477"/>
      <c r="WOR338" s="477"/>
      <c r="WOU338" s="477"/>
      <c r="WOZ338" s="477"/>
      <c r="WPC338" s="477"/>
      <c r="WPH338" s="477"/>
      <c r="WPK338" s="477"/>
      <c r="WPP338" s="477"/>
      <c r="WPS338" s="477"/>
      <c r="WPX338" s="477"/>
      <c r="WQA338" s="477"/>
      <c r="WQF338" s="477"/>
      <c r="WQI338" s="477"/>
      <c r="WQN338" s="477"/>
      <c r="WQQ338" s="477"/>
      <c r="WQV338" s="477"/>
      <c r="WQY338" s="477"/>
      <c r="WRD338" s="477"/>
      <c r="WRG338" s="477"/>
      <c r="WRL338" s="477"/>
      <c r="WRO338" s="477"/>
      <c r="WRT338" s="477"/>
      <c r="WRW338" s="477"/>
      <c r="WSB338" s="477"/>
      <c r="WSE338" s="477"/>
      <c r="WSJ338" s="477"/>
      <c r="WSM338" s="477"/>
      <c r="WSR338" s="477"/>
      <c r="WSU338" s="477"/>
      <c r="WSZ338" s="477"/>
      <c r="WTC338" s="477"/>
      <c r="WTH338" s="477"/>
      <c r="WTK338" s="477"/>
      <c r="WTP338" s="477"/>
      <c r="WTS338" s="477"/>
      <c r="WTX338" s="477"/>
      <c r="WUA338" s="477"/>
      <c r="WUF338" s="477"/>
      <c r="WUI338" s="477"/>
      <c r="WUN338" s="477"/>
      <c r="WUQ338" s="477"/>
      <c r="WUV338" s="477"/>
      <c r="WUY338" s="477"/>
      <c r="WVD338" s="477"/>
      <c r="WVG338" s="477"/>
      <c r="WVL338" s="477"/>
      <c r="WVO338" s="477"/>
      <c r="WVT338" s="477"/>
      <c r="WVW338" s="477"/>
      <c r="WWB338" s="477"/>
      <c r="WWE338" s="477"/>
      <c r="WWJ338" s="477"/>
      <c r="WWM338" s="477"/>
      <c r="WWR338" s="477"/>
      <c r="WWU338" s="477"/>
      <c r="WWZ338" s="477"/>
      <c r="WXC338" s="477"/>
      <c r="WXH338" s="477"/>
      <c r="WXK338" s="477"/>
      <c r="WXP338" s="477"/>
      <c r="WXS338" s="477"/>
      <c r="WXX338" s="477"/>
      <c r="WYA338" s="477"/>
      <c r="WYF338" s="477"/>
      <c r="WYI338" s="477"/>
      <c r="WYN338" s="477"/>
      <c r="WYQ338" s="477"/>
      <c r="WYV338" s="477"/>
      <c r="WYY338" s="477"/>
      <c r="WZD338" s="477"/>
      <c r="WZG338" s="477"/>
      <c r="WZL338" s="477"/>
      <c r="WZO338" s="477"/>
      <c r="WZT338" s="477"/>
      <c r="WZW338" s="477"/>
      <c r="XAB338" s="477"/>
      <c r="XAE338" s="477"/>
      <c r="XAJ338" s="477"/>
      <c r="XAM338" s="477"/>
      <c r="XAR338" s="477"/>
      <c r="XAU338" s="477"/>
      <c r="XAZ338" s="477"/>
      <c r="XBC338" s="477"/>
      <c r="XBH338" s="477"/>
      <c r="XBK338" s="477"/>
      <c r="XBP338" s="477"/>
      <c r="XBS338" s="477"/>
      <c r="XBX338" s="477"/>
      <c r="XCA338" s="477"/>
      <c r="XCF338" s="477"/>
      <c r="XCI338" s="477"/>
      <c r="XCN338" s="477"/>
      <c r="XCQ338" s="477"/>
      <c r="XCV338" s="477"/>
      <c r="XCY338" s="477"/>
      <c r="XDD338" s="477"/>
      <c r="XDG338" s="477"/>
      <c r="XDL338" s="477"/>
      <c r="XDO338" s="477"/>
      <c r="XDT338" s="477"/>
      <c r="XDW338" s="477"/>
      <c r="XEB338" s="477"/>
      <c r="XEE338" s="477"/>
      <c r="XEJ338" s="477"/>
      <c r="XEM338" s="477"/>
      <c r="XER338" s="477"/>
      <c r="XEU338" s="477"/>
      <c r="XEZ338" s="477"/>
      <c r="XFC338" s="477"/>
    </row>
    <row r="339" spans="1:1023 1028:2047 2052:3071 3076:4095 4100:5119 5124:6143 6148:7167 7172:8191 8196:9215 9220:10239 10244:11263 11268:12287 12292:13311 13316:14335 14340:15359 15364:16383" ht="75" x14ac:dyDescent="0.25">
      <c r="A339" s="35" t="str">
        <f>+'PAI 2025 GPS rempl2)'!A348</f>
        <v>2000.4.1</v>
      </c>
      <c r="B339" s="60" t="str">
        <f>VLOOKUP(A339,'Dimensión 5 - Información y com'!$B$10:$B$30,1,0)</f>
        <v>2000.4.1</v>
      </c>
      <c r="C339" s="158" t="s">
        <v>995</v>
      </c>
      <c r="D339" s="158">
        <v>1</v>
      </c>
      <c r="E339" s="158" t="s">
        <v>489</v>
      </c>
      <c r="F339" s="158" t="s">
        <v>1021</v>
      </c>
      <c r="G339" s="158" t="s">
        <v>19</v>
      </c>
      <c r="H339" s="158" t="s">
        <v>1795</v>
      </c>
      <c r="I339" s="158" t="s">
        <v>1795</v>
      </c>
      <c r="J339" s="158" t="s">
        <v>1795</v>
      </c>
      <c r="K339" s="158" t="s">
        <v>19</v>
      </c>
      <c r="L339" s="158" t="s">
        <v>19</v>
      </c>
      <c r="M339" s="158" t="s">
        <v>19</v>
      </c>
      <c r="N339" s="158" t="s">
        <v>1010</v>
      </c>
      <c r="O339" s="158" t="s">
        <v>19</v>
      </c>
      <c r="P339" s="158" t="s">
        <v>428</v>
      </c>
      <c r="Q339" s="158">
        <v>40</v>
      </c>
      <c r="R339" s="158">
        <v>1</v>
      </c>
      <c r="S339" s="158" t="s">
        <v>487</v>
      </c>
      <c r="T339" s="158" t="s">
        <v>1022</v>
      </c>
      <c r="U339" s="165">
        <v>45677</v>
      </c>
      <c r="V339" s="165">
        <v>45716</v>
      </c>
      <c r="W339" s="158" t="s">
        <v>1023</v>
      </c>
      <c r="X339" s="359">
        <v>4</v>
      </c>
      <c r="Y339" s="158">
        <v>100</v>
      </c>
      <c r="Z339" s="158" t="s">
        <v>2480</v>
      </c>
      <c r="AA339" s="165">
        <v>45712</v>
      </c>
      <c r="AB339" s="158">
        <v>100</v>
      </c>
      <c r="AC339" s="158" t="s">
        <v>2481</v>
      </c>
      <c r="AD339" s="165">
        <v>45716</v>
      </c>
      <c r="AE339" s="158">
        <v>100</v>
      </c>
      <c r="AF339" s="158">
        <v>4</v>
      </c>
    </row>
    <row r="340" spans="1:1023 1028:2047 2052:3071 3076:4095 4100:5119 5124:6143 6148:7167 7172:8191 8196:9215 9220:10239 10244:11263 11268:12287 12292:13311 13316:14335 14340:15359 15364:16383" ht="34.5" customHeight="1" x14ac:dyDescent="0.25">
      <c r="A340" s="158" t="str">
        <f>+'PAI 2025 GPS rempl2)'!A349</f>
        <v>2000.4.2</v>
      </c>
      <c r="B340" s="60" t="str">
        <f>VLOOKUP(A340,'Dimensión 5 - Información y com'!$B$10:$B$30,1,0)</f>
        <v>2000.4.2</v>
      </c>
      <c r="C340" s="158" t="s">
        <v>995</v>
      </c>
      <c r="D340" s="158">
        <v>1</v>
      </c>
      <c r="E340" s="158" t="s">
        <v>2044</v>
      </c>
      <c r="F340" s="158" t="s">
        <v>1024</v>
      </c>
      <c r="G340" s="158" t="s">
        <v>19</v>
      </c>
      <c r="H340" s="158">
        <v>0</v>
      </c>
      <c r="I340" s="158">
        <v>0</v>
      </c>
      <c r="J340" s="158">
        <v>0</v>
      </c>
      <c r="K340" s="158" t="s">
        <v>19</v>
      </c>
      <c r="L340" s="158" t="s">
        <v>19</v>
      </c>
      <c r="M340" s="158" t="s">
        <v>19</v>
      </c>
      <c r="N340" s="158" t="s">
        <v>1010</v>
      </c>
      <c r="O340" s="158" t="s">
        <v>19</v>
      </c>
      <c r="P340" s="158" t="s">
        <v>429</v>
      </c>
      <c r="Q340" s="158">
        <v>0</v>
      </c>
      <c r="R340" s="158">
        <v>1</v>
      </c>
      <c r="S340" s="158" t="s">
        <v>487</v>
      </c>
      <c r="T340" s="158" t="s">
        <v>1025</v>
      </c>
      <c r="U340" s="165">
        <v>45677</v>
      </c>
      <c r="V340" s="165">
        <v>45716</v>
      </c>
      <c r="W340" s="158" t="s">
        <v>1026</v>
      </c>
      <c r="X340" s="359">
        <v>0</v>
      </c>
      <c r="Y340" s="158">
        <v>100</v>
      </c>
      <c r="Z340" s="158" t="s">
        <v>2482</v>
      </c>
      <c r="AA340" s="165">
        <v>45712</v>
      </c>
      <c r="AB340" s="158">
        <v>100</v>
      </c>
      <c r="AC340" s="158" t="s">
        <v>2483</v>
      </c>
      <c r="AD340" s="165">
        <v>45712</v>
      </c>
      <c r="AE340" s="158">
        <v>100</v>
      </c>
      <c r="AF340" s="158">
        <v>0</v>
      </c>
    </row>
    <row r="341" spans="1:1023 1028:2047 2052:3071 3076:4095 4100:5119 5124:6143 6148:7167 7172:8191 8196:9215 9220:10239 10244:11263 11268:12287 12292:13311 13316:14335 14340:15359 15364:16383" ht="75" x14ac:dyDescent="0.25">
      <c r="A341" s="35" t="str">
        <f>+'PAI 2025 GPS rempl2)'!A350</f>
        <v>2000.4.3</v>
      </c>
      <c r="B341" s="60" t="str">
        <f>VLOOKUP(A341,'Dimensión 5 - Información y com'!$B$10:$B$30,1,0)</f>
        <v>2000.4.3</v>
      </c>
      <c r="C341" s="158" t="s">
        <v>995</v>
      </c>
      <c r="D341" s="158">
        <v>1</v>
      </c>
      <c r="E341" s="158" t="s">
        <v>489</v>
      </c>
      <c r="F341" s="158" t="s">
        <v>1027</v>
      </c>
      <c r="G341" s="158" t="s">
        <v>19</v>
      </c>
      <c r="H341" s="158">
        <v>0</v>
      </c>
      <c r="I341" s="158">
        <v>0</v>
      </c>
      <c r="J341" s="158">
        <v>0</v>
      </c>
      <c r="K341" s="158" t="s">
        <v>19</v>
      </c>
      <c r="L341" s="158" t="s">
        <v>19</v>
      </c>
      <c r="M341" s="158" t="s">
        <v>19</v>
      </c>
      <c r="N341" s="158" t="s">
        <v>1010</v>
      </c>
      <c r="O341" s="158" t="s">
        <v>19</v>
      </c>
      <c r="P341" s="158" t="s">
        <v>430</v>
      </c>
      <c r="Q341" s="158">
        <v>30</v>
      </c>
      <c r="R341" s="158">
        <v>1</v>
      </c>
      <c r="S341" s="158" t="s">
        <v>487</v>
      </c>
      <c r="T341" s="158" t="s">
        <v>1003</v>
      </c>
      <c r="U341" s="165">
        <v>45719</v>
      </c>
      <c r="V341" s="165">
        <v>45777</v>
      </c>
      <c r="W341" s="158" t="s">
        <v>1023</v>
      </c>
      <c r="X341" s="359">
        <v>3</v>
      </c>
      <c r="Y341" s="158">
        <v>100</v>
      </c>
      <c r="Z341" s="158" t="s">
        <v>2484</v>
      </c>
      <c r="AA341" s="165">
        <v>45775</v>
      </c>
      <c r="AB341" s="158">
        <v>100</v>
      </c>
      <c r="AC341" s="158" t="s">
        <v>2485</v>
      </c>
      <c r="AD341" s="165">
        <v>45775</v>
      </c>
      <c r="AE341" s="158">
        <v>100</v>
      </c>
      <c r="AF341" s="158">
        <v>3</v>
      </c>
    </row>
    <row r="342" spans="1:1023 1028:2047 2052:3071 3076:4095 4100:5119 5124:6143 6148:7167 7172:8191 8196:9215 9220:10239 10244:11263 11268:12287 12292:13311 13316:14335 14340:15359 15364:16383" ht="135" x14ac:dyDescent="0.25">
      <c r="A342" s="158" t="str">
        <f>+'PAI 2025 GPS rempl2)'!A351</f>
        <v>2000.4.4</v>
      </c>
      <c r="B342" s="60" t="str">
        <f>VLOOKUP(A342,'Dimensión 5 - Información y com'!$B$10:$B$30,1,0)</f>
        <v>2000.4.4</v>
      </c>
      <c r="C342" s="158" t="s">
        <v>995</v>
      </c>
      <c r="D342" s="158">
        <v>1</v>
      </c>
      <c r="E342" s="158" t="s">
        <v>489</v>
      </c>
      <c r="F342" s="158" t="s">
        <v>1028</v>
      </c>
      <c r="G342" s="158" t="s">
        <v>19</v>
      </c>
      <c r="H342" s="158" t="s">
        <v>1795</v>
      </c>
      <c r="I342" s="158" t="s">
        <v>1795</v>
      </c>
      <c r="J342" s="158" t="s">
        <v>1795</v>
      </c>
      <c r="K342" s="158" t="s">
        <v>19</v>
      </c>
      <c r="L342" s="158" t="s">
        <v>19</v>
      </c>
      <c r="M342" s="158" t="s">
        <v>19</v>
      </c>
      <c r="N342" s="158" t="s">
        <v>1010</v>
      </c>
      <c r="O342" s="158" t="s">
        <v>19</v>
      </c>
      <c r="P342" s="158" t="s">
        <v>431</v>
      </c>
      <c r="Q342" s="158">
        <v>30</v>
      </c>
      <c r="R342" s="158">
        <v>1</v>
      </c>
      <c r="S342" s="165" t="s">
        <v>487</v>
      </c>
      <c r="T342" s="165" t="s">
        <v>1007</v>
      </c>
      <c r="U342" s="165">
        <v>45782</v>
      </c>
      <c r="V342" s="165">
        <v>45989</v>
      </c>
      <c r="W342" s="158" t="s">
        <v>1023</v>
      </c>
      <c r="X342" s="359">
        <v>3</v>
      </c>
      <c r="Y342" s="158">
        <v>0</v>
      </c>
      <c r="Z342" s="158" t="s">
        <v>2479</v>
      </c>
      <c r="AA342" s="165"/>
      <c r="AB342" s="158">
        <v>0</v>
      </c>
      <c r="AC342" s="158" t="s">
        <v>2468</v>
      </c>
      <c r="AD342" s="165"/>
      <c r="AE342" s="158"/>
      <c r="AF342" s="158">
        <v>0</v>
      </c>
    </row>
    <row r="343" spans="1:1023 1028:2047 2052:3071 3076:4095 4100:5119 5124:6143 6148:7167 7172:8191 8196:9215 9220:10239 10244:11263 11268:12287 12292:13311 13316:14335 14340:15359 15364:16383" ht="34.5" customHeight="1" x14ac:dyDescent="0.25">
      <c r="A343" s="359" t="str">
        <f>+'PAI 2025 GPS rempl2)'!A352</f>
        <v>2000.5</v>
      </c>
      <c r="B343" s="359" t="str">
        <f>VLOOKUP(A343,'Dimensión 3-Gestión con Valor'!$B$10:$B$379,1,0)</f>
        <v>2000.5</v>
      </c>
      <c r="C343" s="360" t="s">
        <v>995</v>
      </c>
      <c r="D343" s="359">
        <v>1</v>
      </c>
      <c r="E343" s="359" t="s">
        <v>482</v>
      </c>
      <c r="F343" s="360" t="s">
        <v>1029</v>
      </c>
      <c r="G343" s="359" t="s">
        <v>484</v>
      </c>
      <c r="H343" s="359" t="s">
        <v>11</v>
      </c>
      <c r="I343" s="359" t="s">
        <v>1436</v>
      </c>
      <c r="J343" s="359" t="s">
        <v>1437</v>
      </c>
      <c r="K343" s="360" t="s">
        <v>1905</v>
      </c>
      <c r="L343" s="359" t="s">
        <v>502</v>
      </c>
      <c r="M343" s="359" t="s">
        <v>20</v>
      </c>
      <c r="N343" s="360" t="s">
        <v>532</v>
      </c>
      <c r="O343" s="359">
        <v>0</v>
      </c>
      <c r="P343" s="359" t="s">
        <v>401</v>
      </c>
      <c r="Q343" s="359">
        <v>10</v>
      </c>
      <c r="R343" s="359">
        <v>4</v>
      </c>
      <c r="S343" s="360" t="s">
        <v>487</v>
      </c>
      <c r="T343" s="359" t="s">
        <v>1030</v>
      </c>
      <c r="U343" s="360">
        <v>45664</v>
      </c>
      <c r="V343" s="360">
        <v>45989</v>
      </c>
      <c r="W343" s="359" t="s">
        <v>1031</v>
      </c>
      <c r="X343" s="359">
        <v>10</v>
      </c>
      <c r="Y343" s="359">
        <v>75</v>
      </c>
      <c r="Z343" s="359" t="s">
        <v>2486</v>
      </c>
      <c r="AA343" s="360"/>
      <c r="AB343" s="370">
        <v>75</v>
      </c>
      <c r="AC343" s="359" t="s">
        <v>2487</v>
      </c>
      <c r="AD343" s="360"/>
      <c r="AE343" s="368"/>
      <c r="AF343" s="359">
        <v>7.5</v>
      </c>
      <c r="AJ343" s="477"/>
      <c r="AM343" s="477"/>
      <c r="AR343" s="477"/>
      <c r="AU343" s="477"/>
      <c r="AZ343" s="477"/>
      <c r="BC343" s="477"/>
      <c r="BH343" s="477"/>
      <c r="BK343" s="477"/>
      <c r="BP343" s="477"/>
      <c r="BS343" s="477"/>
      <c r="BX343" s="477"/>
      <c r="CA343" s="477"/>
      <c r="CF343" s="477"/>
      <c r="CI343" s="477"/>
      <c r="CN343" s="477"/>
      <c r="CQ343" s="477"/>
      <c r="CV343" s="477"/>
      <c r="CY343" s="477"/>
      <c r="DD343" s="477"/>
      <c r="DG343" s="477"/>
      <c r="DL343" s="477"/>
      <c r="DO343" s="477"/>
      <c r="DT343" s="477"/>
      <c r="DW343" s="477"/>
      <c r="EB343" s="477"/>
      <c r="EE343" s="477"/>
      <c r="EJ343" s="477"/>
      <c r="EM343" s="477"/>
      <c r="ER343" s="477"/>
      <c r="EU343" s="477"/>
      <c r="EZ343" s="477"/>
      <c r="FC343" s="477"/>
      <c r="FH343" s="477"/>
      <c r="FK343" s="477"/>
      <c r="FP343" s="477"/>
      <c r="FS343" s="477"/>
      <c r="FX343" s="477"/>
      <c r="GA343" s="477"/>
      <c r="GF343" s="477"/>
      <c r="GI343" s="477"/>
      <c r="GN343" s="477"/>
      <c r="GQ343" s="477"/>
      <c r="GV343" s="477"/>
      <c r="GY343" s="477"/>
      <c r="HD343" s="477"/>
      <c r="HG343" s="477"/>
      <c r="HL343" s="477"/>
      <c r="HO343" s="477"/>
      <c r="HT343" s="477"/>
      <c r="HW343" s="477"/>
      <c r="IB343" s="477"/>
      <c r="IE343" s="477"/>
      <c r="IJ343" s="477"/>
      <c r="IM343" s="477"/>
      <c r="IR343" s="477"/>
      <c r="IU343" s="477"/>
      <c r="IZ343" s="477"/>
      <c r="JC343" s="477"/>
      <c r="JH343" s="477"/>
      <c r="JK343" s="477"/>
      <c r="JP343" s="477"/>
      <c r="JS343" s="477"/>
      <c r="JX343" s="477"/>
      <c r="KA343" s="477"/>
      <c r="KF343" s="477"/>
      <c r="KI343" s="477"/>
      <c r="KN343" s="477"/>
      <c r="KQ343" s="477"/>
      <c r="KV343" s="477"/>
      <c r="KY343" s="477"/>
      <c r="LD343" s="477"/>
      <c r="LG343" s="477"/>
      <c r="LL343" s="477"/>
      <c r="LO343" s="477"/>
      <c r="LT343" s="477"/>
      <c r="LW343" s="477"/>
      <c r="MB343" s="477"/>
      <c r="ME343" s="477"/>
      <c r="MJ343" s="477"/>
      <c r="MM343" s="477"/>
      <c r="MR343" s="477"/>
      <c r="MU343" s="477"/>
      <c r="MZ343" s="477"/>
      <c r="NC343" s="477"/>
      <c r="NH343" s="477"/>
      <c r="NK343" s="477"/>
      <c r="NP343" s="477"/>
      <c r="NS343" s="477"/>
      <c r="NX343" s="477"/>
      <c r="OA343" s="477"/>
      <c r="OF343" s="477"/>
      <c r="OI343" s="477"/>
      <c r="ON343" s="477"/>
      <c r="OQ343" s="477"/>
      <c r="OV343" s="477"/>
      <c r="OY343" s="477"/>
      <c r="PD343" s="477"/>
      <c r="PG343" s="477"/>
      <c r="PL343" s="477"/>
      <c r="PO343" s="477"/>
      <c r="PT343" s="477"/>
      <c r="PW343" s="477"/>
      <c r="QB343" s="477"/>
      <c r="QE343" s="477"/>
      <c r="QJ343" s="477"/>
      <c r="QM343" s="477"/>
      <c r="QR343" s="477"/>
      <c r="QU343" s="477"/>
      <c r="QZ343" s="477"/>
      <c r="RC343" s="477"/>
      <c r="RH343" s="477"/>
      <c r="RK343" s="477"/>
      <c r="RP343" s="477"/>
      <c r="RS343" s="477"/>
      <c r="RX343" s="477"/>
      <c r="SA343" s="477"/>
      <c r="SF343" s="477"/>
      <c r="SI343" s="477"/>
      <c r="SN343" s="477"/>
      <c r="SQ343" s="477"/>
      <c r="SV343" s="477"/>
      <c r="SY343" s="477"/>
      <c r="TD343" s="477"/>
      <c r="TG343" s="477"/>
      <c r="TL343" s="477"/>
      <c r="TO343" s="477"/>
      <c r="TT343" s="477"/>
      <c r="TW343" s="477"/>
      <c r="UB343" s="477"/>
      <c r="UE343" s="477"/>
      <c r="UJ343" s="477"/>
      <c r="UM343" s="477"/>
      <c r="UR343" s="477"/>
      <c r="UU343" s="477"/>
      <c r="UZ343" s="477"/>
      <c r="VC343" s="477"/>
      <c r="VH343" s="477"/>
      <c r="VK343" s="477"/>
      <c r="VP343" s="477"/>
      <c r="VS343" s="477"/>
      <c r="VX343" s="477"/>
      <c r="WA343" s="477"/>
      <c r="WF343" s="477"/>
      <c r="WI343" s="477"/>
      <c r="WN343" s="477"/>
      <c r="WQ343" s="477"/>
      <c r="WV343" s="477"/>
      <c r="WY343" s="477"/>
      <c r="XD343" s="477"/>
      <c r="XG343" s="477"/>
      <c r="XL343" s="477"/>
      <c r="XO343" s="477"/>
      <c r="XT343" s="477"/>
      <c r="XW343" s="477"/>
      <c r="YB343" s="477"/>
      <c r="YE343" s="477"/>
      <c r="YJ343" s="477"/>
      <c r="YM343" s="477"/>
      <c r="YR343" s="477"/>
      <c r="YU343" s="477"/>
      <c r="YZ343" s="477"/>
      <c r="ZC343" s="477"/>
      <c r="ZH343" s="477"/>
      <c r="ZK343" s="477"/>
      <c r="ZP343" s="477"/>
      <c r="ZS343" s="477"/>
      <c r="ZX343" s="477"/>
      <c r="AAA343" s="477"/>
      <c r="AAF343" s="477"/>
      <c r="AAI343" s="477"/>
      <c r="AAN343" s="477"/>
      <c r="AAQ343" s="477"/>
      <c r="AAV343" s="477"/>
      <c r="AAY343" s="477"/>
      <c r="ABD343" s="477"/>
      <c r="ABG343" s="477"/>
      <c r="ABL343" s="477"/>
      <c r="ABO343" s="477"/>
      <c r="ABT343" s="477"/>
      <c r="ABW343" s="477"/>
      <c r="ACB343" s="477"/>
      <c r="ACE343" s="477"/>
      <c r="ACJ343" s="477"/>
      <c r="ACM343" s="477"/>
      <c r="ACR343" s="477"/>
      <c r="ACU343" s="477"/>
      <c r="ACZ343" s="477"/>
      <c r="ADC343" s="477"/>
      <c r="ADH343" s="477"/>
      <c r="ADK343" s="477"/>
      <c r="ADP343" s="477"/>
      <c r="ADS343" s="477"/>
      <c r="ADX343" s="477"/>
      <c r="AEA343" s="477"/>
      <c r="AEF343" s="477"/>
      <c r="AEI343" s="477"/>
      <c r="AEN343" s="477"/>
      <c r="AEQ343" s="477"/>
      <c r="AEV343" s="477"/>
      <c r="AEY343" s="477"/>
      <c r="AFD343" s="477"/>
      <c r="AFG343" s="477"/>
      <c r="AFL343" s="477"/>
      <c r="AFO343" s="477"/>
      <c r="AFT343" s="477"/>
      <c r="AFW343" s="477"/>
      <c r="AGB343" s="477"/>
      <c r="AGE343" s="477"/>
      <c r="AGJ343" s="477"/>
      <c r="AGM343" s="477"/>
      <c r="AGR343" s="477"/>
      <c r="AGU343" s="477"/>
      <c r="AGZ343" s="477"/>
      <c r="AHC343" s="477"/>
      <c r="AHH343" s="477"/>
      <c r="AHK343" s="477"/>
      <c r="AHP343" s="477"/>
      <c r="AHS343" s="477"/>
      <c r="AHX343" s="477"/>
      <c r="AIA343" s="477"/>
      <c r="AIF343" s="477"/>
      <c r="AII343" s="477"/>
      <c r="AIN343" s="477"/>
      <c r="AIQ343" s="477"/>
      <c r="AIV343" s="477"/>
      <c r="AIY343" s="477"/>
      <c r="AJD343" s="477"/>
      <c r="AJG343" s="477"/>
      <c r="AJL343" s="477"/>
      <c r="AJO343" s="477"/>
      <c r="AJT343" s="477"/>
      <c r="AJW343" s="477"/>
      <c r="AKB343" s="477"/>
      <c r="AKE343" s="477"/>
      <c r="AKJ343" s="477"/>
      <c r="AKM343" s="477"/>
      <c r="AKR343" s="477"/>
      <c r="AKU343" s="477"/>
      <c r="AKZ343" s="477"/>
      <c r="ALC343" s="477"/>
      <c r="ALH343" s="477"/>
      <c r="ALK343" s="477"/>
      <c r="ALP343" s="477"/>
      <c r="ALS343" s="477"/>
      <c r="ALX343" s="477"/>
      <c r="AMA343" s="477"/>
      <c r="AMF343" s="477"/>
      <c r="AMI343" s="477"/>
      <c r="AMN343" s="477"/>
      <c r="AMQ343" s="477"/>
      <c r="AMV343" s="477"/>
      <c r="AMY343" s="477"/>
      <c r="AND343" s="477"/>
      <c r="ANG343" s="477"/>
      <c r="ANL343" s="477"/>
      <c r="ANO343" s="477"/>
      <c r="ANT343" s="477"/>
      <c r="ANW343" s="477"/>
      <c r="AOB343" s="477"/>
      <c r="AOE343" s="477"/>
      <c r="AOJ343" s="477"/>
      <c r="AOM343" s="477"/>
      <c r="AOR343" s="477"/>
      <c r="AOU343" s="477"/>
      <c r="AOZ343" s="477"/>
      <c r="APC343" s="477"/>
      <c r="APH343" s="477"/>
      <c r="APK343" s="477"/>
      <c r="APP343" s="477"/>
      <c r="APS343" s="477"/>
      <c r="APX343" s="477"/>
      <c r="AQA343" s="477"/>
      <c r="AQF343" s="477"/>
      <c r="AQI343" s="477"/>
      <c r="AQN343" s="477"/>
      <c r="AQQ343" s="477"/>
      <c r="AQV343" s="477"/>
      <c r="AQY343" s="477"/>
      <c r="ARD343" s="477"/>
      <c r="ARG343" s="477"/>
      <c r="ARL343" s="477"/>
      <c r="ARO343" s="477"/>
      <c r="ART343" s="477"/>
      <c r="ARW343" s="477"/>
      <c r="ASB343" s="477"/>
      <c r="ASE343" s="477"/>
      <c r="ASJ343" s="477"/>
      <c r="ASM343" s="477"/>
      <c r="ASR343" s="477"/>
      <c r="ASU343" s="477"/>
      <c r="ASZ343" s="477"/>
      <c r="ATC343" s="477"/>
      <c r="ATH343" s="477"/>
      <c r="ATK343" s="477"/>
      <c r="ATP343" s="477"/>
      <c r="ATS343" s="477"/>
      <c r="ATX343" s="477"/>
      <c r="AUA343" s="477"/>
      <c r="AUF343" s="477"/>
      <c r="AUI343" s="477"/>
      <c r="AUN343" s="477"/>
      <c r="AUQ343" s="477"/>
      <c r="AUV343" s="477"/>
      <c r="AUY343" s="477"/>
      <c r="AVD343" s="477"/>
      <c r="AVG343" s="477"/>
      <c r="AVL343" s="477"/>
      <c r="AVO343" s="477"/>
      <c r="AVT343" s="477"/>
      <c r="AVW343" s="477"/>
      <c r="AWB343" s="477"/>
      <c r="AWE343" s="477"/>
      <c r="AWJ343" s="477"/>
      <c r="AWM343" s="477"/>
      <c r="AWR343" s="477"/>
      <c r="AWU343" s="477"/>
      <c r="AWZ343" s="477"/>
      <c r="AXC343" s="477"/>
      <c r="AXH343" s="477"/>
      <c r="AXK343" s="477"/>
      <c r="AXP343" s="477"/>
      <c r="AXS343" s="477"/>
      <c r="AXX343" s="477"/>
      <c r="AYA343" s="477"/>
      <c r="AYF343" s="477"/>
      <c r="AYI343" s="477"/>
      <c r="AYN343" s="477"/>
      <c r="AYQ343" s="477"/>
      <c r="AYV343" s="477"/>
      <c r="AYY343" s="477"/>
      <c r="AZD343" s="477"/>
      <c r="AZG343" s="477"/>
      <c r="AZL343" s="477"/>
      <c r="AZO343" s="477"/>
      <c r="AZT343" s="477"/>
      <c r="AZW343" s="477"/>
      <c r="BAB343" s="477"/>
      <c r="BAE343" s="477"/>
      <c r="BAJ343" s="477"/>
      <c r="BAM343" s="477"/>
      <c r="BAR343" s="477"/>
      <c r="BAU343" s="477"/>
      <c r="BAZ343" s="477"/>
      <c r="BBC343" s="477"/>
      <c r="BBH343" s="477"/>
      <c r="BBK343" s="477"/>
      <c r="BBP343" s="477"/>
      <c r="BBS343" s="477"/>
      <c r="BBX343" s="477"/>
      <c r="BCA343" s="477"/>
      <c r="BCF343" s="477"/>
      <c r="BCI343" s="477"/>
      <c r="BCN343" s="477"/>
      <c r="BCQ343" s="477"/>
      <c r="BCV343" s="477"/>
      <c r="BCY343" s="477"/>
      <c r="BDD343" s="477"/>
      <c r="BDG343" s="477"/>
      <c r="BDL343" s="477"/>
      <c r="BDO343" s="477"/>
      <c r="BDT343" s="477"/>
      <c r="BDW343" s="477"/>
      <c r="BEB343" s="477"/>
      <c r="BEE343" s="477"/>
      <c r="BEJ343" s="477"/>
      <c r="BEM343" s="477"/>
      <c r="BER343" s="477"/>
      <c r="BEU343" s="477"/>
      <c r="BEZ343" s="477"/>
      <c r="BFC343" s="477"/>
      <c r="BFH343" s="477"/>
      <c r="BFK343" s="477"/>
      <c r="BFP343" s="477"/>
      <c r="BFS343" s="477"/>
      <c r="BFX343" s="477"/>
      <c r="BGA343" s="477"/>
      <c r="BGF343" s="477"/>
      <c r="BGI343" s="477"/>
      <c r="BGN343" s="477"/>
      <c r="BGQ343" s="477"/>
      <c r="BGV343" s="477"/>
      <c r="BGY343" s="477"/>
      <c r="BHD343" s="477"/>
      <c r="BHG343" s="477"/>
      <c r="BHL343" s="477"/>
      <c r="BHO343" s="477"/>
      <c r="BHT343" s="477"/>
      <c r="BHW343" s="477"/>
      <c r="BIB343" s="477"/>
      <c r="BIE343" s="477"/>
      <c r="BIJ343" s="477"/>
      <c r="BIM343" s="477"/>
      <c r="BIR343" s="477"/>
      <c r="BIU343" s="477"/>
      <c r="BIZ343" s="477"/>
      <c r="BJC343" s="477"/>
      <c r="BJH343" s="477"/>
      <c r="BJK343" s="477"/>
      <c r="BJP343" s="477"/>
      <c r="BJS343" s="477"/>
      <c r="BJX343" s="477"/>
      <c r="BKA343" s="477"/>
      <c r="BKF343" s="477"/>
      <c r="BKI343" s="477"/>
      <c r="BKN343" s="477"/>
      <c r="BKQ343" s="477"/>
      <c r="BKV343" s="477"/>
      <c r="BKY343" s="477"/>
      <c r="BLD343" s="477"/>
      <c r="BLG343" s="477"/>
      <c r="BLL343" s="477"/>
      <c r="BLO343" s="477"/>
      <c r="BLT343" s="477"/>
      <c r="BLW343" s="477"/>
      <c r="BMB343" s="477"/>
      <c r="BME343" s="477"/>
      <c r="BMJ343" s="477"/>
      <c r="BMM343" s="477"/>
      <c r="BMR343" s="477"/>
      <c r="BMU343" s="477"/>
      <c r="BMZ343" s="477"/>
      <c r="BNC343" s="477"/>
      <c r="BNH343" s="477"/>
      <c r="BNK343" s="477"/>
      <c r="BNP343" s="477"/>
      <c r="BNS343" s="477"/>
      <c r="BNX343" s="477"/>
      <c r="BOA343" s="477"/>
      <c r="BOF343" s="477"/>
      <c r="BOI343" s="477"/>
      <c r="BON343" s="477"/>
      <c r="BOQ343" s="477"/>
      <c r="BOV343" s="477"/>
      <c r="BOY343" s="477"/>
      <c r="BPD343" s="477"/>
      <c r="BPG343" s="477"/>
      <c r="BPL343" s="477"/>
      <c r="BPO343" s="477"/>
      <c r="BPT343" s="477"/>
      <c r="BPW343" s="477"/>
      <c r="BQB343" s="477"/>
      <c r="BQE343" s="477"/>
      <c r="BQJ343" s="477"/>
      <c r="BQM343" s="477"/>
      <c r="BQR343" s="477"/>
      <c r="BQU343" s="477"/>
      <c r="BQZ343" s="477"/>
      <c r="BRC343" s="477"/>
      <c r="BRH343" s="477"/>
      <c r="BRK343" s="477"/>
      <c r="BRP343" s="477"/>
      <c r="BRS343" s="477"/>
      <c r="BRX343" s="477"/>
      <c r="BSA343" s="477"/>
      <c r="BSF343" s="477"/>
      <c r="BSI343" s="477"/>
      <c r="BSN343" s="477"/>
      <c r="BSQ343" s="477"/>
      <c r="BSV343" s="477"/>
      <c r="BSY343" s="477"/>
      <c r="BTD343" s="477"/>
      <c r="BTG343" s="477"/>
      <c r="BTL343" s="477"/>
      <c r="BTO343" s="477"/>
      <c r="BTT343" s="477"/>
      <c r="BTW343" s="477"/>
      <c r="BUB343" s="477"/>
      <c r="BUE343" s="477"/>
      <c r="BUJ343" s="477"/>
      <c r="BUM343" s="477"/>
      <c r="BUR343" s="477"/>
      <c r="BUU343" s="477"/>
      <c r="BUZ343" s="477"/>
      <c r="BVC343" s="477"/>
      <c r="BVH343" s="477"/>
      <c r="BVK343" s="477"/>
      <c r="BVP343" s="477"/>
      <c r="BVS343" s="477"/>
      <c r="BVX343" s="477"/>
      <c r="BWA343" s="477"/>
      <c r="BWF343" s="477"/>
      <c r="BWI343" s="477"/>
      <c r="BWN343" s="477"/>
      <c r="BWQ343" s="477"/>
      <c r="BWV343" s="477"/>
      <c r="BWY343" s="477"/>
      <c r="BXD343" s="477"/>
      <c r="BXG343" s="477"/>
      <c r="BXL343" s="477"/>
      <c r="BXO343" s="477"/>
      <c r="BXT343" s="477"/>
      <c r="BXW343" s="477"/>
      <c r="BYB343" s="477"/>
      <c r="BYE343" s="477"/>
      <c r="BYJ343" s="477"/>
      <c r="BYM343" s="477"/>
      <c r="BYR343" s="477"/>
      <c r="BYU343" s="477"/>
      <c r="BYZ343" s="477"/>
      <c r="BZC343" s="477"/>
      <c r="BZH343" s="477"/>
      <c r="BZK343" s="477"/>
      <c r="BZP343" s="477"/>
      <c r="BZS343" s="477"/>
      <c r="BZX343" s="477"/>
      <c r="CAA343" s="477"/>
      <c r="CAF343" s="477"/>
      <c r="CAI343" s="477"/>
      <c r="CAN343" s="477"/>
      <c r="CAQ343" s="477"/>
      <c r="CAV343" s="477"/>
      <c r="CAY343" s="477"/>
      <c r="CBD343" s="477"/>
      <c r="CBG343" s="477"/>
      <c r="CBL343" s="477"/>
      <c r="CBO343" s="477"/>
      <c r="CBT343" s="477"/>
      <c r="CBW343" s="477"/>
      <c r="CCB343" s="477"/>
      <c r="CCE343" s="477"/>
      <c r="CCJ343" s="477"/>
      <c r="CCM343" s="477"/>
      <c r="CCR343" s="477"/>
      <c r="CCU343" s="477"/>
      <c r="CCZ343" s="477"/>
      <c r="CDC343" s="477"/>
      <c r="CDH343" s="477"/>
      <c r="CDK343" s="477"/>
      <c r="CDP343" s="477"/>
      <c r="CDS343" s="477"/>
      <c r="CDX343" s="477"/>
      <c r="CEA343" s="477"/>
      <c r="CEF343" s="477"/>
      <c r="CEI343" s="477"/>
      <c r="CEN343" s="477"/>
      <c r="CEQ343" s="477"/>
      <c r="CEV343" s="477"/>
      <c r="CEY343" s="477"/>
      <c r="CFD343" s="477"/>
      <c r="CFG343" s="477"/>
      <c r="CFL343" s="477"/>
      <c r="CFO343" s="477"/>
      <c r="CFT343" s="477"/>
      <c r="CFW343" s="477"/>
      <c r="CGB343" s="477"/>
      <c r="CGE343" s="477"/>
      <c r="CGJ343" s="477"/>
      <c r="CGM343" s="477"/>
      <c r="CGR343" s="477"/>
      <c r="CGU343" s="477"/>
      <c r="CGZ343" s="477"/>
      <c r="CHC343" s="477"/>
      <c r="CHH343" s="477"/>
      <c r="CHK343" s="477"/>
      <c r="CHP343" s="477"/>
      <c r="CHS343" s="477"/>
      <c r="CHX343" s="477"/>
      <c r="CIA343" s="477"/>
      <c r="CIF343" s="477"/>
      <c r="CII343" s="477"/>
      <c r="CIN343" s="477"/>
      <c r="CIQ343" s="477"/>
      <c r="CIV343" s="477"/>
      <c r="CIY343" s="477"/>
      <c r="CJD343" s="477"/>
      <c r="CJG343" s="477"/>
      <c r="CJL343" s="477"/>
      <c r="CJO343" s="477"/>
      <c r="CJT343" s="477"/>
      <c r="CJW343" s="477"/>
      <c r="CKB343" s="477"/>
      <c r="CKE343" s="477"/>
      <c r="CKJ343" s="477"/>
      <c r="CKM343" s="477"/>
      <c r="CKR343" s="477"/>
      <c r="CKU343" s="477"/>
      <c r="CKZ343" s="477"/>
      <c r="CLC343" s="477"/>
      <c r="CLH343" s="477"/>
      <c r="CLK343" s="477"/>
      <c r="CLP343" s="477"/>
      <c r="CLS343" s="477"/>
      <c r="CLX343" s="477"/>
      <c r="CMA343" s="477"/>
      <c r="CMF343" s="477"/>
      <c r="CMI343" s="477"/>
      <c r="CMN343" s="477"/>
      <c r="CMQ343" s="477"/>
      <c r="CMV343" s="477"/>
      <c r="CMY343" s="477"/>
      <c r="CND343" s="477"/>
      <c r="CNG343" s="477"/>
      <c r="CNL343" s="477"/>
      <c r="CNO343" s="477"/>
      <c r="CNT343" s="477"/>
      <c r="CNW343" s="477"/>
      <c r="COB343" s="477"/>
      <c r="COE343" s="477"/>
      <c r="COJ343" s="477"/>
      <c r="COM343" s="477"/>
      <c r="COR343" s="477"/>
      <c r="COU343" s="477"/>
      <c r="COZ343" s="477"/>
      <c r="CPC343" s="477"/>
      <c r="CPH343" s="477"/>
      <c r="CPK343" s="477"/>
      <c r="CPP343" s="477"/>
      <c r="CPS343" s="477"/>
      <c r="CPX343" s="477"/>
      <c r="CQA343" s="477"/>
      <c r="CQF343" s="477"/>
      <c r="CQI343" s="477"/>
      <c r="CQN343" s="477"/>
      <c r="CQQ343" s="477"/>
      <c r="CQV343" s="477"/>
      <c r="CQY343" s="477"/>
      <c r="CRD343" s="477"/>
      <c r="CRG343" s="477"/>
      <c r="CRL343" s="477"/>
      <c r="CRO343" s="477"/>
      <c r="CRT343" s="477"/>
      <c r="CRW343" s="477"/>
      <c r="CSB343" s="477"/>
      <c r="CSE343" s="477"/>
      <c r="CSJ343" s="477"/>
      <c r="CSM343" s="477"/>
      <c r="CSR343" s="477"/>
      <c r="CSU343" s="477"/>
      <c r="CSZ343" s="477"/>
      <c r="CTC343" s="477"/>
      <c r="CTH343" s="477"/>
      <c r="CTK343" s="477"/>
      <c r="CTP343" s="477"/>
      <c r="CTS343" s="477"/>
      <c r="CTX343" s="477"/>
      <c r="CUA343" s="477"/>
      <c r="CUF343" s="477"/>
      <c r="CUI343" s="477"/>
      <c r="CUN343" s="477"/>
      <c r="CUQ343" s="477"/>
      <c r="CUV343" s="477"/>
      <c r="CUY343" s="477"/>
      <c r="CVD343" s="477"/>
      <c r="CVG343" s="477"/>
      <c r="CVL343" s="477"/>
      <c r="CVO343" s="477"/>
      <c r="CVT343" s="477"/>
      <c r="CVW343" s="477"/>
      <c r="CWB343" s="477"/>
      <c r="CWE343" s="477"/>
      <c r="CWJ343" s="477"/>
      <c r="CWM343" s="477"/>
      <c r="CWR343" s="477"/>
      <c r="CWU343" s="477"/>
      <c r="CWZ343" s="477"/>
      <c r="CXC343" s="477"/>
      <c r="CXH343" s="477"/>
      <c r="CXK343" s="477"/>
      <c r="CXP343" s="477"/>
      <c r="CXS343" s="477"/>
      <c r="CXX343" s="477"/>
      <c r="CYA343" s="477"/>
      <c r="CYF343" s="477"/>
      <c r="CYI343" s="477"/>
      <c r="CYN343" s="477"/>
      <c r="CYQ343" s="477"/>
      <c r="CYV343" s="477"/>
      <c r="CYY343" s="477"/>
      <c r="CZD343" s="477"/>
      <c r="CZG343" s="477"/>
      <c r="CZL343" s="477"/>
      <c r="CZO343" s="477"/>
      <c r="CZT343" s="477"/>
      <c r="CZW343" s="477"/>
      <c r="DAB343" s="477"/>
      <c r="DAE343" s="477"/>
      <c r="DAJ343" s="477"/>
      <c r="DAM343" s="477"/>
      <c r="DAR343" s="477"/>
      <c r="DAU343" s="477"/>
      <c r="DAZ343" s="477"/>
      <c r="DBC343" s="477"/>
      <c r="DBH343" s="477"/>
      <c r="DBK343" s="477"/>
      <c r="DBP343" s="477"/>
      <c r="DBS343" s="477"/>
      <c r="DBX343" s="477"/>
      <c r="DCA343" s="477"/>
      <c r="DCF343" s="477"/>
      <c r="DCI343" s="477"/>
      <c r="DCN343" s="477"/>
      <c r="DCQ343" s="477"/>
      <c r="DCV343" s="477"/>
      <c r="DCY343" s="477"/>
      <c r="DDD343" s="477"/>
      <c r="DDG343" s="477"/>
      <c r="DDL343" s="477"/>
      <c r="DDO343" s="477"/>
      <c r="DDT343" s="477"/>
      <c r="DDW343" s="477"/>
      <c r="DEB343" s="477"/>
      <c r="DEE343" s="477"/>
      <c r="DEJ343" s="477"/>
      <c r="DEM343" s="477"/>
      <c r="DER343" s="477"/>
      <c r="DEU343" s="477"/>
      <c r="DEZ343" s="477"/>
      <c r="DFC343" s="477"/>
      <c r="DFH343" s="477"/>
      <c r="DFK343" s="477"/>
      <c r="DFP343" s="477"/>
      <c r="DFS343" s="477"/>
      <c r="DFX343" s="477"/>
      <c r="DGA343" s="477"/>
      <c r="DGF343" s="477"/>
      <c r="DGI343" s="477"/>
      <c r="DGN343" s="477"/>
      <c r="DGQ343" s="477"/>
      <c r="DGV343" s="477"/>
      <c r="DGY343" s="477"/>
      <c r="DHD343" s="477"/>
      <c r="DHG343" s="477"/>
      <c r="DHL343" s="477"/>
      <c r="DHO343" s="477"/>
      <c r="DHT343" s="477"/>
      <c r="DHW343" s="477"/>
      <c r="DIB343" s="477"/>
      <c r="DIE343" s="477"/>
      <c r="DIJ343" s="477"/>
      <c r="DIM343" s="477"/>
      <c r="DIR343" s="477"/>
      <c r="DIU343" s="477"/>
      <c r="DIZ343" s="477"/>
      <c r="DJC343" s="477"/>
      <c r="DJH343" s="477"/>
      <c r="DJK343" s="477"/>
      <c r="DJP343" s="477"/>
      <c r="DJS343" s="477"/>
      <c r="DJX343" s="477"/>
      <c r="DKA343" s="477"/>
      <c r="DKF343" s="477"/>
      <c r="DKI343" s="477"/>
      <c r="DKN343" s="477"/>
      <c r="DKQ343" s="477"/>
      <c r="DKV343" s="477"/>
      <c r="DKY343" s="477"/>
      <c r="DLD343" s="477"/>
      <c r="DLG343" s="477"/>
      <c r="DLL343" s="477"/>
      <c r="DLO343" s="477"/>
      <c r="DLT343" s="477"/>
      <c r="DLW343" s="477"/>
      <c r="DMB343" s="477"/>
      <c r="DME343" s="477"/>
      <c r="DMJ343" s="477"/>
      <c r="DMM343" s="477"/>
      <c r="DMR343" s="477"/>
      <c r="DMU343" s="477"/>
      <c r="DMZ343" s="477"/>
      <c r="DNC343" s="477"/>
      <c r="DNH343" s="477"/>
      <c r="DNK343" s="477"/>
      <c r="DNP343" s="477"/>
      <c r="DNS343" s="477"/>
      <c r="DNX343" s="477"/>
      <c r="DOA343" s="477"/>
      <c r="DOF343" s="477"/>
      <c r="DOI343" s="477"/>
      <c r="DON343" s="477"/>
      <c r="DOQ343" s="477"/>
      <c r="DOV343" s="477"/>
      <c r="DOY343" s="477"/>
      <c r="DPD343" s="477"/>
      <c r="DPG343" s="477"/>
      <c r="DPL343" s="477"/>
      <c r="DPO343" s="477"/>
      <c r="DPT343" s="477"/>
      <c r="DPW343" s="477"/>
      <c r="DQB343" s="477"/>
      <c r="DQE343" s="477"/>
      <c r="DQJ343" s="477"/>
      <c r="DQM343" s="477"/>
      <c r="DQR343" s="477"/>
      <c r="DQU343" s="477"/>
      <c r="DQZ343" s="477"/>
      <c r="DRC343" s="477"/>
      <c r="DRH343" s="477"/>
      <c r="DRK343" s="477"/>
      <c r="DRP343" s="477"/>
      <c r="DRS343" s="477"/>
      <c r="DRX343" s="477"/>
      <c r="DSA343" s="477"/>
      <c r="DSF343" s="477"/>
      <c r="DSI343" s="477"/>
      <c r="DSN343" s="477"/>
      <c r="DSQ343" s="477"/>
      <c r="DSV343" s="477"/>
      <c r="DSY343" s="477"/>
      <c r="DTD343" s="477"/>
      <c r="DTG343" s="477"/>
      <c r="DTL343" s="477"/>
      <c r="DTO343" s="477"/>
      <c r="DTT343" s="477"/>
      <c r="DTW343" s="477"/>
      <c r="DUB343" s="477"/>
      <c r="DUE343" s="477"/>
      <c r="DUJ343" s="477"/>
      <c r="DUM343" s="477"/>
      <c r="DUR343" s="477"/>
      <c r="DUU343" s="477"/>
      <c r="DUZ343" s="477"/>
      <c r="DVC343" s="477"/>
      <c r="DVH343" s="477"/>
      <c r="DVK343" s="477"/>
      <c r="DVP343" s="477"/>
      <c r="DVS343" s="477"/>
      <c r="DVX343" s="477"/>
      <c r="DWA343" s="477"/>
      <c r="DWF343" s="477"/>
      <c r="DWI343" s="477"/>
      <c r="DWN343" s="477"/>
      <c r="DWQ343" s="477"/>
      <c r="DWV343" s="477"/>
      <c r="DWY343" s="477"/>
      <c r="DXD343" s="477"/>
      <c r="DXG343" s="477"/>
      <c r="DXL343" s="477"/>
      <c r="DXO343" s="477"/>
      <c r="DXT343" s="477"/>
      <c r="DXW343" s="477"/>
      <c r="DYB343" s="477"/>
      <c r="DYE343" s="477"/>
      <c r="DYJ343" s="477"/>
      <c r="DYM343" s="477"/>
      <c r="DYR343" s="477"/>
      <c r="DYU343" s="477"/>
      <c r="DYZ343" s="477"/>
      <c r="DZC343" s="477"/>
      <c r="DZH343" s="477"/>
      <c r="DZK343" s="477"/>
      <c r="DZP343" s="477"/>
      <c r="DZS343" s="477"/>
      <c r="DZX343" s="477"/>
      <c r="EAA343" s="477"/>
      <c r="EAF343" s="477"/>
      <c r="EAI343" s="477"/>
      <c r="EAN343" s="477"/>
      <c r="EAQ343" s="477"/>
      <c r="EAV343" s="477"/>
      <c r="EAY343" s="477"/>
      <c r="EBD343" s="477"/>
      <c r="EBG343" s="477"/>
      <c r="EBL343" s="477"/>
      <c r="EBO343" s="477"/>
      <c r="EBT343" s="477"/>
      <c r="EBW343" s="477"/>
      <c r="ECB343" s="477"/>
      <c r="ECE343" s="477"/>
      <c r="ECJ343" s="477"/>
      <c r="ECM343" s="477"/>
      <c r="ECR343" s="477"/>
      <c r="ECU343" s="477"/>
      <c r="ECZ343" s="477"/>
      <c r="EDC343" s="477"/>
      <c r="EDH343" s="477"/>
      <c r="EDK343" s="477"/>
      <c r="EDP343" s="477"/>
      <c r="EDS343" s="477"/>
      <c r="EDX343" s="477"/>
      <c r="EEA343" s="477"/>
      <c r="EEF343" s="477"/>
      <c r="EEI343" s="477"/>
      <c r="EEN343" s="477"/>
      <c r="EEQ343" s="477"/>
      <c r="EEV343" s="477"/>
      <c r="EEY343" s="477"/>
      <c r="EFD343" s="477"/>
      <c r="EFG343" s="477"/>
      <c r="EFL343" s="477"/>
      <c r="EFO343" s="477"/>
      <c r="EFT343" s="477"/>
      <c r="EFW343" s="477"/>
      <c r="EGB343" s="477"/>
      <c r="EGE343" s="477"/>
      <c r="EGJ343" s="477"/>
      <c r="EGM343" s="477"/>
      <c r="EGR343" s="477"/>
      <c r="EGU343" s="477"/>
      <c r="EGZ343" s="477"/>
      <c r="EHC343" s="477"/>
      <c r="EHH343" s="477"/>
      <c r="EHK343" s="477"/>
      <c r="EHP343" s="477"/>
      <c r="EHS343" s="477"/>
      <c r="EHX343" s="477"/>
      <c r="EIA343" s="477"/>
      <c r="EIF343" s="477"/>
      <c r="EII343" s="477"/>
      <c r="EIN343" s="477"/>
      <c r="EIQ343" s="477"/>
      <c r="EIV343" s="477"/>
      <c r="EIY343" s="477"/>
      <c r="EJD343" s="477"/>
      <c r="EJG343" s="477"/>
      <c r="EJL343" s="477"/>
      <c r="EJO343" s="477"/>
      <c r="EJT343" s="477"/>
      <c r="EJW343" s="477"/>
      <c r="EKB343" s="477"/>
      <c r="EKE343" s="477"/>
      <c r="EKJ343" s="477"/>
      <c r="EKM343" s="477"/>
      <c r="EKR343" s="477"/>
      <c r="EKU343" s="477"/>
      <c r="EKZ343" s="477"/>
      <c r="ELC343" s="477"/>
      <c r="ELH343" s="477"/>
      <c r="ELK343" s="477"/>
      <c r="ELP343" s="477"/>
      <c r="ELS343" s="477"/>
      <c r="ELX343" s="477"/>
      <c r="EMA343" s="477"/>
      <c r="EMF343" s="477"/>
      <c r="EMI343" s="477"/>
      <c r="EMN343" s="477"/>
      <c r="EMQ343" s="477"/>
      <c r="EMV343" s="477"/>
      <c r="EMY343" s="477"/>
      <c r="END343" s="477"/>
      <c r="ENG343" s="477"/>
      <c r="ENL343" s="477"/>
      <c r="ENO343" s="477"/>
      <c r="ENT343" s="477"/>
      <c r="ENW343" s="477"/>
      <c r="EOB343" s="477"/>
      <c r="EOE343" s="477"/>
      <c r="EOJ343" s="477"/>
      <c r="EOM343" s="477"/>
      <c r="EOR343" s="477"/>
      <c r="EOU343" s="477"/>
      <c r="EOZ343" s="477"/>
      <c r="EPC343" s="477"/>
      <c r="EPH343" s="477"/>
      <c r="EPK343" s="477"/>
      <c r="EPP343" s="477"/>
      <c r="EPS343" s="477"/>
      <c r="EPX343" s="477"/>
      <c r="EQA343" s="477"/>
      <c r="EQF343" s="477"/>
      <c r="EQI343" s="477"/>
      <c r="EQN343" s="477"/>
      <c r="EQQ343" s="477"/>
      <c r="EQV343" s="477"/>
      <c r="EQY343" s="477"/>
      <c r="ERD343" s="477"/>
      <c r="ERG343" s="477"/>
      <c r="ERL343" s="477"/>
      <c r="ERO343" s="477"/>
      <c r="ERT343" s="477"/>
      <c r="ERW343" s="477"/>
      <c r="ESB343" s="477"/>
      <c r="ESE343" s="477"/>
      <c r="ESJ343" s="477"/>
      <c r="ESM343" s="477"/>
      <c r="ESR343" s="477"/>
      <c r="ESU343" s="477"/>
      <c r="ESZ343" s="477"/>
      <c r="ETC343" s="477"/>
      <c r="ETH343" s="477"/>
      <c r="ETK343" s="477"/>
      <c r="ETP343" s="477"/>
      <c r="ETS343" s="477"/>
      <c r="ETX343" s="477"/>
      <c r="EUA343" s="477"/>
      <c r="EUF343" s="477"/>
      <c r="EUI343" s="477"/>
      <c r="EUN343" s="477"/>
      <c r="EUQ343" s="477"/>
      <c r="EUV343" s="477"/>
      <c r="EUY343" s="477"/>
      <c r="EVD343" s="477"/>
      <c r="EVG343" s="477"/>
      <c r="EVL343" s="477"/>
      <c r="EVO343" s="477"/>
      <c r="EVT343" s="477"/>
      <c r="EVW343" s="477"/>
      <c r="EWB343" s="477"/>
      <c r="EWE343" s="477"/>
      <c r="EWJ343" s="477"/>
      <c r="EWM343" s="477"/>
      <c r="EWR343" s="477"/>
      <c r="EWU343" s="477"/>
      <c r="EWZ343" s="477"/>
      <c r="EXC343" s="477"/>
      <c r="EXH343" s="477"/>
      <c r="EXK343" s="477"/>
      <c r="EXP343" s="477"/>
      <c r="EXS343" s="477"/>
      <c r="EXX343" s="477"/>
      <c r="EYA343" s="477"/>
      <c r="EYF343" s="477"/>
      <c r="EYI343" s="477"/>
      <c r="EYN343" s="477"/>
      <c r="EYQ343" s="477"/>
      <c r="EYV343" s="477"/>
      <c r="EYY343" s="477"/>
      <c r="EZD343" s="477"/>
      <c r="EZG343" s="477"/>
      <c r="EZL343" s="477"/>
      <c r="EZO343" s="477"/>
      <c r="EZT343" s="477"/>
      <c r="EZW343" s="477"/>
      <c r="FAB343" s="477"/>
      <c r="FAE343" s="477"/>
      <c r="FAJ343" s="477"/>
      <c r="FAM343" s="477"/>
      <c r="FAR343" s="477"/>
      <c r="FAU343" s="477"/>
      <c r="FAZ343" s="477"/>
      <c r="FBC343" s="477"/>
      <c r="FBH343" s="477"/>
      <c r="FBK343" s="477"/>
      <c r="FBP343" s="477"/>
      <c r="FBS343" s="477"/>
      <c r="FBX343" s="477"/>
      <c r="FCA343" s="477"/>
      <c r="FCF343" s="477"/>
      <c r="FCI343" s="477"/>
      <c r="FCN343" s="477"/>
      <c r="FCQ343" s="477"/>
      <c r="FCV343" s="477"/>
      <c r="FCY343" s="477"/>
      <c r="FDD343" s="477"/>
      <c r="FDG343" s="477"/>
      <c r="FDL343" s="477"/>
      <c r="FDO343" s="477"/>
      <c r="FDT343" s="477"/>
      <c r="FDW343" s="477"/>
      <c r="FEB343" s="477"/>
      <c r="FEE343" s="477"/>
      <c r="FEJ343" s="477"/>
      <c r="FEM343" s="477"/>
      <c r="FER343" s="477"/>
      <c r="FEU343" s="477"/>
      <c r="FEZ343" s="477"/>
      <c r="FFC343" s="477"/>
      <c r="FFH343" s="477"/>
      <c r="FFK343" s="477"/>
      <c r="FFP343" s="477"/>
      <c r="FFS343" s="477"/>
      <c r="FFX343" s="477"/>
      <c r="FGA343" s="477"/>
      <c r="FGF343" s="477"/>
      <c r="FGI343" s="477"/>
      <c r="FGN343" s="477"/>
      <c r="FGQ343" s="477"/>
      <c r="FGV343" s="477"/>
      <c r="FGY343" s="477"/>
      <c r="FHD343" s="477"/>
      <c r="FHG343" s="477"/>
      <c r="FHL343" s="477"/>
      <c r="FHO343" s="477"/>
      <c r="FHT343" s="477"/>
      <c r="FHW343" s="477"/>
      <c r="FIB343" s="477"/>
      <c r="FIE343" s="477"/>
      <c r="FIJ343" s="477"/>
      <c r="FIM343" s="477"/>
      <c r="FIR343" s="477"/>
      <c r="FIU343" s="477"/>
      <c r="FIZ343" s="477"/>
      <c r="FJC343" s="477"/>
      <c r="FJH343" s="477"/>
      <c r="FJK343" s="477"/>
      <c r="FJP343" s="477"/>
      <c r="FJS343" s="477"/>
      <c r="FJX343" s="477"/>
      <c r="FKA343" s="477"/>
      <c r="FKF343" s="477"/>
      <c r="FKI343" s="477"/>
      <c r="FKN343" s="477"/>
      <c r="FKQ343" s="477"/>
      <c r="FKV343" s="477"/>
      <c r="FKY343" s="477"/>
      <c r="FLD343" s="477"/>
      <c r="FLG343" s="477"/>
      <c r="FLL343" s="477"/>
      <c r="FLO343" s="477"/>
      <c r="FLT343" s="477"/>
      <c r="FLW343" s="477"/>
      <c r="FMB343" s="477"/>
      <c r="FME343" s="477"/>
      <c r="FMJ343" s="477"/>
      <c r="FMM343" s="477"/>
      <c r="FMR343" s="477"/>
      <c r="FMU343" s="477"/>
      <c r="FMZ343" s="477"/>
      <c r="FNC343" s="477"/>
      <c r="FNH343" s="477"/>
      <c r="FNK343" s="477"/>
      <c r="FNP343" s="477"/>
      <c r="FNS343" s="477"/>
      <c r="FNX343" s="477"/>
      <c r="FOA343" s="477"/>
      <c r="FOF343" s="477"/>
      <c r="FOI343" s="477"/>
      <c r="FON343" s="477"/>
      <c r="FOQ343" s="477"/>
      <c r="FOV343" s="477"/>
      <c r="FOY343" s="477"/>
      <c r="FPD343" s="477"/>
      <c r="FPG343" s="477"/>
      <c r="FPL343" s="477"/>
      <c r="FPO343" s="477"/>
      <c r="FPT343" s="477"/>
      <c r="FPW343" s="477"/>
      <c r="FQB343" s="477"/>
      <c r="FQE343" s="477"/>
      <c r="FQJ343" s="477"/>
      <c r="FQM343" s="477"/>
      <c r="FQR343" s="477"/>
      <c r="FQU343" s="477"/>
      <c r="FQZ343" s="477"/>
      <c r="FRC343" s="477"/>
      <c r="FRH343" s="477"/>
      <c r="FRK343" s="477"/>
      <c r="FRP343" s="477"/>
      <c r="FRS343" s="477"/>
      <c r="FRX343" s="477"/>
      <c r="FSA343" s="477"/>
      <c r="FSF343" s="477"/>
      <c r="FSI343" s="477"/>
      <c r="FSN343" s="477"/>
      <c r="FSQ343" s="477"/>
      <c r="FSV343" s="477"/>
      <c r="FSY343" s="477"/>
      <c r="FTD343" s="477"/>
      <c r="FTG343" s="477"/>
      <c r="FTL343" s="477"/>
      <c r="FTO343" s="477"/>
      <c r="FTT343" s="477"/>
      <c r="FTW343" s="477"/>
      <c r="FUB343" s="477"/>
      <c r="FUE343" s="477"/>
      <c r="FUJ343" s="477"/>
      <c r="FUM343" s="477"/>
      <c r="FUR343" s="477"/>
      <c r="FUU343" s="477"/>
      <c r="FUZ343" s="477"/>
      <c r="FVC343" s="477"/>
      <c r="FVH343" s="477"/>
      <c r="FVK343" s="477"/>
      <c r="FVP343" s="477"/>
      <c r="FVS343" s="477"/>
      <c r="FVX343" s="477"/>
      <c r="FWA343" s="477"/>
      <c r="FWF343" s="477"/>
      <c r="FWI343" s="477"/>
      <c r="FWN343" s="477"/>
      <c r="FWQ343" s="477"/>
      <c r="FWV343" s="477"/>
      <c r="FWY343" s="477"/>
      <c r="FXD343" s="477"/>
      <c r="FXG343" s="477"/>
      <c r="FXL343" s="477"/>
      <c r="FXO343" s="477"/>
      <c r="FXT343" s="477"/>
      <c r="FXW343" s="477"/>
      <c r="FYB343" s="477"/>
      <c r="FYE343" s="477"/>
      <c r="FYJ343" s="477"/>
      <c r="FYM343" s="477"/>
      <c r="FYR343" s="477"/>
      <c r="FYU343" s="477"/>
      <c r="FYZ343" s="477"/>
      <c r="FZC343" s="477"/>
      <c r="FZH343" s="477"/>
      <c r="FZK343" s="477"/>
      <c r="FZP343" s="477"/>
      <c r="FZS343" s="477"/>
      <c r="FZX343" s="477"/>
      <c r="GAA343" s="477"/>
      <c r="GAF343" s="477"/>
      <c r="GAI343" s="477"/>
      <c r="GAN343" s="477"/>
      <c r="GAQ343" s="477"/>
      <c r="GAV343" s="477"/>
      <c r="GAY343" s="477"/>
      <c r="GBD343" s="477"/>
      <c r="GBG343" s="477"/>
      <c r="GBL343" s="477"/>
      <c r="GBO343" s="477"/>
      <c r="GBT343" s="477"/>
      <c r="GBW343" s="477"/>
      <c r="GCB343" s="477"/>
      <c r="GCE343" s="477"/>
      <c r="GCJ343" s="477"/>
      <c r="GCM343" s="477"/>
      <c r="GCR343" s="477"/>
      <c r="GCU343" s="477"/>
      <c r="GCZ343" s="477"/>
      <c r="GDC343" s="477"/>
      <c r="GDH343" s="477"/>
      <c r="GDK343" s="477"/>
      <c r="GDP343" s="477"/>
      <c r="GDS343" s="477"/>
      <c r="GDX343" s="477"/>
      <c r="GEA343" s="477"/>
      <c r="GEF343" s="477"/>
      <c r="GEI343" s="477"/>
      <c r="GEN343" s="477"/>
      <c r="GEQ343" s="477"/>
      <c r="GEV343" s="477"/>
      <c r="GEY343" s="477"/>
      <c r="GFD343" s="477"/>
      <c r="GFG343" s="477"/>
      <c r="GFL343" s="477"/>
      <c r="GFO343" s="477"/>
      <c r="GFT343" s="477"/>
      <c r="GFW343" s="477"/>
      <c r="GGB343" s="477"/>
      <c r="GGE343" s="477"/>
      <c r="GGJ343" s="477"/>
      <c r="GGM343" s="477"/>
      <c r="GGR343" s="477"/>
      <c r="GGU343" s="477"/>
      <c r="GGZ343" s="477"/>
      <c r="GHC343" s="477"/>
      <c r="GHH343" s="477"/>
      <c r="GHK343" s="477"/>
      <c r="GHP343" s="477"/>
      <c r="GHS343" s="477"/>
      <c r="GHX343" s="477"/>
      <c r="GIA343" s="477"/>
      <c r="GIF343" s="477"/>
      <c r="GII343" s="477"/>
      <c r="GIN343" s="477"/>
      <c r="GIQ343" s="477"/>
      <c r="GIV343" s="477"/>
      <c r="GIY343" s="477"/>
      <c r="GJD343" s="477"/>
      <c r="GJG343" s="477"/>
      <c r="GJL343" s="477"/>
      <c r="GJO343" s="477"/>
      <c r="GJT343" s="477"/>
      <c r="GJW343" s="477"/>
      <c r="GKB343" s="477"/>
      <c r="GKE343" s="477"/>
      <c r="GKJ343" s="477"/>
      <c r="GKM343" s="477"/>
      <c r="GKR343" s="477"/>
      <c r="GKU343" s="477"/>
      <c r="GKZ343" s="477"/>
      <c r="GLC343" s="477"/>
      <c r="GLH343" s="477"/>
      <c r="GLK343" s="477"/>
      <c r="GLP343" s="477"/>
      <c r="GLS343" s="477"/>
      <c r="GLX343" s="477"/>
      <c r="GMA343" s="477"/>
      <c r="GMF343" s="477"/>
      <c r="GMI343" s="477"/>
      <c r="GMN343" s="477"/>
      <c r="GMQ343" s="477"/>
      <c r="GMV343" s="477"/>
      <c r="GMY343" s="477"/>
      <c r="GND343" s="477"/>
      <c r="GNG343" s="477"/>
      <c r="GNL343" s="477"/>
      <c r="GNO343" s="477"/>
      <c r="GNT343" s="477"/>
      <c r="GNW343" s="477"/>
      <c r="GOB343" s="477"/>
      <c r="GOE343" s="477"/>
      <c r="GOJ343" s="477"/>
      <c r="GOM343" s="477"/>
      <c r="GOR343" s="477"/>
      <c r="GOU343" s="477"/>
      <c r="GOZ343" s="477"/>
      <c r="GPC343" s="477"/>
      <c r="GPH343" s="477"/>
      <c r="GPK343" s="477"/>
      <c r="GPP343" s="477"/>
      <c r="GPS343" s="477"/>
      <c r="GPX343" s="477"/>
      <c r="GQA343" s="477"/>
      <c r="GQF343" s="477"/>
      <c r="GQI343" s="477"/>
      <c r="GQN343" s="477"/>
      <c r="GQQ343" s="477"/>
      <c r="GQV343" s="477"/>
      <c r="GQY343" s="477"/>
      <c r="GRD343" s="477"/>
      <c r="GRG343" s="477"/>
      <c r="GRL343" s="477"/>
      <c r="GRO343" s="477"/>
      <c r="GRT343" s="477"/>
      <c r="GRW343" s="477"/>
      <c r="GSB343" s="477"/>
      <c r="GSE343" s="477"/>
      <c r="GSJ343" s="477"/>
      <c r="GSM343" s="477"/>
      <c r="GSR343" s="477"/>
      <c r="GSU343" s="477"/>
      <c r="GSZ343" s="477"/>
      <c r="GTC343" s="477"/>
      <c r="GTH343" s="477"/>
      <c r="GTK343" s="477"/>
      <c r="GTP343" s="477"/>
      <c r="GTS343" s="477"/>
      <c r="GTX343" s="477"/>
      <c r="GUA343" s="477"/>
      <c r="GUF343" s="477"/>
      <c r="GUI343" s="477"/>
      <c r="GUN343" s="477"/>
      <c r="GUQ343" s="477"/>
      <c r="GUV343" s="477"/>
      <c r="GUY343" s="477"/>
      <c r="GVD343" s="477"/>
      <c r="GVG343" s="477"/>
      <c r="GVL343" s="477"/>
      <c r="GVO343" s="477"/>
      <c r="GVT343" s="477"/>
      <c r="GVW343" s="477"/>
      <c r="GWB343" s="477"/>
      <c r="GWE343" s="477"/>
      <c r="GWJ343" s="477"/>
      <c r="GWM343" s="477"/>
      <c r="GWR343" s="477"/>
      <c r="GWU343" s="477"/>
      <c r="GWZ343" s="477"/>
      <c r="GXC343" s="477"/>
      <c r="GXH343" s="477"/>
      <c r="GXK343" s="477"/>
      <c r="GXP343" s="477"/>
      <c r="GXS343" s="477"/>
      <c r="GXX343" s="477"/>
      <c r="GYA343" s="477"/>
      <c r="GYF343" s="477"/>
      <c r="GYI343" s="477"/>
      <c r="GYN343" s="477"/>
      <c r="GYQ343" s="477"/>
      <c r="GYV343" s="477"/>
      <c r="GYY343" s="477"/>
      <c r="GZD343" s="477"/>
      <c r="GZG343" s="477"/>
      <c r="GZL343" s="477"/>
      <c r="GZO343" s="477"/>
      <c r="GZT343" s="477"/>
      <c r="GZW343" s="477"/>
      <c r="HAB343" s="477"/>
      <c r="HAE343" s="477"/>
      <c r="HAJ343" s="477"/>
      <c r="HAM343" s="477"/>
      <c r="HAR343" s="477"/>
      <c r="HAU343" s="477"/>
      <c r="HAZ343" s="477"/>
      <c r="HBC343" s="477"/>
      <c r="HBH343" s="477"/>
      <c r="HBK343" s="477"/>
      <c r="HBP343" s="477"/>
      <c r="HBS343" s="477"/>
      <c r="HBX343" s="477"/>
      <c r="HCA343" s="477"/>
      <c r="HCF343" s="477"/>
      <c r="HCI343" s="477"/>
      <c r="HCN343" s="477"/>
      <c r="HCQ343" s="477"/>
      <c r="HCV343" s="477"/>
      <c r="HCY343" s="477"/>
      <c r="HDD343" s="477"/>
      <c r="HDG343" s="477"/>
      <c r="HDL343" s="477"/>
      <c r="HDO343" s="477"/>
      <c r="HDT343" s="477"/>
      <c r="HDW343" s="477"/>
      <c r="HEB343" s="477"/>
      <c r="HEE343" s="477"/>
      <c r="HEJ343" s="477"/>
      <c r="HEM343" s="477"/>
      <c r="HER343" s="477"/>
      <c r="HEU343" s="477"/>
      <c r="HEZ343" s="477"/>
      <c r="HFC343" s="477"/>
      <c r="HFH343" s="477"/>
      <c r="HFK343" s="477"/>
      <c r="HFP343" s="477"/>
      <c r="HFS343" s="477"/>
      <c r="HFX343" s="477"/>
      <c r="HGA343" s="477"/>
      <c r="HGF343" s="477"/>
      <c r="HGI343" s="477"/>
      <c r="HGN343" s="477"/>
      <c r="HGQ343" s="477"/>
      <c r="HGV343" s="477"/>
      <c r="HGY343" s="477"/>
      <c r="HHD343" s="477"/>
      <c r="HHG343" s="477"/>
      <c r="HHL343" s="477"/>
      <c r="HHO343" s="477"/>
      <c r="HHT343" s="477"/>
      <c r="HHW343" s="477"/>
      <c r="HIB343" s="477"/>
      <c r="HIE343" s="477"/>
      <c r="HIJ343" s="477"/>
      <c r="HIM343" s="477"/>
      <c r="HIR343" s="477"/>
      <c r="HIU343" s="477"/>
      <c r="HIZ343" s="477"/>
      <c r="HJC343" s="477"/>
      <c r="HJH343" s="477"/>
      <c r="HJK343" s="477"/>
      <c r="HJP343" s="477"/>
      <c r="HJS343" s="477"/>
      <c r="HJX343" s="477"/>
      <c r="HKA343" s="477"/>
      <c r="HKF343" s="477"/>
      <c r="HKI343" s="477"/>
      <c r="HKN343" s="477"/>
      <c r="HKQ343" s="477"/>
      <c r="HKV343" s="477"/>
      <c r="HKY343" s="477"/>
      <c r="HLD343" s="477"/>
      <c r="HLG343" s="477"/>
      <c r="HLL343" s="477"/>
      <c r="HLO343" s="477"/>
      <c r="HLT343" s="477"/>
      <c r="HLW343" s="477"/>
      <c r="HMB343" s="477"/>
      <c r="HME343" s="477"/>
      <c r="HMJ343" s="477"/>
      <c r="HMM343" s="477"/>
      <c r="HMR343" s="477"/>
      <c r="HMU343" s="477"/>
      <c r="HMZ343" s="477"/>
      <c r="HNC343" s="477"/>
      <c r="HNH343" s="477"/>
      <c r="HNK343" s="477"/>
      <c r="HNP343" s="477"/>
      <c r="HNS343" s="477"/>
      <c r="HNX343" s="477"/>
      <c r="HOA343" s="477"/>
      <c r="HOF343" s="477"/>
      <c r="HOI343" s="477"/>
      <c r="HON343" s="477"/>
      <c r="HOQ343" s="477"/>
      <c r="HOV343" s="477"/>
      <c r="HOY343" s="477"/>
      <c r="HPD343" s="477"/>
      <c r="HPG343" s="477"/>
      <c r="HPL343" s="477"/>
      <c r="HPO343" s="477"/>
      <c r="HPT343" s="477"/>
      <c r="HPW343" s="477"/>
      <c r="HQB343" s="477"/>
      <c r="HQE343" s="477"/>
      <c r="HQJ343" s="477"/>
      <c r="HQM343" s="477"/>
      <c r="HQR343" s="477"/>
      <c r="HQU343" s="477"/>
      <c r="HQZ343" s="477"/>
      <c r="HRC343" s="477"/>
      <c r="HRH343" s="477"/>
      <c r="HRK343" s="477"/>
      <c r="HRP343" s="477"/>
      <c r="HRS343" s="477"/>
      <c r="HRX343" s="477"/>
      <c r="HSA343" s="477"/>
      <c r="HSF343" s="477"/>
      <c r="HSI343" s="477"/>
      <c r="HSN343" s="477"/>
      <c r="HSQ343" s="477"/>
      <c r="HSV343" s="477"/>
      <c r="HSY343" s="477"/>
      <c r="HTD343" s="477"/>
      <c r="HTG343" s="477"/>
      <c r="HTL343" s="477"/>
      <c r="HTO343" s="477"/>
      <c r="HTT343" s="477"/>
      <c r="HTW343" s="477"/>
      <c r="HUB343" s="477"/>
      <c r="HUE343" s="477"/>
      <c r="HUJ343" s="477"/>
      <c r="HUM343" s="477"/>
      <c r="HUR343" s="477"/>
      <c r="HUU343" s="477"/>
      <c r="HUZ343" s="477"/>
      <c r="HVC343" s="477"/>
      <c r="HVH343" s="477"/>
      <c r="HVK343" s="477"/>
      <c r="HVP343" s="477"/>
      <c r="HVS343" s="477"/>
      <c r="HVX343" s="477"/>
      <c r="HWA343" s="477"/>
      <c r="HWF343" s="477"/>
      <c r="HWI343" s="477"/>
      <c r="HWN343" s="477"/>
      <c r="HWQ343" s="477"/>
      <c r="HWV343" s="477"/>
      <c r="HWY343" s="477"/>
      <c r="HXD343" s="477"/>
      <c r="HXG343" s="477"/>
      <c r="HXL343" s="477"/>
      <c r="HXO343" s="477"/>
      <c r="HXT343" s="477"/>
      <c r="HXW343" s="477"/>
      <c r="HYB343" s="477"/>
      <c r="HYE343" s="477"/>
      <c r="HYJ343" s="477"/>
      <c r="HYM343" s="477"/>
      <c r="HYR343" s="477"/>
      <c r="HYU343" s="477"/>
      <c r="HYZ343" s="477"/>
      <c r="HZC343" s="477"/>
      <c r="HZH343" s="477"/>
      <c r="HZK343" s="477"/>
      <c r="HZP343" s="477"/>
      <c r="HZS343" s="477"/>
      <c r="HZX343" s="477"/>
      <c r="IAA343" s="477"/>
      <c r="IAF343" s="477"/>
      <c r="IAI343" s="477"/>
      <c r="IAN343" s="477"/>
      <c r="IAQ343" s="477"/>
      <c r="IAV343" s="477"/>
      <c r="IAY343" s="477"/>
      <c r="IBD343" s="477"/>
      <c r="IBG343" s="477"/>
      <c r="IBL343" s="477"/>
      <c r="IBO343" s="477"/>
      <c r="IBT343" s="477"/>
      <c r="IBW343" s="477"/>
      <c r="ICB343" s="477"/>
      <c r="ICE343" s="477"/>
      <c r="ICJ343" s="477"/>
      <c r="ICM343" s="477"/>
      <c r="ICR343" s="477"/>
      <c r="ICU343" s="477"/>
      <c r="ICZ343" s="477"/>
      <c r="IDC343" s="477"/>
      <c r="IDH343" s="477"/>
      <c r="IDK343" s="477"/>
      <c r="IDP343" s="477"/>
      <c r="IDS343" s="477"/>
      <c r="IDX343" s="477"/>
      <c r="IEA343" s="477"/>
      <c r="IEF343" s="477"/>
      <c r="IEI343" s="477"/>
      <c r="IEN343" s="477"/>
      <c r="IEQ343" s="477"/>
      <c r="IEV343" s="477"/>
      <c r="IEY343" s="477"/>
      <c r="IFD343" s="477"/>
      <c r="IFG343" s="477"/>
      <c r="IFL343" s="477"/>
      <c r="IFO343" s="477"/>
      <c r="IFT343" s="477"/>
      <c r="IFW343" s="477"/>
      <c r="IGB343" s="477"/>
      <c r="IGE343" s="477"/>
      <c r="IGJ343" s="477"/>
      <c r="IGM343" s="477"/>
      <c r="IGR343" s="477"/>
      <c r="IGU343" s="477"/>
      <c r="IGZ343" s="477"/>
      <c r="IHC343" s="477"/>
      <c r="IHH343" s="477"/>
      <c r="IHK343" s="477"/>
      <c r="IHP343" s="477"/>
      <c r="IHS343" s="477"/>
      <c r="IHX343" s="477"/>
      <c r="IIA343" s="477"/>
      <c r="IIF343" s="477"/>
      <c r="III343" s="477"/>
      <c r="IIN343" s="477"/>
      <c r="IIQ343" s="477"/>
      <c r="IIV343" s="477"/>
      <c r="IIY343" s="477"/>
      <c r="IJD343" s="477"/>
      <c r="IJG343" s="477"/>
      <c r="IJL343" s="477"/>
      <c r="IJO343" s="477"/>
      <c r="IJT343" s="477"/>
      <c r="IJW343" s="477"/>
      <c r="IKB343" s="477"/>
      <c r="IKE343" s="477"/>
      <c r="IKJ343" s="477"/>
      <c r="IKM343" s="477"/>
      <c r="IKR343" s="477"/>
      <c r="IKU343" s="477"/>
      <c r="IKZ343" s="477"/>
      <c r="ILC343" s="477"/>
      <c r="ILH343" s="477"/>
      <c r="ILK343" s="477"/>
      <c r="ILP343" s="477"/>
      <c r="ILS343" s="477"/>
      <c r="ILX343" s="477"/>
      <c r="IMA343" s="477"/>
      <c r="IMF343" s="477"/>
      <c r="IMI343" s="477"/>
      <c r="IMN343" s="477"/>
      <c r="IMQ343" s="477"/>
      <c r="IMV343" s="477"/>
      <c r="IMY343" s="477"/>
      <c r="IND343" s="477"/>
      <c r="ING343" s="477"/>
      <c r="INL343" s="477"/>
      <c r="INO343" s="477"/>
      <c r="INT343" s="477"/>
      <c r="INW343" s="477"/>
      <c r="IOB343" s="477"/>
      <c r="IOE343" s="477"/>
      <c r="IOJ343" s="477"/>
      <c r="IOM343" s="477"/>
      <c r="IOR343" s="477"/>
      <c r="IOU343" s="477"/>
      <c r="IOZ343" s="477"/>
      <c r="IPC343" s="477"/>
      <c r="IPH343" s="477"/>
      <c r="IPK343" s="477"/>
      <c r="IPP343" s="477"/>
      <c r="IPS343" s="477"/>
      <c r="IPX343" s="477"/>
      <c r="IQA343" s="477"/>
      <c r="IQF343" s="477"/>
      <c r="IQI343" s="477"/>
      <c r="IQN343" s="477"/>
      <c r="IQQ343" s="477"/>
      <c r="IQV343" s="477"/>
      <c r="IQY343" s="477"/>
      <c r="IRD343" s="477"/>
      <c r="IRG343" s="477"/>
      <c r="IRL343" s="477"/>
      <c r="IRO343" s="477"/>
      <c r="IRT343" s="477"/>
      <c r="IRW343" s="477"/>
      <c r="ISB343" s="477"/>
      <c r="ISE343" s="477"/>
      <c r="ISJ343" s="477"/>
      <c r="ISM343" s="477"/>
      <c r="ISR343" s="477"/>
      <c r="ISU343" s="477"/>
      <c r="ISZ343" s="477"/>
      <c r="ITC343" s="477"/>
      <c r="ITH343" s="477"/>
      <c r="ITK343" s="477"/>
      <c r="ITP343" s="477"/>
      <c r="ITS343" s="477"/>
      <c r="ITX343" s="477"/>
      <c r="IUA343" s="477"/>
      <c r="IUF343" s="477"/>
      <c r="IUI343" s="477"/>
      <c r="IUN343" s="477"/>
      <c r="IUQ343" s="477"/>
      <c r="IUV343" s="477"/>
      <c r="IUY343" s="477"/>
      <c r="IVD343" s="477"/>
      <c r="IVG343" s="477"/>
      <c r="IVL343" s="477"/>
      <c r="IVO343" s="477"/>
      <c r="IVT343" s="477"/>
      <c r="IVW343" s="477"/>
      <c r="IWB343" s="477"/>
      <c r="IWE343" s="477"/>
      <c r="IWJ343" s="477"/>
      <c r="IWM343" s="477"/>
      <c r="IWR343" s="477"/>
      <c r="IWU343" s="477"/>
      <c r="IWZ343" s="477"/>
      <c r="IXC343" s="477"/>
      <c r="IXH343" s="477"/>
      <c r="IXK343" s="477"/>
      <c r="IXP343" s="477"/>
      <c r="IXS343" s="477"/>
      <c r="IXX343" s="477"/>
      <c r="IYA343" s="477"/>
      <c r="IYF343" s="477"/>
      <c r="IYI343" s="477"/>
      <c r="IYN343" s="477"/>
      <c r="IYQ343" s="477"/>
      <c r="IYV343" s="477"/>
      <c r="IYY343" s="477"/>
      <c r="IZD343" s="477"/>
      <c r="IZG343" s="477"/>
      <c r="IZL343" s="477"/>
      <c r="IZO343" s="477"/>
      <c r="IZT343" s="477"/>
      <c r="IZW343" s="477"/>
      <c r="JAB343" s="477"/>
      <c r="JAE343" s="477"/>
      <c r="JAJ343" s="477"/>
      <c r="JAM343" s="477"/>
      <c r="JAR343" s="477"/>
      <c r="JAU343" s="477"/>
      <c r="JAZ343" s="477"/>
      <c r="JBC343" s="477"/>
      <c r="JBH343" s="477"/>
      <c r="JBK343" s="477"/>
      <c r="JBP343" s="477"/>
      <c r="JBS343" s="477"/>
      <c r="JBX343" s="477"/>
      <c r="JCA343" s="477"/>
      <c r="JCF343" s="477"/>
      <c r="JCI343" s="477"/>
      <c r="JCN343" s="477"/>
      <c r="JCQ343" s="477"/>
      <c r="JCV343" s="477"/>
      <c r="JCY343" s="477"/>
      <c r="JDD343" s="477"/>
      <c r="JDG343" s="477"/>
      <c r="JDL343" s="477"/>
      <c r="JDO343" s="477"/>
      <c r="JDT343" s="477"/>
      <c r="JDW343" s="477"/>
      <c r="JEB343" s="477"/>
      <c r="JEE343" s="477"/>
      <c r="JEJ343" s="477"/>
      <c r="JEM343" s="477"/>
      <c r="JER343" s="477"/>
      <c r="JEU343" s="477"/>
      <c r="JEZ343" s="477"/>
      <c r="JFC343" s="477"/>
      <c r="JFH343" s="477"/>
      <c r="JFK343" s="477"/>
      <c r="JFP343" s="477"/>
      <c r="JFS343" s="477"/>
      <c r="JFX343" s="477"/>
      <c r="JGA343" s="477"/>
      <c r="JGF343" s="477"/>
      <c r="JGI343" s="477"/>
      <c r="JGN343" s="477"/>
      <c r="JGQ343" s="477"/>
      <c r="JGV343" s="477"/>
      <c r="JGY343" s="477"/>
      <c r="JHD343" s="477"/>
      <c r="JHG343" s="477"/>
      <c r="JHL343" s="477"/>
      <c r="JHO343" s="477"/>
      <c r="JHT343" s="477"/>
      <c r="JHW343" s="477"/>
      <c r="JIB343" s="477"/>
      <c r="JIE343" s="477"/>
      <c r="JIJ343" s="477"/>
      <c r="JIM343" s="477"/>
      <c r="JIR343" s="477"/>
      <c r="JIU343" s="477"/>
      <c r="JIZ343" s="477"/>
      <c r="JJC343" s="477"/>
      <c r="JJH343" s="477"/>
      <c r="JJK343" s="477"/>
      <c r="JJP343" s="477"/>
      <c r="JJS343" s="477"/>
      <c r="JJX343" s="477"/>
      <c r="JKA343" s="477"/>
      <c r="JKF343" s="477"/>
      <c r="JKI343" s="477"/>
      <c r="JKN343" s="477"/>
      <c r="JKQ343" s="477"/>
      <c r="JKV343" s="477"/>
      <c r="JKY343" s="477"/>
      <c r="JLD343" s="477"/>
      <c r="JLG343" s="477"/>
      <c r="JLL343" s="477"/>
      <c r="JLO343" s="477"/>
      <c r="JLT343" s="477"/>
      <c r="JLW343" s="477"/>
      <c r="JMB343" s="477"/>
      <c r="JME343" s="477"/>
      <c r="JMJ343" s="477"/>
      <c r="JMM343" s="477"/>
      <c r="JMR343" s="477"/>
      <c r="JMU343" s="477"/>
      <c r="JMZ343" s="477"/>
      <c r="JNC343" s="477"/>
      <c r="JNH343" s="477"/>
      <c r="JNK343" s="477"/>
      <c r="JNP343" s="477"/>
      <c r="JNS343" s="477"/>
      <c r="JNX343" s="477"/>
      <c r="JOA343" s="477"/>
      <c r="JOF343" s="477"/>
      <c r="JOI343" s="477"/>
      <c r="JON343" s="477"/>
      <c r="JOQ343" s="477"/>
      <c r="JOV343" s="477"/>
      <c r="JOY343" s="477"/>
      <c r="JPD343" s="477"/>
      <c r="JPG343" s="477"/>
      <c r="JPL343" s="477"/>
      <c r="JPO343" s="477"/>
      <c r="JPT343" s="477"/>
      <c r="JPW343" s="477"/>
      <c r="JQB343" s="477"/>
      <c r="JQE343" s="477"/>
      <c r="JQJ343" s="477"/>
      <c r="JQM343" s="477"/>
      <c r="JQR343" s="477"/>
      <c r="JQU343" s="477"/>
      <c r="JQZ343" s="477"/>
      <c r="JRC343" s="477"/>
      <c r="JRH343" s="477"/>
      <c r="JRK343" s="477"/>
      <c r="JRP343" s="477"/>
      <c r="JRS343" s="477"/>
      <c r="JRX343" s="477"/>
      <c r="JSA343" s="477"/>
      <c r="JSF343" s="477"/>
      <c r="JSI343" s="477"/>
      <c r="JSN343" s="477"/>
      <c r="JSQ343" s="477"/>
      <c r="JSV343" s="477"/>
      <c r="JSY343" s="477"/>
      <c r="JTD343" s="477"/>
      <c r="JTG343" s="477"/>
      <c r="JTL343" s="477"/>
      <c r="JTO343" s="477"/>
      <c r="JTT343" s="477"/>
      <c r="JTW343" s="477"/>
      <c r="JUB343" s="477"/>
      <c r="JUE343" s="477"/>
      <c r="JUJ343" s="477"/>
      <c r="JUM343" s="477"/>
      <c r="JUR343" s="477"/>
      <c r="JUU343" s="477"/>
      <c r="JUZ343" s="477"/>
      <c r="JVC343" s="477"/>
      <c r="JVH343" s="477"/>
      <c r="JVK343" s="477"/>
      <c r="JVP343" s="477"/>
      <c r="JVS343" s="477"/>
      <c r="JVX343" s="477"/>
      <c r="JWA343" s="477"/>
      <c r="JWF343" s="477"/>
      <c r="JWI343" s="477"/>
      <c r="JWN343" s="477"/>
      <c r="JWQ343" s="477"/>
      <c r="JWV343" s="477"/>
      <c r="JWY343" s="477"/>
      <c r="JXD343" s="477"/>
      <c r="JXG343" s="477"/>
      <c r="JXL343" s="477"/>
      <c r="JXO343" s="477"/>
      <c r="JXT343" s="477"/>
      <c r="JXW343" s="477"/>
      <c r="JYB343" s="477"/>
      <c r="JYE343" s="477"/>
      <c r="JYJ343" s="477"/>
      <c r="JYM343" s="477"/>
      <c r="JYR343" s="477"/>
      <c r="JYU343" s="477"/>
      <c r="JYZ343" s="477"/>
      <c r="JZC343" s="477"/>
      <c r="JZH343" s="477"/>
      <c r="JZK343" s="477"/>
      <c r="JZP343" s="477"/>
      <c r="JZS343" s="477"/>
      <c r="JZX343" s="477"/>
      <c r="KAA343" s="477"/>
      <c r="KAF343" s="477"/>
      <c r="KAI343" s="477"/>
      <c r="KAN343" s="477"/>
      <c r="KAQ343" s="477"/>
      <c r="KAV343" s="477"/>
      <c r="KAY343" s="477"/>
      <c r="KBD343" s="477"/>
      <c r="KBG343" s="477"/>
      <c r="KBL343" s="477"/>
      <c r="KBO343" s="477"/>
      <c r="KBT343" s="477"/>
      <c r="KBW343" s="477"/>
      <c r="KCB343" s="477"/>
      <c r="KCE343" s="477"/>
      <c r="KCJ343" s="477"/>
      <c r="KCM343" s="477"/>
      <c r="KCR343" s="477"/>
      <c r="KCU343" s="477"/>
      <c r="KCZ343" s="477"/>
      <c r="KDC343" s="477"/>
      <c r="KDH343" s="477"/>
      <c r="KDK343" s="477"/>
      <c r="KDP343" s="477"/>
      <c r="KDS343" s="477"/>
      <c r="KDX343" s="477"/>
      <c r="KEA343" s="477"/>
      <c r="KEF343" s="477"/>
      <c r="KEI343" s="477"/>
      <c r="KEN343" s="477"/>
      <c r="KEQ343" s="477"/>
      <c r="KEV343" s="477"/>
      <c r="KEY343" s="477"/>
      <c r="KFD343" s="477"/>
      <c r="KFG343" s="477"/>
      <c r="KFL343" s="477"/>
      <c r="KFO343" s="477"/>
      <c r="KFT343" s="477"/>
      <c r="KFW343" s="477"/>
      <c r="KGB343" s="477"/>
      <c r="KGE343" s="477"/>
      <c r="KGJ343" s="477"/>
      <c r="KGM343" s="477"/>
      <c r="KGR343" s="477"/>
      <c r="KGU343" s="477"/>
      <c r="KGZ343" s="477"/>
      <c r="KHC343" s="477"/>
      <c r="KHH343" s="477"/>
      <c r="KHK343" s="477"/>
      <c r="KHP343" s="477"/>
      <c r="KHS343" s="477"/>
      <c r="KHX343" s="477"/>
      <c r="KIA343" s="477"/>
      <c r="KIF343" s="477"/>
      <c r="KII343" s="477"/>
      <c r="KIN343" s="477"/>
      <c r="KIQ343" s="477"/>
      <c r="KIV343" s="477"/>
      <c r="KIY343" s="477"/>
      <c r="KJD343" s="477"/>
      <c r="KJG343" s="477"/>
      <c r="KJL343" s="477"/>
      <c r="KJO343" s="477"/>
      <c r="KJT343" s="477"/>
      <c r="KJW343" s="477"/>
      <c r="KKB343" s="477"/>
      <c r="KKE343" s="477"/>
      <c r="KKJ343" s="477"/>
      <c r="KKM343" s="477"/>
      <c r="KKR343" s="477"/>
      <c r="KKU343" s="477"/>
      <c r="KKZ343" s="477"/>
      <c r="KLC343" s="477"/>
      <c r="KLH343" s="477"/>
      <c r="KLK343" s="477"/>
      <c r="KLP343" s="477"/>
      <c r="KLS343" s="477"/>
      <c r="KLX343" s="477"/>
      <c r="KMA343" s="477"/>
      <c r="KMF343" s="477"/>
      <c r="KMI343" s="477"/>
      <c r="KMN343" s="477"/>
      <c r="KMQ343" s="477"/>
      <c r="KMV343" s="477"/>
      <c r="KMY343" s="477"/>
      <c r="KND343" s="477"/>
      <c r="KNG343" s="477"/>
      <c r="KNL343" s="477"/>
      <c r="KNO343" s="477"/>
      <c r="KNT343" s="477"/>
      <c r="KNW343" s="477"/>
      <c r="KOB343" s="477"/>
      <c r="KOE343" s="477"/>
      <c r="KOJ343" s="477"/>
      <c r="KOM343" s="477"/>
      <c r="KOR343" s="477"/>
      <c r="KOU343" s="477"/>
      <c r="KOZ343" s="477"/>
      <c r="KPC343" s="477"/>
      <c r="KPH343" s="477"/>
      <c r="KPK343" s="477"/>
      <c r="KPP343" s="477"/>
      <c r="KPS343" s="477"/>
      <c r="KPX343" s="477"/>
      <c r="KQA343" s="477"/>
      <c r="KQF343" s="477"/>
      <c r="KQI343" s="477"/>
      <c r="KQN343" s="477"/>
      <c r="KQQ343" s="477"/>
      <c r="KQV343" s="477"/>
      <c r="KQY343" s="477"/>
      <c r="KRD343" s="477"/>
      <c r="KRG343" s="477"/>
      <c r="KRL343" s="477"/>
      <c r="KRO343" s="477"/>
      <c r="KRT343" s="477"/>
      <c r="KRW343" s="477"/>
      <c r="KSB343" s="477"/>
      <c r="KSE343" s="477"/>
      <c r="KSJ343" s="477"/>
      <c r="KSM343" s="477"/>
      <c r="KSR343" s="477"/>
      <c r="KSU343" s="477"/>
      <c r="KSZ343" s="477"/>
      <c r="KTC343" s="477"/>
      <c r="KTH343" s="477"/>
      <c r="KTK343" s="477"/>
      <c r="KTP343" s="477"/>
      <c r="KTS343" s="477"/>
      <c r="KTX343" s="477"/>
      <c r="KUA343" s="477"/>
      <c r="KUF343" s="477"/>
      <c r="KUI343" s="477"/>
      <c r="KUN343" s="477"/>
      <c r="KUQ343" s="477"/>
      <c r="KUV343" s="477"/>
      <c r="KUY343" s="477"/>
      <c r="KVD343" s="477"/>
      <c r="KVG343" s="477"/>
      <c r="KVL343" s="477"/>
      <c r="KVO343" s="477"/>
      <c r="KVT343" s="477"/>
      <c r="KVW343" s="477"/>
      <c r="KWB343" s="477"/>
      <c r="KWE343" s="477"/>
      <c r="KWJ343" s="477"/>
      <c r="KWM343" s="477"/>
      <c r="KWR343" s="477"/>
      <c r="KWU343" s="477"/>
      <c r="KWZ343" s="477"/>
      <c r="KXC343" s="477"/>
      <c r="KXH343" s="477"/>
      <c r="KXK343" s="477"/>
      <c r="KXP343" s="477"/>
      <c r="KXS343" s="477"/>
      <c r="KXX343" s="477"/>
      <c r="KYA343" s="477"/>
      <c r="KYF343" s="477"/>
      <c r="KYI343" s="477"/>
      <c r="KYN343" s="477"/>
      <c r="KYQ343" s="477"/>
      <c r="KYV343" s="477"/>
      <c r="KYY343" s="477"/>
      <c r="KZD343" s="477"/>
      <c r="KZG343" s="477"/>
      <c r="KZL343" s="477"/>
      <c r="KZO343" s="477"/>
      <c r="KZT343" s="477"/>
      <c r="KZW343" s="477"/>
      <c r="LAB343" s="477"/>
      <c r="LAE343" s="477"/>
      <c r="LAJ343" s="477"/>
      <c r="LAM343" s="477"/>
      <c r="LAR343" s="477"/>
      <c r="LAU343" s="477"/>
      <c r="LAZ343" s="477"/>
      <c r="LBC343" s="477"/>
      <c r="LBH343" s="477"/>
      <c r="LBK343" s="477"/>
      <c r="LBP343" s="477"/>
      <c r="LBS343" s="477"/>
      <c r="LBX343" s="477"/>
      <c r="LCA343" s="477"/>
      <c r="LCF343" s="477"/>
      <c r="LCI343" s="477"/>
      <c r="LCN343" s="477"/>
      <c r="LCQ343" s="477"/>
      <c r="LCV343" s="477"/>
      <c r="LCY343" s="477"/>
      <c r="LDD343" s="477"/>
      <c r="LDG343" s="477"/>
      <c r="LDL343" s="477"/>
      <c r="LDO343" s="477"/>
      <c r="LDT343" s="477"/>
      <c r="LDW343" s="477"/>
      <c r="LEB343" s="477"/>
      <c r="LEE343" s="477"/>
      <c r="LEJ343" s="477"/>
      <c r="LEM343" s="477"/>
      <c r="LER343" s="477"/>
      <c r="LEU343" s="477"/>
      <c r="LEZ343" s="477"/>
      <c r="LFC343" s="477"/>
      <c r="LFH343" s="477"/>
      <c r="LFK343" s="477"/>
      <c r="LFP343" s="477"/>
      <c r="LFS343" s="477"/>
      <c r="LFX343" s="477"/>
      <c r="LGA343" s="477"/>
      <c r="LGF343" s="477"/>
      <c r="LGI343" s="477"/>
      <c r="LGN343" s="477"/>
      <c r="LGQ343" s="477"/>
      <c r="LGV343" s="477"/>
      <c r="LGY343" s="477"/>
      <c r="LHD343" s="477"/>
      <c r="LHG343" s="477"/>
      <c r="LHL343" s="477"/>
      <c r="LHO343" s="477"/>
      <c r="LHT343" s="477"/>
      <c r="LHW343" s="477"/>
      <c r="LIB343" s="477"/>
      <c r="LIE343" s="477"/>
      <c r="LIJ343" s="477"/>
      <c r="LIM343" s="477"/>
      <c r="LIR343" s="477"/>
      <c r="LIU343" s="477"/>
      <c r="LIZ343" s="477"/>
      <c r="LJC343" s="477"/>
      <c r="LJH343" s="477"/>
      <c r="LJK343" s="477"/>
      <c r="LJP343" s="477"/>
      <c r="LJS343" s="477"/>
      <c r="LJX343" s="477"/>
      <c r="LKA343" s="477"/>
      <c r="LKF343" s="477"/>
      <c r="LKI343" s="477"/>
      <c r="LKN343" s="477"/>
      <c r="LKQ343" s="477"/>
      <c r="LKV343" s="477"/>
      <c r="LKY343" s="477"/>
      <c r="LLD343" s="477"/>
      <c r="LLG343" s="477"/>
      <c r="LLL343" s="477"/>
      <c r="LLO343" s="477"/>
      <c r="LLT343" s="477"/>
      <c r="LLW343" s="477"/>
      <c r="LMB343" s="477"/>
      <c r="LME343" s="477"/>
      <c r="LMJ343" s="477"/>
      <c r="LMM343" s="477"/>
      <c r="LMR343" s="477"/>
      <c r="LMU343" s="477"/>
      <c r="LMZ343" s="477"/>
      <c r="LNC343" s="477"/>
      <c r="LNH343" s="477"/>
      <c r="LNK343" s="477"/>
      <c r="LNP343" s="477"/>
      <c r="LNS343" s="477"/>
      <c r="LNX343" s="477"/>
      <c r="LOA343" s="477"/>
      <c r="LOF343" s="477"/>
      <c r="LOI343" s="477"/>
      <c r="LON343" s="477"/>
      <c r="LOQ343" s="477"/>
      <c r="LOV343" s="477"/>
      <c r="LOY343" s="477"/>
      <c r="LPD343" s="477"/>
      <c r="LPG343" s="477"/>
      <c r="LPL343" s="477"/>
      <c r="LPO343" s="477"/>
      <c r="LPT343" s="477"/>
      <c r="LPW343" s="477"/>
      <c r="LQB343" s="477"/>
      <c r="LQE343" s="477"/>
      <c r="LQJ343" s="477"/>
      <c r="LQM343" s="477"/>
      <c r="LQR343" s="477"/>
      <c r="LQU343" s="477"/>
      <c r="LQZ343" s="477"/>
      <c r="LRC343" s="477"/>
      <c r="LRH343" s="477"/>
      <c r="LRK343" s="477"/>
      <c r="LRP343" s="477"/>
      <c r="LRS343" s="477"/>
      <c r="LRX343" s="477"/>
      <c r="LSA343" s="477"/>
      <c r="LSF343" s="477"/>
      <c r="LSI343" s="477"/>
      <c r="LSN343" s="477"/>
      <c r="LSQ343" s="477"/>
      <c r="LSV343" s="477"/>
      <c r="LSY343" s="477"/>
      <c r="LTD343" s="477"/>
      <c r="LTG343" s="477"/>
      <c r="LTL343" s="477"/>
      <c r="LTO343" s="477"/>
      <c r="LTT343" s="477"/>
      <c r="LTW343" s="477"/>
      <c r="LUB343" s="477"/>
      <c r="LUE343" s="477"/>
      <c r="LUJ343" s="477"/>
      <c r="LUM343" s="477"/>
      <c r="LUR343" s="477"/>
      <c r="LUU343" s="477"/>
      <c r="LUZ343" s="477"/>
      <c r="LVC343" s="477"/>
      <c r="LVH343" s="477"/>
      <c r="LVK343" s="477"/>
      <c r="LVP343" s="477"/>
      <c r="LVS343" s="477"/>
      <c r="LVX343" s="477"/>
      <c r="LWA343" s="477"/>
      <c r="LWF343" s="477"/>
      <c r="LWI343" s="477"/>
      <c r="LWN343" s="477"/>
      <c r="LWQ343" s="477"/>
      <c r="LWV343" s="477"/>
      <c r="LWY343" s="477"/>
      <c r="LXD343" s="477"/>
      <c r="LXG343" s="477"/>
      <c r="LXL343" s="477"/>
      <c r="LXO343" s="477"/>
      <c r="LXT343" s="477"/>
      <c r="LXW343" s="477"/>
      <c r="LYB343" s="477"/>
      <c r="LYE343" s="477"/>
      <c r="LYJ343" s="477"/>
      <c r="LYM343" s="477"/>
      <c r="LYR343" s="477"/>
      <c r="LYU343" s="477"/>
      <c r="LYZ343" s="477"/>
      <c r="LZC343" s="477"/>
      <c r="LZH343" s="477"/>
      <c r="LZK343" s="477"/>
      <c r="LZP343" s="477"/>
      <c r="LZS343" s="477"/>
      <c r="LZX343" s="477"/>
      <c r="MAA343" s="477"/>
      <c r="MAF343" s="477"/>
      <c r="MAI343" s="477"/>
      <c r="MAN343" s="477"/>
      <c r="MAQ343" s="477"/>
      <c r="MAV343" s="477"/>
      <c r="MAY343" s="477"/>
      <c r="MBD343" s="477"/>
      <c r="MBG343" s="477"/>
      <c r="MBL343" s="477"/>
      <c r="MBO343" s="477"/>
      <c r="MBT343" s="477"/>
      <c r="MBW343" s="477"/>
      <c r="MCB343" s="477"/>
      <c r="MCE343" s="477"/>
      <c r="MCJ343" s="477"/>
      <c r="MCM343" s="477"/>
      <c r="MCR343" s="477"/>
      <c r="MCU343" s="477"/>
      <c r="MCZ343" s="477"/>
      <c r="MDC343" s="477"/>
      <c r="MDH343" s="477"/>
      <c r="MDK343" s="477"/>
      <c r="MDP343" s="477"/>
      <c r="MDS343" s="477"/>
      <c r="MDX343" s="477"/>
      <c r="MEA343" s="477"/>
      <c r="MEF343" s="477"/>
      <c r="MEI343" s="477"/>
      <c r="MEN343" s="477"/>
      <c r="MEQ343" s="477"/>
      <c r="MEV343" s="477"/>
      <c r="MEY343" s="477"/>
      <c r="MFD343" s="477"/>
      <c r="MFG343" s="477"/>
      <c r="MFL343" s="477"/>
      <c r="MFO343" s="477"/>
      <c r="MFT343" s="477"/>
      <c r="MFW343" s="477"/>
      <c r="MGB343" s="477"/>
      <c r="MGE343" s="477"/>
      <c r="MGJ343" s="477"/>
      <c r="MGM343" s="477"/>
      <c r="MGR343" s="477"/>
      <c r="MGU343" s="477"/>
      <c r="MGZ343" s="477"/>
      <c r="MHC343" s="477"/>
      <c r="MHH343" s="477"/>
      <c r="MHK343" s="477"/>
      <c r="MHP343" s="477"/>
      <c r="MHS343" s="477"/>
      <c r="MHX343" s="477"/>
      <c r="MIA343" s="477"/>
      <c r="MIF343" s="477"/>
      <c r="MII343" s="477"/>
      <c r="MIN343" s="477"/>
      <c r="MIQ343" s="477"/>
      <c r="MIV343" s="477"/>
      <c r="MIY343" s="477"/>
      <c r="MJD343" s="477"/>
      <c r="MJG343" s="477"/>
      <c r="MJL343" s="477"/>
      <c r="MJO343" s="477"/>
      <c r="MJT343" s="477"/>
      <c r="MJW343" s="477"/>
      <c r="MKB343" s="477"/>
      <c r="MKE343" s="477"/>
      <c r="MKJ343" s="477"/>
      <c r="MKM343" s="477"/>
      <c r="MKR343" s="477"/>
      <c r="MKU343" s="477"/>
      <c r="MKZ343" s="477"/>
      <c r="MLC343" s="477"/>
      <c r="MLH343" s="477"/>
      <c r="MLK343" s="477"/>
      <c r="MLP343" s="477"/>
      <c r="MLS343" s="477"/>
      <c r="MLX343" s="477"/>
      <c r="MMA343" s="477"/>
      <c r="MMF343" s="477"/>
      <c r="MMI343" s="477"/>
      <c r="MMN343" s="477"/>
      <c r="MMQ343" s="477"/>
      <c r="MMV343" s="477"/>
      <c r="MMY343" s="477"/>
      <c r="MND343" s="477"/>
      <c r="MNG343" s="477"/>
      <c r="MNL343" s="477"/>
      <c r="MNO343" s="477"/>
      <c r="MNT343" s="477"/>
      <c r="MNW343" s="477"/>
      <c r="MOB343" s="477"/>
      <c r="MOE343" s="477"/>
      <c r="MOJ343" s="477"/>
      <c r="MOM343" s="477"/>
      <c r="MOR343" s="477"/>
      <c r="MOU343" s="477"/>
      <c r="MOZ343" s="477"/>
      <c r="MPC343" s="477"/>
      <c r="MPH343" s="477"/>
      <c r="MPK343" s="477"/>
      <c r="MPP343" s="477"/>
      <c r="MPS343" s="477"/>
      <c r="MPX343" s="477"/>
      <c r="MQA343" s="477"/>
      <c r="MQF343" s="477"/>
      <c r="MQI343" s="477"/>
      <c r="MQN343" s="477"/>
      <c r="MQQ343" s="477"/>
      <c r="MQV343" s="477"/>
      <c r="MQY343" s="477"/>
      <c r="MRD343" s="477"/>
      <c r="MRG343" s="477"/>
      <c r="MRL343" s="477"/>
      <c r="MRO343" s="477"/>
      <c r="MRT343" s="477"/>
      <c r="MRW343" s="477"/>
      <c r="MSB343" s="477"/>
      <c r="MSE343" s="477"/>
      <c r="MSJ343" s="477"/>
      <c r="MSM343" s="477"/>
      <c r="MSR343" s="477"/>
      <c r="MSU343" s="477"/>
      <c r="MSZ343" s="477"/>
      <c r="MTC343" s="477"/>
      <c r="MTH343" s="477"/>
      <c r="MTK343" s="477"/>
      <c r="MTP343" s="477"/>
      <c r="MTS343" s="477"/>
      <c r="MTX343" s="477"/>
      <c r="MUA343" s="477"/>
      <c r="MUF343" s="477"/>
      <c r="MUI343" s="477"/>
      <c r="MUN343" s="477"/>
      <c r="MUQ343" s="477"/>
      <c r="MUV343" s="477"/>
      <c r="MUY343" s="477"/>
      <c r="MVD343" s="477"/>
      <c r="MVG343" s="477"/>
      <c r="MVL343" s="477"/>
      <c r="MVO343" s="477"/>
      <c r="MVT343" s="477"/>
      <c r="MVW343" s="477"/>
      <c r="MWB343" s="477"/>
      <c r="MWE343" s="477"/>
      <c r="MWJ343" s="477"/>
      <c r="MWM343" s="477"/>
      <c r="MWR343" s="477"/>
      <c r="MWU343" s="477"/>
      <c r="MWZ343" s="477"/>
      <c r="MXC343" s="477"/>
      <c r="MXH343" s="477"/>
      <c r="MXK343" s="477"/>
      <c r="MXP343" s="477"/>
      <c r="MXS343" s="477"/>
      <c r="MXX343" s="477"/>
      <c r="MYA343" s="477"/>
      <c r="MYF343" s="477"/>
      <c r="MYI343" s="477"/>
      <c r="MYN343" s="477"/>
      <c r="MYQ343" s="477"/>
      <c r="MYV343" s="477"/>
      <c r="MYY343" s="477"/>
      <c r="MZD343" s="477"/>
      <c r="MZG343" s="477"/>
      <c r="MZL343" s="477"/>
      <c r="MZO343" s="477"/>
      <c r="MZT343" s="477"/>
      <c r="MZW343" s="477"/>
      <c r="NAB343" s="477"/>
      <c r="NAE343" s="477"/>
      <c r="NAJ343" s="477"/>
      <c r="NAM343" s="477"/>
      <c r="NAR343" s="477"/>
      <c r="NAU343" s="477"/>
      <c r="NAZ343" s="477"/>
      <c r="NBC343" s="477"/>
      <c r="NBH343" s="477"/>
      <c r="NBK343" s="477"/>
      <c r="NBP343" s="477"/>
      <c r="NBS343" s="477"/>
      <c r="NBX343" s="477"/>
      <c r="NCA343" s="477"/>
      <c r="NCF343" s="477"/>
      <c r="NCI343" s="477"/>
      <c r="NCN343" s="477"/>
      <c r="NCQ343" s="477"/>
      <c r="NCV343" s="477"/>
      <c r="NCY343" s="477"/>
      <c r="NDD343" s="477"/>
      <c r="NDG343" s="477"/>
      <c r="NDL343" s="477"/>
      <c r="NDO343" s="477"/>
      <c r="NDT343" s="477"/>
      <c r="NDW343" s="477"/>
      <c r="NEB343" s="477"/>
      <c r="NEE343" s="477"/>
      <c r="NEJ343" s="477"/>
      <c r="NEM343" s="477"/>
      <c r="NER343" s="477"/>
      <c r="NEU343" s="477"/>
      <c r="NEZ343" s="477"/>
      <c r="NFC343" s="477"/>
      <c r="NFH343" s="477"/>
      <c r="NFK343" s="477"/>
      <c r="NFP343" s="477"/>
      <c r="NFS343" s="477"/>
      <c r="NFX343" s="477"/>
      <c r="NGA343" s="477"/>
      <c r="NGF343" s="477"/>
      <c r="NGI343" s="477"/>
      <c r="NGN343" s="477"/>
      <c r="NGQ343" s="477"/>
      <c r="NGV343" s="477"/>
      <c r="NGY343" s="477"/>
      <c r="NHD343" s="477"/>
      <c r="NHG343" s="477"/>
      <c r="NHL343" s="477"/>
      <c r="NHO343" s="477"/>
      <c r="NHT343" s="477"/>
      <c r="NHW343" s="477"/>
      <c r="NIB343" s="477"/>
      <c r="NIE343" s="477"/>
      <c r="NIJ343" s="477"/>
      <c r="NIM343" s="477"/>
      <c r="NIR343" s="477"/>
      <c r="NIU343" s="477"/>
      <c r="NIZ343" s="477"/>
      <c r="NJC343" s="477"/>
      <c r="NJH343" s="477"/>
      <c r="NJK343" s="477"/>
      <c r="NJP343" s="477"/>
      <c r="NJS343" s="477"/>
      <c r="NJX343" s="477"/>
      <c r="NKA343" s="477"/>
      <c r="NKF343" s="477"/>
      <c r="NKI343" s="477"/>
      <c r="NKN343" s="477"/>
      <c r="NKQ343" s="477"/>
      <c r="NKV343" s="477"/>
      <c r="NKY343" s="477"/>
      <c r="NLD343" s="477"/>
      <c r="NLG343" s="477"/>
      <c r="NLL343" s="477"/>
      <c r="NLO343" s="477"/>
      <c r="NLT343" s="477"/>
      <c r="NLW343" s="477"/>
      <c r="NMB343" s="477"/>
      <c r="NME343" s="477"/>
      <c r="NMJ343" s="477"/>
      <c r="NMM343" s="477"/>
      <c r="NMR343" s="477"/>
      <c r="NMU343" s="477"/>
      <c r="NMZ343" s="477"/>
      <c r="NNC343" s="477"/>
      <c r="NNH343" s="477"/>
      <c r="NNK343" s="477"/>
      <c r="NNP343" s="477"/>
      <c r="NNS343" s="477"/>
      <c r="NNX343" s="477"/>
      <c r="NOA343" s="477"/>
      <c r="NOF343" s="477"/>
      <c r="NOI343" s="477"/>
      <c r="NON343" s="477"/>
      <c r="NOQ343" s="477"/>
      <c r="NOV343" s="477"/>
      <c r="NOY343" s="477"/>
      <c r="NPD343" s="477"/>
      <c r="NPG343" s="477"/>
      <c r="NPL343" s="477"/>
      <c r="NPO343" s="477"/>
      <c r="NPT343" s="477"/>
      <c r="NPW343" s="477"/>
      <c r="NQB343" s="477"/>
      <c r="NQE343" s="477"/>
      <c r="NQJ343" s="477"/>
      <c r="NQM343" s="477"/>
      <c r="NQR343" s="477"/>
      <c r="NQU343" s="477"/>
      <c r="NQZ343" s="477"/>
      <c r="NRC343" s="477"/>
      <c r="NRH343" s="477"/>
      <c r="NRK343" s="477"/>
      <c r="NRP343" s="477"/>
      <c r="NRS343" s="477"/>
      <c r="NRX343" s="477"/>
      <c r="NSA343" s="477"/>
      <c r="NSF343" s="477"/>
      <c r="NSI343" s="477"/>
      <c r="NSN343" s="477"/>
      <c r="NSQ343" s="477"/>
      <c r="NSV343" s="477"/>
      <c r="NSY343" s="477"/>
      <c r="NTD343" s="477"/>
      <c r="NTG343" s="477"/>
      <c r="NTL343" s="477"/>
      <c r="NTO343" s="477"/>
      <c r="NTT343" s="477"/>
      <c r="NTW343" s="477"/>
      <c r="NUB343" s="477"/>
      <c r="NUE343" s="477"/>
      <c r="NUJ343" s="477"/>
      <c r="NUM343" s="477"/>
      <c r="NUR343" s="477"/>
      <c r="NUU343" s="477"/>
      <c r="NUZ343" s="477"/>
      <c r="NVC343" s="477"/>
      <c r="NVH343" s="477"/>
      <c r="NVK343" s="477"/>
      <c r="NVP343" s="477"/>
      <c r="NVS343" s="477"/>
      <c r="NVX343" s="477"/>
      <c r="NWA343" s="477"/>
      <c r="NWF343" s="477"/>
      <c r="NWI343" s="477"/>
      <c r="NWN343" s="477"/>
      <c r="NWQ343" s="477"/>
      <c r="NWV343" s="477"/>
      <c r="NWY343" s="477"/>
      <c r="NXD343" s="477"/>
      <c r="NXG343" s="477"/>
      <c r="NXL343" s="477"/>
      <c r="NXO343" s="477"/>
      <c r="NXT343" s="477"/>
      <c r="NXW343" s="477"/>
      <c r="NYB343" s="477"/>
      <c r="NYE343" s="477"/>
      <c r="NYJ343" s="477"/>
      <c r="NYM343" s="477"/>
      <c r="NYR343" s="477"/>
      <c r="NYU343" s="477"/>
      <c r="NYZ343" s="477"/>
      <c r="NZC343" s="477"/>
      <c r="NZH343" s="477"/>
      <c r="NZK343" s="477"/>
      <c r="NZP343" s="477"/>
      <c r="NZS343" s="477"/>
      <c r="NZX343" s="477"/>
      <c r="OAA343" s="477"/>
      <c r="OAF343" s="477"/>
      <c r="OAI343" s="477"/>
      <c r="OAN343" s="477"/>
      <c r="OAQ343" s="477"/>
      <c r="OAV343" s="477"/>
      <c r="OAY343" s="477"/>
      <c r="OBD343" s="477"/>
      <c r="OBG343" s="477"/>
      <c r="OBL343" s="477"/>
      <c r="OBO343" s="477"/>
      <c r="OBT343" s="477"/>
      <c r="OBW343" s="477"/>
      <c r="OCB343" s="477"/>
      <c r="OCE343" s="477"/>
      <c r="OCJ343" s="477"/>
      <c r="OCM343" s="477"/>
      <c r="OCR343" s="477"/>
      <c r="OCU343" s="477"/>
      <c r="OCZ343" s="477"/>
      <c r="ODC343" s="477"/>
      <c r="ODH343" s="477"/>
      <c r="ODK343" s="477"/>
      <c r="ODP343" s="477"/>
      <c r="ODS343" s="477"/>
      <c r="ODX343" s="477"/>
      <c r="OEA343" s="477"/>
      <c r="OEF343" s="477"/>
      <c r="OEI343" s="477"/>
      <c r="OEN343" s="477"/>
      <c r="OEQ343" s="477"/>
      <c r="OEV343" s="477"/>
      <c r="OEY343" s="477"/>
      <c r="OFD343" s="477"/>
      <c r="OFG343" s="477"/>
      <c r="OFL343" s="477"/>
      <c r="OFO343" s="477"/>
      <c r="OFT343" s="477"/>
      <c r="OFW343" s="477"/>
      <c r="OGB343" s="477"/>
      <c r="OGE343" s="477"/>
      <c r="OGJ343" s="477"/>
      <c r="OGM343" s="477"/>
      <c r="OGR343" s="477"/>
      <c r="OGU343" s="477"/>
      <c r="OGZ343" s="477"/>
      <c r="OHC343" s="477"/>
      <c r="OHH343" s="477"/>
      <c r="OHK343" s="477"/>
      <c r="OHP343" s="477"/>
      <c r="OHS343" s="477"/>
      <c r="OHX343" s="477"/>
      <c r="OIA343" s="477"/>
      <c r="OIF343" s="477"/>
      <c r="OII343" s="477"/>
      <c r="OIN343" s="477"/>
      <c r="OIQ343" s="477"/>
      <c r="OIV343" s="477"/>
      <c r="OIY343" s="477"/>
      <c r="OJD343" s="477"/>
      <c r="OJG343" s="477"/>
      <c r="OJL343" s="477"/>
      <c r="OJO343" s="477"/>
      <c r="OJT343" s="477"/>
      <c r="OJW343" s="477"/>
      <c r="OKB343" s="477"/>
      <c r="OKE343" s="477"/>
      <c r="OKJ343" s="477"/>
      <c r="OKM343" s="477"/>
      <c r="OKR343" s="477"/>
      <c r="OKU343" s="477"/>
      <c r="OKZ343" s="477"/>
      <c r="OLC343" s="477"/>
      <c r="OLH343" s="477"/>
      <c r="OLK343" s="477"/>
      <c r="OLP343" s="477"/>
      <c r="OLS343" s="477"/>
      <c r="OLX343" s="477"/>
      <c r="OMA343" s="477"/>
      <c r="OMF343" s="477"/>
      <c r="OMI343" s="477"/>
      <c r="OMN343" s="477"/>
      <c r="OMQ343" s="477"/>
      <c r="OMV343" s="477"/>
      <c r="OMY343" s="477"/>
      <c r="OND343" s="477"/>
      <c r="ONG343" s="477"/>
      <c r="ONL343" s="477"/>
      <c r="ONO343" s="477"/>
      <c r="ONT343" s="477"/>
      <c r="ONW343" s="477"/>
      <c r="OOB343" s="477"/>
      <c r="OOE343" s="477"/>
      <c r="OOJ343" s="477"/>
      <c r="OOM343" s="477"/>
      <c r="OOR343" s="477"/>
      <c r="OOU343" s="477"/>
      <c r="OOZ343" s="477"/>
      <c r="OPC343" s="477"/>
      <c r="OPH343" s="477"/>
      <c r="OPK343" s="477"/>
      <c r="OPP343" s="477"/>
      <c r="OPS343" s="477"/>
      <c r="OPX343" s="477"/>
      <c r="OQA343" s="477"/>
      <c r="OQF343" s="477"/>
      <c r="OQI343" s="477"/>
      <c r="OQN343" s="477"/>
      <c r="OQQ343" s="477"/>
      <c r="OQV343" s="477"/>
      <c r="OQY343" s="477"/>
      <c r="ORD343" s="477"/>
      <c r="ORG343" s="477"/>
      <c r="ORL343" s="477"/>
      <c r="ORO343" s="477"/>
      <c r="ORT343" s="477"/>
      <c r="ORW343" s="477"/>
      <c r="OSB343" s="477"/>
      <c r="OSE343" s="477"/>
      <c r="OSJ343" s="477"/>
      <c r="OSM343" s="477"/>
      <c r="OSR343" s="477"/>
      <c r="OSU343" s="477"/>
      <c r="OSZ343" s="477"/>
      <c r="OTC343" s="477"/>
      <c r="OTH343" s="477"/>
      <c r="OTK343" s="477"/>
      <c r="OTP343" s="477"/>
      <c r="OTS343" s="477"/>
      <c r="OTX343" s="477"/>
      <c r="OUA343" s="477"/>
      <c r="OUF343" s="477"/>
      <c r="OUI343" s="477"/>
      <c r="OUN343" s="477"/>
      <c r="OUQ343" s="477"/>
      <c r="OUV343" s="477"/>
      <c r="OUY343" s="477"/>
      <c r="OVD343" s="477"/>
      <c r="OVG343" s="477"/>
      <c r="OVL343" s="477"/>
      <c r="OVO343" s="477"/>
      <c r="OVT343" s="477"/>
      <c r="OVW343" s="477"/>
      <c r="OWB343" s="477"/>
      <c r="OWE343" s="477"/>
      <c r="OWJ343" s="477"/>
      <c r="OWM343" s="477"/>
      <c r="OWR343" s="477"/>
      <c r="OWU343" s="477"/>
      <c r="OWZ343" s="477"/>
      <c r="OXC343" s="477"/>
      <c r="OXH343" s="477"/>
      <c r="OXK343" s="477"/>
      <c r="OXP343" s="477"/>
      <c r="OXS343" s="477"/>
      <c r="OXX343" s="477"/>
      <c r="OYA343" s="477"/>
      <c r="OYF343" s="477"/>
      <c r="OYI343" s="477"/>
      <c r="OYN343" s="477"/>
      <c r="OYQ343" s="477"/>
      <c r="OYV343" s="477"/>
      <c r="OYY343" s="477"/>
      <c r="OZD343" s="477"/>
      <c r="OZG343" s="477"/>
      <c r="OZL343" s="477"/>
      <c r="OZO343" s="477"/>
      <c r="OZT343" s="477"/>
      <c r="OZW343" s="477"/>
      <c r="PAB343" s="477"/>
      <c r="PAE343" s="477"/>
      <c r="PAJ343" s="477"/>
      <c r="PAM343" s="477"/>
      <c r="PAR343" s="477"/>
      <c r="PAU343" s="477"/>
      <c r="PAZ343" s="477"/>
      <c r="PBC343" s="477"/>
      <c r="PBH343" s="477"/>
      <c r="PBK343" s="477"/>
      <c r="PBP343" s="477"/>
      <c r="PBS343" s="477"/>
      <c r="PBX343" s="477"/>
      <c r="PCA343" s="477"/>
      <c r="PCF343" s="477"/>
      <c r="PCI343" s="477"/>
      <c r="PCN343" s="477"/>
      <c r="PCQ343" s="477"/>
      <c r="PCV343" s="477"/>
      <c r="PCY343" s="477"/>
      <c r="PDD343" s="477"/>
      <c r="PDG343" s="477"/>
      <c r="PDL343" s="477"/>
      <c r="PDO343" s="477"/>
      <c r="PDT343" s="477"/>
      <c r="PDW343" s="477"/>
      <c r="PEB343" s="477"/>
      <c r="PEE343" s="477"/>
      <c r="PEJ343" s="477"/>
      <c r="PEM343" s="477"/>
      <c r="PER343" s="477"/>
      <c r="PEU343" s="477"/>
      <c r="PEZ343" s="477"/>
      <c r="PFC343" s="477"/>
      <c r="PFH343" s="477"/>
      <c r="PFK343" s="477"/>
      <c r="PFP343" s="477"/>
      <c r="PFS343" s="477"/>
      <c r="PFX343" s="477"/>
      <c r="PGA343" s="477"/>
      <c r="PGF343" s="477"/>
      <c r="PGI343" s="477"/>
      <c r="PGN343" s="477"/>
      <c r="PGQ343" s="477"/>
      <c r="PGV343" s="477"/>
      <c r="PGY343" s="477"/>
      <c r="PHD343" s="477"/>
      <c r="PHG343" s="477"/>
      <c r="PHL343" s="477"/>
      <c r="PHO343" s="477"/>
      <c r="PHT343" s="477"/>
      <c r="PHW343" s="477"/>
      <c r="PIB343" s="477"/>
      <c r="PIE343" s="477"/>
      <c r="PIJ343" s="477"/>
      <c r="PIM343" s="477"/>
      <c r="PIR343" s="477"/>
      <c r="PIU343" s="477"/>
      <c r="PIZ343" s="477"/>
      <c r="PJC343" s="477"/>
      <c r="PJH343" s="477"/>
      <c r="PJK343" s="477"/>
      <c r="PJP343" s="477"/>
      <c r="PJS343" s="477"/>
      <c r="PJX343" s="477"/>
      <c r="PKA343" s="477"/>
      <c r="PKF343" s="477"/>
      <c r="PKI343" s="477"/>
      <c r="PKN343" s="477"/>
      <c r="PKQ343" s="477"/>
      <c r="PKV343" s="477"/>
      <c r="PKY343" s="477"/>
      <c r="PLD343" s="477"/>
      <c r="PLG343" s="477"/>
      <c r="PLL343" s="477"/>
      <c r="PLO343" s="477"/>
      <c r="PLT343" s="477"/>
      <c r="PLW343" s="477"/>
      <c r="PMB343" s="477"/>
      <c r="PME343" s="477"/>
      <c r="PMJ343" s="477"/>
      <c r="PMM343" s="477"/>
      <c r="PMR343" s="477"/>
      <c r="PMU343" s="477"/>
      <c r="PMZ343" s="477"/>
      <c r="PNC343" s="477"/>
      <c r="PNH343" s="477"/>
      <c r="PNK343" s="477"/>
      <c r="PNP343" s="477"/>
      <c r="PNS343" s="477"/>
      <c r="PNX343" s="477"/>
      <c r="POA343" s="477"/>
      <c r="POF343" s="477"/>
      <c r="POI343" s="477"/>
      <c r="PON343" s="477"/>
      <c r="POQ343" s="477"/>
      <c r="POV343" s="477"/>
      <c r="POY343" s="477"/>
      <c r="PPD343" s="477"/>
      <c r="PPG343" s="477"/>
      <c r="PPL343" s="477"/>
      <c r="PPO343" s="477"/>
      <c r="PPT343" s="477"/>
      <c r="PPW343" s="477"/>
      <c r="PQB343" s="477"/>
      <c r="PQE343" s="477"/>
      <c r="PQJ343" s="477"/>
      <c r="PQM343" s="477"/>
      <c r="PQR343" s="477"/>
      <c r="PQU343" s="477"/>
      <c r="PQZ343" s="477"/>
      <c r="PRC343" s="477"/>
      <c r="PRH343" s="477"/>
      <c r="PRK343" s="477"/>
      <c r="PRP343" s="477"/>
      <c r="PRS343" s="477"/>
      <c r="PRX343" s="477"/>
      <c r="PSA343" s="477"/>
      <c r="PSF343" s="477"/>
      <c r="PSI343" s="477"/>
      <c r="PSN343" s="477"/>
      <c r="PSQ343" s="477"/>
      <c r="PSV343" s="477"/>
      <c r="PSY343" s="477"/>
      <c r="PTD343" s="477"/>
      <c r="PTG343" s="477"/>
      <c r="PTL343" s="477"/>
      <c r="PTO343" s="477"/>
      <c r="PTT343" s="477"/>
      <c r="PTW343" s="477"/>
      <c r="PUB343" s="477"/>
      <c r="PUE343" s="477"/>
      <c r="PUJ343" s="477"/>
      <c r="PUM343" s="477"/>
      <c r="PUR343" s="477"/>
      <c r="PUU343" s="477"/>
      <c r="PUZ343" s="477"/>
      <c r="PVC343" s="477"/>
      <c r="PVH343" s="477"/>
      <c r="PVK343" s="477"/>
      <c r="PVP343" s="477"/>
      <c r="PVS343" s="477"/>
      <c r="PVX343" s="477"/>
      <c r="PWA343" s="477"/>
      <c r="PWF343" s="477"/>
      <c r="PWI343" s="477"/>
      <c r="PWN343" s="477"/>
      <c r="PWQ343" s="477"/>
      <c r="PWV343" s="477"/>
      <c r="PWY343" s="477"/>
      <c r="PXD343" s="477"/>
      <c r="PXG343" s="477"/>
      <c r="PXL343" s="477"/>
      <c r="PXO343" s="477"/>
      <c r="PXT343" s="477"/>
      <c r="PXW343" s="477"/>
      <c r="PYB343" s="477"/>
      <c r="PYE343" s="477"/>
      <c r="PYJ343" s="477"/>
      <c r="PYM343" s="477"/>
      <c r="PYR343" s="477"/>
      <c r="PYU343" s="477"/>
      <c r="PYZ343" s="477"/>
      <c r="PZC343" s="477"/>
      <c r="PZH343" s="477"/>
      <c r="PZK343" s="477"/>
      <c r="PZP343" s="477"/>
      <c r="PZS343" s="477"/>
      <c r="PZX343" s="477"/>
      <c r="QAA343" s="477"/>
      <c r="QAF343" s="477"/>
      <c r="QAI343" s="477"/>
      <c r="QAN343" s="477"/>
      <c r="QAQ343" s="477"/>
      <c r="QAV343" s="477"/>
      <c r="QAY343" s="477"/>
      <c r="QBD343" s="477"/>
      <c r="QBG343" s="477"/>
      <c r="QBL343" s="477"/>
      <c r="QBO343" s="477"/>
      <c r="QBT343" s="477"/>
      <c r="QBW343" s="477"/>
      <c r="QCB343" s="477"/>
      <c r="QCE343" s="477"/>
      <c r="QCJ343" s="477"/>
      <c r="QCM343" s="477"/>
      <c r="QCR343" s="477"/>
      <c r="QCU343" s="477"/>
      <c r="QCZ343" s="477"/>
      <c r="QDC343" s="477"/>
      <c r="QDH343" s="477"/>
      <c r="QDK343" s="477"/>
      <c r="QDP343" s="477"/>
      <c r="QDS343" s="477"/>
      <c r="QDX343" s="477"/>
      <c r="QEA343" s="477"/>
      <c r="QEF343" s="477"/>
      <c r="QEI343" s="477"/>
      <c r="QEN343" s="477"/>
      <c r="QEQ343" s="477"/>
      <c r="QEV343" s="477"/>
      <c r="QEY343" s="477"/>
      <c r="QFD343" s="477"/>
      <c r="QFG343" s="477"/>
      <c r="QFL343" s="477"/>
      <c r="QFO343" s="477"/>
      <c r="QFT343" s="477"/>
      <c r="QFW343" s="477"/>
      <c r="QGB343" s="477"/>
      <c r="QGE343" s="477"/>
      <c r="QGJ343" s="477"/>
      <c r="QGM343" s="477"/>
      <c r="QGR343" s="477"/>
      <c r="QGU343" s="477"/>
      <c r="QGZ343" s="477"/>
      <c r="QHC343" s="477"/>
      <c r="QHH343" s="477"/>
      <c r="QHK343" s="477"/>
      <c r="QHP343" s="477"/>
      <c r="QHS343" s="477"/>
      <c r="QHX343" s="477"/>
      <c r="QIA343" s="477"/>
      <c r="QIF343" s="477"/>
      <c r="QII343" s="477"/>
      <c r="QIN343" s="477"/>
      <c r="QIQ343" s="477"/>
      <c r="QIV343" s="477"/>
      <c r="QIY343" s="477"/>
      <c r="QJD343" s="477"/>
      <c r="QJG343" s="477"/>
      <c r="QJL343" s="477"/>
      <c r="QJO343" s="477"/>
      <c r="QJT343" s="477"/>
      <c r="QJW343" s="477"/>
      <c r="QKB343" s="477"/>
      <c r="QKE343" s="477"/>
      <c r="QKJ343" s="477"/>
      <c r="QKM343" s="477"/>
      <c r="QKR343" s="477"/>
      <c r="QKU343" s="477"/>
      <c r="QKZ343" s="477"/>
      <c r="QLC343" s="477"/>
      <c r="QLH343" s="477"/>
      <c r="QLK343" s="477"/>
      <c r="QLP343" s="477"/>
      <c r="QLS343" s="477"/>
      <c r="QLX343" s="477"/>
      <c r="QMA343" s="477"/>
      <c r="QMF343" s="477"/>
      <c r="QMI343" s="477"/>
      <c r="QMN343" s="477"/>
      <c r="QMQ343" s="477"/>
      <c r="QMV343" s="477"/>
      <c r="QMY343" s="477"/>
      <c r="QND343" s="477"/>
      <c r="QNG343" s="477"/>
      <c r="QNL343" s="477"/>
      <c r="QNO343" s="477"/>
      <c r="QNT343" s="477"/>
      <c r="QNW343" s="477"/>
      <c r="QOB343" s="477"/>
      <c r="QOE343" s="477"/>
      <c r="QOJ343" s="477"/>
      <c r="QOM343" s="477"/>
      <c r="QOR343" s="477"/>
      <c r="QOU343" s="477"/>
      <c r="QOZ343" s="477"/>
      <c r="QPC343" s="477"/>
      <c r="QPH343" s="477"/>
      <c r="QPK343" s="477"/>
      <c r="QPP343" s="477"/>
      <c r="QPS343" s="477"/>
      <c r="QPX343" s="477"/>
      <c r="QQA343" s="477"/>
      <c r="QQF343" s="477"/>
      <c r="QQI343" s="477"/>
      <c r="QQN343" s="477"/>
      <c r="QQQ343" s="477"/>
      <c r="QQV343" s="477"/>
      <c r="QQY343" s="477"/>
      <c r="QRD343" s="477"/>
      <c r="QRG343" s="477"/>
      <c r="QRL343" s="477"/>
      <c r="QRO343" s="477"/>
      <c r="QRT343" s="477"/>
      <c r="QRW343" s="477"/>
      <c r="QSB343" s="477"/>
      <c r="QSE343" s="477"/>
      <c r="QSJ343" s="477"/>
      <c r="QSM343" s="477"/>
      <c r="QSR343" s="477"/>
      <c r="QSU343" s="477"/>
      <c r="QSZ343" s="477"/>
      <c r="QTC343" s="477"/>
      <c r="QTH343" s="477"/>
      <c r="QTK343" s="477"/>
      <c r="QTP343" s="477"/>
      <c r="QTS343" s="477"/>
      <c r="QTX343" s="477"/>
      <c r="QUA343" s="477"/>
      <c r="QUF343" s="477"/>
      <c r="QUI343" s="477"/>
      <c r="QUN343" s="477"/>
      <c r="QUQ343" s="477"/>
      <c r="QUV343" s="477"/>
      <c r="QUY343" s="477"/>
      <c r="QVD343" s="477"/>
      <c r="QVG343" s="477"/>
      <c r="QVL343" s="477"/>
      <c r="QVO343" s="477"/>
      <c r="QVT343" s="477"/>
      <c r="QVW343" s="477"/>
      <c r="QWB343" s="477"/>
      <c r="QWE343" s="477"/>
      <c r="QWJ343" s="477"/>
      <c r="QWM343" s="477"/>
      <c r="QWR343" s="477"/>
      <c r="QWU343" s="477"/>
      <c r="QWZ343" s="477"/>
      <c r="QXC343" s="477"/>
      <c r="QXH343" s="477"/>
      <c r="QXK343" s="477"/>
      <c r="QXP343" s="477"/>
      <c r="QXS343" s="477"/>
      <c r="QXX343" s="477"/>
      <c r="QYA343" s="477"/>
      <c r="QYF343" s="477"/>
      <c r="QYI343" s="477"/>
      <c r="QYN343" s="477"/>
      <c r="QYQ343" s="477"/>
      <c r="QYV343" s="477"/>
      <c r="QYY343" s="477"/>
      <c r="QZD343" s="477"/>
      <c r="QZG343" s="477"/>
      <c r="QZL343" s="477"/>
      <c r="QZO343" s="477"/>
      <c r="QZT343" s="477"/>
      <c r="QZW343" s="477"/>
      <c r="RAB343" s="477"/>
      <c r="RAE343" s="477"/>
      <c r="RAJ343" s="477"/>
      <c r="RAM343" s="477"/>
      <c r="RAR343" s="477"/>
      <c r="RAU343" s="477"/>
      <c r="RAZ343" s="477"/>
      <c r="RBC343" s="477"/>
      <c r="RBH343" s="477"/>
      <c r="RBK343" s="477"/>
      <c r="RBP343" s="477"/>
      <c r="RBS343" s="477"/>
      <c r="RBX343" s="477"/>
      <c r="RCA343" s="477"/>
      <c r="RCF343" s="477"/>
      <c r="RCI343" s="477"/>
      <c r="RCN343" s="477"/>
      <c r="RCQ343" s="477"/>
      <c r="RCV343" s="477"/>
      <c r="RCY343" s="477"/>
      <c r="RDD343" s="477"/>
      <c r="RDG343" s="477"/>
      <c r="RDL343" s="477"/>
      <c r="RDO343" s="477"/>
      <c r="RDT343" s="477"/>
      <c r="RDW343" s="477"/>
      <c r="REB343" s="477"/>
      <c r="REE343" s="477"/>
      <c r="REJ343" s="477"/>
      <c r="REM343" s="477"/>
      <c r="RER343" s="477"/>
      <c r="REU343" s="477"/>
      <c r="REZ343" s="477"/>
      <c r="RFC343" s="477"/>
      <c r="RFH343" s="477"/>
      <c r="RFK343" s="477"/>
      <c r="RFP343" s="477"/>
      <c r="RFS343" s="477"/>
      <c r="RFX343" s="477"/>
      <c r="RGA343" s="477"/>
      <c r="RGF343" s="477"/>
      <c r="RGI343" s="477"/>
      <c r="RGN343" s="477"/>
      <c r="RGQ343" s="477"/>
      <c r="RGV343" s="477"/>
      <c r="RGY343" s="477"/>
      <c r="RHD343" s="477"/>
      <c r="RHG343" s="477"/>
      <c r="RHL343" s="477"/>
      <c r="RHO343" s="477"/>
      <c r="RHT343" s="477"/>
      <c r="RHW343" s="477"/>
      <c r="RIB343" s="477"/>
      <c r="RIE343" s="477"/>
      <c r="RIJ343" s="477"/>
      <c r="RIM343" s="477"/>
      <c r="RIR343" s="477"/>
      <c r="RIU343" s="477"/>
      <c r="RIZ343" s="477"/>
      <c r="RJC343" s="477"/>
      <c r="RJH343" s="477"/>
      <c r="RJK343" s="477"/>
      <c r="RJP343" s="477"/>
      <c r="RJS343" s="477"/>
      <c r="RJX343" s="477"/>
      <c r="RKA343" s="477"/>
      <c r="RKF343" s="477"/>
      <c r="RKI343" s="477"/>
      <c r="RKN343" s="477"/>
      <c r="RKQ343" s="477"/>
      <c r="RKV343" s="477"/>
      <c r="RKY343" s="477"/>
      <c r="RLD343" s="477"/>
      <c r="RLG343" s="477"/>
      <c r="RLL343" s="477"/>
      <c r="RLO343" s="477"/>
      <c r="RLT343" s="477"/>
      <c r="RLW343" s="477"/>
      <c r="RMB343" s="477"/>
      <c r="RME343" s="477"/>
      <c r="RMJ343" s="477"/>
      <c r="RMM343" s="477"/>
      <c r="RMR343" s="477"/>
      <c r="RMU343" s="477"/>
      <c r="RMZ343" s="477"/>
      <c r="RNC343" s="477"/>
      <c r="RNH343" s="477"/>
      <c r="RNK343" s="477"/>
      <c r="RNP343" s="477"/>
      <c r="RNS343" s="477"/>
      <c r="RNX343" s="477"/>
      <c r="ROA343" s="477"/>
      <c r="ROF343" s="477"/>
      <c r="ROI343" s="477"/>
      <c r="RON343" s="477"/>
      <c r="ROQ343" s="477"/>
      <c r="ROV343" s="477"/>
      <c r="ROY343" s="477"/>
      <c r="RPD343" s="477"/>
      <c r="RPG343" s="477"/>
      <c r="RPL343" s="477"/>
      <c r="RPO343" s="477"/>
      <c r="RPT343" s="477"/>
      <c r="RPW343" s="477"/>
      <c r="RQB343" s="477"/>
      <c r="RQE343" s="477"/>
      <c r="RQJ343" s="477"/>
      <c r="RQM343" s="477"/>
      <c r="RQR343" s="477"/>
      <c r="RQU343" s="477"/>
      <c r="RQZ343" s="477"/>
      <c r="RRC343" s="477"/>
      <c r="RRH343" s="477"/>
      <c r="RRK343" s="477"/>
      <c r="RRP343" s="477"/>
      <c r="RRS343" s="477"/>
      <c r="RRX343" s="477"/>
      <c r="RSA343" s="477"/>
      <c r="RSF343" s="477"/>
      <c r="RSI343" s="477"/>
      <c r="RSN343" s="477"/>
      <c r="RSQ343" s="477"/>
      <c r="RSV343" s="477"/>
      <c r="RSY343" s="477"/>
      <c r="RTD343" s="477"/>
      <c r="RTG343" s="477"/>
      <c r="RTL343" s="477"/>
      <c r="RTO343" s="477"/>
      <c r="RTT343" s="477"/>
      <c r="RTW343" s="477"/>
      <c r="RUB343" s="477"/>
      <c r="RUE343" s="477"/>
      <c r="RUJ343" s="477"/>
      <c r="RUM343" s="477"/>
      <c r="RUR343" s="477"/>
      <c r="RUU343" s="477"/>
      <c r="RUZ343" s="477"/>
      <c r="RVC343" s="477"/>
      <c r="RVH343" s="477"/>
      <c r="RVK343" s="477"/>
      <c r="RVP343" s="477"/>
      <c r="RVS343" s="477"/>
      <c r="RVX343" s="477"/>
      <c r="RWA343" s="477"/>
      <c r="RWF343" s="477"/>
      <c r="RWI343" s="477"/>
      <c r="RWN343" s="477"/>
      <c r="RWQ343" s="477"/>
      <c r="RWV343" s="477"/>
      <c r="RWY343" s="477"/>
      <c r="RXD343" s="477"/>
      <c r="RXG343" s="477"/>
      <c r="RXL343" s="477"/>
      <c r="RXO343" s="477"/>
      <c r="RXT343" s="477"/>
      <c r="RXW343" s="477"/>
      <c r="RYB343" s="477"/>
      <c r="RYE343" s="477"/>
      <c r="RYJ343" s="477"/>
      <c r="RYM343" s="477"/>
      <c r="RYR343" s="477"/>
      <c r="RYU343" s="477"/>
      <c r="RYZ343" s="477"/>
      <c r="RZC343" s="477"/>
      <c r="RZH343" s="477"/>
      <c r="RZK343" s="477"/>
      <c r="RZP343" s="477"/>
      <c r="RZS343" s="477"/>
      <c r="RZX343" s="477"/>
      <c r="SAA343" s="477"/>
      <c r="SAF343" s="477"/>
      <c r="SAI343" s="477"/>
      <c r="SAN343" s="477"/>
      <c r="SAQ343" s="477"/>
      <c r="SAV343" s="477"/>
      <c r="SAY343" s="477"/>
      <c r="SBD343" s="477"/>
      <c r="SBG343" s="477"/>
      <c r="SBL343" s="477"/>
      <c r="SBO343" s="477"/>
      <c r="SBT343" s="477"/>
      <c r="SBW343" s="477"/>
      <c r="SCB343" s="477"/>
      <c r="SCE343" s="477"/>
      <c r="SCJ343" s="477"/>
      <c r="SCM343" s="477"/>
      <c r="SCR343" s="477"/>
      <c r="SCU343" s="477"/>
      <c r="SCZ343" s="477"/>
      <c r="SDC343" s="477"/>
      <c r="SDH343" s="477"/>
      <c r="SDK343" s="477"/>
      <c r="SDP343" s="477"/>
      <c r="SDS343" s="477"/>
      <c r="SDX343" s="477"/>
      <c r="SEA343" s="477"/>
      <c r="SEF343" s="477"/>
      <c r="SEI343" s="477"/>
      <c r="SEN343" s="477"/>
      <c r="SEQ343" s="477"/>
      <c r="SEV343" s="477"/>
      <c r="SEY343" s="477"/>
      <c r="SFD343" s="477"/>
      <c r="SFG343" s="477"/>
      <c r="SFL343" s="477"/>
      <c r="SFO343" s="477"/>
      <c r="SFT343" s="477"/>
      <c r="SFW343" s="477"/>
      <c r="SGB343" s="477"/>
      <c r="SGE343" s="477"/>
      <c r="SGJ343" s="477"/>
      <c r="SGM343" s="477"/>
      <c r="SGR343" s="477"/>
      <c r="SGU343" s="477"/>
      <c r="SGZ343" s="477"/>
      <c r="SHC343" s="477"/>
      <c r="SHH343" s="477"/>
      <c r="SHK343" s="477"/>
      <c r="SHP343" s="477"/>
      <c r="SHS343" s="477"/>
      <c r="SHX343" s="477"/>
      <c r="SIA343" s="477"/>
      <c r="SIF343" s="477"/>
      <c r="SII343" s="477"/>
      <c r="SIN343" s="477"/>
      <c r="SIQ343" s="477"/>
      <c r="SIV343" s="477"/>
      <c r="SIY343" s="477"/>
      <c r="SJD343" s="477"/>
      <c r="SJG343" s="477"/>
      <c r="SJL343" s="477"/>
      <c r="SJO343" s="477"/>
      <c r="SJT343" s="477"/>
      <c r="SJW343" s="477"/>
      <c r="SKB343" s="477"/>
      <c r="SKE343" s="477"/>
      <c r="SKJ343" s="477"/>
      <c r="SKM343" s="477"/>
      <c r="SKR343" s="477"/>
      <c r="SKU343" s="477"/>
      <c r="SKZ343" s="477"/>
      <c r="SLC343" s="477"/>
      <c r="SLH343" s="477"/>
      <c r="SLK343" s="477"/>
      <c r="SLP343" s="477"/>
      <c r="SLS343" s="477"/>
      <c r="SLX343" s="477"/>
      <c r="SMA343" s="477"/>
      <c r="SMF343" s="477"/>
      <c r="SMI343" s="477"/>
      <c r="SMN343" s="477"/>
      <c r="SMQ343" s="477"/>
      <c r="SMV343" s="477"/>
      <c r="SMY343" s="477"/>
      <c r="SND343" s="477"/>
      <c r="SNG343" s="477"/>
      <c r="SNL343" s="477"/>
      <c r="SNO343" s="477"/>
      <c r="SNT343" s="477"/>
      <c r="SNW343" s="477"/>
      <c r="SOB343" s="477"/>
      <c r="SOE343" s="477"/>
      <c r="SOJ343" s="477"/>
      <c r="SOM343" s="477"/>
      <c r="SOR343" s="477"/>
      <c r="SOU343" s="477"/>
      <c r="SOZ343" s="477"/>
      <c r="SPC343" s="477"/>
      <c r="SPH343" s="477"/>
      <c r="SPK343" s="477"/>
      <c r="SPP343" s="477"/>
      <c r="SPS343" s="477"/>
      <c r="SPX343" s="477"/>
      <c r="SQA343" s="477"/>
      <c r="SQF343" s="477"/>
      <c r="SQI343" s="477"/>
      <c r="SQN343" s="477"/>
      <c r="SQQ343" s="477"/>
      <c r="SQV343" s="477"/>
      <c r="SQY343" s="477"/>
      <c r="SRD343" s="477"/>
      <c r="SRG343" s="477"/>
      <c r="SRL343" s="477"/>
      <c r="SRO343" s="477"/>
      <c r="SRT343" s="477"/>
      <c r="SRW343" s="477"/>
      <c r="SSB343" s="477"/>
      <c r="SSE343" s="477"/>
      <c r="SSJ343" s="477"/>
      <c r="SSM343" s="477"/>
      <c r="SSR343" s="477"/>
      <c r="SSU343" s="477"/>
      <c r="SSZ343" s="477"/>
      <c r="STC343" s="477"/>
      <c r="STH343" s="477"/>
      <c r="STK343" s="477"/>
      <c r="STP343" s="477"/>
      <c r="STS343" s="477"/>
      <c r="STX343" s="477"/>
      <c r="SUA343" s="477"/>
      <c r="SUF343" s="477"/>
      <c r="SUI343" s="477"/>
      <c r="SUN343" s="477"/>
      <c r="SUQ343" s="477"/>
      <c r="SUV343" s="477"/>
      <c r="SUY343" s="477"/>
      <c r="SVD343" s="477"/>
      <c r="SVG343" s="477"/>
      <c r="SVL343" s="477"/>
      <c r="SVO343" s="477"/>
      <c r="SVT343" s="477"/>
      <c r="SVW343" s="477"/>
      <c r="SWB343" s="477"/>
      <c r="SWE343" s="477"/>
      <c r="SWJ343" s="477"/>
      <c r="SWM343" s="477"/>
      <c r="SWR343" s="477"/>
      <c r="SWU343" s="477"/>
      <c r="SWZ343" s="477"/>
      <c r="SXC343" s="477"/>
      <c r="SXH343" s="477"/>
      <c r="SXK343" s="477"/>
      <c r="SXP343" s="477"/>
      <c r="SXS343" s="477"/>
      <c r="SXX343" s="477"/>
      <c r="SYA343" s="477"/>
      <c r="SYF343" s="477"/>
      <c r="SYI343" s="477"/>
      <c r="SYN343" s="477"/>
      <c r="SYQ343" s="477"/>
      <c r="SYV343" s="477"/>
      <c r="SYY343" s="477"/>
      <c r="SZD343" s="477"/>
      <c r="SZG343" s="477"/>
      <c r="SZL343" s="477"/>
      <c r="SZO343" s="477"/>
      <c r="SZT343" s="477"/>
      <c r="SZW343" s="477"/>
      <c r="TAB343" s="477"/>
      <c r="TAE343" s="477"/>
      <c r="TAJ343" s="477"/>
      <c r="TAM343" s="477"/>
      <c r="TAR343" s="477"/>
      <c r="TAU343" s="477"/>
      <c r="TAZ343" s="477"/>
      <c r="TBC343" s="477"/>
      <c r="TBH343" s="477"/>
      <c r="TBK343" s="477"/>
      <c r="TBP343" s="477"/>
      <c r="TBS343" s="477"/>
      <c r="TBX343" s="477"/>
      <c r="TCA343" s="477"/>
      <c r="TCF343" s="477"/>
      <c r="TCI343" s="477"/>
      <c r="TCN343" s="477"/>
      <c r="TCQ343" s="477"/>
      <c r="TCV343" s="477"/>
      <c r="TCY343" s="477"/>
      <c r="TDD343" s="477"/>
      <c r="TDG343" s="477"/>
      <c r="TDL343" s="477"/>
      <c r="TDO343" s="477"/>
      <c r="TDT343" s="477"/>
      <c r="TDW343" s="477"/>
      <c r="TEB343" s="477"/>
      <c r="TEE343" s="477"/>
      <c r="TEJ343" s="477"/>
      <c r="TEM343" s="477"/>
      <c r="TER343" s="477"/>
      <c r="TEU343" s="477"/>
      <c r="TEZ343" s="477"/>
      <c r="TFC343" s="477"/>
      <c r="TFH343" s="477"/>
      <c r="TFK343" s="477"/>
      <c r="TFP343" s="477"/>
      <c r="TFS343" s="477"/>
      <c r="TFX343" s="477"/>
      <c r="TGA343" s="477"/>
      <c r="TGF343" s="477"/>
      <c r="TGI343" s="477"/>
      <c r="TGN343" s="477"/>
      <c r="TGQ343" s="477"/>
      <c r="TGV343" s="477"/>
      <c r="TGY343" s="477"/>
      <c r="THD343" s="477"/>
      <c r="THG343" s="477"/>
      <c r="THL343" s="477"/>
      <c r="THO343" s="477"/>
      <c r="THT343" s="477"/>
      <c r="THW343" s="477"/>
      <c r="TIB343" s="477"/>
      <c r="TIE343" s="477"/>
      <c r="TIJ343" s="477"/>
      <c r="TIM343" s="477"/>
      <c r="TIR343" s="477"/>
      <c r="TIU343" s="477"/>
      <c r="TIZ343" s="477"/>
      <c r="TJC343" s="477"/>
      <c r="TJH343" s="477"/>
      <c r="TJK343" s="477"/>
      <c r="TJP343" s="477"/>
      <c r="TJS343" s="477"/>
      <c r="TJX343" s="477"/>
      <c r="TKA343" s="477"/>
      <c r="TKF343" s="477"/>
      <c r="TKI343" s="477"/>
      <c r="TKN343" s="477"/>
      <c r="TKQ343" s="477"/>
      <c r="TKV343" s="477"/>
      <c r="TKY343" s="477"/>
      <c r="TLD343" s="477"/>
      <c r="TLG343" s="477"/>
      <c r="TLL343" s="477"/>
      <c r="TLO343" s="477"/>
      <c r="TLT343" s="477"/>
      <c r="TLW343" s="477"/>
      <c r="TMB343" s="477"/>
      <c r="TME343" s="477"/>
      <c r="TMJ343" s="477"/>
      <c r="TMM343" s="477"/>
      <c r="TMR343" s="477"/>
      <c r="TMU343" s="477"/>
      <c r="TMZ343" s="477"/>
      <c r="TNC343" s="477"/>
      <c r="TNH343" s="477"/>
      <c r="TNK343" s="477"/>
      <c r="TNP343" s="477"/>
      <c r="TNS343" s="477"/>
      <c r="TNX343" s="477"/>
      <c r="TOA343" s="477"/>
      <c r="TOF343" s="477"/>
      <c r="TOI343" s="477"/>
      <c r="TON343" s="477"/>
      <c r="TOQ343" s="477"/>
      <c r="TOV343" s="477"/>
      <c r="TOY343" s="477"/>
      <c r="TPD343" s="477"/>
      <c r="TPG343" s="477"/>
      <c r="TPL343" s="477"/>
      <c r="TPO343" s="477"/>
      <c r="TPT343" s="477"/>
      <c r="TPW343" s="477"/>
      <c r="TQB343" s="477"/>
      <c r="TQE343" s="477"/>
      <c r="TQJ343" s="477"/>
      <c r="TQM343" s="477"/>
      <c r="TQR343" s="477"/>
      <c r="TQU343" s="477"/>
      <c r="TQZ343" s="477"/>
      <c r="TRC343" s="477"/>
      <c r="TRH343" s="477"/>
      <c r="TRK343" s="477"/>
      <c r="TRP343" s="477"/>
      <c r="TRS343" s="477"/>
      <c r="TRX343" s="477"/>
      <c r="TSA343" s="477"/>
      <c r="TSF343" s="477"/>
      <c r="TSI343" s="477"/>
      <c r="TSN343" s="477"/>
      <c r="TSQ343" s="477"/>
      <c r="TSV343" s="477"/>
      <c r="TSY343" s="477"/>
      <c r="TTD343" s="477"/>
      <c r="TTG343" s="477"/>
      <c r="TTL343" s="477"/>
      <c r="TTO343" s="477"/>
      <c r="TTT343" s="477"/>
      <c r="TTW343" s="477"/>
      <c r="TUB343" s="477"/>
      <c r="TUE343" s="477"/>
      <c r="TUJ343" s="477"/>
      <c r="TUM343" s="477"/>
      <c r="TUR343" s="477"/>
      <c r="TUU343" s="477"/>
      <c r="TUZ343" s="477"/>
      <c r="TVC343" s="477"/>
      <c r="TVH343" s="477"/>
      <c r="TVK343" s="477"/>
      <c r="TVP343" s="477"/>
      <c r="TVS343" s="477"/>
      <c r="TVX343" s="477"/>
      <c r="TWA343" s="477"/>
      <c r="TWF343" s="477"/>
      <c r="TWI343" s="477"/>
      <c r="TWN343" s="477"/>
      <c r="TWQ343" s="477"/>
      <c r="TWV343" s="477"/>
      <c r="TWY343" s="477"/>
      <c r="TXD343" s="477"/>
      <c r="TXG343" s="477"/>
      <c r="TXL343" s="477"/>
      <c r="TXO343" s="477"/>
      <c r="TXT343" s="477"/>
      <c r="TXW343" s="477"/>
      <c r="TYB343" s="477"/>
      <c r="TYE343" s="477"/>
      <c r="TYJ343" s="477"/>
      <c r="TYM343" s="477"/>
      <c r="TYR343" s="477"/>
      <c r="TYU343" s="477"/>
      <c r="TYZ343" s="477"/>
      <c r="TZC343" s="477"/>
      <c r="TZH343" s="477"/>
      <c r="TZK343" s="477"/>
      <c r="TZP343" s="477"/>
      <c r="TZS343" s="477"/>
      <c r="TZX343" s="477"/>
      <c r="UAA343" s="477"/>
      <c r="UAF343" s="477"/>
      <c r="UAI343" s="477"/>
      <c r="UAN343" s="477"/>
      <c r="UAQ343" s="477"/>
      <c r="UAV343" s="477"/>
      <c r="UAY343" s="477"/>
      <c r="UBD343" s="477"/>
      <c r="UBG343" s="477"/>
      <c r="UBL343" s="477"/>
      <c r="UBO343" s="477"/>
      <c r="UBT343" s="477"/>
      <c r="UBW343" s="477"/>
      <c r="UCB343" s="477"/>
      <c r="UCE343" s="477"/>
      <c r="UCJ343" s="477"/>
      <c r="UCM343" s="477"/>
      <c r="UCR343" s="477"/>
      <c r="UCU343" s="477"/>
      <c r="UCZ343" s="477"/>
      <c r="UDC343" s="477"/>
      <c r="UDH343" s="477"/>
      <c r="UDK343" s="477"/>
      <c r="UDP343" s="477"/>
      <c r="UDS343" s="477"/>
      <c r="UDX343" s="477"/>
      <c r="UEA343" s="477"/>
      <c r="UEF343" s="477"/>
      <c r="UEI343" s="477"/>
      <c r="UEN343" s="477"/>
      <c r="UEQ343" s="477"/>
      <c r="UEV343" s="477"/>
      <c r="UEY343" s="477"/>
      <c r="UFD343" s="477"/>
      <c r="UFG343" s="477"/>
      <c r="UFL343" s="477"/>
      <c r="UFO343" s="477"/>
      <c r="UFT343" s="477"/>
      <c r="UFW343" s="477"/>
      <c r="UGB343" s="477"/>
      <c r="UGE343" s="477"/>
      <c r="UGJ343" s="477"/>
      <c r="UGM343" s="477"/>
      <c r="UGR343" s="477"/>
      <c r="UGU343" s="477"/>
      <c r="UGZ343" s="477"/>
      <c r="UHC343" s="477"/>
      <c r="UHH343" s="477"/>
      <c r="UHK343" s="477"/>
      <c r="UHP343" s="477"/>
      <c r="UHS343" s="477"/>
      <c r="UHX343" s="477"/>
      <c r="UIA343" s="477"/>
      <c r="UIF343" s="477"/>
      <c r="UII343" s="477"/>
      <c r="UIN343" s="477"/>
      <c r="UIQ343" s="477"/>
      <c r="UIV343" s="477"/>
      <c r="UIY343" s="477"/>
      <c r="UJD343" s="477"/>
      <c r="UJG343" s="477"/>
      <c r="UJL343" s="477"/>
      <c r="UJO343" s="477"/>
      <c r="UJT343" s="477"/>
      <c r="UJW343" s="477"/>
      <c r="UKB343" s="477"/>
      <c r="UKE343" s="477"/>
      <c r="UKJ343" s="477"/>
      <c r="UKM343" s="477"/>
      <c r="UKR343" s="477"/>
      <c r="UKU343" s="477"/>
      <c r="UKZ343" s="477"/>
      <c r="ULC343" s="477"/>
      <c r="ULH343" s="477"/>
      <c r="ULK343" s="477"/>
      <c r="ULP343" s="477"/>
      <c r="ULS343" s="477"/>
      <c r="ULX343" s="477"/>
      <c r="UMA343" s="477"/>
      <c r="UMF343" s="477"/>
      <c r="UMI343" s="477"/>
      <c r="UMN343" s="477"/>
      <c r="UMQ343" s="477"/>
      <c r="UMV343" s="477"/>
      <c r="UMY343" s="477"/>
      <c r="UND343" s="477"/>
      <c r="UNG343" s="477"/>
      <c r="UNL343" s="477"/>
      <c r="UNO343" s="477"/>
      <c r="UNT343" s="477"/>
      <c r="UNW343" s="477"/>
      <c r="UOB343" s="477"/>
      <c r="UOE343" s="477"/>
      <c r="UOJ343" s="477"/>
      <c r="UOM343" s="477"/>
      <c r="UOR343" s="477"/>
      <c r="UOU343" s="477"/>
      <c r="UOZ343" s="477"/>
      <c r="UPC343" s="477"/>
      <c r="UPH343" s="477"/>
      <c r="UPK343" s="477"/>
      <c r="UPP343" s="477"/>
      <c r="UPS343" s="477"/>
      <c r="UPX343" s="477"/>
      <c r="UQA343" s="477"/>
      <c r="UQF343" s="477"/>
      <c r="UQI343" s="477"/>
      <c r="UQN343" s="477"/>
      <c r="UQQ343" s="477"/>
      <c r="UQV343" s="477"/>
      <c r="UQY343" s="477"/>
      <c r="URD343" s="477"/>
      <c r="URG343" s="477"/>
      <c r="URL343" s="477"/>
      <c r="URO343" s="477"/>
      <c r="URT343" s="477"/>
      <c r="URW343" s="477"/>
      <c r="USB343" s="477"/>
      <c r="USE343" s="477"/>
      <c r="USJ343" s="477"/>
      <c r="USM343" s="477"/>
      <c r="USR343" s="477"/>
      <c r="USU343" s="477"/>
      <c r="USZ343" s="477"/>
      <c r="UTC343" s="477"/>
      <c r="UTH343" s="477"/>
      <c r="UTK343" s="477"/>
      <c r="UTP343" s="477"/>
      <c r="UTS343" s="477"/>
      <c r="UTX343" s="477"/>
      <c r="UUA343" s="477"/>
      <c r="UUF343" s="477"/>
      <c r="UUI343" s="477"/>
      <c r="UUN343" s="477"/>
      <c r="UUQ343" s="477"/>
      <c r="UUV343" s="477"/>
      <c r="UUY343" s="477"/>
      <c r="UVD343" s="477"/>
      <c r="UVG343" s="477"/>
      <c r="UVL343" s="477"/>
      <c r="UVO343" s="477"/>
      <c r="UVT343" s="477"/>
      <c r="UVW343" s="477"/>
      <c r="UWB343" s="477"/>
      <c r="UWE343" s="477"/>
      <c r="UWJ343" s="477"/>
      <c r="UWM343" s="477"/>
      <c r="UWR343" s="477"/>
      <c r="UWU343" s="477"/>
      <c r="UWZ343" s="477"/>
      <c r="UXC343" s="477"/>
      <c r="UXH343" s="477"/>
      <c r="UXK343" s="477"/>
      <c r="UXP343" s="477"/>
      <c r="UXS343" s="477"/>
      <c r="UXX343" s="477"/>
      <c r="UYA343" s="477"/>
      <c r="UYF343" s="477"/>
      <c r="UYI343" s="477"/>
      <c r="UYN343" s="477"/>
      <c r="UYQ343" s="477"/>
      <c r="UYV343" s="477"/>
      <c r="UYY343" s="477"/>
      <c r="UZD343" s="477"/>
      <c r="UZG343" s="477"/>
      <c r="UZL343" s="477"/>
      <c r="UZO343" s="477"/>
      <c r="UZT343" s="477"/>
      <c r="UZW343" s="477"/>
      <c r="VAB343" s="477"/>
      <c r="VAE343" s="477"/>
      <c r="VAJ343" s="477"/>
      <c r="VAM343" s="477"/>
      <c r="VAR343" s="477"/>
      <c r="VAU343" s="477"/>
      <c r="VAZ343" s="477"/>
      <c r="VBC343" s="477"/>
      <c r="VBH343" s="477"/>
      <c r="VBK343" s="477"/>
      <c r="VBP343" s="477"/>
      <c r="VBS343" s="477"/>
      <c r="VBX343" s="477"/>
      <c r="VCA343" s="477"/>
      <c r="VCF343" s="477"/>
      <c r="VCI343" s="477"/>
      <c r="VCN343" s="477"/>
      <c r="VCQ343" s="477"/>
      <c r="VCV343" s="477"/>
      <c r="VCY343" s="477"/>
      <c r="VDD343" s="477"/>
      <c r="VDG343" s="477"/>
      <c r="VDL343" s="477"/>
      <c r="VDO343" s="477"/>
      <c r="VDT343" s="477"/>
      <c r="VDW343" s="477"/>
      <c r="VEB343" s="477"/>
      <c r="VEE343" s="477"/>
      <c r="VEJ343" s="477"/>
      <c r="VEM343" s="477"/>
      <c r="VER343" s="477"/>
      <c r="VEU343" s="477"/>
      <c r="VEZ343" s="477"/>
      <c r="VFC343" s="477"/>
      <c r="VFH343" s="477"/>
      <c r="VFK343" s="477"/>
      <c r="VFP343" s="477"/>
      <c r="VFS343" s="477"/>
      <c r="VFX343" s="477"/>
      <c r="VGA343" s="477"/>
      <c r="VGF343" s="477"/>
      <c r="VGI343" s="477"/>
      <c r="VGN343" s="477"/>
      <c r="VGQ343" s="477"/>
      <c r="VGV343" s="477"/>
      <c r="VGY343" s="477"/>
      <c r="VHD343" s="477"/>
      <c r="VHG343" s="477"/>
      <c r="VHL343" s="477"/>
      <c r="VHO343" s="477"/>
      <c r="VHT343" s="477"/>
      <c r="VHW343" s="477"/>
      <c r="VIB343" s="477"/>
      <c r="VIE343" s="477"/>
      <c r="VIJ343" s="477"/>
      <c r="VIM343" s="477"/>
      <c r="VIR343" s="477"/>
      <c r="VIU343" s="477"/>
      <c r="VIZ343" s="477"/>
      <c r="VJC343" s="477"/>
      <c r="VJH343" s="477"/>
      <c r="VJK343" s="477"/>
      <c r="VJP343" s="477"/>
      <c r="VJS343" s="477"/>
      <c r="VJX343" s="477"/>
      <c r="VKA343" s="477"/>
      <c r="VKF343" s="477"/>
      <c r="VKI343" s="477"/>
      <c r="VKN343" s="477"/>
      <c r="VKQ343" s="477"/>
      <c r="VKV343" s="477"/>
      <c r="VKY343" s="477"/>
      <c r="VLD343" s="477"/>
      <c r="VLG343" s="477"/>
      <c r="VLL343" s="477"/>
      <c r="VLO343" s="477"/>
      <c r="VLT343" s="477"/>
      <c r="VLW343" s="477"/>
      <c r="VMB343" s="477"/>
      <c r="VME343" s="477"/>
      <c r="VMJ343" s="477"/>
      <c r="VMM343" s="477"/>
      <c r="VMR343" s="477"/>
      <c r="VMU343" s="477"/>
      <c r="VMZ343" s="477"/>
      <c r="VNC343" s="477"/>
      <c r="VNH343" s="477"/>
      <c r="VNK343" s="477"/>
      <c r="VNP343" s="477"/>
      <c r="VNS343" s="477"/>
      <c r="VNX343" s="477"/>
      <c r="VOA343" s="477"/>
      <c r="VOF343" s="477"/>
      <c r="VOI343" s="477"/>
      <c r="VON343" s="477"/>
      <c r="VOQ343" s="477"/>
      <c r="VOV343" s="477"/>
      <c r="VOY343" s="477"/>
      <c r="VPD343" s="477"/>
      <c r="VPG343" s="477"/>
      <c r="VPL343" s="477"/>
      <c r="VPO343" s="477"/>
      <c r="VPT343" s="477"/>
      <c r="VPW343" s="477"/>
      <c r="VQB343" s="477"/>
      <c r="VQE343" s="477"/>
      <c r="VQJ343" s="477"/>
      <c r="VQM343" s="477"/>
      <c r="VQR343" s="477"/>
      <c r="VQU343" s="477"/>
      <c r="VQZ343" s="477"/>
      <c r="VRC343" s="477"/>
      <c r="VRH343" s="477"/>
      <c r="VRK343" s="477"/>
      <c r="VRP343" s="477"/>
      <c r="VRS343" s="477"/>
      <c r="VRX343" s="477"/>
      <c r="VSA343" s="477"/>
      <c r="VSF343" s="477"/>
      <c r="VSI343" s="477"/>
      <c r="VSN343" s="477"/>
      <c r="VSQ343" s="477"/>
      <c r="VSV343" s="477"/>
      <c r="VSY343" s="477"/>
      <c r="VTD343" s="477"/>
      <c r="VTG343" s="477"/>
      <c r="VTL343" s="477"/>
      <c r="VTO343" s="477"/>
      <c r="VTT343" s="477"/>
      <c r="VTW343" s="477"/>
      <c r="VUB343" s="477"/>
      <c r="VUE343" s="477"/>
      <c r="VUJ343" s="477"/>
      <c r="VUM343" s="477"/>
      <c r="VUR343" s="477"/>
      <c r="VUU343" s="477"/>
      <c r="VUZ343" s="477"/>
      <c r="VVC343" s="477"/>
      <c r="VVH343" s="477"/>
      <c r="VVK343" s="477"/>
      <c r="VVP343" s="477"/>
      <c r="VVS343" s="477"/>
      <c r="VVX343" s="477"/>
      <c r="VWA343" s="477"/>
      <c r="VWF343" s="477"/>
      <c r="VWI343" s="477"/>
      <c r="VWN343" s="477"/>
      <c r="VWQ343" s="477"/>
      <c r="VWV343" s="477"/>
      <c r="VWY343" s="477"/>
      <c r="VXD343" s="477"/>
      <c r="VXG343" s="477"/>
      <c r="VXL343" s="477"/>
      <c r="VXO343" s="477"/>
      <c r="VXT343" s="477"/>
      <c r="VXW343" s="477"/>
      <c r="VYB343" s="477"/>
      <c r="VYE343" s="477"/>
      <c r="VYJ343" s="477"/>
      <c r="VYM343" s="477"/>
      <c r="VYR343" s="477"/>
      <c r="VYU343" s="477"/>
      <c r="VYZ343" s="477"/>
      <c r="VZC343" s="477"/>
      <c r="VZH343" s="477"/>
      <c r="VZK343" s="477"/>
      <c r="VZP343" s="477"/>
      <c r="VZS343" s="477"/>
      <c r="VZX343" s="477"/>
      <c r="WAA343" s="477"/>
      <c r="WAF343" s="477"/>
      <c r="WAI343" s="477"/>
      <c r="WAN343" s="477"/>
      <c r="WAQ343" s="477"/>
      <c r="WAV343" s="477"/>
      <c r="WAY343" s="477"/>
      <c r="WBD343" s="477"/>
      <c r="WBG343" s="477"/>
      <c r="WBL343" s="477"/>
      <c r="WBO343" s="477"/>
      <c r="WBT343" s="477"/>
      <c r="WBW343" s="477"/>
      <c r="WCB343" s="477"/>
      <c r="WCE343" s="477"/>
      <c r="WCJ343" s="477"/>
      <c r="WCM343" s="477"/>
      <c r="WCR343" s="477"/>
      <c r="WCU343" s="477"/>
      <c r="WCZ343" s="477"/>
      <c r="WDC343" s="477"/>
      <c r="WDH343" s="477"/>
      <c r="WDK343" s="477"/>
      <c r="WDP343" s="477"/>
      <c r="WDS343" s="477"/>
      <c r="WDX343" s="477"/>
      <c r="WEA343" s="477"/>
      <c r="WEF343" s="477"/>
      <c r="WEI343" s="477"/>
      <c r="WEN343" s="477"/>
      <c r="WEQ343" s="477"/>
      <c r="WEV343" s="477"/>
      <c r="WEY343" s="477"/>
      <c r="WFD343" s="477"/>
      <c r="WFG343" s="477"/>
      <c r="WFL343" s="477"/>
      <c r="WFO343" s="477"/>
      <c r="WFT343" s="477"/>
      <c r="WFW343" s="477"/>
      <c r="WGB343" s="477"/>
      <c r="WGE343" s="477"/>
      <c r="WGJ343" s="477"/>
      <c r="WGM343" s="477"/>
      <c r="WGR343" s="477"/>
      <c r="WGU343" s="477"/>
      <c r="WGZ343" s="477"/>
      <c r="WHC343" s="477"/>
      <c r="WHH343" s="477"/>
      <c r="WHK343" s="477"/>
      <c r="WHP343" s="477"/>
      <c r="WHS343" s="477"/>
      <c r="WHX343" s="477"/>
      <c r="WIA343" s="477"/>
      <c r="WIF343" s="477"/>
      <c r="WII343" s="477"/>
      <c r="WIN343" s="477"/>
      <c r="WIQ343" s="477"/>
      <c r="WIV343" s="477"/>
      <c r="WIY343" s="477"/>
      <c r="WJD343" s="477"/>
      <c r="WJG343" s="477"/>
      <c r="WJL343" s="477"/>
      <c r="WJO343" s="477"/>
      <c r="WJT343" s="477"/>
      <c r="WJW343" s="477"/>
      <c r="WKB343" s="477"/>
      <c r="WKE343" s="477"/>
      <c r="WKJ343" s="477"/>
      <c r="WKM343" s="477"/>
      <c r="WKR343" s="477"/>
      <c r="WKU343" s="477"/>
      <c r="WKZ343" s="477"/>
      <c r="WLC343" s="477"/>
      <c r="WLH343" s="477"/>
      <c r="WLK343" s="477"/>
      <c r="WLP343" s="477"/>
      <c r="WLS343" s="477"/>
      <c r="WLX343" s="477"/>
      <c r="WMA343" s="477"/>
      <c r="WMF343" s="477"/>
      <c r="WMI343" s="477"/>
      <c r="WMN343" s="477"/>
      <c r="WMQ343" s="477"/>
      <c r="WMV343" s="477"/>
      <c r="WMY343" s="477"/>
      <c r="WND343" s="477"/>
      <c r="WNG343" s="477"/>
      <c r="WNL343" s="477"/>
      <c r="WNO343" s="477"/>
      <c r="WNT343" s="477"/>
      <c r="WNW343" s="477"/>
      <c r="WOB343" s="477"/>
      <c r="WOE343" s="477"/>
      <c r="WOJ343" s="477"/>
      <c r="WOM343" s="477"/>
      <c r="WOR343" s="477"/>
      <c r="WOU343" s="477"/>
      <c r="WOZ343" s="477"/>
      <c r="WPC343" s="477"/>
      <c r="WPH343" s="477"/>
      <c r="WPK343" s="477"/>
      <c r="WPP343" s="477"/>
      <c r="WPS343" s="477"/>
      <c r="WPX343" s="477"/>
      <c r="WQA343" s="477"/>
      <c r="WQF343" s="477"/>
      <c r="WQI343" s="477"/>
      <c r="WQN343" s="477"/>
      <c r="WQQ343" s="477"/>
      <c r="WQV343" s="477"/>
      <c r="WQY343" s="477"/>
      <c r="WRD343" s="477"/>
      <c r="WRG343" s="477"/>
      <c r="WRL343" s="477"/>
      <c r="WRO343" s="477"/>
      <c r="WRT343" s="477"/>
      <c r="WRW343" s="477"/>
      <c r="WSB343" s="477"/>
      <c r="WSE343" s="477"/>
      <c r="WSJ343" s="477"/>
      <c r="WSM343" s="477"/>
      <c r="WSR343" s="477"/>
      <c r="WSU343" s="477"/>
      <c r="WSZ343" s="477"/>
      <c r="WTC343" s="477"/>
      <c r="WTH343" s="477"/>
      <c r="WTK343" s="477"/>
      <c r="WTP343" s="477"/>
      <c r="WTS343" s="477"/>
      <c r="WTX343" s="477"/>
      <c r="WUA343" s="477"/>
      <c r="WUF343" s="477"/>
      <c r="WUI343" s="477"/>
      <c r="WUN343" s="477"/>
      <c r="WUQ343" s="477"/>
      <c r="WUV343" s="477"/>
      <c r="WUY343" s="477"/>
      <c r="WVD343" s="477"/>
      <c r="WVG343" s="477"/>
      <c r="WVL343" s="477"/>
      <c r="WVO343" s="477"/>
      <c r="WVT343" s="477"/>
      <c r="WVW343" s="477"/>
      <c r="WWB343" s="477"/>
      <c r="WWE343" s="477"/>
      <c r="WWJ343" s="477"/>
      <c r="WWM343" s="477"/>
      <c r="WWR343" s="477"/>
      <c r="WWU343" s="477"/>
      <c r="WWZ343" s="477"/>
      <c r="WXC343" s="477"/>
      <c r="WXH343" s="477"/>
      <c r="WXK343" s="477"/>
      <c r="WXP343" s="477"/>
      <c r="WXS343" s="477"/>
      <c r="WXX343" s="477"/>
      <c r="WYA343" s="477"/>
      <c r="WYF343" s="477"/>
      <c r="WYI343" s="477"/>
      <c r="WYN343" s="477"/>
      <c r="WYQ343" s="477"/>
      <c r="WYV343" s="477"/>
      <c r="WYY343" s="477"/>
      <c r="WZD343" s="477"/>
      <c r="WZG343" s="477"/>
      <c r="WZL343" s="477"/>
      <c r="WZO343" s="477"/>
      <c r="WZT343" s="477"/>
      <c r="WZW343" s="477"/>
      <c r="XAB343" s="477"/>
      <c r="XAE343" s="477"/>
      <c r="XAJ343" s="477"/>
      <c r="XAM343" s="477"/>
      <c r="XAR343" s="477"/>
      <c r="XAU343" s="477"/>
      <c r="XAZ343" s="477"/>
      <c r="XBC343" s="477"/>
      <c r="XBH343" s="477"/>
      <c r="XBK343" s="477"/>
      <c r="XBP343" s="477"/>
      <c r="XBS343" s="477"/>
      <c r="XBX343" s="477"/>
      <c r="XCA343" s="477"/>
      <c r="XCF343" s="477"/>
      <c r="XCI343" s="477"/>
      <c r="XCN343" s="477"/>
      <c r="XCQ343" s="477"/>
      <c r="XCV343" s="477"/>
      <c r="XCY343" s="477"/>
      <c r="XDD343" s="477"/>
      <c r="XDG343" s="477"/>
      <c r="XDL343" s="477"/>
      <c r="XDO343" s="477"/>
      <c r="XDT343" s="477"/>
      <c r="XDW343" s="477"/>
      <c r="XEB343" s="477"/>
      <c r="XEE343" s="477"/>
      <c r="XEJ343" s="477"/>
      <c r="XEM343" s="477"/>
      <c r="XER343" s="477"/>
      <c r="XEU343" s="477"/>
      <c r="XEZ343" s="477"/>
      <c r="XFC343" s="477"/>
    </row>
    <row r="344" spans="1:1023 1028:2047 2052:3071 3076:4095 4100:5119 5124:6143 6148:7167 7172:8191 8196:9215 9220:10239 10244:11263 11268:12287 12292:13311 13316:14335 14340:15359 15364:16383" ht="135" x14ac:dyDescent="0.25">
      <c r="A344" s="35" t="str">
        <f>+'PAI 2025 GPS rempl2)'!A353</f>
        <v>2000.5.1</v>
      </c>
      <c r="B344" s="60" t="str">
        <f>VLOOKUP(A344,'Dimensión 3-Gestión con Valor'!$B$10:$B$379,1,0)</f>
        <v>2000.5.1</v>
      </c>
      <c r="C344" s="158" t="s">
        <v>995</v>
      </c>
      <c r="D344" s="158">
        <v>1</v>
      </c>
      <c r="E344" s="158" t="s">
        <v>489</v>
      </c>
      <c r="F344" s="158" t="s">
        <v>1032</v>
      </c>
      <c r="G344" s="158" t="s">
        <v>19</v>
      </c>
      <c r="H344" s="158">
        <v>0</v>
      </c>
      <c r="I344" s="158">
        <v>0</v>
      </c>
      <c r="J344" s="158">
        <v>0</v>
      </c>
      <c r="K344" s="158" t="s">
        <v>19</v>
      </c>
      <c r="L344" s="158" t="s">
        <v>19</v>
      </c>
      <c r="M344" s="158" t="s">
        <v>19</v>
      </c>
      <c r="N344" s="158" t="s">
        <v>532</v>
      </c>
      <c r="O344" s="158" t="s">
        <v>19</v>
      </c>
      <c r="P344" s="158" t="s">
        <v>402</v>
      </c>
      <c r="Q344" s="158">
        <v>50</v>
      </c>
      <c r="R344" s="158">
        <v>4</v>
      </c>
      <c r="S344" s="158" t="s">
        <v>487</v>
      </c>
      <c r="T344" s="158" t="s">
        <v>1033</v>
      </c>
      <c r="U344" s="165">
        <v>45664</v>
      </c>
      <c r="V344" s="165">
        <v>45989</v>
      </c>
      <c r="W344" s="158" t="s">
        <v>1031</v>
      </c>
      <c r="X344" s="359">
        <v>5</v>
      </c>
      <c r="Y344" s="158">
        <v>75</v>
      </c>
      <c r="Z344" s="158" t="s">
        <v>2488</v>
      </c>
      <c r="AA344" s="165"/>
      <c r="AB344" s="158">
        <v>75</v>
      </c>
      <c r="AC344" s="158" t="s">
        <v>2487</v>
      </c>
      <c r="AD344" s="165"/>
      <c r="AE344" s="158"/>
      <c r="AF344" s="158">
        <v>3.75</v>
      </c>
    </row>
    <row r="345" spans="1:1023 1028:2047 2052:3071 3076:4095 4100:5119 5124:6143 6148:7167 7172:8191 8196:9215 9220:10239 10244:11263 11268:12287 12292:13311 13316:14335 14340:15359 15364:16383" ht="135" x14ac:dyDescent="0.25">
      <c r="A345" s="35" t="str">
        <f>+'PAI 2025 GPS rempl2)'!A354</f>
        <v>2000.5.2</v>
      </c>
      <c r="B345" s="60" t="str">
        <f>VLOOKUP(A345,'Dimensión 3-Gestión con Valor'!$B$10:$B$379,1,0)</f>
        <v>2000.5.2</v>
      </c>
      <c r="C345" s="158" t="s">
        <v>995</v>
      </c>
      <c r="D345" s="158">
        <v>1</v>
      </c>
      <c r="E345" s="158" t="s">
        <v>489</v>
      </c>
      <c r="F345" s="158" t="s">
        <v>1034</v>
      </c>
      <c r="G345" s="158" t="s">
        <v>19</v>
      </c>
      <c r="H345" s="158" t="s">
        <v>1795</v>
      </c>
      <c r="I345" s="158" t="s">
        <v>1795</v>
      </c>
      <c r="J345" s="158" t="s">
        <v>1795</v>
      </c>
      <c r="K345" s="158" t="s">
        <v>19</v>
      </c>
      <c r="L345" s="158" t="s">
        <v>19</v>
      </c>
      <c r="M345" s="158" t="s">
        <v>19</v>
      </c>
      <c r="N345" s="158" t="s">
        <v>532</v>
      </c>
      <c r="O345" s="158" t="s">
        <v>19</v>
      </c>
      <c r="P345" s="158" t="s">
        <v>403</v>
      </c>
      <c r="Q345" s="158">
        <v>50</v>
      </c>
      <c r="R345" s="158">
        <v>4</v>
      </c>
      <c r="S345" s="158" t="s">
        <v>487</v>
      </c>
      <c r="T345" s="158" t="s">
        <v>1030</v>
      </c>
      <c r="U345" s="165">
        <v>45748</v>
      </c>
      <c r="V345" s="165">
        <v>45989</v>
      </c>
      <c r="W345" s="158" t="s">
        <v>1031</v>
      </c>
      <c r="X345" s="359">
        <v>5</v>
      </c>
      <c r="Y345" s="158">
        <v>75</v>
      </c>
      <c r="Z345" s="158" t="s">
        <v>2489</v>
      </c>
      <c r="AA345" s="165"/>
      <c r="AB345" s="158">
        <v>75</v>
      </c>
      <c r="AC345" s="158" t="s">
        <v>2487</v>
      </c>
      <c r="AD345" s="165"/>
      <c r="AE345" s="158"/>
      <c r="AF345" s="158">
        <v>3.75</v>
      </c>
    </row>
    <row r="346" spans="1:1023 1028:2047 2052:3071 3076:4095 4100:5119 5124:6143 6148:7167 7172:8191 8196:9215 9220:10239 10244:11263 11268:12287 12292:13311 13316:14335 14340:15359 15364:16383" ht="165" x14ac:dyDescent="0.25">
      <c r="A346" s="359" t="str">
        <f>+'PAI 2025 GPS rempl2)'!A355</f>
        <v>2000.6</v>
      </c>
      <c r="B346" s="359" t="str">
        <f>VLOOKUP(A346,'Dimensión 3-Gestión con Valor'!$B$10:$B$379,1,0)</f>
        <v>2000.6</v>
      </c>
      <c r="C346" s="360" t="s">
        <v>995</v>
      </c>
      <c r="D346" s="359">
        <v>1</v>
      </c>
      <c r="E346" s="359" t="s">
        <v>482</v>
      </c>
      <c r="F346" s="360" t="s">
        <v>1035</v>
      </c>
      <c r="G346" s="359" t="s">
        <v>484</v>
      </c>
      <c r="H346" s="359" t="s">
        <v>1795</v>
      </c>
      <c r="I346" s="359" t="s">
        <v>1795</v>
      </c>
      <c r="J346" s="359" t="s">
        <v>1795</v>
      </c>
      <c r="K346" s="360" t="s">
        <v>19</v>
      </c>
      <c r="L346" s="359" t="s">
        <v>502</v>
      </c>
      <c r="M346" s="359" t="s">
        <v>19</v>
      </c>
      <c r="N346" s="360" t="s">
        <v>1481</v>
      </c>
      <c r="O346" s="359">
        <v>0</v>
      </c>
      <c r="P346" s="359" t="s">
        <v>1824</v>
      </c>
      <c r="Q346" s="359">
        <v>10</v>
      </c>
      <c r="R346" s="359">
        <v>2</v>
      </c>
      <c r="S346" s="360" t="s">
        <v>487</v>
      </c>
      <c r="T346" s="359" t="s">
        <v>1825</v>
      </c>
      <c r="U346" s="360">
        <v>45677</v>
      </c>
      <c r="V346" s="360">
        <v>45856</v>
      </c>
      <c r="W346" s="359" t="s">
        <v>1036</v>
      </c>
      <c r="X346" s="359">
        <v>10</v>
      </c>
      <c r="Y346" s="359">
        <v>100</v>
      </c>
      <c r="Z346" s="359" t="s">
        <v>2490</v>
      </c>
      <c r="AA346" s="360">
        <v>45856</v>
      </c>
      <c r="AB346" s="370">
        <v>100</v>
      </c>
      <c r="AC346" s="359" t="s">
        <v>2491</v>
      </c>
      <c r="AD346" s="360">
        <v>45856</v>
      </c>
      <c r="AE346" s="371">
        <v>95</v>
      </c>
      <c r="AF346" s="359">
        <v>10</v>
      </c>
      <c r="AJ346" s="477"/>
      <c r="AM346" s="477"/>
      <c r="AR346" s="477"/>
      <c r="AU346" s="477"/>
      <c r="AZ346" s="477"/>
      <c r="BC346" s="477"/>
      <c r="BH346" s="477"/>
      <c r="BK346" s="477"/>
      <c r="BP346" s="477"/>
      <c r="BS346" s="477"/>
      <c r="BX346" s="477"/>
      <c r="CA346" s="477"/>
      <c r="CF346" s="477"/>
      <c r="CI346" s="477"/>
      <c r="CN346" s="477"/>
      <c r="CQ346" s="477"/>
      <c r="CV346" s="477"/>
      <c r="CY346" s="477"/>
      <c r="DD346" s="477"/>
      <c r="DG346" s="477"/>
      <c r="DL346" s="477"/>
      <c r="DO346" s="477"/>
      <c r="DT346" s="477"/>
      <c r="DW346" s="477"/>
      <c r="EB346" s="477"/>
      <c r="EE346" s="477"/>
      <c r="EJ346" s="477"/>
      <c r="EM346" s="477"/>
      <c r="ER346" s="477"/>
      <c r="EU346" s="477"/>
      <c r="EZ346" s="477"/>
      <c r="FC346" s="477"/>
      <c r="FH346" s="477"/>
      <c r="FK346" s="477"/>
      <c r="FP346" s="477"/>
      <c r="FS346" s="477"/>
      <c r="FX346" s="477"/>
      <c r="GA346" s="477"/>
      <c r="GF346" s="477"/>
      <c r="GI346" s="477"/>
      <c r="GN346" s="477"/>
      <c r="GQ346" s="477"/>
      <c r="GV346" s="477"/>
      <c r="GY346" s="477"/>
      <c r="HD346" s="477"/>
      <c r="HG346" s="477"/>
      <c r="HL346" s="477"/>
      <c r="HO346" s="477"/>
      <c r="HT346" s="477"/>
      <c r="HW346" s="477"/>
      <c r="IB346" s="477"/>
      <c r="IE346" s="477"/>
      <c r="IJ346" s="477"/>
      <c r="IM346" s="477"/>
      <c r="IR346" s="477"/>
      <c r="IU346" s="477"/>
      <c r="IZ346" s="477"/>
      <c r="JC346" s="477"/>
      <c r="JH346" s="477"/>
      <c r="JK346" s="477"/>
      <c r="JP346" s="477"/>
      <c r="JS346" s="477"/>
      <c r="JX346" s="477"/>
      <c r="KA346" s="477"/>
      <c r="KF346" s="477"/>
      <c r="KI346" s="477"/>
      <c r="KN346" s="477"/>
      <c r="KQ346" s="477"/>
      <c r="KV346" s="477"/>
      <c r="KY346" s="477"/>
      <c r="LD346" s="477"/>
      <c r="LG346" s="477"/>
      <c r="LL346" s="477"/>
      <c r="LO346" s="477"/>
      <c r="LT346" s="477"/>
      <c r="LW346" s="477"/>
      <c r="MB346" s="477"/>
      <c r="ME346" s="477"/>
      <c r="MJ346" s="477"/>
      <c r="MM346" s="477"/>
      <c r="MR346" s="477"/>
      <c r="MU346" s="477"/>
      <c r="MZ346" s="477"/>
      <c r="NC346" s="477"/>
      <c r="NH346" s="477"/>
      <c r="NK346" s="477"/>
      <c r="NP346" s="477"/>
      <c r="NS346" s="477"/>
      <c r="NX346" s="477"/>
      <c r="OA346" s="477"/>
      <c r="OF346" s="477"/>
      <c r="OI346" s="477"/>
      <c r="ON346" s="477"/>
      <c r="OQ346" s="477"/>
      <c r="OV346" s="477"/>
      <c r="OY346" s="477"/>
      <c r="PD346" s="477"/>
      <c r="PG346" s="477"/>
      <c r="PL346" s="477"/>
      <c r="PO346" s="477"/>
      <c r="PT346" s="477"/>
      <c r="PW346" s="477"/>
      <c r="QB346" s="477"/>
      <c r="QE346" s="477"/>
      <c r="QJ346" s="477"/>
      <c r="QM346" s="477"/>
      <c r="QR346" s="477"/>
      <c r="QU346" s="477"/>
      <c r="QZ346" s="477"/>
      <c r="RC346" s="477"/>
      <c r="RH346" s="477"/>
      <c r="RK346" s="477"/>
      <c r="RP346" s="477"/>
      <c r="RS346" s="477"/>
      <c r="RX346" s="477"/>
      <c r="SA346" s="477"/>
      <c r="SF346" s="477"/>
      <c r="SI346" s="477"/>
      <c r="SN346" s="477"/>
      <c r="SQ346" s="477"/>
      <c r="SV346" s="477"/>
      <c r="SY346" s="477"/>
      <c r="TD346" s="477"/>
      <c r="TG346" s="477"/>
      <c r="TL346" s="477"/>
      <c r="TO346" s="477"/>
      <c r="TT346" s="477"/>
      <c r="TW346" s="477"/>
      <c r="UB346" s="477"/>
      <c r="UE346" s="477"/>
      <c r="UJ346" s="477"/>
      <c r="UM346" s="477"/>
      <c r="UR346" s="477"/>
      <c r="UU346" s="477"/>
      <c r="UZ346" s="477"/>
      <c r="VC346" s="477"/>
      <c r="VH346" s="477"/>
      <c r="VK346" s="477"/>
      <c r="VP346" s="477"/>
      <c r="VS346" s="477"/>
      <c r="VX346" s="477"/>
      <c r="WA346" s="477"/>
      <c r="WF346" s="477"/>
      <c r="WI346" s="477"/>
      <c r="WN346" s="477"/>
      <c r="WQ346" s="477"/>
      <c r="WV346" s="477"/>
      <c r="WY346" s="477"/>
      <c r="XD346" s="477"/>
      <c r="XG346" s="477"/>
      <c r="XL346" s="477"/>
      <c r="XO346" s="477"/>
      <c r="XT346" s="477"/>
      <c r="XW346" s="477"/>
      <c r="YB346" s="477"/>
      <c r="YE346" s="477"/>
      <c r="YJ346" s="477"/>
      <c r="YM346" s="477"/>
      <c r="YR346" s="477"/>
      <c r="YU346" s="477"/>
      <c r="YZ346" s="477"/>
      <c r="ZC346" s="477"/>
      <c r="ZH346" s="477"/>
      <c r="ZK346" s="477"/>
      <c r="ZP346" s="477"/>
      <c r="ZS346" s="477"/>
      <c r="ZX346" s="477"/>
      <c r="AAA346" s="477"/>
      <c r="AAF346" s="477"/>
      <c r="AAI346" s="477"/>
      <c r="AAN346" s="477"/>
      <c r="AAQ346" s="477"/>
      <c r="AAV346" s="477"/>
      <c r="AAY346" s="477"/>
      <c r="ABD346" s="477"/>
      <c r="ABG346" s="477"/>
      <c r="ABL346" s="477"/>
      <c r="ABO346" s="477"/>
      <c r="ABT346" s="477"/>
      <c r="ABW346" s="477"/>
      <c r="ACB346" s="477"/>
      <c r="ACE346" s="477"/>
      <c r="ACJ346" s="477"/>
      <c r="ACM346" s="477"/>
      <c r="ACR346" s="477"/>
      <c r="ACU346" s="477"/>
      <c r="ACZ346" s="477"/>
      <c r="ADC346" s="477"/>
      <c r="ADH346" s="477"/>
      <c r="ADK346" s="477"/>
      <c r="ADP346" s="477"/>
      <c r="ADS346" s="477"/>
      <c r="ADX346" s="477"/>
      <c r="AEA346" s="477"/>
      <c r="AEF346" s="477"/>
      <c r="AEI346" s="477"/>
      <c r="AEN346" s="477"/>
      <c r="AEQ346" s="477"/>
      <c r="AEV346" s="477"/>
      <c r="AEY346" s="477"/>
      <c r="AFD346" s="477"/>
      <c r="AFG346" s="477"/>
      <c r="AFL346" s="477"/>
      <c r="AFO346" s="477"/>
      <c r="AFT346" s="477"/>
      <c r="AFW346" s="477"/>
      <c r="AGB346" s="477"/>
      <c r="AGE346" s="477"/>
      <c r="AGJ346" s="477"/>
      <c r="AGM346" s="477"/>
      <c r="AGR346" s="477"/>
      <c r="AGU346" s="477"/>
      <c r="AGZ346" s="477"/>
      <c r="AHC346" s="477"/>
      <c r="AHH346" s="477"/>
      <c r="AHK346" s="477"/>
      <c r="AHP346" s="477"/>
      <c r="AHS346" s="477"/>
      <c r="AHX346" s="477"/>
      <c r="AIA346" s="477"/>
      <c r="AIF346" s="477"/>
      <c r="AII346" s="477"/>
      <c r="AIN346" s="477"/>
      <c r="AIQ346" s="477"/>
      <c r="AIV346" s="477"/>
      <c r="AIY346" s="477"/>
      <c r="AJD346" s="477"/>
      <c r="AJG346" s="477"/>
      <c r="AJL346" s="477"/>
      <c r="AJO346" s="477"/>
      <c r="AJT346" s="477"/>
      <c r="AJW346" s="477"/>
      <c r="AKB346" s="477"/>
      <c r="AKE346" s="477"/>
      <c r="AKJ346" s="477"/>
      <c r="AKM346" s="477"/>
      <c r="AKR346" s="477"/>
      <c r="AKU346" s="477"/>
      <c r="AKZ346" s="477"/>
      <c r="ALC346" s="477"/>
      <c r="ALH346" s="477"/>
      <c r="ALK346" s="477"/>
      <c r="ALP346" s="477"/>
      <c r="ALS346" s="477"/>
      <c r="ALX346" s="477"/>
      <c r="AMA346" s="477"/>
      <c r="AMF346" s="477"/>
      <c r="AMI346" s="477"/>
      <c r="AMN346" s="477"/>
      <c r="AMQ346" s="477"/>
      <c r="AMV346" s="477"/>
      <c r="AMY346" s="477"/>
      <c r="AND346" s="477"/>
      <c r="ANG346" s="477"/>
      <c r="ANL346" s="477"/>
      <c r="ANO346" s="477"/>
      <c r="ANT346" s="477"/>
      <c r="ANW346" s="477"/>
      <c r="AOB346" s="477"/>
      <c r="AOE346" s="477"/>
      <c r="AOJ346" s="477"/>
      <c r="AOM346" s="477"/>
      <c r="AOR346" s="477"/>
      <c r="AOU346" s="477"/>
      <c r="AOZ346" s="477"/>
      <c r="APC346" s="477"/>
      <c r="APH346" s="477"/>
      <c r="APK346" s="477"/>
      <c r="APP346" s="477"/>
      <c r="APS346" s="477"/>
      <c r="APX346" s="477"/>
      <c r="AQA346" s="477"/>
      <c r="AQF346" s="477"/>
      <c r="AQI346" s="477"/>
      <c r="AQN346" s="477"/>
      <c r="AQQ346" s="477"/>
      <c r="AQV346" s="477"/>
      <c r="AQY346" s="477"/>
      <c r="ARD346" s="477"/>
      <c r="ARG346" s="477"/>
      <c r="ARL346" s="477"/>
      <c r="ARO346" s="477"/>
      <c r="ART346" s="477"/>
      <c r="ARW346" s="477"/>
      <c r="ASB346" s="477"/>
      <c r="ASE346" s="477"/>
      <c r="ASJ346" s="477"/>
      <c r="ASM346" s="477"/>
      <c r="ASR346" s="477"/>
      <c r="ASU346" s="477"/>
      <c r="ASZ346" s="477"/>
      <c r="ATC346" s="477"/>
      <c r="ATH346" s="477"/>
      <c r="ATK346" s="477"/>
      <c r="ATP346" s="477"/>
      <c r="ATS346" s="477"/>
      <c r="ATX346" s="477"/>
      <c r="AUA346" s="477"/>
      <c r="AUF346" s="477"/>
      <c r="AUI346" s="477"/>
      <c r="AUN346" s="477"/>
      <c r="AUQ346" s="477"/>
      <c r="AUV346" s="477"/>
      <c r="AUY346" s="477"/>
      <c r="AVD346" s="477"/>
      <c r="AVG346" s="477"/>
      <c r="AVL346" s="477"/>
      <c r="AVO346" s="477"/>
      <c r="AVT346" s="477"/>
      <c r="AVW346" s="477"/>
      <c r="AWB346" s="477"/>
      <c r="AWE346" s="477"/>
      <c r="AWJ346" s="477"/>
      <c r="AWM346" s="477"/>
      <c r="AWR346" s="477"/>
      <c r="AWU346" s="477"/>
      <c r="AWZ346" s="477"/>
      <c r="AXC346" s="477"/>
      <c r="AXH346" s="477"/>
      <c r="AXK346" s="477"/>
      <c r="AXP346" s="477"/>
      <c r="AXS346" s="477"/>
      <c r="AXX346" s="477"/>
      <c r="AYA346" s="477"/>
      <c r="AYF346" s="477"/>
      <c r="AYI346" s="477"/>
      <c r="AYN346" s="477"/>
      <c r="AYQ346" s="477"/>
      <c r="AYV346" s="477"/>
      <c r="AYY346" s="477"/>
      <c r="AZD346" s="477"/>
      <c r="AZG346" s="477"/>
      <c r="AZL346" s="477"/>
      <c r="AZO346" s="477"/>
      <c r="AZT346" s="477"/>
      <c r="AZW346" s="477"/>
      <c r="BAB346" s="477"/>
      <c r="BAE346" s="477"/>
      <c r="BAJ346" s="477"/>
      <c r="BAM346" s="477"/>
      <c r="BAR346" s="477"/>
      <c r="BAU346" s="477"/>
      <c r="BAZ346" s="477"/>
      <c r="BBC346" s="477"/>
      <c r="BBH346" s="477"/>
      <c r="BBK346" s="477"/>
      <c r="BBP346" s="477"/>
      <c r="BBS346" s="477"/>
      <c r="BBX346" s="477"/>
      <c r="BCA346" s="477"/>
      <c r="BCF346" s="477"/>
      <c r="BCI346" s="477"/>
      <c r="BCN346" s="477"/>
      <c r="BCQ346" s="477"/>
      <c r="BCV346" s="477"/>
      <c r="BCY346" s="477"/>
      <c r="BDD346" s="477"/>
      <c r="BDG346" s="477"/>
      <c r="BDL346" s="477"/>
      <c r="BDO346" s="477"/>
      <c r="BDT346" s="477"/>
      <c r="BDW346" s="477"/>
      <c r="BEB346" s="477"/>
      <c r="BEE346" s="477"/>
      <c r="BEJ346" s="477"/>
      <c r="BEM346" s="477"/>
      <c r="BER346" s="477"/>
      <c r="BEU346" s="477"/>
      <c r="BEZ346" s="477"/>
      <c r="BFC346" s="477"/>
      <c r="BFH346" s="477"/>
      <c r="BFK346" s="477"/>
      <c r="BFP346" s="477"/>
      <c r="BFS346" s="477"/>
      <c r="BFX346" s="477"/>
      <c r="BGA346" s="477"/>
      <c r="BGF346" s="477"/>
      <c r="BGI346" s="477"/>
      <c r="BGN346" s="477"/>
      <c r="BGQ346" s="477"/>
      <c r="BGV346" s="477"/>
      <c r="BGY346" s="477"/>
      <c r="BHD346" s="477"/>
      <c r="BHG346" s="477"/>
      <c r="BHL346" s="477"/>
      <c r="BHO346" s="477"/>
      <c r="BHT346" s="477"/>
      <c r="BHW346" s="477"/>
      <c r="BIB346" s="477"/>
      <c r="BIE346" s="477"/>
      <c r="BIJ346" s="477"/>
      <c r="BIM346" s="477"/>
      <c r="BIR346" s="477"/>
      <c r="BIU346" s="477"/>
      <c r="BIZ346" s="477"/>
      <c r="BJC346" s="477"/>
      <c r="BJH346" s="477"/>
      <c r="BJK346" s="477"/>
      <c r="BJP346" s="477"/>
      <c r="BJS346" s="477"/>
      <c r="BJX346" s="477"/>
      <c r="BKA346" s="477"/>
      <c r="BKF346" s="477"/>
      <c r="BKI346" s="477"/>
      <c r="BKN346" s="477"/>
      <c r="BKQ346" s="477"/>
      <c r="BKV346" s="477"/>
      <c r="BKY346" s="477"/>
      <c r="BLD346" s="477"/>
      <c r="BLG346" s="477"/>
      <c r="BLL346" s="477"/>
      <c r="BLO346" s="477"/>
      <c r="BLT346" s="477"/>
      <c r="BLW346" s="477"/>
      <c r="BMB346" s="477"/>
      <c r="BME346" s="477"/>
      <c r="BMJ346" s="477"/>
      <c r="BMM346" s="477"/>
      <c r="BMR346" s="477"/>
      <c r="BMU346" s="477"/>
      <c r="BMZ346" s="477"/>
      <c r="BNC346" s="477"/>
      <c r="BNH346" s="477"/>
      <c r="BNK346" s="477"/>
      <c r="BNP346" s="477"/>
      <c r="BNS346" s="477"/>
      <c r="BNX346" s="477"/>
      <c r="BOA346" s="477"/>
      <c r="BOF346" s="477"/>
      <c r="BOI346" s="477"/>
      <c r="BON346" s="477"/>
      <c r="BOQ346" s="477"/>
      <c r="BOV346" s="477"/>
      <c r="BOY346" s="477"/>
      <c r="BPD346" s="477"/>
      <c r="BPG346" s="477"/>
      <c r="BPL346" s="477"/>
      <c r="BPO346" s="477"/>
      <c r="BPT346" s="477"/>
      <c r="BPW346" s="477"/>
      <c r="BQB346" s="477"/>
      <c r="BQE346" s="477"/>
      <c r="BQJ346" s="477"/>
      <c r="BQM346" s="477"/>
      <c r="BQR346" s="477"/>
      <c r="BQU346" s="477"/>
      <c r="BQZ346" s="477"/>
      <c r="BRC346" s="477"/>
      <c r="BRH346" s="477"/>
      <c r="BRK346" s="477"/>
      <c r="BRP346" s="477"/>
      <c r="BRS346" s="477"/>
      <c r="BRX346" s="477"/>
      <c r="BSA346" s="477"/>
      <c r="BSF346" s="477"/>
      <c r="BSI346" s="477"/>
      <c r="BSN346" s="477"/>
      <c r="BSQ346" s="477"/>
      <c r="BSV346" s="477"/>
      <c r="BSY346" s="477"/>
      <c r="BTD346" s="477"/>
      <c r="BTG346" s="477"/>
      <c r="BTL346" s="477"/>
      <c r="BTO346" s="477"/>
      <c r="BTT346" s="477"/>
      <c r="BTW346" s="477"/>
      <c r="BUB346" s="477"/>
      <c r="BUE346" s="477"/>
      <c r="BUJ346" s="477"/>
      <c r="BUM346" s="477"/>
      <c r="BUR346" s="477"/>
      <c r="BUU346" s="477"/>
      <c r="BUZ346" s="477"/>
      <c r="BVC346" s="477"/>
      <c r="BVH346" s="477"/>
      <c r="BVK346" s="477"/>
      <c r="BVP346" s="477"/>
      <c r="BVS346" s="477"/>
      <c r="BVX346" s="477"/>
      <c r="BWA346" s="477"/>
      <c r="BWF346" s="477"/>
      <c r="BWI346" s="477"/>
      <c r="BWN346" s="477"/>
      <c r="BWQ346" s="477"/>
      <c r="BWV346" s="477"/>
      <c r="BWY346" s="477"/>
      <c r="BXD346" s="477"/>
      <c r="BXG346" s="477"/>
      <c r="BXL346" s="477"/>
      <c r="BXO346" s="477"/>
      <c r="BXT346" s="477"/>
      <c r="BXW346" s="477"/>
      <c r="BYB346" s="477"/>
      <c r="BYE346" s="477"/>
      <c r="BYJ346" s="477"/>
      <c r="BYM346" s="477"/>
      <c r="BYR346" s="477"/>
      <c r="BYU346" s="477"/>
      <c r="BYZ346" s="477"/>
      <c r="BZC346" s="477"/>
      <c r="BZH346" s="477"/>
      <c r="BZK346" s="477"/>
      <c r="BZP346" s="477"/>
      <c r="BZS346" s="477"/>
      <c r="BZX346" s="477"/>
      <c r="CAA346" s="477"/>
      <c r="CAF346" s="477"/>
      <c r="CAI346" s="477"/>
      <c r="CAN346" s="477"/>
      <c r="CAQ346" s="477"/>
      <c r="CAV346" s="477"/>
      <c r="CAY346" s="477"/>
      <c r="CBD346" s="477"/>
      <c r="CBG346" s="477"/>
      <c r="CBL346" s="477"/>
      <c r="CBO346" s="477"/>
      <c r="CBT346" s="477"/>
      <c r="CBW346" s="477"/>
      <c r="CCB346" s="477"/>
      <c r="CCE346" s="477"/>
      <c r="CCJ346" s="477"/>
      <c r="CCM346" s="477"/>
      <c r="CCR346" s="477"/>
      <c r="CCU346" s="477"/>
      <c r="CCZ346" s="477"/>
      <c r="CDC346" s="477"/>
      <c r="CDH346" s="477"/>
      <c r="CDK346" s="477"/>
      <c r="CDP346" s="477"/>
      <c r="CDS346" s="477"/>
      <c r="CDX346" s="477"/>
      <c r="CEA346" s="477"/>
      <c r="CEF346" s="477"/>
      <c r="CEI346" s="477"/>
      <c r="CEN346" s="477"/>
      <c r="CEQ346" s="477"/>
      <c r="CEV346" s="477"/>
      <c r="CEY346" s="477"/>
      <c r="CFD346" s="477"/>
      <c r="CFG346" s="477"/>
      <c r="CFL346" s="477"/>
      <c r="CFO346" s="477"/>
      <c r="CFT346" s="477"/>
      <c r="CFW346" s="477"/>
      <c r="CGB346" s="477"/>
      <c r="CGE346" s="477"/>
      <c r="CGJ346" s="477"/>
      <c r="CGM346" s="477"/>
      <c r="CGR346" s="477"/>
      <c r="CGU346" s="477"/>
      <c r="CGZ346" s="477"/>
      <c r="CHC346" s="477"/>
      <c r="CHH346" s="477"/>
      <c r="CHK346" s="477"/>
      <c r="CHP346" s="477"/>
      <c r="CHS346" s="477"/>
      <c r="CHX346" s="477"/>
      <c r="CIA346" s="477"/>
      <c r="CIF346" s="477"/>
      <c r="CII346" s="477"/>
      <c r="CIN346" s="477"/>
      <c r="CIQ346" s="477"/>
      <c r="CIV346" s="477"/>
      <c r="CIY346" s="477"/>
      <c r="CJD346" s="477"/>
      <c r="CJG346" s="477"/>
      <c r="CJL346" s="477"/>
      <c r="CJO346" s="477"/>
      <c r="CJT346" s="477"/>
      <c r="CJW346" s="477"/>
      <c r="CKB346" s="477"/>
      <c r="CKE346" s="477"/>
      <c r="CKJ346" s="477"/>
      <c r="CKM346" s="477"/>
      <c r="CKR346" s="477"/>
      <c r="CKU346" s="477"/>
      <c r="CKZ346" s="477"/>
      <c r="CLC346" s="477"/>
      <c r="CLH346" s="477"/>
      <c r="CLK346" s="477"/>
      <c r="CLP346" s="477"/>
      <c r="CLS346" s="477"/>
      <c r="CLX346" s="477"/>
      <c r="CMA346" s="477"/>
      <c r="CMF346" s="477"/>
      <c r="CMI346" s="477"/>
      <c r="CMN346" s="477"/>
      <c r="CMQ346" s="477"/>
      <c r="CMV346" s="477"/>
      <c r="CMY346" s="477"/>
      <c r="CND346" s="477"/>
      <c r="CNG346" s="477"/>
      <c r="CNL346" s="477"/>
      <c r="CNO346" s="477"/>
      <c r="CNT346" s="477"/>
      <c r="CNW346" s="477"/>
      <c r="COB346" s="477"/>
      <c r="COE346" s="477"/>
      <c r="COJ346" s="477"/>
      <c r="COM346" s="477"/>
      <c r="COR346" s="477"/>
      <c r="COU346" s="477"/>
      <c r="COZ346" s="477"/>
      <c r="CPC346" s="477"/>
      <c r="CPH346" s="477"/>
      <c r="CPK346" s="477"/>
      <c r="CPP346" s="477"/>
      <c r="CPS346" s="477"/>
      <c r="CPX346" s="477"/>
      <c r="CQA346" s="477"/>
      <c r="CQF346" s="477"/>
      <c r="CQI346" s="477"/>
      <c r="CQN346" s="477"/>
      <c r="CQQ346" s="477"/>
      <c r="CQV346" s="477"/>
      <c r="CQY346" s="477"/>
      <c r="CRD346" s="477"/>
      <c r="CRG346" s="477"/>
      <c r="CRL346" s="477"/>
      <c r="CRO346" s="477"/>
      <c r="CRT346" s="477"/>
      <c r="CRW346" s="477"/>
      <c r="CSB346" s="477"/>
      <c r="CSE346" s="477"/>
      <c r="CSJ346" s="477"/>
      <c r="CSM346" s="477"/>
      <c r="CSR346" s="477"/>
      <c r="CSU346" s="477"/>
      <c r="CSZ346" s="477"/>
      <c r="CTC346" s="477"/>
      <c r="CTH346" s="477"/>
      <c r="CTK346" s="477"/>
      <c r="CTP346" s="477"/>
      <c r="CTS346" s="477"/>
      <c r="CTX346" s="477"/>
      <c r="CUA346" s="477"/>
      <c r="CUF346" s="477"/>
      <c r="CUI346" s="477"/>
      <c r="CUN346" s="477"/>
      <c r="CUQ346" s="477"/>
      <c r="CUV346" s="477"/>
      <c r="CUY346" s="477"/>
      <c r="CVD346" s="477"/>
      <c r="CVG346" s="477"/>
      <c r="CVL346" s="477"/>
      <c r="CVO346" s="477"/>
      <c r="CVT346" s="477"/>
      <c r="CVW346" s="477"/>
      <c r="CWB346" s="477"/>
      <c r="CWE346" s="477"/>
      <c r="CWJ346" s="477"/>
      <c r="CWM346" s="477"/>
      <c r="CWR346" s="477"/>
      <c r="CWU346" s="477"/>
      <c r="CWZ346" s="477"/>
      <c r="CXC346" s="477"/>
      <c r="CXH346" s="477"/>
      <c r="CXK346" s="477"/>
      <c r="CXP346" s="477"/>
      <c r="CXS346" s="477"/>
      <c r="CXX346" s="477"/>
      <c r="CYA346" s="477"/>
      <c r="CYF346" s="477"/>
      <c r="CYI346" s="477"/>
      <c r="CYN346" s="477"/>
      <c r="CYQ346" s="477"/>
      <c r="CYV346" s="477"/>
      <c r="CYY346" s="477"/>
      <c r="CZD346" s="477"/>
      <c r="CZG346" s="477"/>
      <c r="CZL346" s="477"/>
      <c r="CZO346" s="477"/>
      <c r="CZT346" s="477"/>
      <c r="CZW346" s="477"/>
      <c r="DAB346" s="477"/>
      <c r="DAE346" s="477"/>
      <c r="DAJ346" s="477"/>
      <c r="DAM346" s="477"/>
      <c r="DAR346" s="477"/>
      <c r="DAU346" s="477"/>
      <c r="DAZ346" s="477"/>
      <c r="DBC346" s="477"/>
      <c r="DBH346" s="477"/>
      <c r="DBK346" s="477"/>
      <c r="DBP346" s="477"/>
      <c r="DBS346" s="477"/>
      <c r="DBX346" s="477"/>
      <c r="DCA346" s="477"/>
      <c r="DCF346" s="477"/>
      <c r="DCI346" s="477"/>
      <c r="DCN346" s="477"/>
      <c r="DCQ346" s="477"/>
      <c r="DCV346" s="477"/>
      <c r="DCY346" s="477"/>
      <c r="DDD346" s="477"/>
      <c r="DDG346" s="477"/>
      <c r="DDL346" s="477"/>
      <c r="DDO346" s="477"/>
      <c r="DDT346" s="477"/>
      <c r="DDW346" s="477"/>
      <c r="DEB346" s="477"/>
      <c r="DEE346" s="477"/>
      <c r="DEJ346" s="477"/>
      <c r="DEM346" s="477"/>
      <c r="DER346" s="477"/>
      <c r="DEU346" s="477"/>
      <c r="DEZ346" s="477"/>
      <c r="DFC346" s="477"/>
      <c r="DFH346" s="477"/>
      <c r="DFK346" s="477"/>
      <c r="DFP346" s="477"/>
      <c r="DFS346" s="477"/>
      <c r="DFX346" s="477"/>
      <c r="DGA346" s="477"/>
      <c r="DGF346" s="477"/>
      <c r="DGI346" s="477"/>
      <c r="DGN346" s="477"/>
      <c r="DGQ346" s="477"/>
      <c r="DGV346" s="477"/>
      <c r="DGY346" s="477"/>
      <c r="DHD346" s="477"/>
      <c r="DHG346" s="477"/>
      <c r="DHL346" s="477"/>
      <c r="DHO346" s="477"/>
      <c r="DHT346" s="477"/>
      <c r="DHW346" s="477"/>
      <c r="DIB346" s="477"/>
      <c r="DIE346" s="477"/>
      <c r="DIJ346" s="477"/>
      <c r="DIM346" s="477"/>
      <c r="DIR346" s="477"/>
      <c r="DIU346" s="477"/>
      <c r="DIZ346" s="477"/>
      <c r="DJC346" s="477"/>
      <c r="DJH346" s="477"/>
      <c r="DJK346" s="477"/>
      <c r="DJP346" s="477"/>
      <c r="DJS346" s="477"/>
      <c r="DJX346" s="477"/>
      <c r="DKA346" s="477"/>
      <c r="DKF346" s="477"/>
      <c r="DKI346" s="477"/>
      <c r="DKN346" s="477"/>
      <c r="DKQ346" s="477"/>
      <c r="DKV346" s="477"/>
      <c r="DKY346" s="477"/>
      <c r="DLD346" s="477"/>
      <c r="DLG346" s="477"/>
      <c r="DLL346" s="477"/>
      <c r="DLO346" s="477"/>
      <c r="DLT346" s="477"/>
      <c r="DLW346" s="477"/>
      <c r="DMB346" s="477"/>
      <c r="DME346" s="477"/>
      <c r="DMJ346" s="477"/>
      <c r="DMM346" s="477"/>
      <c r="DMR346" s="477"/>
      <c r="DMU346" s="477"/>
      <c r="DMZ346" s="477"/>
      <c r="DNC346" s="477"/>
      <c r="DNH346" s="477"/>
      <c r="DNK346" s="477"/>
      <c r="DNP346" s="477"/>
      <c r="DNS346" s="477"/>
      <c r="DNX346" s="477"/>
      <c r="DOA346" s="477"/>
      <c r="DOF346" s="477"/>
      <c r="DOI346" s="477"/>
      <c r="DON346" s="477"/>
      <c r="DOQ346" s="477"/>
      <c r="DOV346" s="477"/>
      <c r="DOY346" s="477"/>
      <c r="DPD346" s="477"/>
      <c r="DPG346" s="477"/>
      <c r="DPL346" s="477"/>
      <c r="DPO346" s="477"/>
      <c r="DPT346" s="477"/>
      <c r="DPW346" s="477"/>
      <c r="DQB346" s="477"/>
      <c r="DQE346" s="477"/>
      <c r="DQJ346" s="477"/>
      <c r="DQM346" s="477"/>
      <c r="DQR346" s="477"/>
      <c r="DQU346" s="477"/>
      <c r="DQZ346" s="477"/>
      <c r="DRC346" s="477"/>
      <c r="DRH346" s="477"/>
      <c r="DRK346" s="477"/>
      <c r="DRP346" s="477"/>
      <c r="DRS346" s="477"/>
      <c r="DRX346" s="477"/>
      <c r="DSA346" s="477"/>
      <c r="DSF346" s="477"/>
      <c r="DSI346" s="477"/>
      <c r="DSN346" s="477"/>
      <c r="DSQ346" s="477"/>
      <c r="DSV346" s="477"/>
      <c r="DSY346" s="477"/>
      <c r="DTD346" s="477"/>
      <c r="DTG346" s="477"/>
      <c r="DTL346" s="477"/>
      <c r="DTO346" s="477"/>
      <c r="DTT346" s="477"/>
      <c r="DTW346" s="477"/>
      <c r="DUB346" s="477"/>
      <c r="DUE346" s="477"/>
      <c r="DUJ346" s="477"/>
      <c r="DUM346" s="477"/>
      <c r="DUR346" s="477"/>
      <c r="DUU346" s="477"/>
      <c r="DUZ346" s="477"/>
      <c r="DVC346" s="477"/>
      <c r="DVH346" s="477"/>
      <c r="DVK346" s="477"/>
      <c r="DVP346" s="477"/>
      <c r="DVS346" s="477"/>
      <c r="DVX346" s="477"/>
      <c r="DWA346" s="477"/>
      <c r="DWF346" s="477"/>
      <c r="DWI346" s="477"/>
      <c r="DWN346" s="477"/>
      <c r="DWQ346" s="477"/>
      <c r="DWV346" s="477"/>
      <c r="DWY346" s="477"/>
      <c r="DXD346" s="477"/>
      <c r="DXG346" s="477"/>
      <c r="DXL346" s="477"/>
      <c r="DXO346" s="477"/>
      <c r="DXT346" s="477"/>
      <c r="DXW346" s="477"/>
      <c r="DYB346" s="477"/>
      <c r="DYE346" s="477"/>
      <c r="DYJ346" s="477"/>
      <c r="DYM346" s="477"/>
      <c r="DYR346" s="477"/>
      <c r="DYU346" s="477"/>
      <c r="DYZ346" s="477"/>
      <c r="DZC346" s="477"/>
      <c r="DZH346" s="477"/>
      <c r="DZK346" s="477"/>
      <c r="DZP346" s="477"/>
      <c r="DZS346" s="477"/>
      <c r="DZX346" s="477"/>
      <c r="EAA346" s="477"/>
      <c r="EAF346" s="477"/>
      <c r="EAI346" s="477"/>
      <c r="EAN346" s="477"/>
      <c r="EAQ346" s="477"/>
      <c r="EAV346" s="477"/>
      <c r="EAY346" s="477"/>
      <c r="EBD346" s="477"/>
      <c r="EBG346" s="477"/>
      <c r="EBL346" s="477"/>
      <c r="EBO346" s="477"/>
      <c r="EBT346" s="477"/>
      <c r="EBW346" s="477"/>
      <c r="ECB346" s="477"/>
      <c r="ECE346" s="477"/>
      <c r="ECJ346" s="477"/>
      <c r="ECM346" s="477"/>
      <c r="ECR346" s="477"/>
      <c r="ECU346" s="477"/>
      <c r="ECZ346" s="477"/>
      <c r="EDC346" s="477"/>
      <c r="EDH346" s="477"/>
      <c r="EDK346" s="477"/>
      <c r="EDP346" s="477"/>
      <c r="EDS346" s="477"/>
      <c r="EDX346" s="477"/>
      <c r="EEA346" s="477"/>
      <c r="EEF346" s="477"/>
      <c r="EEI346" s="477"/>
      <c r="EEN346" s="477"/>
      <c r="EEQ346" s="477"/>
      <c r="EEV346" s="477"/>
      <c r="EEY346" s="477"/>
      <c r="EFD346" s="477"/>
      <c r="EFG346" s="477"/>
      <c r="EFL346" s="477"/>
      <c r="EFO346" s="477"/>
      <c r="EFT346" s="477"/>
      <c r="EFW346" s="477"/>
      <c r="EGB346" s="477"/>
      <c r="EGE346" s="477"/>
      <c r="EGJ346" s="477"/>
      <c r="EGM346" s="477"/>
      <c r="EGR346" s="477"/>
      <c r="EGU346" s="477"/>
      <c r="EGZ346" s="477"/>
      <c r="EHC346" s="477"/>
      <c r="EHH346" s="477"/>
      <c r="EHK346" s="477"/>
      <c r="EHP346" s="477"/>
      <c r="EHS346" s="477"/>
      <c r="EHX346" s="477"/>
      <c r="EIA346" s="477"/>
      <c r="EIF346" s="477"/>
      <c r="EII346" s="477"/>
      <c r="EIN346" s="477"/>
      <c r="EIQ346" s="477"/>
      <c r="EIV346" s="477"/>
      <c r="EIY346" s="477"/>
      <c r="EJD346" s="477"/>
      <c r="EJG346" s="477"/>
      <c r="EJL346" s="477"/>
      <c r="EJO346" s="477"/>
      <c r="EJT346" s="477"/>
      <c r="EJW346" s="477"/>
      <c r="EKB346" s="477"/>
      <c r="EKE346" s="477"/>
      <c r="EKJ346" s="477"/>
      <c r="EKM346" s="477"/>
      <c r="EKR346" s="477"/>
      <c r="EKU346" s="477"/>
      <c r="EKZ346" s="477"/>
      <c r="ELC346" s="477"/>
      <c r="ELH346" s="477"/>
      <c r="ELK346" s="477"/>
      <c r="ELP346" s="477"/>
      <c r="ELS346" s="477"/>
      <c r="ELX346" s="477"/>
      <c r="EMA346" s="477"/>
      <c r="EMF346" s="477"/>
      <c r="EMI346" s="477"/>
      <c r="EMN346" s="477"/>
      <c r="EMQ346" s="477"/>
      <c r="EMV346" s="477"/>
      <c r="EMY346" s="477"/>
      <c r="END346" s="477"/>
      <c r="ENG346" s="477"/>
      <c r="ENL346" s="477"/>
      <c r="ENO346" s="477"/>
      <c r="ENT346" s="477"/>
      <c r="ENW346" s="477"/>
      <c r="EOB346" s="477"/>
      <c r="EOE346" s="477"/>
      <c r="EOJ346" s="477"/>
      <c r="EOM346" s="477"/>
      <c r="EOR346" s="477"/>
      <c r="EOU346" s="477"/>
      <c r="EOZ346" s="477"/>
      <c r="EPC346" s="477"/>
      <c r="EPH346" s="477"/>
      <c r="EPK346" s="477"/>
      <c r="EPP346" s="477"/>
      <c r="EPS346" s="477"/>
      <c r="EPX346" s="477"/>
      <c r="EQA346" s="477"/>
      <c r="EQF346" s="477"/>
      <c r="EQI346" s="477"/>
      <c r="EQN346" s="477"/>
      <c r="EQQ346" s="477"/>
      <c r="EQV346" s="477"/>
      <c r="EQY346" s="477"/>
      <c r="ERD346" s="477"/>
      <c r="ERG346" s="477"/>
      <c r="ERL346" s="477"/>
      <c r="ERO346" s="477"/>
      <c r="ERT346" s="477"/>
      <c r="ERW346" s="477"/>
      <c r="ESB346" s="477"/>
      <c r="ESE346" s="477"/>
      <c r="ESJ346" s="477"/>
      <c r="ESM346" s="477"/>
      <c r="ESR346" s="477"/>
      <c r="ESU346" s="477"/>
      <c r="ESZ346" s="477"/>
      <c r="ETC346" s="477"/>
      <c r="ETH346" s="477"/>
      <c r="ETK346" s="477"/>
      <c r="ETP346" s="477"/>
      <c r="ETS346" s="477"/>
      <c r="ETX346" s="477"/>
      <c r="EUA346" s="477"/>
      <c r="EUF346" s="477"/>
      <c r="EUI346" s="477"/>
      <c r="EUN346" s="477"/>
      <c r="EUQ346" s="477"/>
      <c r="EUV346" s="477"/>
      <c r="EUY346" s="477"/>
      <c r="EVD346" s="477"/>
      <c r="EVG346" s="477"/>
      <c r="EVL346" s="477"/>
      <c r="EVO346" s="477"/>
      <c r="EVT346" s="477"/>
      <c r="EVW346" s="477"/>
      <c r="EWB346" s="477"/>
      <c r="EWE346" s="477"/>
      <c r="EWJ346" s="477"/>
      <c r="EWM346" s="477"/>
      <c r="EWR346" s="477"/>
      <c r="EWU346" s="477"/>
      <c r="EWZ346" s="477"/>
      <c r="EXC346" s="477"/>
      <c r="EXH346" s="477"/>
      <c r="EXK346" s="477"/>
      <c r="EXP346" s="477"/>
      <c r="EXS346" s="477"/>
      <c r="EXX346" s="477"/>
      <c r="EYA346" s="477"/>
      <c r="EYF346" s="477"/>
      <c r="EYI346" s="477"/>
      <c r="EYN346" s="477"/>
      <c r="EYQ346" s="477"/>
      <c r="EYV346" s="477"/>
      <c r="EYY346" s="477"/>
      <c r="EZD346" s="477"/>
      <c r="EZG346" s="477"/>
      <c r="EZL346" s="477"/>
      <c r="EZO346" s="477"/>
      <c r="EZT346" s="477"/>
      <c r="EZW346" s="477"/>
      <c r="FAB346" s="477"/>
      <c r="FAE346" s="477"/>
      <c r="FAJ346" s="477"/>
      <c r="FAM346" s="477"/>
      <c r="FAR346" s="477"/>
      <c r="FAU346" s="477"/>
      <c r="FAZ346" s="477"/>
      <c r="FBC346" s="477"/>
      <c r="FBH346" s="477"/>
      <c r="FBK346" s="477"/>
      <c r="FBP346" s="477"/>
      <c r="FBS346" s="477"/>
      <c r="FBX346" s="477"/>
      <c r="FCA346" s="477"/>
      <c r="FCF346" s="477"/>
      <c r="FCI346" s="477"/>
      <c r="FCN346" s="477"/>
      <c r="FCQ346" s="477"/>
      <c r="FCV346" s="477"/>
      <c r="FCY346" s="477"/>
      <c r="FDD346" s="477"/>
      <c r="FDG346" s="477"/>
      <c r="FDL346" s="477"/>
      <c r="FDO346" s="477"/>
      <c r="FDT346" s="477"/>
      <c r="FDW346" s="477"/>
      <c r="FEB346" s="477"/>
      <c r="FEE346" s="477"/>
      <c r="FEJ346" s="477"/>
      <c r="FEM346" s="477"/>
      <c r="FER346" s="477"/>
      <c r="FEU346" s="477"/>
      <c r="FEZ346" s="477"/>
      <c r="FFC346" s="477"/>
      <c r="FFH346" s="477"/>
      <c r="FFK346" s="477"/>
      <c r="FFP346" s="477"/>
      <c r="FFS346" s="477"/>
      <c r="FFX346" s="477"/>
      <c r="FGA346" s="477"/>
      <c r="FGF346" s="477"/>
      <c r="FGI346" s="477"/>
      <c r="FGN346" s="477"/>
      <c r="FGQ346" s="477"/>
      <c r="FGV346" s="477"/>
      <c r="FGY346" s="477"/>
      <c r="FHD346" s="477"/>
      <c r="FHG346" s="477"/>
      <c r="FHL346" s="477"/>
      <c r="FHO346" s="477"/>
      <c r="FHT346" s="477"/>
      <c r="FHW346" s="477"/>
      <c r="FIB346" s="477"/>
      <c r="FIE346" s="477"/>
      <c r="FIJ346" s="477"/>
      <c r="FIM346" s="477"/>
      <c r="FIR346" s="477"/>
      <c r="FIU346" s="477"/>
      <c r="FIZ346" s="477"/>
      <c r="FJC346" s="477"/>
      <c r="FJH346" s="477"/>
      <c r="FJK346" s="477"/>
      <c r="FJP346" s="477"/>
      <c r="FJS346" s="477"/>
      <c r="FJX346" s="477"/>
      <c r="FKA346" s="477"/>
      <c r="FKF346" s="477"/>
      <c r="FKI346" s="477"/>
      <c r="FKN346" s="477"/>
      <c r="FKQ346" s="477"/>
      <c r="FKV346" s="477"/>
      <c r="FKY346" s="477"/>
      <c r="FLD346" s="477"/>
      <c r="FLG346" s="477"/>
      <c r="FLL346" s="477"/>
      <c r="FLO346" s="477"/>
      <c r="FLT346" s="477"/>
      <c r="FLW346" s="477"/>
      <c r="FMB346" s="477"/>
      <c r="FME346" s="477"/>
      <c r="FMJ346" s="477"/>
      <c r="FMM346" s="477"/>
      <c r="FMR346" s="477"/>
      <c r="FMU346" s="477"/>
      <c r="FMZ346" s="477"/>
      <c r="FNC346" s="477"/>
      <c r="FNH346" s="477"/>
      <c r="FNK346" s="477"/>
      <c r="FNP346" s="477"/>
      <c r="FNS346" s="477"/>
      <c r="FNX346" s="477"/>
      <c r="FOA346" s="477"/>
      <c r="FOF346" s="477"/>
      <c r="FOI346" s="477"/>
      <c r="FON346" s="477"/>
      <c r="FOQ346" s="477"/>
      <c r="FOV346" s="477"/>
      <c r="FOY346" s="477"/>
      <c r="FPD346" s="477"/>
      <c r="FPG346" s="477"/>
      <c r="FPL346" s="477"/>
      <c r="FPO346" s="477"/>
      <c r="FPT346" s="477"/>
      <c r="FPW346" s="477"/>
      <c r="FQB346" s="477"/>
      <c r="FQE346" s="477"/>
      <c r="FQJ346" s="477"/>
      <c r="FQM346" s="477"/>
      <c r="FQR346" s="477"/>
      <c r="FQU346" s="477"/>
      <c r="FQZ346" s="477"/>
      <c r="FRC346" s="477"/>
      <c r="FRH346" s="477"/>
      <c r="FRK346" s="477"/>
      <c r="FRP346" s="477"/>
      <c r="FRS346" s="477"/>
      <c r="FRX346" s="477"/>
      <c r="FSA346" s="477"/>
      <c r="FSF346" s="477"/>
      <c r="FSI346" s="477"/>
      <c r="FSN346" s="477"/>
      <c r="FSQ346" s="477"/>
      <c r="FSV346" s="477"/>
      <c r="FSY346" s="477"/>
      <c r="FTD346" s="477"/>
      <c r="FTG346" s="477"/>
      <c r="FTL346" s="477"/>
      <c r="FTO346" s="477"/>
      <c r="FTT346" s="477"/>
      <c r="FTW346" s="477"/>
      <c r="FUB346" s="477"/>
      <c r="FUE346" s="477"/>
      <c r="FUJ346" s="477"/>
      <c r="FUM346" s="477"/>
      <c r="FUR346" s="477"/>
      <c r="FUU346" s="477"/>
      <c r="FUZ346" s="477"/>
      <c r="FVC346" s="477"/>
      <c r="FVH346" s="477"/>
      <c r="FVK346" s="477"/>
      <c r="FVP346" s="477"/>
      <c r="FVS346" s="477"/>
      <c r="FVX346" s="477"/>
      <c r="FWA346" s="477"/>
      <c r="FWF346" s="477"/>
      <c r="FWI346" s="477"/>
      <c r="FWN346" s="477"/>
      <c r="FWQ346" s="477"/>
      <c r="FWV346" s="477"/>
      <c r="FWY346" s="477"/>
      <c r="FXD346" s="477"/>
      <c r="FXG346" s="477"/>
      <c r="FXL346" s="477"/>
      <c r="FXO346" s="477"/>
      <c r="FXT346" s="477"/>
      <c r="FXW346" s="477"/>
      <c r="FYB346" s="477"/>
      <c r="FYE346" s="477"/>
      <c r="FYJ346" s="477"/>
      <c r="FYM346" s="477"/>
      <c r="FYR346" s="477"/>
      <c r="FYU346" s="477"/>
      <c r="FYZ346" s="477"/>
      <c r="FZC346" s="477"/>
      <c r="FZH346" s="477"/>
      <c r="FZK346" s="477"/>
      <c r="FZP346" s="477"/>
      <c r="FZS346" s="477"/>
      <c r="FZX346" s="477"/>
      <c r="GAA346" s="477"/>
      <c r="GAF346" s="477"/>
      <c r="GAI346" s="477"/>
      <c r="GAN346" s="477"/>
      <c r="GAQ346" s="477"/>
      <c r="GAV346" s="477"/>
      <c r="GAY346" s="477"/>
      <c r="GBD346" s="477"/>
      <c r="GBG346" s="477"/>
      <c r="GBL346" s="477"/>
      <c r="GBO346" s="477"/>
      <c r="GBT346" s="477"/>
      <c r="GBW346" s="477"/>
      <c r="GCB346" s="477"/>
      <c r="GCE346" s="477"/>
      <c r="GCJ346" s="477"/>
      <c r="GCM346" s="477"/>
      <c r="GCR346" s="477"/>
      <c r="GCU346" s="477"/>
      <c r="GCZ346" s="477"/>
      <c r="GDC346" s="477"/>
      <c r="GDH346" s="477"/>
      <c r="GDK346" s="477"/>
      <c r="GDP346" s="477"/>
      <c r="GDS346" s="477"/>
      <c r="GDX346" s="477"/>
      <c r="GEA346" s="477"/>
      <c r="GEF346" s="477"/>
      <c r="GEI346" s="477"/>
      <c r="GEN346" s="477"/>
      <c r="GEQ346" s="477"/>
      <c r="GEV346" s="477"/>
      <c r="GEY346" s="477"/>
      <c r="GFD346" s="477"/>
      <c r="GFG346" s="477"/>
      <c r="GFL346" s="477"/>
      <c r="GFO346" s="477"/>
      <c r="GFT346" s="477"/>
      <c r="GFW346" s="477"/>
      <c r="GGB346" s="477"/>
      <c r="GGE346" s="477"/>
      <c r="GGJ346" s="477"/>
      <c r="GGM346" s="477"/>
      <c r="GGR346" s="477"/>
      <c r="GGU346" s="477"/>
      <c r="GGZ346" s="477"/>
      <c r="GHC346" s="477"/>
      <c r="GHH346" s="477"/>
      <c r="GHK346" s="477"/>
      <c r="GHP346" s="477"/>
      <c r="GHS346" s="477"/>
      <c r="GHX346" s="477"/>
      <c r="GIA346" s="477"/>
      <c r="GIF346" s="477"/>
      <c r="GII346" s="477"/>
      <c r="GIN346" s="477"/>
      <c r="GIQ346" s="477"/>
      <c r="GIV346" s="477"/>
      <c r="GIY346" s="477"/>
      <c r="GJD346" s="477"/>
      <c r="GJG346" s="477"/>
      <c r="GJL346" s="477"/>
      <c r="GJO346" s="477"/>
      <c r="GJT346" s="477"/>
      <c r="GJW346" s="477"/>
      <c r="GKB346" s="477"/>
      <c r="GKE346" s="477"/>
      <c r="GKJ346" s="477"/>
      <c r="GKM346" s="477"/>
      <c r="GKR346" s="477"/>
      <c r="GKU346" s="477"/>
      <c r="GKZ346" s="477"/>
      <c r="GLC346" s="477"/>
      <c r="GLH346" s="477"/>
      <c r="GLK346" s="477"/>
      <c r="GLP346" s="477"/>
      <c r="GLS346" s="477"/>
      <c r="GLX346" s="477"/>
      <c r="GMA346" s="477"/>
      <c r="GMF346" s="477"/>
      <c r="GMI346" s="477"/>
      <c r="GMN346" s="477"/>
      <c r="GMQ346" s="477"/>
      <c r="GMV346" s="477"/>
      <c r="GMY346" s="477"/>
      <c r="GND346" s="477"/>
      <c r="GNG346" s="477"/>
      <c r="GNL346" s="477"/>
      <c r="GNO346" s="477"/>
      <c r="GNT346" s="477"/>
      <c r="GNW346" s="477"/>
      <c r="GOB346" s="477"/>
      <c r="GOE346" s="477"/>
      <c r="GOJ346" s="477"/>
      <c r="GOM346" s="477"/>
      <c r="GOR346" s="477"/>
      <c r="GOU346" s="477"/>
      <c r="GOZ346" s="477"/>
      <c r="GPC346" s="477"/>
      <c r="GPH346" s="477"/>
      <c r="GPK346" s="477"/>
      <c r="GPP346" s="477"/>
      <c r="GPS346" s="477"/>
      <c r="GPX346" s="477"/>
      <c r="GQA346" s="477"/>
      <c r="GQF346" s="477"/>
      <c r="GQI346" s="477"/>
      <c r="GQN346" s="477"/>
      <c r="GQQ346" s="477"/>
      <c r="GQV346" s="477"/>
      <c r="GQY346" s="477"/>
      <c r="GRD346" s="477"/>
      <c r="GRG346" s="477"/>
      <c r="GRL346" s="477"/>
      <c r="GRO346" s="477"/>
      <c r="GRT346" s="477"/>
      <c r="GRW346" s="477"/>
      <c r="GSB346" s="477"/>
      <c r="GSE346" s="477"/>
      <c r="GSJ346" s="477"/>
      <c r="GSM346" s="477"/>
      <c r="GSR346" s="477"/>
      <c r="GSU346" s="477"/>
      <c r="GSZ346" s="477"/>
      <c r="GTC346" s="477"/>
      <c r="GTH346" s="477"/>
      <c r="GTK346" s="477"/>
      <c r="GTP346" s="477"/>
      <c r="GTS346" s="477"/>
      <c r="GTX346" s="477"/>
      <c r="GUA346" s="477"/>
      <c r="GUF346" s="477"/>
      <c r="GUI346" s="477"/>
      <c r="GUN346" s="477"/>
      <c r="GUQ346" s="477"/>
      <c r="GUV346" s="477"/>
      <c r="GUY346" s="477"/>
      <c r="GVD346" s="477"/>
      <c r="GVG346" s="477"/>
      <c r="GVL346" s="477"/>
      <c r="GVO346" s="477"/>
      <c r="GVT346" s="477"/>
      <c r="GVW346" s="477"/>
      <c r="GWB346" s="477"/>
      <c r="GWE346" s="477"/>
      <c r="GWJ346" s="477"/>
      <c r="GWM346" s="477"/>
      <c r="GWR346" s="477"/>
      <c r="GWU346" s="477"/>
      <c r="GWZ346" s="477"/>
      <c r="GXC346" s="477"/>
      <c r="GXH346" s="477"/>
      <c r="GXK346" s="477"/>
      <c r="GXP346" s="477"/>
      <c r="GXS346" s="477"/>
      <c r="GXX346" s="477"/>
      <c r="GYA346" s="477"/>
      <c r="GYF346" s="477"/>
      <c r="GYI346" s="477"/>
      <c r="GYN346" s="477"/>
      <c r="GYQ346" s="477"/>
      <c r="GYV346" s="477"/>
      <c r="GYY346" s="477"/>
      <c r="GZD346" s="477"/>
      <c r="GZG346" s="477"/>
      <c r="GZL346" s="477"/>
      <c r="GZO346" s="477"/>
      <c r="GZT346" s="477"/>
      <c r="GZW346" s="477"/>
      <c r="HAB346" s="477"/>
      <c r="HAE346" s="477"/>
      <c r="HAJ346" s="477"/>
      <c r="HAM346" s="477"/>
      <c r="HAR346" s="477"/>
      <c r="HAU346" s="477"/>
      <c r="HAZ346" s="477"/>
      <c r="HBC346" s="477"/>
      <c r="HBH346" s="477"/>
      <c r="HBK346" s="477"/>
      <c r="HBP346" s="477"/>
      <c r="HBS346" s="477"/>
      <c r="HBX346" s="477"/>
      <c r="HCA346" s="477"/>
      <c r="HCF346" s="477"/>
      <c r="HCI346" s="477"/>
      <c r="HCN346" s="477"/>
      <c r="HCQ346" s="477"/>
      <c r="HCV346" s="477"/>
      <c r="HCY346" s="477"/>
      <c r="HDD346" s="477"/>
      <c r="HDG346" s="477"/>
      <c r="HDL346" s="477"/>
      <c r="HDO346" s="477"/>
      <c r="HDT346" s="477"/>
      <c r="HDW346" s="477"/>
      <c r="HEB346" s="477"/>
      <c r="HEE346" s="477"/>
      <c r="HEJ346" s="477"/>
      <c r="HEM346" s="477"/>
      <c r="HER346" s="477"/>
      <c r="HEU346" s="477"/>
      <c r="HEZ346" s="477"/>
      <c r="HFC346" s="477"/>
      <c r="HFH346" s="477"/>
      <c r="HFK346" s="477"/>
      <c r="HFP346" s="477"/>
      <c r="HFS346" s="477"/>
      <c r="HFX346" s="477"/>
      <c r="HGA346" s="477"/>
      <c r="HGF346" s="477"/>
      <c r="HGI346" s="477"/>
      <c r="HGN346" s="477"/>
      <c r="HGQ346" s="477"/>
      <c r="HGV346" s="477"/>
      <c r="HGY346" s="477"/>
      <c r="HHD346" s="477"/>
      <c r="HHG346" s="477"/>
      <c r="HHL346" s="477"/>
      <c r="HHO346" s="477"/>
      <c r="HHT346" s="477"/>
      <c r="HHW346" s="477"/>
      <c r="HIB346" s="477"/>
      <c r="HIE346" s="477"/>
      <c r="HIJ346" s="477"/>
      <c r="HIM346" s="477"/>
      <c r="HIR346" s="477"/>
      <c r="HIU346" s="477"/>
      <c r="HIZ346" s="477"/>
      <c r="HJC346" s="477"/>
      <c r="HJH346" s="477"/>
      <c r="HJK346" s="477"/>
      <c r="HJP346" s="477"/>
      <c r="HJS346" s="477"/>
      <c r="HJX346" s="477"/>
      <c r="HKA346" s="477"/>
      <c r="HKF346" s="477"/>
      <c r="HKI346" s="477"/>
      <c r="HKN346" s="477"/>
      <c r="HKQ346" s="477"/>
      <c r="HKV346" s="477"/>
      <c r="HKY346" s="477"/>
      <c r="HLD346" s="477"/>
      <c r="HLG346" s="477"/>
      <c r="HLL346" s="477"/>
      <c r="HLO346" s="477"/>
      <c r="HLT346" s="477"/>
      <c r="HLW346" s="477"/>
      <c r="HMB346" s="477"/>
      <c r="HME346" s="477"/>
      <c r="HMJ346" s="477"/>
      <c r="HMM346" s="477"/>
      <c r="HMR346" s="477"/>
      <c r="HMU346" s="477"/>
      <c r="HMZ346" s="477"/>
      <c r="HNC346" s="477"/>
      <c r="HNH346" s="477"/>
      <c r="HNK346" s="477"/>
      <c r="HNP346" s="477"/>
      <c r="HNS346" s="477"/>
      <c r="HNX346" s="477"/>
      <c r="HOA346" s="477"/>
      <c r="HOF346" s="477"/>
      <c r="HOI346" s="477"/>
      <c r="HON346" s="477"/>
      <c r="HOQ346" s="477"/>
      <c r="HOV346" s="477"/>
      <c r="HOY346" s="477"/>
      <c r="HPD346" s="477"/>
      <c r="HPG346" s="477"/>
      <c r="HPL346" s="477"/>
      <c r="HPO346" s="477"/>
      <c r="HPT346" s="477"/>
      <c r="HPW346" s="477"/>
      <c r="HQB346" s="477"/>
      <c r="HQE346" s="477"/>
      <c r="HQJ346" s="477"/>
      <c r="HQM346" s="477"/>
      <c r="HQR346" s="477"/>
      <c r="HQU346" s="477"/>
      <c r="HQZ346" s="477"/>
      <c r="HRC346" s="477"/>
      <c r="HRH346" s="477"/>
      <c r="HRK346" s="477"/>
      <c r="HRP346" s="477"/>
      <c r="HRS346" s="477"/>
      <c r="HRX346" s="477"/>
      <c r="HSA346" s="477"/>
      <c r="HSF346" s="477"/>
      <c r="HSI346" s="477"/>
      <c r="HSN346" s="477"/>
      <c r="HSQ346" s="477"/>
      <c r="HSV346" s="477"/>
      <c r="HSY346" s="477"/>
      <c r="HTD346" s="477"/>
      <c r="HTG346" s="477"/>
      <c r="HTL346" s="477"/>
      <c r="HTO346" s="477"/>
      <c r="HTT346" s="477"/>
      <c r="HTW346" s="477"/>
      <c r="HUB346" s="477"/>
      <c r="HUE346" s="477"/>
      <c r="HUJ346" s="477"/>
      <c r="HUM346" s="477"/>
      <c r="HUR346" s="477"/>
      <c r="HUU346" s="477"/>
      <c r="HUZ346" s="477"/>
      <c r="HVC346" s="477"/>
      <c r="HVH346" s="477"/>
      <c r="HVK346" s="477"/>
      <c r="HVP346" s="477"/>
      <c r="HVS346" s="477"/>
      <c r="HVX346" s="477"/>
      <c r="HWA346" s="477"/>
      <c r="HWF346" s="477"/>
      <c r="HWI346" s="477"/>
      <c r="HWN346" s="477"/>
      <c r="HWQ346" s="477"/>
      <c r="HWV346" s="477"/>
      <c r="HWY346" s="477"/>
      <c r="HXD346" s="477"/>
      <c r="HXG346" s="477"/>
      <c r="HXL346" s="477"/>
      <c r="HXO346" s="477"/>
      <c r="HXT346" s="477"/>
      <c r="HXW346" s="477"/>
      <c r="HYB346" s="477"/>
      <c r="HYE346" s="477"/>
      <c r="HYJ346" s="477"/>
      <c r="HYM346" s="477"/>
      <c r="HYR346" s="477"/>
      <c r="HYU346" s="477"/>
      <c r="HYZ346" s="477"/>
      <c r="HZC346" s="477"/>
      <c r="HZH346" s="477"/>
      <c r="HZK346" s="477"/>
      <c r="HZP346" s="477"/>
      <c r="HZS346" s="477"/>
      <c r="HZX346" s="477"/>
      <c r="IAA346" s="477"/>
      <c r="IAF346" s="477"/>
      <c r="IAI346" s="477"/>
      <c r="IAN346" s="477"/>
      <c r="IAQ346" s="477"/>
      <c r="IAV346" s="477"/>
      <c r="IAY346" s="477"/>
      <c r="IBD346" s="477"/>
      <c r="IBG346" s="477"/>
      <c r="IBL346" s="477"/>
      <c r="IBO346" s="477"/>
      <c r="IBT346" s="477"/>
      <c r="IBW346" s="477"/>
      <c r="ICB346" s="477"/>
      <c r="ICE346" s="477"/>
      <c r="ICJ346" s="477"/>
      <c r="ICM346" s="477"/>
      <c r="ICR346" s="477"/>
      <c r="ICU346" s="477"/>
      <c r="ICZ346" s="477"/>
      <c r="IDC346" s="477"/>
      <c r="IDH346" s="477"/>
      <c r="IDK346" s="477"/>
      <c r="IDP346" s="477"/>
      <c r="IDS346" s="477"/>
      <c r="IDX346" s="477"/>
      <c r="IEA346" s="477"/>
      <c r="IEF346" s="477"/>
      <c r="IEI346" s="477"/>
      <c r="IEN346" s="477"/>
      <c r="IEQ346" s="477"/>
      <c r="IEV346" s="477"/>
      <c r="IEY346" s="477"/>
      <c r="IFD346" s="477"/>
      <c r="IFG346" s="477"/>
      <c r="IFL346" s="477"/>
      <c r="IFO346" s="477"/>
      <c r="IFT346" s="477"/>
      <c r="IFW346" s="477"/>
      <c r="IGB346" s="477"/>
      <c r="IGE346" s="477"/>
      <c r="IGJ346" s="477"/>
      <c r="IGM346" s="477"/>
      <c r="IGR346" s="477"/>
      <c r="IGU346" s="477"/>
      <c r="IGZ346" s="477"/>
      <c r="IHC346" s="477"/>
      <c r="IHH346" s="477"/>
      <c r="IHK346" s="477"/>
      <c r="IHP346" s="477"/>
      <c r="IHS346" s="477"/>
      <c r="IHX346" s="477"/>
      <c r="IIA346" s="477"/>
      <c r="IIF346" s="477"/>
      <c r="III346" s="477"/>
      <c r="IIN346" s="477"/>
      <c r="IIQ346" s="477"/>
      <c r="IIV346" s="477"/>
      <c r="IIY346" s="477"/>
      <c r="IJD346" s="477"/>
      <c r="IJG346" s="477"/>
      <c r="IJL346" s="477"/>
      <c r="IJO346" s="477"/>
      <c r="IJT346" s="477"/>
      <c r="IJW346" s="477"/>
      <c r="IKB346" s="477"/>
      <c r="IKE346" s="477"/>
      <c r="IKJ346" s="477"/>
      <c r="IKM346" s="477"/>
      <c r="IKR346" s="477"/>
      <c r="IKU346" s="477"/>
      <c r="IKZ346" s="477"/>
      <c r="ILC346" s="477"/>
      <c r="ILH346" s="477"/>
      <c r="ILK346" s="477"/>
      <c r="ILP346" s="477"/>
      <c r="ILS346" s="477"/>
      <c r="ILX346" s="477"/>
      <c r="IMA346" s="477"/>
      <c r="IMF346" s="477"/>
      <c r="IMI346" s="477"/>
      <c r="IMN346" s="477"/>
      <c r="IMQ346" s="477"/>
      <c r="IMV346" s="477"/>
      <c r="IMY346" s="477"/>
      <c r="IND346" s="477"/>
      <c r="ING346" s="477"/>
      <c r="INL346" s="477"/>
      <c r="INO346" s="477"/>
      <c r="INT346" s="477"/>
      <c r="INW346" s="477"/>
      <c r="IOB346" s="477"/>
      <c r="IOE346" s="477"/>
      <c r="IOJ346" s="477"/>
      <c r="IOM346" s="477"/>
      <c r="IOR346" s="477"/>
      <c r="IOU346" s="477"/>
      <c r="IOZ346" s="477"/>
      <c r="IPC346" s="477"/>
      <c r="IPH346" s="477"/>
      <c r="IPK346" s="477"/>
      <c r="IPP346" s="477"/>
      <c r="IPS346" s="477"/>
      <c r="IPX346" s="477"/>
      <c r="IQA346" s="477"/>
      <c r="IQF346" s="477"/>
      <c r="IQI346" s="477"/>
      <c r="IQN346" s="477"/>
      <c r="IQQ346" s="477"/>
      <c r="IQV346" s="477"/>
      <c r="IQY346" s="477"/>
      <c r="IRD346" s="477"/>
      <c r="IRG346" s="477"/>
      <c r="IRL346" s="477"/>
      <c r="IRO346" s="477"/>
      <c r="IRT346" s="477"/>
      <c r="IRW346" s="477"/>
      <c r="ISB346" s="477"/>
      <c r="ISE346" s="477"/>
      <c r="ISJ346" s="477"/>
      <c r="ISM346" s="477"/>
      <c r="ISR346" s="477"/>
      <c r="ISU346" s="477"/>
      <c r="ISZ346" s="477"/>
      <c r="ITC346" s="477"/>
      <c r="ITH346" s="477"/>
      <c r="ITK346" s="477"/>
      <c r="ITP346" s="477"/>
      <c r="ITS346" s="477"/>
      <c r="ITX346" s="477"/>
      <c r="IUA346" s="477"/>
      <c r="IUF346" s="477"/>
      <c r="IUI346" s="477"/>
      <c r="IUN346" s="477"/>
      <c r="IUQ346" s="477"/>
      <c r="IUV346" s="477"/>
      <c r="IUY346" s="477"/>
      <c r="IVD346" s="477"/>
      <c r="IVG346" s="477"/>
      <c r="IVL346" s="477"/>
      <c r="IVO346" s="477"/>
      <c r="IVT346" s="477"/>
      <c r="IVW346" s="477"/>
      <c r="IWB346" s="477"/>
      <c r="IWE346" s="477"/>
      <c r="IWJ346" s="477"/>
      <c r="IWM346" s="477"/>
      <c r="IWR346" s="477"/>
      <c r="IWU346" s="477"/>
      <c r="IWZ346" s="477"/>
      <c r="IXC346" s="477"/>
      <c r="IXH346" s="477"/>
      <c r="IXK346" s="477"/>
      <c r="IXP346" s="477"/>
      <c r="IXS346" s="477"/>
      <c r="IXX346" s="477"/>
      <c r="IYA346" s="477"/>
      <c r="IYF346" s="477"/>
      <c r="IYI346" s="477"/>
      <c r="IYN346" s="477"/>
      <c r="IYQ346" s="477"/>
      <c r="IYV346" s="477"/>
      <c r="IYY346" s="477"/>
      <c r="IZD346" s="477"/>
      <c r="IZG346" s="477"/>
      <c r="IZL346" s="477"/>
      <c r="IZO346" s="477"/>
      <c r="IZT346" s="477"/>
      <c r="IZW346" s="477"/>
      <c r="JAB346" s="477"/>
      <c r="JAE346" s="477"/>
      <c r="JAJ346" s="477"/>
      <c r="JAM346" s="477"/>
      <c r="JAR346" s="477"/>
      <c r="JAU346" s="477"/>
      <c r="JAZ346" s="477"/>
      <c r="JBC346" s="477"/>
      <c r="JBH346" s="477"/>
      <c r="JBK346" s="477"/>
      <c r="JBP346" s="477"/>
      <c r="JBS346" s="477"/>
      <c r="JBX346" s="477"/>
      <c r="JCA346" s="477"/>
      <c r="JCF346" s="477"/>
      <c r="JCI346" s="477"/>
      <c r="JCN346" s="477"/>
      <c r="JCQ346" s="477"/>
      <c r="JCV346" s="477"/>
      <c r="JCY346" s="477"/>
      <c r="JDD346" s="477"/>
      <c r="JDG346" s="477"/>
      <c r="JDL346" s="477"/>
      <c r="JDO346" s="477"/>
      <c r="JDT346" s="477"/>
      <c r="JDW346" s="477"/>
      <c r="JEB346" s="477"/>
      <c r="JEE346" s="477"/>
      <c r="JEJ346" s="477"/>
      <c r="JEM346" s="477"/>
      <c r="JER346" s="477"/>
      <c r="JEU346" s="477"/>
      <c r="JEZ346" s="477"/>
      <c r="JFC346" s="477"/>
      <c r="JFH346" s="477"/>
      <c r="JFK346" s="477"/>
      <c r="JFP346" s="477"/>
      <c r="JFS346" s="477"/>
      <c r="JFX346" s="477"/>
      <c r="JGA346" s="477"/>
      <c r="JGF346" s="477"/>
      <c r="JGI346" s="477"/>
      <c r="JGN346" s="477"/>
      <c r="JGQ346" s="477"/>
      <c r="JGV346" s="477"/>
      <c r="JGY346" s="477"/>
      <c r="JHD346" s="477"/>
      <c r="JHG346" s="477"/>
      <c r="JHL346" s="477"/>
      <c r="JHO346" s="477"/>
      <c r="JHT346" s="477"/>
      <c r="JHW346" s="477"/>
      <c r="JIB346" s="477"/>
      <c r="JIE346" s="477"/>
      <c r="JIJ346" s="477"/>
      <c r="JIM346" s="477"/>
      <c r="JIR346" s="477"/>
      <c r="JIU346" s="477"/>
      <c r="JIZ346" s="477"/>
      <c r="JJC346" s="477"/>
      <c r="JJH346" s="477"/>
      <c r="JJK346" s="477"/>
      <c r="JJP346" s="477"/>
      <c r="JJS346" s="477"/>
      <c r="JJX346" s="477"/>
      <c r="JKA346" s="477"/>
      <c r="JKF346" s="477"/>
      <c r="JKI346" s="477"/>
      <c r="JKN346" s="477"/>
      <c r="JKQ346" s="477"/>
      <c r="JKV346" s="477"/>
      <c r="JKY346" s="477"/>
      <c r="JLD346" s="477"/>
      <c r="JLG346" s="477"/>
      <c r="JLL346" s="477"/>
      <c r="JLO346" s="477"/>
      <c r="JLT346" s="477"/>
      <c r="JLW346" s="477"/>
      <c r="JMB346" s="477"/>
      <c r="JME346" s="477"/>
      <c r="JMJ346" s="477"/>
      <c r="JMM346" s="477"/>
      <c r="JMR346" s="477"/>
      <c r="JMU346" s="477"/>
      <c r="JMZ346" s="477"/>
      <c r="JNC346" s="477"/>
      <c r="JNH346" s="477"/>
      <c r="JNK346" s="477"/>
      <c r="JNP346" s="477"/>
      <c r="JNS346" s="477"/>
      <c r="JNX346" s="477"/>
      <c r="JOA346" s="477"/>
      <c r="JOF346" s="477"/>
      <c r="JOI346" s="477"/>
      <c r="JON346" s="477"/>
      <c r="JOQ346" s="477"/>
      <c r="JOV346" s="477"/>
      <c r="JOY346" s="477"/>
      <c r="JPD346" s="477"/>
      <c r="JPG346" s="477"/>
      <c r="JPL346" s="477"/>
      <c r="JPO346" s="477"/>
      <c r="JPT346" s="477"/>
      <c r="JPW346" s="477"/>
      <c r="JQB346" s="477"/>
      <c r="JQE346" s="477"/>
      <c r="JQJ346" s="477"/>
      <c r="JQM346" s="477"/>
      <c r="JQR346" s="477"/>
      <c r="JQU346" s="477"/>
      <c r="JQZ346" s="477"/>
      <c r="JRC346" s="477"/>
      <c r="JRH346" s="477"/>
      <c r="JRK346" s="477"/>
      <c r="JRP346" s="477"/>
      <c r="JRS346" s="477"/>
      <c r="JRX346" s="477"/>
      <c r="JSA346" s="477"/>
      <c r="JSF346" s="477"/>
      <c r="JSI346" s="477"/>
      <c r="JSN346" s="477"/>
      <c r="JSQ346" s="477"/>
      <c r="JSV346" s="477"/>
      <c r="JSY346" s="477"/>
      <c r="JTD346" s="477"/>
      <c r="JTG346" s="477"/>
      <c r="JTL346" s="477"/>
      <c r="JTO346" s="477"/>
      <c r="JTT346" s="477"/>
      <c r="JTW346" s="477"/>
      <c r="JUB346" s="477"/>
      <c r="JUE346" s="477"/>
      <c r="JUJ346" s="477"/>
      <c r="JUM346" s="477"/>
      <c r="JUR346" s="477"/>
      <c r="JUU346" s="477"/>
      <c r="JUZ346" s="477"/>
      <c r="JVC346" s="477"/>
      <c r="JVH346" s="477"/>
      <c r="JVK346" s="477"/>
      <c r="JVP346" s="477"/>
      <c r="JVS346" s="477"/>
      <c r="JVX346" s="477"/>
      <c r="JWA346" s="477"/>
      <c r="JWF346" s="477"/>
      <c r="JWI346" s="477"/>
      <c r="JWN346" s="477"/>
      <c r="JWQ346" s="477"/>
      <c r="JWV346" s="477"/>
      <c r="JWY346" s="477"/>
      <c r="JXD346" s="477"/>
      <c r="JXG346" s="477"/>
      <c r="JXL346" s="477"/>
      <c r="JXO346" s="477"/>
      <c r="JXT346" s="477"/>
      <c r="JXW346" s="477"/>
      <c r="JYB346" s="477"/>
      <c r="JYE346" s="477"/>
      <c r="JYJ346" s="477"/>
      <c r="JYM346" s="477"/>
      <c r="JYR346" s="477"/>
      <c r="JYU346" s="477"/>
      <c r="JYZ346" s="477"/>
      <c r="JZC346" s="477"/>
      <c r="JZH346" s="477"/>
      <c r="JZK346" s="477"/>
      <c r="JZP346" s="477"/>
      <c r="JZS346" s="477"/>
      <c r="JZX346" s="477"/>
      <c r="KAA346" s="477"/>
      <c r="KAF346" s="477"/>
      <c r="KAI346" s="477"/>
      <c r="KAN346" s="477"/>
      <c r="KAQ346" s="477"/>
      <c r="KAV346" s="477"/>
      <c r="KAY346" s="477"/>
      <c r="KBD346" s="477"/>
      <c r="KBG346" s="477"/>
      <c r="KBL346" s="477"/>
      <c r="KBO346" s="477"/>
      <c r="KBT346" s="477"/>
      <c r="KBW346" s="477"/>
      <c r="KCB346" s="477"/>
      <c r="KCE346" s="477"/>
      <c r="KCJ346" s="477"/>
      <c r="KCM346" s="477"/>
      <c r="KCR346" s="477"/>
      <c r="KCU346" s="477"/>
      <c r="KCZ346" s="477"/>
      <c r="KDC346" s="477"/>
      <c r="KDH346" s="477"/>
      <c r="KDK346" s="477"/>
      <c r="KDP346" s="477"/>
      <c r="KDS346" s="477"/>
      <c r="KDX346" s="477"/>
      <c r="KEA346" s="477"/>
      <c r="KEF346" s="477"/>
      <c r="KEI346" s="477"/>
      <c r="KEN346" s="477"/>
      <c r="KEQ346" s="477"/>
      <c r="KEV346" s="477"/>
      <c r="KEY346" s="477"/>
      <c r="KFD346" s="477"/>
      <c r="KFG346" s="477"/>
      <c r="KFL346" s="477"/>
      <c r="KFO346" s="477"/>
      <c r="KFT346" s="477"/>
      <c r="KFW346" s="477"/>
      <c r="KGB346" s="477"/>
      <c r="KGE346" s="477"/>
      <c r="KGJ346" s="477"/>
      <c r="KGM346" s="477"/>
      <c r="KGR346" s="477"/>
      <c r="KGU346" s="477"/>
      <c r="KGZ346" s="477"/>
      <c r="KHC346" s="477"/>
      <c r="KHH346" s="477"/>
      <c r="KHK346" s="477"/>
      <c r="KHP346" s="477"/>
      <c r="KHS346" s="477"/>
      <c r="KHX346" s="477"/>
      <c r="KIA346" s="477"/>
      <c r="KIF346" s="477"/>
      <c r="KII346" s="477"/>
      <c r="KIN346" s="477"/>
      <c r="KIQ346" s="477"/>
      <c r="KIV346" s="477"/>
      <c r="KIY346" s="477"/>
      <c r="KJD346" s="477"/>
      <c r="KJG346" s="477"/>
      <c r="KJL346" s="477"/>
      <c r="KJO346" s="477"/>
      <c r="KJT346" s="477"/>
      <c r="KJW346" s="477"/>
      <c r="KKB346" s="477"/>
      <c r="KKE346" s="477"/>
      <c r="KKJ346" s="477"/>
      <c r="KKM346" s="477"/>
      <c r="KKR346" s="477"/>
      <c r="KKU346" s="477"/>
      <c r="KKZ346" s="477"/>
      <c r="KLC346" s="477"/>
      <c r="KLH346" s="477"/>
      <c r="KLK346" s="477"/>
      <c r="KLP346" s="477"/>
      <c r="KLS346" s="477"/>
      <c r="KLX346" s="477"/>
      <c r="KMA346" s="477"/>
      <c r="KMF346" s="477"/>
      <c r="KMI346" s="477"/>
      <c r="KMN346" s="477"/>
      <c r="KMQ346" s="477"/>
      <c r="KMV346" s="477"/>
      <c r="KMY346" s="477"/>
      <c r="KND346" s="477"/>
      <c r="KNG346" s="477"/>
      <c r="KNL346" s="477"/>
      <c r="KNO346" s="477"/>
      <c r="KNT346" s="477"/>
      <c r="KNW346" s="477"/>
      <c r="KOB346" s="477"/>
      <c r="KOE346" s="477"/>
      <c r="KOJ346" s="477"/>
      <c r="KOM346" s="477"/>
      <c r="KOR346" s="477"/>
      <c r="KOU346" s="477"/>
      <c r="KOZ346" s="477"/>
      <c r="KPC346" s="477"/>
      <c r="KPH346" s="477"/>
      <c r="KPK346" s="477"/>
      <c r="KPP346" s="477"/>
      <c r="KPS346" s="477"/>
      <c r="KPX346" s="477"/>
      <c r="KQA346" s="477"/>
      <c r="KQF346" s="477"/>
      <c r="KQI346" s="477"/>
      <c r="KQN346" s="477"/>
      <c r="KQQ346" s="477"/>
      <c r="KQV346" s="477"/>
      <c r="KQY346" s="477"/>
      <c r="KRD346" s="477"/>
      <c r="KRG346" s="477"/>
      <c r="KRL346" s="477"/>
      <c r="KRO346" s="477"/>
      <c r="KRT346" s="477"/>
      <c r="KRW346" s="477"/>
      <c r="KSB346" s="477"/>
      <c r="KSE346" s="477"/>
      <c r="KSJ346" s="477"/>
      <c r="KSM346" s="477"/>
      <c r="KSR346" s="477"/>
      <c r="KSU346" s="477"/>
      <c r="KSZ346" s="477"/>
      <c r="KTC346" s="477"/>
      <c r="KTH346" s="477"/>
      <c r="KTK346" s="477"/>
      <c r="KTP346" s="477"/>
      <c r="KTS346" s="477"/>
      <c r="KTX346" s="477"/>
      <c r="KUA346" s="477"/>
      <c r="KUF346" s="477"/>
      <c r="KUI346" s="477"/>
      <c r="KUN346" s="477"/>
      <c r="KUQ346" s="477"/>
      <c r="KUV346" s="477"/>
      <c r="KUY346" s="477"/>
      <c r="KVD346" s="477"/>
      <c r="KVG346" s="477"/>
      <c r="KVL346" s="477"/>
      <c r="KVO346" s="477"/>
      <c r="KVT346" s="477"/>
      <c r="KVW346" s="477"/>
      <c r="KWB346" s="477"/>
      <c r="KWE346" s="477"/>
      <c r="KWJ346" s="477"/>
      <c r="KWM346" s="477"/>
      <c r="KWR346" s="477"/>
      <c r="KWU346" s="477"/>
      <c r="KWZ346" s="477"/>
      <c r="KXC346" s="477"/>
      <c r="KXH346" s="477"/>
      <c r="KXK346" s="477"/>
      <c r="KXP346" s="477"/>
      <c r="KXS346" s="477"/>
      <c r="KXX346" s="477"/>
      <c r="KYA346" s="477"/>
      <c r="KYF346" s="477"/>
      <c r="KYI346" s="477"/>
      <c r="KYN346" s="477"/>
      <c r="KYQ346" s="477"/>
      <c r="KYV346" s="477"/>
      <c r="KYY346" s="477"/>
      <c r="KZD346" s="477"/>
      <c r="KZG346" s="477"/>
      <c r="KZL346" s="477"/>
      <c r="KZO346" s="477"/>
      <c r="KZT346" s="477"/>
      <c r="KZW346" s="477"/>
      <c r="LAB346" s="477"/>
      <c r="LAE346" s="477"/>
      <c r="LAJ346" s="477"/>
      <c r="LAM346" s="477"/>
      <c r="LAR346" s="477"/>
      <c r="LAU346" s="477"/>
      <c r="LAZ346" s="477"/>
      <c r="LBC346" s="477"/>
      <c r="LBH346" s="477"/>
      <c r="LBK346" s="477"/>
      <c r="LBP346" s="477"/>
      <c r="LBS346" s="477"/>
      <c r="LBX346" s="477"/>
      <c r="LCA346" s="477"/>
      <c r="LCF346" s="477"/>
      <c r="LCI346" s="477"/>
      <c r="LCN346" s="477"/>
      <c r="LCQ346" s="477"/>
      <c r="LCV346" s="477"/>
      <c r="LCY346" s="477"/>
      <c r="LDD346" s="477"/>
      <c r="LDG346" s="477"/>
      <c r="LDL346" s="477"/>
      <c r="LDO346" s="477"/>
      <c r="LDT346" s="477"/>
      <c r="LDW346" s="477"/>
      <c r="LEB346" s="477"/>
      <c r="LEE346" s="477"/>
      <c r="LEJ346" s="477"/>
      <c r="LEM346" s="477"/>
      <c r="LER346" s="477"/>
      <c r="LEU346" s="477"/>
      <c r="LEZ346" s="477"/>
      <c r="LFC346" s="477"/>
      <c r="LFH346" s="477"/>
      <c r="LFK346" s="477"/>
      <c r="LFP346" s="477"/>
      <c r="LFS346" s="477"/>
      <c r="LFX346" s="477"/>
      <c r="LGA346" s="477"/>
      <c r="LGF346" s="477"/>
      <c r="LGI346" s="477"/>
      <c r="LGN346" s="477"/>
      <c r="LGQ346" s="477"/>
      <c r="LGV346" s="477"/>
      <c r="LGY346" s="477"/>
      <c r="LHD346" s="477"/>
      <c r="LHG346" s="477"/>
      <c r="LHL346" s="477"/>
      <c r="LHO346" s="477"/>
      <c r="LHT346" s="477"/>
      <c r="LHW346" s="477"/>
      <c r="LIB346" s="477"/>
      <c r="LIE346" s="477"/>
      <c r="LIJ346" s="477"/>
      <c r="LIM346" s="477"/>
      <c r="LIR346" s="477"/>
      <c r="LIU346" s="477"/>
      <c r="LIZ346" s="477"/>
      <c r="LJC346" s="477"/>
      <c r="LJH346" s="477"/>
      <c r="LJK346" s="477"/>
      <c r="LJP346" s="477"/>
      <c r="LJS346" s="477"/>
      <c r="LJX346" s="477"/>
      <c r="LKA346" s="477"/>
      <c r="LKF346" s="477"/>
      <c r="LKI346" s="477"/>
      <c r="LKN346" s="477"/>
      <c r="LKQ346" s="477"/>
      <c r="LKV346" s="477"/>
      <c r="LKY346" s="477"/>
      <c r="LLD346" s="477"/>
      <c r="LLG346" s="477"/>
      <c r="LLL346" s="477"/>
      <c r="LLO346" s="477"/>
      <c r="LLT346" s="477"/>
      <c r="LLW346" s="477"/>
      <c r="LMB346" s="477"/>
      <c r="LME346" s="477"/>
      <c r="LMJ346" s="477"/>
      <c r="LMM346" s="477"/>
      <c r="LMR346" s="477"/>
      <c r="LMU346" s="477"/>
      <c r="LMZ346" s="477"/>
      <c r="LNC346" s="477"/>
      <c r="LNH346" s="477"/>
      <c r="LNK346" s="477"/>
      <c r="LNP346" s="477"/>
      <c r="LNS346" s="477"/>
      <c r="LNX346" s="477"/>
      <c r="LOA346" s="477"/>
      <c r="LOF346" s="477"/>
      <c r="LOI346" s="477"/>
      <c r="LON346" s="477"/>
      <c r="LOQ346" s="477"/>
      <c r="LOV346" s="477"/>
      <c r="LOY346" s="477"/>
      <c r="LPD346" s="477"/>
      <c r="LPG346" s="477"/>
      <c r="LPL346" s="477"/>
      <c r="LPO346" s="477"/>
      <c r="LPT346" s="477"/>
      <c r="LPW346" s="477"/>
      <c r="LQB346" s="477"/>
      <c r="LQE346" s="477"/>
      <c r="LQJ346" s="477"/>
      <c r="LQM346" s="477"/>
      <c r="LQR346" s="477"/>
      <c r="LQU346" s="477"/>
      <c r="LQZ346" s="477"/>
      <c r="LRC346" s="477"/>
      <c r="LRH346" s="477"/>
      <c r="LRK346" s="477"/>
      <c r="LRP346" s="477"/>
      <c r="LRS346" s="477"/>
      <c r="LRX346" s="477"/>
      <c r="LSA346" s="477"/>
      <c r="LSF346" s="477"/>
      <c r="LSI346" s="477"/>
      <c r="LSN346" s="477"/>
      <c r="LSQ346" s="477"/>
      <c r="LSV346" s="477"/>
      <c r="LSY346" s="477"/>
      <c r="LTD346" s="477"/>
      <c r="LTG346" s="477"/>
      <c r="LTL346" s="477"/>
      <c r="LTO346" s="477"/>
      <c r="LTT346" s="477"/>
      <c r="LTW346" s="477"/>
      <c r="LUB346" s="477"/>
      <c r="LUE346" s="477"/>
      <c r="LUJ346" s="477"/>
      <c r="LUM346" s="477"/>
      <c r="LUR346" s="477"/>
      <c r="LUU346" s="477"/>
      <c r="LUZ346" s="477"/>
      <c r="LVC346" s="477"/>
      <c r="LVH346" s="477"/>
      <c r="LVK346" s="477"/>
      <c r="LVP346" s="477"/>
      <c r="LVS346" s="477"/>
      <c r="LVX346" s="477"/>
      <c r="LWA346" s="477"/>
      <c r="LWF346" s="477"/>
      <c r="LWI346" s="477"/>
      <c r="LWN346" s="477"/>
      <c r="LWQ346" s="477"/>
      <c r="LWV346" s="477"/>
      <c r="LWY346" s="477"/>
      <c r="LXD346" s="477"/>
      <c r="LXG346" s="477"/>
      <c r="LXL346" s="477"/>
      <c r="LXO346" s="477"/>
      <c r="LXT346" s="477"/>
      <c r="LXW346" s="477"/>
      <c r="LYB346" s="477"/>
      <c r="LYE346" s="477"/>
      <c r="LYJ346" s="477"/>
      <c r="LYM346" s="477"/>
      <c r="LYR346" s="477"/>
      <c r="LYU346" s="477"/>
      <c r="LYZ346" s="477"/>
      <c r="LZC346" s="477"/>
      <c r="LZH346" s="477"/>
      <c r="LZK346" s="477"/>
      <c r="LZP346" s="477"/>
      <c r="LZS346" s="477"/>
      <c r="LZX346" s="477"/>
      <c r="MAA346" s="477"/>
      <c r="MAF346" s="477"/>
      <c r="MAI346" s="477"/>
      <c r="MAN346" s="477"/>
      <c r="MAQ346" s="477"/>
      <c r="MAV346" s="477"/>
      <c r="MAY346" s="477"/>
      <c r="MBD346" s="477"/>
      <c r="MBG346" s="477"/>
      <c r="MBL346" s="477"/>
      <c r="MBO346" s="477"/>
      <c r="MBT346" s="477"/>
      <c r="MBW346" s="477"/>
      <c r="MCB346" s="477"/>
      <c r="MCE346" s="477"/>
      <c r="MCJ346" s="477"/>
      <c r="MCM346" s="477"/>
      <c r="MCR346" s="477"/>
      <c r="MCU346" s="477"/>
      <c r="MCZ346" s="477"/>
      <c r="MDC346" s="477"/>
      <c r="MDH346" s="477"/>
      <c r="MDK346" s="477"/>
      <c r="MDP346" s="477"/>
      <c r="MDS346" s="477"/>
      <c r="MDX346" s="477"/>
      <c r="MEA346" s="477"/>
      <c r="MEF346" s="477"/>
      <c r="MEI346" s="477"/>
      <c r="MEN346" s="477"/>
      <c r="MEQ346" s="477"/>
      <c r="MEV346" s="477"/>
      <c r="MEY346" s="477"/>
      <c r="MFD346" s="477"/>
      <c r="MFG346" s="477"/>
      <c r="MFL346" s="477"/>
      <c r="MFO346" s="477"/>
      <c r="MFT346" s="477"/>
      <c r="MFW346" s="477"/>
      <c r="MGB346" s="477"/>
      <c r="MGE346" s="477"/>
      <c r="MGJ346" s="477"/>
      <c r="MGM346" s="477"/>
      <c r="MGR346" s="477"/>
      <c r="MGU346" s="477"/>
      <c r="MGZ346" s="477"/>
      <c r="MHC346" s="477"/>
      <c r="MHH346" s="477"/>
      <c r="MHK346" s="477"/>
      <c r="MHP346" s="477"/>
      <c r="MHS346" s="477"/>
      <c r="MHX346" s="477"/>
      <c r="MIA346" s="477"/>
      <c r="MIF346" s="477"/>
      <c r="MII346" s="477"/>
      <c r="MIN346" s="477"/>
      <c r="MIQ346" s="477"/>
      <c r="MIV346" s="477"/>
      <c r="MIY346" s="477"/>
      <c r="MJD346" s="477"/>
      <c r="MJG346" s="477"/>
      <c r="MJL346" s="477"/>
      <c r="MJO346" s="477"/>
      <c r="MJT346" s="477"/>
      <c r="MJW346" s="477"/>
      <c r="MKB346" s="477"/>
      <c r="MKE346" s="477"/>
      <c r="MKJ346" s="477"/>
      <c r="MKM346" s="477"/>
      <c r="MKR346" s="477"/>
      <c r="MKU346" s="477"/>
      <c r="MKZ346" s="477"/>
      <c r="MLC346" s="477"/>
      <c r="MLH346" s="477"/>
      <c r="MLK346" s="477"/>
      <c r="MLP346" s="477"/>
      <c r="MLS346" s="477"/>
      <c r="MLX346" s="477"/>
      <c r="MMA346" s="477"/>
      <c r="MMF346" s="477"/>
      <c r="MMI346" s="477"/>
      <c r="MMN346" s="477"/>
      <c r="MMQ346" s="477"/>
      <c r="MMV346" s="477"/>
      <c r="MMY346" s="477"/>
      <c r="MND346" s="477"/>
      <c r="MNG346" s="477"/>
      <c r="MNL346" s="477"/>
      <c r="MNO346" s="477"/>
      <c r="MNT346" s="477"/>
      <c r="MNW346" s="477"/>
      <c r="MOB346" s="477"/>
      <c r="MOE346" s="477"/>
      <c r="MOJ346" s="477"/>
      <c r="MOM346" s="477"/>
      <c r="MOR346" s="477"/>
      <c r="MOU346" s="477"/>
      <c r="MOZ346" s="477"/>
      <c r="MPC346" s="477"/>
      <c r="MPH346" s="477"/>
      <c r="MPK346" s="477"/>
      <c r="MPP346" s="477"/>
      <c r="MPS346" s="477"/>
      <c r="MPX346" s="477"/>
      <c r="MQA346" s="477"/>
      <c r="MQF346" s="477"/>
      <c r="MQI346" s="477"/>
      <c r="MQN346" s="477"/>
      <c r="MQQ346" s="477"/>
      <c r="MQV346" s="477"/>
      <c r="MQY346" s="477"/>
      <c r="MRD346" s="477"/>
      <c r="MRG346" s="477"/>
      <c r="MRL346" s="477"/>
      <c r="MRO346" s="477"/>
      <c r="MRT346" s="477"/>
      <c r="MRW346" s="477"/>
      <c r="MSB346" s="477"/>
      <c r="MSE346" s="477"/>
      <c r="MSJ346" s="477"/>
      <c r="MSM346" s="477"/>
      <c r="MSR346" s="477"/>
      <c r="MSU346" s="477"/>
      <c r="MSZ346" s="477"/>
      <c r="MTC346" s="477"/>
      <c r="MTH346" s="477"/>
      <c r="MTK346" s="477"/>
      <c r="MTP346" s="477"/>
      <c r="MTS346" s="477"/>
      <c r="MTX346" s="477"/>
      <c r="MUA346" s="477"/>
      <c r="MUF346" s="477"/>
      <c r="MUI346" s="477"/>
      <c r="MUN346" s="477"/>
      <c r="MUQ346" s="477"/>
      <c r="MUV346" s="477"/>
      <c r="MUY346" s="477"/>
      <c r="MVD346" s="477"/>
      <c r="MVG346" s="477"/>
      <c r="MVL346" s="477"/>
      <c r="MVO346" s="477"/>
      <c r="MVT346" s="477"/>
      <c r="MVW346" s="477"/>
      <c r="MWB346" s="477"/>
      <c r="MWE346" s="477"/>
      <c r="MWJ346" s="477"/>
      <c r="MWM346" s="477"/>
      <c r="MWR346" s="477"/>
      <c r="MWU346" s="477"/>
      <c r="MWZ346" s="477"/>
      <c r="MXC346" s="477"/>
      <c r="MXH346" s="477"/>
      <c r="MXK346" s="477"/>
      <c r="MXP346" s="477"/>
      <c r="MXS346" s="477"/>
      <c r="MXX346" s="477"/>
      <c r="MYA346" s="477"/>
      <c r="MYF346" s="477"/>
      <c r="MYI346" s="477"/>
      <c r="MYN346" s="477"/>
      <c r="MYQ346" s="477"/>
      <c r="MYV346" s="477"/>
      <c r="MYY346" s="477"/>
      <c r="MZD346" s="477"/>
      <c r="MZG346" s="477"/>
      <c r="MZL346" s="477"/>
      <c r="MZO346" s="477"/>
      <c r="MZT346" s="477"/>
      <c r="MZW346" s="477"/>
      <c r="NAB346" s="477"/>
      <c r="NAE346" s="477"/>
      <c r="NAJ346" s="477"/>
      <c r="NAM346" s="477"/>
      <c r="NAR346" s="477"/>
      <c r="NAU346" s="477"/>
      <c r="NAZ346" s="477"/>
      <c r="NBC346" s="477"/>
      <c r="NBH346" s="477"/>
      <c r="NBK346" s="477"/>
      <c r="NBP346" s="477"/>
      <c r="NBS346" s="477"/>
      <c r="NBX346" s="477"/>
      <c r="NCA346" s="477"/>
      <c r="NCF346" s="477"/>
      <c r="NCI346" s="477"/>
      <c r="NCN346" s="477"/>
      <c r="NCQ346" s="477"/>
      <c r="NCV346" s="477"/>
      <c r="NCY346" s="477"/>
      <c r="NDD346" s="477"/>
      <c r="NDG346" s="477"/>
      <c r="NDL346" s="477"/>
      <c r="NDO346" s="477"/>
      <c r="NDT346" s="477"/>
      <c r="NDW346" s="477"/>
      <c r="NEB346" s="477"/>
      <c r="NEE346" s="477"/>
      <c r="NEJ346" s="477"/>
      <c r="NEM346" s="477"/>
      <c r="NER346" s="477"/>
      <c r="NEU346" s="477"/>
      <c r="NEZ346" s="477"/>
      <c r="NFC346" s="477"/>
      <c r="NFH346" s="477"/>
      <c r="NFK346" s="477"/>
      <c r="NFP346" s="477"/>
      <c r="NFS346" s="477"/>
      <c r="NFX346" s="477"/>
      <c r="NGA346" s="477"/>
      <c r="NGF346" s="477"/>
      <c r="NGI346" s="477"/>
      <c r="NGN346" s="477"/>
      <c r="NGQ346" s="477"/>
      <c r="NGV346" s="477"/>
      <c r="NGY346" s="477"/>
      <c r="NHD346" s="477"/>
      <c r="NHG346" s="477"/>
      <c r="NHL346" s="477"/>
      <c r="NHO346" s="477"/>
      <c r="NHT346" s="477"/>
      <c r="NHW346" s="477"/>
      <c r="NIB346" s="477"/>
      <c r="NIE346" s="477"/>
      <c r="NIJ346" s="477"/>
      <c r="NIM346" s="477"/>
      <c r="NIR346" s="477"/>
      <c r="NIU346" s="477"/>
      <c r="NIZ346" s="477"/>
      <c r="NJC346" s="477"/>
      <c r="NJH346" s="477"/>
      <c r="NJK346" s="477"/>
      <c r="NJP346" s="477"/>
      <c r="NJS346" s="477"/>
      <c r="NJX346" s="477"/>
      <c r="NKA346" s="477"/>
      <c r="NKF346" s="477"/>
      <c r="NKI346" s="477"/>
      <c r="NKN346" s="477"/>
      <c r="NKQ346" s="477"/>
      <c r="NKV346" s="477"/>
      <c r="NKY346" s="477"/>
      <c r="NLD346" s="477"/>
      <c r="NLG346" s="477"/>
      <c r="NLL346" s="477"/>
      <c r="NLO346" s="477"/>
      <c r="NLT346" s="477"/>
      <c r="NLW346" s="477"/>
      <c r="NMB346" s="477"/>
      <c r="NME346" s="477"/>
      <c r="NMJ346" s="477"/>
      <c r="NMM346" s="477"/>
      <c r="NMR346" s="477"/>
      <c r="NMU346" s="477"/>
      <c r="NMZ346" s="477"/>
      <c r="NNC346" s="477"/>
      <c r="NNH346" s="477"/>
      <c r="NNK346" s="477"/>
      <c r="NNP346" s="477"/>
      <c r="NNS346" s="477"/>
      <c r="NNX346" s="477"/>
      <c r="NOA346" s="477"/>
      <c r="NOF346" s="477"/>
      <c r="NOI346" s="477"/>
      <c r="NON346" s="477"/>
      <c r="NOQ346" s="477"/>
      <c r="NOV346" s="477"/>
      <c r="NOY346" s="477"/>
      <c r="NPD346" s="477"/>
      <c r="NPG346" s="477"/>
      <c r="NPL346" s="477"/>
      <c r="NPO346" s="477"/>
      <c r="NPT346" s="477"/>
      <c r="NPW346" s="477"/>
      <c r="NQB346" s="477"/>
      <c r="NQE346" s="477"/>
      <c r="NQJ346" s="477"/>
      <c r="NQM346" s="477"/>
      <c r="NQR346" s="477"/>
      <c r="NQU346" s="477"/>
      <c r="NQZ346" s="477"/>
      <c r="NRC346" s="477"/>
      <c r="NRH346" s="477"/>
      <c r="NRK346" s="477"/>
      <c r="NRP346" s="477"/>
      <c r="NRS346" s="477"/>
      <c r="NRX346" s="477"/>
      <c r="NSA346" s="477"/>
      <c r="NSF346" s="477"/>
      <c r="NSI346" s="477"/>
      <c r="NSN346" s="477"/>
      <c r="NSQ346" s="477"/>
      <c r="NSV346" s="477"/>
      <c r="NSY346" s="477"/>
      <c r="NTD346" s="477"/>
      <c r="NTG346" s="477"/>
      <c r="NTL346" s="477"/>
      <c r="NTO346" s="477"/>
      <c r="NTT346" s="477"/>
      <c r="NTW346" s="477"/>
      <c r="NUB346" s="477"/>
      <c r="NUE346" s="477"/>
      <c r="NUJ346" s="477"/>
      <c r="NUM346" s="477"/>
      <c r="NUR346" s="477"/>
      <c r="NUU346" s="477"/>
      <c r="NUZ346" s="477"/>
      <c r="NVC346" s="477"/>
      <c r="NVH346" s="477"/>
      <c r="NVK346" s="477"/>
      <c r="NVP346" s="477"/>
      <c r="NVS346" s="477"/>
      <c r="NVX346" s="477"/>
      <c r="NWA346" s="477"/>
      <c r="NWF346" s="477"/>
      <c r="NWI346" s="477"/>
      <c r="NWN346" s="477"/>
      <c r="NWQ346" s="477"/>
      <c r="NWV346" s="477"/>
      <c r="NWY346" s="477"/>
      <c r="NXD346" s="477"/>
      <c r="NXG346" s="477"/>
      <c r="NXL346" s="477"/>
      <c r="NXO346" s="477"/>
      <c r="NXT346" s="477"/>
      <c r="NXW346" s="477"/>
      <c r="NYB346" s="477"/>
      <c r="NYE346" s="477"/>
      <c r="NYJ346" s="477"/>
      <c r="NYM346" s="477"/>
      <c r="NYR346" s="477"/>
      <c r="NYU346" s="477"/>
      <c r="NYZ346" s="477"/>
      <c r="NZC346" s="477"/>
      <c r="NZH346" s="477"/>
      <c r="NZK346" s="477"/>
      <c r="NZP346" s="477"/>
      <c r="NZS346" s="477"/>
      <c r="NZX346" s="477"/>
      <c r="OAA346" s="477"/>
      <c r="OAF346" s="477"/>
      <c r="OAI346" s="477"/>
      <c r="OAN346" s="477"/>
      <c r="OAQ346" s="477"/>
      <c r="OAV346" s="477"/>
      <c r="OAY346" s="477"/>
      <c r="OBD346" s="477"/>
      <c r="OBG346" s="477"/>
      <c r="OBL346" s="477"/>
      <c r="OBO346" s="477"/>
      <c r="OBT346" s="477"/>
      <c r="OBW346" s="477"/>
      <c r="OCB346" s="477"/>
      <c r="OCE346" s="477"/>
      <c r="OCJ346" s="477"/>
      <c r="OCM346" s="477"/>
      <c r="OCR346" s="477"/>
      <c r="OCU346" s="477"/>
      <c r="OCZ346" s="477"/>
      <c r="ODC346" s="477"/>
      <c r="ODH346" s="477"/>
      <c r="ODK346" s="477"/>
      <c r="ODP346" s="477"/>
      <c r="ODS346" s="477"/>
      <c r="ODX346" s="477"/>
      <c r="OEA346" s="477"/>
      <c r="OEF346" s="477"/>
      <c r="OEI346" s="477"/>
      <c r="OEN346" s="477"/>
      <c r="OEQ346" s="477"/>
      <c r="OEV346" s="477"/>
      <c r="OEY346" s="477"/>
      <c r="OFD346" s="477"/>
      <c r="OFG346" s="477"/>
      <c r="OFL346" s="477"/>
      <c r="OFO346" s="477"/>
      <c r="OFT346" s="477"/>
      <c r="OFW346" s="477"/>
      <c r="OGB346" s="477"/>
      <c r="OGE346" s="477"/>
      <c r="OGJ346" s="477"/>
      <c r="OGM346" s="477"/>
      <c r="OGR346" s="477"/>
      <c r="OGU346" s="477"/>
      <c r="OGZ346" s="477"/>
      <c r="OHC346" s="477"/>
      <c r="OHH346" s="477"/>
      <c r="OHK346" s="477"/>
      <c r="OHP346" s="477"/>
      <c r="OHS346" s="477"/>
      <c r="OHX346" s="477"/>
      <c r="OIA346" s="477"/>
      <c r="OIF346" s="477"/>
      <c r="OII346" s="477"/>
      <c r="OIN346" s="477"/>
      <c r="OIQ346" s="477"/>
      <c r="OIV346" s="477"/>
      <c r="OIY346" s="477"/>
      <c r="OJD346" s="477"/>
      <c r="OJG346" s="477"/>
      <c r="OJL346" s="477"/>
      <c r="OJO346" s="477"/>
      <c r="OJT346" s="477"/>
      <c r="OJW346" s="477"/>
      <c r="OKB346" s="477"/>
      <c r="OKE346" s="477"/>
      <c r="OKJ346" s="477"/>
      <c r="OKM346" s="477"/>
      <c r="OKR346" s="477"/>
      <c r="OKU346" s="477"/>
      <c r="OKZ346" s="477"/>
      <c r="OLC346" s="477"/>
      <c r="OLH346" s="477"/>
      <c r="OLK346" s="477"/>
      <c r="OLP346" s="477"/>
      <c r="OLS346" s="477"/>
      <c r="OLX346" s="477"/>
      <c r="OMA346" s="477"/>
      <c r="OMF346" s="477"/>
      <c r="OMI346" s="477"/>
      <c r="OMN346" s="477"/>
      <c r="OMQ346" s="477"/>
      <c r="OMV346" s="477"/>
      <c r="OMY346" s="477"/>
      <c r="OND346" s="477"/>
      <c r="ONG346" s="477"/>
      <c r="ONL346" s="477"/>
      <c r="ONO346" s="477"/>
      <c r="ONT346" s="477"/>
      <c r="ONW346" s="477"/>
      <c r="OOB346" s="477"/>
      <c r="OOE346" s="477"/>
      <c r="OOJ346" s="477"/>
      <c r="OOM346" s="477"/>
      <c r="OOR346" s="477"/>
      <c r="OOU346" s="477"/>
      <c r="OOZ346" s="477"/>
      <c r="OPC346" s="477"/>
      <c r="OPH346" s="477"/>
      <c r="OPK346" s="477"/>
      <c r="OPP346" s="477"/>
      <c r="OPS346" s="477"/>
      <c r="OPX346" s="477"/>
      <c r="OQA346" s="477"/>
      <c r="OQF346" s="477"/>
      <c r="OQI346" s="477"/>
      <c r="OQN346" s="477"/>
      <c r="OQQ346" s="477"/>
      <c r="OQV346" s="477"/>
      <c r="OQY346" s="477"/>
      <c r="ORD346" s="477"/>
      <c r="ORG346" s="477"/>
      <c r="ORL346" s="477"/>
      <c r="ORO346" s="477"/>
      <c r="ORT346" s="477"/>
      <c r="ORW346" s="477"/>
      <c r="OSB346" s="477"/>
      <c r="OSE346" s="477"/>
      <c r="OSJ346" s="477"/>
      <c r="OSM346" s="477"/>
      <c r="OSR346" s="477"/>
      <c r="OSU346" s="477"/>
      <c r="OSZ346" s="477"/>
      <c r="OTC346" s="477"/>
      <c r="OTH346" s="477"/>
      <c r="OTK346" s="477"/>
      <c r="OTP346" s="477"/>
      <c r="OTS346" s="477"/>
      <c r="OTX346" s="477"/>
      <c r="OUA346" s="477"/>
      <c r="OUF346" s="477"/>
      <c r="OUI346" s="477"/>
      <c r="OUN346" s="477"/>
      <c r="OUQ346" s="477"/>
      <c r="OUV346" s="477"/>
      <c r="OUY346" s="477"/>
      <c r="OVD346" s="477"/>
      <c r="OVG346" s="477"/>
      <c r="OVL346" s="477"/>
      <c r="OVO346" s="477"/>
      <c r="OVT346" s="477"/>
      <c r="OVW346" s="477"/>
      <c r="OWB346" s="477"/>
      <c r="OWE346" s="477"/>
      <c r="OWJ346" s="477"/>
      <c r="OWM346" s="477"/>
      <c r="OWR346" s="477"/>
      <c r="OWU346" s="477"/>
      <c r="OWZ346" s="477"/>
      <c r="OXC346" s="477"/>
      <c r="OXH346" s="477"/>
      <c r="OXK346" s="477"/>
      <c r="OXP346" s="477"/>
      <c r="OXS346" s="477"/>
      <c r="OXX346" s="477"/>
      <c r="OYA346" s="477"/>
      <c r="OYF346" s="477"/>
      <c r="OYI346" s="477"/>
      <c r="OYN346" s="477"/>
      <c r="OYQ346" s="477"/>
      <c r="OYV346" s="477"/>
      <c r="OYY346" s="477"/>
      <c r="OZD346" s="477"/>
      <c r="OZG346" s="477"/>
      <c r="OZL346" s="477"/>
      <c r="OZO346" s="477"/>
      <c r="OZT346" s="477"/>
      <c r="OZW346" s="477"/>
      <c r="PAB346" s="477"/>
      <c r="PAE346" s="477"/>
      <c r="PAJ346" s="477"/>
      <c r="PAM346" s="477"/>
      <c r="PAR346" s="477"/>
      <c r="PAU346" s="477"/>
      <c r="PAZ346" s="477"/>
      <c r="PBC346" s="477"/>
      <c r="PBH346" s="477"/>
      <c r="PBK346" s="477"/>
      <c r="PBP346" s="477"/>
      <c r="PBS346" s="477"/>
      <c r="PBX346" s="477"/>
      <c r="PCA346" s="477"/>
      <c r="PCF346" s="477"/>
      <c r="PCI346" s="477"/>
      <c r="PCN346" s="477"/>
      <c r="PCQ346" s="477"/>
      <c r="PCV346" s="477"/>
      <c r="PCY346" s="477"/>
      <c r="PDD346" s="477"/>
      <c r="PDG346" s="477"/>
      <c r="PDL346" s="477"/>
      <c r="PDO346" s="477"/>
      <c r="PDT346" s="477"/>
      <c r="PDW346" s="477"/>
      <c r="PEB346" s="477"/>
      <c r="PEE346" s="477"/>
      <c r="PEJ346" s="477"/>
      <c r="PEM346" s="477"/>
      <c r="PER346" s="477"/>
      <c r="PEU346" s="477"/>
      <c r="PEZ346" s="477"/>
      <c r="PFC346" s="477"/>
      <c r="PFH346" s="477"/>
      <c r="PFK346" s="477"/>
      <c r="PFP346" s="477"/>
      <c r="PFS346" s="477"/>
      <c r="PFX346" s="477"/>
      <c r="PGA346" s="477"/>
      <c r="PGF346" s="477"/>
      <c r="PGI346" s="477"/>
      <c r="PGN346" s="477"/>
      <c r="PGQ346" s="477"/>
      <c r="PGV346" s="477"/>
      <c r="PGY346" s="477"/>
      <c r="PHD346" s="477"/>
      <c r="PHG346" s="477"/>
      <c r="PHL346" s="477"/>
      <c r="PHO346" s="477"/>
      <c r="PHT346" s="477"/>
      <c r="PHW346" s="477"/>
      <c r="PIB346" s="477"/>
      <c r="PIE346" s="477"/>
      <c r="PIJ346" s="477"/>
      <c r="PIM346" s="477"/>
      <c r="PIR346" s="477"/>
      <c r="PIU346" s="477"/>
      <c r="PIZ346" s="477"/>
      <c r="PJC346" s="477"/>
      <c r="PJH346" s="477"/>
      <c r="PJK346" s="477"/>
      <c r="PJP346" s="477"/>
      <c r="PJS346" s="477"/>
      <c r="PJX346" s="477"/>
      <c r="PKA346" s="477"/>
      <c r="PKF346" s="477"/>
      <c r="PKI346" s="477"/>
      <c r="PKN346" s="477"/>
      <c r="PKQ346" s="477"/>
      <c r="PKV346" s="477"/>
      <c r="PKY346" s="477"/>
      <c r="PLD346" s="477"/>
      <c r="PLG346" s="477"/>
      <c r="PLL346" s="477"/>
      <c r="PLO346" s="477"/>
      <c r="PLT346" s="477"/>
      <c r="PLW346" s="477"/>
      <c r="PMB346" s="477"/>
      <c r="PME346" s="477"/>
      <c r="PMJ346" s="477"/>
      <c r="PMM346" s="477"/>
      <c r="PMR346" s="477"/>
      <c r="PMU346" s="477"/>
      <c r="PMZ346" s="477"/>
      <c r="PNC346" s="477"/>
      <c r="PNH346" s="477"/>
      <c r="PNK346" s="477"/>
      <c r="PNP346" s="477"/>
      <c r="PNS346" s="477"/>
      <c r="PNX346" s="477"/>
      <c r="POA346" s="477"/>
      <c r="POF346" s="477"/>
      <c r="POI346" s="477"/>
      <c r="PON346" s="477"/>
      <c r="POQ346" s="477"/>
      <c r="POV346" s="477"/>
      <c r="POY346" s="477"/>
      <c r="PPD346" s="477"/>
      <c r="PPG346" s="477"/>
      <c r="PPL346" s="477"/>
      <c r="PPO346" s="477"/>
      <c r="PPT346" s="477"/>
      <c r="PPW346" s="477"/>
      <c r="PQB346" s="477"/>
      <c r="PQE346" s="477"/>
      <c r="PQJ346" s="477"/>
      <c r="PQM346" s="477"/>
      <c r="PQR346" s="477"/>
      <c r="PQU346" s="477"/>
      <c r="PQZ346" s="477"/>
      <c r="PRC346" s="477"/>
      <c r="PRH346" s="477"/>
      <c r="PRK346" s="477"/>
      <c r="PRP346" s="477"/>
      <c r="PRS346" s="477"/>
      <c r="PRX346" s="477"/>
      <c r="PSA346" s="477"/>
      <c r="PSF346" s="477"/>
      <c r="PSI346" s="477"/>
      <c r="PSN346" s="477"/>
      <c r="PSQ346" s="477"/>
      <c r="PSV346" s="477"/>
      <c r="PSY346" s="477"/>
      <c r="PTD346" s="477"/>
      <c r="PTG346" s="477"/>
      <c r="PTL346" s="477"/>
      <c r="PTO346" s="477"/>
      <c r="PTT346" s="477"/>
      <c r="PTW346" s="477"/>
      <c r="PUB346" s="477"/>
      <c r="PUE346" s="477"/>
      <c r="PUJ346" s="477"/>
      <c r="PUM346" s="477"/>
      <c r="PUR346" s="477"/>
      <c r="PUU346" s="477"/>
      <c r="PUZ346" s="477"/>
      <c r="PVC346" s="477"/>
      <c r="PVH346" s="477"/>
      <c r="PVK346" s="477"/>
      <c r="PVP346" s="477"/>
      <c r="PVS346" s="477"/>
      <c r="PVX346" s="477"/>
      <c r="PWA346" s="477"/>
      <c r="PWF346" s="477"/>
      <c r="PWI346" s="477"/>
      <c r="PWN346" s="477"/>
      <c r="PWQ346" s="477"/>
      <c r="PWV346" s="477"/>
      <c r="PWY346" s="477"/>
      <c r="PXD346" s="477"/>
      <c r="PXG346" s="477"/>
      <c r="PXL346" s="477"/>
      <c r="PXO346" s="477"/>
      <c r="PXT346" s="477"/>
      <c r="PXW346" s="477"/>
      <c r="PYB346" s="477"/>
      <c r="PYE346" s="477"/>
      <c r="PYJ346" s="477"/>
      <c r="PYM346" s="477"/>
      <c r="PYR346" s="477"/>
      <c r="PYU346" s="477"/>
      <c r="PYZ346" s="477"/>
      <c r="PZC346" s="477"/>
      <c r="PZH346" s="477"/>
      <c r="PZK346" s="477"/>
      <c r="PZP346" s="477"/>
      <c r="PZS346" s="477"/>
      <c r="PZX346" s="477"/>
      <c r="QAA346" s="477"/>
      <c r="QAF346" s="477"/>
      <c r="QAI346" s="477"/>
      <c r="QAN346" s="477"/>
      <c r="QAQ346" s="477"/>
      <c r="QAV346" s="477"/>
      <c r="QAY346" s="477"/>
      <c r="QBD346" s="477"/>
      <c r="QBG346" s="477"/>
      <c r="QBL346" s="477"/>
      <c r="QBO346" s="477"/>
      <c r="QBT346" s="477"/>
      <c r="QBW346" s="477"/>
      <c r="QCB346" s="477"/>
      <c r="QCE346" s="477"/>
      <c r="QCJ346" s="477"/>
      <c r="QCM346" s="477"/>
      <c r="QCR346" s="477"/>
      <c r="QCU346" s="477"/>
      <c r="QCZ346" s="477"/>
      <c r="QDC346" s="477"/>
      <c r="QDH346" s="477"/>
      <c r="QDK346" s="477"/>
      <c r="QDP346" s="477"/>
      <c r="QDS346" s="477"/>
      <c r="QDX346" s="477"/>
      <c r="QEA346" s="477"/>
      <c r="QEF346" s="477"/>
      <c r="QEI346" s="477"/>
      <c r="QEN346" s="477"/>
      <c r="QEQ346" s="477"/>
      <c r="QEV346" s="477"/>
      <c r="QEY346" s="477"/>
      <c r="QFD346" s="477"/>
      <c r="QFG346" s="477"/>
      <c r="QFL346" s="477"/>
      <c r="QFO346" s="477"/>
      <c r="QFT346" s="477"/>
      <c r="QFW346" s="477"/>
      <c r="QGB346" s="477"/>
      <c r="QGE346" s="477"/>
      <c r="QGJ346" s="477"/>
      <c r="QGM346" s="477"/>
      <c r="QGR346" s="477"/>
      <c r="QGU346" s="477"/>
      <c r="QGZ346" s="477"/>
      <c r="QHC346" s="477"/>
      <c r="QHH346" s="477"/>
      <c r="QHK346" s="477"/>
      <c r="QHP346" s="477"/>
      <c r="QHS346" s="477"/>
      <c r="QHX346" s="477"/>
      <c r="QIA346" s="477"/>
      <c r="QIF346" s="477"/>
      <c r="QII346" s="477"/>
      <c r="QIN346" s="477"/>
      <c r="QIQ346" s="477"/>
      <c r="QIV346" s="477"/>
      <c r="QIY346" s="477"/>
      <c r="QJD346" s="477"/>
      <c r="QJG346" s="477"/>
      <c r="QJL346" s="477"/>
      <c r="QJO346" s="477"/>
      <c r="QJT346" s="477"/>
      <c r="QJW346" s="477"/>
      <c r="QKB346" s="477"/>
      <c r="QKE346" s="477"/>
      <c r="QKJ346" s="477"/>
      <c r="QKM346" s="477"/>
      <c r="QKR346" s="477"/>
      <c r="QKU346" s="477"/>
      <c r="QKZ346" s="477"/>
      <c r="QLC346" s="477"/>
      <c r="QLH346" s="477"/>
      <c r="QLK346" s="477"/>
      <c r="QLP346" s="477"/>
      <c r="QLS346" s="477"/>
      <c r="QLX346" s="477"/>
      <c r="QMA346" s="477"/>
      <c r="QMF346" s="477"/>
      <c r="QMI346" s="477"/>
      <c r="QMN346" s="477"/>
      <c r="QMQ346" s="477"/>
      <c r="QMV346" s="477"/>
      <c r="QMY346" s="477"/>
      <c r="QND346" s="477"/>
      <c r="QNG346" s="477"/>
      <c r="QNL346" s="477"/>
      <c r="QNO346" s="477"/>
      <c r="QNT346" s="477"/>
      <c r="QNW346" s="477"/>
      <c r="QOB346" s="477"/>
      <c r="QOE346" s="477"/>
      <c r="QOJ346" s="477"/>
      <c r="QOM346" s="477"/>
      <c r="QOR346" s="477"/>
      <c r="QOU346" s="477"/>
      <c r="QOZ346" s="477"/>
      <c r="QPC346" s="477"/>
      <c r="QPH346" s="477"/>
      <c r="QPK346" s="477"/>
      <c r="QPP346" s="477"/>
      <c r="QPS346" s="477"/>
      <c r="QPX346" s="477"/>
      <c r="QQA346" s="477"/>
      <c r="QQF346" s="477"/>
      <c r="QQI346" s="477"/>
      <c r="QQN346" s="477"/>
      <c r="QQQ346" s="477"/>
      <c r="QQV346" s="477"/>
      <c r="QQY346" s="477"/>
      <c r="QRD346" s="477"/>
      <c r="QRG346" s="477"/>
      <c r="QRL346" s="477"/>
      <c r="QRO346" s="477"/>
      <c r="QRT346" s="477"/>
      <c r="QRW346" s="477"/>
      <c r="QSB346" s="477"/>
      <c r="QSE346" s="477"/>
      <c r="QSJ346" s="477"/>
      <c r="QSM346" s="477"/>
      <c r="QSR346" s="477"/>
      <c r="QSU346" s="477"/>
      <c r="QSZ346" s="477"/>
      <c r="QTC346" s="477"/>
      <c r="QTH346" s="477"/>
      <c r="QTK346" s="477"/>
      <c r="QTP346" s="477"/>
      <c r="QTS346" s="477"/>
      <c r="QTX346" s="477"/>
      <c r="QUA346" s="477"/>
      <c r="QUF346" s="477"/>
      <c r="QUI346" s="477"/>
      <c r="QUN346" s="477"/>
      <c r="QUQ346" s="477"/>
      <c r="QUV346" s="477"/>
      <c r="QUY346" s="477"/>
      <c r="QVD346" s="477"/>
      <c r="QVG346" s="477"/>
      <c r="QVL346" s="477"/>
      <c r="QVO346" s="477"/>
      <c r="QVT346" s="477"/>
      <c r="QVW346" s="477"/>
      <c r="QWB346" s="477"/>
      <c r="QWE346" s="477"/>
      <c r="QWJ346" s="477"/>
      <c r="QWM346" s="477"/>
      <c r="QWR346" s="477"/>
      <c r="QWU346" s="477"/>
      <c r="QWZ346" s="477"/>
      <c r="QXC346" s="477"/>
      <c r="QXH346" s="477"/>
      <c r="QXK346" s="477"/>
      <c r="QXP346" s="477"/>
      <c r="QXS346" s="477"/>
      <c r="QXX346" s="477"/>
      <c r="QYA346" s="477"/>
      <c r="QYF346" s="477"/>
      <c r="QYI346" s="477"/>
      <c r="QYN346" s="477"/>
      <c r="QYQ346" s="477"/>
      <c r="QYV346" s="477"/>
      <c r="QYY346" s="477"/>
      <c r="QZD346" s="477"/>
      <c r="QZG346" s="477"/>
      <c r="QZL346" s="477"/>
      <c r="QZO346" s="477"/>
      <c r="QZT346" s="477"/>
      <c r="QZW346" s="477"/>
      <c r="RAB346" s="477"/>
      <c r="RAE346" s="477"/>
      <c r="RAJ346" s="477"/>
      <c r="RAM346" s="477"/>
      <c r="RAR346" s="477"/>
      <c r="RAU346" s="477"/>
      <c r="RAZ346" s="477"/>
      <c r="RBC346" s="477"/>
      <c r="RBH346" s="477"/>
      <c r="RBK346" s="477"/>
      <c r="RBP346" s="477"/>
      <c r="RBS346" s="477"/>
      <c r="RBX346" s="477"/>
      <c r="RCA346" s="477"/>
      <c r="RCF346" s="477"/>
      <c r="RCI346" s="477"/>
      <c r="RCN346" s="477"/>
      <c r="RCQ346" s="477"/>
      <c r="RCV346" s="477"/>
      <c r="RCY346" s="477"/>
      <c r="RDD346" s="477"/>
      <c r="RDG346" s="477"/>
      <c r="RDL346" s="477"/>
      <c r="RDO346" s="477"/>
      <c r="RDT346" s="477"/>
      <c r="RDW346" s="477"/>
      <c r="REB346" s="477"/>
      <c r="REE346" s="477"/>
      <c r="REJ346" s="477"/>
      <c r="REM346" s="477"/>
      <c r="RER346" s="477"/>
      <c r="REU346" s="477"/>
      <c r="REZ346" s="477"/>
      <c r="RFC346" s="477"/>
      <c r="RFH346" s="477"/>
      <c r="RFK346" s="477"/>
      <c r="RFP346" s="477"/>
      <c r="RFS346" s="477"/>
      <c r="RFX346" s="477"/>
      <c r="RGA346" s="477"/>
      <c r="RGF346" s="477"/>
      <c r="RGI346" s="477"/>
      <c r="RGN346" s="477"/>
      <c r="RGQ346" s="477"/>
      <c r="RGV346" s="477"/>
      <c r="RGY346" s="477"/>
      <c r="RHD346" s="477"/>
      <c r="RHG346" s="477"/>
      <c r="RHL346" s="477"/>
      <c r="RHO346" s="477"/>
      <c r="RHT346" s="477"/>
      <c r="RHW346" s="477"/>
      <c r="RIB346" s="477"/>
      <c r="RIE346" s="477"/>
      <c r="RIJ346" s="477"/>
      <c r="RIM346" s="477"/>
      <c r="RIR346" s="477"/>
      <c r="RIU346" s="477"/>
      <c r="RIZ346" s="477"/>
      <c r="RJC346" s="477"/>
      <c r="RJH346" s="477"/>
      <c r="RJK346" s="477"/>
      <c r="RJP346" s="477"/>
      <c r="RJS346" s="477"/>
      <c r="RJX346" s="477"/>
      <c r="RKA346" s="477"/>
      <c r="RKF346" s="477"/>
      <c r="RKI346" s="477"/>
      <c r="RKN346" s="477"/>
      <c r="RKQ346" s="477"/>
      <c r="RKV346" s="477"/>
      <c r="RKY346" s="477"/>
      <c r="RLD346" s="477"/>
      <c r="RLG346" s="477"/>
      <c r="RLL346" s="477"/>
      <c r="RLO346" s="477"/>
      <c r="RLT346" s="477"/>
      <c r="RLW346" s="477"/>
      <c r="RMB346" s="477"/>
      <c r="RME346" s="477"/>
      <c r="RMJ346" s="477"/>
      <c r="RMM346" s="477"/>
      <c r="RMR346" s="477"/>
      <c r="RMU346" s="477"/>
      <c r="RMZ346" s="477"/>
      <c r="RNC346" s="477"/>
      <c r="RNH346" s="477"/>
      <c r="RNK346" s="477"/>
      <c r="RNP346" s="477"/>
      <c r="RNS346" s="477"/>
      <c r="RNX346" s="477"/>
      <c r="ROA346" s="477"/>
      <c r="ROF346" s="477"/>
      <c r="ROI346" s="477"/>
      <c r="RON346" s="477"/>
      <c r="ROQ346" s="477"/>
      <c r="ROV346" s="477"/>
      <c r="ROY346" s="477"/>
      <c r="RPD346" s="477"/>
      <c r="RPG346" s="477"/>
      <c r="RPL346" s="477"/>
      <c r="RPO346" s="477"/>
      <c r="RPT346" s="477"/>
      <c r="RPW346" s="477"/>
      <c r="RQB346" s="477"/>
      <c r="RQE346" s="477"/>
      <c r="RQJ346" s="477"/>
      <c r="RQM346" s="477"/>
      <c r="RQR346" s="477"/>
      <c r="RQU346" s="477"/>
      <c r="RQZ346" s="477"/>
      <c r="RRC346" s="477"/>
      <c r="RRH346" s="477"/>
      <c r="RRK346" s="477"/>
      <c r="RRP346" s="477"/>
      <c r="RRS346" s="477"/>
      <c r="RRX346" s="477"/>
      <c r="RSA346" s="477"/>
      <c r="RSF346" s="477"/>
      <c r="RSI346" s="477"/>
      <c r="RSN346" s="477"/>
      <c r="RSQ346" s="477"/>
      <c r="RSV346" s="477"/>
      <c r="RSY346" s="477"/>
      <c r="RTD346" s="477"/>
      <c r="RTG346" s="477"/>
      <c r="RTL346" s="477"/>
      <c r="RTO346" s="477"/>
      <c r="RTT346" s="477"/>
      <c r="RTW346" s="477"/>
      <c r="RUB346" s="477"/>
      <c r="RUE346" s="477"/>
      <c r="RUJ346" s="477"/>
      <c r="RUM346" s="477"/>
      <c r="RUR346" s="477"/>
      <c r="RUU346" s="477"/>
      <c r="RUZ346" s="477"/>
      <c r="RVC346" s="477"/>
      <c r="RVH346" s="477"/>
      <c r="RVK346" s="477"/>
      <c r="RVP346" s="477"/>
      <c r="RVS346" s="477"/>
      <c r="RVX346" s="477"/>
      <c r="RWA346" s="477"/>
      <c r="RWF346" s="477"/>
      <c r="RWI346" s="477"/>
      <c r="RWN346" s="477"/>
      <c r="RWQ346" s="477"/>
      <c r="RWV346" s="477"/>
      <c r="RWY346" s="477"/>
      <c r="RXD346" s="477"/>
      <c r="RXG346" s="477"/>
      <c r="RXL346" s="477"/>
      <c r="RXO346" s="477"/>
      <c r="RXT346" s="477"/>
      <c r="RXW346" s="477"/>
      <c r="RYB346" s="477"/>
      <c r="RYE346" s="477"/>
      <c r="RYJ346" s="477"/>
      <c r="RYM346" s="477"/>
      <c r="RYR346" s="477"/>
      <c r="RYU346" s="477"/>
      <c r="RYZ346" s="477"/>
      <c r="RZC346" s="477"/>
      <c r="RZH346" s="477"/>
      <c r="RZK346" s="477"/>
      <c r="RZP346" s="477"/>
      <c r="RZS346" s="477"/>
      <c r="RZX346" s="477"/>
      <c r="SAA346" s="477"/>
      <c r="SAF346" s="477"/>
      <c r="SAI346" s="477"/>
      <c r="SAN346" s="477"/>
      <c r="SAQ346" s="477"/>
      <c r="SAV346" s="477"/>
      <c r="SAY346" s="477"/>
      <c r="SBD346" s="477"/>
      <c r="SBG346" s="477"/>
      <c r="SBL346" s="477"/>
      <c r="SBO346" s="477"/>
      <c r="SBT346" s="477"/>
      <c r="SBW346" s="477"/>
      <c r="SCB346" s="477"/>
      <c r="SCE346" s="477"/>
      <c r="SCJ346" s="477"/>
      <c r="SCM346" s="477"/>
      <c r="SCR346" s="477"/>
      <c r="SCU346" s="477"/>
      <c r="SCZ346" s="477"/>
      <c r="SDC346" s="477"/>
      <c r="SDH346" s="477"/>
      <c r="SDK346" s="477"/>
      <c r="SDP346" s="477"/>
      <c r="SDS346" s="477"/>
      <c r="SDX346" s="477"/>
      <c r="SEA346" s="477"/>
      <c r="SEF346" s="477"/>
      <c r="SEI346" s="477"/>
      <c r="SEN346" s="477"/>
      <c r="SEQ346" s="477"/>
      <c r="SEV346" s="477"/>
      <c r="SEY346" s="477"/>
      <c r="SFD346" s="477"/>
      <c r="SFG346" s="477"/>
      <c r="SFL346" s="477"/>
      <c r="SFO346" s="477"/>
      <c r="SFT346" s="477"/>
      <c r="SFW346" s="477"/>
      <c r="SGB346" s="477"/>
      <c r="SGE346" s="477"/>
      <c r="SGJ346" s="477"/>
      <c r="SGM346" s="477"/>
      <c r="SGR346" s="477"/>
      <c r="SGU346" s="477"/>
      <c r="SGZ346" s="477"/>
      <c r="SHC346" s="477"/>
      <c r="SHH346" s="477"/>
      <c r="SHK346" s="477"/>
      <c r="SHP346" s="477"/>
      <c r="SHS346" s="477"/>
      <c r="SHX346" s="477"/>
      <c r="SIA346" s="477"/>
      <c r="SIF346" s="477"/>
      <c r="SII346" s="477"/>
      <c r="SIN346" s="477"/>
      <c r="SIQ346" s="477"/>
      <c r="SIV346" s="477"/>
      <c r="SIY346" s="477"/>
      <c r="SJD346" s="477"/>
      <c r="SJG346" s="477"/>
      <c r="SJL346" s="477"/>
      <c r="SJO346" s="477"/>
      <c r="SJT346" s="477"/>
      <c r="SJW346" s="477"/>
      <c r="SKB346" s="477"/>
      <c r="SKE346" s="477"/>
      <c r="SKJ346" s="477"/>
      <c r="SKM346" s="477"/>
      <c r="SKR346" s="477"/>
      <c r="SKU346" s="477"/>
      <c r="SKZ346" s="477"/>
      <c r="SLC346" s="477"/>
      <c r="SLH346" s="477"/>
      <c r="SLK346" s="477"/>
      <c r="SLP346" s="477"/>
      <c r="SLS346" s="477"/>
      <c r="SLX346" s="477"/>
      <c r="SMA346" s="477"/>
      <c r="SMF346" s="477"/>
      <c r="SMI346" s="477"/>
      <c r="SMN346" s="477"/>
      <c r="SMQ346" s="477"/>
      <c r="SMV346" s="477"/>
      <c r="SMY346" s="477"/>
      <c r="SND346" s="477"/>
      <c r="SNG346" s="477"/>
      <c r="SNL346" s="477"/>
      <c r="SNO346" s="477"/>
      <c r="SNT346" s="477"/>
      <c r="SNW346" s="477"/>
      <c r="SOB346" s="477"/>
      <c r="SOE346" s="477"/>
      <c r="SOJ346" s="477"/>
      <c r="SOM346" s="477"/>
      <c r="SOR346" s="477"/>
      <c r="SOU346" s="477"/>
      <c r="SOZ346" s="477"/>
      <c r="SPC346" s="477"/>
      <c r="SPH346" s="477"/>
      <c r="SPK346" s="477"/>
      <c r="SPP346" s="477"/>
      <c r="SPS346" s="477"/>
      <c r="SPX346" s="477"/>
      <c r="SQA346" s="477"/>
      <c r="SQF346" s="477"/>
      <c r="SQI346" s="477"/>
      <c r="SQN346" s="477"/>
      <c r="SQQ346" s="477"/>
      <c r="SQV346" s="477"/>
      <c r="SQY346" s="477"/>
      <c r="SRD346" s="477"/>
      <c r="SRG346" s="477"/>
      <c r="SRL346" s="477"/>
      <c r="SRO346" s="477"/>
      <c r="SRT346" s="477"/>
      <c r="SRW346" s="477"/>
      <c r="SSB346" s="477"/>
      <c r="SSE346" s="477"/>
      <c r="SSJ346" s="477"/>
      <c r="SSM346" s="477"/>
      <c r="SSR346" s="477"/>
      <c r="SSU346" s="477"/>
      <c r="SSZ346" s="477"/>
      <c r="STC346" s="477"/>
      <c r="STH346" s="477"/>
      <c r="STK346" s="477"/>
      <c r="STP346" s="477"/>
      <c r="STS346" s="477"/>
      <c r="STX346" s="477"/>
      <c r="SUA346" s="477"/>
      <c r="SUF346" s="477"/>
      <c r="SUI346" s="477"/>
      <c r="SUN346" s="477"/>
      <c r="SUQ346" s="477"/>
      <c r="SUV346" s="477"/>
      <c r="SUY346" s="477"/>
      <c r="SVD346" s="477"/>
      <c r="SVG346" s="477"/>
      <c r="SVL346" s="477"/>
      <c r="SVO346" s="477"/>
      <c r="SVT346" s="477"/>
      <c r="SVW346" s="477"/>
      <c r="SWB346" s="477"/>
      <c r="SWE346" s="477"/>
      <c r="SWJ346" s="477"/>
      <c r="SWM346" s="477"/>
      <c r="SWR346" s="477"/>
      <c r="SWU346" s="477"/>
      <c r="SWZ346" s="477"/>
      <c r="SXC346" s="477"/>
      <c r="SXH346" s="477"/>
      <c r="SXK346" s="477"/>
      <c r="SXP346" s="477"/>
      <c r="SXS346" s="477"/>
      <c r="SXX346" s="477"/>
      <c r="SYA346" s="477"/>
      <c r="SYF346" s="477"/>
      <c r="SYI346" s="477"/>
      <c r="SYN346" s="477"/>
      <c r="SYQ346" s="477"/>
      <c r="SYV346" s="477"/>
      <c r="SYY346" s="477"/>
      <c r="SZD346" s="477"/>
      <c r="SZG346" s="477"/>
      <c r="SZL346" s="477"/>
      <c r="SZO346" s="477"/>
      <c r="SZT346" s="477"/>
      <c r="SZW346" s="477"/>
      <c r="TAB346" s="477"/>
      <c r="TAE346" s="477"/>
      <c r="TAJ346" s="477"/>
      <c r="TAM346" s="477"/>
      <c r="TAR346" s="477"/>
      <c r="TAU346" s="477"/>
      <c r="TAZ346" s="477"/>
      <c r="TBC346" s="477"/>
      <c r="TBH346" s="477"/>
      <c r="TBK346" s="477"/>
      <c r="TBP346" s="477"/>
      <c r="TBS346" s="477"/>
      <c r="TBX346" s="477"/>
      <c r="TCA346" s="477"/>
      <c r="TCF346" s="477"/>
      <c r="TCI346" s="477"/>
      <c r="TCN346" s="477"/>
      <c r="TCQ346" s="477"/>
      <c r="TCV346" s="477"/>
      <c r="TCY346" s="477"/>
      <c r="TDD346" s="477"/>
      <c r="TDG346" s="477"/>
      <c r="TDL346" s="477"/>
      <c r="TDO346" s="477"/>
      <c r="TDT346" s="477"/>
      <c r="TDW346" s="477"/>
      <c r="TEB346" s="477"/>
      <c r="TEE346" s="477"/>
      <c r="TEJ346" s="477"/>
      <c r="TEM346" s="477"/>
      <c r="TER346" s="477"/>
      <c r="TEU346" s="477"/>
      <c r="TEZ346" s="477"/>
      <c r="TFC346" s="477"/>
      <c r="TFH346" s="477"/>
      <c r="TFK346" s="477"/>
      <c r="TFP346" s="477"/>
      <c r="TFS346" s="477"/>
      <c r="TFX346" s="477"/>
      <c r="TGA346" s="477"/>
      <c r="TGF346" s="477"/>
      <c r="TGI346" s="477"/>
      <c r="TGN346" s="477"/>
      <c r="TGQ346" s="477"/>
      <c r="TGV346" s="477"/>
      <c r="TGY346" s="477"/>
      <c r="THD346" s="477"/>
      <c r="THG346" s="477"/>
      <c r="THL346" s="477"/>
      <c r="THO346" s="477"/>
      <c r="THT346" s="477"/>
      <c r="THW346" s="477"/>
      <c r="TIB346" s="477"/>
      <c r="TIE346" s="477"/>
      <c r="TIJ346" s="477"/>
      <c r="TIM346" s="477"/>
      <c r="TIR346" s="477"/>
      <c r="TIU346" s="477"/>
      <c r="TIZ346" s="477"/>
      <c r="TJC346" s="477"/>
      <c r="TJH346" s="477"/>
      <c r="TJK346" s="477"/>
      <c r="TJP346" s="477"/>
      <c r="TJS346" s="477"/>
      <c r="TJX346" s="477"/>
      <c r="TKA346" s="477"/>
      <c r="TKF346" s="477"/>
      <c r="TKI346" s="477"/>
      <c r="TKN346" s="477"/>
      <c r="TKQ346" s="477"/>
      <c r="TKV346" s="477"/>
      <c r="TKY346" s="477"/>
      <c r="TLD346" s="477"/>
      <c r="TLG346" s="477"/>
      <c r="TLL346" s="477"/>
      <c r="TLO346" s="477"/>
      <c r="TLT346" s="477"/>
      <c r="TLW346" s="477"/>
      <c r="TMB346" s="477"/>
      <c r="TME346" s="477"/>
      <c r="TMJ346" s="477"/>
      <c r="TMM346" s="477"/>
      <c r="TMR346" s="477"/>
      <c r="TMU346" s="477"/>
      <c r="TMZ346" s="477"/>
      <c r="TNC346" s="477"/>
      <c r="TNH346" s="477"/>
      <c r="TNK346" s="477"/>
      <c r="TNP346" s="477"/>
      <c r="TNS346" s="477"/>
      <c r="TNX346" s="477"/>
      <c r="TOA346" s="477"/>
      <c r="TOF346" s="477"/>
      <c r="TOI346" s="477"/>
      <c r="TON346" s="477"/>
      <c r="TOQ346" s="477"/>
      <c r="TOV346" s="477"/>
      <c r="TOY346" s="477"/>
      <c r="TPD346" s="477"/>
      <c r="TPG346" s="477"/>
      <c r="TPL346" s="477"/>
      <c r="TPO346" s="477"/>
      <c r="TPT346" s="477"/>
      <c r="TPW346" s="477"/>
      <c r="TQB346" s="477"/>
      <c r="TQE346" s="477"/>
      <c r="TQJ346" s="477"/>
      <c r="TQM346" s="477"/>
      <c r="TQR346" s="477"/>
      <c r="TQU346" s="477"/>
      <c r="TQZ346" s="477"/>
      <c r="TRC346" s="477"/>
      <c r="TRH346" s="477"/>
      <c r="TRK346" s="477"/>
      <c r="TRP346" s="477"/>
      <c r="TRS346" s="477"/>
      <c r="TRX346" s="477"/>
      <c r="TSA346" s="477"/>
      <c r="TSF346" s="477"/>
      <c r="TSI346" s="477"/>
      <c r="TSN346" s="477"/>
      <c r="TSQ346" s="477"/>
      <c r="TSV346" s="477"/>
      <c r="TSY346" s="477"/>
      <c r="TTD346" s="477"/>
      <c r="TTG346" s="477"/>
      <c r="TTL346" s="477"/>
      <c r="TTO346" s="477"/>
      <c r="TTT346" s="477"/>
      <c r="TTW346" s="477"/>
      <c r="TUB346" s="477"/>
      <c r="TUE346" s="477"/>
      <c r="TUJ346" s="477"/>
      <c r="TUM346" s="477"/>
      <c r="TUR346" s="477"/>
      <c r="TUU346" s="477"/>
      <c r="TUZ346" s="477"/>
      <c r="TVC346" s="477"/>
      <c r="TVH346" s="477"/>
      <c r="TVK346" s="477"/>
      <c r="TVP346" s="477"/>
      <c r="TVS346" s="477"/>
      <c r="TVX346" s="477"/>
      <c r="TWA346" s="477"/>
      <c r="TWF346" s="477"/>
      <c r="TWI346" s="477"/>
      <c r="TWN346" s="477"/>
      <c r="TWQ346" s="477"/>
      <c r="TWV346" s="477"/>
      <c r="TWY346" s="477"/>
      <c r="TXD346" s="477"/>
      <c r="TXG346" s="477"/>
      <c r="TXL346" s="477"/>
      <c r="TXO346" s="477"/>
      <c r="TXT346" s="477"/>
      <c r="TXW346" s="477"/>
      <c r="TYB346" s="477"/>
      <c r="TYE346" s="477"/>
      <c r="TYJ346" s="477"/>
      <c r="TYM346" s="477"/>
      <c r="TYR346" s="477"/>
      <c r="TYU346" s="477"/>
      <c r="TYZ346" s="477"/>
      <c r="TZC346" s="477"/>
      <c r="TZH346" s="477"/>
      <c r="TZK346" s="477"/>
      <c r="TZP346" s="477"/>
      <c r="TZS346" s="477"/>
      <c r="TZX346" s="477"/>
      <c r="UAA346" s="477"/>
      <c r="UAF346" s="477"/>
      <c r="UAI346" s="477"/>
      <c r="UAN346" s="477"/>
      <c r="UAQ346" s="477"/>
      <c r="UAV346" s="477"/>
      <c r="UAY346" s="477"/>
      <c r="UBD346" s="477"/>
      <c r="UBG346" s="477"/>
      <c r="UBL346" s="477"/>
      <c r="UBO346" s="477"/>
      <c r="UBT346" s="477"/>
      <c r="UBW346" s="477"/>
      <c r="UCB346" s="477"/>
      <c r="UCE346" s="477"/>
      <c r="UCJ346" s="477"/>
      <c r="UCM346" s="477"/>
      <c r="UCR346" s="477"/>
      <c r="UCU346" s="477"/>
      <c r="UCZ346" s="477"/>
      <c r="UDC346" s="477"/>
      <c r="UDH346" s="477"/>
      <c r="UDK346" s="477"/>
      <c r="UDP346" s="477"/>
      <c r="UDS346" s="477"/>
      <c r="UDX346" s="477"/>
      <c r="UEA346" s="477"/>
      <c r="UEF346" s="477"/>
      <c r="UEI346" s="477"/>
      <c r="UEN346" s="477"/>
      <c r="UEQ346" s="477"/>
      <c r="UEV346" s="477"/>
      <c r="UEY346" s="477"/>
      <c r="UFD346" s="477"/>
      <c r="UFG346" s="477"/>
      <c r="UFL346" s="477"/>
      <c r="UFO346" s="477"/>
      <c r="UFT346" s="477"/>
      <c r="UFW346" s="477"/>
      <c r="UGB346" s="477"/>
      <c r="UGE346" s="477"/>
      <c r="UGJ346" s="477"/>
      <c r="UGM346" s="477"/>
      <c r="UGR346" s="477"/>
      <c r="UGU346" s="477"/>
      <c r="UGZ346" s="477"/>
      <c r="UHC346" s="477"/>
      <c r="UHH346" s="477"/>
      <c r="UHK346" s="477"/>
      <c r="UHP346" s="477"/>
      <c r="UHS346" s="477"/>
      <c r="UHX346" s="477"/>
      <c r="UIA346" s="477"/>
      <c r="UIF346" s="477"/>
      <c r="UII346" s="477"/>
      <c r="UIN346" s="477"/>
      <c r="UIQ346" s="477"/>
      <c r="UIV346" s="477"/>
      <c r="UIY346" s="477"/>
      <c r="UJD346" s="477"/>
      <c r="UJG346" s="477"/>
      <c r="UJL346" s="477"/>
      <c r="UJO346" s="477"/>
      <c r="UJT346" s="477"/>
      <c r="UJW346" s="477"/>
      <c r="UKB346" s="477"/>
      <c r="UKE346" s="477"/>
      <c r="UKJ346" s="477"/>
      <c r="UKM346" s="477"/>
      <c r="UKR346" s="477"/>
      <c r="UKU346" s="477"/>
      <c r="UKZ346" s="477"/>
      <c r="ULC346" s="477"/>
      <c r="ULH346" s="477"/>
      <c r="ULK346" s="477"/>
      <c r="ULP346" s="477"/>
      <c r="ULS346" s="477"/>
      <c r="ULX346" s="477"/>
      <c r="UMA346" s="477"/>
      <c r="UMF346" s="477"/>
      <c r="UMI346" s="477"/>
      <c r="UMN346" s="477"/>
      <c r="UMQ346" s="477"/>
      <c r="UMV346" s="477"/>
      <c r="UMY346" s="477"/>
      <c r="UND346" s="477"/>
      <c r="UNG346" s="477"/>
      <c r="UNL346" s="477"/>
      <c r="UNO346" s="477"/>
      <c r="UNT346" s="477"/>
      <c r="UNW346" s="477"/>
      <c r="UOB346" s="477"/>
      <c r="UOE346" s="477"/>
      <c r="UOJ346" s="477"/>
      <c r="UOM346" s="477"/>
      <c r="UOR346" s="477"/>
      <c r="UOU346" s="477"/>
      <c r="UOZ346" s="477"/>
      <c r="UPC346" s="477"/>
      <c r="UPH346" s="477"/>
      <c r="UPK346" s="477"/>
      <c r="UPP346" s="477"/>
      <c r="UPS346" s="477"/>
      <c r="UPX346" s="477"/>
      <c r="UQA346" s="477"/>
      <c r="UQF346" s="477"/>
      <c r="UQI346" s="477"/>
      <c r="UQN346" s="477"/>
      <c r="UQQ346" s="477"/>
      <c r="UQV346" s="477"/>
      <c r="UQY346" s="477"/>
      <c r="URD346" s="477"/>
      <c r="URG346" s="477"/>
      <c r="URL346" s="477"/>
      <c r="URO346" s="477"/>
      <c r="URT346" s="477"/>
      <c r="URW346" s="477"/>
      <c r="USB346" s="477"/>
      <c r="USE346" s="477"/>
      <c r="USJ346" s="477"/>
      <c r="USM346" s="477"/>
      <c r="USR346" s="477"/>
      <c r="USU346" s="477"/>
      <c r="USZ346" s="477"/>
      <c r="UTC346" s="477"/>
      <c r="UTH346" s="477"/>
      <c r="UTK346" s="477"/>
      <c r="UTP346" s="477"/>
      <c r="UTS346" s="477"/>
      <c r="UTX346" s="477"/>
      <c r="UUA346" s="477"/>
      <c r="UUF346" s="477"/>
      <c r="UUI346" s="477"/>
      <c r="UUN346" s="477"/>
      <c r="UUQ346" s="477"/>
      <c r="UUV346" s="477"/>
      <c r="UUY346" s="477"/>
      <c r="UVD346" s="477"/>
      <c r="UVG346" s="477"/>
      <c r="UVL346" s="477"/>
      <c r="UVO346" s="477"/>
      <c r="UVT346" s="477"/>
      <c r="UVW346" s="477"/>
      <c r="UWB346" s="477"/>
      <c r="UWE346" s="477"/>
      <c r="UWJ346" s="477"/>
      <c r="UWM346" s="477"/>
      <c r="UWR346" s="477"/>
      <c r="UWU346" s="477"/>
      <c r="UWZ346" s="477"/>
      <c r="UXC346" s="477"/>
      <c r="UXH346" s="477"/>
      <c r="UXK346" s="477"/>
      <c r="UXP346" s="477"/>
      <c r="UXS346" s="477"/>
      <c r="UXX346" s="477"/>
      <c r="UYA346" s="477"/>
      <c r="UYF346" s="477"/>
      <c r="UYI346" s="477"/>
      <c r="UYN346" s="477"/>
      <c r="UYQ346" s="477"/>
      <c r="UYV346" s="477"/>
      <c r="UYY346" s="477"/>
      <c r="UZD346" s="477"/>
      <c r="UZG346" s="477"/>
      <c r="UZL346" s="477"/>
      <c r="UZO346" s="477"/>
      <c r="UZT346" s="477"/>
      <c r="UZW346" s="477"/>
      <c r="VAB346" s="477"/>
      <c r="VAE346" s="477"/>
      <c r="VAJ346" s="477"/>
      <c r="VAM346" s="477"/>
      <c r="VAR346" s="477"/>
      <c r="VAU346" s="477"/>
      <c r="VAZ346" s="477"/>
      <c r="VBC346" s="477"/>
      <c r="VBH346" s="477"/>
      <c r="VBK346" s="477"/>
      <c r="VBP346" s="477"/>
      <c r="VBS346" s="477"/>
      <c r="VBX346" s="477"/>
      <c r="VCA346" s="477"/>
      <c r="VCF346" s="477"/>
      <c r="VCI346" s="477"/>
      <c r="VCN346" s="477"/>
      <c r="VCQ346" s="477"/>
      <c r="VCV346" s="477"/>
      <c r="VCY346" s="477"/>
      <c r="VDD346" s="477"/>
      <c r="VDG346" s="477"/>
      <c r="VDL346" s="477"/>
      <c r="VDO346" s="477"/>
      <c r="VDT346" s="477"/>
      <c r="VDW346" s="477"/>
      <c r="VEB346" s="477"/>
      <c r="VEE346" s="477"/>
      <c r="VEJ346" s="477"/>
      <c r="VEM346" s="477"/>
      <c r="VER346" s="477"/>
      <c r="VEU346" s="477"/>
      <c r="VEZ346" s="477"/>
      <c r="VFC346" s="477"/>
      <c r="VFH346" s="477"/>
      <c r="VFK346" s="477"/>
      <c r="VFP346" s="477"/>
      <c r="VFS346" s="477"/>
      <c r="VFX346" s="477"/>
      <c r="VGA346" s="477"/>
      <c r="VGF346" s="477"/>
      <c r="VGI346" s="477"/>
      <c r="VGN346" s="477"/>
      <c r="VGQ346" s="477"/>
      <c r="VGV346" s="477"/>
      <c r="VGY346" s="477"/>
      <c r="VHD346" s="477"/>
      <c r="VHG346" s="477"/>
      <c r="VHL346" s="477"/>
      <c r="VHO346" s="477"/>
      <c r="VHT346" s="477"/>
      <c r="VHW346" s="477"/>
      <c r="VIB346" s="477"/>
      <c r="VIE346" s="477"/>
      <c r="VIJ346" s="477"/>
      <c r="VIM346" s="477"/>
      <c r="VIR346" s="477"/>
      <c r="VIU346" s="477"/>
      <c r="VIZ346" s="477"/>
      <c r="VJC346" s="477"/>
      <c r="VJH346" s="477"/>
      <c r="VJK346" s="477"/>
      <c r="VJP346" s="477"/>
      <c r="VJS346" s="477"/>
      <c r="VJX346" s="477"/>
      <c r="VKA346" s="477"/>
      <c r="VKF346" s="477"/>
      <c r="VKI346" s="477"/>
      <c r="VKN346" s="477"/>
      <c r="VKQ346" s="477"/>
      <c r="VKV346" s="477"/>
      <c r="VKY346" s="477"/>
      <c r="VLD346" s="477"/>
      <c r="VLG346" s="477"/>
      <c r="VLL346" s="477"/>
      <c r="VLO346" s="477"/>
      <c r="VLT346" s="477"/>
      <c r="VLW346" s="477"/>
      <c r="VMB346" s="477"/>
      <c r="VME346" s="477"/>
      <c r="VMJ346" s="477"/>
      <c r="VMM346" s="477"/>
      <c r="VMR346" s="477"/>
      <c r="VMU346" s="477"/>
      <c r="VMZ346" s="477"/>
      <c r="VNC346" s="477"/>
      <c r="VNH346" s="477"/>
      <c r="VNK346" s="477"/>
      <c r="VNP346" s="477"/>
      <c r="VNS346" s="477"/>
      <c r="VNX346" s="477"/>
      <c r="VOA346" s="477"/>
      <c r="VOF346" s="477"/>
      <c r="VOI346" s="477"/>
      <c r="VON346" s="477"/>
      <c r="VOQ346" s="477"/>
      <c r="VOV346" s="477"/>
      <c r="VOY346" s="477"/>
      <c r="VPD346" s="477"/>
      <c r="VPG346" s="477"/>
      <c r="VPL346" s="477"/>
      <c r="VPO346" s="477"/>
      <c r="VPT346" s="477"/>
      <c r="VPW346" s="477"/>
      <c r="VQB346" s="477"/>
      <c r="VQE346" s="477"/>
      <c r="VQJ346" s="477"/>
      <c r="VQM346" s="477"/>
      <c r="VQR346" s="477"/>
      <c r="VQU346" s="477"/>
      <c r="VQZ346" s="477"/>
      <c r="VRC346" s="477"/>
      <c r="VRH346" s="477"/>
      <c r="VRK346" s="477"/>
      <c r="VRP346" s="477"/>
      <c r="VRS346" s="477"/>
      <c r="VRX346" s="477"/>
      <c r="VSA346" s="477"/>
      <c r="VSF346" s="477"/>
      <c r="VSI346" s="477"/>
      <c r="VSN346" s="477"/>
      <c r="VSQ346" s="477"/>
      <c r="VSV346" s="477"/>
      <c r="VSY346" s="477"/>
      <c r="VTD346" s="477"/>
      <c r="VTG346" s="477"/>
      <c r="VTL346" s="477"/>
      <c r="VTO346" s="477"/>
      <c r="VTT346" s="477"/>
      <c r="VTW346" s="477"/>
      <c r="VUB346" s="477"/>
      <c r="VUE346" s="477"/>
      <c r="VUJ346" s="477"/>
      <c r="VUM346" s="477"/>
      <c r="VUR346" s="477"/>
      <c r="VUU346" s="477"/>
      <c r="VUZ346" s="477"/>
      <c r="VVC346" s="477"/>
      <c r="VVH346" s="477"/>
      <c r="VVK346" s="477"/>
      <c r="VVP346" s="477"/>
      <c r="VVS346" s="477"/>
      <c r="VVX346" s="477"/>
      <c r="VWA346" s="477"/>
      <c r="VWF346" s="477"/>
      <c r="VWI346" s="477"/>
      <c r="VWN346" s="477"/>
      <c r="VWQ346" s="477"/>
      <c r="VWV346" s="477"/>
      <c r="VWY346" s="477"/>
      <c r="VXD346" s="477"/>
      <c r="VXG346" s="477"/>
      <c r="VXL346" s="477"/>
      <c r="VXO346" s="477"/>
      <c r="VXT346" s="477"/>
      <c r="VXW346" s="477"/>
      <c r="VYB346" s="477"/>
      <c r="VYE346" s="477"/>
      <c r="VYJ346" s="477"/>
      <c r="VYM346" s="477"/>
      <c r="VYR346" s="477"/>
      <c r="VYU346" s="477"/>
      <c r="VYZ346" s="477"/>
      <c r="VZC346" s="477"/>
      <c r="VZH346" s="477"/>
      <c r="VZK346" s="477"/>
      <c r="VZP346" s="477"/>
      <c r="VZS346" s="477"/>
      <c r="VZX346" s="477"/>
      <c r="WAA346" s="477"/>
      <c r="WAF346" s="477"/>
      <c r="WAI346" s="477"/>
      <c r="WAN346" s="477"/>
      <c r="WAQ346" s="477"/>
      <c r="WAV346" s="477"/>
      <c r="WAY346" s="477"/>
      <c r="WBD346" s="477"/>
      <c r="WBG346" s="477"/>
      <c r="WBL346" s="477"/>
      <c r="WBO346" s="477"/>
      <c r="WBT346" s="477"/>
      <c r="WBW346" s="477"/>
      <c r="WCB346" s="477"/>
      <c r="WCE346" s="477"/>
      <c r="WCJ346" s="477"/>
      <c r="WCM346" s="477"/>
      <c r="WCR346" s="477"/>
      <c r="WCU346" s="477"/>
      <c r="WCZ346" s="477"/>
      <c r="WDC346" s="477"/>
      <c r="WDH346" s="477"/>
      <c r="WDK346" s="477"/>
      <c r="WDP346" s="477"/>
      <c r="WDS346" s="477"/>
      <c r="WDX346" s="477"/>
      <c r="WEA346" s="477"/>
      <c r="WEF346" s="477"/>
      <c r="WEI346" s="477"/>
      <c r="WEN346" s="477"/>
      <c r="WEQ346" s="477"/>
      <c r="WEV346" s="477"/>
      <c r="WEY346" s="477"/>
      <c r="WFD346" s="477"/>
      <c r="WFG346" s="477"/>
      <c r="WFL346" s="477"/>
      <c r="WFO346" s="477"/>
      <c r="WFT346" s="477"/>
      <c r="WFW346" s="477"/>
      <c r="WGB346" s="477"/>
      <c r="WGE346" s="477"/>
      <c r="WGJ346" s="477"/>
      <c r="WGM346" s="477"/>
      <c r="WGR346" s="477"/>
      <c r="WGU346" s="477"/>
      <c r="WGZ346" s="477"/>
      <c r="WHC346" s="477"/>
      <c r="WHH346" s="477"/>
      <c r="WHK346" s="477"/>
      <c r="WHP346" s="477"/>
      <c r="WHS346" s="477"/>
      <c r="WHX346" s="477"/>
      <c r="WIA346" s="477"/>
      <c r="WIF346" s="477"/>
      <c r="WII346" s="477"/>
      <c r="WIN346" s="477"/>
      <c r="WIQ346" s="477"/>
      <c r="WIV346" s="477"/>
      <c r="WIY346" s="477"/>
      <c r="WJD346" s="477"/>
      <c r="WJG346" s="477"/>
      <c r="WJL346" s="477"/>
      <c r="WJO346" s="477"/>
      <c r="WJT346" s="477"/>
      <c r="WJW346" s="477"/>
      <c r="WKB346" s="477"/>
      <c r="WKE346" s="477"/>
      <c r="WKJ346" s="477"/>
      <c r="WKM346" s="477"/>
      <c r="WKR346" s="477"/>
      <c r="WKU346" s="477"/>
      <c r="WKZ346" s="477"/>
      <c r="WLC346" s="477"/>
      <c r="WLH346" s="477"/>
      <c r="WLK346" s="477"/>
      <c r="WLP346" s="477"/>
      <c r="WLS346" s="477"/>
      <c r="WLX346" s="477"/>
      <c r="WMA346" s="477"/>
      <c r="WMF346" s="477"/>
      <c r="WMI346" s="477"/>
      <c r="WMN346" s="477"/>
      <c r="WMQ346" s="477"/>
      <c r="WMV346" s="477"/>
      <c r="WMY346" s="477"/>
      <c r="WND346" s="477"/>
      <c r="WNG346" s="477"/>
      <c r="WNL346" s="477"/>
      <c r="WNO346" s="477"/>
      <c r="WNT346" s="477"/>
      <c r="WNW346" s="477"/>
      <c r="WOB346" s="477"/>
      <c r="WOE346" s="477"/>
      <c r="WOJ346" s="477"/>
      <c r="WOM346" s="477"/>
      <c r="WOR346" s="477"/>
      <c r="WOU346" s="477"/>
      <c r="WOZ346" s="477"/>
      <c r="WPC346" s="477"/>
      <c r="WPH346" s="477"/>
      <c r="WPK346" s="477"/>
      <c r="WPP346" s="477"/>
      <c r="WPS346" s="477"/>
      <c r="WPX346" s="477"/>
      <c r="WQA346" s="477"/>
      <c r="WQF346" s="477"/>
      <c r="WQI346" s="477"/>
      <c r="WQN346" s="477"/>
      <c r="WQQ346" s="477"/>
      <c r="WQV346" s="477"/>
      <c r="WQY346" s="477"/>
      <c r="WRD346" s="477"/>
      <c r="WRG346" s="477"/>
      <c r="WRL346" s="477"/>
      <c r="WRO346" s="477"/>
      <c r="WRT346" s="477"/>
      <c r="WRW346" s="477"/>
      <c r="WSB346" s="477"/>
      <c r="WSE346" s="477"/>
      <c r="WSJ346" s="477"/>
      <c r="WSM346" s="477"/>
      <c r="WSR346" s="477"/>
      <c r="WSU346" s="477"/>
      <c r="WSZ346" s="477"/>
      <c r="WTC346" s="477"/>
      <c r="WTH346" s="477"/>
      <c r="WTK346" s="477"/>
      <c r="WTP346" s="477"/>
      <c r="WTS346" s="477"/>
      <c r="WTX346" s="477"/>
      <c r="WUA346" s="477"/>
      <c r="WUF346" s="477"/>
      <c r="WUI346" s="477"/>
      <c r="WUN346" s="477"/>
      <c r="WUQ346" s="477"/>
      <c r="WUV346" s="477"/>
      <c r="WUY346" s="477"/>
      <c r="WVD346" s="477"/>
      <c r="WVG346" s="477"/>
      <c r="WVL346" s="477"/>
      <c r="WVO346" s="477"/>
      <c r="WVT346" s="477"/>
      <c r="WVW346" s="477"/>
      <c r="WWB346" s="477"/>
      <c r="WWE346" s="477"/>
      <c r="WWJ346" s="477"/>
      <c r="WWM346" s="477"/>
      <c r="WWR346" s="477"/>
      <c r="WWU346" s="477"/>
      <c r="WWZ346" s="477"/>
      <c r="WXC346" s="477"/>
      <c r="WXH346" s="477"/>
      <c r="WXK346" s="477"/>
      <c r="WXP346" s="477"/>
      <c r="WXS346" s="477"/>
      <c r="WXX346" s="477"/>
      <c r="WYA346" s="477"/>
      <c r="WYF346" s="477"/>
      <c r="WYI346" s="477"/>
      <c r="WYN346" s="477"/>
      <c r="WYQ346" s="477"/>
      <c r="WYV346" s="477"/>
      <c r="WYY346" s="477"/>
      <c r="WZD346" s="477"/>
      <c r="WZG346" s="477"/>
      <c r="WZL346" s="477"/>
      <c r="WZO346" s="477"/>
      <c r="WZT346" s="477"/>
      <c r="WZW346" s="477"/>
      <c r="XAB346" s="477"/>
      <c r="XAE346" s="477"/>
      <c r="XAJ346" s="477"/>
      <c r="XAM346" s="477"/>
      <c r="XAR346" s="477"/>
      <c r="XAU346" s="477"/>
      <c r="XAZ346" s="477"/>
      <c r="XBC346" s="477"/>
      <c r="XBH346" s="477"/>
      <c r="XBK346" s="477"/>
      <c r="XBP346" s="477"/>
      <c r="XBS346" s="477"/>
      <c r="XBX346" s="477"/>
      <c r="XCA346" s="477"/>
      <c r="XCF346" s="477"/>
      <c r="XCI346" s="477"/>
      <c r="XCN346" s="477"/>
      <c r="XCQ346" s="477"/>
      <c r="XCV346" s="477"/>
      <c r="XCY346" s="477"/>
      <c r="XDD346" s="477"/>
      <c r="XDG346" s="477"/>
      <c r="XDL346" s="477"/>
      <c r="XDO346" s="477"/>
      <c r="XDT346" s="477"/>
      <c r="XDW346" s="477"/>
      <c r="XEB346" s="477"/>
      <c r="XEE346" s="477"/>
      <c r="XEJ346" s="477"/>
      <c r="XEM346" s="477"/>
      <c r="XER346" s="477"/>
      <c r="XEU346" s="477"/>
      <c r="XEZ346" s="477"/>
      <c r="XFC346" s="477"/>
    </row>
    <row r="347" spans="1:1023 1028:2047 2052:3071 3076:4095 4100:5119 5124:6143 6148:7167 7172:8191 8196:9215 9220:10239 10244:11263 11268:12287 12292:13311 13316:14335 14340:15359 15364:16383" ht="90" x14ac:dyDescent="0.25">
      <c r="A347" s="35" t="str">
        <f>+'PAI 2025 GPS rempl2)'!A356</f>
        <v>2000.6.1</v>
      </c>
      <c r="B347" s="60" t="str">
        <f>VLOOKUP(A347,'Dimensión 3-Gestión con Valor'!$B$10:$B$379,1,0)</f>
        <v>2000.6.1</v>
      </c>
      <c r="C347" s="158" t="s">
        <v>995</v>
      </c>
      <c r="D347" s="158">
        <v>1</v>
      </c>
      <c r="E347" s="158" t="s">
        <v>2044</v>
      </c>
      <c r="F347" s="158" t="s">
        <v>1037</v>
      </c>
      <c r="G347" s="158" t="s">
        <v>19</v>
      </c>
      <c r="H347" s="158">
        <v>0</v>
      </c>
      <c r="I347" s="158">
        <v>0</v>
      </c>
      <c r="J347" s="158">
        <v>0</v>
      </c>
      <c r="K347" s="158" t="s">
        <v>19</v>
      </c>
      <c r="L347" s="158" t="s">
        <v>19</v>
      </c>
      <c r="M347" s="158" t="s">
        <v>19</v>
      </c>
      <c r="N347" s="158" t="s">
        <v>1481</v>
      </c>
      <c r="O347" s="158" t="s">
        <v>19</v>
      </c>
      <c r="P347" s="158" t="s">
        <v>459</v>
      </c>
      <c r="Q347" s="158">
        <v>0</v>
      </c>
      <c r="R347" s="158">
        <v>2</v>
      </c>
      <c r="S347" s="158" t="s">
        <v>487</v>
      </c>
      <c r="T347" s="158" t="s">
        <v>1038</v>
      </c>
      <c r="U347" s="165">
        <v>45677</v>
      </c>
      <c r="V347" s="165">
        <v>45807</v>
      </c>
      <c r="W347" s="158" t="s">
        <v>1039</v>
      </c>
      <c r="X347" s="359">
        <v>0</v>
      </c>
      <c r="Y347" s="158">
        <v>100</v>
      </c>
      <c r="Z347" s="158" t="s">
        <v>2492</v>
      </c>
      <c r="AA347" s="165">
        <v>45807</v>
      </c>
      <c r="AB347" s="158">
        <v>100</v>
      </c>
      <c r="AC347" s="158" t="s">
        <v>2493</v>
      </c>
      <c r="AD347" s="165">
        <v>45797</v>
      </c>
      <c r="AE347" s="158">
        <v>100</v>
      </c>
      <c r="AF347" s="158">
        <v>0</v>
      </c>
    </row>
    <row r="348" spans="1:1023 1028:2047 2052:3071 3076:4095 4100:5119 5124:6143 6148:7167 7172:8191 8196:9215 9220:10239 10244:11263 11268:12287 12292:13311 13316:14335 14340:15359 15364:16383" ht="60" x14ac:dyDescent="0.25">
      <c r="A348" s="35" t="str">
        <f>+'PAI 2025 GPS rempl2)'!A357</f>
        <v>2000.6.2</v>
      </c>
      <c r="B348" s="60" t="str">
        <f>VLOOKUP(A348,'Dimensión 3-Gestión con Valor'!$B$10:$B$379,1,0)</f>
        <v>2000.6.2</v>
      </c>
      <c r="C348" s="158" t="s">
        <v>995</v>
      </c>
      <c r="D348" s="158">
        <v>1</v>
      </c>
      <c r="E348" s="158" t="s">
        <v>2044</v>
      </c>
      <c r="F348" s="158" t="s">
        <v>1040</v>
      </c>
      <c r="G348" s="158" t="s">
        <v>19</v>
      </c>
      <c r="H348" s="158" t="s">
        <v>1795</v>
      </c>
      <c r="I348" s="158" t="s">
        <v>1795</v>
      </c>
      <c r="J348" s="158" t="s">
        <v>1795</v>
      </c>
      <c r="K348" s="158" t="s">
        <v>19</v>
      </c>
      <c r="L348" s="158" t="s">
        <v>19</v>
      </c>
      <c r="M348" s="158" t="s">
        <v>19</v>
      </c>
      <c r="N348" s="158" t="s">
        <v>1481</v>
      </c>
      <c r="O348" s="158" t="s">
        <v>19</v>
      </c>
      <c r="P348" s="158" t="s">
        <v>460</v>
      </c>
      <c r="Q348" s="158">
        <v>0</v>
      </c>
      <c r="R348" s="158">
        <v>2</v>
      </c>
      <c r="S348" s="158" t="s">
        <v>487</v>
      </c>
      <c r="T348" s="158" t="s">
        <v>1041</v>
      </c>
      <c r="U348" s="165">
        <v>45677</v>
      </c>
      <c r="V348" s="165">
        <v>45807</v>
      </c>
      <c r="W348" s="158" t="s">
        <v>1039</v>
      </c>
      <c r="X348" s="359">
        <v>0</v>
      </c>
      <c r="Y348" s="158">
        <v>100</v>
      </c>
      <c r="Z348" s="158" t="s">
        <v>2494</v>
      </c>
      <c r="AA348" s="165">
        <v>45792</v>
      </c>
      <c r="AB348" s="158">
        <v>100</v>
      </c>
      <c r="AC348" s="158" t="s">
        <v>2495</v>
      </c>
      <c r="AD348" s="165">
        <v>45792</v>
      </c>
      <c r="AE348" s="158">
        <v>100</v>
      </c>
      <c r="AF348" s="158">
        <v>0</v>
      </c>
    </row>
    <row r="349" spans="1:1023 1028:2047 2052:3071 3076:4095 4100:5119 5124:6143 6148:7167 7172:8191 8196:9215 9220:10239 10244:11263 11268:12287 12292:13311 13316:14335 14340:15359 15364:16383" ht="90" x14ac:dyDescent="0.25">
      <c r="A349" s="35" t="str">
        <f>+'PAI 2025 GPS rempl2)'!A358</f>
        <v>2000.6.3</v>
      </c>
      <c r="B349" s="60" t="str">
        <f>VLOOKUP(A349,'Dimensión 3-Gestión con Valor'!$B$10:$B$379,1,0)</f>
        <v>2000.6.3</v>
      </c>
      <c r="C349" s="158" t="s">
        <v>995</v>
      </c>
      <c r="D349" s="158">
        <v>1</v>
      </c>
      <c r="E349" s="158" t="s">
        <v>489</v>
      </c>
      <c r="F349" s="158" t="s">
        <v>1042</v>
      </c>
      <c r="G349" s="158" t="s">
        <v>19</v>
      </c>
      <c r="H349" s="158" t="s">
        <v>1795</v>
      </c>
      <c r="I349" s="158" t="s">
        <v>1795</v>
      </c>
      <c r="J349" s="158" t="s">
        <v>1795</v>
      </c>
      <c r="K349" s="158" t="s">
        <v>19</v>
      </c>
      <c r="L349" s="158" t="s">
        <v>19</v>
      </c>
      <c r="M349" s="158" t="s">
        <v>19</v>
      </c>
      <c r="N349" s="158" t="s">
        <v>1481</v>
      </c>
      <c r="O349" s="158" t="s">
        <v>19</v>
      </c>
      <c r="P349" s="158" t="s">
        <v>1826</v>
      </c>
      <c r="Q349" s="158">
        <v>50</v>
      </c>
      <c r="R349" s="158">
        <v>2</v>
      </c>
      <c r="S349" s="158" t="s">
        <v>487</v>
      </c>
      <c r="T349" s="158" t="s">
        <v>1827</v>
      </c>
      <c r="U349" s="165">
        <v>45811</v>
      </c>
      <c r="V349" s="165">
        <v>45835</v>
      </c>
      <c r="W349" s="158" t="s">
        <v>995</v>
      </c>
      <c r="X349" s="359">
        <v>5</v>
      </c>
      <c r="Y349" s="158">
        <v>100</v>
      </c>
      <c r="Z349" s="158" t="s">
        <v>2496</v>
      </c>
      <c r="AA349" s="165">
        <v>45828</v>
      </c>
      <c r="AB349" s="158">
        <v>100</v>
      </c>
      <c r="AC349" s="158" t="s">
        <v>2497</v>
      </c>
      <c r="AD349" s="165">
        <v>45828</v>
      </c>
      <c r="AE349" s="158">
        <v>100</v>
      </c>
      <c r="AF349" s="158">
        <v>5</v>
      </c>
    </row>
    <row r="350" spans="1:1023 1028:2047 2052:3071 3076:4095 4100:5119 5124:6143 6148:7167 7172:8191 8196:9215 9220:10239 10244:11263 11268:12287 12292:13311 13316:14335 14340:15359 15364:16383" ht="165" x14ac:dyDescent="0.25">
      <c r="A350" s="158" t="str">
        <f>+'PAI 2025 GPS rempl2)'!A359</f>
        <v>2000.6.4</v>
      </c>
      <c r="B350" s="60" t="str">
        <f>VLOOKUP(A350,'Dimensión 3-Gestión con Valor'!$B$10:$B$379,1,0)</f>
        <v>2000.6.4</v>
      </c>
      <c r="C350" s="158" t="s">
        <v>995</v>
      </c>
      <c r="D350" s="158">
        <v>1</v>
      </c>
      <c r="E350" s="158" t="s">
        <v>489</v>
      </c>
      <c r="F350" s="158" t="s">
        <v>1043</v>
      </c>
      <c r="G350" s="158" t="s">
        <v>19</v>
      </c>
      <c r="H350" s="158">
        <v>0</v>
      </c>
      <c r="I350" s="158">
        <v>0</v>
      </c>
      <c r="J350" s="158">
        <v>0</v>
      </c>
      <c r="K350" s="158" t="s">
        <v>19</v>
      </c>
      <c r="L350" s="158" t="s">
        <v>19</v>
      </c>
      <c r="M350" s="158" t="s">
        <v>19</v>
      </c>
      <c r="N350" s="158" t="s">
        <v>1481</v>
      </c>
      <c r="O350" s="158" t="s">
        <v>19</v>
      </c>
      <c r="P350" s="158" t="s">
        <v>1828</v>
      </c>
      <c r="Q350" s="158">
        <v>50</v>
      </c>
      <c r="R350" s="158">
        <v>2</v>
      </c>
      <c r="S350" s="165" t="s">
        <v>487</v>
      </c>
      <c r="T350" s="165" t="s">
        <v>1827</v>
      </c>
      <c r="U350" s="165">
        <v>45839</v>
      </c>
      <c r="V350" s="165">
        <v>45856</v>
      </c>
      <c r="W350" s="158" t="s">
        <v>995</v>
      </c>
      <c r="X350" s="359">
        <v>5</v>
      </c>
      <c r="Y350" s="158">
        <v>100</v>
      </c>
      <c r="Z350" s="158" t="s">
        <v>2498</v>
      </c>
      <c r="AA350" s="165">
        <v>45856</v>
      </c>
      <c r="AB350" s="158">
        <v>100</v>
      </c>
      <c r="AC350" s="158" t="s">
        <v>2499</v>
      </c>
      <c r="AD350" s="165">
        <v>45856</v>
      </c>
      <c r="AE350" s="158">
        <v>95</v>
      </c>
      <c r="AF350" s="158">
        <v>5</v>
      </c>
    </row>
    <row r="351" spans="1:1023 1028:2047 2052:3071 3076:4095 4100:5119 5124:6143 6148:7167 7172:8191 8196:9215 9220:10239 10244:11263 11268:12287 12292:13311 13316:14335 14340:15359 15364:16383" ht="73.5" customHeight="1" x14ac:dyDescent="0.25">
      <c r="A351" s="359" t="str">
        <f>+'PAI 2025 GPS rempl2)'!A360</f>
        <v>50.1</v>
      </c>
      <c r="B351" s="359" t="str">
        <f>VLOOKUP(A351,'Dimensión 7 - Control Interno'!$B$10:$B$18,1,0)</f>
        <v>50.1</v>
      </c>
      <c r="C351" s="360" t="s">
        <v>512</v>
      </c>
      <c r="D351" s="359">
        <v>4</v>
      </c>
      <c r="E351" s="359" t="s">
        <v>482</v>
      </c>
      <c r="F351" s="360" t="s">
        <v>513</v>
      </c>
      <c r="G351" s="359" t="s">
        <v>1795</v>
      </c>
      <c r="H351" s="359" t="s">
        <v>1795</v>
      </c>
      <c r="I351" s="359" t="s">
        <v>1795</v>
      </c>
      <c r="J351" s="359" t="s">
        <v>1795</v>
      </c>
      <c r="K351" s="360" t="s">
        <v>19</v>
      </c>
      <c r="L351" s="359" t="s">
        <v>485</v>
      </c>
      <c r="M351" s="359" t="s">
        <v>19</v>
      </c>
      <c r="N351" s="360" t="s">
        <v>514</v>
      </c>
      <c r="O351" s="359">
        <v>0</v>
      </c>
      <c r="P351" s="359" t="s">
        <v>151</v>
      </c>
      <c r="Q351" s="359">
        <v>50</v>
      </c>
      <c r="R351" s="359">
        <v>100</v>
      </c>
      <c r="S351" s="360" t="s">
        <v>515</v>
      </c>
      <c r="T351" s="359" t="s">
        <v>516</v>
      </c>
      <c r="U351" s="360">
        <v>45659</v>
      </c>
      <c r="V351" s="360">
        <v>46022</v>
      </c>
      <c r="W351" s="359" t="s">
        <v>512</v>
      </c>
      <c r="X351" s="359">
        <v>50</v>
      </c>
      <c r="Y351" s="359">
        <v>0</v>
      </c>
      <c r="Z351" s="359">
        <v>0</v>
      </c>
      <c r="AA351" s="360"/>
      <c r="AB351" s="370">
        <v>0</v>
      </c>
      <c r="AC351" s="359">
        <v>0</v>
      </c>
      <c r="AD351" s="360"/>
      <c r="AE351" s="368"/>
      <c r="AF351" s="359">
        <v>0</v>
      </c>
      <c r="AJ351" s="477"/>
      <c r="AM351" s="477"/>
      <c r="AR351" s="477"/>
      <c r="AU351" s="477"/>
      <c r="AZ351" s="477"/>
      <c r="BC351" s="477"/>
      <c r="BH351" s="477"/>
      <c r="BK351" s="477"/>
      <c r="BP351" s="477"/>
      <c r="BS351" s="477"/>
      <c r="BX351" s="477"/>
      <c r="CA351" s="477"/>
      <c r="CF351" s="477"/>
      <c r="CI351" s="477"/>
      <c r="CN351" s="477"/>
      <c r="CQ351" s="477"/>
      <c r="CV351" s="477"/>
      <c r="CY351" s="477"/>
      <c r="DD351" s="477"/>
      <c r="DG351" s="477"/>
      <c r="DL351" s="477"/>
      <c r="DO351" s="477"/>
      <c r="DT351" s="477"/>
      <c r="DW351" s="477"/>
      <c r="EB351" s="477"/>
      <c r="EE351" s="477"/>
      <c r="EJ351" s="477"/>
      <c r="EM351" s="477"/>
      <c r="ER351" s="477"/>
      <c r="EU351" s="477"/>
      <c r="EZ351" s="477"/>
      <c r="FC351" s="477"/>
      <c r="FH351" s="477"/>
      <c r="FK351" s="477"/>
      <c r="FP351" s="477"/>
      <c r="FS351" s="477"/>
      <c r="FX351" s="477"/>
      <c r="GA351" s="477"/>
      <c r="GF351" s="477"/>
      <c r="GI351" s="477"/>
      <c r="GN351" s="477"/>
      <c r="GQ351" s="477"/>
      <c r="GV351" s="477"/>
      <c r="GY351" s="477"/>
      <c r="HD351" s="477"/>
      <c r="HG351" s="477"/>
      <c r="HL351" s="477"/>
      <c r="HO351" s="477"/>
      <c r="HT351" s="477"/>
      <c r="HW351" s="477"/>
      <c r="IB351" s="477"/>
      <c r="IE351" s="477"/>
      <c r="IJ351" s="477"/>
      <c r="IM351" s="477"/>
      <c r="IR351" s="477"/>
      <c r="IU351" s="477"/>
      <c r="IZ351" s="477"/>
      <c r="JC351" s="477"/>
      <c r="JH351" s="477"/>
      <c r="JK351" s="477"/>
      <c r="JP351" s="477"/>
      <c r="JS351" s="477"/>
      <c r="JX351" s="477"/>
      <c r="KA351" s="477"/>
      <c r="KF351" s="477"/>
      <c r="KI351" s="477"/>
      <c r="KN351" s="477"/>
      <c r="KQ351" s="477"/>
      <c r="KV351" s="477"/>
      <c r="KY351" s="477"/>
      <c r="LD351" s="477"/>
      <c r="LG351" s="477"/>
      <c r="LL351" s="477"/>
      <c r="LO351" s="477"/>
      <c r="LT351" s="477"/>
      <c r="LW351" s="477"/>
      <c r="MB351" s="477"/>
      <c r="ME351" s="477"/>
      <c r="MJ351" s="477"/>
      <c r="MM351" s="477"/>
      <c r="MR351" s="477"/>
      <c r="MU351" s="477"/>
      <c r="MZ351" s="477"/>
      <c r="NC351" s="477"/>
      <c r="NH351" s="477"/>
      <c r="NK351" s="477"/>
      <c r="NP351" s="477"/>
      <c r="NS351" s="477"/>
      <c r="NX351" s="477"/>
      <c r="OA351" s="477"/>
      <c r="OF351" s="477"/>
      <c r="OI351" s="477"/>
      <c r="ON351" s="477"/>
      <c r="OQ351" s="477"/>
      <c r="OV351" s="477"/>
      <c r="OY351" s="477"/>
      <c r="PD351" s="477"/>
      <c r="PG351" s="477"/>
      <c r="PL351" s="477"/>
      <c r="PO351" s="477"/>
      <c r="PT351" s="477"/>
      <c r="PW351" s="477"/>
      <c r="QB351" s="477"/>
      <c r="QE351" s="477"/>
      <c r="QJ351" s="477"/>
      <c r="QM351" s="477"/>
      <c r="QR351" s="477"/>
      <c r="QU351" s="477"/>
      <c r="QZ351" s="477"/>
      <c r="RC351" s="477"/>
      <c r="RH351" s="477"/>
      <c r="RK351" s="477"/>
      <c r="RP351" s="477"/>
      <c r="RS351" s="477"/>
      <c r="RX351" s="477"/>
      <c r="SA351" s="477"/>
      <c r="SF351" s="477"/>
      <c r="SI351" s="477"/>
      <c r="SN351" s="477"/>
      <c r="SQ351" s="477"/>
      <c r="SV351" s="477"/>
      <c r="SY351" s="477"/>
      <c r="TD351" s="477"/>
      <c r="TG351" s="477"/>
      <c r="TL351" s="477"/>
      <c r="TO351" s="477"/>
      <c r="TT351" s="477"/>
      <c r="TW351" s="477"/>
      <c r="UB351" s="477"/>
      <c r="UE351" s="477"/>
      <c r="UJ351" s="477"/>
      <c r="UM351" s="477"/>
      <c r="UR351" s="477"/>
      <c r="UU351" s="477"/>
      <c r="UZ351" s="477"/>
      <c r="VC351" s="477"/>
      <c r="VH351" s="477"/>
      <c r="VK351" s="477"/>
      <c r="VP351" s="477"/>
      <c r="VS351" s="477"/>
      <c r="VX351" s="477"/>
      <c r="WA351" s="477"/>
      <c r="WF351" s="477"/>
      <c r="WI351" s="477"/>
      <c r="WN351" s="477"/>
      <c r="WQ351" s="477"/>
      <c r="WV351" s="477"/>
      <c r="WY351" s="477"/>
      <c r="XD351" s="477"/>
      <c r="XG351" s="477"/>
      <c r="XL351" s="477"/>
      <c r="XO351" s="477"/>
      <c r="XT351" s="477"/>
      <c r="XW351" s="477"/>
      <c r="YB351" s="477"/>
      <c r="YE351" s="477"/>
      <c r="YJ351" s="477"/>
      <c r="YM351" s="477"/>
      <c r="YR351" s="477"/>
      <c r="YU351" s="477"/>
      <c r="YZ351" s="477"/>
      <c r="ZC351" s="477"/>
      <c r="ZH351" s="477"/>
      <c r="ZK351" s="477"/>
      <c r="ZP351" s="477"/>
      <c r="ZS351" s="477"/>
      <c r="ZX351" s="477"/>
      <c r="AAA351" s="477"/>
      <c r="AAF351" s="477"/>
      <c r="AAI351" s="477"/>
      <c r="AAN351" s="477"/>
      <c r="AAQ351" s="477"/>
      <c r="AAV351" s="477"/>
      <c r="AAY351" s="477"/>
      <c r="ABD351" s="477"/>
      <c r="ABG351" s="477"/>
      <c r="ABL351" s="477"/>
      <c r="ABO351" s="477"/>
      <c r="ABT351" s="477"/>
      <c r="ABW351" s="477"/>
      <c r="ACB351" s="477"/>
      <c r="ACE351" s="477"/>
      <c r="ACJ351" s="477"/>
      <c r="ACM351" s="477"/>
      <c r="ACR351" s="477"/>
      <c r="ACU351" s="477"/>
      <c r="ACZ351" s="477"/>
      <c r="ADC351" s="477"/>
      <c r="ADH351" s="477"/>
      <c r="ADK351" s="477"/>
      <c r="ADP351" s="477"/>
      <c r="ADS351" s="477"/>
      <c r="ADX351" s="477"/>
      <c r="AEA351" s="477"/>
      <c r="AEF351" s="477"/>
      <c r="AEI351" s="477"/>
      <c r="AEN351" s="477"/>
      <c r="AEQ351" s="477"/>
      <c r="AEV351" s="477"/>
      <c r="AEY351" s="477"/>
      <c r="AFD351" s="477"/>
      <c r="AFG351" s="477"/>
      <c r="AFL351" s="477"/>
      <c r="AFO351" s="477"/>
      <c r="AFT351" s="477"/>
      <c r="AFW351" s="477"/>
      <c r="AGB351" s="477"/>
      <c r="AGE351" s="477"/>
      <c r="AGJ351" s="477"/>
      <c r="AGM351" s="477"/>
      <c r="AGR351" s="477"/>
      <c r="AGU351" s="477"/>
      <c r="AGZ351" s="477"/>
      <c r="AHC351" s="477"/>
      <c r="AHH351" s="477"/>
      <c r="AHK351" s="477"/>
      <c r="AHP351" s="477"/>
      <c r="AHS351" s="477"/>
      <c r="AHX351" s="477"/>
      <c r="AIA351" s="477"/>
      <c r="AIF351" s="477"/>
      <c r="AII351" s="477"/>
      <c r="AIN351" s="477"/>
      <c r="AIQ351" s="477"/>
      <c r="AIV351" s="477"/>
      <c r="AIY351" s="477"/>
      <c r="AJD351" s="477"/>
      <c r="AJG351" s="477"/>
      <c r="AJL351" s="477"/>
      <c r="AJO351" s="477"/>
      <c r="AJT351" s="477"/>
      <c r="AJW351" s="477"/>
      <c r="AKB351" s="477"/>
      <c r="AKE351" s="477"/>
      <c r="AKJ351" s="477"/>
      <c r="AKM351" s="477"/>
      <c r="AKR351" s="477"/>
      <c r="AKU351" s="477"/>
      <c r="AKZ351" s="477"/>
      <c r="ALC351" s="477"/>
      <c r="ALH351" s="477"/>
      <c r="ALK351" s="477"/>
      <c r="ALP351" s="477"/>
      <c r="ALS351" s="477"/>
      <c r="ALX351" s="477"/>
      <c r="AMA351" s="477"/>
      <c r="AMF351" s="477"/>
      <c r="AMI351" s="477"/>
      <c r="AMN351" s="477"/>
      <c r="AMQ351" s="477"/>
      <c r="AMV351" s="477"/>
      <c r="AMY351" s="477"/>
      <c r="AND351" s="477"/>
      <c r="ANG351" s="477"/>
      <c r="ANL351" s="477"/>
      <c r="ANO351" s="477"/>
      <c r="ANT351" s="477"/>
      <c r="ANW351" s="477"/>
      <c r="AOB351" s="477"/>
      <c r="AOE351" s="477"/>
      <c r="AOJ351" s="477"/>
      <c r="AOM351" s="477"/>
      <c r="AOR351" s="477"/>
      <c r="AOU351" s="477"/>
      <c r="AOZ351" s="477"/>
      <c r="APC351" s="477"/>
      <c r="APH351" s="477"/>
      <c r="APK351" s="477"/>
      <c r="APP351" s="477"/>
      <c r="APS351" s="477"/>
      <c r="APX351" s="477"/>
      <c r="AQA351" s="477"/>
      <c r="AQF351" s="477"/>
      <c r="AQI351" s="477"/>
      <c r="AQN351" s="477"/>
      <c r="AQQ351" s="477"/>
      <c r="AQV351" s="477"/>
      <c r="AQY351" s="477"/>
      <c r="ARD351" s="477"/>
      <c r="ARG351" s="477"/>
      <c r="ARL351" s="477"/>
      <c r="ARO351" s="477"/>
      <c r="ART351" s="477"/>
      <c r="ARW351" s="477"/>
      <c r="ASB351" s="477"/>
      <c r="ASE351" s="477"/>
      <c r="ASJ351" s="477"/>
      <c r="ASM351" s="477"/>
      <c r="ASR351" s="477"/>
      <c r="ASU351" s="477"/>
      <c r="ASZ351" s="477"/>
      <c r="ATC351" s="477"/>
      <c r="ATH351" s="477"/>
      <c r="ATK351" s="477"/>
      <c r="ATP351" s="477"/>
      <c r="ATS351" s="477"/>
      <c r="ATX351" s="477"/>
      <c r="AUA351" s="477"/>
      <c r="AUF351" s="477"/>
      <c r="AUI351" s="477"/>
      <c r="AUN351" s="477"/>
      <c r="AUQ351" s="477"/>
      <c r="AUV351" s="477"/>
      <c r="AUY351" s="477"/>
      <c r="AVD351" s="477"/>
      <c r="AVG351" s="477"/>
      <c r="AVL351" s="477"/>
      <c r="AVO351" s="477"/>
      <c r="AVT351" s="477"/>
      <c r="AVW351" s="477"/>
      <c r="AWB351" s="477"/>
      <c r="AWE351" s="477"/>
      <c r="AWJ351" s="477"/>
      <c r="AWM351" s="477"/>
      <c r="AWR351" s="477"/>
      <c r="AWU351" s="477"/>
      <c r="AWZ351" s="477"/>
      <c r="AXC351" s="477"/>
      <c r="AXH351" s="477"/>
      <c r="AXK351" s="477"/>
      <c r="AXP351" s="477"/>
      <c r="AXS351" s="477"/>
      <c r="AXX351" s="477"/>
      <c r="AYA351" s="477"/>
      <c r="AYF351" s="477"/>
      <c r="AYI351" s="477"/>
      <c r="AYN351" s="477"/>
      <c r="AYQ351" s="477"/>
      <c r="AYV351" s="477"/>
      <c r="AYY351" s="477"/>
      <c r="AZD351" s="477"/>
      <c r="AZG351" s="477"/>
      <c r="AZL351" s="477"/>
      <c r="AZO351" s="477"/>
      <c r="AZT351" s="477"/>
      <c r="AZW351" s="477"/>
      <c r="BAB351" s="477"/>
      <c r="BAE351" s="477"/>
      <c r="BAJ351" s="477"/>
      <c r="BAM351" s="477"/>
      <c r="BAR351" s="477"/>
      <c r="BAU351" s="477"/>
      <c r="BAZ351" s="477"/>
      <c r="BBC351" s="477"/>
      <c r="BBH351" s="477"/>
      <c r="BBK351" s="477"/>
      <c r="BBP351" s="477"/>
      <c r="BBS351" s="477"/>
      <c r="BBX351" s="477"/>
      <c r="BCA351" s="477"/>
      <c r="BCF351" s="477"/>
      <c r="BCI351" s="477"/>
      <c r="BCN351" s="477"/>
      <c r="BCQ351" s="477"/>
      <c r="BCV351" s="477"/>
      <c r="BCY351" s="477"/>
      <c r="BDD351" s="477"/>
      <c r="BDG351" s="477"/>
      <c r="BDL351" s="477"/>
      <c r="BDO351" s="477"/>
      <c r="BDT351" s="477"/>
      <c r="BDW351" s="477"/>
      <c r="BEB351" s="477"/>
      <c r="BEE351" s="477"/>
      <c r="BEJ351" s="477"/>
      <c r="BEM351" s="477"/>
      <c r="BER351" s="477"/>
      <c r="BEU351" s="477"/>
      <c r="BEZ351" s="477"/>
      <c r="BFC351" s="477"/>
      <c r="BFH351" s="477"/>
      <c r="BFK351" s="477"/>
      <c r="BFP351" s="477"/>
      <c r="BFS351" s="477"/>
      <c r="BFX351" s="477"/>
      <c r="BGA351" s="477"/>
      <c r="BGF351" s="477"/>
      <c r="BGI351" s="477"/>
      <c r="BGN351" s="477"/>
      <c r="BGQ351" s="477"/>
      <c r="BGV351" s="477"/>
      <c r="BGY351" s="477"/>
      <c r="BHD351" s="477"/>
      <c r="BHG351" s="477"/>
      <c r="BHL351" s="477"/>
      <c r="BHO351" s="477"/>
      <c r="BHT351" s="477"/>
      <c r="BHW351" s="477"/>
      <c r="BIB351" s="477"/>
      <c r="BIE351" s="477"/>
      <c r="BIJ351" s="477"/>
      <c r="BIM351" s="477"/>
      <c r="BIR351" s="477"/>
      <c r="BIU351" s="477"/>
      <c r="BIZ351" s="477"/>
      <c r="BJC351" s="477"/>
      <c r="BJH351" s="477"/>
      <c r="BJK351" s="477"/>
      <c r="BJP351" s="477"/>
      <c r="BJS351" s="477"/>
      <c r="BJX351" s="477"/>
      <c r="BKA351" s="477"/>
      <c r="BKF351" s="477"/>
      <c r="BKI351" s="477"/>
      <c r="BKN351" s="477"/>
      <c r="BKQ351" s="477"/>
      <c r="BKV351" s="477"/>
      <c r="BKY351" s="477"/>
      <c r="BLD351" s="477"/>
      <c r="BLG351" s="477"/>
      <c r="BLL351" s="477"/>
      <c r="BLO351" s="477"/>
      <c r="BLT351" s="477"/>
      <c r="BLW351" s="477"/>
      <c r="BMB351" s="477"/>
      <c r="BME351" s="477"/>
      <c r="BMJ351" s="477"/>
      <c r="BMM351" s="477"/>
      <c r="BMR351" s="477"/>
      <c r="BMU351" s="477"/>
      <c r="BMZ351" s="477"/>
      <c r="BNC351" s="477"/>
      <c r="BNH351" s="477"/>
      <c r="BNK351" s="477"/>
      <c r="BNP351" s="477"/>
      <c r="BNS351" s="477"/>
      <c r="BNX351" s="477"/>
      <c r="BOA351" s="477"/>
      <c r="BOF351" s="477"/>
      <c r="BOI351" s="477"/>
      <c r="BON351" s="477"/>
      <c r="BOQ351" s="477"/>
      <c r="BOV351" s="477"/>
      <c r="BOY351" s="477"/>
      <c r="BPD351" s="477"/>
      <c r="BPG351" s="477"/>
      <c r="BPL351" s="477"/>
      <c r="BPO351" s="477"/>
      <c r="BPT351" s="477"/>
      <c r="BPW351" s="477"/>
      <c r="BQB351" s="477"/>
      <c r="BQE351" s="477"/>
      <c r="BQJ351" s="477"/>
      <c r="BQM351" s="477"/>
      <c r="BQR351" s="477"/>
      <c r="BQU351" s="477"/>
      <c r="BQZ351" s="477"/>
      <c r="BRC351" s="477"/>
      <c r="BRH351" s="477"/>
      <c r="BRK351" s="477"/>
      <c r="BRP351" s="477"/>
      <c r="BRS351" s="477"/>
      <c r="BRX351" s="477"/>
      <c r="BSA351" s="477"/>
      <c r="BSF351" s="477"/>
      <c r="BSI351" s="477"/>
      <c r="BSN351" s="477"/>
      <c r="BSQ351" s="477"/>
      <c r="BSV351" s="477"/>
      <c r="BSY351" s="477"/>
      <c r="BTD351" s="477"/>
      <c r="BTG351" s="477"/>
      <c r="BTL351" s="477"/>
      <c r="BTO351" s="477"/>
      <c r="BTT351" s="477"/>
      <c r="BTW351" s="477"/>
      <c r="BUB351" s="477"/>
      <c r="BUE351" s="477"/>
      <c r="BUJ351" s="477"/>
      <c r="BUM351" s="477"/>
      <c r="BUR351" s="477"/>
      <c r="BUU351" s="477"/>
      <c r="BUZ351" s="477"/>
      <c r="BVC351" s="477"/>
      <c r="BVH351" s="477"/>
      <c r="BVK351" s="477"/>
      <c r="BVP351" s="477"/>
      <c r="BVS351" s="477"/>
      <c r="BVX351" s="477"/>
      <c r="BWA351" s="477"/>
      <c r="BWF351" s="477"/>
      <c r="BWI351" s="477"/>
      <c r="BWN351" s="477"/>
      <c r="BWQ351" s="477"/>
      <c r="BWV351" s="477"/>
      <c r="BWY351" s="477"/>
      <c r="BXD351" s="477"/>
      <c r="BXG351" s="477"/>
      <c r="BXL351" s="477"/>
      <c r="BXO351" s="477"/>
      <c r="BXT351" s="477"/>
      <c r="BXW351" s="477"/>
      <c r="BYB351" s="477"/>
      <c r="BYE351" s="477"/>
      <c r="BYJ351" s="477"/>
      <c r="BYM351" s="477"/>
      <c r="BYR351" s="477"/>
      <c r="BYU351" s="477"/>
      <c r="BYZ351" s="477"/>
      <c r="BZC351" s="477"/>
      <c r="BZH351" s="477"/>
      <c r="BZK351" s="477"/>
      <c r="BZP351" s="477"/>
      <c r="BZS351" s="477"/>
      <c r="BZX351" s="477"/>
      <c r="CAA351" s="477"/>
      <c r="CAF351" s="477"/>
      <c r="CAI351" s="477"/>
      <c r="CAN351" s="477"/>
      <c r="CAQ351" s="477"/>
      <c r="CAV351" s="477"/>
      <c r="CAY351" s="477"/>
      <c r="CBD351" s="477"/>
      <c r="CBG351" s="477"/>
      <c r="CBL351" s="477"/>
      <c r="CBO351" s="477"/>
      <c r="CBT351" s="477"/>
      <c r="CBW351" s="477"/>
      <c r="CCB351" s="477"/>
      <c r="CCE351" s="477"/>
      <c r="CCJ351" s="477"/>
      <c r="CCM351" s="477"/>
      <c r="CCR351" s="477"/>
      <c r="CCU351" s="477"/>
      <c r="CCZ351" s="477"/>
      <c r="CDC351" s="477"/>
      <c r="CDH351" s="477"/>
      <c r="CDK351" s="477"/>
      <c r="CDP351" s="477"/>
      <c r="CDS351" s="477"/>
      <c r="CDX351" s="477"/>
      <c r="CEA351" s="477"/>
      <c r="CEF351" s="477"/>
      <c r="CEI351" s="477"/>
      <c r="CEN351" s="477"/>
      <c r="CEQ351" s="477"/>
      <c r="CEV351" s="477"/>
      <c r="CEY351" s="477"/>
      <c r="CFD351" s="477"/>
      <c r="CFG351" s="477"/>
      <c r="CFL351" s="477"/>
      <c r="CFO351" s="477"/>
      <c r="CFT351" s="477"/>
      <c r="CFW351" s="477"/>
      <c r="CGB351" s="477"/>
      <c r="CGE351" s="477"/>
      <c r="CGJ351" s="477"/>
      <c r="CGM351" s="477"/>
      <c r="CGR351" s="477"/>
      <c r="CGU351" s="477"/>
      <c r="CGZ351" s="477"/>
      <c r="CHC351" s="477"/>
      <c r="CHH351" s="477"/>
      <c r="CHK351" s="477"/>
      <c r="CHP351" s="477"/>
      <c r="CHS351" s="477"/>
      <c r="CHX351" s="477"/>
      <c r="CIA351" s="477"/>
      <c r="CIF351" s="477"/>
      <c r="CII351" s="477"/>
      <c r="CIN351" s="477"/>
      <c r="CIQ351" s="477"/>
      <c r="CIV351" s="477"/>
      <c r="CIY351" s="477"/>
      <c r="CJD351" s="477"/>
      <c r="CJG351" s="477"/>
      <c r="CJL351" s="477"/>
      <c r="CJO351" s="477"/>
      <c r="CJT351" s="477"/>
      <c r="CJW351" s="477"/>
      <c r="CKB351" s="477"/>
      <c r="CKE351" s="477"/>
      <c r="CKJ351" s="477"/>
      <c r="CKM351" s="477"/>
      <c r="CKR351" s="477"/>
      <c r="CKU351" s="477"/>
      <c r="CKZ351" s="477"/>
      <c r="CLC351" s="477"/>
      <c r="CLH351" s="477"/>
      <c r="CLK351" s="477"/>
      <c r="CLP351" s="477"/>
      <c r="CLS351" s="477"/>
      <c r="CLX351" s="477"/>
      <c r="CMA351" s="477"/>
      <c r="CMF351" s="477"/>
      <c r="CMI351" s="477"/>
      <c r="CMN351" s="477"/>
      <c r="CMQ351" s="477"/>
      <c r="CMV351" s="477"/>
      <c r="CMY351" s="477"/>
      <c r="CND351" s="477"/>
      <c r="CNG351" s="477"/>
      <c r="CNL351" s="477"/>
      <c r="CNO351" s="477"/>
      <c r="CNT351" s="477"/>
      <c r="CNW351" s="477"/>
      <c r="COB351" s="477"/>
      <c r="COE351" s="477"/>
      <c r="COJ351" s="477"/>
      <c r="COM351" s="477"/>
      <c r="COR351" s="477"/>
      <c r="COU351" s="477"/>
      <c r="COZ351" s="477"/>
      <c r="CPC351" s="477"/>
      <c r="CPH351" s="477"/>
      <c r="CPK351" s="477"/>
      <c r="CPP351" s="477"/>
      <c r="CPS351" s="477"/>
      <c r="CPX351" s="477"/>
      <c r="CQA351" s="477"/>
      <c r="CQF351" s="477"/>
      <c r="CQI351" s="477"/>
      <c r="CQN351" s="477"/>
      <c r="CQQ351" s="477"/>
      <c r="CQV351" s="477"/>
      <c r="CQY351" s="477"/>
      <c r="CRD351" s="477"/>
      <c r="CRG351" s="477"/>
      <c r="CRL351" s="477"/>
      <c r="CRO351" s="477"/>
      <c r="CRT351" s="477"/>
      <c r="CRW351" s="477"/>
      <c r="CSB351" s="477"/>
      <c r="CSE351" s="477"/>
      <c r="CSJ351" s="477"/>
      <c r="CSM351" s="477"/>
      <c r="CSR351" s="477"/>
      <c r="CSU351" s="477"/>
      <c r="CSZ351" s="477"/>
      <c r="CTC351" s="477"/>
      <c r="CTH351" s="477"/>
      <c r="CTK351" s="477"/>
      <c r="CTP351" s="477"/>
      <c r="CTS351" s="477"/>
      <c r="CTX351" s="477"/>
      <c r="CUA351" s="477"/>
      <c r="CUF351" s="477"/>
      <c r="CUI351" s="477"/>
      <c r="CUN351" s="477"/>
      <c r="CUQ351" s="477"/>
      <c r="CUV351" s="477"/>
      <c r="CUY351" s="477"/>
      <c r="CVD351" s="477"/>
      <c r="CVG351" s="477"/>
      <c r="CVL351" s="477"/>
      <c r="CVO351" s="477"/>
      <c r="CVT351" s="477"/>
      <c r="CVW351" s="477"/>
      <c r="CWB351" s="477"/>
      <c r="CWE351" s="477"/>
      <c r="CWJ351" s="477"/>
      <c r="CWM351" s="477"/>
      <c r="CWR351" s="477"/>
      <c r="CWU351" s="477"/>
      <c r="CWZ351" s="477"/>
      <c r="CXC351" s="477"/>
      <c r="CXH351" s="477"/>
      <c r="CXK351" s="477"/>
      <c r="CXP351" s="477"/>
      <c r="CXS351" s="477"/>
      <c r="CXX351" s="477"/>
      <c r="CYA351" s="477"/>
      <c r="CYF351" s="477"/>
      <c r="CYI351" s="477"/>
      <c r="CYN351" s="477"/>
      <c r="CYQ351" s="477"/>
      <c r="CYV351" s="477"/>
      <c r="CYY351" s="477"/>
      <c r="CZD351" s="477"/>
      <c r="CZG351" s="477"/>
      <c r="CZL351" s="477"/>
      <c r="CZO351" s="477"/>
      <c r="CZT351" s="477"/>
      <c r="CZW351" s="477"/>
      <c r="DAB351" s="477"/>
      <c r="DAE351" s="477"/>
      <c r="DAJ351" s="477"/>
      <c r="DAM351" s="477"/>
      <c r="DAR351" s="477"/>
      <c r="DAU351" s="477"/>
      <c r="DAZ351" s="477"/>
      <c r="DBC351" s="477"/>
      <c r="DBH351" s="477"/>
      <c r="DBK351" s="477"/>
      <c r="DBP351" s="477"/>
      <c r="DBS351" s="477"/>
      <c r="DBX351" s="477"/>
      <c r="DCA351" s="477"/>
      <c r="DCF351" s="477"/>
      <c r="DCI351" s="477"/>
      <c r="DCN351" s="477"/>
      <c r="DCQ351" s="477"/>
      <c r="DCV351" s="477"/>
      <c r="DCY351" s="477"/>
      <c r="DDD351" s="477"/>
      <c r="DDG351" s="477"/>
      <c r="DDL351" s="477"/>
      <c r="DDO351" s="477"/>
      <c r="DDT351" s="477"/>
      <c r="DDW351" s="477"/>
      <c r="DEB351" s="477"/>
      <c r="DEE351" s="477"/>
      <c r="DEJ351" s="477"/>
      <c r="DEM351" s="477"/>
      <c r="DER351" s="477"/>
      <c r="DEU351" s="477"/>
      <c r="DEZ351" s="477"/>
      <c r="DFC351" s="477"/>
      <c r="DFH351" s="477"/>
      <c r="DFK351" s="477"/>
      <c r="DFP351" s="477"/>
      <c r="DFS351" s="477"/>
      <c r="DFX351" s="477"/>
      <c r="DGA351" s="477"/>
      <c r="DGF351" s="477"/>
      <c r="DGI351" s="477"/>
      <c r="DGN351" s="477"/>
      <c r="DGQ351" s="477"/>
      <c r="DGV351" s="477"/>
      <c r="DGY351" s="477"/>
      <c r="DHD351" s="477"/>
      <c r="DHG351" s="477"/>
      <c r="DHL351" s="477"/>
      <c r="DHO351" s="477"/>
      <c r="DHT351" s="477"/>
      <c r="DHW351" s="477"/>
      <c r="DIB351" s="477"/>
      <c r="DIE351" s="477"/>
      <c r="DIJ351" s="477"/>
      <c r="DIM351" s="477"/>
      <c r="DIR351" s="477"/>
      <c r="DIU351" s="477"/>
      <c r="DIZ351" s="477"/>
      <c r="DJC351" s="477"/>
      <c r="DJH351" s="477"/>
      <c r="DJK351" s="477"/>
      <c r="DJP351" s="477"/>
      <c r="DJS351" s="477"/>
      <c r="DJX351" s="477"/>
      <c r="DKA351" s="477"/>
      <c r="DKF351" s="477"/>
      <c r="DKI351" s="477"/>
      <c r="DKN351" s="477"/>
      <c r="DKQ351" s="477"/>
      <c r="DKV351" s="477"/>
      <c r="DKY351" s="477"/>
      <c r="DLD351" s="477"/>
      <c r="DLG351" s="477"/>
      <c r="DLL351" s="477"/>
      <c r="DLO351" s="477"/>
      <c r="DLT351" s="477"/>
      <c r="DLW351" s="477"/>
      <c r="DMB351" s="477"/>
      <c r="DME351" s="477"/>
      <c r="DMJ351" s="477"/>
      <c r="DMM351" s="477"/>
      <c r="DMR351" s="477"/>
      <c r="DMU351" s="477"/>
      <c r="DMZ351" s="477"/>
      <c r="DNC351" s="477"/>
      <c r="DNH351" s="477"/>
      <c r="DNK351" s="477"/>
      <c r="DNP351" s="477"/>
      <c r="DNS351" s="477"/>
      <c r="DNX351" s="477"/>
      <c r="DOA351" s="477"/>
      <c r="DOF351" s="477"/>
      <c r="DOI351" s="477"/>
      <c r="DON351" s="477"/>
      <c r="DOQ351" s="477"/>
      <c r="DOV351" s="477"/>
      <c r="DOY351" s="477"/>
      <c r="DPD351" s="477"/>
      <c r="DPG351" s="477"/>
      <c r="DPL351" s="477"/>
      <c r="DPO351" s="477"/>
      <c r="DPT351" s="477"/>
      <c r="DPW351" s="477"/>
      <c r="DQB351" s="477"/>
      <c r="DQE351" s="477"/>
      <c r="DQJ351" s="477"/>
      <c r="DQM351" s="477"/>
      <c r="DQR351" s="477"/>
      <c r="DQU351" s="477"/>
      <c r="DQZ351" s="477"/>
      <c r="DRC351" s="477"/>
      <c r="DRH351" s="477"/>
      <c r="DRK351" s="477"/>
      <c r="DRP351" s="477"/>
      <c r="DRS351" s="477"/>
      <c r="DRX351" s="477"/>
      <c r="DSA351" s="477"/>
      <c r="DSF351" s="477"/>
      <c r="DSI351" s="477"/>
      <c r="DSN351" s="477"/>
      <c r="DSQ351" s="477"/>
      <c r="DSV351" s="477"/>
      <c r="DSY351" s="477"/>
      <c r="DTD351" s="477"/>
      <c r="DTG351" s="477"/>
      <c r="DTL351" s="477"/>
      <c r="DTO351" s="477"/>
      <c r="DTT351" s="477"/>
      <c r="DTW351" s="477"/>
      <c r="DUB351" s="477"/>
      <c r="DUE351" s="477"/>
      <c r="DUJ351" s="477"/>
      <c r="DUM351" s="477"/>
      <c r="DUR351" s="477"/>
      <c r="DUU351" s="477"/>
      <c r="DUZ351" s="477"/>
      <c r="DVC351" s="477"/>
      <c r="DVH351" s="477"/>
      <c r="DVK351" s="477"/>
      <c r="DVP351" s="477"/>
      <c r="DVS351" s="477"/>
      <c r="DVX351" s="477"/>
      <c r="DWA351" s="477"/>
      <c r="DWF351" s="477"/>
      <c r="DWI351" s="477"/>
      <c r="DWN351" s="477"/>
      <c r="DWQ351" s="477"/>
      <c r="DWV351" s="477"/>
      <c r="DWY351" s="477"/>
      <c r="DXD351" s="477"/>
      <c r="DXG351" s="477"/>
      <c r="DXL351" s="477"/>
      <c r="DXO351" s="477"/>
      <c r="DXT351" s="477"/>
      <c r="DXW351" s="477"/>
      <c r="DYB351" s="477"/>
      <c r="DYE351" s="477"/>
      <c r="DYJ351" s="477"/>
      <c r="DYM351" s="477"/>
      <c r="DYR351" s="477"/>
      <c r="DYU351" s="477"/>
      <c r="DYZ351" s="477"/>
      <c r="DZC351" s="477"/>
      <c r="DZH351" s="477"/>
      <c r="DZK351" s="477"/>
      <c r="DZP351" s="477"/>
      <c r="DZS351" s="477"/>
      <c r="DZX351" s="477"/>
      <c r="EAA351" s="477"/>
      <c r="EAF351" s="477"/>
      <c r="EAI351" s="477"/>
      <c r="EAN351" s="477"/>
      <c r="EAQ351" s="477"/>
      <c r="EAV351" s="477"/>
      <c r="EAY351" s="477"/>
      <c r="EBD351" s="477"/>
      <c r="EBG351" s="477"/>
      <c r="EBL351" s="477"/>
      <c r="EBO351" s="477"/>
      <c r="EBT351" s="477"/>
      <c r="EBW351" s="477"/>
      <c r="ECB351" s="477"/>
      <c r="ECE351" s="477"/>
      <c r="ECJ351" s="477"/>
      <c r="ECM351" s="477"/>
      <c r="ECR351" s="477"/>
      <c r="ECU351" s="477"/>
      <c r="ECZ351" s="477"/>
      <c r="EDC351" s="477"/>
      <c r="EDH351" s="477"/>
      <c r="EDK351" s="477"/>
      <c r="EDP351" s="477"/>
      <c r="EDS351" s="477"/>
      <c r="EDX351" s="477"/>
      <c r="EEA351" s="477"/>
      <c r="EEF351" s="477"/>
      <c r="EEI351" s="477"/>
      <c r="EEN351" s="477"/>
      <c r="EEQ351" s="477"/>
      <c r="EEV351" s="477"/>
      <c r="EEY351" s="477"/>
      <c r="EFD351" s="477"/>
      <c r="EFG351" s="477"/>
      <c r="EFL351" s="477"/>
      <c r="EFO351" s="477"/>
      <c r="EFT351" s="477"/>
      <c r="EFW351" s="477"/>
      <c r="EGB351" s="477"/>
      <c r="EGE351" s="477"/>
      <c r="EGJ351" s="477"/>
      <c r="EGM351" s="477"/>
      <c r="EGR351" s="477"/>
      <c r="EGU351" s="477"/>
      <c r="EGZ351" s="477"/>
      <c r="EHC351" s="477"/>
      <c r="EHH351" s="477"/>
      <c r="EHK351" s="477"/>
      <c r="EHP351" s="477"/>
      <c r="EHS351" s="477"/>
      <c r="EHX351" s="477"/>
      <c r="EIA351" s="477"/>
      <c r="EIF351" s="477"/>
      <c r="EII351" s="477"/>
      <c r="EIN351" s="477"/>
      <c r="EIQ351" s="477"/>
      <c r="EIV351" s="477"/>
      <c r="EIY351" s="477"/>
      <c r="EJD351" s="477"/>
      <c r="EJG351" s="477"/>
      <c r="EJL351" s="477"/>
      <c r="EJO351" s="477"/>
      <c r="EJT351" s="477"/>
      <c r="EJW351" s="477"/>
      <c r="EKB351" s="477"/>
      <c r="EKE351" s="477"/>
      <c r="EKJ351" s="477"/>
      <c r="EKM351" s="477"/>
      <c r="EKR351" s="477"/>
      <c r="EKU351" s="477"/>
      <c r="EKZ351" s="477"/>
      <c r="ELC351" s="477"/>
      <c r="ELH351" s="477"/>
      <c r="ELK351" s="477"/>
      <c r="ELP351" s="477"/>
      <c r="ELS351" s="477"/>
      <c r="ELX351" s="477"/>
      <c r="EMA351" s="477"/>
      <c r="EMF351" s="477"/>
      <c r="EMI351" s="477"/>
      <c r="EMN351" s="477"/>
      <c r="EMQ351" s="477"/>
      <c r="EMV351" s="477"/>
      <c r="EMY351" s="477"/>
      <c r="END351" s="477"/>
      <c r="ENG351" s="477"/>
      <c r="ENL351" s="477"/>
      <c r="ENO351" s="477"/>
      <c r="ENT351" s="477"/>
      <c r="ENW351" s="477"/>
      <c r="EOB351" s="477"/>
      <c r="EOE351" s="477"/>
      <c r="EOJ351" s="477"/>
      <c r="EOM351" s="477"/>
      <c r="EOR351" s="477"/>
      <c r="EOU351" s="477"/>
      <c r="EOZ351" s="477"/>
      <c r="EPC351" s="477"/>
      <c r="EPH351" s="477"/>
      <c r="EPK351" s="477"/>
      <c r="EPP351" s="477"/>
      <c r="EPS351" s="477"/>
      <c r="EPX351" s="477"/>
      <c r="EQA351" s="477"/>
      <c r="EQF351" s="477"/>
      <c r="EQI351" s="477"/>
      <c r="EQN351" s="477"/>
      <c r="EQQ351" s="477"/>
      <c r="EQV351" s="477"/>
      <c r="EQY351" s="477"/>
      <c r="ERD351" s="477"/>
      <c r="ERG351" s="477"/>
      <c r="ERL351" s="477"/>
      <c r="ERO351" s="477"/>
      <c r="ERT351" s="477"/>
      <c r="ERW351" s="477"/>
      <c r="ESB351" s="477"/>
      <c r="ESE351" s="477"/>
      <c r="ESJ351" s="477"/>
      <c r="ESM351" s="477"/>
      <c r="ESR351" s="477"/>
      <c r="ESU351" s="477"/>
      <c r="ESZ351" s="477"/>
      <c r="ETC351" s="477"/>
      <c r="ETH351" s="477"/>
      <c r="ETK351" s="477"/>
      <c r="ETP351" s="477"/>
      <c r="ETS351" s="477"/>
      <c r="ETX351" s="477"/>
      <c r="EUA351" s="477"/>
      <c r="EUF351" s="477"/>
      <c r="EUI351" s="477"/>
      <c r="EUN351" s="477"/>
      <c r="EUQ351" s="477"/>
      <c r="EUV351" s="477"/>
      <c r="EUY351" s="477"/>
      <c r="EVD351" s="477"/>
      <c r="EVG351" s="477"/>
      <c r="EVL351" s="477"/>
      <c r="EVO351" s="477"/>
      <c r="EVT351" s="477"/>
      <c r="EVW351" s="477"/>
      <c r="EWB351" s="477"/>
      <c r="EWE351" s="477"/>
      <c r="EWJ351" s="477"/>
      <c r="EWM351" s="477"/>
      <c r="EWR351" s="477"/>
      <c r="EWU351" s="477"/>
      <c r="EWZ351" s="477"/>
      <c r="EXC351" s="477"/>
      <c r="EXH351" s="477"/>
      <c r="EXK351" s="477"/>
      <c r="EXP351" s="477"/>
      <c r="EXS351" s="477"/>
      <c r="EXX351" s="477"/>
      <c r="EYA351" s="477"/>
      <c r="EYF351" s="477"/>
      <c r="EYI351" s="477"/>
      <c r="EYN351" s="477"/>
      <c r="EYQ351" s="477"/>
      <c r="EYV351" s="477"/>
      <c r="EYY351" s="477"/>
      <c r="EZD351" s="477"/>
      <c r="EZG351" s="477"/>
      <c r="EZL351" s="477"/>
      <c r="EZO351" s="477"/>
      <c r="EZT351" s="477"/>
      <c r="EZW351" s="477"/>
      <c r="FAB351" s="477"/>
      <c r="FAE351" s="477"/>
      <c r="FAJ351" s="477"/>
      <c r="FAM351" s="477"/>
      <c r="FAR351" s="477"/>
      <c r="FAU351" s="477"/>
      <c r="FAZ351" s="477"/>
      <c r="FBC351" s="477"/>
      <c r="FBH351" s="477"/>
      <c r="FBK351" s="477"/>
      <c r="FBP351" s="477"/>
      <c r="FBS351" s="477"/>
      <c r="FBX351" s="477"/>
      <c r="FCA351" s="477"/>
      <c r="FCF351" s="477"/>
      <c r="FCI351" s="477"/>
      <c r="FCN351" s="477"/>
      <c r="FCQ351" s="477"/>
      <c r="FCV351" s="477"/>
      <c r="FCY351" s="477"/>
      <c r="FDD351" s="477"/>
      <c r="FDG351" s="477"/>
      <c r="FDL351" s="477"/>
      <c r="FDO351" s="477"/>
      <c r="FDT351" s="477"/>
      <c r="FDW351" s="477"/>
      <c r="FEB351" s="477"/>
      <c r="FEE351" s="477"/>
      <c r="FEJ351" s="477"/>
      <c r="FEM351" s="477"/>
      <c r="FER351" s="477"/>
      <c r="FEU351" s="477"/>
      <c r="FEZ351" s="477"/>
      <c r="FFC351" s="477"/>
      <c r="FFH351" s="477"/>
      <c r="FFK351" s="477"/>
      <c r="FFP351" s="477"/>
      <c r="FFS351" s="477"/>
      <c r="FFX351" s="477"/>
      <c r="FGA351" s="477"/>
      <c r="FGF351" s="477"/>
      <c r="FGI351" s="477"/>
      <c r="FGN351" s="477"/>
      <c r="FGQ351" s="477"/>
      <c r="FGV351" s="477"/>
      <c r="FGY351" s="477"/>
      <c r="FHD351" s="477"/>
      <c r="FHG351" s="477"/>
      <c r="FHL351" s="477"/>
      <c r="FHO351" s="477"/>
      <c r="FHT351" s="477"/>
      <c r="FHW351" s="477"/>
      <c r="FIB351" s="477"/>
      <c r="FIE351" s="477"/>
      <c r="FIJ351" s="477"/>
      <c r="FIM351" s="477"/>
      <c r="FIR351" s="477"/>
      <c r="FIU351" s="477"/>
      <c r="FIZ351" s="477"/>
      <c r="FJC351" s="477"/>
      <c r="FJH351" s="477"/>
      <c r="FJK351" s="477"/>
      <c r="FJP351" s="477"/>
      <c r="FJS351" s="477"/>
      <c r="FJX351" s="477"/>
      <c r="FKA351" s="477"/>
      <c r="FKF351" s="477"/>
      <c r="FKI351" s="477"/>
      <c r="FKN351" s="477"/>
      <c r="FKQ351" s="477"/>
      <c r="FKV351" s="477"/>
      <c r="FKY351" s="477"/>
      <c r="FLD351" s="477"/>
      <c r="FLG351" s="477"/>
      <c r="FLL351" s="477"/>
      <c r="FLO351" s="477"/>
      <c r="FLT351" s="477"/>
      <c r="FLW351" s="477"/>
      <c r="FMB351" s="477"/>
      <c r="FME351" s="477"/>
      <c r="FMJ351" s="477"/>
      <c r="FMM351" s="477"/>
      <c r="FMR351" s="477"/>
      <c r="FMU351" s="477"/>
      <c r="FMZ351" s="477"/>
      <c r="FNC351" s="477"/>
      <c r="FNH351" s="477"/>
      <c r="FNK351" s="477"/>
      <c r="FNP351" s="477"/>
      <c r="FNS351" s="477"/>
      <c r="FNX351" s="477"/>
      <c r="FOA351" s="477"/>
      <c r="FOF351" s="477"/>
      <c r="FOI351" s="477"/>
      <c r="FON351" s="477"/>
      <c r="FOQ351" s="477"/>
      <c r="FOV351" s="477"/>
      <c r="FOY351" s="477"/>
      <c r="FPD351" s="477"/>
      <c r="FPG351" s="477"/>
      <c r="FPL351" s="477"/>
      <c r="FPO351" s="477"/>
      <c r="FPT351" s="477"/>
      <c r="FPW351" s="477"/>
      <c r="FQB351" s="477"/>
      <c r="FQE351" s="477"/>
      <c r="FQJ351" s="477"/>
      <c r="FQM351" s="477"/>
      <c r="FQR351" s="477"/>
      <c r="FQU351" s="477"/>
      <c r="FQZ351" s="477"/>
      <c r="FRC351" s="477"/>
      <c r="FRH351" s="477"/>
      <c r="FRK351" s="477"/>
      <c r="FRP351" s="477"/>
      <c r="FRS351" s="477"/>
      <c r="FRX351" s="477"/>
      <c r="FSA351" s="477"/>
      <c r="FSF351" s="477"/>
      <c r="FSI351" s="477"/>
      <c r="FSN351" s="477"/>
      <c r="FSQ351" s="477"/>
      <c r="FSV351" s="477"/>
      <c r="FSY351" s="477"/>
      <c r="FTD351" s="477"/>
      <c r="FTG351" s="477"/>
      <c r="FTL351" s="477"/>
      <c r="FTO351" s="477"/>
      <c r="FTT351" s="477"/>
      <c r="FTW351" s="477"/>
      <c r="FUB351" s="477"/>
      <c r="FUE351" s="477"/>
      <c r="FUJ351" s="477"/>
      <c r="FUM351" s="477"/>
      <c r="FUR351" s="477"/>
      <c r="FUU351" s="477"/>
      <c r="FUZ351" s="477"/>
      <c r="FVC351" s="477"/>
      <c r="FVH351" s="477"/>
      <c r="FVK351" s="477"/>
      <c r="FVP351" s="477"/>
      <c r="FVS351" s="477"/>
      <c r="FVX351" s="477"/>
      <c r="FWA351" s="477"/>
      <c r="FWF351" s="477"/>
      <c r="FWI351" s="477"/>
      <c r="FWN351" s="477"/>
      <c r="FWQ351" s="477"/>
      <c r="FWV351" s="477"/>
      <c r="FWY351" s="477"/>
      <c r="FXD351" s="477"/>
      <c r="FXG351" s="477"/>
      <c r="FXL351" s="477"/>
      <c r="FXO351" s="477"/>
      <c r="FXT351" s="477"/>
      <c r="FXW351" s="477"/>
      <c r="FYB351" s="477"/>
      <c r="FYE351" s="477"/>
      <c r="FYJ351" s="477"/>
      <c r="FYM351" s="477"/>
      <c r="FYR351" s="477"/>
      <c r="FYU351" s="477"/>
      <c r="FYZ351" s="477"/>
      <c r="FZC351" s="477"/>
      <c r="FZH351" s="477"/>
      <c r="FZK351" s="477"/>
      <c r="FZP351" s="477"/>
      <c r="FZS351" s="477"/>
      <c r="FZX351" s="477"/>
      <c r="GAA351" s="477"/>
      <c r="GAF351" s="477"/>
      <c r="GAI351" s="477"/>
      <c r="GAN351" s="477"/>
      <c r="GAQ351" s="477"/>
      <c r="GAV351" s="477"/>
      <c r="GAY351" s="477"/>
      <c r="GBD351" s="477"/>
      <c r="GBG351" s="477"/>
      <c r="GBL351" s="477"/>
      <c r="GBO351" s="477"/>
      <c r="GBT351" s="477"/>
      <c r="GBW351" s="477"/>
      <c r="GCB351" s="477"/>
      <c r="GCE351" s="477"/>
      <c r="GCJ351" s="477"/>
      <c r="GCM351" s="477"/>
      <c r="GCR351" s="477"/>
      <c r="GCU351" s="477"/>
      <c r="GCZ351" s="477"/>
      <c r="GDC351" s="477"/>
      <c r="GDH351" s="477"/>
      <c r="GDK351" s="477"/>
      <c r="GDP351" s="477"/>
      <c r="GDS351" s="477"/>
      <c r="GDX351" s="477"/>
      <c r="GEA351" s="477"/>
      <c r="GEF351" s="477"/>
      <c r="GEI351" s="477"/>
      <c r="GEN351" s="477"/>
      <c r="GEQ351" s="477"/>
      <c r="GEV351" s="477"/>
      <c r="GEY351" s="477"/>
      <c r="GFD351" s="477"/>
      <c r="GFG351" s="477"/>
      <c r="GFL351" s="477"/>
      <c r="GFO351" s="477"/>
      <c r="GFT351" s="477"/>
      <c r="GFW351" s="477"/>
      <c r="GGB351" s="477"/>
      <c r="GGE351" s="477"/>
      <c r="GGJ351" s="477"/>
      <c r="GGM351" s="477"/>
      <c r="GGR351" s="477"/>
      <c r="GGU351" s="477"/>
      <c r="GGZ351" s="477"/>
      <c r="GHC351" s="477"/>
      <c r="GHH351" s="477"/>
      <c r="GHK351" s="477"/>
      <c r="GHP351" s="477"/>
      <c r="GHS351" s="477"/>
      <c r="GHX351" s="477"/>
      <c r="GIA351" s="477"/>
      <c r="GIF351" s="477"/>
      <c r="GII351" s="477"/>
      <c r="GIN351" s="477"/>
      <c r="GIQ351" s="477"/>
      <c r="GIV351" s="477"/>
      <c r="GIY351" s="477"/>
      <c r="GJD351" s="477"/>
      <c r="GJG351" s="477"/>
      <c r="GJL351" s="477"/>
      <c r="GJO351" s="477"/>
      <c r="GJT351" s="477"/>
      <c r="GJW351" s="477"/>
      <c r="GKB351" s="477"/>
      <c r="GKE351" s="477"/>
      <c r="GKJ351" s="477"/>
      <c r="GKM351" s="477"/>
      <c r="GKR351" s="477"/>
      <c r="GKU351" s="477"/>
      <c r="GKZ351" s="477"/>
      <c r="GLC351" s="477"/>
      <c r="GLH351" s="477"/>
      <c r="GLK351" s="477"/>
      <c r="GLP351" s="477"/>
      <c r="GLS351" s="477"/>
      <c r="GLX351" s="477"/>
      <c r="GMA351" s="477"/>
      <c r="GMF351" s="477"/>
      <c r="GMI351" s="477"/>
      <c r="GMN351" s="477"/>
      <c r="GMQ351" s="477"/>
      <c r="GMV351" s="477"/>
      <c r="GMY351" s="477"/>
      <c r="GND351" s="477"/>
      <c r="GNG351" s="477"/>
      <c r="GNL351" s="477"/>
      <c r="GNO351" s="477"/>
      <c r="GNT351" s="477"/>
      <c r="GNW351" s="477"/>
      <c r="GOB351" s="477"/>
      <c r="GOE351" s="477"/>
      <c r="GOJ351" s="477"/>
      <c r="GOM351" s="477"/>
      <c r="GOR351" s="477"/>
      <c r="GOU351" s="477"/>
      <c r="GOZ351" s="477"/>
      <c r="GPC351" s="477"/>
      <c r="GPH351" s="477"/>
      <c r="GPK351" s="477"/>
      <c r="GPP351" s="477"/>
      <c r="GPS351" s="477"/>
      <c r="GPX351" s="477"/>
      <c r="GQA351" s="477"/>
      <c r="GQF351" s="477"/>
      <c r="GQI351" s="477"/>
      <c r="GQN351" s="477"/>
      <c r="GQQ351" s="477"/>
      <c r="GQV351" s="477"/>
      <c r="GQY351" s="477"/>
      <c r="GRD351" s="477"/>
      <c r="GRG351" s="477"/>
      <c r="GRL351" s="477"/>
      <c r="GRO351" s="477"/>
      <c r="GRT351" s="477"/>
      <c r="GRW351" s="477"/>
      <c r="GSB351" s="477"/>
      <c r="GSE351" s="477"/>
      <c r="GSJ351" s="477"/>
      <c r="GSM351" s="477"/>
      <c r="GSR351" s="477"/>
      <c r="GSU351" s="477"/>
      <c r="GSZ351" s="477"/>
      <c r="GTC351" s="477"/>
      <c r="GTH351" s="477"/>
      <c r="GTK351" s="477"/>
      <c r="GTP351" s="477"/>
      <c r="GTS351" s="477"/>
      <c r="GTX351" s="477"/>
      <c r="GUA351" s="477"/>
      <c r="GUF351" s="477"/>
      <c r="GUI351" s="477"/>
      <c r="GUN351" s="477"/>
      <c r="GUQ351" s="477"/>
      <c r="GUV351" s="477"/>
      <c r="GUY351" s="477"/>
      <c r="GVD351" s="477"/>
      <c r="GVG351" s="477"/>
      <c r="GVL351" s="477"/>
      <c r="GVO351" s="477"/>
      <c r="GVT351" s="477"/>
      <c r="GVW351" s="477"/>
      <c r="GWB351" s="477"/>
      <c r="GWE351" s="477"/>
      <c r="GWJ351" s="477"/>
      <c r="GWM351" s="477"/>
      <c r="GWR351" s="477"/>
      <c r="GWU351" s="477"/>
      <c r="GWZ351" s="477"/>
      <c r="GXC351" s="477"/>
      <c r="GXH351" s="477"/>
      <c r="GXK351" s="477"/>
      <c r="GXP351" s="477"/>
      <c r="GXS351" s="477"/>
      <c r="GXX351" s="477"/>
      <c r="GYA351" s="477"/>
      <c r="GYF351" s="477"/>
      <c r="GYI351" s="477"/>
      <c r="GYN351" s="477"/>
      <c r="GYQ351" s="477"/>
      <c r="GYV351" s="477"/>
      <c r="GYY351" s="477"/>
      <c r="GZD351" s="477"/>
      <c r="GZG351" s="477"/>
      <c r="GZL351" s="477"/>
      <c r="GZO351" s="477"/>
      <c r="GZT351" s="477"/>
      <c r="GZW351" s="477"/>
      <c r="HAB351" s="477"/>
      <c r="HAE351" s="477"/>
      <c r="HAJ351" s="477"/>
      <c r="HAM351" s="477"/>
      <c r="HAR351" s="477"/>
      <c r="HAU351" s="477"/>
      <c r="HAZ351" s="477"/>
      <c r="HBC351" s="477"/>
      <c r="HBH351" s="477"/>
      <c r="HBK351" s="477"/>
      <c r="HBP351" s="477"/>
      <c r="HBS351" s="477"/>
      <c r="HBX351" s="477"/>
      <c r="HCA351" s="477"/>
      <c r="HCF351" s="477"/>
      <c r="HCI351" s="477"/>
      <c r="HCN351" s="477"/>
      <c r="HCQ351" s="477"/>
      <c r="HCV351" s="477"/>
      <c r="HCY351" s="477"/>
      <c r="HDD351" s="477"/>
      <c r="HDG351" s="477"/>
      <c r="HDL351" s="477"/>
      <c r="HDO351" s="477"/>
      <c r="HDT351" s="477"/>
      <c r="HDW351" s="477"/>
      <c r="HEB351" s="477"/>
      <c r="HEE351" s="477"/>
      <c r="HEJ351" s="477"/>
      <c r="HEM351" s="477"/>
      <c r="HER351" s="477"/>
      <c r="HEU351" s="477"/>
      <c r="HEZ351" s="477"/>
      <c r="HFC351" s="477"/>
      <c r="HFH351" s="477"/>
      <c r="HFK351" s="477"/>
      <c r="HFP351" s="477"/>
      <c r="HFS351" s="477"/>
      <c r="HFX351" s="477"/>
      <c r="HGA351" s="477"/>
      <c r="HGF351" s="477"/>
      <c r="HGI351" s="477"/>
      <c r="HGN351" s="477"/>
      <c r="HGQ351" s="477"/>
      <c r="HGV351" s="477"/>
      <c r="HGY351" s="477"/>
      <c r="HHD351" s="477"/>
      <c r="HHG351" s="477"/>
      <c r="HHL351" s="477"/>
      <c r="HHO351" s="477"/>
      <c r="HHT351" s="477"/>
      <c r="HHW351" s="477"/>
      <c r="HIB351" s="477"/>
      <c r="HIE351" s="477"/>
      <c r="HIJ351" s="477"/>
      <c r="HIM351" s="477"/>
      <c r="HIR351" s="477"/>
      <c r="HIU351" s="477"/>
      <c r="HIZ351" s="477"/>
      <c r="HJC351" s="477"/>
      <c r="HJH351" s="477"/>
      <c r="HJK351" s="477"/>
      <c r="HJP351" s="477"/>
      <c r="HJS351" s="477"/>
      <c r="HJX351" s="477"/>
      <c r="HKA351" s="477"/>
      <c r="HKF351" s="477"/>
      <c r="HKI351" s="477"/>
      <c r="HKN351" s="477"/>
      <c r="HKQ351" s="477"/>
      <c r="HKV351" s="477"/>
      <c r="HKY351" s="477"/>
      <c r="HLD351" s="477"/>
      <c r="HLG351" s="477"/>
      <c r="HLL351" s="477"/>
      <c r="HLO351" s="477"/>
      <c r="HLT351" s="477"/>
      <c r="HLW351" s="477"/>
      <c r="HMB351" s="477"/>
      <c r="HME351" s="477"/>
      <c r="HMJ351" s="477"/>
      <c r="HMM351" s="477"/>
      <c r="HMR351" s="477"/>
      <c r="HMU351" s="477"/>
      <c r="HMZ351" s="477"/>
      <c r="HNC351" s="477"/>
      <c r="HNH351" s="477"/>
      <c r="HNK351" s="477"/>
      <c r="HNP351" s="477"/>
      <c r="HNS351" s="477"/>
      <c r="HNX351" s="477"/>
      <c r="HOA351" s="477"/>
      <c r="HOF351" s="477"/>
      <c r="HOI351" s="477"/>
      <c r="HON351" s="477"/>
      <c r="HOQ351" s="477"/>
      <c r="HOV351" s="477"/>
      <c r="HOY351" s="477"/>
      <c r="HPD351" s="477"/>
      <c r="HPG351" s="477"/>
      <c r="HPL351" s="477"/>
      <c r="HPO351" s="477"/>
      <c r="HPT351" s="477"/>
      <c r="HPW351" s="477"/>
      <c r="HQB351" s="477"/>
      <c r="HQE351" s="477"/>
      <c r="HQJ351" s="477"/>
      <c r="HQM351" s="477"/>
      <c r="HQR351" s="477"/>
      <c r="HQU351" s="477"/>
      <c r="HQZ351" s="477"/>
      <c r="HRC351" s="477"/>
      <c r="HRH351" s="477"/>
      <c r="HRK351" s="477"/>
      <c r="HRP351" s="477"/>
      <c r="HRS351" s="477"/>
      <c r="HRX351" s="477"/>
      <c r="HSA351" s="477"/>
      <c r="HSF351" s="477"/>
      <c r="HSI351" s="477"/>
      <c r="HSN351" s="477"/>
      <c r="HSQ351" s="477"/>
      <c r="HSV351" s="477"/>
      <c r="HSY351" s="477"/>
      <c r="HTD351" s="477"/>
      <c r="HTG351" s="477"/>
      <c r="HTL351" s="477"/>
      <c r="HTO351" s="477"/>
      <c r="HTT351" s="477"/>
      <c r="HTW351" s="477"/>
      <c r="HUB351" s="477"/>
      <c r="HUE351" s="477"/>
      <c r="HUJ351" s="477"/>
      <c r="HUM351" s="477"/>
      <c r="HUR351" s="477"/>
      <c r="HUU351" s="477"/>
      <c r="HUZ351" s="477"/>
      <c r="HVC351" s="477"/>
      <c r="HVH351" s="477"/>
      <c r="HVK351" s="477"/>
      <c r="HVP351" s="477"/>
      <c r="HVS351" s="477"/>
      <c r="HVX351" s="477"/>
      <c r="HWA351" s="477"/>
      <c r="HWF351" s="477"/>
      <c r="HWI351" s="477"/>
      <c r="HWN351" s="477"/>
      <c r="HWQ351" s="477"/>
      <c r="HWV351" s="477"/>
      <c r="HWY351" s="477"/>
      <c r="HXD351" s="477"/>
      <c r="HXG351" s="477"/>
      <c r="HXL351" s="477"/>
      <c r="HXO351" s="477"/>
      <c r="HXT351" s="477"/>
      <c r="HXW351" s="477"/>
      <c r="HYB351" s="477"/>
      <c r="HYE351" s="477"/>
      <c r="HYJ351" s="477"/>
      <c r="HYM351" s="477"/>
      <c r="HYR351" s="477"/>
      <c r="HYU351" s="477"/>
      <c r="HYZ351" s="477"/>
      <c r="HZC351" s="477"/>
      <c r="HZH351" s="477"/>
      <c r="HZK351" s="477"/>
      <c r="HZP351" s="477"/>
      <c r="HZS351" s="477"/>
      <c r="HZX351" s="477"/>
      <c r="IAA351" s="477"/>
      <c r="IAF351" s="477"/>
      <c r="IAI351" s="477"/>
      <c r="IAN351" s="477"/>
      <c r="IAQ351" s="477"/>
      <c r="IAV351" s="477"/>
      <c r="IAY351" s="477"/>
      <c r="IBD351" s="477"/>
      <c r="IBG351" s="477"/>
      <c r="IBL351" s="477"/>
      <c r="IBO351" s="477"/>
      <c r="IBT351" s="477"/>
      <c r="IBW351" s="477"/>
      <c r="ICB351" s="477"/>
      <c r="ICE351" s="477"/>
      <c r="ICJ351" s="477"/>
      <c r="ICM351" s="477"/>
      <c r="ICR351" s="477"/>
      <c r="ICU351" s="477"/>
      <c r="ICZ351" s="477"/>
      <c r="IDC351" s="477"/>
      <c r="IDH351" s="477"/>
      <c r="IDK351" s="477"/>
      <c r="IDP351" s="477"/>
      <c r="IDS351" s="477"/>
      <c r="IDX351" s="477"/>
      <c r="IEA351" s="477"/>
      <c r="IEF351" s="477"/>
      <c r="IEI351" s="477"/>
      <c r="IEN351" s="477"/>
      <c r="IEQ351" s="477"/>
      <c r="IEV351" s="477"/>
      <c r="IEY351" s="477"/>
      <c r="IFD351" s="477"/>
      <c r="IFG351" s="477"/>
      <c r="IFL351" s="477"/>
      <c r="IFO351" s="477"/>
      <c r="IFT351" s="477"/>
      <c r="IFW351" s="477"/>
      <c r="IGB351" s="477"/>
      <c r="IGE351" s="477"/>
      <c r="IGJ351" s="477"/>
      <c r="IGM351" s="477"/>
      <c r="IGR351" s="477"/>
      <c r="IGU351" s="477"/>
      <c r="IGZ351" s="477"/>
      <c r="IHC351" s="477"/>
      <c r="IHH351" s="477"/>
      <c r="IHK351" s="477"/>
      <c r="IHP351" s="477"/>
      <c r="IHS351" s="477"/>
      <c r="IHX351" s="477"/>
      <c r="IIA351" s="477"/>
      <c r="IIF351" s="477"/>
      <c r="III351" s="477"/>
      <c r="IIN351" s="477"/>
      <c r="IIQ351" s="477"/>
      <c r="IIV351" s="477"/>
      <c r="IIY351" s="477"/>
      <c r="IJD351" s="477"/>
      <c r="IJG351" s="477"/>
      <c r="IJL351" s="477"/>
      <c r="IJO351" s="477"/>
      <c r="IJT351" s="477"/>
      <c r="IJW351" s="477"/>
      <c r="IKB351" s="477"/>
      <c r="IKE351" s="477"/>
      <c r="IKJ351" s="477"/>
      <c r="IKM351" s="477"/>
      <c r="IKR351" s="477"/>
      <c r="IKU351" s="477"/>
      <c r="IKZ351" s="477"/>
      <c r="ILC351" s="477"/>
      <c r="ILH351" s="477"/>
      <c r="ILK351" s="477"/>
      <c r="ILP351" s="477"/>
      <c r="ILS351" s="477"/>
      <c r="ILX351" s="477"/>
      <c r="IMA351" s="477"/>
      <c r="IMF351" s="477"/>
      <c r="IMI351" s="477"/>
      <c r="IMN351" s="477"/>
      <c r="IMQ351" s="477"/>
      <c r="IMV351" s="477"/>
      <c r="IMY351" s="477"/>
      <c r="IND351" s="477"/>
      <c r="ING351" s="477"/>
      <c r="INL351" s="477"/>
      <c r="INO351" s="477"/>
      <c r="INT351" s="477"/>
      <c r="INW351" s="477"/>
      <c r="IOB351" s="477"/>
      <c r="IOE351" s="477"/>
      <c r="IOJ351" s="477"/>
      <c r="IOM351" s="477"/>
      <c r="IOR351" s="477"/>
      <c r="IOU351" s="477"/>
      <c r="IOZ351" s="477"/>
      <c r="IPC351" s="477"/>
      <c r="IPH351" s="477"/>
      <c r="IPK351" s="477"/>
      <c r="IPP351" s="477"/>
      <c r="IPS351" s="477"/>
      <c r="IPX351" s="477"/>
      <c r="IQA351" s="477"/>
      <c r="IQF351" s="477"/>
      <c r="IQI351" s="477"/>
      <c r="IQN351" s="477"/>
      <c r="IQQ351" s="477"/>
      <c r="IQV351" s="477"/>
      <c r="IQY351" s="477"/>
      <c r="IRD351" s="477"/>
      <c r="IRG351" s="477"/>
      <c r="IRL351" s="477"/>
      <c r="IRO351" s="477"/>
      <c r="IRT351" s="477"/>
      <c r="IRW351" s="477"/>
      <c r="ISB351" s="477"/>
      <c r="ISE351" s="477"/>
      <c r="ISJ351" s="477"/>
      <c r="ISM351" s="477"/>
      <c r="ISR351" s="477"/>
      <c r="ISU351" s="477"/>
      <c r="ISZ351" s="477"/>
      <c r="ITC351" s="477"/>
      <c r="ITH351" s="477"/>
      <c r="ITK351" s="477"/>
      <c r="ITP351" s="477"/>
      <c r="ITS351" s="477"/>
      <c r="ITX351" s="477"/>
      <c r="IUA351" s="477"/>
      <c r="IUF351" s="477"/>
      <c r="IUI351" s="477"/>
      <c r="IUN351" s="477"/>
      <c r="IUQ351" s="477"/>
      <c r="IUV351" s="477"/>
      <c r="IUY351" s="477"/>
      <c r="IVD351" s="477"/>
      <c r="IVG351" s="477"/>
      <c r="IVL351" s="477"/>
      <c r="IVO351" s="477"/>
      <c r="IVT351" s="477"/>
      <c r="IVW351" s="477"/>
      <c r="IWB351" s="477"/>
      <c r="IWE351" s="477"/>
      <c r="IWJ351" s="477"/>
      <c r="IWM351" s="477"/>
      <c r="IWR351" s="477"/>
      <c r="IWU351" s="477"/>
      <c r="IWZ351" s="477"/>
      <c r="IXC351" s="477"/>
      <c r="IXH351" s="477"/>
      <c r="IXK351" s="477"/>
      <c r="IXP351" s="477"/>
      <c r="IXS351" s="477"/>
      <c r="IXX351" s="477"/>
      <c r="IYA351" s="477"/>
      <c r="IYF351" s="477"/>
      <c r="IYI351" s="477"/>
      <c r="IYN351" s="477"/>
      <c r="IYQ351" s="477"/>
      <c r="IYV351" s="477"/>
      <c r="IYY351" s="477"/>
      <c r="IZD351" s="477"/>
      <c r="IZG351" s="477"/>
      <c r="IZL351" s="477"/>
      <c r="IZO351" s="477"/>
      <c r="IZT351" s="477"/>
      <c r="IZW351" s="477"/>
      <c r="JAB351" s="477"/>
      <c r="JAE351" s="477"/>
      <c r="JAJ351" s="477"/>
      <c r="JAM351" s="477"/>
      <c r="JAR351" s="477"/>
      <c r="JAU351" s="477"/>
      <c r="JAZ351" s="477"/>
      <c r="JBC351" s="477"/>
      <c r="JBH351" s="477"/>
      <c r="JBK351" s="477"/>
      <c r="JBP351" s="477"/>
      <c r="JBS351" s="477"/>
      <c r="JBX351" s="477"/>
      <c r="JCA351" s="477"/>
      <c r="JCF351" s="477"/>
      <c r="JCI351" s="477"/>
      <c r="JCN351" s="477"/>
      <c r="JCQ351" s="477"/>
      <c r="JCV351" s="477"/>
      <c r="JCY351" s="477"/>
      <c r="JDD351" s="477"/>
      <c r="JDG351" s="477"/>
      <c r="JDL351" s="477"/>
      <c r="JDO351" s="477"/>
      <c r="JDT351" s="477"/>
      <c r="JDW351" s="477"/>
      <c r="JEB351" s="477"/>
      <c r="JEE351" s="477"/>
      <c r="JEJ351" s="477"/>
      <c r="JEM351" s="477"/>
      <c r="JER351" s="477"/>
      <c r="JEU351" s="477"/>
      <c r="JEZ351" s="477"/>
      <c r="JFC351" s="477"/>
      <c r="JFH351" s="477"/>
      <c r="JFK351" s="477"/>
      <c r="JFP351" s="477"/>
      <c r="JFS351" s="477"/>
      <c r="JFX351" s="477"/>
      <c r="JGA351" s="477"/>
      <c r="JGF351" s="477"/>
      <c r="JGI351" s="477"/>
      <c r="JGN351" s="477"/>
      <c r="JGQ351" s="477"/>
      <c r="JGV351" s="477"/>
      <c r="JGY351" s="477"/>
      <c r="JHD351" s="477"/>
      <c r="JHG351" s="477"/>
      <c r="JHL351" s="477"/>
      <c r="JHO351" s="477"/>
      <c r="JHT351" s="477"/>
      <c r="JHW351" s="477"/>
      <c r="JIB351" s="477"/>
      <c r="JIE351" s="477"/>
      <c r="JIJ351" s="477"/>
      <c r="JIM351" s="477"/>
      <c r="JIR351" s="477"/>
      <c r="JIU351" s="477"/>
      <c r="JIZ351" s="477"/>
      <c r="JJC351" s="477"/>
      <c r="JJH351" s="477"/>
      <c r="JJK351" s="477"/>
      <c r="JJP351" s="477"/>
      <c r="JJS351" s="477"/>
      <c r="JJX351" s="477"/>
      <c r="JKA351" s="477"/>
      <c r="JKF351" s="477"/>
      <c r="JKI351" s="477"/>
      <c r="JKN351" s="477"/>
      <c r="JKQ351" s="477"/>
      <c r="JKV351" s="477"/>
      <c r="JKY351" s="477"/>
      <c r="JLD351" s="477"/>
      <c r="JLG351" s="477"/>
      <c r="JLL351" s="477"/>
      <c r="JLO351" s="477"/>
      <c r="JLT351" s="477"/>
      <c r="JLW351" s="477"/>
      <c r="JMB351" s="477"/>
      <c r="JME351" s="477"/>
      <c r="JMJ351" s="477"/>
      <c r="JMM351" s="477"/>
      <c r="JMR351" s="477"/>
      <c r="JMU351" s="477"/>
      <c r="JMZ351" s="477"/>
      <c r="JNC351" s="477"/>
      <c r="JNH351" s="477"/>
      <c r="JNK351" s="477"/>
      <c r="JNP351" s="477"/>
      <c r="JNS351" s="477"/>
      <c r="JNX351" s="477"/>
      <c r="JOA351" s="477"/>
      <c r="JOF351" s="477"/>
      <c r="JOI351" s="477"/>
      <c r="JON351" s="477"/>
      <c r="JOQ351" s="477"/>
      <c r="JOV351" s="477"/>
      <c r="JOY351" s="477"/>
      <c r="JPD351" s="477"/>
      <c r="JPG351" s="477"/>
      <c r="JPL351" s="477"/>
      <c r="JPO351" s="477"/>
      <c r="JPT351" s="477"/>
      <c r="JPW351" s="477"/>
      <c r="JQB351" s="477"/>
      <c r="JQE351" s="477"/>
      <c r="JQJ351" s="477"/>
      <c r="JQM351" s="477"/>
      <c r="JQR351" s="477"/>
      <c r="JQU351" s="477"/>
      <c r="JQZ351" s="477"/>
      <c r="JRC351" s="477"/>
      <c r="JRH351" s="477"/>
      <c r="JRK351" s="477"/>
      <c r="JRP351" s="477"/>
      <c r="JRS351" s="477"/>
      <c r="JRX351" s="477"/>
      <c r="JSA351" s="477"/>
      <c r="JSF351" s="477"/>
      <c r="JSI351" s="477"/>
      <c r="JSN351" s="477"/>
      <c r="JSQ351" s="477"/>
      <c r="JSV351" s="477"/>
      <c r="JSY351" s="477"/>
      <c r="JTD351" s="477"/>
      <c r="JTG351" s="477"/>
      <c r="JTL351" s="477"/>
      <c r="JTO351" s="477"/>
      <c r="JTT351" s="477"/>
      <c r="JTW351" s="477"/>
      <c r="JUB351" s="477"/>
      <c r="JUE351" s="477"/>
      <c r="JUJ351" s="477"/>
      <c r="JUM351" s="477"/>
      <c r="JUR351" s="477"/>
      <c r="JUU351" s="477"/>
      <c r="JUZ351" s="477"/>
      <c r="JVC351" s="477"/>
      <c r="JVH351" s="477"/>
      <c r="JVK351" s="477"/>
      <c r="JVP351" s="477"/>
      <c r="JVS351" s="477"/>
      <c r="JVX351" s="477"/>
      <c r="JWA351" s="477"/>
      <c r="JWF351" s="477"/>
      <c r="JWI351" s="477"/>
      <c r="JWN351" s="477"/>
      <c r="JWQ351" s="477"/>
      <c r="JWV351" s="477"/>
      <c r="JWY351" s="477"/>
      <c r="JXD351" s="477"/>
      <c r="JXG351" s="477"/>
      <c r="JXL351" s="477"/>
      <c r="JXO351" s="477"/>
      <c r="JXT351" s="477"/>
      <c r="JXW351" s="477"/>
      <c r="JYB351" s="477"/>
      <c r="JYE351" s="477"/>
      <c r="JYJ351" s="477"/>
      <c r="JYM351" s="477"/>
      <c r="JYR351" s="477"/>
      <c r="JYU351" s="477"/>
      <c r="JYZ351" s="477"/>
      <c r="JZC351" s="477"/>
      <c r="JZH351" s="477"/>
      <c r="JZK351" s="477"/>
      <c r="JZP351" s="477"/>
      <c r="JZS351" s="477"/>
      <c r="JZX351" s="477"/>
      <c r="KAA351" s="477"/>
      <c r="KAF351" s="477"/>
      <c r="KAI351" s="477"/>
      <c r="KAN351" s="477"/>
      <c r="KAQ351" s="477"/>
      <c r="KAV351" s="477"/>
      <c r="KAY351" s="477"/>
      <c r="KBD351" s="477"/>
      <c r="KBG351" s="477"/>
      <c r="KBL351" s="477"/>
      <c r="KBO351" s="477"/>
      <c r="KBT351" s="477"/>
      <c r="KBW351" s="477"/>
      <c r="KCB351" s="477"/>
      <c r="KCE351" s="477"/>
      <c r="KCJ351" s="477"/>
      <c r="KCM351" s="477"/>
      <c r="KCR351" s="477"/>
      <c r="KCU351" s="477"/>
      <c r="KCZ351" s="477"/>
      <c r="KDC351" s="477"/>
      <c r="KDH351" s="477"/>
      <c r="KDK351" s="477"/>
      <c r="KDP351" s="477"/>
      <c r="KDS351" s="477"/>
      <c r="KDX351" s="477"/>
      <c r="KEA351" s="477"/>
      <c r="KEF351" s="477"/>
      <c r="KEI351" s="477"/>
      <c r="KEN351" s="477"/>
      <c r="KEQ351" s="477"/>
      <c r="KEV351" s="477"/>
      <c r="KEY351" s="477"/>
      <c r="KFD351" s="477"/>
      <c r="KFG351" s="477"/>
      <c r="KFL351" s="477"/>
      <c r="KFO351" s="477"/>
      <c r="KFT351" s="477"/>
      <c r="KFW351" s="477"/>
      <c r="KGB351" s="477"/>
      <c r="KGE351" s="477"/>
      <c r="KGJ351" s="477"/>
      <c r="KGM351" s="477"/>
      <c r="KGR351" s="477"/>
      <c r="KGU351" s="477"/>
      <c r="KGZ351" s="477"/>
      <c r="KHC351" s="477"/>
      <c r="KHH351" s="477"/>
      <c r="KHK351" s="477"/>
      <c r="KHP351" s="477"/>
      <c r="KHS351" s="477"/>
      <c r="KHX351" s="477"/>
      <c r="KIA351" s="477"/>
      <c r="KIF351" s="477"/>
      <c r="KII351" s="477"/>
      <c r="KIN351" s="477"/>
      <c r="KIQ351" s="477"/>
      <c r="KIV351" s="477"/>
      <c r="KIY351" s="477"/>
      <c r="KJD351" s="477"/>
      <c r="KJG351" s="477"/>
      <c r="KJL351" s="477"/>
      <c r="KJO351" s="477"/>
      <c r="KJT351" s="477"/>
      <c r="KJW351" s="477"/>
      <c r="KKB351" s="477"/>
      <c r="KKE351" s="477"/>
      <c r="KKJ351" s="477"/>
      <c r="KKM351" s="477"/>
      <c r="KKR351" s="477"/>
      <c r="KKU351" s="477"/>
      <c r="KKZ351" s="477"/>
      <c r="KLC351" s="477"/>
      <c r="KLH351" s="477"/>
      <c r="KLK351" s="477"/>
      <c r="KLP351" s="477"/>
      <c r="KLS351" s="477"/>
      <c r="KLX351" s="477"/>
      <c r="KMA351" s="477"/>
      <c r="KMF351" s="477"/>
      <c r="KMI351" s="477"/>
      <c r="KMN351" s="477"/>
      <c r="KMQ351" s="477"/>
      <c r="KMV351" s="477"/>
      <c r="KMY351" s="477"/>
      <c r="KND351" s="477"/>
      <c r="KNG351" s="477"/>
      <c r="KNL351" s="477"/>
      <c r="KNO351" s="477"/>
      <c r="KNT351" s="477"/>
      <c r="KNW351" s="477"/>
      <c r="KOB351" s="477"/>
      <c r="KOE351" s="477"/>
      <c r="KOJ351" s="477"/>
      <c r="KOM351" s="477"/>
      <c r="KOR351" s="477"/>
      <c r="KOU351" s="477"/>
      <c r="KOZ351" s="477"/>
      <c r="KPC351" s="477"/>
      <c r="KPH351" s="477"/>
      <c r="KPK351" s="477"/>
      <c r="KPP351" s="477"/>
      <c r="KPS351" s="477"/>
      <c r="KPX351" s="477"/>
      <c r="KQA351" s="477"/>
      <c r="KQF351" s="477"/>
      <c r="KQI351" s="477"/>
      <c r="KQN351" s="477"/>
      <c r="KQQ351" s="477"/>
      <c r="KQV351" s="477"/>
      <c r="KQY351" s="477"/>
      <c r="KRD351" s="477"/>
      <c r="KRG351" s="477"/>
      <c r="KRL351" s="477"/>
      <c r="KRO351" s="477"/>
      <c r="KRT351" s="477"/>
      <c r="KRW351" s="477"/>
      <c r="KSB351" s="477"/>
      <c r="KSE351" s="477"/>
      <c r="KSJ351" s="477"/>
      <c r="KSM351" s="477"/>
      <c r="KSR351" s="477"/>
      <c r="KSU351" s="477"/>
      <c r="KSZ351" s="477"/>
      <c r="KTC351" s="477"/>
      <c r="KTH351" s="477"/>
      <c r="KTK351" s="477"/>
      <c r="KTP351" s="477"/>
      <c r="KTS351" s="477"/>
      <c r="KTX351" s="477"/>
      <c r="KUA351" s="477"/>
      <c r="KUF351" s="477"/>
      <c r="KUI351" s="477"/>
      <c r="KUN351" s="477"/>
      <c r="KUQ351" s="477"/>
      <c r="KUV351" s="477"/>
      <c r="KUY351" s="477"/>
      <c r="KVD351" s="477"/>
      <c r="KVG351" s="477"/>
      <c r="KVL351" s="477"/>
      <c r="KVO351" s="477"/>
      <c r="KVT351" s="477"/>
      <c r="KVW351" s="477"/>
      <c r="KWB351" s="477"/>
      <c r="KWE351" s="477"/>
      <c r="KWJ351" s="477"/>
      <c r="KWM351" s="477"/>
      <c r="KWR351" s="477"/>
      <c r="KWU351" s="477"/>
      <c r="KWZ351" s="477"/>
      <c r="KXC351" s="477"/>
      <c r="KXH351" s="477"/>
      <c r="KXK351" s="477"/>
      <c r="KXP351" s="477"/>
      <c r="KXS351" s="477"/>
      <c r="KXX351" s="477"/>
      <c r="KYA351" s="477"/>
      <c r="KYF351" s="477"/>
      <c r="KYI351" s="477"/>
      <c r="KYN351" s="477"/>
      <c r="KYQ351" s="477"/>
      <c r="KYV351" s="477"/>
      <c r="KYY351" s="477"/>
      <c r="KZD351" s="477"/>
      <c r="KZG351" s="477"/>
      <c r="KZL351" s="477"/>
      <c r="KZO351" s="477"/>
      <c r="KZT351" s="477"/>
      <c r="KZW351" s="477"/>
      <c r="LAB351" s="477"/>
      <c r="LAE351" s="477"/>
      <c r="LAJ351" s="477"/>
      <c r="LAM351" s="477"/>
      <c r="LAR351" s="477"/>
      <c r="LAU351" s="477"/>
      <c r="LAZ351" s="477"/>
      <c r="LBC351" s="477"/>
      <c r="LBH351" s="477"/>
      <c r="LBK351" s="477"/>
      <c r="LBP351" s="477"/>
      <c r="LBS351" s="477"/>
      <c r="LBX351" s="477"/>
      <c r="LCA351" s="477"/>
      <c r="LCF351" s="477"/>
      <c r="LCI351" s="477"/>
      <c r="LCN351" s="477"/>
      <c r="LCQ351" s="477"/>
      <c r="LCV351" s="477"/>
      <c r="LCY351" s="477"/>
      <c r="LDD351" s="477"/>
      <c r="LDG351" s="477"/>
      <c r="LDL351" s="477"/>
      <c r="LDO351" s="477"/>
      <c r="LDT351" s="477"/>
      <c r="LDW351" s="477"/>
      <c r="LEB351" s="477"/>
      <c r="LEE351" s="477"/>
      <c r="LEJ351" s="477"/>
      <c r="LEM351" s="477"/>
      <c r="LER351" s="477"/>
      <c r="LEU351" s="477"/>
      <c r="LEZ351" s="477"/>
      <c r="LFC351" s="477"/>
      <c r="LFH351" s="477"/>
      <c r="LFK351" s="477"/>
      <c r="LFP351" s="477"/>
      <c r="LFS351" s="477"/>
      <c r="LFX351" s="477"/>
      <c r="LGA351" s="477"/>
      <c r="LGF351" s="477"/>
      <c r="LGI351" s="477"/>
      <c r="LGN351" s="477"/>
      <c r="LGQ351" s="477"/>
      <c r="LGV351" s="477"/>
      <c r="LGY351" s="477"/>
      <c r="LHD351" s="477"/>
      <c r="LHG351" s="477"/>
      <c r="LHL351" s="477"/>
      <c r="LHO351" s="477"/>
      <c r="LHT351" s="477"/>
      <c r="LHW351" s="477"/>
      <c r="LIB351" s="477"/>
      <c r="LIE351" s="477"/>
      <c r="LIJ351" s="477"/>
      <c r="LIM351" s="477"/>
      <c r="LIR351" s="477"/>
      <c r="LIU351" s="477"/>
      <c r="LIZ351" s="477"/>
      <c r="LJC351" s="477"/>
      <c r="LJH351" s="477"/>
      <c r="LJK351" s="477"/>
      <c r="LJP351" s="477"/>
      <c r="LJS351" s="477"/>
      <c r="LJX351" s="477"/>
      <c r="LKA351" s="477"/>
      <c r="LKF351" s="477"/>
      <c r="LKI351" s="477"/>
      <c r="LKN351" s="477"/>
      <c r="LKQ351" s="477"/>
      <c r="LKV351" s="477"/>
      <c r="LKY351" s="477"/>
      <c r="LLD351" s="477"/>
      <c r="LLG351" s="477"/>
      <c r="LLL351" s="477"/>
      <c r="LLO351" s="477"/>
      <c r="LLT351" s="477"/>
      <c r="LLW351" s="477"/>
      <c r="LMB351" s="477"/>
      <c r="LME351" s="477"/>
      <c r="LMJ351" s="477"/>
      <c r="LMM351" s="477"/>
      <c r="LMR351" s="477"/>
      <c r="LMU351" s="477"/>
      <c r="LMZ351" s="477"/>
      <c r="LNC351" s="477"/>
      <c r="LNH351" s="477"/>
      <c r="LNK351" s="477"/>
      <c r="LNP351" s="477"/>
      <c r="LNS351" s="477"/>
      <c r="LNX351" s="477"/>
      <c r="LOA351" s="477"/>
      <c r="LOF351" s="477"/>
      <c r="LOI351" s="477"/>
      <c r="LON351" s="477"/>
      <c r="LOQ351" s="477"/>
      <c r="LOV351" s="477"/>
      <c r="LOY351" s="477"/>
      <c r="LPD351" s="477"/>
      <c r="LPG351" s="477"/>
      <c r="LPL351" s="477"/>
      <c r="LPO351" s="477"/>
      <c r="LPT351" s="477"/>
      <c r="LPW351" s="477"/>
      <c r="LQB351" s="477"/>
      <c r="LQE351" s="477"/>
      <c r="LQJ351" s="477"/>
      <c r="LQM351" s="477"/>
      <c r="LQR351" s="477"/>
      <c r="LQU351" s="477"/>
      <c r="LQZ351" s="477"/>
      <c r="LRC351" s="477"/>
      <c r="LRH351" s="477"/>
      <c r="LRK351" s="477"/>
      <c r="LRP351" s="477"/>
      <c r="LRS351" s="477"/>
      <c r="LRX351" s="477"/>
      <c r="LSA351" s="477"/>
      <c r="LSF351" s="477"/>
      <c r="LSI351" s="477"/>
      <c r="LSN351" s="477"/>
      <c r="LSQ351" s="477"/>
      <c r="LSV351" s="477"/>
      <c r="LSY351" s="477"/>
      <c r="LTD351" s="477"/>
      <c r="LTG351" s="477"/>
      <c r="LTL351" s="477"/>
      <c r="LTO351" s="477"/>
      <c r="LTT351" s="477"/>
      <c r="LTW351" s="477"/>
      <c r="LUB351" s="477"/>
      <c r="LUE351" s="477"/>
      <c r="LUJ351" s="477"/>
      <c r="LUM351" s="477"/>
      <c r="LUR351" s="477"/>
      <c r="LUU351" s="477"/>
      <c r="LUZ351" s="477"/>
      <c r="LVC351" s="477"/>
      <c r="LVH351" s="477"/>
      <c r="LVK351" s="477"/>
      <c r="LVP351" s="477"/>
      <c r="LVS351" s="477"/>
      <c r="LVX351" s="477"/>
      <c r="LWA351" s="477"/>
      <c r="LWF351" s="477"/>
      <c r="LWI351" s="477"/>
      <c r="LWN351" s="477"/>
      <c r="LWQ351" s="477"/>
      <c r="LWV351" s="477"/>
      <c r="LWY351" s="477"/>
      <c r="LXD351" s="477"/>
      <c r="LXG351" s="477"/>
      <c r="LXL351" s="477"/>
      <c r="LXO351" s="477"/>
      <c r="LXT351" s="477"/>
      <c r="LXW351" s="477"/>
      <c r="LYB351" s="477"/>
      <c r="LYE351" s="477"/>
      <c r="LYJ351" s="477"/>
      <c r="LYM351" s="477"/>
      <c r="LYR351" s="477"/>
      <c r="LYU351" s="477"/>
      <c r="LYZ351" s="477"/>
      <c r="LZC351" s="477"/>
      <c r="LZH351" s="477"/>
      <c r="LZK351" s="477"/>
      <c r="LZP351" s="477"/>
      <c r="LZS351" s="477"/>
      <c r="LZX351" s="477"/>
      <c r="MAA351" s="477"/>
      <c r="MAF351" s="477"/>
      <c r="MAI351" s="477"/>
      <c r="MAN351" s="477"/>
      <c r="MAQ351" s="477"/>
      <c r="MAV351" s="477"/>
      <c r="MAY351" s="477"/>
      <c r="MBD351" s="477"/>
      <c r="MBG351" s="477"/>
      <c r="MBL351" s="477"/>
      <c r="MBO351" s="477"/>
      <c r="MBT351" s="477"/>
      <c r="MBW351" s="477"/>
      <c r="MCB351" s="477"/>
      <c r="MCE351" s="477"/>
      <c r="MCJ351" s="477"/>
      <c r="MCM351" s="477"/>
      <c r="MCR351" s="477"/>
      <c r="MCU351" s="477"/>
      <c r="MCZ351" s="477"/>
      <c r="MDC351" s="477"/>
      <c r="MDH351" s="477"/>
      <c r="MDK351" s="477"/>
      <c r="MDP351" s="477"/>
      <c r="MDS351" s="477"/>
      <c r="MDX351" s="477"/>
      <c r="MEA351" s="477"/>
      <c r="MEF351" s="477"/>
      <c r="MEI351" s="477"/>
      <c r="MEN351" s="477"/>
      <c r="MEQ351" s="477"/>
      <c r="MEV351" s="477"/>
      <c r="MEY351" s="477"/>
      <c r="MFD351" s="477"/>
      <c r="MFG351" s="477"/>
      <c r="MFL351" s="477"/>
      <c r="MFO351" s="477"/>
      <c r="MFT351" s="477"/>
      <c r="MFW351" s="477"/>
      <c r="MGB351" s="477"/>
      <c r="MGE351" s="477"/>
      <c r="MGJ351" s="477"/>
      <c r="MGM351" s="477"/>
      <c r="MGR351" s="477"/>
      <c r="MGU351" s="477"/>
      <c r="MGZ351" s="477"/>
      <c r="MHC351" s="477"/>
      <c r="MHH351" s="477"/>
      <c r="MHK351" s="477"/>
      <c r="MHP351" s="477"/>
      <c r="MHS351" s="477"/>
      <c r="MHX351" s="477"/>
      <c r="MIA351" s="477"/>
      <c r="MIF351" s="477"/>
      <c r="MII351" s="477"/>
      <c r="MIN351" s="477"/>
      <c r="MIQ351" s="477"/>
      <c r="MIV351" s="477"/>
      <c r="MIY351" s="477"/>
      <c r="MJD351" s="477"/>
      <c r="MJG351" s="477"/>
      <c r="MJL351" s="477"/>
      <c r="MJO351" s="477"/>
      <c r="MJT351" s="477"/>
      <c r="MJW351" s="477"/>
      <c r="MKB351" s="477"/>
      <c r="MKE351" s="477"/>
      <c r="MKJ351" s="477"/>
      <c r="MKM351" s="477"/>
      <c r="MKR351" s="477"/>
      <c r="MKU351" s="477"/>
      <c r="MKZ351" s="477"/>
      <c r="MLC351" s="477"/>
      <c r="MLH351" s="477"/>
      <c r="MLK351" s="477"/>
      <c r="MLP351" s="477"/>
      <c r="MLS351" s="477"/>
      <c r="MLX351" s="477"/>
      <c r="MMA351" s="477"/>
      <c r="MMF351" s="477"/>
      <c r="MMI351" s="477"/>
      <c r="MMN351" s="477"/>
      <c r="MMQ351" s="477"/>
      <c r="MMV351" s="477"/>
      <c r="MMY351" s="477"/>
      <c r="MND351" s="477"/>
      <c r="MNG351" s="477"/>
      <c r="MNL351" s="477"/>
      <c r="MNO351" s="477"/>
      <c r="MNT351" s="477"/>
      <c r="MNW351" s="477"/>
      <c r="MOB351" s="477"/>
      <c r="MOE351" s="477"/>
      <c r="MOJ351" s="477"/>
      <c r="MOM351" s="477"/>
      <c r="MOR351" s="477"/>
      <c r="MOU351" s="477"/>
      <c r="MOZ351" s="477"/>
      <c r="MPC351" s="477"/>
      <c r="MPH351" s="477"/>
      <c r="MPK351" s="477"/>
      <c r="MPP351" s="477"/>
      <c r="MPS351" s="477"/>
      <c r="MPX351" s="477"/>
      <c r="MQA351" s="477"/>
      <c r="MQF351" s="477"/>
      <c r="MQI351" s="477"/>
      <c r="MQN351" s="477"/>
      <c r="MQQ351" s="477"/>
      <c r="MQV351" s="477"/>
      <c r="MQY351" s="477"/>
      <c r="MRD351" s="477"/>
      <c r="MRG351" s="477"/>
      <c r="MRL351" s="477"/>
      <c r="MRO351" s="477"/>
      <c r="MRT351" s="477"/>
      <c r="MRW351" s="477"/>
      <c r="MSB351" s="477"/>
      <c r="MSE351" s="477"/>
      <c r="MSJ351" s="477"/>
      <c r="MSM351" s="477"/>
      <c r="MSR351" s="477"/>
      <c r="MSU351" s="477"/>
      <c r="MSZ351" s="477"/>
      <c r="MTC351" s="477"/>
      <c r="MTH351" s="477"/>
      <c r="MTK351" s="477"/>
      <c r="MTP351" s="477"/>
      <c r="MTS351" s="477"/>
      <c r="MTX351" s="477"/>
      <c r="MUA351" s="477"/>
      <c r="MUF351" s="477"/>
      <c r="MUI351" s="477"/>
      <c r="MUN351" s="477"/>
      <c r="MUQ351" s="477"/>
      <c r="MUV351" s="477"/>
      <c r="MUY351" s="477"/>
      <c r="MVD351" s="477"/>
      <c r="MVG351" s="477"/>
      <c r="MVL351" s="477"/>
      <c r="MVO351" s="477"/>
      <c r="MVT351" s="477"/>
      <c r="MVW351" s="477"/>
      <c r="MWB351" s="477"/>
      <c r="MWE351" s="477"/>
      <c r="MWJ351" s="477"/>
      <c r="MWM351" s="477"/>
      <c r="MWR351" s="477"/>
      <c r="MWU351" s="477"/>
      <c r="MWZ351" s="477"/>
      <c r="MXC351" s="477"/>
      <c r="MXH351" s="477"/>
      <c r="MXK351" s="477"/>
      <c r="MXP351" s="477"/>
      <c r="MXS351" s="477"/>
      <c r="MXX351" s="477"/>
      <c r="MYA351" s="477"/>
      <c r="MYF351" s="477"/>
      <c r="MYI351" s="477"/>
      <c r="MYN351" s="477"/>
      <c r="MYQ351" s="477"/>
      <c r="MYV351" s="477"/>
      <c r="MYY351" s="477"/>
      <c r="MZD351" s="477"/>
      <c r="MZG351" s="477"/>
      <c r="MZL351" s="477"/>
      <c r="MZO351" s="477"/>
      <c r="MZT351" s="477"/>
      <c r="MZW351" s="477"/>
      <c r="NAB351" s="477"/>
      <c r="NAE351" s="477"/>
      <c r="NAJ351" s="477"/>
      <c r="NAM351" s="477"/>
      <c r="NAR351" s="477"/>
      <c r="NAU351" s="477"/>
      <c r="NAZ351" s="477"/>
      <c r="NBC351" s="477"/>
      <c r="NBH351" s="477"/>
      <c r="NBK351" s="477"/>
      <c r="NBP351" s="477"/>
      <c r="NBS351" s="477"/>
      <c r="NBX351" s="477"/>
      <c r="NCA351" s="477"/>
      <c r="NCF351" s="477"/>
      <c r="NCI351" s="477"/>
      <c r="NCN351" s="477"/>
      <c r="NCQ351" s="477"/>
      <c r="NCV351" s="477"/>
      <c r="NCY351" s="477"/>
      <c r="NDD351" s="477"/>
      <c r="NDG351" s="477"/>
      <c r="NDL351" s="477"/>
      <c r="NDO351" s="477"/>
      <c r="NDT351" s="477"/>
      <c r="NDW351" s="477"/>
      <c r="NEB351" s="477"/>
      <c r="NEE351" s="477"/>
      <c r="NEJ351" s="477"/>
      <c r="NEM351" s="477"/>
      <c r="NER351" s="477"/>
      <c r="NEU351" s="477"/>
      <c r="NEZ351" s="477"/>
      <c r="NFC351" s="477"/>
      <c r="NFH351" s="477"/>
      <c r="NFK351" s="477"/>
      <c r="NFP351" s="477"/>
      <c r="NFS351" s="477"/>
      <c r="NFX351" s="477"/>
      <c r="NGA351" s="477"/>
      <c r="NGF351" s="477"/>
      <c r="NGI351" s="477"/>
      <c r="NGN351" s="477"/>
      <c r="NGQ351" s="477"/>
      <c r="NGV351" s="477"/>
      <c r="NGY351" s="477"/>
      <c r="NHD351" s="477"/>
      <c r="NHG351" s="477"/>
      <c r="NHL351" s="477"/>
      <c r="NHO351" s="477"/>
      <c r="NHT351" s="477"/>
      <c r="NHW351" s="477"/>
      <c r="NIB351" s="477"/>
      <c r="NIE351" s="477"/>
      <c r="NIJ351" s="477"/>
      <c r="NIM351" s="477"/>
      <c r="NIR351" s="477"/>
      <c r="NIU351" s="477"/>
      <c r="NIZ351" s="477"/>
      <c r="NJC351" s="477"/>
      <c r="NJH351" s="477"/>
      <c r="NJK351" s="477"/>
      <c r="NJP351" s="477"/>
      <c r="NJS351" s="477"/>
      <c r="NJX351" s="477"/>
      <c r="NKA351" s="477"/>
      <c r="NKF351" s="477"/>
      <c r="NKI351" s="477"/>
      <c r="NKN351" s="477"/>
      <c r="NKQ351" s="477"/>
      <c r="NKV351" s="477"/>
      <c r="NKY351" s="477"/>
      <c r="NLD351" s="477"/>
      <c r="NLG351" s="477"/>
      <c r="NLL351" s="477"/>
      <c r="NLO351" s="477"/>
      <c r="NLT351" s="477"/>
      <c r="NLW351" s="477"/>
      <c r="NMB351" s="477"/>
      <c r="NME351" s="477"/>
      <c r="NMJ351" s="477"/>
      <c r="NMM351" s="477"/>
      <c r="NMR351" s="477"/>
      <c r="NMU351" s="477"/>
      <c r="NMZ351" s="477"/>
      <c r="NNC351" s="477"/>
      <c r="NNH351" s="477"/>
      <c r="NNK351" s="477"/>
      <c r="NNP351" s="477"/>
      <c r="NNS351" s="477"/>
      <c r="NNX351" s="477"/>
      <c r="NOA351" s="477"/>
      <c r="NOF351" s="477"/>
      <c r="NOI351" s="477"/>
      <c r="NON351" s="477"/>
      <c r="NOQ351" s="477"/>
      <c r="NOV351" s="477"/>
      <c r="NOY351" s="477"/>
      <c r="NPD351" s="477"/>
      <c r="NPG351" s="477"/>
      <c r="NPL351" s="477"/>
      <c r="NPO351" s="477"/>
      <c r="NPT351" s="477"/>
      <c r="NPW351" s="477"/>
      <c r="NQB351" s="477"/>
      <c r="NQE351" s="477"/>
      <c r="NQJ351" s="477"/>
      <c r="NQM351" s="477"/>
      <c r="NQR351" s="477"/>
      <c r="NQU351" s="477"/>
      <c r="NQZ351" s="477"/>
      <c r="NRC351" s="477"/>
      <c r="NRH351" s="477"/>
      <c r="NRK351" s="477"/>
      <c r="NRP351" s="477"/>
      <c r="NRS351" s="477"/>
      <c r="NRX351" s="477"/>
      <c r="NSA351" s="477"/>
      <c r="NSF351" s="477"/>
      <c r="NSI351" s="477"/>
      <c r="NSN351" s="477"/>
      <c r="NSQ351" s="477"/>
      <c r="NSV351" s="477"/>
      <c r="NSY351" s="477"/>
      <c r="NTD351" s="477"/>
      <c r="NTG351" s="477"/>
      <c r="NTL351" s="477"/>
      <c r="NTO351" s="477"/>
      <c r="NTT351" s="477"/>
      <c r="NTW351" s="477"/>
      <c r="NUB351" s="477"/>
      <c r="NUE351" s="477"/>
      <c r="NUJ351" s="477"/>
      <c r="NUM351" s="477"/>
      <c r="NUR351" s="477"/>
      <c r="NUU351" s="477"/>
      <c r="NUZ351" s="477"/>
      <c r="NVC351" s="477"/>
      <c r="NVH351" s="477"/>
      <c r="NVK351" s="477"/>
      <c r="NVP351" s="477"/>
      <c r="NVS351" s="477"/>
      <c r="NVX351" s="477"/>
      <c r="NWA351" s="477"/>
      <c r="NWF351" s="477"/>
      <c r="NWI351" s="477"/>
      <c r="NWN351" s="477"/>
      <c r="NWQ351" s="477"/>
      <c r="NWV351" s="477"/>
      <c r="NWY351" s="477"/>
      <c r="NXD351" s="477"/>
      <c r="NXG351" s="477"/>
      <c r="NXL351" s="477"/>
      <c r="NXO351" s="477"/>
      <c r="NXT351" s="477"/>
      <c r="NXW351" s="477"/>
      <c r="NYB351" s="477"/>
      <c r="NYE351" s="477"/>
      <c r="NYJ351" s="477"/>
      <c r="NYM351" s="477"/>
      <c r="NYR351" s="477"/>
      <c r="NYU351" s="477"/>
      <c r="NYZ351" s="477"/>
      <c r="NZC351" s="477"/>
      <c r="NZH351" s="477"/>
      <c r="NZK351" s="477"/>
      <c r="NZP351" s="477"/>
      <c r="NZS351" s="477"/>
      <c r="NZX351" s="477"/>
      <c r="OAA351" s="477"/>
      <c r="OAF351" s="477"/>
      <c r="OAI351" s="477"/>
      <c r="OAN351" s="477"/>
      <c r="OAQ351" s="477"/>
      <c r="OAV351" s="477"/>
      <c r="OAY351" s="477"/>
      <c r="OBD351" s="477"/>
      <c r="OBG351" s="477"/>
      <c r="OBL351" s="477"/>
      <c r="OBO351" s="477"/>
      <c r="OBT351" s="477"/>
      <c r="OBW351" s="477"/>
      <c r="OCB351" s="477"/>
      <c r="OCE351" s="477"/>
      <c r="OCJ351" s="477"/>
      <c r="OCM351" s="477"/>
      <c r="OCR351" s="477"/>
      <c r="OCU351" s="477"/>
      <c r="OCZ351" s="477"/>
      <c r="ODC351" s="477"/>
      <c r="ODH351" s="477"/>
      <c r="ODK351" s="477"/>
      <c r="ODP351" s="477"/>
      <c r="ODS351" s="477"/>
      <c r="ODX351" s="477"/>
      <c r="OEA351" s="477"/>
      <c r="OEF351" s="477"/>
      <c r="OEI351" s="477"/>
      <c r="OEN351" s="477"/>
      <c r="OEQ351" s="477"/>
      <c r="OEV351" s="477"/>
      <c r="OEY351" s="477"/>
      <c r="OFD351" s="477"/>
      <c r="OFG351" s="477"/>
      <c r="OFL351" s="477"/>
      <c r="OFO351" s="477"/>
      <c r="OFT351" s="477"/>
      <c r="OFW351" s="477"/>
      <c r="OGB351" s="477"/>
      <c r="OGE351" s="477"/>
      <c r="OGJ351" s="477"/>
      <c r="OGM351" s="477"/>
      <c r="OGR351" s="477"/>
      <c r="OGU351" s="477"/>
      <c r="OGZ351" s="477"/>
      <c r="OHC351" s="477"/>
      <c r="OHH351" s="477"/>
      <c r="OHK351" s="477"/>
      <c r="OHP351" s="477"/>
      <c r="OHS351" s="477"/>
      <c r="OHX351" s="477"/>
      <c r="OIA351" s="477"/>
      <c r="OIF351" s="477"/>
      <c r="OII351" s="477"/>
      <c r="OIN351" s="477"/>
      <c r="OIQ351" s="477"/>
      <c r="OIV351" s="477"/>
      <c r="OIY351" s="477"/>
      <c r="OJD351" s="477"/>
      <c r="OJG351" s="477"/>
      <c r="OJL351" s="477"/>
      <c r="OJO351" s="477"/>
      <c r="OJT351" s="477"/>
      <c r="OJW351" s="477"/>
      <c r="OKB351" s="477"/>
      <c r="OKE351" s="477"/>
      <c r="OKJ351" s="477"/>
      <c r="OKM351" s="477"/>
      <c r="OKR351" s="477"/>
      <c r="OKU351" s="477"/>
      <c r="OKZ351" s="477"/>
      <c r="OLC351" s="477"/>
      <c r="OLH351" s="477"/>
      <c r="OLK351" s="477"/>
      <c r="OLP351" s="477"/>
      <c r="OLS351" s="477"/>
      <c r="OLX351" s="477"/>
      <c r="OMA351" s="477"/>
      <c r="OMF351" s="477"/>
      <c r="OMI351" s="477"/>
      <c r="OMN351" s="477"/>
      <c r="OMQ351" s="477"/>
      <c r="OMV351" s="477"/>
      <c r="OMY351" s="477"/>
      <c r="OND351" s="477"/>
      <c r="ONG351" s="477"/>
      <c r="ONL351" s="477"/>
      <c r="ONO351" s="477"/>
      <c r="ONT351" s="477"/>
      <c r="ONW351" s="477"/>
      <c r="OOB351" s="477"/>
      <c r="OOE351" s="477"/>
      <c r="OOJ351" s="477"/>
      <c r="OOM351" s="477"/>
      <c r="OOR351" s="477"/>
      <c r="OOU351" s="477"/>
      <c r="OOZ351" s="477"/>
      <c r="OPC351" s="477"/>
      <c r="OPH351" s="477"/>
      <c r="OPK351" s="477"/>
      <c r="OPP351" s="477"/>
      <c r="OPS351" s="477"/>
      <c r="OPX351" s="477"/>
      <c r="OQA351" s="477"/>
      <c r="OQF351" s="477"/>
      <c r="OQI351" s="477"/>
      <c r="OQN351" s="477"/>
      <c r="OQQ351" s="477"/>
      <c r="OQV351" s="477"/>
      <c r="OQY351" s="477"/>
      <c r="ORD351" s="477"/>
      <c r="ORG351" s="477"/>
      <c r="ORL351" s="477"/>
      <c r="ORO351" s="477"/>
      <c r="ORT351" s="477"/>
      <c r="ORW351" s="477"/>
      <c r="OSB351" s="477"/>
      <c r="OSE351" s="477"/>
      <c r="OSJ351" s="477"/>
      <c r="OSM351" s="477"/>
      <c r="OSR351" s="477"/>
      <c r="OSU351" s="477"/>
      <c r="OSZ351" s="477"/>
      <c r="OTC351" s="477"/>
      <c r="OTH351" s="477"/>
      <c r="OTK351" s="477"/>
      <c r="OTP351" s="477"/>
      <c r="OTS351" s="477"/>
      <c r="OTX351" s="477"/>
      <c r="OUA351" s="477"/>
      <c r="OUF351" s="477"/>
      <c r="OUI351" s="477"/>
      <c r="OUN351" s="477"/>
      <c r="OUQ351" s="477"/>
      <c r="OUV351" s="477"/>
      <c r="OUY351" s="477"/>
      <c r="OVD351" s="477"/>
      <c r="OVG351" s="477"/>
      <c r="OVL351" s="477"/>
      <c r="OVO351" s="477"/>
      <c r="OVT351" s="477"/>
      <c r="OVW351" s="477"/>
      <c r="OWB351" s="477"/>
      <c r="OWE351" s="477"/>
      <c r="OWJ351" s="477"/>
      <c r="OWM351" s="477"/>
      <c r="OWR351" s="477"/>
      <c r="OWU351" s="477"/>
      <c r="OWZ351" s="477"/>
      <c r="OXC351" s="477"/>
      <c r="OXH351" s="477"/>
      <c r="OXK351" s="477"/>
      <c r="OXP351" s="477"/>
      <c r="OXS351" s="477"/>
      <c r="OXX351" s="477"/>
      <c r="OYA351" s="477"/>
      <c r="OYF351" s="477"/>
      <c r="OYI351" s="477"/>
      <c r="OYN351" s="477"/>
      <c r="OYQ351" s="477"/>
      <c r="OYV351" s="477"/>
      <c r="OYY351" s="477"/>
      <c r="OZD351" s="477"/>
      <c r="OZG351" s="477"/>
      <c r="OZL351" s="477"/>
      <c r="OZO351" s="477"/>
      <c r="OZT351" s="477"/>
      <c r="OZW351" s="477"/>
      <c r="PAB351" s="477"/>
      <c r="PAE351" s="477"/>
      <c r="PAJ351" s="477"/>
      <c r="PAM351" s="477"/>
      <c r="PAR351" s="477"/>
      <c r="PAU351" s="477"/>
      <c r="PAZ351" s="477"/>
      <c r="PBC351" s="477"/>
      <c r="PBH351" s="477"/>
      <c r="PBK351" s="477"/>
      <c r="PBP351" s="477"/>
      <c r="PBS351" s="477"/>
      <c r="PBX351" s="477"/>
      <c r="PCA351" s="477"/>
      <c r="PCF351" s="477"/>
      <c r="PCI351" s="477"/>
      <c r="PCN351" s="477"/>
      <c r="PCQ351" s="477"/>
      <c r="PCV351" s="477"/>
      <c r="PCY351" s="477"/>
      <c r="PDD351" s="477"/>
      <c r="PDG351" s="477"/>
      <c r="PDL351" s="477"/>
      <c r="PDO351" s="477"/>
      <c r="PDT351" s="477"/>
      <c r="PDW351" s="477"/>
      <c r="PEB351" s="477"/>
      <c r="PEE351" s="477"/>
      <c r="PEJ351" s="477"/>
      <c r="PEM351" s="477"/>
      <c r="PER351" s="477"/>
      <c r="PEU351" s="477"/>
      <c r="PEZ351" s="477"/>
      <c r="PFC351" s="477"/>
      <c r="PFH351" s="477"/>
      <c r="PFK351" s="477"/>
      <c r="PFP351" s="477"/>
      <c r="PFS351" s="477"/>
      <c r="PFX351" s="477"/>
      <c r="PGA351" s="477"/>
      <c r="PGF351" s="477"/>
      <c r="PGI351" s="477"/>
      <c r="PGN351" s="477"/>
      <c r="PGQ351" s="477"/>
      <c r="PGV351" s="477"/>
      <c r="PGY351" s="477"/>
      <c r="PHD351" s="477"/>
      <c r="PHG351" s="477"/>
      <c r="PHL351" s="477"/>
      <c r="PHO351" s="477"/>
      <c r="PHT351" s="477"/>
      <c r="PHW351" s="477"/>
      <c r="PIB351" s="477"/>
      <c r="PIE351" s="477"/>
      <c r="PIJ351" s="477"/>
      <c r="PIM351" s="477"/>
      <c r="PIR351" s="477"/>
      <c r="PIU351" s="477"/>
      <c r="PIZ351" s="477"/>
      <c r="PJC351" s="477"/>
      <c r="PJH351" s="477"/>
      <c r="PJK351" s="477"/>
      <c r="PJP351" s="477"/>
      <c r="PJS351" s="477"/>
      <c r="PJX351" s="477"/>
      <c r="PKA351" s="477"/>
      <c r="PKF351" s="477"/>
      <c r="PKI351" s="477"/>
      <c r="PKN351" s="477"/>
      <c r="PKQ351" s="477"/>
      <c r="PKV351" s="477"/>
      <c r="PKY351" s="477"/>
      <c r="PLD351" s="477"/>
      <c r="PLG351" s="477"/>
      <c r="PLL351" s="477"/>
      <c r="PLO351" s="477"/>
      <c r="PLT351" s="477"/>
      <c r="PLW351" s="477"/>
      <c r="PMB351" s="477"/>
      <c r="PME351" s="477"/>
      <c r="PMJ351" s="477"/>
      <c r="PMM351" s="477"/>
      <c r="PMR351" s="477"/>
      <c r="PMU351" s="477"/>
      <c r="PMZ351" s="477"/>
      <c r="PNC351" s="477"/>
      <c r="PNH351" s="477"/>
      <c r="PNK351" s="477"/>
      <c r="PNP351" s="477"/>
      <c r="PNS351" s="477"/>
      <c r="PNX351" s="477"/>
      <c r="POA351" s="477"/>
      <c r="POF351" s="477"/>
      <c r="POI351" s="477"/>
      <c r="PON351" s="477"/>
      <c r="POQ351" s="477"/>
      <c r="POV351" s="477"/>
      <c r="POY351" s="477"/>
      <c r="PPD351" s="477"/>
      <c r="PPG351" s="477"/>
      <c r="PPL351" s="477"/>
      <c r="PPO351" s="477"/>
      <c r="PPT351" s="477"/>
      <c r="PPW351" s="477"/>
      <c r="PQB351" s="477"/>
      <c r="PQE351" s="477"/>
      <c r="PQJ351" s="477"/>
      <c r="PQM351" s="477"/>
      <c r="PQR351" s="477"/>
      <c r="PQU351" s="477"/>
      <c r="PQZ351" s="477"/>
      <c r="PRC351" s="477"/>
      <c r="PRH351" s="477"/>
      <c r="PRK351" s="477"/>
      <c r="PRP351" s="477"/>
      <c r="PRS351" s="477"/>
      <c r="PRX351" s="477"/>
      <c r="PSA351" s="477"/>
      <c r="PSF351" s="477"/>
      <c r="PSI351" s="477"/>
      <c r="PSN351" s="477"/>
      <c r="PSQ351" s="477"/>
      <c r="PSV351" s="477"/>
      <c r="PSY351" s="477"/>
      <c r="PTD351" s="477"/>
      <c r="PTG351" s="477"/>
      <c r="PTL351" s="477"/>
      <c r="PTO351" s="477"/>
      <c r="PTT351" s="477"/>
      <c r="PTW351" s="477"/>
      <c r="PUB351" s="477"/>
      <c r="PUE351" s="477"/>
      <c r="PUJ351" s="477"/>
      <c r="PUM351" s="477"/>
      <c r="PUR351" s="477"/>
      <c r="PUU351" s="477"/>
      <c r="PUZ351" s="477"/>
      <c r="PVC351" s="477"/>
      <c r="PVH351" s="477"/>
      <c r="PVK351" s="477"/>
      <c r="PVP351" s="477"/>
      <c r="PVS351" s="477"/>
      <c r="PVX351" s="477"/>
      <c r="PWA351" s="477"/>
      <c r="PWF351" s="477"/>
      <c r="PWI351" s="477"/>
      <c r="PWN351" s="477"/>
      <c r="PWQ351" s="477"/>
      <c r="PWV351" s="477"/>
      <c r="PWY351" s="477"/>
      <c r="PXD351" s="477"/>
      <c r="PXG351" s="477"/>
      <c r="PXL351" s="477"/>
      <c r="PXO351" s="477"/>
      <c r="PXT351" s="477"/>
      <c r="PXW351" s="477"/>
      <c r="PYB351" s="477"/>
      <c r="PYE351" s="477"/>
      <c r="PYJ351" s="477"/>
      <c r="PYM351" s="477"/>
      <c r="PYR351" s="477"/>
      <c r="PYU351" s="477"/>
      <c r="PYZ351" s="477"/>
      <c r="PZC351" s="477"/>
      <c r="PZH351" s="477"/>
      <c r="PZK351" s="477"/>
      <c r="PZP351" s="477"/>
      <c r="PZS351" s="477"/>
      <c r="PZX351" s="477"/>
      <c r="QAA351" s="477"/>
      <c r="QAF351" s="477"/>
      <c r="QAI351" s="477"/>
      <c r="QAN351" s="477"/>
      <c r="QAQ351" s="477"/>
      <c r="QAV351" s="477"/>
      <c r="QAY351" s="477"/>
      <c r="QBD351" s="477"/>
      <c r="QBG351" s="477"/>
      <c r="QBL351" s="477"/>
      <c r="QBO351" s="477"/>
      <c r="QBT351" s="477"/>
      <c r="QBW351" s="477"/>
      <c r="QCB351" s="477"/>
      <c r="QCE351" s="477"/>
      <c r="QCJ351" s="477"/>
      <c r="QCM351" s="477"/>
      <c r="QCR351" s="477"/>
      <c r="QCU351" s="477"/>
      <c r="QCZ351" s="477"/>
      <c r="QDC351" s="477"/>
      <c r="QDH351" s="477"/>
      <c r="QDK351" s="477"/>
      <c r="QDP351" s="477"/>
      <c r="QDS351" s="477"/>
      <c r="QDX351" s="477"/>
      <c r="QEA351" s="477"/>
      <c r="QEF351" s="477"/>
      <c r="QEI351" s="477"/>
      <c r="QEN351" s="477"/>
      <c r="QEQ351" s="477"/>
      <c r="QEV351" s="477"/>
      <c r="QEY351" s="477"/>
      <c r="QFD351" s="477"/>
      <c r="QFG351" s="477"/>
      <c r="QFL351" s="477"/>
      <c r="QFO351" s="477"/>
      <c r="QFT351" s="477"/>
      <c r="QFW351" s="477"/>
      <c r="QGB351" s="477"/>
      <c r="QGE351" s="477"/>
      <c r="QGJ351" s="477"/>
      <c r="QGM351" s="477"/>
      <c r="QGR351" s="477"/>
      <c r="QGU351" s="477"/>
      <c r="QGZ351" s="477"/>
      <c r="QHC351" s="477"/>
      <c r="QHH351" s="477"/>
      <c r="QHK351" s="477"/>
      <c r="QHP351" s="477"/>
      <c r="QHS351" s="477"/>
      <c r="QHX351" s="477"/>
      <c r="QIA351" s="477"/>
      <c r="QIF351" s="477"/>
      <c r="QII351" s="477"/>
      <c r="QIN351" s="477"/>
      <c r="QIQ351" s="477"/>
      <c r="QIV351" s="477"/>
      <c r="QIY351" s="477"/>
      <c r="QJD351" s="477"/>
      <c r="QJG351" s="477"/>
      <c r="QJL351" s="477"/>
      <c r="QJO351" s="477"/>
      <c r="QJT351" s="477"/>
      <c r="QJW351" s="477"/>
      <c r="QKB351" s="477"/>
      <c r="QKE351" s="477"/>
      <c r="QKJ351" s="477"/>
      <c r="QKM351" s="477"/>
      <c r="QKR351" s="477"/>
      <c r="QKU351" s="477"/>
      <c r="QKZ351" s="477"/>
      <c r="QLC351" s="477"/>
      <c r="QLH351" s="477"/>
      <c r="QLK351" s="477"/>
      <c r="QLP351" s="477"/>
      <c r="QLS351" s="477"/>
      <c r="QLX351" s="477"/>
      <c r="QMA351" s="477"/>
      <c r="QMF351" s="477"/>
      <c r="QMI351" s="477"/>
      <c r="QMN351" s="477"/>
      <c r="QMQ351" s="477"/>
      <c r="QMV351" s="477"/>
      <c r="QMY351" s="477"/>
      <c r="QND351" s="477"/>
      <c r="QNG351" s="477"/>
      <c r="QNL351" s="477"/>
      <c r="QNO351" s="477"/>
      <c r="QNT351" s="477"/>
      <c r="QNW351" s="477"/>
      <c r="QOB351" s="477"/>
      <c r="QOE351" s="477"/>
      <c r="QOJ351" s="477"/>
      <c r="QOM351" s="477"/>
      <c r="QOR351" s="477"/>
      <c r="QOU351" s="477"/>
      <c r="QOZ351" s="477"/>
      <c r="QPC351" s="477"/>
      <c r="QPH351" s="477"/>
      <c r="QPK351" s="477"/>
      <c r="QPP351" s="477"/>
      <c r="QPS351" s="477"/>
      <c r="QPX351" s="477"/>
      <c r="QQA351" s="477"/>
      <c r="QQF351" s="477"/>
      <c r="QQI351" s="477"/>
      <c r="QQN351" s="477"/>
      <c r="QQQ351" s="477"/>
      <c r="QQV351" s="477"/>
      <c r="QQY351" s="477"/>
      <c r="QRD351" s="477"/>
      <c r="QRG351" s="477"/>
      <c r="QRL351" s="477"/>
      <c r="QRO351" s="477"/>
      <c r="QRT351" s="477"/>
      <c r="QRW351" s="477"/>
      <c r="QSB351" s="477"/>
      <c r="QSE351" s="477"/>
      <c r="QSJ351" s="477"/>
      <c r="QSM351" s="477"/>
      <c r="QSR351" s="477"/>
      <c r="QSU351" s="477"/>
      <c r="QSZ351" s="477"/>
      <c r="QTC351" s="477"/>
      <c r="QTH351" s="477"/>
      <c r="QTK351" s="477"/>
      <c r="QTP351" s="477"/>
      <c r="QTS351" s="477"/>
      <c r="QTX351" s="477"/>
      <c r="QUA351" s="477"/>
      <c r="QUF351" s="477"/>
      <c r="QUI351" s="477"/>
      <c r="QUN351" s="477"/>
      <c r="QUQ351" s="477"/>
      <c r="QUV351" s="477"/>
      <c r="QUY351" s="477"/>
      <c r="QVD351" s="477"/>
      <c r="QVG351" s="477"/>
      <c r="QVL351" s="477"/>
      <c r="QVO351" s="477"/>
      <c r="QVT351" s="477"/>
      <c r="QVW351" s="477"/>
      <c r="QWB351" s="477"/>
      <c r="QWE351" s="477"/>
      <c r="QWJ351" s="477"/>
      <c r="QWM351" s="477"/>
      <c r="QWR351" s="477"/>
      <c r="QWU351" s="477"/>
      <c r="QWZ351" s="477"/>
      <c r="QXC351" s="477"/>
      <c r="QXH351" s="477"/>
      <c r="QXK351" s="477"/>
      <c r="QXP351" s="477"/>
      <c r="QXS351" s="477"/>
      <c r="QXX351" s="477"/>
      <c r="QYA351" s="477"/>
      <c r="QYF351" s="477"/>
      <c r="QYI351" s="477"/>
      <c r="QYN351" s="477"/>
      <c r="QYQ351" s="477"/>
      <c r="QYV351" s="477"/>
      <c r="QYY351" s="477"/>
      <c r="QZD351" s="477"/>
      <c r="QZG351" s="477"/>
      <c r="QZL351" s="477"/>
      <c r="QZO351" s="477"/>
      <c r="QZT351" s="477"/>
      <c r="QZW351" s="477"/>
      <c r="RAB351" s="477"/>
      <c r="RAE351" s="477"/>
      <c r="RAJ351" s="477"/>
      <c r="RAM351" s="477"/>
      <c r="RAR351" s="477"/>
      <c r="RAU351" s="477"/>
      <c r="RAZ351" s="477"/>
      <c r="RBC351" s="477"/>
      <c r="RBH351" s="477"/>
      <c r="RBK351" s="477"/>
      <c r="RBP351" s="477"/>
      <c r="RBS351" s="477"/>
      <c r="RBX351" s="477"/>
      <c r="RCA351" s="477"/>
      <c r="RCF351" s="477"/>
      <c r="RCI351" s="477"/>
      <c r="RCN351" s="477"/>
      <c r="RCQ351" s="477"/>
      <c r="RCV351" s="477"/>
      <c r="RCY351" s="477"/>
      <c r="RDD351" s="477"/>
      <c r="RDG351" s="477"/>
      <c r="RDL351" s="477"/>
      <c r="RDO351" s="477"/>
      <c r="RDT351" s="477"/>
      <c r="RDW351" s="477"/>
      <c r="REB351" s="477"/>
      <c r="REE351" s="477"/>
      <c r="REJ351" s="477"/>
      <c r="REM351" s="477"/>
      <c r="RER351" s="477"/>
      <c r="REU351" s="477"/>
      <c r="REZ351" s="477"/>
      <c r="RFC351" s="477"/>
      <c r="RFH351" s="477"/>
      <c r="RFK351" s="477"/>
      <c r="RFP351" s="477"/>
      <c r="RFS351" s="477"/>
      <c r="RFX351" s="477"/>
      <c r="RGA351" s="477"/>
      <c r="RGF351" s="477"/>
      <c r="RGI351" s="477"/>
      <c r="RGN351" s="477"/>
      <c r="RGQ351" s="477"/>
      <c r="RGV351" s="477"/>
      <c r="RGY351" s="477"/>
      <c r="RHD351" s="477"/>
      <c r="RHG351" s="477"/>
      <c r="RHL351" s="477"/>
      <c r="RHO351" s="477"/>
      <c r="RHT351" s="477"/>
      <c r="RHW351" s="477"/>
      <c r="RIB351" s="477"/>
      <c r="RIE351" s="477"/>
      <c r="RIJ351" s="477"/>
      <c r="RIM351" s="477"/>
      <c r="RIR351" s="477"/>
      <c r="RIU351" s="477"/>
      <c r="RIZ351" s="477"/>
      <c r="RJC351" s="477"/>
      <c r="RJH351" s="477"/>
      <c r="RJK351" s="477"/>
      <c r="RJP351" s="477"/>
      <c r="RJS351" s="477"/>
      <c r="RJX351" s="477"/>
      <c r="RKA351" s="477"/>
      <c r="RKF351" s="477"/>
      <c r="RKI351" s="477"/>
      <c r="RKN351" s="477"/>
      <c r="RKQ351" s="477"/>
      <c r="RKV351" s="477"/>
      <c r="RKY351" s="477"/>
      <c r="RLD351" s="477"/>
      <c r="RLG351" s="477"/>
      <c r="RLL351" s="477"/>
      <c r="RLO351" s="477"/>
      <c r="RLT351" s="477"/>
      <c r="RLW351" s="477"/>
      <c r="RMB351" s="477"/>
      <c r="RME351" s="477"/>
      <c r="RMJ351" s="477"/>
      <c r="RMM351" s="477"/>
      <c r="RMR351" s="477"/>
      <c r="RMU351" s="477"/>
      <c r="RMZ351" s="477"/>
      <c r="RNC351" s="477"/>
      <c r="RNH351" s="477"/>
      <c r="RNK351" s="477"/>
      <c r="RNP351" s="477"/>
      <c r="RNS351" s="477"/>
      <c r="RNX351" s="477"/>
      <c r="ROA351" s="477"/>
      <c r="ROF351" s="477"/>
      <c r="ROI351" s="477"/>
      <c r="RON351" s="477"/>
      <c r="ROQ351" s="477"/>
      <c r="ROV351" s="477"/>
      <c r="ROY351" s="477"/>
      <c r="RPD351" s="477"/>
      <c r="RPG351" s="477"/>
      <c r="RPL351" s="477"/>
      <c r="RPO351" s="477"/>
      <c r="RPT351" s="477"/>
      <c r="RPW351" s="477"/>
      <c r="RQB351" s="477"/>
      <c r="RQE351" s="477"/>
      <c r="RQJ351" s="477"/>
      <c r="RQM351" s="477"/>
      <c r="RQR351" s="477"/>
      <c r="RQU351" s="477"/>
      <c r="RQZ351" s="477"/>
      <c r="RRC351" s="477"/>
      <c r="RRH351" s="477"/>
      <c r="RRK351" s="477"/>
      <c r="RRP351" s="477"/>
      <c r="RRS351" s="477"/>
      <c r="RRX351" s="477"/>
      <c r="RSA351" s="477"/>
      <c r="RSF351" s="477"/>
      <c r="RSI351" s="477"/>
      <c r="RSN351" s="477"/>
      <c r="RSQ351" s="477"/>
      <c r="RSV351" s="477"/>
      <c r="RSY351" s="477"/>
      <c r="RTD351" s="477"/>
      <c r="RTG351" s="477"/>
      <c r="RTL351" s="477"/>
      <c r="RTO351" s="477"/>
      <c r="RTT351" s="477"/>
      <c r="RTW351" s="477"/>
      <c r="RUB351" s="477"/>
      <c r="RUE351" s="477"/>
      <c r="RUJ351" s="477"/>
      <c r="RUM351" s="477"/>
      <c r="RUR351" s="477"/>
      <c r="RUU351" s="477"/>
      <c r="RUZ351" s="477"/>
      <c r="RVC351" s="477"/>
      <c r="RVH351" s="477"/>
      <c r="RVK351" s="477"/>
      <c r="RVP351" s="477"/>
      <c r="RVS351" s="477"/>
      <c r="RVX351" s="477"/>
      <c r="RWA351" s="477"/>
      <c r="RWF351" s="477"/>
      <c r="RWI351" s="477"/>
      <c r="RWN351" s="477"/>
      <c r="RWQ351" s="477"/>
      <c r="RWV351" s="477"/>
      <c r="RWY351" s="477"/>
      <c r="RXD351" s="477"/>
      <c r="RXG351" s="477"/>
      <c r="RXL351" s="477"/>
      <c r="RXO351" s="477"/>
      <c r="RXT351" s="477"/>
      <c r="RXW351" s="477"/>
      <c r="RYB351" s="477"/>
      <c r="RYE351" s="477"/>
      <c r="RYJ351" s="477"/>
      <c r="RYM351" s="477"/>
      <c r="RYR351" s="477"/>
      <c r="RYU351" s="477"/>
      <c r="RYZ351" s="477"/>
      <c r="RZC351" s="477"/>
      <c r="RZH351" s="477"/>
      <c r="RZK351" s="477"/>
      <c r="RZP351" s="477"/>
      <c r="RZS351" s="477"/>
      <c r="RZX351" s="477"/>
      <c r="SAA351" s="477"/>
      <c r="SAF351" s="477"/>
      <c r="SAI351" s="477"/>
      <c r="SAN351" s="477"/>
      <c r="SAQ351" s="477"/>
      <c r="SAV351" s="477"/>
      <c r="SAY351" s="477"/>
      <c r="SBD351" s="477"/>
      <c r="SBG351" s="477"/>
      <c r="SBL351" s="477"/>
      <c r="SBO351" s="477"/>
      <c r="SBT351" s="477"/>
      <c r="SBW351" s="477"/>
      <c r="SCB351" s="477"/>
      <c r="SCE351" s="477"/>
      <c r="SCJ351" s="477"/>
      <c r="SCM351" s="477"/>
      <c r="SCR351" s="477"/>
      <c r="SCU351" s="477"/>
      <c r="SCZ351" s="477"/>
      <c r="SDC351" s="477"/>
      <c r="SDH351" s="477"/>
      <c r="SDK351" s="477"/>
      <c r="SDP351" s="477"/>
      <c r="SDS351" s="477"/>
      <c r="SDX351" s="477"/>
      <c r="SEA351" s="477"/>
      <c r="SEF351" s="477"/>
      <c r="SEI351" s="477"/>
      <c r="SEN351" s="477"/>
      <c r="SEQ351" s="477"/>
      <c r="SEV351" s="477"/>
      <c r="SEY351" s="477"/>
      <c r="SFD351" s="477"/>
      <c r="SFG351" s="477"/>
      <c r="SFL351" s="477"/>
      <c r="SFO351" s="477"/>
      <c r="SFT351" s="477"/>
      <c r="SFW351" s="477"/>
      <c r="SGB351" s="477"/>
      <c r="SGE351" s="477"/>
      <c r="SGJ351" s="477"/>
      <c r="SGM351" s="477"/>
      <c r="SGR351" s="477"/>
      <c r="SGU351" s="477"/>
      <c r="SGZ351" s="477"/>
      <c r="SHC351" s="477"/>
      <c r="SHH351" s="477"/>
      <c r="SHK351" s="477"/>
      <c r="SHP351" s="477"/>
      <c r="SHS351" s="477"/>
      <c r="SHX351" s="477"/>
      <c r="SIA351" s="477"/>
      <c r="SIF351" s="477"/>
      <c r="SII351" s="477"/>
      <c r="SIN351" s="477"/>
      <c r="SIQ351" s="477"/>
      <c r="SIV351" s="477"/>
      <c r="SIY351" s="477"/>
      <c r="SJD351" s="477"/>
      <c r="SJG351" s="477"/>
      <c r="SJL351" s="477"/>
      <c r="SJO351" s="477"/>
      <c r="SJT351" s="477"/>
      <c r="SJW351" s="477"/>
      <c r="SKB351" s="477"/>
      <c r="SKE351" s="477"/>
      <c r="SKJ351" s="477"/>
      <c r="SKM351" s="477"/>
      <c r="SKR351" s="477"/>
      <c r="SKU351" s="477"/>
      <c r="SKZ351" s="477"/>
      <c r="SLC351" s="477"/>
      <c r="SLH351" s="477"/>
      <c r="SLK351" s="477"/>
      <c r="SLP351" s="477"/>
      <c r="SLS351" s="477"/>
      <c r="SLX351" s="477"/>
      <c r="SMA351" s="477"/>
      <c r="SMF351" s="477"/>
      <c r="SMI351" s="477"/>
      <c r="SMN351" s="477"/>
      <c r="SMQ351" s="477"/>
      <c r="SMV351" s="477"/>
      <c r="SMY351" s="477"/>
      <c r="SND351" s="477"/>
      <c r="SNG351" s="477"/>
      <c r="SNL351" s="477"/>
      <c r="SNO351" s="477"/>
      <c r="SNT351" s="477"/>
      <c r="SNW351" s="477"/>
      <c r="SOB351" s="477"/>
      <c r="SOE351" s="477"/>
      <c r="SOJ351" s="477"/>
      <c r="SOM351" s="477"/>
      <c r="SOR351" s="477"/>
      <c r="SOU351" s="477"/>
      <c r="SOZ351" s="477"/>
      <c r="SPC351" s="477"/>
      <c r="SPH351" s="477"/>
      <c r="SPK351" s="477"/>
      <c r="SPP351" s="477"/>
      <c r="SPS351" s="477"/>
      <c r="SPX351" s="477"/>
      <c r="SQA351" s="477"/>
      <c r="SQF351" s="477"/>
      <c r="SQI351" s="477"/>
      <c r="SQN351" s="477"/>
      <c r="SQQ351" s="477"/>
      <c r="SQV351" s="477"/>
      <c r="SQY351" s="477"/>
      <c r="SRD351" s="477"/>
      <c r="SRG351" s="477"/>
      <c r="SRL351" s="477"/>
      <c r="SRO351" s="477"/>
      <c r="SRT351" s="477"/>
      <c r="SRW351" s="477"/>
      <c r="SSB351" s="477"/>
      <c r="SSE351" s="477"/>
      <c r="SSJ351" s="477"/>
      <c r="SSM351" s="477"/>
      <c r="SSR351" s="477"/>
      <c r="SSU351" s="477"/>
      <c r="SSZ351" s="477"/>
      <c r="STC351" s="477"/>
      <c r="STH351" s="477"/>
      <c r="STK351" s="477"/>
      <c r="STP351" s="477"/>
      <c r="STS351" s="477"/>
      <c r="STX351" s="477"/>
      <c r="SUA351" s="477"/>
      <c r="SUF351" s="477"/>
      <c r="SUI351" s="477"/>
      <c r="SUN351" s="477"/>
      <c r="SUQ351" s="477"/>
      <c r="SUV351" s="477"/>
      <c r="SUY351" s="477"/>
      <c r="SVD351" s="477"/>
      <c r="SVG351" s="477"/>
      <c r="SVL351" s="477"/>
      <c r="SVO351" s="477"/>
      <c r="SVT351" s="477"/>
      <c r="SVW351" s="477"/>
      <c r="SWB351" s="477"/>
      <c r="SWE351" s="477"/>
      <c r="SWJ351" s="477"/>
      <c r="SWM351" s="477"/>
      <c r="SWR351" s="477"/>
      <c r="SWU351" s="477"/>
      <c r="SWZ351" s="477"/>
      <c r="SXC351" s="477"/>
      <c r="SXH351" s="477"/>
      <c r="SXK351" s="477"/>
      <c r="SXP351" s="477"/>
      <c r="SXS351" s="477"/>
      <c r="SXX351" s="477"/>
      <c r="SYA351" s="477"/>
      <c r="SYF351" s="477"/>
      <c r="SYI351" s="477"/>
      <c r="SYN351" s="477"/>
      <c r="SYQ351" s="477"/>
      <c r="SYV351" s="477"/>
      <c r="SYY351" s="477"/>
      <c r="SZD351" s="477"/>
      <c r="SZG351" s="477"/>
      <c r="SZL351" s="477"/>
      <c r="SZO351" s="477"/>
      <c r="SZT351" s="477"/>
      <c r="SZW351" s="477"/>
      <c r="TAB351" s="477"/>
      <c r="TAE351" s="477"/>
      <c r="TAJ351" s="477"/>
      <c r="TAM351" s="477"/>
      <c r="TAR351" s="477"/>
      <c r="TAU351" s="477"/>
      <c r="TAZ351" s="477"/>
      <c r="TBC351" s="477"/>
      <c r="TBH351" s="477"/>
      <c r="TBK351" s="477"/>
      <c r="TBP351" s="477"/>
      <c r="TBS351" s="477"/>
      <c r="TBX351" s="477"/>
      <c r="TCA351" s="477"/>
      <c r="TCF351" s="477"/>
      <c r="TCI351" s="477"/>
      <c r="TCN351" s="477"/>
      <c r="TCQ351" s="477"/>
      <c r="TCV351" s="477"/>
      <c r="TCY351" s="477"/>
      <c r="TDD351" s="477"/>
      <c r="TDG351" s="477"/>
      <c r="TDL351" s="477"/>
      <c r="TDO351" s="477"/>
      <c r="TDT351" s="477"/>
      <c r="TDW351" s="477"/>
      <c r="TEB351" s="477"/>
      <c r="TEE351" s="477"/>
      <c r="TEJ351" s="477"/>
      <c r="TEM351" s="477"/>
      <c r="TER351" s="477"/>
      <c r="TEU351" s="477"/>
      <c r="TEZ351" s="477"/>
      <c r="TFC351" s="477"/>
      <c r="TFH351" s="477"/>
      <c r="TFK351" s="477"/>
      <c r="TFP351" s="477"/>
      <c r="TFS351" s="477"/>
      <c r="TFX351" s="477"/>
      <c r="TGA351" s="477"/>
      <c r="TGF351" s="477"/>
      <c r="TGI351" s="477"/>
      <c r="TGN351" s="477"/>
      <c r="TGQ351" s="477"/>
      <c r="TGV351" s="477"/>
      <c r="TGY351" s="477"/>
      <c r="THD351" s="477"/>
      <c r="THG351" s="477"/>
      <c r="THL351" s="477"/>
      <c r="THO351" s="477"/>
      <c r="THT351" s="477"/>
      <c r="THW351" s="477"/>
      <c r="TIB351" s="477"/>
      <c r="TIE351" s="477"/>
      <c r="TIJ351" s="477"/>
      <c r="TIM351" s="477"/>
      <c r="TIR351" s="477"/>
      <c r="TIU351" s="477"/>
      <c r="TIZ351" s="477"/>
      <c r="TJC351" s="477"/>
      <c r="TJH351" s="477"/>
      <c r="TJK351" s="477"/>
      <c r="TJP351" s="477"/>
      <c r="TJS351" s="477"/>
      <c r="TJX351" s="477"/>
      <c r="TKA351" s="477"/>
      <c r="TKF351" s="477"/>
      <c r="TKI351" s="477"/>
      <c r="TKN351" s="477"/>
      <c r="TKQ351" s="477"/>
      <c r="TKV351" s="477"/>
      <c r="TKY351" s="477"/>
      <c r="TLD351" s="477"/>
      <c r="TLG351" s="477"/>
      <c r="TLL351" s="477"/>
      <c r="TLO351" s="477"/>
      <c r="TLT351" s="477"/>
      <c r="TLW351" s="477"/>
      <c r="TMB351" s="477"/>
      <c r="TME351" s="477"/>
      <c r="TMJ351" s="477"/>
      <c r="TMM351" s="477"/>
      <c r="TMR351" s="477"/>
      <c r="TMU351" s="477"/>
      <c r="TMZ351" s="477"/>
      <c r="TNC351" s="477"/>
      <c r="TNH351" s="477"/>
      <c r="TNK351" s="477"/>
      <c r="TNP351" s="477"/>
      <c r="TNS351" s="477"/>
      <c r="TNX351" s="477"/>
      <c r="TOA351" s="477"/>
      <c r="TOF351" s="477"/>
      <c r="TOI351" s="477"/>
      <c r="TON351" s="477"/>
      <c r="TOQ351" s="477"/>
      <c r="TOV351" s="477"/>
      <c r="TOY351" s="477"/>
      <c r="TPD351" s="477"/>
      <c r="TPG351" s="477"/>
      <c r="TPL351" s="477"/>
      <c r="TPO351" s="477"/>
      <c r="TPT351" s="477"/>
      <c r="TPW351" s="477"/>
      <c r="TQB351" s="477"/>
      <c r="TQE351" s="477"/>
      <c r="TQJ351" s="477"/>
      <c r="TQM351" s="477"/>
      <c r="TQR351" s="477"/>
      <c r="TQU351" s="477"/>
      <c r="TQZ351" s="477"/>
      <c r="TRC351" s="477"/>
      <c r="TRH351" s="477"/>
      <c r="TRK351" s="477"/>
      <c r="TRP351" s="477"/>
      <c r="TRS351" s="477"/>
      <c r="TRX351" s="477"/>
      <c r="TSA351" s="477"/>
      <c r="TSF351" s="477"/>
      <c r="TSI351" s="477"/>
      <c r="TSN351" s="477"/>
      <c r="TSQ351" s="477"/>
      <c r="TSV351" s="477"/>
      <c r="TSY351" s="477"/>
      <c r="TTD351" s="477"/>
      <c r="TTG351" s="477"/>
      <c r="TTL351" s="477"/>
      <c r="TTO351" s="477"/>
      <c r="TTT351" s="477"/>
      <c r="TTW351" s="477"/>
      <c r="TUB351" s="477"/>
      <c r="TUE351" s="477"/>
      <c r="TUJ351" s="477"/>
      <c r="TUM351" s="477"/>
      <c r="TUR351" s="477"/>
      <c r="TUU351" s="477"/>
      <c r="TUZ351" s="477"/>
      <c r="TVC351" s="477"/>
      <c r="TVH351" s="477"/>
      <c r="TVK351" s="477"/>
      <c r="TVP351" s="477"/>
      <c r="TVS351" s="477"/>
      <c r="TVX351" s="477"/>
      <c r="TWA351" s="477"/>
      <c r="TWF351" s="477"/>
      <c r="TWI351" s="477"/>
      <c r="TWN351" s="477"/>
      <c r="TWQ351" s="477"/>
      <c r="TWV351" s="477"/>
      <c r="TWY351" s="477"/>
      <c r="TXD351" s="477"/>
      <c r="TXG351" s="477"/>
      <c r="TXL351" s="477"/>
      <c r="TXO351" s="477"/>
      <c r="TXT351" s="477"/>
      <c r="TXW351" s="477"/>
      <c r="TYB351" s="477"/>
      <c r="TYE351" s="477"/>
      <c r="TYJ351" s="477"/>
      <c r="TYM351" s="477"/>
      <c r="TYR351" s="477"/>
      <c r="TYU351" s="477"/>
      <c r="TYZ351" s="477"/>
      <c r="TZC351" s="477"/>
      <c r="TZH351" s="477"/>
      <c r="TZK351" s="477"/>
      <c r="TZP351" s="477"/>
      <c r="TZS351" s="477"/>
      <c r="TZX351" s="477"/>
      <c r="UAA351" s="477"/>
      <c r="UAF351" s="477"/>
      <c r="UAI351" s="477"/>
      <c r="UAN351" s="477"/>
      <c r="UAQ351" s="477"/>
      <c r="UAV351" s="477"/>
      <c r="UAY351" s="477"/>
      <c r="UBD351" s="477"/>
      <c r="UBG351" s="477"/>
      <c r="UBL351" s="477"/>
      <c r="UBO351" s="477"/>
      <c r="UBT351" s="477"/>
      <c r="UBW351" s="477"/>
      <c r="UCB351" s="477"/>
      <c r="UCE351" s="477"/>
      <c r="UCJ351" s="477"/>
      <c r="UCM351" s="477"/>
      <c r="UCR351" s="477"/>
      <c r="UCU351" s="477"/>
      <c r="UCZ351" s="477"/>
      <c r="UDC351" s="477"/>
      <c r="UDH351" s="477"/>
      <c r="UDK351" s="477"/>
      <c r="UDP351" s="477"/>
      <c r="UDS351" s="477"/>
      <c r="UDX351" s="477"/>
      <c r="UEA351" s="477"/>
      <c r="UEF351" s="477"/>
      <c r="UEI351" s="477"/>
      <c r="UEN351" s="477"/>
      <c r="UEQ351" s="477"/>
      <c r="UEV351" s="477"/>
      <c r="UEY351" s="477"/>
      <c r="UFD351" s="477"/>
      <c r="UFG351" s="477"/>
      <c r="UFL351" s="477"/>
      <c r="UFO351" s="477"/>
      <c r="UFT351" s="477"/>
      <c r="UFW351" s="477"/>
      <c r="UGB351" s="477"/>
      <c r="UGE351" s="477"/>
      <c r="UGJ351" s="477"/>
      <c r="UGM351" s="477"/>
      <c r="UGR351" s="477"/>
      <c r="UGU351" s="477"/>
      <c r="UGZ351" s="477"/>
      <c r="UHC351" s="477"/>
      <c r="UHH351" s="477"/>
      <c r="UHK351" s="477"/>
      <c r="UHP351" s="477"/>
      <c r="UHS351" s="477"/>
      <c r="UHX351" s="477"/>
      <c r="UIA351" s="477"/>
      <c r="UIF351" s="477"/>
      <c r="UII351" s="477"/>
      <c r="UIN351" s="477"/>
      <c r="UIQ351" s="477"/>
      <c r="UIV351" s="477"/>
      <c r="UIY351" s="477"/>
      <c r="UJD351" s="477"/>
      <c r="UJG351" s="477"/>
      <c r="UJL351" s="477"/>
      <c r="UJO351" s="477"/>
      <c r="UJT351" s="477"/>
      <c r="UJW351" s="477"/>
      <c r="UKB351" s="477"/>
      <c r="UKE351" s="477"/>
      <c r="UKJ351" s="477"/>
      <c r="UKM351" s="477"/>
      <c r="UKR351" s="477"/>
      <c r="UKU351" s="477"/>
      <c r="UKZ351" s="477"/>
      <c r="ULC351" s="477"/>
      <c r="ULH351" s="477"/>
      <c r="ULK351" s="477"/>
      <c r="ULP351" s="477"/>
      <c r="ULS351" s="477"/>
      <c r="ULX351" s="477"/>
      <c r="UMA351" s="477"/>
      <c r="UMF351" s="477"/>
      <c r="UMI351" s="477"/>
      <c r="UMN351" s="477"/>
      <c r="UMQ351" s="477"/>
      <c r="UMV351" s="477"/>
      <c r="UMY351" s="477"/>
      <c r="UND351" s="477"/>
      <c r="UNG351" s="477"/>
      <c r="UNL351" s="477"/>
      <c r="UNO351" s="477"/>
      <c r="UNT351" s="477"/>
      <c r="UNW351" s="477"/>
      <c r="UOB351" s="477"/>
      <c r="UOE351" s="477"/>
      <c r="UOJ351" s="477"/>
      <c r="UOM351" s="477"/>
      <c r="UOR351" s="477"/>
      <c r="UOU351" s="477"/>
      <c r="UOZ351" s="477"/>
      <c r="UPC351" s="477"/>
      <c r="UPH351" s="477"/>
      <c r="UPK351" s="477"/>
      <c r="UPP351" s="477"/>
      <c r="UPS351" s="477"/>
      <c r="UPX351" s="477"/>
      <c r="UQA351" s="477"/>
      <c r="UQF351" s="477"/>
      <c r="UQI351" s="477"/>
      <c r="UQN351" s="477"/>
      <c r="UQQ351" s="477"/>
      <c r="UQV351" s="477"/>
      <c r="UQY351" s="477"/>
      <c r="URD351" s="477"/>
      <c r="URG351" s="477"/>
      <c r="URL351" s="477"/>
      <c r="URO351" s="477"/>
      <c r="URT351" s="477"/>
      <c r="URW351" s="477"/>
      <c r="USB351" s="477"/>
      <c r="USE351" s="477"/>
      <c r="USJ351" s="477"/>
      <c r="USM351" s="477"/>
      <c r="USR351" s="477"/>
      <c r="USU351" s="477"/>
      <c r="USZ351" s="477"/>
      <c r="UTC351" s="477"/>
      <c r="UTH351" s="477"/>
      <c r="UTK351" s="477"/>
      <c r="UTP351" s="477"/>
      <c r="UTS351" s="477"/>
      <c r="UTX351" s="477"/>
      <c r="UUA351" s="477"/>
      <c r="UUF351" s="477"/>
      <c r="UUI351" s="477"/>
      <c r="UUN351" s="477"/>
      <c r="UUQ351" s="477"/>
      <c r="UUV351" s="477"/>
      <c r="UUY351" s="477"/>
      <c r="UVD351" s="477"/>
      <c r="UVG351" s="477"/>
      <c r="UVL351" s="477"/>
      <c r="UVO351" s="477"/>
      <c r="UVT351" s="477"/>
      <c r="UVW351" s="477"/>
      <c r="UWB351" s="477"/>
      <c r="UWE351" s="477"/>
      <c r="UWJ351" s="477"/>
      <c r="UWM351" s="477"/>
      <c r="UWR351" s="477"/>
      <c r="UWU351" s="477"/>
      <c r="UWZ351" s="477"/>
      <c r="UXC351" s="477"/>
      <c r="UXH351" s="477"/>
      <c r="UXK351" s="477"/>
      <c r="UXP351" s="477"/>
      <c r="UXS351" s="477"/>
      <c r="UXX351" s="477"/>
      <c r="UYA351" s="477"/>
      <c r="UYF351" s="477"/>
      <c r="UYI351" s="477"/>
      <c r="UYN351" s="477"/>
      <c r="UYQ351" s="477"/>
      <c r="UYV351" s="477"/>
      <c r="UYY351" s="477"/>
      <c r="UZD351" s="477"/>
      <c r="UZG351" s="477"/>
      <c r="UZL351" s="477"/>
      <c r="UZO351" s="477"/>
      <c r="UZT351" s="477"/>
      <c r="UZW351" s="477"/>
      <c r="VAB351" s="477"/>
      <c r="VAE351" s="477"/>
      <c r="VAJ351" s="477"/>
      <c r="VAM351" s="477"/>
      <c r="VAR351" s="477"/>
      <c r="VAU351" s="477"/>
      <c r="VAZ351" s="477"/>
      <c r="VBC351" s="477"/>
      <c r="VBH351" s="477"/>
      <c r="VBK351" s="477"/>
      <c r="VBP351" s="477"/>
      <c r="VBS351" s="477"/>
      <c r="VBX351" s="477"/>
      <c r="VCA351" s="477"/>
      <c r="VCF351" s="477"/>
      <c r="VCI351" s="477"/>
      <c r="VCN351" s="477"/>
      <c r="VCQ351" s="477"/>
      <c r="VCV351" s="477"/>
      <c r="VCY351" s="477"/>
      <c r="VDD351" s="477"/>
      <c r="VDG351" s="477"/>
      <c r="VDL351" s="477"/>
      <c r="VDO351" s="477"/>
      <c r="VDT351" s="477"/>
      <c r="VDW351" s="477"/>
      <c r="VEB351" s="477"/>
      <c r="VEE351" s="477"/>
      <c r="VEJ351" s="477"/>
      <c r="VEM351" s="477"/>
      <c r="VER351" s="477"/>
      <c r="VEU351" s="477"/>
      <c r="VEZ351" s="477"/>
      <c r="VFC351" s="477"/>
      <c r="VFH351" s="477"/>
      <c r="VFK351" s="477"/>
      <c r="VFP351" s="477"/>
      <c r="VFS351" s="477"/>
      <c r="VFX351" s="477"/>
      <c r="VGA351" s="477"/>
      <c r="VGF351" s="477"/>
      <c r="VGI351" s="477"/>
      <c r="VGN351" s="477"/>
      <c r="VGQ351" s="477"/>
      <c r="VGV351" s="477"/>
      <c r="VGY351" s="477"/>
      <c r="VHD351" s="477"/>
      <c r="VHG351" s="477"/>
      <c r="VHL351" s="477"/>
      <c r="VHO351" s="477"/>
      <c r="VHT351" s="477"/>
      <c r="VHW351" s="477"/>
      <c r="VIB351" s="477"/>
      <c r="VIE351" s="477"/>
      <c r="VIJ351" s="477"/>
      <c r="VIM351" s="477"/>
      <c r="VIR351" s="477"/>
      <c r="VIU351" s="477"/>
      <c r="VIZ351" s="477"/>
      <c r="VJC351" s="477"/>
      <c r="VJH351" s="477"/>
      <c r="VJK351" s="477"/>
      <c r="VJP351" s="477"/>
      <c r="VJS351" s="477"/>
      <c r="VJX351" s="477"/>
      <c r="VKA351" s="477"/>
      <c r="VKF351" s="477"/>
      <c r="VKI351" s="477"/>
      <c r="VKN351" s="477"/>
      <c r="VKQ351" s="477"/>
      <c r="VKV351" s="477"/>
      <c r="VKY351" s="477"/>
      <c r="VLD351" s="477"/>
      <c r="VLG351" s="477"/>
      <c r="VLL351" s="477"/>
      <c r="VLO351" s="477"/>
      <c r="VLT351" s="477"/>
      <c r="VLW351" s="477"/>
      <c r="VMB351" s="477"/>
      <c r="VME351" s="477"/>
      <c r="VMJ351" s="477"/>
      <c r="VMM351" s="477"/>
      <c r="VMR351" s="477"/>
      <c r="VMU351" s="477"/>
      <c r="VMZ351" s="477"/>
      <c r="VNC351" s="477"/>
      <c r="VNH351" s="477"/>
      <c r="VNK351" s="477"/>
      <c r="VNP351" s="477"/>
      <c r="VNS351" s="477"/>
      <c r="VNX351" s="477"/>
      <c r="VOA351" s="477"/>
      <c r="VOF351" s="477"/>
      <c r="VOI351" s="477"/>
      <c r="VON351" s="477"/>
      <c r="VOQ351" s="477"/>
      <c r="VOV351" s="477"/>
      <c r="VOY351" s="477"/>
      <c r="VPD351" s="477"/>
      <c r="VPG351" s="477"/>
      <c r="VPL351" s="477"/>
      <c r="VPO351" s="477"/>
      <c r="VPT351" s="477"/>
      <c r="VPW351" s="477"/>
      <c r="VQB351" s="477"/>
      <c r="VQE351" s="477"/>
      <c r="VQJ351" s="477"/>
      <c r="VQM351" s="477"/>
      <c r="VQR351" s="477"/>
      <c r="VQU351" s="477"/>
      <c r="VQZ351" s="477"/>
      <c r="VRC351" s="477"/>
      <c r="VRH351" s="477"/>
      <c r="VRK351" s="477"/>
      <c r="VRP351" s="477"/>
      <c r="VRS351" s="477"/>
      <c r="VRX351" s="477"/>
      <c r="VSA351" s="477"/>
      <c r="VSF351" s="477"/>
      <c r="VSI351" s="477"/>
      <c r="VSN351" s="477"/>
      <c r="VSQ351" s="477"/>
      <c r="VSV351" s="477"/>
      <c r="VSY351" s="477"/>
      <c r="VTD351" s="477"/>
      <c r="VTG351" s="477"/>
      <c r="VTL351" s="477"/>
      <c r="VTO351" s="477"/>
      <c r="VTT351" s="477"/>
      <c r="VTW351" s="477"/>
      <c r="VUB351" s="477"/>
      <c r="VUE351" s="477"/>
      <c r="VUJ351" s="477"/>
      <c r="VUM351" s="477"/>
      <c r="VUR351" s="477"/>
      <c r="VUU351" s="477"/>
      <c r="VUZ351" s="477"/>
      <c r="VVC351" s="477"/>
      <c r="VVH351" s="477"/>
      <c r="VVK351" s="477"/>
      <c r="VVP351" s="477"/>
      <c r="VVS351" s="477"/>
      <c r="VVX351" s="477"/>
      <c r="VWA351" s="477"/>
      <c r="VWF351" s="477"/>
      <c r="VWI351" s="477"/>
      <c r="VWN351" s="477"/>
      <c r="VWQ351" s="477"/>
      <c r="VWV351" s="477"/>
      <c r="VWY351" s="477"/>
      <c r="VXD351" s="477"/>
      <c r="VXG351" s="477"/>
      <c r="VXL351" s="477"/>
      <c r="VXO351" s="477"/>
      <c r="VXT351" s="477"/>
      <c r="VXW351" s="477"/>
      <c r="VYB351" s="477"/>
      <c r="VYE351" s="477"/>
      <c r="VYJ351" s="477"/>
      <c r="VYM351" s="477"/>
      <c r="VYR351" s="477"/>
      <c r="VYU351" s="477"/>
      <c r="VYZ351" s="477"/>
      <c r="VZC351" s="477"/>
      <c r="VZH351" s="477"/>
      <c r="VZK351" s="477"/>
      <c r="VZP351" s="477"/>
      <c r="VZS351" s="477"/>
      <c r="VZX351" s="477"/>
      <c r="WAA351" s="477"/>
      <c r="WAF351" s="477"/>
      <c r="WAI351" s="477"/>
      <c r="WAN351" s="477"/>
      <c r="WAQ351" s="477"/>
      <c r="WAV351" s="477"/>
      <c r="WAY351" s="477"/>
      <c r="WBD351" s="477"/>
      <c r="WBG351" s="477"/>
      <c r="WBL351" s="477"/>
      <c r="WBO351" s="477"/>
      <c r="WBT351" s="477"/>
      <c r="WBW351" s="477"/>
      <c r="WCB351" s="477"/>
      <c r="WCE351" s="477"/>
      <c r="WCJ351" s="477"/>
      <c r="WCM351" s="477"/>
      <c r="WCR351" s="477"/>
      <c r="WCU351" s="477"/>
      <c r="WCZ351" s="477"/>
      <c r="WDC351" s="477"/>
      <c r="WDH351" s="477"/>
      <c r="WDK351" s="477"/>
      <c r="WDP351" s="477"/>
      <c r="WDS351" s="477"/>
      <c r="WDX351" s="477"/>
      <c r="WEA351" s="477"/>
      <c r="WEF351" s="477"/>
      <c r="WEI351" s="477"/>
      <c r="WEN351" s="477"/>
      <c r="WEQ351" s="477"/>
      <c r="WEV351" s="477"/>
      <c r="WEY351" s="477"/>
      <c r="WFD351" s="477"/>
      <c r="WFG351" s="477"/>
      <c r="WFL351" s="477"/>
      <c r="WFO351" s="477"/>
      <c r="WFT351" s="477"/>
      <c r="WFW351" s="477"/>
      <c r="WGB351" s="477"/>
      <c r="WGE351" s="477"/>
      <c r="WGJ351" s="477"/>
      <c r="WGM351" s="477"/>
      <c r="WGR351" s="477"/>
      <c r="WGU351" s="477"/>
      <c r="WGZ351" s="477"/>
      <c r="WHC351" s="477"/>
      <c r="WHH351" s="477"/>
      <c r="WHK351" s="477"/>
      <c r="WHP351" s="477"/>
      <c r="WHS351" s="477"/>
      <c r="WHX351" s="477"/>
      <c r="WIA351" s="477"/>
      <c r="WIF351" s="477"/>
      <c r="WII351" s="477"/>
      <c r="WIN351" s="477"/>
      <c r="WIQ351" s="477"/>
      <c r="WIV351" s="477"/>
      <c r="WIY351" s="477"/>
      <c r="WJD351" s="477"/>
      <c r="WJG351" s="477"/>
      <c r="WJL351" s="477"/>
      <c r="WJO351" s="477"/>
      <c r="WJT351" s="477"/>
      <c r="WJW351" s="477"/>
      <c r="WKB351" s="477"/>
      <c r="WKE351" s="477"/>
      <c r="WKJ351" s="477"/>
      <c r="WKM351" s="477"/>
      <c r="WKR351" s="477"/>
      <c r="WKU351" s="477"/>
      <c r="WKZ351" s="477"/>
      <c r="WLC351" s="477"/>
      <c r="WLH351" s="477"/>
      <c r="WLK351" s="477"/>
      <c r="WLP351" s="477"/>
      <c r="WLS351" s="477"/>
      <c r="WLX351" s="477"/>
      <c r="WMA351" s="477"/>
      <c r="WMF351" s="477"/>
      <c r="WMI351" s="477"/>
      <c r="WMN351" s="477"/>
      <c r="WMQ351" s="477"/>
      <c r="WMV351" s="477"/>
      <c r="WMY351" s="477"/>
      <c r="WND351" s="477"/>
      <c r="WNG351" s="477"/>
      <c r="WNL351" s="477"/>
      <c r="WNO351" s="477"/>
      <c r="WNT351" s="477"/>
      <c r="WNW351" s="477"/>
      <c r="WOB351" s="477"/>
      <c r="WOE351" s="477"/>
      <c r="WOJ351" s="477"/>
      <c r="WOM351" s="477"/>
      <c r="WOR351" s="477"/>
      <c r="WOU351" s="477"/>
      <c r="WOZ351" s="477"/>
      <c r="WPC351" s="477"/>
      <c r="WPH351" s="477"/>
      <c r="WPK351" s="477"/>
      <c r="WPP351" s="477"/>
      <c r="WPS351" s="477"/>
      <c r="WPX351" s="477"/>
      <c r="WQA351" s="477"/>
      <c r="WQF351" s="477"/>
      <c r="WQI351" s="477"/>
      <c r="WQN351" s="477"/>
      <c r="WQQ351" s="477"/>
      <c r="WQV351" s="477"/>
      <c r="WQY351" s="477"/>
      <c r="WRD351" s="477"/>
      <c r="WRG351" s="477"/>
      <c r="WRL351" s="477"/>
      <c r="WRO351" s="477"/>
      <c r="WRT351" s="477"/>
      <c r="WRW351" s="477"/>
      <c r="WSB351" s="477"/>
      <c r="WSE351" s="477"/>
      <c r="WSJ351" s="477"/>
      <c r="WSM351" s="477"/>
      <c r="WSR351" s="477"/>
      <c r="WSU351" s="477"/>
      <c r="WSZ351" s="477"/>
      <c r="WTC351" s="477"/>
      <c r="WTH351" s="477"/>
      <c r="WTK351" s="477"/>
      <c r="WTP351" s="477"/>
      <c r="WTS351" s="477"/>
      <c r="WTX351" s="477"/>
      <c r="WUA351" s="477"/>
      <c r="WUF351" s="477"/>
      <c r="WUI351" s="477"/>
      <c r="WUN351" s="477"/>
      <c r="WUQ351" s="477"/>
      <c r="WUV351" s="477"/>
      <c r="WUY351" s="477"/>
      <c r="WVD351" s="477"/>
      <c r="WVG351" s="477"/>
      <c r="WVL351" s="477"/>
      <c r="WVO351" s="477"/>
      <c r="WVT351" s="477"/>
      <c r="WVW351" s="477"/>
      <c r="WWB351" s="477"/>
      <c r="WWE351" s="477"/>
      <c r="WWJ351" s="477"/>
      <c r="WWM351" s="477"/>
      <c r="WWR351" s="477"/>
      <c r="WWU351" s="477"/>
      <c r="WWZ351" s="477"/>
      <c r="WXC351" s="477"/>
      <c r="WXH351" s="477"/>
      <c r="WXK351" s="477"/>
      <c r="WXP351" s="477"/>
      <c r="WXS351" s="477"/>
      <c r="WXX351" s="477"/>
      <c r="WYA351" s="477"/>
      <c r="WYF351" s="477"/>
      <c r="WYI351" s="477"/>
      <c r="WYN351" s="477"/>
      <c r="WYQ351" s="477"/>
      <c r="WYV351" s="477"/>
      <c r="WYY351" s="477"/>
      <c r="WZD351" s="477"/>
      <c r="WZG351" s="477"/>
      <c r="WZL351" s="477"/>
      <c r="WZO351" s="477"/>
      <c r="WZT351" s="477"/>
      <c r="WZW351" s="477"/>
      <c r="XAB351" s="477"/>
      <c r="XAE351" s="477"/>
      <c r="XAJ351" s="477"/>
      <c r="XAM351" s="477"/>
      <c r="XAR351" s="477"/>
      <c r="XAU351" s="477"/>
      <c r="XAZ351" s="477"/>
      <c r="XBC351" s="477"/>
      <c r="XBH351" s="477"/>
      <c r="XBK351" s="477"/>
      <c r="XBP351" s="477"/>
      <c r="XBS351" s="477"/>
      <c r="XBX351" s="477"/>
      <c r="XCA351" s="477"/>
      <c r="XCF351" s="477"/>
      <c r="XCI351" s="477"/>
      <c r="XCN351" s="477"/>
      <c r="XCQ351" s="477"/>
      <c r="XCV351" s="477"/>
      <c r="XCY351" s="477"/>
      <c r="XDD351" s="477"/>
      <c r="XDG351" s="477"/>
      <c r="XDL351" s="477"/>
      <c r="XDO351" s="477"/>
      <c r="XDT351" s="477"/>
      <c r="XDW351" s="477"/>
      <c r="XEB351" s="477"/>
      <c r="XEE351" s="477"/>
      <c r="XEJ351" s="477"/>
      <c r="XEM351" s="477"/>
      <c r="XER351" s="477"/>
      <c r="XEU351" s="477"/>
      <c r="XEZ351" s="477"/>
      <c r="XFC351" s="477"/>
    </row>
    <row r="352" spans="1:1023 1028:2047 2052:3071 3076:4095 4100:5119 5124:6143 6148:7167 7172:8191 8196:9215 9220:10239 10244:11263 11268:12287 12292:13311 13316:14335 14340:15359 15364:16383" ht="79.5" customHeight="1" x14ac:dyDescent="0.25">
      <c r="A352" s="35" t="str">
        <f>+'PAI 2025 GPS rempl2)'!A361</f>
        <v>50.1.1</v>
      </c>
      <c r="B352" s="60" t="str">
        <f>VLOOKUP(A352,'Dimensión 7 - Control Interno'!$B$10:$B$18,1,0)</f>
        <v>50.1.1</v>
      </c>
      <c r="C352" s="158" t="s">
        <v>512</v>
      </c>
      <c r="D352" s="158">
        <v>4</v>
      </c>
      <c r="E352" s="158" t="s">
        <v>489</v>
      </c>
      <c r="F352" s="158" t="s">
        <v>517</v>
      </c>
      <c r="G352" s="158" t="s">
        <v>19</v>
      </c>
      <c r="H352" s="158">
        <v>0</v>
      </c>
      <c r="I352" s="158">
        <v>0</v>
      </c>
      <c r="J352" s="158">
        <v>0</v>
      </c>
      <c r="K352" s="158" t="s">
        <v>19</v>
      </c>
      <c r="L352" s="158" t="s">
        <v>19</v>
      </c>
      <c r="M352" s="158" t="s">
        <v>19</v>
      </c>
      <c r="N352" s="158" t="s">
        <v>514</v>
      </c>
      <c r="O352" s="158" t="s">
        <v>19</v>
      </c>
      <c r="P352" s="158" t="s">
        <v>152</v>
      </c>
      <c r="Q352" s="158">
        <v>80</v>
      </c>
      <c r="R352" s="158">
        <v>100</v>
      </c>
      <c r="S352" s="158" t="s">
        <v>515</v>
      </c>
      <c r="T352" s="158" t="s">
        <v>516</v>
      </c>
      <c r="U352" s="165">
        <v>45659</v>
      </c>
      <c r="V352" s="165">
        <v>46022</v>
      </c>
      <c r="W352" s="158" t="s">
        <v>512</v>
      </c>
      <c r="X352" s="359">
        <v>40</v>
      </c>
      <c r="Y352" s="158">
        <v>43</v>
      </c>
      <c r="Z352" s="158" t="s">
        <v>2500</v>
      </c>
      <c r="AA352" s="165"/>
      <c r="AB352" s="158">
        <v>43</v>
      </c>
      <c r="AC352" s="158" t="s">
        <v>2501</v>
      </c>
      <c r="AD352" s="165"/>
      <c r="AE352" s="158"/>
      <c r="AF352" s="158">
        <v>17.2</v>
      </c>
    </row>
    <row r="353" spans="1:1023 1028:2047 2052:3071 3076:4095 4100:5119 5124:6143 6148:7167 7172:8191 8196:9215 9220:10239 10244:11263 11268:12287 12292:13311 13316:14335 14340:15359 15364:16383" ht="70.5" customHeight="1" x14ac:dyDescent="0.25">
      <c r="A353" s="35" t="str">
        <f>+'PAI 2025 GPS rempl2)'!A362</f>
        <v>50.1.2</v>
      </c>
      <c r="B353" s="60" t="str">
        <f>VLOOKUP(A353,'Dimensión 7 - Control Interno'!$B$10:$B$18,1,0)</f>
        <v>50.1.2</v>
      </c>
      <c r="C353" s="158" t="s">
        <v>512</v>
      </c>
      <c r="D353" s="158">
        <v>4</v>
      </c>
      <c r="E353" s="158" t="s">
        <v>489</v>
      </c>
      <c r="F353" s="158" t="s">
        <v>518</v>
      </c>
      <c r="G353" s="158" t="s">
        <v>19</v>
      </c>
      <c r="H353" s="158">
        <v>0</v>
      </c>
      <c r="I353" s="158">
        <v>0</v>
      </c>
      <c r="J353" s="158">
        <v>0</v>
      </c>
      <c r="K353" s="158" t="s">
        <v>19</v>
      </c>
      <c r="L353" s="158" t="s">
        <v>19</v>
      </c>
      <c r="M353" s="158" t="s">
        <v>19</v>
      </c>
      <c r="N353" s="158" t="s">
        <v>514</v>
      </c>
      <c r="O353" s="158" t="s">
        <v>19</v>
      </c>
      <c r="P353" s="158" t="s">
        <v>153</v>
      </c>
      <c r="Q353" s="158">
        <v>20</v>
      </c>
      <c r="R353" s="158">
        <v>2</v>
      </c>
      <c r="S353" s="165" t="s">
        <v>487</v>
      </c>
      <c r="T353" s="165" t="s">
        <v>519</v>
      </c>
      <c r="U353" s="165">
        <v>45811</v>
      </c>
      <c r="V353" s="165">
        <v>46022</v>
      </c>
      <c r="W353" s="158" t="s">
        <v>512</v>
      </c>
      <c r="X353" s="359">
        <v>10</v>
      </c>
      <c r="Y353" s="158">
        <v>0</v>
      </c>
      <c r="Z353" s="158">
        <v>0</v>
      </c>
      <c r="AA353" s="165"/>
      <c r="AB353" s="158">
        <v>0</v>
      </c>
      <c r="AC353" s="158">
        <v>0</v>
      </c>
      <c r="AD353" s="165"/>
      <c r="AE353" s="158"/>
      <c r="AF353" s="158">
        <v>0</v>
      </c>
    </row>
    <row r="354" spans="1:1023 1028:2047 2052:3071 3076:4095 4100:5119 5124:6143 6148:7167 7172:8191 8196:9215 9220:10239 10244:11263 11268:12287 12292:13311 13316:14335 14340:15359 15364:16383" ht="81" customHeight="1" x14ac:dyDescent="0.25">
      <c r="A354" s="359" t="str">
        <f>+'PAI 2025 GPS rempl2)'!A363</f>
        <v>50.2</v>
      </c>
      <c r="B354" s="359" t="str">
        <f>VLOOKUP(A354,'Dimensión 7 - Control Interno'!$B$10:$B$18,1,0)</f>
        <v>50.2</v>
      </c>
      <c r="C354" s="360" t="s">
        <v>512</v>
      </c>
      <c r="D354" s="359">
        <v>4</v>
      </c>
      <c r="E354" s="359" t="s">
        <v>482</v>
      </c>
      <c r="F354" s="360" t="s">
        <v>520</v>
      </c>
      <c r="G354" s="359" t="s">
        <v>484</v>
      </c>
      <c r="H354" s="359" t="s">
        <v>61</v>
      </c>
      <c r="I354" s="359" t="s">
        <v>1776</v>
      </c>
      <c r="J354" s="359" t="s">
        <v>1433</v>
      </c>
      <c r="K354" s="360" t="s">
        <v>1865</v>
      </c>
      <c r="L354" s="359" t="s">
        <v>485</v>
      </c>
      <c r="M354" s="359" t="s">
        <v>19</v>
      </c>
      <c r="N354" s="360" t="s">
        <v>514</v>
      </c>
      <c r="O354" s="359">
        <v>0</v>
      </c>
      <c r="P354" s="359" t="s">
        <v>1862</v>
      </c>
      <c r="Q354" s="359">
        <v>25</v>
      </c>
      <c r="R354" s="359">
        <v>1</v>
      </c>
      <c r="S354" s="360" t="s">
        <v>487</v>
      </c>
      <c r="T354" s="359" t="s">
        <v>1863</v>
      </c>
      <c r="U354" s="360">
        <v>45748</v>
      </c>
      <c r="V354" s="360">
        <v>45869</v>
      </c>
      <c r="W354" s="359" t="s">
        <v>512</v>
      </c>
      <c r="X354" s="359">
        <v>25</v>
      </c>
      <c r="Y354" s="359">
        <v>100</v>
      </c>
      <c r="Z354" s="359" t="s">
        <v>2502</v>
      </c>
      <c r="AA354" s="360">
        <v>45768</v>
      </c>
      <c r="AB354" s="370">
        <v>100</v>
      </c>
      <c r="AC354" s="359" t="s">
        <v>2503</v>
      </c>
      <c r="AD354" s="360">
        <v>45804</v>
      </c>
      <c r="AE354" s="371">
        <v>100</v>
      </c>
      <c r="AF354" s="359">
        <v>25</v>
      </c>
      <c r="AJ354" s="477"/>
      <c r="AM354" s="477"/>
      <c r="AR354" s="477"/>
      <c r="AU354" s="477"/>
      <c r="AZ354" s="477"/>
      <c r="BC354" s="477"/>
      <c r="BH354" s="477"/>
      <c r="BK354" s="477"/>
      <c r="BP354" s="477"/>
      <c r="BS354" s="477"/>
      <c r="BX354" s="477"/>
      <c r="CA354" s="477"/>
      <c r="CF354" s="477"/>
      <c r="CI354" s="477"/>
      <c r="CN354" s="477"/>
      <c r="CQ354" s="477"/>
      <c r="CV354" s="477"/>
      <c r="CY354" s="477"/>
      <c r="DD354" s="477"/>
      <c r="DG354" s="477"/>
      <c r="DL354" s="477"/>
      <c r="DO354" s="477"/>
      <c r="DT354" s="477"/>
      <c r="DW354" s="477"/>
      <c r="EB354" s="477"/>
      <c r="EE354" s="477"/>
      <c r="EJ354" s="477"/>
      <c r="EM354" s="477"/>
      <c r="ER354" s="477"/>
      <c r="EU354" s="477"/>
      <c r="EZ354" s="477"/>
      <c r="FC354" s="477"/>
      <c r="FH354" s="477"/>
      <c r="FK354" s="477"/>
      <c r="FP354" s="477"/>
      <c r="FS354" s="477"/>
      <c r="FX354" s="477"/>
      <c r="GA354" s="477"/>
      <c r="GF354" s="477"/>
      <c r="GI354" s="477"/>
      <c r="GN354" s="477"/>
      <c r="GQ354" s="477"/>
      <c r="GV354" s="477"/>
      <c r="GY354" s="477"/>
      <c r="HD354" s="477"/>
      <c r="HG354" s="477"/>
      <c r="HL354" s="477"/>
      <c r="HO354" s="477"/>
      <c r="HT354" s="477"/>
      <c r="HW354" s="477"/>
      <c r="IB354" s="477"/>
      <c r="IE354" s="477"/>
      <c r="IJ354" s="477"/>
      <c r="IM354" s="477"/>
      <c r="IR354" s="477"/>
      <c r="IU354" s="477"/>
      <c r="IZ354" s="477"/>
      <c r="JC354" s="477"/>
      <c r="JH354" s="477"/>
      <c r="JK354" s="477"/>
      <c r="JP354" s="477"/>
      <c r="JS354" s="477"/>
      <c r="JX354" s="477"/>
      <c r="KA354" s="477"/>
      <c r="KF354" s="477"/>
      <c r="KI354" s="477"/>
      <c r="KN354" s="477"/>
      <c r="KQ354" s="477"/>
      <c r="KV354" s="477"/>
      <c r="KY354" s="477"/>
      <c r="LD354" s="477"/>
      <c r="LG354" s="477"/>
      <c r="LL354" s="477"/>
      <c r="LO354" s="477"/>
      <c r="LT354" s="477"/>
      <c r="LW354" s="477"/>
      <c r="MB354" s="477"/>
      <c r="ME354" s="477"/>
      <c r="MJ354" s="477"/>
      <c r="MM354" s="477"/>
      <c r="MR354" s="477"/>
      <c r="MU354" s="477"/>
      <c r="MZ354" s="477"/>
      <c r="NC354" s="477"/>
      <c r="NH354" s="477"/>
      <c r="NK354" s="477"/>
      <c r="NP354" s="477"/>
      <c r="NS354" s="477"/>
      <c r="NX354" s="477"/>
      <c r="OA354" s="477"/>
      <c r="OF354" s="477"/>
      <c r="OI354" s="477"/>
      <c r="ON354" s="477"/>
      <c r="OQ354" s="477"/>
      <c r="OV354" s="477"/>
      <c r="OY354" s="477"/>
      <c r="PD354" s="477"/>
      <c r="PG354" s="477"/>
      <c r="PL354" s="477"/>
      <c r="PO354" s="477"/>
      <c r="PT354" s="477"/>
      <c r="PW354" s="477"/>
      <c r="QB354" s="477"/>
      <c r="QE354" s="477"/>
      <c r="QJ354" s="477"/>
      <c r="QM354" s="477"/>
      <c r="QR354" s="477"/>
      <c r="QU354" s="477"/>
      <c r="QZ354" s="477"/>
      <c r="RC354" s="477"/>
      <c r="RH354" s="477"/>
      <c r="RK354" s="477"/>
      <c r="RP354" s="477"/>
      <c r="RS354" s="477"/>
      <c r="RX354" s="477"/>
      <c r="SA354" s="477"/>
      <c r="SF354" s="477"/>
      <c r="SI354" s="477"/>
      <c r="SN354" s="477"/>
      <c r="SQ354" s="477"/>
      <c r="SV354" s="477"/>
      <c r="SY354" s="477"/>
      <c r="TD354" s="477"/>
      <c r="TG354" s="477"/>
      <c r="TL354" s="477"/>
      <c r="TO354" s="477"/>
      <c r="TT354" s="477"/>
      <c r="TW354" s="477"/>
      <c r="UB354" s="477"/>
      <c r="UE354" s="477"/>
      <c r="UJ354" s="477"/>
      <c r="UM354" s="477"/>
      <c r="UR354" s="477"/>
      <c r="UU354" s="477"/>
      <c r="UZ354" s="477"/>
      <c r="VC354" s="477"/>
      <c r="VH354" s="477"/>
      <c r="VK354" s="477"/>
      <c r="VP354" s="477"/>
      <c r="VS354" s="477"/>
      <c r="VX354" s="477"/>
      <c r="WA354" s="477"/>
      <c r="WF354" s="477"/>
      <c r="WI354" s="477"/>
      <c r="WN354" s="477"/>
      <c r="WQ354" s="477"/>
      <c r="WV354" s="477"/>
      <c r="WY354" s="477"/>
      <c r="XD354" s="477"/>
      <c r="XG354" s="477"/>
      <c r="XL354" s="477"/>
      <c r="XO354" s="477"/>
      <c r="XT354" s="477"/>
      <c r="XW354" s="477"/>
      <c r="YB354" s="477"/>
      <c r="YE354" s="477"/>
      <c r="YJ354" s="477"/>
      <c r="YM354" s="477"/>
      <c r="YR354" s="477"/>
      <c r="YU354" s="477"/>
      <c r="YZ354" s="477"/>
      <c r="ZC354" s="477"/>
      <c r="ZH354" s="477"/>
      <c r="ZK354" s="477"/>
      <c r="ZP354" s="477"/>
      <c r="ZS354" s="477"/>
      <c r="ZX354" s="477"/>
      <c r="AAA354" s="477"/>
      <c r="AAF354" s="477"/>
      <c r="AAI354" s="477"/>
      <c r="AAN354" s="477"/>
      <c r="AAQ354" s="477"/>
      <c r="AAV354" s="477"/>
      <c r="AAY354" s="477"/>
      <c r="ABD354" s="477"/>
      <c r="ABG354" s="477"/>
      <c r="ABL354" s="477"/>
      <c r="ABO354" s="477"/>
      <c r="ABT354" s="477"/>
      <c r="ABW354" s="477"/>
      <c r="ACB354" s="477"/>
      <c r="ACE354" s="477"/>
      <c r="ACJ354" s="477"/>
      <c r="ACM354" s="477"/>
      <c r="ACR354" s="477"/>
      <c r="ACU354" s="477"/>
      <c r="ACZ354" s="477"/>
      <c r="ADC354" s="477"/>
      <c r="ADH354" s="477"/>
      <c r="ADK354" s="477"/>
      <c r="ADP354" s="477"/>
      <c r="ADS354" s="477"/>
      <c r="ADX354" s="477"/>
      <c r="AEA354" s="477"/>
      <c r="AEF354" s="477"/>
      <c r="AEI354" s="477"/>
      <c r="AEN354" s="477"/>
      <c r="AEQ354" s="477"/>
      <c r="AEV354" s="477"/>
      <c r="AEY354" s="477"/>
      <c r="AFD354" s="477"/>
      <c r="AFG354" s="477"/>
      <c r="AFL354" s="477"/>
      <c r="AFO354" s="477"/>
      <c r="AFT354" s="477"/>
      <c r="AFW354" s="477"/>
      <c r="AGB354" s="477"/>
      <c r="AGE354" s="477"/>
      <c r="AGJ354" s="477"/>
      <c r="AGM354" s="477"/>
      <c r="AGR354" s="477"/>
      <c r="AGU354" s="477"/>
      <c r="AGZ354" s="477"/>
      <c r="AHC354" s="477"/>
      <c r="AHH354" s="477"/>
      <c r="AHK354" s="477"/>
      <c r="AHP354" s="477"/>
      <c r="AHS354" s="477"/>
      <c r="AHX354" s="477"/>
      <c r="AIA354" s="477"/>
      <c r="AIF354" s="477"/>
      <c r="AII354" s="477"/>
      <c r="AIN354" s="477"/>
      <c r="AIQ354" s="477"/>
      <c r="AIV354" s="477"/>
      <c r="AIY354" s="477"/>
      <c r="AJD354" s="477"/>
      <c r="AJG354" s="477"/>
      <c r="AJL354" s="477"/>
      <c r="AJO354" s="477"/>
      <c r="AJT354" s="477"/>
      <c r="AJW354" s="477"/>
      <c r="AKB354" s="477"/>
      <c r="AKE354" s="477"/>
      <c r="AKJ354" s="477"/>
      <c r="AKM354" s="477"/>
      <c r="AKR354" s="477"/>
      <c r="AKU354" s="477"/>
      <c r="AKZ354" s="477"/>
      <c r="ALC354" s="477"/>
      <c r="ALH354" s="477"/>
      <c r="ALK354" s="477"/>
      <c r="ALP354" s="477"/>
      <c r="ALS354" s="477"/>
      <c r="ALX354" s="477"/>
      <c r="AMA354" s="477"/>
      <c r="AMF354" s="477"/>
      <c r="AMI354" s="477"/>
      <c r="AMN354" s="477"/>
      <c r="AMQ354" s="477"/>
      <c r="AMV354" s="477"/>
      <c r="AMY354" s="477"/>
      <c r="AND354" s="477"/>
      <c r="ANG354" s="477"/>
      <c r="ANL354" s="477"/>
      <c r="ANO354" s="477"/>
      <c r="ANT354" s="477"/>
      <c r="ANW354" s="477"/>
      <c r="AOB354" s="477"/>
      <c r="AOE354" s="477"/>
      <c r="AOJ354" s="477"/>
      <c r="AOM354" s="477"/>
      <c r="AOR354" s="477"/>
      <c r="AOU354" s="477"/>
      <c r="AOZ354" s="477"/>
      <c r="APC354" s="477"/>
      <c r="APH354" s="477"/>
      <c r="APK354" s="477"/>
      <c r="APP354" s="477"/>
      <c r="APS354" s="477"/>
      <c r="APX354" s="477"/>
      <c r="AQA354" s="477"/>
      <c r="AQF354" s="477"/>
      <c r="AQI354" s="477"/>
      <c r="AQN354" s="477"/>
      <c r="AQQ354" s="477"/>
      <c r="AQV354" s="477"/>
      <c r="AQY354" s="477"/>
      <c r="ARD354" s="477"/>
      <c r="ARG354" s="477"/>
      <c r="ARL354" s="477"/>
      <c r="ARO354" s="477"/>
      <c r="ART354" s="477"/>
      <c r="ARW354" s="477"/>
      <c r="ASB354" s="477"/>
      <c r="ASE354" s="477"/>
      <c r="ASJ354" s="477"/>
      <c r="ASM354" s="477"/>
      <c r="ASR354" s="477"/>
      <c r="ASU354" s="477"/>
      <c r="ASZ354" s="477"/>
      <c r="ATC354" s="477"/>
      <c r="ATH354" s="477"/>
      <c r="ATK354" s="477"/>
      <c r="ATP354" s="477"/>
      <c r="ATS354" s="477"/>
      <c r="ATX354" s="477"/>
      <c r="AUA354" s="477"/>
      <c r="AUF354" s="477"/>
      <c r="AUI354" s="477"/>
      <c r="AUN354" s="477"/>
      <c r="AUQ354" s="477"/>
      <c r="AUV354" s="477"/>
      <c r="AUY354" s="477"/>
      <c r="AVD354" s="477"/>
      <c r="AVG354" s="477"/>
      <c r="AVL354" s="477"/>
      <c r="AVO354" s="477"/>
      <c r="AVT354" s="477"/>
      <c r="AVW354" s="477"/>
      <c r="AWB354" s="477"/>
      <c r="AWE354" s="477"/>
      <c r="AWJ354" s="477"/>
      <c r="AWM354" s="477"/>
      <c r="AWR354" s="477"/>
      <c r="AWU354" s="477"/>
      <c r="AWZ354" s="477"/>
      <c r="AXC354" s="477"/>
      <c r="AXH354" s="477"/>
      <c r="AXK354" s="477"/>
      <c r="AXP354" s="477"/>
      <c r="AXS354" s="477"/>
      <c r="AXX354" s="477"/>
      <c r="AYA354" s="477"/>
      <c r="AYF354" s="477"/>
      <c r="AYI354" s="477"/>
      <c r="AYN354" s="477"/>
      <c r="AYQ354" s="477"/>
      <c r="AYV354" s="477"/>
      <c r="AYY354" s="477"/>
      <c r="AZD354" s="477"/>
      <c r="AZG354" s="477"/>
      <c r="AZL354" s="477"/>
      <c r="AZO354" s="477"/>
      <c r="AZT354" s="477"/>
      <c r="AZW354" s="477"/>
      <c r="BAB354" s="477"/>
      <c r="BAE354" s="477"/>
      <c r="BAJ354" s="477"/>
      <c r="BAM354" s="477"/>
      <c r="BAR354" s="477"/>
      <c r="BAU354" s="477"/>
      <c r="BAZ354" s="477"/>
      <c r="BBC354" s="477"/>
      <c r="BBH354" s="477"/>
      <c r="BBK354" s="477"/>
      <c r="BBP354" s="477"/>
      <c r="BBS354" s="477"/>
      <c r="BBX354" s="477"/>
      <c r="BCA354" s="477"/>
      <c r="BCF354" s="477"/>
      <c r="BCI354" s="477"/>
      <c r="BCN354" s="477"/>
      <c r="BCQ354" s="477"/>
      <c r="BCV354" s="477"/>
      <c r="BCY354" s="477"/>
      <c r="BDD354" s="477"/>
      <c r="BDG354" s="477"/>
      <c r="BDL354" s="477"/>
      <c r="BDO354" s="477"/>
      <c r="BDT354" s="477"/>
      <c r="BDW354" s="477"/>
      <c r="BEB354" s="477"/>
      <c r="BEE354" s="477"/>
      <c r="BEJ354" s="477"/>
      <c r="BEM354" s="477"/>
      <c r="BER354" s="477"/>
      <c r="BEU354" s="477"/>
      <c r="BEZ354" s="477"/>
      <c r="BFC354" s="477"/>
      <c r="BFH354" s="477"/>
      <c r="BFK354" s="477"/>
      <c r="BFP354" s="477"/>
      <c r="BFS354" s="477"/>
      <c r="BFX354" s="477"/>
      <c r="BGA354" s="477"/>
      <c r="BGF354" s="477"/>
      <c r="BGI354" s="477"/>
      <c r="BGN354" s="477"/>
      <c r="BGQ354" s="477"/>
      <c r="BGV354" s="477"/>
      <c r="BGY354" s="477"/>
      <c r="BHD354" s="477"/>
      <c r="BHG354" s="477"/>
      <c r="BHL354" s="477"/>
      <c r="BHO354" s="477"/>
      <c r="BHT354" s="477"/>
      <c r="BHW354" s="477"/>
      <c r="BIB354" s="477"/>
      <c r="BIE354" s="477"/>
      <c r="BIJ354" s="477"/>
      <c r="BIM354" s="477"/>
      <c r="BIR354" s="477"/>
      <c r="BIU354" s="477"/>
      <c r="BIZ354" s="477"/>
      <c r="BJC354" s="477"/>
      <c r="BJH354" s="477"/>
      <c r="BJK354" s="477"/>
      <c r="BJP354" s="477"/>
      <c r="BJS354" s="477"/>
      <c r="BJX354" s="477"/>
      <c r="BKA354" s="477"/>
      <c r="BKF354" s="477"/>
      <c r="BKI354" s="477"/>
      <c r="BKN354" s="477"/>
      <c r="BKQ354" s="477"/>
      <c r="BKV354" s="477"/>
      <c r="BKY354" s="477"/>
      <c r="BLD354" s="477"/>
      <c r="BLG354" s="477"/>
      <c r="BLL354" s="477"/>
      <c r="BLO354" s="477"/>
      <c r="BLT354" s="477"/>
      <c r="BLW354" s="477"/>
      <c r="BMB354" s="477"/>
      <c r="BME354" s="477"/>
      <c r="BMJ354" s="477"/>
      <c r="BMM354" s="477"/>
      <c r="BMR354" s="477"/>
      <c r="BMU354" s="477"/>
      <c r="BMZ354" s="477"/>
      <c r="BNC354" s="477"/>
      <c r="BNH354" s="477"/>
      <c r="BNK354" s="477"/>
      <c r="BNP354" s="477"/>
      <c r="BNS354" s="477"/>
      <c r="BNX354" s="477"/>
      <c r="BOA354" s="477"/>
      <c r="BOF354" s="477"/>
      <c r="BOI354" s="477"/>
      <c r="BON354" s="477"/>
      <c r="BOQ354" s="477"/>
      <c r="BOV354" s="477"/>
      <c r="BOY354" s="477"/>
      <c r="BPD354" s="477"/>
      <c r="BPG354" s="477"/>
      <c r="BPL354" s="477"/>
      <c r="BPO354" s="477"/>
      <c r="BPT354" s="477"/>
      <c r="BPW354" s="477"/>
      <c r="BQB354" s="477"/>
      <c r="BQE354" s="477"/>
      <c r="BQJ354" s="477"/>
      <c r="BQM354" s="477"/>
      <c r="BQR354" s="477"/>
      <c r="BQU354" s="477"/>
      <c r="BQZ354" s="477"/>
      <c r="BRC354" s="477"/>
      <c r="BRH354" s="477"/>
      <c r="BRK354" s="477"/>
      <c r="BRP354" s="477"/>
      <c r="BRS354" s="477"/>
      <c r="BRX354" s="477"/>
      <c r="BSA354" s="477"/>
      <c r="BSF354" s="477"/>
      <c r="BSI354" s="477"/>
      <c r="BSN354" s="477"/>
      <c r="BSQ354" s="477"/>
      <c r="BSV354" s="477"/>
      <c r="BSY354" s="477"/>
      <c r="BTD354" s="477"/>
      <c r="BTG354" s="477"/>
      <c r="BTL354" s="477"/>
      <c r="BTO354" s="477"/>
      <c r="BTT354" s="477"/>
      <c r="BTW354" s="477"/>
      <c r="BUB354" s="477"/>
      <c r="BUE354" s="477"/>
      <c r="BUJ354" s="477"/>
      <c r="BUM354" s="477"/>
      <c r="BUR354" s="477"/>
      <c r="BUU354" s="477"/>
      <c r="BUZ354" s="477"/>
      <c r="BVC354" s="477"/>
      <c r="BVH354" s="477"/>
      <c r="BVK354" s="477"/>
      <c r="BVP354" s="477"/>
      <c r="BVS354" s="477"/>
      <c r="BVX354" s="477"/>
      <c r="BWA354" s="477"/>
      <c r="BWF354" s="477"/>
      <c r="BWI354" s="477"/>
      <c r="BWN354" s="477"/>
      <c r="BWQ354" s="477"/>
      <c r="BWV354" s="477"/>
      <c r="BWY354" s="477"/>
      <c r="BXD354" s="477"/>
      <c r="BXG354" s="477"/>
      <c r="BXL354" s="477"/>
      <c r="BXO354" s="477"/>
      <c r="BXT354" s="477"/>
      <c r="BXW354" s="477"/>
      <c r="BYB354" s="477"/>
      <c r="BYE354" s="477"/>
      <c r="BYJ354" s="477"/>
      <c r="BYM354" s="477"/>
      <c r="BYR354" s="477"/>
      <c r="BYU354" s="477"/>
      <c r="BYZ354" s="477"/>
      <c r="BZC354" s="477"/>
      <c r="BZH354" s="477"/>
      <c r="BZK354" s="477"/>
      <c r="BZP354" s="477"/>
      <c r="BZS354" s="477"/>
      <c r="BZX354" s="477"/>
      <c r="CAA354" s="477"/>
      <c r="CAF354" s="477"/>
      <c r="CAI354" s="477"/>
      <c r="CAN354" s="477"/>
      <c r="CAQ354" s="477"/>
      <c r="CAV354" s="477"/>
      <c r="CAY354" s="477"/>
      <c r="CBD354" s="477"/>
      <c r="CBG354" s="477"/>
      <c r="CBL354" s="477"/>
      <c r="CBO354" s="477"/>
      <c r="CBT354" s="477"/>
      <c r="CBW354" s="477"/>
      <c r="CCB354" s="477"/>
      <c r="CCE354" s="477"/>
      <c r="CCJ354" s="477"/>
      <c r="CCM354" s="477"/>
      <c r="CCR354" s="477"/>
      <c r="CCU354" s="477"/>
      <c r="CCZ354" s="477"/>
      <c r="CDC354" s="477"/>
      <c r="CDH354" s="477"/>
      <c r="CDK354" s="477"/>
      <c r="CDP354" s="477"/>
      <c r="CDS354" s="477"/>
      <c r="CDX354" s="477"/>
      <c r="CEA354" s="477"/>
      <c r="CEF354" s="477"/>
      <c r="CEI354" s="477"/>
      <c r="CEN354" s="477"/>
      <c r="CEQ354" s="477"/>
      <c r="CEV354" s="477"/>
      <c r="CEY354" s="477"/>
      <c r="CFD354" s="477"/>
      <c r="CFG354" s="477"/>
      <c r="CFL354" s="477"/>
      <c r="CFO354" s="477"/>
      <c r="CFT354" s="477"/>
      <c r="CFW354" s="477"/>
      <c r="CGB354" s="477"/>
      <c r="CGE354" s="477"/>
      <c r="CGJ354" s="477"/>
      <c r="CGM354" s="477"/>
      <c r="CGR354" s="477"/>
      <c r="CGU354" s="477"/>
      <c r="CGZ354" s="477"/>
      <c r="CHC354" s="477"/>
      <c r="CHH354" s="477"/>
      <c r="CHK354" s="477"/>
      <c r="CHP354" s="477"/>
      <c r="CHS354" s="477"/>
      <c r="CHX354" s="477"/>
      <c r="CIA354" s="477"/>
      <c r="CIF354" s="477"/>
      <c r="CII354" s="477"/>
      <c r="CIN354" s="477"/>
      <c r="CIQ354" s="477"/>
      <c r="CIV354" s="477"/>
      <c r="CIY354" s="477"/>
      <c r="CJD354" s="477"/>
      <c r="CJG354" s="477"/>
      <c r="CJL354" s="477"/>
      <c r="CJO354" s="477"/>
      <c r="CJT354" s="477"/>
      <c r="CJW354" s="477"/>
      <c r="CKB354" s="477"/>
      <c r="CKE354" s="477"/>
      <c r="CKJ354" s="477"/>
      <c r="CKM354" s="477"/>
      <c r="CKR354" s="477"/>
      <c r="CKU354" s="477"/>
      <c r="CKZ354" s="477"/>
      <c r="CLC354" s="477"/>
      <c r="CLH354" s="477"/>
      <c r="CLK354" s="477"/>
      <c r="CLP354" s="477"/>
      <c r="CLS354" s="477"/>
      <c r="CLX354" s="477"/>
      <c r="CMA354" s="477"/>
      <c r="CMF354" s="477"/>
      <c r="CMI354" s="477"/>
      <c r="CMN354" s="477"/>
      <c r="CMQ354" s="477"/>
      <c r="CMV354" s="477"/>
      <c r="CMY354" s="477"/>
      <c r="CND354" s="477"/>
      <c r="CNG354" s="477"/>
      <c r="CNL354" s="477"/>
      <c r="CNO354" s="477"/>
      <c r="CNT354" s="477"/>
      <c r="CNW354" s="477"/>
      <c r="COB354" s="477"/>
      <c r="COE354" s="477"/>
      <c r="COJ354" s="477"/>
      <c r="COM354" s="477"/>
      <c r="COR354" s="477"/>
      <c r="COU354" s="477"/>
      <c r="COZ354" s="477"/>
      <c r="CPC354" s="477"/>
      <c r="CPH354" s="477"/>
      <c r="CPK354" s="477"/>
      <c r="CPP354" s="477"/>
      <c r="CPS354" s="477"/>
      <c r="CPX354" s="477"/>
      <c r="CQA354" s="477"/>
      <c r="CQF354" s="477"/>
      <c r="CQI354" s="477"/>
      <c r="CQN354" s="477"/>
      <c r="CQQ354" s="477"/>
      <c r="CQV354" s="477"/>
      <c r="CQY354" s="477"/>
      <c r="CRD354" s="477"/>
      <c r="CRG354" s="477"/>
      <c r="CRL354" s="477"/>
      <c r="CRO354" s="477"/>
      <c r="CRT354" s="477"/>
      <c r="CRW354" s="477"/>
      <c r="CSB354" s="477"/>
      <c r="CSE354" s="477"/>
      <c r="CSJ354" s="477"/>
      <c r="CSM354" s="477"/>
      <c r="CSR354" s="477"/>
      <c r="CSU354" s="477"/>
      <c r="CSZ354" s="477"/>
      <c r="CTC354" s="477"/>
      <c r="CTH354" s="477"/>
      <c r="CTK354" s="477"/>
      <c r="CTP354" s="477"/>
      <c r="CTS354" s="477"/>
      <c r="CTX354" s="477"/>
      <c r="CUA354" s="477"/>
      <c r="CUF354" s="477"/>
      <c r="CUI354" s="477"/>
      <c r="CUN354" s="477"/>
      <c r="CUQ354" s="477"/>
      <c r="CUV354" s="477"/>
      <c r="CUY354" s="477"/>
      <c r="CVD354" s="477"/>
      <c r="CVG354" s="477"/>
      <c r="CVL354" s="477"/>
      <c r="CVO354" s="477"/>
      <c r="CVT354" s="477"/>
      <c r="CVW354" s="477"/>
      <c r="CWB354" s="477"/>
      <c r="CWE354" s="477"/>
      <c r="CWJ354" s="477"/>
      <c r="CWM354" s="477"/>
      <c r="CWR354" s="477"/>
      <c r="CWU354" s="477"/>
      <c r="CWZ354" s="477"/>
      <c r="CXC354" s="477"/>
      <c r="CXH354" s="477"/>
      <c r="CXK354" s="477"/>
      <c r="CXP354" s="477"/>
      <c r="CXS354" s="477"/>
      <c r="CXX354" s="477"/>
      <c r="CYA354" s="477"/>
      <c r="CYF354" s="477"/>
      <c r="CYI354" s="477"/>
      <c r="CYN354" s="477"/>
      <c r="CYQ354" s="477"/>
      <c r="CYV354" s="477"/>
      <c r="CYY354" s="477"/>
      <c r="CZD354" s="477"/>
      <c r="CZG354" s="477"/>
      <c r="CZL354" s="477"/>
      <c r="CZO354" s="477"/>
      <c r="CZT354" s="477"/>
      <c r="CZW354" s="477"/>
      <c r="DAB354" s="477"/>
      <c r="DAE354" s="477"/>
      <c r="DAJ354" s="477"/>
      <c r="DAM354" s="477"/>
      <c r="DAR354" s="477"/>
      <c r="DAU354" s="477"/>
      <c r="DAZ354" s="477"/>
      <c r="DBC354" s="477"/>
      <c r="DBH354" s="477"/>
      <c r="DBK354" s="477"/>
      <c r="DBP354" s="477"/>
      <c r="DBS354" s="477"/>
      <c r="DBX354" s="477"/>
      <c r="DCA354" s="477"/>
      <c r="DCF354" s="477"/>
      <c r="DCI354" s="477"/>
      <c r="DCN354" s="477"/>
      <c r="DCQ354" s="477"/>
      <c r="DCV354" s="477"/>
      <c r="DCY354" s="477"/>
      <c r="DDD354" s="477"/>
      <c r="DDG354" s="477"/>
      <c r="DDL354" s="477"/>
      <c r="DDO354" s="477"/>
      <c r="DDT354" s="477"/>
      <c r="DDW354" s="477"/>
      <c r="DEB354" s="477"/>
      <c r="DEE354" s="477"/>
      <c r="DEJ354" s="477"/>
      <c r="DEM354" s="477"/>
      <c r="DER354" s="477"/>
      <c r="DEU354" s="477"/>
      <c r="DEZ354" s="477"/>
      <c r="DFC354" s="477"/>
      <c r="DFH354" s="477"/>
      <c r="DFK354" s="477"/>
      <c r="DFP354" s="477"/>
      <c r="DFS354" s="477"/>
      <c r="DFX354" s="477"/>
      <c r="DGA354" s="477"/>
      <c r="DGF354" s="477"/>
      <c r="DGI354" s="477"/>
      <c r="DGN354" s="477"/>
      <c r="DGQ354" s="477"/>
      <c r="DGV354" s="477"/>
      <c r="DGY354" s="477"/>
      <c r="DHD354" s="477"/>
      <c r="DHG354" s="477"/>
      <c r="DHL354" s="477"/>
      <c r="DHO354" s="477"/>
      <c r="DHT354" s="477"/>
      <c r="DHW354" s="477"/>
      <c r="DIB354" s="477"/>
      <c r="DIE354" s="477"/>
      <c r="DIJ354" s="477"/>
      <c r="DIM354" s="477"/>
      <c r="DIR354" s="477"/>
      <c r="DIU354" s="477"/>
      <c r="DIZ354" s="477"/>
      <c r="DJC354" s="477"/>
      <c r="DJH354" s="477"/>
      <c r="DJK354" s="477"/>
      <c r="DJP354" s="477"/>
      <c r="DJS354" s="477"/>
      <c r="DJX354" s="477"/>
      <c r="DKA354" s="477"/>
      <c r="DKF354" s="477"/>
      <c r="DKI354" s="477"/>
      <c r="DKN354" s="477"/>
      <c r="DKQ354" s="477"/>
      <c r="DKV354" s="477"/>
      <c r="DKY354" s="477"/>
      <c r="DLD354" s="477"/>
      <c r="DLG354" s="477"/>
      <c r="DLL354" s="477"/>
      <c r="DLO354" s="477"/>
      <c r="DLT354" s="477"/>
      <c r="DLW354" s="477"/>
      <c r="DMB354" s="477"/>
      <c r="DME354" s="477"/>
      <c r="DMJ354" s="477"/>
      <c r="DMM354" s="477"/>
      <c r="DMR354" s="477"/>
      <c r="DMU354" s="477"/>
      <c r="DMZ354" s="477"/>
      <c r="DNC354" s="477"/>
      <c r="DNH354" s="477"/>
      <c r="DNK354" s="477"/>
      <c r="DNP354" s="477"/>
      <c r="DNS354" s="477"/>
      <c r="DNX354" s="477"/>
      <c r="DOA354" s="477"/>
      <c r="DOF354" s="477"/>
      <c r="DOI354" s="477"/>
      <c r="DON354" s="477"/>
      <c r="DOQ354" s="477"/>
      <c r="DOV354" s="477"/>
      <c r="DOY354" s="477"/>
      <c r="DPD354" s="477"/>
      <c r="DPG354" s="477"/>
      <c r="DPL354" s="477"/>
      <c r="DPO354" s="477"/>
      <c r="DPT354" s="477"/>
      <c r="DPW354" s="477"/>
      <c r="DQB354" s="477"/>
      <c r="DQE354" s="477"/>
      <c r="DQJ354" s="477"/>
      <c r="DQM354" s="477"/>
      <c r="DQR354" s="477"/>
      <c r="DQU354" s="477"/>
      <c r="DQZ354" s="477"/>
      <c r="DRC354" s="477"/>
      <c r="DRH354" s="477"/>
      <c r="DRK354" s="477"/>
      <c r="DRP354" s="477"/>
      <c r="DRS354" s="477"/>
      <c r="DRX354" s="477"/>
      <c r="DSA354" s="477"/>
      <c r="DSF354" s="477"/>
      <c r="DSI354" s="477"/>
      <c r="DSN354" s="477"/>
      <c r="DSQ354" s="477"/>
      <c r="DSV354" s="477"/>
      <c r="DSY354" s="477"/>
      <c r="DTD354" s="477"/>
      <c r="DTG354" s="477"/>
      <c r="DTL354" s="477"/>
      <c r="DTO354" s="477"/>
      <c r="DTT354" s="477"/>
      <c r="DTW354" s="477"/>
      <c r="DUB354" s="477"/>
      <c r="DUE354" s="477"/>
      <c r="DUJ354" s="477"/>
      <c r="DUM354" s="477"/>
      <c r="DUR354" s="477"/>
      <c r="DUU354" s="477"/>
      <c r="DUZ354" s="477"/>
      <c r="DVC354" s="477"/>
      <c r="DVH354" s="477"/>
      <c r="DVK354" s="477"/>
      <c r="DVP354" s="477"/>
      <c r="DVS354" s="477"/>
      <c r="DVX354" s="477"/>
      <c r="DWA354" s="477"/>
      <c r="DWF354" s="477"/>
      <c r="DWI354" s="477"/>
      <c r="DWN354" s="477"/>
      <c r="DWQ354" s="477"/>
      <c r="DWV354" s="477"/>
      <c r="DWY354" s="477"/>
      <c r="DXD354" s="477"/>
      <c r="DXG354" s="477"/>
      <c r="DXL354" s="477"/>
      <c r="DXO354" s="477"/>
      <c r="DXT354" s="477"/>
      <c r="DXW354" s="477"/>
      <c r="DYB354" s="477"/>
      <c r="DYE354" s="477"/>
      <c r="DYJ354" s="477"/>
      <c r="DYM354" s="477"/>
      <c r="DYR354" s="477"/>
      <c r="DYU354" s="477"/>
      <c r="DYZ354" s="477"/>
      <c r="DZC354" s="477"/>
      <c r="DZH354" s="477"/>
      <c r="DZK354" s="477"/>
      <c r="DZP354" s="477"/>
      <c r="DZS354" s="477"/>
      <c r="DZX354" s="477"/>
      <c r="EAA354" s="477"/>
      <c r="EAF354" s="477"/>
      <c r="EAI354" s="477"/>
      <c r="EAN354" s="477"/>
      <c r="EAQ354" s="477"/>
      <c r="EAV354" s="477"/>
      <c r="EAY354" s="477"/>
      <c r="EBD354" s="477"/>
      <c r="EBG354" s="477"/>
      <c r="EBL354" s="477"/>
      <c r="EBO354" s="477"/>
      <c r="EBT354" s="477"/>
      <c r="EBW354" s="477"/>
      <c r="ECB354" s="477"/>
      <c r="ECE354" s="477"/>
      <c r="ECJ354" s="477"/>
      <c r="ECM354" s="477"/>
      <c r="ECR354" s="477"/>
      <c r="ECU354" s="477"/>
      <c r="ECZ354" s="477"/>
      <c r="EDC354" s="477"/>
      <c r="EDH354" s="477"/>
      <c r="EDK354" s="477"/>
      <c r="EDP354" s="477"/>
      <c r="EDS354" s="477"/>
      <c r="EDX354" s="477"/>
      <c r="EEA354" s="477"/>
      <c r="EEF354" s="477"/>
      <c r="EEI354" s="477"/>
      <c r="EEN354" s="477"/>
      <c r="EEQ354" s="477"/>
      <c r="EEV354" s="477"/>
      <c r="EEY354" s="477"/>
      <c r="EFD354" s="477"/>
      <c r="EFG354" s="477"/>
      <c r="EFL354" s="477"/>
      <c r="EFO354" s="477"/>
      <c r="EFT354" s="477"/>
      <c r="EFW354" s="477"/>
      <c r="EGB354" s="477"/>
      <c r="EGE354" s="477"/>
      <c r="EGJ354" s="477"/>
      <c r="EGM354" s="477"/>
      <c r="EGR354" s="477"/>
      <c r="EGU354" s="477"/>
      <c r="EGZ354" s="477"/>
      <c r="EHC354" s="477"/>
      <c r="EHH354" s="477"/>
      <c r="EHK354" s="477"/>
      <c r="EHP354" s="477"/>
      <c r="EHS354" s="477"/>
      <c r="EHX354" s="477"/>
      <c r="EIA354" s="477"/>
      <c r="EIF354" s="477"/>
      <c r="EII354" s="477"/>
      <c r="EIN354" s="477"/>
      <c r="EIQ354" s="477"/>
      <c r="EIV354" s="477"/>
      <c r="EIY354" s="477"/>
      <c r="EJD354" s="477"/>
      <c r="EJG354" s="477"/>
      <c r="EJL354" s="477"/>
      <c r="EJO354" s="477"/>
      <c r="EJT354" s="477"/>
      <c r="EJW354" s="477"/>
      <c r="EKB354" s="477"/>
      <c r="EKE354" s="477"/>
      <c r="EKJ354" s="477"/>
      <c r="EKM354" s="477"/>
      <c r="EKR354" s="477"/>
      <c r="EKU354" s="477"/>
      <c r="EKZ354" s="477"/>
      <c r="ELC354" s="477"/>
      <c r="ELH354" s="477"/>
      <c r="ELK354" s="477"/>
      <c r="ELP354" s="477"/>
      <c r="ELS354" s="477"/>
      <c r="ELX354" s="477"/>
      <c r="EMA354" s="477"/>
      <c r="EMF354" s="477"/>
      <c r="EMI354" s="477"/>
      <c r="EMN354" s="477"/>
      <c r="EMQ354" s="477"/>
      <c r="EMV354" s="477"/>
      <c r="EMY354" s="477"/>
      <c r="END354" s="477"/>
      <c r="ENG354" s="477"/>
      <c r="ENL354" s="477"/>
      <c r="ENO354" s="477"/>
      <c r="ENT354" s="477"/>
      <c r="ENW354" s="477"/>
      <c r="EOB354" s="477"/>
      <c r="EOE354" s="477"/>
      <c r="EOJ354" s="477"/>
      <c r="EOM354" s="477"/>
      <c r="EOR354" s="477"/>
      <c r="EOU354" s="477"/>
      <c r="EOZ354" s="477"/>
      <c r="EPC354" s="477"/>
      <c r="EPH354" s="477"/>
      <c r="EPK354" s="477"/>
      <c r="EPP354" s="477"/>
      <c r="EPS354" s="477"/>
      <c r="EPX354" s="477"/>
      <c r="EQA354" s="477"/>
      <c r="EQF354" s="477"/>
      <c r="EQI354" s="477"/>
      <c r="EQN354" s="477"/>
      <c r="EQQ354" s="477"/>
      <c r="EQV354" s="477"/>
      <c r="EQY354" s="477"/>
      <c r="ERD354" s="477"/>
      <c r="ERG354" s="477"/>
      <c r="ERL354" s="477"/>
      <c r="ERO354" s="477"/>
      <c r="ERT354" s="477"/>
      <c r="ERW354" s="477"/>
      <c r="ESB354" s="477"/>
      <c r="ESE354" s="477"/>
      <c r="ESJ354" s="477"/>
      <c r="ESM354" s="477"/>
      <c r="ESR354" s="477"/>
      <c r="ESU354" s="477"/>
      <c r="ESZ354" s="477"/>
      <c r="ETC354" s="477"/>
      <c r="ETH354" s="477"/>
      <c r="ETK354" s="477"/>
      <c r="ETP354" s="477"/>
      <c r="ETS354" s="477"/>
      <c r="ETX354" s="477"/>
      <c r="EUA354" s="477"/>
      <c r="EUF354" s="477"/>
      <c r="EUI354" s="477"/>
      <c r="EUN354" s="477"/>
      <c r="EUQ354" s="477"/>
      <c r="EUV354" s="477"/>
      <c r="EUY354" s="477"/>
      <c r="EVD354" s="477"/>
      <c r="EVG354" s="477"/>
      <c r="EVL354" s="477"/>
      <c r="EVO354" s="477"/>
      <c r="EVT354" s="477"/>
      <c r="EVW354" s="477"/>
      <c r="EWB354" s="477"/>
      <c r="EWE354" s="477"/>
      <c r="EWJ354" s="477"/>
      <c r="EWM354" s="477"/>
      <c r="EWR354" s="477"/>
      <c r="EWU354" s="477"/>
      <c r="EWZ354" s="477"/>
      <c r="EXC354" s="477"/>
      <c r="EXH354" s="477"/>
      <c r="EXK354" s="477"/>
      <c r="EXP354" s="477"/>
      <c r="EXS354" s="477"/>
      <c r="EXX354" s="477"/>
      <c r="EYA354" s="477"/>
      <c r="EYF354" s="477"/>
      <c r="EYI354" s="477"/>
      <c r="EYN354" s="477"/>
      <c r="EYQ354" s="477"/>
      <c r="EYV354" s="477"/>
      <c r="EYY354" s="477"/>
      <c r="EZD354" s="477"/>
      <c r="EZG354" s="477"/>
      <c r="EZL354" s="477"/>
      <c r="EZO354" s="477"/>
      <c r="EZT354" s="477"/>
      <c r="EZW354" s="477"/>
      <c r="FAB354" s="477"/>
      <c r="FAE354" s="477"/>
      <c r="FAJ354" s="477"/>
      <c r="FAM354" s="477"/>
      <c r="FAR354" s="477"/>
      <c r="FAU354" s="477"/>
      <c r="FAZ354" s="477"/>
      <c r="FBC354" s="477"/>
      <c r="FBH354" s="477"/>
      <c r="FBK354" s="477"/>
      <c r="FBP354" s="477"/>
      <c r="FBS354" s="477"/>
      <c r="FBX354" s="477"/>
      <c r="FCA354" s="477"/>
      <c r="FCF354" s="477"/>
      <c r="FCI354" s="477"/>
      <c r="FCN354" s="477"/>
      <c r="FCQ354" s="477"/>
      <c r="FCV354" s="477"/>
      <c r="FCY354" s="477"/>
      <c r="FDD354" s="477"/>
      <c r="FDG354" s="477"/>
      <c r="FDL354" s="477"/>
      <c r="FDO354" s="477"/>
      <c r="FDT354" s="477"/>
      <c r="FDW354" s="477"/>
      <c r="FEB354" s="477"/>
      <c r="FEE354" s="477"/>
      <c r="FEJ354" s="477"/>
      <c r="FEM354" s="477"/>
      <c r="FER354" s="477"/>
      <c r="FEU354" s="477"/>
      <c r="FEZ354" s="477"/>
      <c r="FFC354" s="477"/>
      <c r="FFH354" s="477"/>
      <c r="FFK354" s="477"/>
      <c r="FFP354" s="477"/>
      <c r="FFS354" s="477"/>
      <c r="FFX354" s="477"/>
      <c r="FGA354" s="477"/>
      <c r="FGF354" s="477"/>
      <c r="FGI354" s="477"/>
      <c r="FGN354" s="477"/>
      <c r="FGQ354" s="477"/>
      <c r="FGV354" s="477"/>
      <c r="FGY354" s="477"/>
      <c r="FHD354" s="477"/>
      <c r="FHG354" s="477"/>
      <c r="FHL354" s="477"/>
      <c r="FHO354" s="477"/>
      <c r="FHT354" s="477"/>
      <c r="FHW354" s="477"/>
      <c r="FIB354" s="477"/>
      <c r="FIE354" s="477"/>
      <c r="FIJ354" s="477"/>
      <c r="FIM354" s="477"/>
      <c r="FIR354" s="477"/>
      <c r="FIU354" s="477"/>
      <c r="FIZ354" s="477"/>
      <c r="FJC354" s="477"/>
      <c r="FJH354" s="477"/>
      <c r="FJK354" s="477"/>
      <c r="FJP354" s="477"/>
      <c r="FJS354" s="477"/>
      <c r="FJX354" s="477"/>
      <c r="FKA354" s="477"/>
      <c r="FKF354" s="477"/>
      <c r="FKI354" s="477"/>
      <c r="FKN354" s="477"/>
      <c r="FKQ354" s="477"/>
      <c r="FKV354" s="477"/>
      <c r="FKY354" s="477"/>
      <c r="FLD354" s="477"/>
      <c r="FLG354" s="477"/>
      <c r="FLL354" s="477"/>
      <c r="FLO354" s="477"/>
      <c r="FLT354" s="477"/>
      <c r="FLW354" s="477"/>
      <c r="FMB354" s="477"/>
      <c r="FME354" s="477"/>
      <c r="FMJ354" s="477"/>
      <c r="FMM354" s="477"/>
      <c r="FMR354" s="477"/>
      <c r="FMU354" s="477"/>
      <c r="FMZ354" s="477"/>
      <c r="FNC354" s="477"/>
      <c r="FNH354" s="477"/>
      <c r="FNK354" s="477"/>
      <c r="FNP354" s="477"/>
      <c r="FNS354" s="477"/>
      <c r="FNX354" s="477"/>
      <c r="FOA354" s="477"/>
      <c r="FOF354" s="477"/>
      <c r="FOI354" s="477"/>
      <c r="FON354" s="477"/>
      <c r="FOQ354" s="477"/>
      <c r="FOV354" s="477"/>
      <c r="FOY354" s="477"/>
      <c r="FPD354" s="477"/>
      <c r="FPG354" s="477"/>
      <c r="FPL354" s="477"/>
      <c r="FPO354" s="477"/>
      <c r="FPT354" s="477"/>
      <c r="FPW354" s="477"/>
      <c r="FQB354" s="477"/>
      <c r="FQE354" s="477"/>
      <c r="FQJ354" s="477"/>
      <c r="FQM354" s="477"/>
      <c r="FQR354" s="477"/>
      <c r="FQU354" s="477"/>
      <c r="FQZ354" s="477"/>
      <c r="FRC354" s="477"/>
      <c r="FRH354" s="477"/>
      <c r="FRK354" s="477"/>
      <c r="FRP354" s="477"/>
      <c r="FRS354" s="477"/>
      <c r="FRX354" s="477"/>
      <c r="FSA354" s="477"/>
      <c r="FSF354" s="477"/>
      <c r="FSI354" s="477"/>
      <c r="FSN354" s="477"/>
      <c r="FSQ354" s="477"/>
      <c r="FSV354" s="477"/>
      <c r="FSY354" s="477"/>
      <c r="FTD354" s="477"/>
      <c r="FTG354" s="477"/>
      <c r="FTL354" s="477"/>
      <c r="FTO354" s="477"/>
      <c r="FTT354" s="477"/>
      <c r="FTW354" s="477"/>
      <c r="FUB354" s="477"/>
      <c r="FUE354" s="477"/>
      <c r="FUJ354" s="477"/>
      <c r="FUM354" s="477"/>
      <c r="FUR354" s="477"/>
      <c r="FUU354" s="477"/>
      <c r="FUZ354" s="477"/>
      <c r="FVC354" s="477"/>
      <c r="FVH354" s="477"/>
      <c r="FVK354" s="477"/>
      <c r="FVP354" s="477"/>
      <c r="FVS354" s="477"/>
      <c r="FVX354" s="477"/>
      <c r="FWA354" s="477"/>
      <c r="FWF354" s="477"/>
      <c r="FWI354" s="477"/>
      <c r="FWN354" s="477"/>
      <c r="FWQ354" s="477"/>
      <c r="FWV354" s="477"/>
      <c r="FWY354" s="477"/>
      <c r="FXD354" s="477"/>
      <c r="FXG354" s="477"/>
      <c r="FXL354" s="477"/>
      <c r="FXO354" s="477"/>
      <c r="FXT354" s="477"/>
      <c r="FXW354" s="477"/>
      <c r="FYB354" s="477"/>
      <c r="FYE354" s="477"/>
      <c r="FYJ354" s="477"/>
      <c r="FYM354" s="477"/>
      <c r="FYR354" s="477"/>
      <c r="FYU354" s="477"/>
      <c r="FYZ354" s="477"/>
      <c r="FZC354" s="477"/>
      <c r="FZH354" s="477"/>
      <c r="FZK354" s="477"/>
      <c r="FZP354" s="477"/>
      <c r="FZS354" s="477"/>
      <c r="FZX354" s="477"/>
      <c r="GAA354" s="477"/>
      <c r="GAF354" s="477"/>
      <c r="GAI354" s="477"/>
      <c r="GAN354" s="477"/>
      <c r="GAQ354" s="477"/>
      <c r="GAV354" s="477"/>
      <c r="GAY354" s="477"/>
      <c r="GBD354" s="477"/>
      <c r="GBG354" s="477"/>
      <c r="GBL354" s="477"/>
      <c r="GBO354" s="477"/>
      <c r="GBT354" s="477"/>
      <c r="GBW354" s="477"/>
      <c r="GCB354" s="477"/>
      <c r="GCE354" s="477"/>
      <c r="GCJ354" s="477"/>
      <c r="GCM354" s="477"/>
      <c r="GCR354" s="477"/>
      <c r="GCU354" s="477"/>
      <c r="GCZ354" s="477"/>
      <c r="GDC354" s="477"/>
      <c r="GDH354" s="477"/>
      <c r="GDK354" s="477"/>
      <c r="GDP354" s="477"/>
      <c r="GDS354" s="477"/>
      <c r="GDX354" s="477"/>
      <c r="GEA354" s="477"/>
      <c r="GEF354" s="477"/>
      <c r="GEI354" s="477"/>
      <c r="GEN354" s="477"/>
      <c r="GEQ354" s="477"/>
      <c r="GEV354" s="477"/>
      <c r="GEY354" s="477"/>
      <c r="GFD354" s="477"/>
      <c r="GFG354" s="477"/>
      <c r="GFL354" s="477"/>
      <c r="GFO354" s="477"/>
      <c r="GFT354" s="477"/>
      <c r="GFW354" s="477"/>
      <c r="GGB354" s="477"/>
      <c r="GGE354" s="477"/>
      <c r="GGJ354" s="477"/>
      <c r="GGM354" s="477"/>
      <c r="GGR354" s="477"/>
      <c r="GGU354" s="477"/>
      <c r="GGZ354" s="477"/>
      <c r="GHC354" s="477"/>
      <c r="GHH354" s="477"/>
      <c r="GHK354" s="477"/>
      <c r="GHP354" s="477"/>
      <c r="GHS354" s="477"/>
      <c r="GHX354" s="477"/>
      <c r="GIA354" s="477"/>
      <c r="GIF354" s="477"/>
      <c r="GII354" s="477"/>
      <c r="GIN354" s="477"/>
      <c r="GIQ354" s="477"/>
      <c r="GIV354" s="477"/>
      <c r="GIY354" s="477"/>
      <c r="GJD354" s="477"/>
      <c r="GJG354" s="477"/>
      <c r="GJL354" s="477"/>
      <c r="GJO354" s="477"/>
      <c r="GJT354" s="477"/>
      <c r="GJW354" s="477"/>
      <c r="GKB354" s="477"/>
      <c r="GKE354" s="477"/>
      <c r="GKJ354" s="477"/>
      <c r="GKM354" s="477"/>
      <c r="GKR354" s="477"/>
      <c r="GKU354" s="477"/>
      <c r="GKZ354" s="477"/>
      <c r="GLC354" s="477"/>
      <c r="GLH354" s="477"/>
      <c r="GLK354" s="477"/>
      <c r="GLP354" s="477"/>
      <c r="GLS354" s="477"/>
      <c r="GLX354" s="477"/>
      <c r="GMA354" s="477"/>
      <c r="GMF354" s="477"/>
      <c r="GMI354" s="477"/>
      <c r="GMN354" s="477"/>
      <c r="GMQ354" s="477"/>
      <c r="GMV354" s="477"/>
      <c r="GMY354" s="477"/>
      <c r="GND354" s="477"/>
      <c r="GNG354" s="477"/>
      <c r="GNL354" s="477"/>
      <c r="GNO354" s="477"/>
      <c r="GNT354" s="477"/>
      <c r="GNW354" s="477"/>
      <c r="GOB354" s="477"/>
      <c r="GOE354" s="477"/>
      <c r="GOJ354" s="477"/>
      <c r="GOM354" s="477"/>
      <c r="GOR354" s="477"/>
      <c r="GOU354" s="477"/>
      <c r="GOZ354" s="477"/>
      <c r="GPC354" s="477"/>
      <c r="GPH354" s="477"/>
      <c r="GPK354" s="477"/>
      <c r="GPP354" s="477"/>
      <c r="GPS354" s="477"/>
      <c r="GPX354" s="477"/>
      <c r="GQA354" s="477"/>
      <c r="GQF354" s="477"/>
      <c r="GQI354" s="477"/>
      <c r="GQN354" s="477"/>
      <c r="GQQ354" s="477"/>
      <c r="GQV354" s="477"/>
      <c r="GQY354" s="477"/>
      <c r="GRD354" s="477"/>
      <c r="GRG354" s="477"/>
      <c r="GRL354" s="477"/>
      <c r="GRO354" s="477"/>
      <c r="GRT354" s="477"/>
      <c r="GRW354" s="477"/>
      <c r="GSB354" s="477"/>
      <c r="GSE354" s="477"/>
      <c r="GSJ354" s="477"/>
      <c r="GSM354" s="477"/>
      <c r="GSR354" s="477"/>
      <c r="GSU354" s="477"/>
      <c r="GSZ354" s="477"/>
      <c r="GTC354" s="477"/>
      <c r="GTH354" s="477"/>
      <c r="GTK354" s="477"/>
      <c r="GTP354" s="477"/>
      <c r="GTS354" s="477"/>
      <c r="GTX354" s="477"/>
      <c r="GUA354" s="477"/>
      <c r="GUF354" s="477"/>
      <c r="GUI354" s="477"/>
      <c r="GUN354" s="477"/>
      <c r="GUQ354" s="477"/>
      <c r="GUV354" s="477"/>
      <c r="GUY354" s="477"/>
      <c r="GVD354" s="477"/>
      <c r="GVG354" s="477"/>
      <c r="GVL354" s="477"/>
      <c r="GVO354" s="477"/>
      <c r="GVT354" s="477"/>
      <c r="GVW354" s="477"/>
      <c r="GWB354" s="477"/>
      <c r="GWE354" s="477"/>
      <c r="GWJ354" s="477"/>
      <c r="GWM354" s="477"/>
      <c r="GWR354" s="477"/>
      <c r="GWU354" s="477"/>
      <c r="GWZ354" s="477"/>
      <c r="GXC354" s="477"/>
      <c r="GXH354" s="477"/>
      <c r="GXK354" s="477"/>
      <c r="GXP354" s="477"/>
      <c r="GXS354" s="477"/>
      <c r="GXX354" s="477"/>
      <c r="GYA354" s="477"/>
      <c r="GYF354" s="477"/>
      <c r="GYI354" s="477"/>
      <c r="GYN354" s="477"/>
      <c r="GYQ354" s="477"/>
      <c r="GYV354" s="477"/>
      <c r="GYY354" s="477"/>
      <c r="GZD354" s="477"/>
      <c r="GZG354" s="477"/>
      <c r="GZL354" s="477"/>
      <c r="GZO354" s="477"/>
      <c r="GZT354" s="477"/>
      <c r="GZW354" s="477"/>
      <c r="HAB354" s="477"/>
      <c r="HAE354" s="477"/>
      <c r="HAJ354" s="477"/>
      <c r="HAM354" s="477"/>
      <c r="HAR354" s="477"/>
      <c r="HAU354" s="477"/>
      <c r="HAZ354" s="477"/>
      <c r="HBC354" s="477"/>
      <c r="HBH354" s="477"/>
      <c r="HBK354" s="477"/>
      <c r="HBP354" s="477"/>
      <c r="HBS354" s="477"/>
      <c r="HBX354" s="477"/>
      <c r="HCA354" s="477"/>
      <c r="HCF354" s="477"/>
      <c r="HCI354" s="477"/>
      <c r="HCN354" s="477"/>
      <c r="HCQ354" s="477"/>
      <c r="HCV354" s="477"/>
      <c r="HCY354" s="477"/>
      <c r="HDD354" s="477"/>
      <c r="HDG354" s="477"/>
      <c r="HDL354" s="477"/>
      <c r="HDO354" s="477"/>
      <c r="HDT354" s="477"/>
      <c r="HDW354" s="477"/>
      <c r="HEB354" s="477"/>
      <c r="HEE354" s="477"/>
      <c r="HEJ354" s="477"/>
      <c r="HEM354" s="477"/>
      <c r="HER354" s="477"/>
      <c r="HEU354" s="477"/>
      <c r="HEZ354" s="477"/>
      <c r="HFC354" s="477"/>
      <c r="HFH354" s="477"/>
      <c r="HFK354" s="477"/>
      <c r="HFP354" s="477"/>
      <c r="HFS354" s="477"/>
      <c r="HFX354" s="477"/>
      <c r="HGA354" s="477"/>
      <c r="HGF354" s="477"/>
      <c r="HGI354" s="477"/>
      <c r="HGN354" s="477"/>
      <c r="HGQ354" s="477"/>
      <c r="HGV354" s="477"/>
      <c r="HGY354" s="477"/>
      <c r="HHD354" s="477"/>
      <c r="HHG354" s="477"/>
      <c r="HHL354" s="477"/>
      <c r="HHO354" s="477"/>
      <c r="HHT354" s="477"/>
      <c r="HHW354" s="477"/>
      <c r="HIB354" s="477"/>
      <c r="HIE354" s="477"/>
      <c r="HIJ354" s="477"/>
      <c r="HIM354" s="477"/>
      <c r="HIR354" s="477"/>
      <c r="HIU354" s="477"/>
      <c r="HIZ354" s="477"/>
      <c r="HJC354" s="477"/>
      <c r="HJH354" s="477"/>
      <c r="HJK354" s="477"/>
      <c r="HJP354" s="477"/>
      <c r="HJS354" s="477"/>
      <c r="HJX354" s="477"/>
      <c r="HKA354" s="477"/>
      <c r="HKF354" s="477"/>
      <c r="HKI354" s="477"/>
      <c r="HKN354" s="477"/>
      <c r="HKQ354" s="477"/>
      <c r="HKV354" s="477"/>
      <c r="HKY354" s="477"/>
      <c r="HLD354" s="477"/>
      <c r="HLG354" s="477"/>
      <c r="HLL354" s="477"/>
      <c r="HLO354" s="477"/>
      <c r="HLT354" s="477"/>
      <c r="HLW354" s="477"/>
      <c r="HMB354" s="477"/>
      <c r="HME354" s="477"/>
      <c r="HMJ354" s="477"/>
      <c r="HMM354" s="477"/>
      <c r="HMR354" s="477"/>
      <c r="HMU354" s="477"/>
      <c r="HMZ354" s="477"/>
      <c r="HNC354" s="477"/>
      <c r="HNH354" s="477"/>
      <c r="HNK354" s="477"/>
      <c r="HNP354" s="477"/>
      <c r="HNS354" s="477"/>
      <c r="HNX354" s="477"/>
      <c r="HOA354" s="477"/>
      <c r="HOF354" s="477"/>
      <c r="HOI354" s="477"/>
      <c r="HON354" s="477"/>
      <c r="HOQ354" s="477"/>
      <c r="HOV354" s="477"/>
      <c r="HOY354" s="477"/>
      <c r="HPD354" s="477"/>
      <c r="HPG354" s="477"/>
      <c r="HPL354" s="477"/>
      <c r="HPO354" s="477"/>
      <c r="HPT354" s="477"/>
      <c r="HPW354" s="477"/>
      <c r="HQB354" s="477"/>
      <c r="HQE354" s="477"/>
      <c r="HQJ354" s="477"/>
      <c r="HQM354" s="477"/>
      <c r="HQR354" s="477"/>
      <c r="HQU354" s="477"/>
      <c r="HQZ354" s="477"/>
      <c r="HRC354" s="477"/>
      <c r="HRH354" s="477"/>
      <c r="HRK354" s="477"/>
      <c r="HRP354" s="477"/>
      <c r="HRS354" s="477"/>
      <c r="HRX354" s="477"/>
      <c r="HSA354" s="477"/>
      <c r="HSF354" s="477"/>
      <c r="HSI354" s="477"/>
      <c r="HSN354" s="477"/>
      <c r="HSQ354" s="477"/>
      <c r="HSV354" s="477"/>
      <c r="HSY354" s="477"/>
      <c r="HTD354" s="477"/>
      <c r="HTG354" s="477"/>
      <c r="HTL354" s="477"/>
      <c r="HTO354" s="477"/>
      <c r="HTT354" s="477"/>
      <c r="HTW354" s="477"/>
      <c r="HUB354" s="477"/>
      <c r="HUE354" s="477"/>
      <c r="HUJ354" s="477"/>
      <c r="HUM354" s="477"/>
      <c r="HUR354" s="477"/>
      <c r="HUU354" s="477"/>
      <c r="HUZ354" s="477"/>
      <c r="HVC354" s="477"/>
      <c r="HVH354" s="477"/>
      <c r="HVK354" s="477"/>
      <c r="HVP354" s="477"/>
      <c r="HVS354" s="477"/>
      <c r="HVX354" s="477"/>
      <c r="HWA354" s="477"/>
      <c r="HWF354" s="477"/>
      <c r="HWI354" s="477"/>
      <c r="HWN354" s="477"/>
      <c r="HWQ354" s="477"/>
      <c r="HWV354" s="477"/>
      <c r="HWY354" s="477"/>
      <c r="HXD354" s="477"/>
      <c r="HXG354" s="477"/>
      <c r="HXL354" s="477"/>
      <c r="HXO354" s="477"/>
      <c r="HXT354" s="477"/>
      <c r="HXW354" s="477"/>
      <c r="HYB354" s="477"/>
      <c r="HYE354" s="477"/>
      <c r="HYJ354" s="477"/>
      <c r="HYM354" s="477"/>
      <c r="HYR354" s="477"/>
      <c r="HYU354" s="477"/>
      <c r="HYZ354" s="477"/>
      <c r="HZC354" s="477"/>
      <c r="HZH354" s="477"/>
      <c r="HZK354" s="477"/>
      <c r="HZP354" s="477"/>
      <c r="HZS354" s="477"/>
      <c r="HZX354" s="477"/>
      <c r="IAA354" s="477"/>
      <c r="IAF354" s="477"/>
      <c r="IAI354" s="477"/>
      <c r="IAN354" s="477"/>
      <c r="IAQ354" s="477"/>
      <c r="IAV354" s="477"/>
      <c r="IAY354" s="477"/>
      <c r="IBD354" s="477"/>
      <c r="IBG354" s="477"/>
      <c r="IBL354" s="477"/>
      <c r="IBO354" s="477"/>
      <c r="IBT354" s="477"/>
      <c r="IBW354" s="477"/>
      <c r="ICB354" s="477"/>
      <c r="ICE354" s="477"/>
      <c r="ICJ354" s="477"/>
      <c r="ICM354" s="477"/>
      <c r="ICR354" s="477"/>
      <c r="ICU354" s="477"/>
      <c r="ICZ354" s="477"/>
      <c r="IDC354" s="477"/>
      <c r="IDH354" s="477"/>
      <c r="IDK354" s="477"/>
      <c r="IDP354" s="477"/>
      <c r="IDS354" s="477"/>
      <c r="IDX354" s="477"/>
      <c r="IEA354" s="477"/>
      <c r="IEF354" s="477"/>
      <c r="IEI354" s="477"/>
      <c r="IEN354" s="477"/>
      <c r="IEQ354" s="477"/>
      <c r="IEV354" s="477"/>
      <c r="IEY354" s="477"/>
      <c r="IFD354" s="477"/>
      <c r="IFG354" s="477"/>
      <c r="IFL354" s="477"/>
      <c r="IFO354" s="477"/>
      <c r="IFT354" s="477"/>
      <c r="IFW354" s="477"/>
      <c r="IGB354" s="477"/>
      <c r="IGE354" s="477"/>
      <c r="IGJ354" s="477"/>
      <c r="IGM354" s="477"/>
      <c r="IGR354" s="477"/>
      <c r="IGU354" s="477"/>
      <c r="IGZ354" s="477"/>
      <c r="IHC354" s="477"/>
      <c r="IHH354" s="477"/>
      <c r="IHK354" s="477"/>
      <c r="IHP354" s="477"/>
      <c r="IHS354" s="477"/>
      <c r="IHX354" s="477"/>
      <c r="IIA354" s="477"/>
      <c r="IIF354" s="477"/>
      <c r="III354" s="477"/>
      <c r="IIN354" s="477"/>
      <c r="IIQ354" s="477"/>
      <c r="IIV354" s="477"/>
      <c r="IIY354" s="477"/>
      <c r="IJD354" s="477"/>
      <c r="IJG354" s="477"/>
      <c r="IJL354" s="477"/>
      <c r="IJO354" s="477"/>
      <c r="IJT354" s="477"/>
      <c r="IJW354" s="477"/>
      <c r="IKB354" s="477"/>
      <c r="IKE354" s="477"/>
      <c r="IKJ354" s="477"/>
      <c r="IKM354" s="477"/>
      <c r="IKR354" s="477"/>
      <c r="IKU354" s="477"/>
      <c r="IKZ354" s="477"/>
      <c r="ILC354" s="477"/>
      <c r="ILH354" s="477"/>
      <c r="ILK354" s="477"/>
      <c r="ILP354" s="477"/>
      <c r="ILS354" s="477"/>
      <c r="ILX354" s="477"/>
      <c r="IMA354" s="477"/>
      <c r="IMF354" s="477"/>
      <c r="IMI354" s="477"/>
      <c r="IMN354" s="477"/>
      <c r="IMQ354" s="477"/>
      <c r="IMV354" s="477"/>
      <c r="IMY354" s="477"/>
      <c r="IND354" s="477"/>
      <c r="ING354" s="477"/>
      <c r="INL354" s="477"/>
      <c r="INO354" s="477"/>
      <c r="INT354" s="477"/>
      <c r="INW354" s="477"/>
      <c r="IOB354" s="477"/>
      <c r="IOE354" s="477"/>
      <c r="IOJ354" s="477"/>
      <c r="IOM354" s="477"/>
      <c r="IOR354" s="477"/>
      <c r="IOU354" s="477"/>
      <c r="IOZ354" s="477"/>
      <c r="IPC354" s="477"/>
      <c r="IPH354" s="477"/>
      <c r="IPK354" s="477"/>
      <c r="IPP354" s="477"/>
      <c r="IPS354" s="477"/>
      <c r="IPX354" s="477"/>
      <c r="IQA354" s="477"/>
      <c r="IQF354" s="477"/>
      <c r="IQI354" s="477"/>
      <c r="IQN354" s="477"/>
      <c r="IQQ354" s="477"/>
      <c r="IQV354" s="477"/>
      <c r="IQY354" s="477"/>
      <c r="IRD354" s="477"/>
      <c r="IRG354" s="477"/>
      <c r="IRL354" s="477"/>
      <c r="IRO354" s="477"/>
      <c r="IRT354" s="477"/>
      <c r="IRW354" s="477"/>
      <c r="ISB354" s="477"/>
      <c r="ISE354" s="477"/>
      <c r="ISJ354" s="477"/>
      <c r="ISM354" s="477"/>
      <c r="ISR354" s="477"/>
      <c r="ISU354" s="477"/>
      <c r="ISZ354" s="477"/>
      <c r="ITC354" s="477"/>
      <c r="ITH354" s="477"/>
      <c r="ITK354" s="477"/>
      <c r="ITP354" s="477"/>
      <c r="ITS354" s="477"/>
      <c r="ITX354" s="477"/>
      <c r="IUA354" s="477"/>
      <c r="IUF354" s="477"/>
      <c r="IUI354" s="477"/>
      <c r="IUN354" s="477"/>
      <c r="IUQ354" s="477"/>
      <c r="IUV354" s="477"/>
      <c r="IUY354" s="477"/>
      <c r="IVD354" s="477"/>
      <c r="IVG354" s="477"/>
      <c r="IVL354" s="477"/>
      <c r="IVO354" s="477"/>
      <c r="IVT354" s="477"/>
      <c r="IVW354" s="477"/>
      <c r="IWB354" s="477"/>
      <c r="IWE354" s="477"/>
      <c r="IWJ354" s="477"/>
      <c r="IWM354" s="477"/>
      <c r="IWR354" s="477"/>
      <c r="IWU354" s="477"/>
      <c r="IWZ354" s="477"/>
      <c r="IXC354" s="477"/>
      <c r="IXH354" s="477"/>
      <c r="IXK354" s="477"/>
      <c r="IXP354" s="477"/>
      <c r="IXS354" s="477"/>
      <c r="IXX354" s="477"/>
      <c r="IYA354" s="477"/>
      <c r="IYF354" s="477"/>
      <c r="IYI354" s="477"/>
      <c r="IYN354" s="477"/>
      <c r="IYQ354" s="477"/>
      <c r="IYV354" s="477"/>
      <c r="IYY354" s="477"/>
      <c r="IZD354" s="477"/>
      <c r="IZG354" s="477"/>
      <c r="IZL354" s="477"/>
      <c r="IZO354" s="477"/>
      <c r="IZT354" s="477"/>
      <c r="IZW354" s="477"/>
      <c r="JAB354" s="477"/>
      <c r="JAE354" s="477"/>
      <c r="JAJ354" s="477"/>
      <c r="JAM354" s="477"/>
      <c r="JAR354" s="477"/>
      <c r="JAU354" s="477"/>
      <c r="JAZ354" s="477"/>
      <c r="JBC354" s="477"/>
      <c r="JBH354" s="477"/>
      <c r="JBK354" s="477"/>
      <c r="JBP354" s="477"/>
      <c r="JBS354" s="477"/>
      <c r="JBX354" s="477"/>
      <c r="JCA354" s="477"/>
      <c r="JCF354" s="477"/>
      <c r="JCI354" s="477"/>
      <c r="JCN354" s="477"/>
      <c r="JCQ354" s="477"/>
      <c r="JCV354" s="477"/>
      <c r="JCY354" s="477"/>
      <c r="JDD354" s="477"/>
      <c r="JDG354" s="477"/>
      <c r="JDL354" s="477"/>
      <c r="JDO354" s="477"/>
      <c r="JDT354" s="477"/>
      <c r="JDW354" s="477"/>
      <c r="JEB354" s="477"/>
      <c r="JEE354" s="477"/>
      <c r="JEJ354" s="477"/>
      <c r="JEM354" s="477"/>
      <c r="JER354" s="477"/>
      <c r="JEU354" s="477"/>
      <c r="JEZ354" s="477"/>
      <c r="JFC354" s="477"/>
      <c r="JFH354" s="477"/>
      <c r="JFK354" s="477"/>
      <c r="JFP354" s="477"/>
      <c r="JFS354" s="477"/>
      <c r="JFX354" s="477"/>
      <c r="JGA354" s="477"/>
      <c r="JGF354" s="477"/>
      <c r="JGI354" s="477"/>
      <c r="JGN354" s="477"/>
      <c r="JGQ354" s="477"/>
      <c r="JGV354" s="477"/>
      <c r="JGY354" s="477"/>
      <c r="JHD354" s="477"/>
      <c r="JHG354" s="477"/>
      <c r="JHL354" s="477"/>
      <c r="JHO354" s="477"/>
      <c r="JHT354" s="477"/>
      <c r="JHW354" s="477"/>
      <c r="JIB354" s="477"/>
      <c r="JIE354" s="477"/>
      <c r="JIJ354" s="477"/>
      <c r="JIM354" s="477"/>
      <c r="JIR354" s="477"/>
      <c r="JIU354" s="477"/>
      <c r="JIZ354" s="477"/>
      <c r="JJC354" s="477"/>
      <c r="JJH354" s="477"/>
      <c r="JJK354" s="477"/>
      <c r="JJP354" s="477"/>
      <c r="JJS354" s="477"/>
      <c r="JJX354" s="477"/>
      <c r="JKA354" s="477"/>
      <c r="JKF354" s="477"/>
      <c r="JKI354" s="477"/>
      <c r="JKN354" s="477"/>
      <c r="JKQ354" s="477"/>
      <c r="JKV354" s="477"/>
      <c r="JKY354" s="477"/>
      <c r="JLD354" s="477"/>
      <c r="JLG354" s="477"/>
      <c r="JLL354" s="477"/>
      <c r="JLO354" s="477"/>
      <c r="JLT354" s="477"/>
      <c r="JLW354" s="477"/>
      <c r="JMB354" s="477"/>
      <c r="JME354" s="477"/>
      <c r="JMJ354" s="477"/>
      <c r="JMM354" s="477"/>
      <c r="JMR354" s="477"/>
      <c r="JMU354" s="477"/>
      <c r="JMZ354" s="477"/>
      <c r="JNC354" s="477"/>
      <c r="JNH354" s="477"/>
      <c r="JNK354" s="477"/>
      <c r="JNP354" s="477"/>
      <c r="JNS354" s="477"/>
      <c r="JNX354" s="477"/>
      <c r="JOA354" s="477"/>
      <c r="JOF354" s="477"/>
      <c r="JOI354" s="477"/>
      <c r="JON354" s="477"/>
      <c r="JOQ354" s="477"/>
      <c r="JOV354" s="477"/>
      <c r="JOY354" s="477"/>
      <c r="JPD354" s="477"/>
      <c r="JPG354" s="477"/>
      <c r="JPL354" s="477"/>
      <c r="JPO354" s="477"/>
      <c r="JPT354" s="477"/>
      <c r="JPW354" s="477"/>
      <c r="JQB354" s="477"/>
      <c r="JQE354" s="477"/>
      <c r="JQJ354" s="477"/>
      <c r="JQM354" s="477"/>
      <c r="JQR354" s="477"/>
      <c r="JQU354" s="477"/>
      <c r="JQZ354" s="477"/>
      <c r="JRC354" s="477"/>
      <c r="JRH354" s="477"/>
      <c r="JRK354" s="477"/>
      <c r="JRP354" s="477"/>
      <c r="JRS354" s="477"/>
      <c r="JRX354" s="477"/>
      <c r="JSA354" s="477"/>
      <c r="JSF354" s="477"/>
      <c r="JSI354" s="477"/>
      <c r="JSN354" s="477"/>
      <c r="JSQ354" s="477"/>
      <c r="JSV354" s="477"/>
      <c r="JSY354" s="477"/>
      <c r="JTD354" s="477"/>
      <c r="JTG354" s="477"/>
      <c r="JTL354" s="477"/>
      <c r="JTO354" s="477"/>
      <c r="JTT354" s="477"/>
      <c r="JTW354" s="477"/>
      <c r="JUB354" s="477"/>
      <c r="JUE354" s="477"/>
      <c r="JUJ354" s="477"/>
      <c r="JUM354" s="477"/>
      <c r="JUR354" s="477"/>
      <c r="JUU354" s="477"/>
      <c r="JUZ354" s="477"/>
      <c r="JVC354" s="477"/>
      <c r="JVH354" s="477"/>
      <c r="JVK354" s="477"/>
      <c r="JVP354" s="477"/>
      <c r="JVS354" s="477"/>
      <c r="JVX354" s="477"/>
      <c r="JWA354" s="477"/>
      <c r="JWF354" s="477"/>
      <c r="JWI354" s="477"/>
      <c r="JWN354" s="477"/>
      <c r="JWQ354" s="477"/>
      <c r="JWV354" s="477"/>
      <c r="JWY354" s="477"/>
      <c r="JXD354" s="477"/>
      <c r="JXG354" s="477"/>
      <c r="JXL354" s="477"/>
      <c r="JXO354" s="477"/>
      <c r="JXT354" s="477"/>
      <c r="JXW354" s="477"/>
      <c r="JYB354" s="477"/>
      <c r="JYE354" s="477"/>
      <c r="JYJ354" s="477"/>
      <c r="JYM354" s="477"/>
      <c r="JYR354" s="477"/>
      <c r="JYU354" s="477"/>
      <c r="JYZ354" s="477"/>
      <c r="JZC354" s="477"/>
      <c r="JZH354" s="477"/>
      <c r="JZK354" s="477"/>
      <c r="JZP354" s="477"/>
      <c r="JZS354" s="477"/>
      <c r="JZX354" s="477"/>
      <c r="KAA354" s="477"/>
      <c r="KAF354" s="477"/>
      <c r="KAI354" s="477"/>
      <c r="KAN354" s="477"/>
      <c r="KAQ354" s="477"/>
      <c r="KAV354" s="477"/>
      <c r="KAY354" s="477"/>
      <c r="KBD354" s="477"/>
      <c r="KBG354" s="477"/>
      <c r="KBL354" s="477"/>
      <c r="KBO354" s="477"/>
      <c r="KBT354" s="477"/>
      <c r="KBW354" s="477"/>
      <c r="KCB354" s="477"/>
      <c r="KCE354" s="477"/>
      <c r="KCJ354" s="477"/>
      <c r="KCM354" s="477"/>
      <c r="KCR354" s="477"/>
      <c r="KCU354" s="477"/>
      <c r="KCZ354" s="477"/>
      <c r="KDC354" s="477"/>
      <c r="KDH354" s="477"/>
      <c r="KDK354" s="477"/>
      <c r="KDP354" s="477"/>
      <c r="KDS354" s="477"/>
      <c r="KDX354" s="477"/>
      <c r="KEA354" s="477"/>
      <c r="KEF354" s="477"/>
      <c r="KEI354" s="477"/>
      <c r="KEN354" s="477"/>
      <c r="KEQ354" s="477"/>
      <c r="KEV354" s="477"/>
      <c r="KEY354" s="477"/>
      <c r="KFD354" s="477"/>
      <c r="KFG354" s="477"/>
      <c r="KFL354" s="477"/>
      <c r="KFO354" s="477"/>
      <c r="KFT354" s="477"/>
      <c r="KFW354" s="477"/>
      <c r="KGB354" s="477"/>
      <c r="KGE354" s="477"/>
      <c r="KGJ354" s="477"/>
      <c r="KGM354" s="477"/>
      <c r="KGR354" s="477"/>
      <c r="KGU354" s="477"/>
      <c r="KGZ354" s="477"/>
      <c r="KHC354" s="477"/>
      <c r="KHH354" s="477"/>
      <c r="KHK354" s="477"/>
      <c r="KHP354" s="477"/>
      <c r="KHS354" s="477"/>
      <c r="KHX354" s="477"/>
      <c r="KIA354" s="477"/>
      <c r="KIF354" s="477"/>
      <c r="KII354" s="477"/>
      <c r="KIN354" s="477"/>
      <c r="KIQ354" s="477"/>
      <c r="KIV354" s="477"/>
      <c r="KIY354" s="477"/>
      <c r="KJD354" s="477"/>
      <c r="KJG354" s="477"/>
      <c r="KJL354" s="477"/>
      <c r="KJO354" s="477"/>
      <c r="KJT354" s="477"/>
      <c r="KJW354" s="477"/>
      <c r="KKB354" s="477"/>
      <c r="KKE354" s="477"/>
      <c r="KKJ354" s="477"/>
      <c r="KKM354" s="477"/>
      <c r="KKR354" s="477"/>
      <c r="KKU354" s="477"/>
      <c r="KKZ354" s="477"/>
      <c r="KLC354" s="477"/>
      <c r="KLH354" s="477"/>
      <c r="KLK354" s="477"/>
      <c r="KLP354" s="477"/>
      <c r="KLS354" s="477"/>
      <c r="KLX354" s="477"/>
      <c r="KMA354" s="477"/>
      <c r="KMF354" s="477"/>
      <c r="KMI354" s="477"/>
      <c r="KMN354" s="477"/>
      <c r="KMQ354" s="477"/>
      <c r="KMV354" s="477"/>
      <c r="KMY354" s="477"/>
      <c r="KND354" s="477"/>
      <c r="KNG354" s="477"/>
      <c r="KNL354" s="477"/>
      <c r="KNO354" s="477"/>
      <c r="KNT354" s="477"/>
      <c r="KNW354" s="477"/>
      <c r="KOB354" s="477"/>
      <c r="KOE354" s="477"/>
      <c r="KOJ354" s="477"/>
      <c r="KOM354" s="477"/>
      <c r="KOR354" s="477"/>
      <c r="KOU354" s="477"/>
      <c r="KOZ354" s="477"/>
      <c r="KPC354" s="477"/>
      <c r="KPH354" s="477"/>
      <c r="KPK354" s="477"/>
      <c r="KPP354" s="477"/>
      <c r="KPS354" s="477"/>
      <c r="KPX354" s="477"/>
      <c r="KQA354" s="477"/>
      <c r="KQF354" s="477"/>
      <c r="KQI354" s="477"/>
      <c r="KQN354" s="477"/>
      <c r="KQQ354" s="477"/>
      <c r="KQV354" s="477"/>
      <c r="KQY354" s="477"/>
      <c r="KRD354" s="477"/>
      <c r="KRG354" s="477"/>
      <c r="KRL354" s="477"/>
      <c r="KRO354" s="477"/>
      <c r="KRT354" s="477"/>
      <c r="KRW354" s="477"/>
      <c r="KSB354" s="477"/>
      <c r="KSE354" s="477"/>
      <c r="KSJ354" s="477"/>
      <c r="KSM354" s="477"/>
      <c r="KSR354" s="477"/>
      <c r="KSU354" s="477"/>
      <c r="KSZ354" s="477"/>
      <c r="KTC354" s="477"/>
      <c r="KTH354" s="477"/>
      <c r="KTK354" s="477"/>
      <c r="KTP354" s="477"/>
      <c r="KTS354" s="477"/>
      <c r="KTX354" s="477"/>
      <c r="KUA354" s="477"/>
      <c r="KUF354" s="477"/>
      <c r="KUI354" s="477"/>
      <c r="KUN354" s="477"/>
      <c r="KUQ354" s="477"/>
      <c r="KUV354" s="477"/>
      <c r="KUY354" s="477"/>
      <c r="KVD354" s="477"/>
      <c r="KVG354" s="477"/>
      <c r="KVL354" s="477"/>
      <c r="KVO354" s="477"/>
      <c r="KVT354" s="477"/>
      <c r="KVW354" s="477"/>
      <c r="KWB354" s="477"/>
      <c r="KWE354" s="477"/>
      <c r="KWJ354" s="477"/>
      <c r="KWM354" s="477"/>
      <c r="KWR354" s="477"/>
      <c r="KWU354" s="477"/>
      <c r="KWZ354" s="477"/>
      <c r="KXC354" s="477"/>
      <c r="KXH354" s="477"/>
      <c r="KXK354" s="477"/>
      <c r="KXP354" s="477"/>
      <c r="KXS354" s="477"/>
      <c r="KXX354" s="477"/>
      <c r="KYA354" s="477"/>
      <c r="KYF354" s="477"/>
      <c r="KYI354" s="477"/>
      <c r="KYN354" s="477"/>
      <c r="KYQ354" s="477"/>
      <c r="KYV354" s="477"/>
      <c r="KYY354" s="477"/>
      <c r="KZD354" s="477"/>
      <c r="KZG354" s="477"/>
      <c r="KZL354" s="477"/>
      <c r="KZO354" s="477"/>
      <c r="KZT354" s="477"/>
      <c r="KZW354" s="477"/>
      <c r="LAB354" s="477"/>
      <c r="LAE354" s="477"/>
      <c r="LAJ354" s="477"/>
      <c r="LAM354" s="477"/>
      <c r="LAR354" s="477"/>
      <c r="LAU354" s="477"/>
      <c r="LAZ354" s="477"/>
      <c r="LBC354" s="477"/>
      <c r="LBH354" s="477"/>
      <c r="LBK354" s="477"/>
      <c r="LBP354" s="477"/>
      <c r="LBS354" s="477"/>
      <c r="LBX354" s="477"/>
      <c r="LCA354" s="477"/>
      <c r="LCF354" s="477"/>
      <c r="LCI354" s="477"/>
      <c r="LCN354" s="477"/>
      <c r="LCQ354" s="477"/>
      <c r="LCV354" s="477"/>
      <c r="LCY354" s="477"/>
      <c r="LDD354" s="477"/>
      <c r="LDG354" s="477"/>
      <c r="LDL354" s="477"/>
      <c r="LDO354" s="477"/>
      <c r="LDT354" s="477"/>
      <c r="LDW354" s="477"/>
      <c r="LEB354" s="477"/>
      <c r="LEE354" s="477"/>
      <c r="LEJ354" s="477"/>
      <c r="LEM354" s="477"/>
      <c r="LER354" s="477"/>
      <c r="LEU354" s="477"/>
      <c r="LEZ354" s="477"/>
      <c r="LFC354" s="477"/>
      <c r="LFH354" s="477"/>
      <c r="LFK354" s="477"/>
      <c r="LFP354" s="477"/>
      <c r="LFS354" s="477"/>
      <c r="LFX354" s="477"/>
      <c r="LGA354" s="477"/>
      <c r="LGF354" s="477"/>
      <c r="LGI354" s="477"/>
      <c r="LGN354" s="477"/>
      <c r="LGQ354" s="477"/>
      <c r="LGV354" s="477"/>
      <c r="LGY354" s="477"/>
      <c r="LHD354" s="477"/>
      <c r="LHG354" s="477"/>
      <c r="LHL354" s="477"/>
      <c r="LHO354" s="477"/>
      <c r="LHT354" s="477"/>
      <c r="LHW354" s="477"/>
      <c r="LIB354" s="477"/>
      <c r="LIE354" s="477"/>
      <c r="LIJ354" s="477"/>
      <c r="LIM354" s="477"/>
      <c r="LIR354" s="477"/>
      <c r="LIU354" s="477"/>
      <c r="LIZ354" s="477"/>
      <c r="LJC354" s="477"/>
      <c r="LJH354" s="477"/>
      <c r="LJK354" s="477"/>
      <c r="LJP354" s="477"/>
      <c r="LJS354" s="477"/>
      <c r="LJX354" s="477"/>
      <c r="LKA354" s="477"/>
      <c r="LKF354" s="477"/>
      <c r="LKI354" s="477"/>
      <c r="LKN354" s="477"/>
      <c r="LKQ354" s="477"/>
      <c r="LKV354" s="477"/>
      <c r="LKY354" s="477"/>
      <c r="LLD354" s="477"/>
      <c r="LLG354" s="477"/>
      <c r="LLL354" s="477"/>
      <c r="LLO354" s="477"/>
      <c r="LLT354" s="477"/>
      <c r="LLW354" s="477"/>
      <c r="LMB354" s="477"/>
      <c r="LME354" s="477"/>
      <c r="LMJ354" s="477"/>
      <c r="LMM354" s="477"/>
      <c r="LMR354" s="477"/>
      <c r="LMU354" s="477"/>
      <c r="LMZ354" s="477"/>
      <c r="LNC354" s="477"/>
      <c r="LNH354" s="477"/>
      <c r="LNK354" s="477"/>
      <c r="LNP354" s="477"/>
      <c r="LNS354" s="477"/>
      <c r="LNX354" s="477"/>
      <c r="LOA354" s="477"/>
      <c r="LOF354" s="477"/>
      <c r="LOI354" s="477"/>
      <c r="LON354" s="477"/>
      <c r="LOQ354" s="477"/>
      <c r="LOV354" s="477"/>
      <c r="LOY354" s="477"/>
      <c r="LPD354" s="477"/>
      <c r="LPG354" s="477"/>
      <c r="LPL354" s="477"/>
      <c r="LPO354" s="477"/>
      <c r="LPT354" s="477"/>
      <c r="LPW354" s="477"/>
      <c r="LQB354" s="477"/>
      <c r="LQE354" s="477"/>
      <c r="LQJ354" s="477"/>
      <c r="LQM354" s="477"/>
      <c r="LQR354" s="477"/>
      <c r="LQU354" s="477"/>
      <c r="LQZ354" s="477"/>
      <c r="LRC354" s="477"/>
      <c r="LRH354" s="477"/>
      <c r="LRK354" s="477"/>
      <c r="LRP354" s="477"/>
      <c r="LRS354" s="477"/>
      <c r="LRX354" s="477"/>
      <c r="LSA354" s="477"/>
      <c r="LSF354" s="477"/>
      <c r="LSI354" s="477"/>
      <c r="LSN354" s="477"/>
      <c r="LSQ354" s="477"/>
      <c r="LSV354" s="477"/>
      <c r="LSY354" s="477"/>
      <c r="LTD354" s="477"/>
      <c r="LTG354" s="477"/>
      <c r="LTL354" s="477"/>
      <c r="LTO354" s="477"/>
      <c r="LTT354" s="477"/>
      <c r="LTW354" s="477"/>
      <c r="LUB354" s="477"/>
      <c r="LUE354" s="477"/>
      <c r="LUJ354" s="477"/>
      <c r="LUM354" s="477"/>
      <c r="LUR354" s="477"/>
      <c r="LUU354" s="477"/>
      <c r="LUZ354" s="477"/>
      <c r="LVC354" s="477"/>
      <c r="LVH354" s="477"/>
      <c r="LVK354" s="477"/>
      <c r="LVP354" s="477"/>
      <c r="LVS354" s="477"/>
      <c r="LVX354" s="477"/>
      <c r="LWA354" s="477"/>
      <c r="LWF354" s="477"/>
      <c r="LWI354" s="477"/>
      <c r="LWN354" s="477"/>
      <c r="LWQ354" s="477"/>
      <c r="LWV354" s="477"/>
      <c r="LWY354" s="477"/>
      <c r="LXD354" s="477"/>
      <c r="LXG354" s="477"/>
      <c r="LXL354" s="477"/>
      <c r="LXO354" s="477"/>
      <c r="LXT354" s="477"/>
      <c r="LXW354" s="477"/>
      <c r="LYB354" s="477"/>
      <c r="LYE354" s="477"/>
      <c r="LYJ354" s="477"/>
      <c r="LYM354" s="477"/>
      <c r="LYR354" s="477"/>
      <c r="LYU354" s="477"/>
      <c r="LYZ354" s="477"/>
      <c r="LZC354" s="477"/>
      <c r="LZH354" s="477"/>
      <c r="LZK354" s="477"/>
      <c r="LZP354" s="477"/>
      <c r="LZS354" s="477"/>
      <c r="LZX354" s="477"/>
      <c r="MAA354" s="477"/>
      <c r="MAF354" s="477"/>
      <c r="MAI354" s="477"/>
      <c r="MAN354" s="477"/>
      <c r="MAQ354" s="477"/>
      <c r="MAV354" s="477"/>
      <c r="MAY354" s="477"/>
      <c r="MBD354" s="477"/>
      <c r="MBG354" s="477"/>
      <c r="MBL354" s="477"/>
      <c r="MBO354" s="477"/>
      <c r="MBT354" s="477"/>
      <c r="MBW354" s="477"/>
      <c r="MCB354" s="477"/>
      <c r="MCE354" s="477"/>
      <c r="MCJ354" s="477"/>
      <c r="MCM354" s="477"/>
      <c r="MCR354" s="477"/>
      <c r="MCU354" s="477"/>
      <c r="MCZ354" s="477"/>
      <c r="MDC354" s="477"/>
      <c r="MDH354" s="477"/>
      <c r="MDK354" s="477"/>
      <c r="MDP354" s="477"/>
      <c r="MDS354" s="477"/>
      <c r="MDX354" s="477"/>
      <c r="MEA354" s="477"/>
      <c r="MEF354" s="477"/>
      <c r="MEI354" s="477"/>
      <c r="MEN354" s="477"/>
      <c r="MEQ354" s="477"/>
      <c r="MEV354" s="477"/>
      <c r="MEY354" s="477"/>
      <c r="MFD354" s="477"/>
      <c r="MFG354" s="477"/>
      <c r="MFL354" s="477"/>
      <c r="MFO354" s="477"/>
      <c r="MFT354" s="477"/>
      <c r="MFW354" s="477"/>
      <c r="MGB354" s="477"/>
      <c r="MGE354" s="477"/>
      <c r="MGJ354" s="477"/>
      <c r="MGM354" s="477"/>
      <c r="MGR354" s="477"/>
      <c r="MGU354" s="477"/>
      <c r="MGZ354" s="477"/>
      <c r="MHC354" s="477"/>
      <c r="MHH354" s="477"/>
      <c r="MHK354" s="477"/>
      <c r="MHP354" s="477"/>
      <c r="MHS354" s="477"/>
      <c r="MHX354" s="477"/>
      <c r="MIA354" s="477"/>
      <c r="MIF354" s="477"/>
      <c r="MII354" s="477"/>
      <c r="MIN354" s="477"/>
      <c r="MIQ354" s="477"/>
      <c r="MIV354" s="477"/>
      <c r="MIY354" s="477"/>
      <c r="MJD354" s="477"/>
      <c r="MJG354" s="477"/>
      <c r="MJL354" s="477"/>
      <c r="MJO354" s="477"/>
      <c r="MJT354" s="477"/>
      <c r="MJW354" s="477"/>
      <c r="MKB354" s="477"/>
      <c r="MKE354" s="477"/>
      <c r="MKJ354" s="477"/>
      <c r="MKM354" s="477"/>
      <c r="MKR354" s="477"/>
      <c r="MKU354" s="477"/>
      <c r="MKZ354" s="477"/>
      <c r="MLC354" s="477"/>
      <c r="MLH354" s="477"/>
      <c r="MLK354" s="477"/>
      <c r="MLP354" s="477"/>
      <c r="MLS354" s="477"/>
      <c r="MLX354" s="477"/>
      <c r="MMA354" s="477"/>
      <c r="MMF354" s="477"/>
      <c r="MMI354" s="477"/>
      <c r="MMN354" s="477"/>
      <c r="MMQ354" s="477"/>
      <c r="MMV354" s="477"/>
      <c r="MMY354" s="477"/>
      <c r="MND354" s="477"/>
      <c r="MNG354" s="477"/>
      <c r="MNL354" s="477"/>
      <c r="MNO354" s="477"/>
      <c r="MNT354" s="477"/>
      <c r="MNW354" s="477"/>
      <c r="MOB354" s="477"/>
      <c r="MOE354" s="477"/>
      <c r="MOJ354" s="477"/>
      <c r="MOM354" s="477"/>
      <c r="MOR354" s="477"/>
      <c r="MOU354" s="477"/>
      <c r="MOZ354" s="477"/>
      <c r="MPC354" s="477"/>
      <c r="MPH354" s="477"/>
      <c r="MPK354" s="477"/>
      <c r="MPP354" s="477"/>
      <c r="MPS354" s="477"/>
      <c r="MPX354" s="477"/>
      <c r="MQA354" s="477"/>
      <c r="MQF354" s="477"/>
      <c r="MQI354" s="477"/>
      <c r="MQN354" s="477"/>
      <c r="MQQ354" s="477"/>
      <c r="MQV354" s="477"/>
      <c r="MQY354" s="477"/>
      <c r="MRD354" s="477"/>
      <c r="MRG354" s="477"/>
      <c r="MRL354" s="477"/>
      <c r="MRO354" s="477"/>
      <c r="MRT354" s="477"/>
      <c r="MRW354" s="477"/>
      <c r="MSB354" s="477"/>
      <c r="MSE354" s="477"/>
      <c r="MSJ354" s="477"/>
      <c r="MSM354" s="477"/>
      <c r="MSR354" s="477"/>
      <c r="MSU354" s="477"/>
      <c r="MSZ354" s="477"/>
      <c r="MTC354" s="477"/>
      <c r="MTH354" s="477"/>
      <c r="MTK354" s="477"/>
      <c r="MTP354" s="477"/>
      <c r="MTS354" s="477"/>
      <c r="MTX354" s="477"/>
      <c r="MUA354" s="477"/>
      <c r="MUF354" s="477"/>
      <c r="MUI354" s="477"/>
      <c r="MUN354" s="477"/>
      <c r="MUQ354" s="477"/>
      <c r="MUV354" s="477"/>
      <c r="MUY354" s="477"/>
      <c r="MVD354" s="477"/>
      <c r="MVG354" s="477"/>
      <c r="MVL354" s="477"/>
      <c r="MVO354" s="477"/>
      <c r="MVT354" s="477"/>
      <c r="MVW354" s="477"/>
      <c r="MWB354" s="477"/>
      <c r="MWE354" s="477"/>
      <c r="MWJ354" s="477"/>
      <c r="MWM354" s="477"/>
      <c r="MWR354" s="477"/>
      <c r="MWU354" s="477"/>
      <c r="MWZ354" s="477"/>
      <c r="MXC354" s="477"/>
      <c r="MXH354" s="477"/>
      <c r="MXK354" s="477"/>
      <c r="MXP354" s="477"/>
      <c r="MXS354" s="477"/>
      <c r="MXX354" s="477"/>
      <c r="MYA354" s="477"/>
      <c r="MYF354" s="477"/>
      <c r="MYI354" s="477"/>
      <c r="MYN354" s="477"/>
      <c r="MYQ354" s="477"/>
      <c r="MYV354" s="477"/>
      <c r="MYY354" s="477"/>
      <c r="MZD354" s="477"/>
      <c r="MZG354" s="477"/>
      <c r="MZL354" s="477"/>
      <c r="MZO354" s="477"/>
      <c r="MZT354" s="477"/>
      <c r="MZW354" s="477"/>
      <c r="NAB354" s="477"/>
      <c r="NAE354" s="477"/>
      <c r="NAJ354" s="477"/>
      <c r="NAM354" s="477"/>
      <c r="NAR354" s="477"/>
      <c r="NAU354" s="477"/>
      <c r="NAZ354" s="477"/>
      <c r="NBC354" s="477"/>
      <c r="NBH354" s="477"/>
      <c r="NBK354" s="477"/>
      <c r="NBP354" s="477"/>
      <c r="NBS354" s="477"/>
      <c r="NBX354" s="477"/>
      <c r="NCA354" s="477"/>
      <c r="NCF354" s="477"/>
      <c r="NCI354" s="477"/>
      <c r="NCN354" s="477"/>
      <c r="NCQ354" s="477"/>
      <c r="NCV354" s="477"/>
      <c r="NCY354" s="477"/>
      <c r="NDD354" s="477"/>
      <c r="NDG354" s="477"/>
      <c r="NDL354" s="477"/>
      <c r="NDO354" s="477"/>
      <c r="NDT354" s="477"/>
      <c r="NDW354" s="477"/>
      <c r="NEB354" s="477"/>
      <c r="NEE354" s="477"/>
      <c r="NEJ354" s="477"/>
      <c r="NEM354" s="477"/>
      <c r="NER354" s="477"/>
      <c r="NEU354" s="477"/>
      <c r="NEZ354" s="477"/>
      <c r="NFC354" s="477"/>
      <c r="NFH354" s="477"/>
      <c r="NFK354" s="477"/>
      <c r="NFP354" s="477"/>
      <c r="NFS354" s="477"/>
      <c r="NFX354" s="477"/>
      <c r="NGA354" s="477"/>
      <c r="NGF354" s="477"/>
      <c r="NGI354" s="477"/>
      <c r="NGN354" s="477"/>
      <c r="NGQ354" s="477"/>
      <c r="NGV354" s="477"/>
      <c r="NGY354" s="477"/>
      <c r="NHD354" s="477"/>
      <c r="NHG354" s="477"/>
      <c r="NHL354" s="477"/>
      <c r="NHO354" s="477"/>
      <c r="NHT354" s="477"/>
      <c r="NHW354" s="477"/>
      <c r="NIB354" s="477"/>
      <c r="NIE354" s="477"/>
      <c r="NIJ354" s="477"/>
      <c r="NIM354" s="477"/>
      <c r="NIR354" s="477"/>
      <c r="NIU354" s="477"/>
      <c r="NIZ354" s="477"/>
      <c r="NJC354" s="477"/>
      <c r="NJH354" s="477"/>
      <c r="NJK354" s="477"/>
      <c r="NJP354" s="477"/>
      <c r="NJS354" s="477"/>
      <c r="NJX354" s="477"/>
      <c r="NKA354" s="477"/>
      <c r="NKF354" s="477"/>
      <c r="NKI354" s="477"/>
      <c r="NKN354" s="477"/>
      <c r="NKQ354" s="477"/>
      <c r="NKV354" s="477"/>
      <c r="NKY354" s="477"/>
      <c r="NLD354" s="477"/>
      <c r="NLG354" s="477"/>
      <c r="NLL354" s="477"/>
      <c r="NLO354" s="477"/>
      <c r="NLT354" s="477"/>
      <c r="NLW354" s="477"/>
      <c r="NMB354" s="477"/>
      <c r="NME354" s="477"/>
      <c r="NMJ354" s="477"/>
      <c r="NMM354" s="477"/>
      <c r="NMR354" s="477"/>
      <c r="NMU354" s="477"/>
      <c r="NMZ354" s="477"/>
      <c r="NNC354" s="477"/>
      <c r="NNH354" s="477"/>
      <c r="NNK354" s="477"/>
      <c r="NNP354" s="477"/>
      <c r="NNS354" s="477"/>
      <c r="NNX354" s="477"/>
      <c r="NOA354" s="477"/>
      <c r="NOF354" s="477"/>
      <c r="NOI354" s="477"/>
      <c r="NON354" s="477"/>
      <c r="NOQ354" s="477"/>
      <c r="NOV354" s="477"/>
      <c r="NOY354" s="477"/>
      <c r="NPD354" s="477"/>
      <c r="NPG354" s="477"/>
      <c r="NPL354" s="477"/>
      <c r="NPO354" s="477"/>
      <c r="NPT354" s="477"/>
      <c r="NPW354" s="477"/>
      <c r="NQB354" s="477"/>
      <c r="NQE354" s="477"/>
      <c r="NQJ354" s="477"/>
      <c r="NQM354" s="477"/>
      <c r="NQR354" s="477"/>
      <c r="NQU354" s="477"/>
      <c r="NQZ354" s="477"/>
      <c r="NRC354" s="477"/>
      <c r="NRH354" s="477"/>
      <c r="NRK354" s="477"/>
      <c r="NRP354" s="477"/>
      <c r="NRS354" s="477"/>
      <c r="NRX354" s="477"/>
      <c r="NSA354" s="477"/>
      <c r="NSF354" s="477"/>
      <c r="NSI354" s="477"/>
      <c r="NSN354" s="477"/>
      <c r="NSQ354" s="477"/>
      <c r="NSV354" s="477"/>
      <c r="NSY354" s="477"/>
      <c r="NTD354" s="477"/>
      <c r="NTG354" s="477"/>
      <c r="NTL354" s="477"/>
      <c r="NTO354" s="477"/>
      <c r="NTT354" s="477"/>
      <c r="NTW354" s="477"/>
      <c r="NUB354" s="477"/>
      <c r="NUE354" s="477"/>
      <c r="NUJ354" s="477"/>
      <c r="NUM354" s="477"/>
      <c r="NUR354" s="477"/>
      <c r="NUU354" s="477"/>
      <c r="NUZ354" s="477"/>
      <c r="NVC354" s="477"/>
      <c r="NVH354" s="477"/>
      <c r="NVK354" s="477"/>
      <c r="NVP354" s="477"/>
      <c r="NVS354" s="477"/>
      <c r="NVX354" s="477"/>
      <c r="NWA354" s="477"/>
      <c r="NWF354" s="477"/>
      <c r="NWI354" s="477"/>
      <c r="NWN354" s="477"/>
      <c r="NWQ354" s="477"/>
      <c r="NWV354" s="477"/>
      <c r="NWY354" s="477"/>
      <c r="NXD354" s="477"/>
      <c r="NXG354" s="477"/>
      <c r="NXL354" s="477"/>
      <c r="NXO354" s="477"/>
      <c r="NXT354" s="477"/>
      <c r="NXW354" s="477"/>
      <c r="NYB354" s="477"/>
      <c r="NYE354" s="477"/>
      <c r="NYJ354" s="477"/>
      <c r="NYM354" s="477"/>
      <c r="NYR354" s="477"/>
      <c r="NYU354" s="477"/>
      <c r="NYZ354" s="477"/>
      <c r="NZC354" s="477"/>
      <c r="NZH354" s="477"/>
      <c r="NZK354" s="477"/>
      <c r="NZP354" s="477"/>
      <c r="NZS354" s="477"/>
      <c r="NZX354" s="477"/>
      <c r="OAA354" s="477"/>
      <c r="OAF354" s="477"/>
      <c r="OAI354" s="477"/>
      <c r="OAN354" s="477"/>
      <c r="OAQ354" s="477"/>
      <c r="OAV354" s="477"/>
      <c r="OAY354" s="477"/>
      <c r="OBD354" s="477"/>
      <c r="OBG354" s="477"/>
      <c r="OBL354" s="477"/>
      <c r="OBO354" s="477"/>
      <c r="OBT354" s="477"/>
      <c r="OBW354" s="477"/>
      <c r="OCB354" s="477"/>
      <c r="OCE354" s="477"/>
      <c r="OCJ354" s="477"/>
      <c r="OCM354" s="477"/>
      <c r="OCR354" s="477"/>
      <c r="OCU354" s="477"/>
      <c r="OCZ354" s="477"/>
      <c r="ODC354" s="477"/>
      <c r="ODH354" s="477"/>
      <c r="ODK354" s="477"/>
      <c r="ODP354" s="477"/>
      <c r="ODS354" s="477"/>
      <c r="ODX354" s="477"/>
      <c r="OEA354" s="477"/>
      <c r="OEF354" s="477"/>
      <c r="OEI354" s="477"/>
      <c r="OEN354" s="477"/>
      <c r="OEQ354" s="477"/>
      <c r="OEV354" s="477"/>
      <c r="OEY354" s="477"/>
      <c r="OFD354" s="477"/>
      <c r="OFG354" s="477"/>
      <c r="OFL354" s="477"/>
      <c r="OFO354" s="477"/>
      <c r="OFT354" s="477"/>
      <c r="OFW354" s="477"/>
      <c r="OGB354" s="477"/>
      <c r="OGE354" s="477"/>
      <c r="OGJ354" s="477"/>
      <c r="OGM354" s="477"/>
      <c r="OGR354" s="477"/>
      <c r="OGU354" s="477"/>
      <c r="OGZ354" s="477"/>
      <c r="OHC354" s="477"/>
      <c r="OHH354" s="477"/>
      <c r="OHK354" s="477"/>
      <c r="OHP354" s="477"/>
      <c r="OHS354" s="477"/>
      <c r="OHX354" s="477"/>
      <c r="OIA354" s="477"/>
      <c r="OIF354" s="477"/>
      <c r="OII354" s="477"/>
      <c r="OIN354" s="477"/>
      <c r="OIQ354" s="477"/>
      <c r="OIV354" s="477"/>
      <c r="OIY354" s="477"/>
      <c r="OJD354" s="477"/>
      <c r="OJG354" s="477"/>
      <c r="OJL354" s="477"/>
      <c r="OJO354" s="477"/>
      <c r="OJT354" s="477"/>
      <c r="OJW354" s="477"/>
      <c r="OKB354" s="477"/>
      <c r="OKE354" s="477"/>
      <c r="OKJ354" s="477"/>
      <c r="OKM354" s="477"/>
      <c r="OKR354" s="477"/>
      <c r="OKU354" s="477"/>
      <c r="OKZ354" s="477"/>
      <c r="OLC354" s="477"/>
      <c r="OLH354" s="477"/>
      <c r="OLK354" s="477"/>
      <c r="OLP354" s="477"/>
      <c r="OLS354" s="477"/>
      <c r="OLX354" s="477"/>
      <c r="OMA354" s="477"/>
      <c r="OMF354" s="477"/>
      <c r="OMI354" s="477"/>
      <c r="OMN354" s="477"/>
      <c r="OMQ354" s="477"/>
      <c r="OMV354" s="477"/>
      <c r="OMY354" s="477"/>
      <c r="OND354" s="477"/>
      <c r="ONG354" s="477"/>
      <c r="ONL354" s="477"/>
      <c r="ONO354" s="477"/>
      <c r="ONT354" s="477"/>
      <c r="ONW354" s="477"/>
      <c r="OOB354" s="477"/>
      <c r="OOE354" s="477"/>
      <c r="OOJ354" s="477"/>
      <c r="OOM354" s="477"/>
      <c r="OOR354" s="477"/>
      <c r="OOU354" s="477"/>
      <c r="OOZ354" s="477"/>
      <c r="OPC354" s="477"/>
      <c r="OPH354" s="477"/>
      <c r="OPK354" s="477"/>
      <c r="OPP354" s="477"/>
      <c r="OPS354" s="477"/>
      <c r="OPX354" s="477"/>
      <c r="OQA354" s="477"/>
      <c r="OQF354" s="477"/>
      <c r="OQI354" s="477"/>
      <c r="OQN354" s="477"/>
      <c r="OQQ354" s="477"/>
      <c r="OQV354" s="477"/>
      <c r="OQY354" s="477"/>
      <c r="ORD354" s="477"/>
      <c r="ORG354" s="477"/>
      <c r="ORL354" s="477"/>
      <c r="ORO354" s="477"/>
      <c r="ORT354" s="477"/>
      <c r="ORW354" s="477"/>
      <c r="OSB354" s="477"/>
      <c r="OSE354" s="477"/>
      <c r="OSJ354" s="477"/>
      <c r="OSM354" s="477"/>
      <c r="OSR354" s="477"/>
      <c r="OSU354" s="477"/>
      <c r="OSZ354" s="477"/>
      <c r="OTC354" s="477"/>
      <c r="OTH354" s="477"/>
      <c r="OTK354" s="477"/>
      <c r="OTP354" s="477"/>
      <c r="OTS354" s="477"/>
      <c r="OTX354" s="477"/>
      <c r="OUA354" s="477"/>
      <c r="OUF354" s="477"/>
      <c r="OUI354" s="477"/>
      <c r="OUN354" s="477"/>
      <c r="OUQ354" s="477"/>
      <c r="OUV354" s="477"/>
      <c r="OUY354" s="477"/>
      <c r="OVD354" s="477"/>
      <c r="OVG354" s="477"/>
      <c r="OVL354" s="477"/>
      <c r="OVO354" s="477"/>
      <c r="OVT354" s="477"/>
      <c r="OVW354" s="477"/>
      <c r="OWB354" s="477"/>
      <c r="OWE354" s="477"/>
      <c r="OWJ354" s="477"/>
      <c r="OWM354" s="477"/>
      <c r="OWR354" s="477"/>
      <c r="OWU354" s="477"/>
      <c r="OWZ354" s="477"/>
      <c r="OXC354" s="477"/>
      <c r="OXH354" s="477"/>
      <c r="OXK354" s="477"/>
      <c r="OXP354" s="477"/>
      <c r="OXS354" s="477"/>
      <c r="OXX354" s="477"/>
      <c r="OYA354" s="477"/>
      <c r="OYF354" s="477"/>
      <c r="OYI354" s="477"/>
      <c r="OYN354" s="477"/>
      <c r="OYQ354" s="477"/>
      <c r="OYV354" s="477"/>
      <c r="OYY354" s="477"/>
      <c r="OZD354" s="477"/>
      <c r="OZG354" s="477"/>
      <c r="OZL354" s="477"/>
      <c r="OZO354" s="477"/>
      <c r="OZT354" s="477"/>
      <c r="OZW354" s="477"/>
      <c r="PAB354" s="477"/>
      <c r="PAE354" s="477"/>
      <c r="PAJ354" s="477"/>
      <c r="PAM354" s="477"/>
      <c r="PAR354" s="477"/>
      <c r="PAU354" s="477"/>
      <c r="PAZ354" s="477"/>
      <c r="PBC354" s="477"/>
      <c r="PBH354" s="477"/>
      <c r="PBK354" s="477"/>
      <c r="PBP354" s="477"/>
      <c r="PBS354" s="477"/>
      <c r="PBX354" s="477"/>
      <c r="PCA354" s="477"/>
      <c r="PCF354" s="477"/>
      <c r="PCI354" s="477"/>
      <c r="PCN354" s="477"/>
      <c r="PCQ354" s="477"/>
      <c r="PCV354" s="477"/>
      <c r="PCY354" s="477"/>
      <c r="PDD354" s="477"/>
      <c r="PDG354" s="477"/>
      <c r="PDL354" s="477"/>
      <c r="PDO354" s="477"/>
      <c r="PDT354" s="477"/>
      <c r="PDW354" s="477"/>
      <c r="PEB354" s="477"/>
      <c r="PEE354" s="477"/>
      <c r="PEJ354" s="477"/>
      <c r="PEM354" s="477"/>
      <c r="PER354" s="477"/>
      <c r="PEU354" s="477"/>
      <c r="PEZ354" s="477"/>
      <c r="PFC354" s="477"/>
      <c r="PFH354" s="477"/>
      <c r="PFK354" s="477"/>
      <c r="PFP354" s="477"/>
      <c r="PFS354" s="477"/>
      <c r="PFX354" s="477"/>
      <c r="PGA354" s="477"/>
      <c r="PGF354" s="477"/>
      <c r="PGI354" s="477"/>
      <c r="PGN354" s="477"/>
      <c r="PGQ354" s="477"/>
      <c r="PGV354" s="477"/>
      <c r="PGY354" s="477"/>
      <c r="PHD354" s="477"/>
      <c r="PHG354" s="477"/>
      <c r="PHL354" s="477"/>
      <c r="PHO354" s="477"/>
      <c r="PHT354" s="477"/>
      <c r="PHW354" s="477"/>
      <c r="PIB354" s="477"/>
      <c r="PIE354" s="477"/>
      <c r="PIJ354" s="477"/>
      <c r="PIM354" s="477"/>
      <c r="PIR354" s="477"/>
      <c r="PIU354" s="477"/>
      <c r="PIZ354" s="477"/>
      <c r="PJC354" s="477"/>
      <c r="PJH354" s="477"/>
      <c r="PJK354" s="477"/>
      <c r="PJP354" s="477"/>
      <c r="PJS354" s="477"/>
      <c r="PJX354" s="477"/>
      <c r="PKA354" s="477"/>
      <c r="PKF354" s="477"/>
      <c r="PKI354" s="477"/>
      <c r="PKN354" s="477"/>
      <c r="PKQ354" s="477"/>
      <c r="PKV354" s="477"/>
      <c r="PKY354" s="477"/>
      <c r="PLD354" s="477"/>
      <c r="PLG354" s="477"/>
      <c r="PLL354" s="477"/>
      <c r="PLO354" s="477"/>
      <c r="PLT354" s="477"/>
      <c r="PLW354" s="477"/>
      <c r="PMB354" s="477"/>
      <c r="PME354" s="477"/>
      <c r="PMJ354" s="477"/>
      <c r="PMM354" s="477"/>
      <c r="PMR354" s="477"/>
      <c r="PMU354" s="477"/>
      <c r="PMZ354" s="477"/>
      <c r="PNC354" s="477"/>
      <c r="PNH354" s="477"/>
      <c r="PNK354" s="477"/>
      <c r="PNP354" s="477"/>
      <c r="PNS354" s="477"/>
      <c r="PNX354" s="477"/>
      <c r="POA354" s="477"/>
      <c r="POF354" s="477"/>
      <c r="POI354" s="477"/>
      <c r="PON354" s="477"/>
      <c r="POQ354" s="477"/>
      <c r="POV354" s="477"/>
      <c r="POY354" s="477"/>
      <c r="PPD354" s="477"/>
      <c r="PPG354" s="477"/>
      <c r="PPL354" s="477"/>
      <c r="PPO354" s="477"/>
      <c r="PPT354" s="477"/>
      <c r="PPW354" s="477"/>
      <c r="PQB354" s="477"/>
      <c r="PQE354" s="477"/>
      <c r="PQJ354" s="477"/>
      <c r="PQM354" s="477"/>
      <c r="PQR354" s="477"/>
      <c r="PQU354" s="477"/>
      <c r="PQZ354" s="477"/>
      <c r="PRC354" s="477"/>
      <c r="PRH354" s="477"/>
      <c r="PRK354" s="477"/>
      <c r="PRP354" s="477"/>
      <c r="PRS354" s="477"/>
      <c r="PRX354" s="477"/>
      <c r="PSA354" s="477"/>
      <c r="PSF354" s="477"/>
      <c r="PSI354" s="477"/>
      <c r="PSN354" s="477"/>
      <c r="PSQ354" s="477"/>
      <c r="PSV354" s="477"/>
      <c r="PSY354" s="477"/>
      <c r="PTD354" s="477"/>
      <c r="PTG354" s="477"/>
      <c r="PTL354" s="477"/>
      <c r="PTO354" s="477"/>
      <c r="PTT354" s="477"/>
      <c r="PTW354" s="477"/>
      <c r="PUB354" s="477"/>
      <c r="PUE354" s="477"/>
      <c r="PUJ354" s="477"/>
      <c r="PUM354" s="477"/>
      <c r="PUR354" s="477"/>
      <c r="PUU354" s="477"/>
      <c r="PUZ354" s="477"/>
      <c r="PVC354" s="477"/>
      <c r="PVH354" s="477"/>
      <c r="PVK354" s="477"/>
      <c r="PVP354" s="477"/>
      <c r="PVS354" s="477"/>
      <c r="PVX354" s="477"/>
      <c r="PWA354" s="477"/>
      <c r="PWF354" s="477"/>
      <c r="PWI354" s="477"/>
      <c r="PWN354" s="477"/>
      <c r="PWQ354" s="477"/>
      <c r="PWV354" s="477"/>
      <c r="PWY354" s="477"/>
      <c r="PXD354" s="477"/>
      <c r="PXG354" s="477"/>
      <c r="PXL354" s="477"/>
      <c r="PXO354" s="477"/>
      <c r="PXT354" s="477"/>
      <c r="PXW354" s="477"/>
      <c r="PYB354" s="477"/>
      <c r="PYE354" s="477"/>
      <c r="PYJ354" s="477"/>
      <c r="PYM354" s="477"/>
      <c r="PYR354" s="477"/>
      <c r="PYU354" s="477"/>
      <c r="PYZ354" s="477"/>
      <c r="PZC354" s="477"/>
      <c r="PZH354" s="477"/>
      <c r="PZK354" s="477"/>
      <c r="PZP354" s="477"/>
      <c r="PZS354" s="477"/>
      <c r="PZX354" s="477"/>
      <c r="QAA354" s="477"/>
      <c r="QAF354" s="477"/>
      <c r="QAI354" s="477"/>
      <c r="QAN354" s="477"/>
      <c r="QAQ354" s="477"/>
      <c r="QAV354" s="477"/>
      <c r="QAY354" s="477"/>
      <c r="QBD354" s="477"/>
      <c r="QBG354" s="477"/>
      <c r="QBL354" s="477"/>
      <c r="QBO354" s="477"/>
      <c r="QBT354" s="477"/>
      <c r="QBW354" s="477"/>
      <c r="QCB354" s="477"/>
      <c r="QCE354" s="477"/>
      <c r="QCJ354" s="477"/>
      <c r="QCM354" s="477"/>
      <c r="QCR354" s="477"/>
      <c r="QCU354" s="477"/>
      <c r="QCZ354" s="477"/>
      <c r="QDC354" s="477"/>
      <c r="QDH354" s="477"/>
      <c r="QDK354" s="477"/>
      <c r="QDP354" s="477"/>
      <c r="QDS354" s="477"/>
      <c r="QDX354" s="477"/>
      <c r="QEA354" s="477"/>
      <c r="QEF354" s="477"/>
      <c r="QEI354" s="477"/>
      <c r="QEN354" s="477"/>
      <c r="QEQ354" s="477"/>
      <c r="QEV354" s="477"/>
      <c r="QEY354" s="477"/>
      <c r="QFD354" s="477"/>
      <c r="QFG354" s="477"/>
      <c r="QFL354" s="477"/>
      <c r="QFO354" s="477"/>
      <c r="QFT354" s="477"/>
      <c r="QFW354" s="477"/>
      <c r="QGB354" s="477"/>
      <c r="QGE354" s="477"/>
      <c r="QGJ354" s="477"/>
      <c r="QGM354" s="477"/>
      <c r="QGR354" s="477"/>
      <c r="QGU354" s="477"/>
      <c r="QGZ354" s="477"/>
      <c r="QHC354" s="477"/>
      <c r="QHH354" s="477"/>
      <c r="QHK354" s="477"/>
      <c r="QHP354" s="477"/>
      <c r="QHS354" s="477"/>
      <c r="QHX354" s="477"/>
      <c r="QIA354" s="477"/>
      <c r="QIF354" s="477"/>
      <c r="QII354" s="477"/>
      <c r="QIN354" s="477"/>
      <c r="QIQ354" s="477"/>
      <c r="QIV354" s="477"/>
      <c r="QIY354" s="477"/>
      <c r="QJD354" s="477"/>
      <c r="QJG354" s="477"/>
      <c r="QJL354" s="477"/>
      <c r="QJO354" s="477"/>
      <c r="QJT354" s="477"/>
      <c r="QJW354" s="477"/>
      <c r="QKB354" s="477"/>
      <c r="QKE354" s="477"/>
      <c r="QKJ354" s="477"/>
      <c r="QKM354" s="477"/>
      <c r="QKR354" s="477"/>
      <c r="QKU354" s="477"/>
      <c r="QKZ354" s="477"/>
      <c r="QLC354" s="477"/>
      <c r="QLH354" s="477"/>
      <c r="QLK354" s="477"/>
      <c r="QLP354" s="477"/>
      <c r="QLS354" s="477"/>
      <c r="QLX354" s="477"/>
      <c r="QMA354" s="477"/>
      <c r="QMF354" s="477"/>
      <c r="QMI354" s="477"/>
      <c r="QMN354" s="477"/>
      <c r="QMQ354" s="477"/>
      <c r="QMV354" s="477"/>
      <c r="QMY354" s="477"/>
      <c r="QND354" s="477"/>
      <c r="QNG354" s="477"/>
      <c r="QNL354" s="477"/>
      <c r="QNO354" s="477"/>
      <c r="QNT354" s="477"/>
      <c r="QNW354" s="477"/>
      <c r="QOB354" s="477"/>
      <c r="QOE354" s="477"/>
      <c r="QOJ354" s="477"/>
      <c r="QOM354" s="477"/>
      <c r="QOR354" s="477"/>
      <c r="QOU354" s="477"/>
      <c r="QOZ354" s="477"/>
      <c r="QPC354" s="477"/>
      <c r="QPH354" s="477"/>
      <c r="QPK354" s="477"/>
      <c r="QPP354" s="477"/>
      <c r="QPS354" s="477"/>
      <c r="QPX354" s="477"/>
      <c r="QQA354" s="477"/>
      <c r="QQF354" s="477"/>
      <c r="QQI354" s="477"/>
      <c r="QQN354" s="477"/>
      <c r="QQQ354" s="477"/>
      <c r="QQV354" s="477"/>
      <c r="QQY354" s="477"/>
      <c r="QRD354" s="477"/>
      <c r="QRG354" s="477"/>
      <c r="QRL354" s="477"/>
      <c r="QRO354" s="477"/>
      <c r="QRT354" s="477"/>
      <c r="QRW354" s="477"/>
      <c r="QSB354" s="477"/>
      <c r="QSE354" s="477"/>
      <c r="QSJ354" s="477"/>
      <c r="QSM354" s="477"/>
      <c r="QSR354" s="477"/>
      <c r="QSU354" s="477"/>
      <c r="QSZ354" s="477"/>
      <c r="QTC354" s="477"/>
      <c r="QTH354" s="477"/>
      <c r="QTK354" s="477"/>
      <c r="QTP354" s="477"/>
      <c r="QTS354" s="477"/>
      <c r="QTX354" s="477"/>
      <c r="QUA354" s="477"/>
      <c r="QUF354" s="477"/>
      <c r="QUI354" s="477"/>
      <c r="QUN354" s="477"/>
      <c r="QUQ354" s="477"/>
      <c r="QUV354" s="477"/>
      <c r="QUY354" s="477"/>
      <c r="QVD354" s="477"/>
      <c r="QVG354" s="477"/>
      <c r="QVL354" s="477"/>
      <c r="QVO354" s="477"/>
      <c r="QVT354" s="477"/>
      <c r="QVW354" s="477"/>
      <c r="QWB354" s="477"/>
      <c r="QWE354" s="477"/>
      <c r="QWJ354" s="477"/>
      <c r="QWM354" s="477"/>
      <c r="QWR354" s="477"/>
      <c r="QWU354" s="477"/>
      <c r="QWZ354" s="477"/>
      <c r="QXC354" s="477"/>
      <c r="QXH354" s="477"/>
      <c r="QXK354" s="477"/>
      <c r="QXP354" s="477"/>
      <c r="QXS354" s="477"/>
      <c r="QXX354" s="477"/>
      <c r="QYA354" s="477"/>
      <c r="QYF354" s="477"/>
      <c r="QYI354" s="477"/>
      <c r="QYN354" s="477"/>
      <c r="QYQ354" s="477"/>
      <c r="QYV354" s="477"/>
      <c r="QYY354" s="477"/>
      <c r="QZD354" s="477"/>
      <c r="QZG354" s="477"/>
      <c r="QZL354" s="477"/>
      <c r="QZO354" s="477"/>
      <c r="QZT354" s="477"/>
      <c r="QZW354" s="477"/>
      <c r="RAB354" s="477"/>
      <c r="RAE354" s="477"/>
      <c r="RAJ354" s="477"/>
      <c r="RAM354" s="477"/>
      <c r="RAR354" s="477"/>
      <c r="RAU354" s="477"/>
      <c r="RAZ354" s="477"/>
      <c r="RBC354" s="477"/>
      <c r="RBH354" s="477"/>
      <c r="RBK354" s="477"/>
      <c r="RBP354" s="477"/>
      <c r="RBS354" s="477"/>
      <c r="RBX354" s="477"/>
      <c r="RCA354" s="477"/>
      <c r="RCF354" s="477"/>
      <c r="RCI354" s="477"/>
      <c r="RCN354" s="477"/>
      <c r="RCQ354" s="477"/>
      <c r="RCV354" s="477"/>
      <c r="RCY354" s="477"/>
      <c r="RDD354" s="477"/>
      <c r="RDG354" s="477"/>
      <c r="RDL354" s="477"/>
      <c r="RDO354" s="477"/>
      <c r="RDT354" s="477"/>
      <c r="RDW354" s="477"/>
      <c r="REB354" s="477"/>
      <c r="REE354" s="477"/>
      <c r="REJ354" s="477"/>
      <c r="REM354" s="477"/>
      <c r="RER354" s="477"/>
      <c r="REU354" s="477"/>
      <c r="REZ354" s="477"/>
      <c r="RFC354" s="477"/>
      <c r="RFH354" s="477"/>
      <c r="RFK354" s="477"/>
      <c r="RFP354" s="477"/>
      <c r="RFS354" s="477"/>
      <c r="RFX354" s="477"/>
      <c r="RGA354" s="477"/>
      <c r="RGF354" s="477"/>
      <c r="RGI354" s="477"/>
      <c r="RGN354" s="477"/>
      <c r="RGQ354" s="477"/>
      <c r="RGV354" s="477"/>
      <c r="RGY354" s="477"/>
      <c r="RHD354" s="477"/>
      <c r="RHG354" s="477"/>
      <c r="RHL354" s="477"/>
      <c r="RHO354" s="477"/>
      <c r="RHT354" s="477"/>
      <c r="RHW354" s="477"/>
      <c r="RIB354" s="477"/>
      <c r="RIE354" s="477"/>
      <c r="RIJ354" s="477"/>
      <c r="RIM354" s="477"/>
      <c r="RIR354" s="477"/>
      <c r="RIU354" s="477"/>
      <c r="RIZ354" s="477"/>
      <c r="RJC354" s="477"/>
      <c r="RJH354" s="477"/>
      <c r="RJK354" s="477"/>
      <c r="RJP354" s="477"/>
      <c r="RJS354" s="477"/>
      <c r="RJX354" s="477"/>
      <c r="RKA354" s="477"/>
      <c r="RKF354" s="477"/>
      <c r="RKI354" s="477"/>
      <c r="RKN354" s="477"/>
      <c r="RKQ354" s="477"/>
      <c r="RKV354" s="477"/>
      <c r="RKY354" s="477"/>
      <c r="RLD354" s="477"/>
      <c r="RLG354" s="477"/>
      <c r="RLL354" s="477"/>
      <c r="RLO354" s="477"/>
      <c r="RLT354" s="477"/>
      <c r="RLW354" s="477"/>
      <c r="RMB354" s="477"/>
      <c r="RME354" s="477"/>
      <c r="RMJ354" s="477"/>
      <c r="RMM354" s="477"/>
      <c r="RMR354" s="477"/>
      <c r="RMU354" s="477"/>
      <c r="RMZ354" s="477"/>
      <c r="RNC354" s="477"/>
      <c r="RNH354" s="477"/>
      <c r="RNK354" s="477"/>
      <c r="RNP354" s="477"/>
      <c r="RNS354" s="477"/>
      <c r="RNX354" s="477"/>
      <c r="ROA354" s="477"/>
      <c r="ROF354" s="477"/>
      <c r="ROI354" s="477"/>
      <c r="RON354" s="477"/>
      <c r="ROQ354" s="477"/>
      <c r="ROV354" s="477"/>
      <c r="ROY354" s="477"/>
      <c r="RPD354" s="477"/>
      <c r="RPG354" s="477"/>
      <c r="RPL354" s="477"/>
      <c r="RPO354" s="477"/>
      <c r="RPT354" s="477"/>
      <c r="RPW354" s="477"/>
      <c r="RQB354" s="477"/>
      <c r="RQE354" s="477"/>
      <c r="RQJ354" s="477"/>
      <c r="RQM354" s="477"/>
      <c r="RQR354" s="477"/>
      <c r="RQU354" s="477"/>
      <c r="RQZ354" s="477"/>
      <c r="RRC354" s="477"/>
      <c r="RRH354" s="477"/>
      <c r="RRK354" s="477"/>
      <c r="RRP354" s="477"/>
      <c r="RRS354" s="477"/>
      <c r="RRX354" s="477"/>
      <c r="RSA354" s="477"/>
      <c r="RSF354" s="477"/>
      <c r="RSI354" s="477"/>
      <c r="RSN354" s="477"/>
      <c r="RSQ354" s="477"/>
      <c r="RSV354" s="477"/>
      <c r="RSY354" s="477"/>
      <c r="RTD354" s="477"/>
      <c r="RTG354" s="477"/>
      <c r="RTL354" s="477"/>
      <c r="RTO354" s="477"/>
      <c r="RTT354" s="477"/>
      <c r="RTW354" s="477"/>
      <c r="RUB354" s="477"/>
      <c r="RUE354" s="477"/>
      <c r="RUJ354" s="477"/>
      <c r="RUM354" s="477"/>
      <c r="RUR354" s="477"/>
      <c r="RUU354" s="477"/>
      <c r="RUZ354" s="477"/>
      <c r="RVC354" s="477"/>
      <c r="RVH354" s="477"/>
      <c r="RVK354" s="477"/>
      <c r="RVP354" s="477"/>
      <c r="RVS354" s="477"/>
      <c r="RVX354" s="477"/>
      <c r="RWA354" s="477"/>
      <c r="RWF354" s="477"/>
      <c r="RWI354" s="477"/>
      <c r="RWN354" s="477"/>
      <c r="RWQ354" s="477"/>
      <c r="RWV354" s="477"/>
      <c r="RWY354" s="477"/>
      <c r="RXD354" s="477"/>
      <c r="RXG354" s="477"/>
      <c r="RXL354" s="477"/>
      <c r="RXO354" s="477"/>
      <c r="RXT354" s="477"/>
      <c r="RXW354" s="477"/>
      <c r="RYB354" s="477"/>
      <c r="RYE354" s="477"/>
      <c r="RYJ354" s="477"/>
      <c r="RYM354" s="477"/>
      <c r="RYR354" s="477"/>
      <c r="RYU354" s="477"/>
      <c r="RYZ354" s="477"/>
      <c r="RZC354" s="477"/>
      <c r="RZH354" s="477"/>
      <c r="RZK354" s="477"/>
      <c r="RZP354" s="477"/>
      <c r="RZS354" s="477"/>
      <c r="RZX354" s="477"/>
      <c r="SAA354" s="477"/>
      <c r="SAF354" s="477"/>
      <c r="SAI354" s="477"/>
      <c r="SAN354" s="477"/>
      <c r="SAQ354" s="477"/>
      <c r="SAV354" s="477"/>
      <c r="SAY354" s="477"/>
      <c r="SBD354" s="477"/>
      <c r="SBG354" s="477"/>
      <c r="SBL354" s="477"/>
      <c r="SBO354" s="477"/>
      <c r="SBT354" s="477"/>
      <c r="SBW354" s="477"/>
      <c r="SCB354" s="477"/>
      <c r="SCE354" s="477"/>
      <c r="SCJ354" s="477"/>
      <c r="SCM354" s="477"/>
      <c r="SCR354" s="477"/>
      <c r="SCU354" s="477"/>
      <c r="SCZ354" s="477"/>
      <c r="SDC354" s="477"/>
      <c r="SDH354" s="477"/>
      <c r="SDK354" s="477"/>
      <c r="SDP354" s="477"/>
      <c r="SDS354" s="477"/>
      <c r="SDX354" s="477"/>
      <c r="SEA354" s="477"/>
      <c r="SEF354" s="477"/>
      <c r="SEI354" s="477"/>
      <c r="SEN354" s="477"/>
      <c r="SEQ354" s="477"/>
      <c r="SEV354" s="477"/>
      <c r="SEY354" s="477"/>
      <c r="SFD354" s="477"/>
      <c r="SFG354" s="477"/>
      <c r="SFL354" s="477"/>
      <c r="SFO354" s="477"/>
      <c r="SFT354" s="477"/>
      <c r="SFW354" s="477"/>
      <c r="SGB354" s="477"/>
      <c r="SGE354" s="477"/>
      <c r="SGJ354" s="477"/>
      <c r="SGM354" s="477"/>
      <c r="SGR354" s="477"/>
      <c r="SGU354" s="477"/>
      <c r="SGZ354" s="477"/>
      <c r="SHC354" s="477"/>
      <c r="SHH354" s="477"/>
      <c r="SHK354" s="477"/>
      <c r="SHP354" s="477"/>
      <c r="SHS354" s="477"/>
      <c r="SHX354" s="477"/>
      <c r="SIA354" s="477"/>
      <c r="SIF354" s="477"/>
      <c r="SII354" s="477"/>
      <c r="SIN354" s="477"/>
      <c r="SIQ354" s="477"/>
      <c r="SIV354" s="477"/>
      <c r="SIY354" s="477"/>
      <c r="SJD354" s="477"/>
      <c r="SJG354" s="477"/>
      <c r="SJL354" s="477"/>
      <c r="SJO354" s="477"/>
      <c r="SJT354" s="477"/>
      <c r="SJW354" s="477"/>
      <c r="SKB354" s="477"/>
      <c r="SKE354" s="477"/>
      <c r="SKJ354" s="477"/>
      <c r="SKM354" s="477"/>
      <c r="SKR354" s="477"/>
      <c r="SKU354" s="477"/>
      <c r="SKZ354" s="477"/>
      <c r="SLC354" s="477"/>
      <c r="SLH354" s="477"/>
      <c r="SLK354" s="477"/>
      <c r="SLP354" s="477"/>
      <c r="SLS354" s="477"/>
      <c r="SLX354" s="477"/>
      <c r="SMA354" s="477"/>
      <c r="SMF354" s="477"/>
      <c r="SMI354" s="477"/>
      <c r="SMN354" s="477"/>
      <c r="SMQ354" s="477"/>
      <c r="SMV354" s="477"/>
      <c r="SMY354" s="477"/>
      <c r="SND354" s="477"/>
      <c r="SNG354" s="477"/>
      <c r="SNL354" s="477"/>
      <c r="SNO354" s="477"/>
      <c r="SNT354" s="477"/>
      <c r="SNW354" s="477"/>
      <c r="SOB354" s="477"/>
      <c r="SOE354" s="477"/>
      <c r="SOJ354" s="477"/>
      <c r="SOM354" s="477"/>
      <c r="SOR354" s="477"/>
      <c r="SOU354" s="477"/>
      <c r="SOZ354" s="477"/>
      <c r="SPC354" s="477"/>
      <c r="SPH354" s="477"/>
      <c r="SPK354" s="477"/>
      <c r="SPP354" s="477"/>
      <c r="SPS354" s="477"/>
      <c r="SPX354" s="477"/>
      <c r="SQA354" s="477"/>
      <c r="SQF354" s="477"/>
      <c r="SQI354" s="477"/>
      <c r="SQN354" s="477"/>
      <c r="SQQ354" s="477"/>
      <c r="SQV354" s="477"/>
      <c r="SQY354" s="477"/>
      <c r="SRD354" s="477"/>
      <c r="SRG354" s="477"/>
      <c r="SRL354" s="477"/>
      <c r="SRO354" s="477"/>
      <c r="SRT354" s="477"/>
      <c r="SRW354" s="477"/>
      <c r="SSB354" s="477"/>
      <c r="SSE354" s="477"/>
      <c r="SSJ354" s="477"/>
      <c r="SSM354" s="477"/>
      <c r="SSR354" s="477"/>
      <c r="SSU354" s="477"/>
      <c r="SSZ354" s="477"/>
      <c r="STC354" s="477"/>
      <c r="STH354" s="477"/>
      <c r="STK354" s="477"/>
      <c r="STP354" s="477"/>
      <c r="STS354" s="477"/>
      <c r="STX354" s="477"/>
      <c r="SUA354" s="477"/>
      <c r="SUF354" s="477"/>
      <c r="SUI354" s="477"/>
      <c r="SUN354" s="477"/>
      <c r="SUQ354" s="477"/>
      <c r="SUV354" s="477"/>
      <c r="SUY354" s="477"/>
      <c r="SVD354" s="477"/>
      <c r="SVG354" s="477"/>
      <c r="SVL354" s="477"/>
      <c r="SVO354" s="477"/>
      <c r="SVT354" s="477"/>
      <c r="SVW354" s="477"/>
      <c r="SWB354" s="477"/>
      <c r="SWE354" s="477"/>
      <c r="SWJ354" s="477"/>
      <c r="SWM354" s="477"/>
      <c r="SWR354" s="477"/>
      <c r="SWU354" s="477"/>
      <c r="SWZ354" s="477"/>
      <c r="SXC354" s="477"/>
      <c r="SXH354" s="477"/>
      <c r="SXK354" s="477"/>
      <c r="SXP354" s="477"/>
      <c r="SXS354" s="477"/>
      <c r="SXX354" s="477"/>
      <c r="SYA354" s="477"/>
      <c r="SYF354" s="477"/>
      <c r="SYI354" s="477"/>
      <c r="SYN354" s="477"/>
      <c r="SYQ354" s="477"/>
      <c r="SYV354" s="477"/>
      <c r="SYY354" s="477"/>
      <c r="SZD354" s="477"/>
      <c r="SZG354" s="477"/>
      <c r="SZL354" s="477"/>
      <c r="SZO354" s="477"/>
      <c r="SZT354" s="477"/>
      <c r="SZW354" s="477"/>
      <c r="TAB354" s="477"/>
      <c r="TAE354" s="477"/>
      <c r="TAJ354" s="477"/>
      <c r="TAM354" s="477"/>
      <c r="TAR354" s="477"/>
      <c r="TAU354" s="477"/>
      <c r="TAZ354" s="477"/>
      <c r="TBC354" s="477"/>
      <c r="TBH354" s="477"/>
      <c r="TBK354" s="477"/>
      <c r="TBP354" s="477"/>
      <c r="TBS354" s="477"/>
      <c r="TBX354" s="477"/>
      <c r="TCA354" s="477"/>
      <c r="TCF354" s="477"/>
      <c r="TCI354" s="477"/>
      <c r="TCN354" s="477"/>
      <c r="TCQ354" s="477"/>
      <c r="TCV354" s="477"/>
      <c r="TCY354" s="477"/>
      <c r="TDD354" s="477"/>
      <c r="TDG354" s="477"/>
      <c r="TDL354" s="477"/>
      <c r="TDO354" s="477"/>
      <c r="TDT354" s="477"/>
      <c r="TDW354" s="477"/>
      <c r="TEB354" s="477"/>
      <c r="TEE354" s="477"/>
      <c r="TEJ354" s="477"/>
      <c r="TEM354" s="477"/>
      <c r="TER354" s="477"/>
      <c r="TEU354" s="477"/>
      <c r="TEZ354" s="477"/>
      <c r="TFC354" s="477"/>
      <c r="TFH354" s="477"/>
      <c r="TFK354" s="477"/>
      <c r="TFP354" s="477"/>
      <c r="TFS354" s="477"/>
      <c r="TFX354" s="477"/>
      <c r="TGA354" s="477"/>
      <c r="TGF354" s="477"/>
      <c r="TGI354" s="477"/>
      <c r="TGN354" s="477"/>
      <c r="TGQ354" s="477"/>
      <c r="TGV354" s="477"/>
      <c r="TGY354" s="477"/>
      <c r="THD354" s="477"/>
      <c r="THG354" s="477"/>
      <c r="THL354" s="477"/>
      <c r="THO354" s="477"/>
      <c r="THT354" s="477"/>
      <c r="THW354" s="477"/>
      <c r="TIB354" s="477"/>
      <c r="TIE354" s="477"/>
      <c r="TIJ354" s="477"/>
      <c r="TIM354" s="477"/>
      <c r="TIR354" s="477"/>
      <c r="TIU354" s="477"/>
      <c r="TIZ354" s="477"/>
      <c r="TJC354" s="477"/>
      <c r="TJH354" s="477"/>
      <c r="TJK354" s="477"/>
      <c r="TJP354" s="477"/>
      <c r="TJS354" s="477"/>
      <c r="TJX354" s="477"/>
      <c r="TKA354" s="477"/>
      <c r="TKF354" s="477"/>
      <c r="TKI354" s="477"/>
      <c r="TKN354" s="477"/>
      <c r="TKQ354" s="477"/>
      <c r="TKV354" s="477"/>
      <c r="TKY354" s="477"/>
      <c r="TLD354" s="477"/>
      <c r="TLG354" s="477"/>
      <c r="TLL354" s="477"/>
      <c r="TLO354" s="477"/>
      <c r="TLT354" s="477"/>
      <c r="TLW354" s="477"/>
      <c r="TMB354" s="477"/>
      <c r="TME354" s="477"/>
      <c r="TMJ354" s="477"/>
      <c r="TMM354" s="477"/>
      <c r="TMR354" s="477"/>
      <c r="TMU354" s="477"/>
      <c r="TMZ354" s="477"/>
      <c r="TNC354" s="477"/>
      <c r="TNH354" s="477"/>
      <c r="TNK354" s="477"/>
      <c r="TNP354" s="477"/>
      <c r="TNS354" s="477"/>
      <c r="TNX354" s="477"/>
      <c r="TOA354" s="477"/>
      <c r="TOF354" s="477"/>
      <c r="TOI354" s="477"/>
      <c r="TON354" s="477"/>
      <c r="TOQ354" s="477"/>
      <c r="TOV354" s="477"/>
      <c r="TOY354" s="477"/>
      <c r="TPD354" s="477"/>
      <c r="TPG354" s="477"/>
      <c r="TPL354" s="477"/>
      <c r="TPO354" s="477"/>
      <c r="TPT354" s="477"/>
      <c r="TPW354" s="477"/>
      <c r="TQB354" s="477"/>
      <c r="TQE354" s="477"/>
      <c r="TQJ354" s="477"/>
      <c r="TQM354" s="477"/>
      <c r="TQR354" s="477"/>
      <c r="TQU354" s="477"/>
      <c r="TQZ354" s="477"/>
      <c r="TRC354" s="477"/>
      <c r="TRH354" s="477"/>
      <c r="TRK354" s="477"/>
      <c r="TRP354" s="477"/>
      <c r="TRS354" s="477"/>
      <c r="TRX354" s="477"/>
      <c r="TSA354" s="477"/>
      <c r="TSF354" s="477"/>
      <c r="TSI354" s="477"/>
      <c r="TSN354" s="477"/>
      <c r="TSQ354" s="477"/>
      <c r="TSV354" s="477"/>
      <c r="TSY354" s="477"/>
      <c r="TTD354" s="477"/>
      <c r="TTG354" s="477"/>
      <c r="TTL354" s="477"/>
      <c r="TTO354" s="477"/>
      <c r="TTT354" s="477"/>
      <c r="TTW354" s="477"/>
      <c r="TUB354" s="477"/>
      <c r="TUE354" s="477"/>
      <c r="TUJ354" s="477"/>
      <c r="TUM354" s="477"/>
      <c r="TUR354" s="477"/>
      <c r="TUU354" s="477"/>
      <c r="TUZ354" s="477"/>
      <c r="TVC354" s="477"/>
      <c r="TVH354" s="477"/>
      <c r="TVK354" s="477"/>
      <c r="TVP354" s="477"/>
      <c r="TVS354" s="477"/>
      <c r="TVX354" s="477"/>
      <c r="TWA354" s="477"/>
      <c r="TWF354" s="477"/>
      <c r="TWI354" s="477"/>
      <c r="TWN354" s="477"/>
      <c r="TWQ354" s="477"/>
      <c r="TWV354" s="477"/>
      <c r="TWY354" s="477"/>
      <c r="TXD354" s="477"/>
      <c r="TXG354" s="477"/>
      <c r="TXL354" s="477"/>
      <c r="TXO354" s="477"/>
      <c r="TXT354" s="477"/>
      <c r="TXW354" s="477"/>
      <c r="TYB354" s="477"/>
      <c r="TYE354" s="477"/>
      <c r="TYJ354" s="477"/>
      <c r="TYM354" s="477"/>
      <c r="TYR354" s="477"/>
      <c r="TYU354" s="477"/>
      <c r="TYZ354" s="477"/>
      <c r="TZC354" s="477"/>
      <c r="TZH354" s="477"/>
      <c r="TZK354" s="477"/>
      <c r="TZP354" s="477"/>
      <c r="TZS354" s="477"/>
      <c r="TZX354" s="477"/>
      <c r="UAA354" s="477"/>
      <c r="UAF354" s="477"/>
      <c r="UAI354" s="477"/>
      <c r="UAN354" s="477"/>
      <c r="UAQ354" s="477"/>
      <c r="UAV354" s="477"/>
      <c r="UAY354" s="477"/>
      <c r="UBD354" s="477"/>
      <c r="UBG354" s="477"/>
      <c r="UBL354" s="477"/>
      <c r="UBO354" s="477"/>
      <c r="UBT354" s="477"/>
      <c r="UBW354" s="477"/>
      <c r="UCB354" s="477"/>
      <c r="UCE354" s="477"/>
      <c r="UCJ354" s="477"/>
      <c r="UCM354" s="477"/>
      <c r="UCR354" s="477"/>
      <c r="UCU354" s="477"/>
      <c r="UCZ354" s="477"/>
      <c r="UDC354" s="477"/>
      <c r="UDH354" s="477"/>
      <c r="UDK354" s="477"/>
      <c r="UDP354" s="477"/>
      <c r="UDS354" s="477"/>
      <c r="UDX354" s="477"/>
      <c r="UEA354" s="477"/>
      <c r="UEF354" s="477"/>
      <c r="UEI354" s="477"/>
      <c r="UEN354" s="477"/>
      <c r="UEQ354" s="477"/>
      <c r="UEV354" s="477"/>
      <c r="UEY354" s="477"/>
      <c r="UFD354" s="477"/>
      <c r="UFG354" s="477"/>
      <c r="UFL354" s="477"/>
      <c r="UFO354" s="477"/>
      <c r="UFT354" s="477"/>
      <c r="UFW354" s="477"/>
      <c r="UGB354" s="477"/>
      <c r="UGE354" s="477"/>
      <c r="UGJ354" s="477"/>
      <c r="UGM354" s="477"/>
      <c r="UGR354" s="477"/>
      <c r="UGU354" s="477"/>
      <c r="UGZ354" s="477"/>
      <c r="UHC354" s="477"/>
      <c r="UHH354" s="477"/>
      <c r="UHK354" s="477"/>
      <c r="UHP354" s="477"/>
      <c r="UHS354" s="477"/>
      <c r="UHX354" s="477"/>
      <c r="UIA354" s="477"/>
      <c r="UIF354" s="477"/>
      <c r="UII354" s="477"/>
      <c r="UIN354" s="477"/>
      <c r="UIQ354" s="477"/>
      <c r="UIV354" s="477"/>
      <c r="UIY354" s="477"/>
      <c r="UJD354" s="477"/>
      <c r="UJG354" s="477"/>
      <c r="UJL354" s="477"/>
      <c r="UJO354" s="477"/>
      <c r="UJT354" s="477"/>
      <c r="UJW354" s="477"/>
      <c r="UKB354" s="477"/>
      <c r="UKE354" s="477"/>
      <c r="UKJ354" s="477"/>
      <c r="UKM354" s="477"/>
      <c r="UKR354" s="477"/>
      <c r="UKU354" s="477"/>
      <c r="UKZ354" s="477"/>
      <c r="ULC354" s="477"/>
      <c r="ULH354" s="477"/>
      <c r="ULK354" s="477"/>
      <c r="ULP354" s="477"/>
      <c r="ULS354" s="477"/>
      <c r="ULX354" s="477"/>
      <c r="UMA354" s="477"/>
      <c r="UMF354" s="477"/>
      <c r="UMI354" s="477"/>
      <c r="UMN354" s="477"/>
      <c r="UMQ354" s="477"/>
      <c r="UMV354" s="477"/>
      <c r="UMY354" s="477"/>
      <c r="UND354" s="477"/>
      <c r="UNG354" s="477"/>
      <c r="UNL354" s="477"/>
      <c r="UNO354" s="477"/>
      <c r="UNT354" s="477"/>
      <c r="UNW354" s="477"/>
      <c r="UOB354" s="477"/>
      <c r="UOE354" s="477"/>
      <c r="UOJ354" s="477"/>
      <c r="UOM354" s="477"/>
      <c r="UOR354" s="477"/>
      <c r="UOU354" s="477"/>
      <c r="UOZ354" s="477"/>
      <c r="UPC354" s="477"/>
      <c r="UPH354" s="477"/>
      <c r="UPK354" s="477"/>
      <c r="UPP354" s="477"/>
      <c r="UPS354" s="477"/>
      <c r="UPX354" s="477"/>
      <c r="UQA354" s="477"/>
      <c r="UQF354" s="477"/>
      <c r="UQI354" s="477"/>
      <c r="UQN354" s="477"/>
      <c r="UQQ354" s="477"/>
      <c r="UQV354" s="477"/>
      <c r="UQY354" s="477"/>
      <c r="URD354" s="477"/>
      <c r="URG354" s="477"/>
      <c r="URL354" s="477"/>
      <c r="URO354" s="477"/>
      <c r="URT354" s="477"/>
      <c r="URW354" s="477"/>
      <c r="USB354" s="477"/>
      <c r="USE354" s="477"/>
      <c r="USJ354" s="477"/>
      <c r="USM354" s="477"/>
      <c r="USR354" s="477"/>
      <c r="USU354" s="477"/>
      <c r="USZ354" s="477"/>
      <c r="UTC354" s="477"/>
      <c r="UTH354" s="477"/>
      <c r="UTK354" s="477"/>
      <c r="UTP354" s="477"/>
      <c r="UTS354" s="477"/>
      <c r="UTX354" s="477"/>
      <c r="UUA354" s="477"/>
      <c r="UUF354" s="477"/>
      <c r="UUI354" s="477"/>
      <c r="UUN354" s="477"/>
      <c r="UUQ354" s="477"/>
      <c r="UUV354" s="477"/>
      <c r="UUY354" s="477"/>
      <c r="UVD354" s="477"/>
      <c r="UVG354" s="477"/>
      <c r="UVL354" s="477"/>
      <c r="UVO354" s="477"/>
      <c r="UVT354" s="477"/>
      <c r="UVW354" s="477"/>
      <c r="UWB354" s="477"/>
      <c r="UWE354" s="477"/>
      <c r="UWJ354" s="477"/>
      <c r="UWM354" s="477"/>
      <c r="UWR354" s="477"/>
      <c r="UWU354" s="477"/>
      <c r="UWZ354" s="477"/>
      <c r="UXC354" s="477"/>
      <c r="UXH354" s="477"/>
      <c r="UXK354" s="477"/>
      <c r="UXP354" s="477"/>
      <c r="UXS354" s="477"/>
      <c r="UXX354" s="477"/>
      <c r="UYA354" s="477"/>
      <c r="UYF354" s="477"/>
      <c r="UYI354" s="477"/>
      <c r="UYN354" s="477"/>
      <c r="UYQ354" s="477"/>
      <c r="UYV354" s="477"/>
      <c r="UYY354" s="477"/>
      <c r="UZD354" s="477"/>
      <c r="UZG354" s="477"/>
      <c r="UZL354" s="477"/>
      <c r="UZO354" s="477"/>
      <c r="UZT354" s="477"/>
      <c r="UZW354" s="477"/>
      <c r="VAB354" s="477"/>
      <c r="VAE354" s="477"/>
      <c r="VAJ354" s="477"/>
      <c r="VAM354" s="477"/>
      <c r="VAR354" s="477"/>
      <c r="VAU354" s="477"/>
      <c r="VAZ354" s="477"/>
      <c r="VBC354" s="477"/>
      <c r="VBH354" s="477"/>
      <c r="VBK354" s="477"/>
      <c r="VBP354" s="477"/>
      <c r="VBS354" s="477"/>
      <c r="VBX354" s="477"/>
      <c r="VCA354" s="477"/>
      <c r="VCF354" s="477"/>
      <c r="VCI354" s="477"/>
      <c r="VCN354" s="477"/>
      <c r="VCQ354" s="477"/>
      <c r="VCV354" s="477"/>
      <c r="VCY354" s="477"/>
      <c r="VDD354" s="477"/>
      <c r="VDG354" s="477"/>
      <c r="VDL354" s="477"/>
      <c r="VDO354" s="477"/>
      <c r="VDT354" s="477"/>
      <c r="VDW354" s="477"/>
      <c r="VEB354" s="477"/>
      <c r="VEE354" s="477"/>
      <c r="VEJ354" s="477"/>
      <c r="VEM354" s="477"/>
      <c r="VER354" s="477"/>
      <c r="VEU354" s="477"/>
      <c r="VEZ354" s="477"/>
      <c r="VFC354" s="477"/>
      <c r="VFH354" s="477"/>
      <c r="VFK354" s="477"/>
      <c r="VFP354" s="477"/>
      <c r="VFS354" s="477"/>
      <c r="VFX354" s="477"/>
      <c r="VGA354" s="477"/>
      <c r="VGF354" s="477"/>
      <c r="VGI354" s="477"/>
      <c r="VGN354" s="477"/>
      <c r="VGQ354" s="477"/>
      <c r="VGV354" s="477"/>
      <c r="VGY354" s="477"/>
      <c r="VHD354" s="477"/>
      <c r="VHG354" s="477"/>
      <c r="VHL354" s="477"/>
      <c r="VHO354" s="477"/>
      <c r="VHT354" s="477"/>
      <c r="VHW354" s="477"/>
      <c r="VIB354" s="477"/>
      <c r="VIE354" s="477"/>
      <c r="VIJ354" s="477"/>
      <c r="VIM354" s="477"/>
      <c r="VIR354" s="477"/>
      <c r="VIU354" s="477"/>
      <c r="VIZ354" s="477"/>
      <c r="VJC354" s="477"/>
      <c r="VJH354" s="477"/>
      <c r="VJK354" s="477"/>
      <c r="VJP354" s="477"/>
      <c r="VJS354" s="477"/>
      <c r="VJX354" s="477"/>
      <c r="VKA354" s="477"/>
      <c r="VKF354" s="477"/>
      <c r="VKI354" s="477"/>
      <c r="VKN354" s="477"/>
      <c r="VKQ354" s="477"/>
      <c r="VKV354" s="477"/>
      <c r="VKY354" s="477"/>
      <c r="VLD354" s="477"/>
      <c r="VLG354" s="477"/>
      <c r="VLL354" s="477"/>
      <c r="VLO354" s="477"/>
      <c r="VLT354" s="477"/>
      <c r="VLW354" s="477"/>
      <c r="VMB354" s="477"/>
      <c r="VME354" s="477"/>
      <c r="VMJ354" s="477"/>
      <c r="VMM354" s="477"/>
      <c r="VMR354" s="477"/>
      <c r="VMU354" s="477"/>
      <c r="VMZ354" s="477"/>
      <c r="VNC354" s="477"/>
      <c r="VNH354" s="477"/>
      <c r="VNK354" s="477"/>
      <c r="VNP354" s="477"/>
      <c r="VNS354" s="477"/>
      <c r="VNX354" s="477"/>
      <c r="VOA354" s="477"/>
      <c r="VOF354" s="477"/>
      <c r="VOI354" s="477"/>
      <c r="VON354" s="477"/>
      <c r="VOQ354" s="477"/>
      <c r="VOV354" s="477"/>
      <c r="VOY354" s="477"/>
      <c r="VPD354" s="477"/>
      <c r="VPG354" s="477"/>
      <c r="VPL354" s="477"/>
      <c r="VPO354" s="477"/>
      <c r="VPT354" s="477"/>
      <c r="VPW354" s="477"/>
      <c r="VQB354" s="477"/>
      <c r="VQE354" s="477"/>
      <c r="VQJ354" s="477"/>
      <c r="VQM354" s="477"/>
      <c r="VQR354" s="477"/>
      <c r="VQU354" s="477"/>
      <c r="VQZ354" s="477"/>
      <c r="VRC354" s="477"/>
      <c r="VRH354" s="477"/>
      <c r="VRK354" s="477"/>
      <c r="VRP354" s="477"/>
      <c r="VRS354" s="477"/>
      <c r="VRX354" s="477"/>
      <c r="VSA354" s="477"/>
      <c r="VSF354" s="477"/>
      <c r="VSI354" s="477"/>
      <c r="VSN354" s="477"/>
      <c r="VSQ354" s="477"/>
      <c r="VSV354" s="477"/>
      <c r="VSY354" s="477"/>
      <c r="VTD354" s="477"/>
      <c r="VTG354" s="477"/>
      <c r="VTL354" s="477"/>
      <c r="VTO354" s="477"/>
      <c r="VTT354" s="477"/>
      <c r="VTW354" s="477"/>
      <c r="VUB354" s="477"/>
      <c r="VUE354" s="477"/>
      <c r="VUJ354" s="477"/>
      <c r="VUM354" s="477"/>
      <c r="VUR354" s="477"/>
      <c r="VUU354" s="477"/>
      <c r="VUZ354" s="477"/>
      <c r="VVC354" s="477"/>
      <c r="VVH354" s="477"/>
      <c r="VVK354" s="477"/>
      <c r="VVP354" s="477"/>
      <c r="VVS354" s="477"/>
      <c r="VVX354" s="477"/>
      <c r="VWA354" s="477"/>
      <c r="VWF354" s="477"/>
      <c r="VWI354" s="477"/>
      <c r="VWN354" s="477"/>
      <c r="VWQ354" s="477"/>
      <c r="VWV354" s="477"/>
      <c r="VWY354" s="477"/>
      <c r="VXD354" s="477"/>
      <c r="VXG354" s="477"/>
      <c r="VXL354" s="477"/>
      <c r="VXO354" s="477"/>
      <c r="VXT354" s="477"/>
      <c r="VXW354" s="477"/>
      <c r="VYB354" s="477"/>
      <c r="VYE354" s="477"/>
      <c r="VYJ354" s="477"/>
      <c r="VYM354" s="477"/>
      <c r="VYR354" s="477"/>
      <c r="VYU354" s="477"/>
      <c r="VYZ354" s="477"/>
      <c r="VZC354" s="477"/>
      <c r="VZH354" s="477"/>
      <c r="VZK354" s="477"/>
      <c r="VZP354" s="477"/>
      <c r="VZS354" s="477"/>
      <c r="VZX354" s="477"/>
      <c r="WAA354" s="477"/>
      <c r="WAF354" s="477"/>
      <c r="WAI354" s="477"/>
      <c r="WAN354" s="477"/>
      <c r="WAQ354" s="477"/>
      <c r="WAV354" s="477"/>
      <c r="WAY354" s="477"/>
      <c r="WBD354" s="477"/>
      <c r="WBG354" s="477"/>
      <c r="WBL354" s="477"/>
      <c r="WBO354" s="477"/>
      <c r="WBT354" s="477"/>
      <c r="WBW354" s="477"/>
      <c r="WCB354" s="477"/>
      <c r="WCE354" s="477"/>
      <c r="WCJ354" s="477"/>
      <c r="WCM354" s="477"/>
      <c r="WCR354" s="477"/>
      <c r="WCU354" s="477"/>
      <c r="WCZ354" s="477"/>
      <c r="WDC354" s="477"/>
      <c r="WDH354" s="477"/>
      <c r="WDK354" s="477"/>
      <c r="WDP354" s="477"/>
      <c r="WDS354" s="477"/>
      <c r="WDX354" s="477"/>
      <c r="WEA354" s="477"/>
      <c r="WEF354" s="477"/>
      <c r="WEI354" s="477"/>
      <c r="WEN354" s="477"/>
      <c r="WEQ354" s="477"/>
      <c r="WEV354" s="477"/>
      <c r="WEY354" s="477"/>
      <c r="WFD354" s="477"/>
      <c r="WFG354" s="477"/>
      <c r="WFL354" s="477"/>
      <c r="WFO354" s="477"/>
      <c r="WFT354" s="477"/>
      <c r="WFW354" s="477"/>
      <c r="WGB354" s="477"/>
      <c r="WGE354" s="477"/>
      <c r="WGJ354" s="477"/>
      <c r="WGM354" s="477"/>
      <c r="WGR354" s="477"/>
      <c r="WGU354" s="477"/>
      <c r="WGZ354" s="477"/>
      <c r="WHC354" s="477"/>
      <c r="WHH354" s="477"/>
      <c r="WHK354" s="477"/>
      <c r="WHP354" s="477"/>
      <c r="WHS354" s="477"/>
      <c r="WHX354" s="477"/>
      <c r="WIA354" s="477"/>
      <c r="WIF354" s="477"/>
      <c r="WII354" s="477"/>
      <c r="WIN354" s="477"/>
      <c r="WIQ354" s="477"/>
      <c r="WIV354" s="477"/>
      <c r="WIY354" s="477"/>
      <c r="WJD354" s="477"/>
      <c r="WJG354" s="477"/>
      <c r="WJL354" s="477"/>
      <c r="WJO354" s="477"/>
      <c r="WJT354" s="477"/>
      <c r="WJW354" s="477"/>
      <c r="WKB354" s="477"/>
      <c r="WKE354" s="477"/>
      <c r="WKJ354" s="477"/>
      <c r="WKM354" s="477"/>
      <c r="WKR354" s="477"/>
      <c r="WKU354" s="477"/>
      <c r="WKZ354" s="477"/>
      <c r="WLC354" s="477"/>
      <c r="WLH354" s="477"/>
      <c r="WLK354" s="477"/>
      <c r="WLP354" s="477"/>
      <c r="WLS354" s="477"/>
      <c r="WLX354" s="477"/>
      <c r="WMA354" s="477"/>
      <c r="WMF354" s="477"/>
      <c r="WMI354" s="477"/>
      <c r="WMN354" s="477"/>
      <c r="WMQ354" s="477"/>
      <c r="WMV354" s="477"/>
      <c r="WMY354" s="477"/>
      <c r="WND354" s="477"/>
      <c r="WNG354" s="477"/>
      <c r="WNL354" s="477"/>
      <c r="WNO354" s="477"/>
      <c r="WNT354" s="477"/>
      <c r="WNW354" s="477"/>
      <c r="WOB354" s="477"/>
      <c r="WOE354" s="477"/>
      <c r="WOJ354" s="477"/>
      <c r="WOM354" s="477"/>
      <c r="WOR354" s="477"/>
      <c r="WOU354" s="477"/>
      <c r="WOZ354" s="477"/>
      <c r="WPC354" s="477"/>
      <c r="WPH354" s="477"/>
      <c r="WPK354" s="477"/>
      <c r="WPP354" s="477"/>
      <c r="WPS354" s="477"/>
      <c r="WPX354" s="477"/>
      <c r="WQA354" s="477"/>
      <c r="WQF354" s="477"/>
      <c r="WQI354" s="477"/>
      <c r="WQN354" s="477"/>
      <c r="WQQ354" s="477"/>
      <c r="WQV354" s="477"/>
      <c r="WQY354" s="477"/>
      <c r="WRD354" s="477"/>
      <c r="WRG354" s="477"/>
      <c r="WRL354" s="477"/>
      <c r="WRO354" s="477"/>
      <c r="WRT354" s="477"/>
      <c r="WRW354" s="477"/>
      <c r="WSB354" s="477"/>
      <c r="WSE354" s="477"/>
      <c r="WSJ354" s="477"/>
      <c r="WSM354" s="477"/>
      <c r="WSR354" s="477"/>
      <c r="WSU354" s="477"/>
      <c r="WSZ354" s="477"/>
      <c r="WTC354" s="477"/>
      <c r="WTH354" s="477"/>
      <c r="WTK354" s="477"/>
      <c r="WTP354" s="477"/>
      <c r="WTS354" s="477"/>
      <c r="WTX354" s="477"/>
      <c r="WUA354" s="477"/>
      <c r="WUF354" s="477"/>
      <c r="WUI354" s="477"/>
      <c r="WUN354" s="477"/>
      <c r="WUQ354" s="477"/>
      <c r="WUV354" s="477"/>
      <c r="WUY354" s="477"/>
      <c r="WVD354" s="477"/>
      <c r="WVG354" s="477"/>
      <c r="WVL354" s="477"/>
      <c r="WVO354" s="477"/>
      <c r="WVT354" s="477"/>
      <c r="WVW354" s="477"/>
      <c r="WWB354" s="477"/>
      <c r="WWE354" s="477"/>
      <c r="WWJ354" s="477"/>
      <c r="WWM354" s="477"/>
      <c r="WWR354" s="477"/>
      <c r="WWU354" s="477"/>
      <c r="WWZ354" s="477"/>
      <c r="WXC354" s="477"/>
      <c r="WXH354" s="477"/>
      <c r="WXK354" s="477"/>
      <c r="WXP354" s="477"/>
      <c r="WXS354" s="477"/>
      <c r="WXX354" s="477"/>
      <c r="WYA354" s="477"/>
      <c r="WYF354" s="477"/>
      <c r="WYI354" s="477"/>
      <c r="WYN354" s="477"/>
      <c r="WYQ354" s="477"/>
      <c r="WYV354" s="477"/>
      <c r="WYY354" s="477"/>
      <c r="WZD354" s="477"/>
      <c r="WZG354" s="477"/>
      <c r="WZL354" s="477"/>
      <c r="WZO354" s="477"/>
      <c r="WZT354" s="477"/>
      <c r="WZW354" s="477"/>
      <c r="XAB354" s="477"/>
      <c r="XAE354" s="477"/>
      <c r="XAJ354" s="477"/>
      <c r="XAM354" s="477"/>
      <c r="XAR354" s="477"/>
      <c r="XAU354" s="477"/>
      <c r="XAZ354" s="477"/>
      <c r="XBC354" s="477"/>
      <c r="XBH354" s="477"/>
      <c r="XBK354" s="477"/>
      <c r="XBP354" s="477"/>
      <c r="XBS354" s="477"/>
      <c r="XBX354" s="477"/>
      <c r="XCA354" s="477"/>
      <c r="XCF354" s="477"/>
      <c r="XCI354" s="477"/>
      <c r="XCN354" s="477"/>
      <c r="XCQ354" s="477"/>
      <c r="XCV354" s="477"/>
      <c r="XCY354" s="477"/>
      <c r="XDD354" s="477"/>
      <c r="XDG354" s="477"/>
      <c r="XDL354" s="477"/>
      <c r="XDO354" s="477"/>
      <c r="XDT354" s="477"/>
      <c r="XDW354" s="477"/>
      <c r="XEB354" s="477"/>
      <c r="XEE354" s="477"/>
      <c r="XEJ354" s="477"/>
      <c r="XEM354" s="477"/>
      <c r="XER354" s="477"/>
      <c r="XEU354" s="477"/>
      <c r="XEZ354" s="477"/>
      <c r="XFC354" s="477"/>
    </row>
    <row r="355" spans="1:1023 1028:2047 2052:3071 3076:4095 4100:5119 5124:6143 6148:7167 7172:8191 8196:9215 9220:10239 10244:11263 11268:12287 12292:13311 13316:14335 14340:15359 15364:16383" ht="81" customHeight="1" x14ac:dyDescent="0.25">
      <c r="A355" s="158" t="str">
        <f>+'PAI 2025 GPS rempl2)'!A364</f>
        <v>50.2.1</v>
      </c>
      <c r="B355" s="60" t="str">
        <f>VLOOKUP(A355,'Dimensión 7 - Control Interno'!$B$10:$B$18,1,0)</f>
        <v>50.2.1</v>
      </c>
      <c r="C355" s="158" t="s">
        <v>512</v>
      </c>
      <c r="D355" s="158">
        <v>4</v>
      </c>
      <c r="E355" s="158" t="s">
        <v>489</v>
      </c>
      <c r="F355" s="158" t="s">
        <v>522</v>
      </c>
      <c r="G355" s="158" t="s">
        <v>1795</v>
      </c>
      <c r="H355" s="158" t="s">
        <v>1795</v>
      </c>
      <c r="I355" s="158" t="s">
        <v>1795</v>
      </c>
      <c r="J355" s="158" t="s">
        <v>1795</v>
      </c>
      <c r="K355" s="158" t="s">
        <v>19</v>
      </c>
      <c r="L355" s="158" t="s">
        <v>19</v>
      </c>
      <c r="M355" s="158" t="s">
        <v>19</v>
      </c>
      <c r="N355" s="158" t="s">
        <v>514</v>
      </c>
      <c r="O355" s="158" t="s">
        <v>19</v>
      </c>
      <c r="P355" s="158" t="s">
        <v>114</v>
      </c>
      <c r="Q355" s="158">
        <v>80</v>
      </c>
      <c r="R355" s="158">
        <v>1</v>
      </c>
      <c r="S355" s="165" t="s">
        <v>487</v>
      </c>
      <c r="T355" s="165" t="s">
        <v>1854</v>
      </c>
      <c r="U355" s="165">
        <v>45748</v>
      </c>
      <c r="V355" s="165">
        <v>45869</v>
      </c>
      <c r="W355" s="158" t="s">
        <v>512</v>
      </c>
      <c r="X355" s="359">
        <v>20</v>
      </c>
      <c r="Y355" s="158">
        <v>100</v>
      </c>
      <c r="Z355" s="158" t="s">
        <v>2504</v>
      </c>
      <c r="AA355" s="165">
        <v>45869</v>
      </c>
      <c r="AB355" s="158">
        <v>100</v>
      </c>
      <c r="AC355" s="158" t="s">
        <v>2305</v>
      </c>
      <c r="AD355" s="165">
        <v>45733</v>
      </c>
      <c r="AE355" s="158">
        <v>100</v>
      </c>
      <c r="AF355" s="158">
        <v>20</v>
      </c>
    </row>
    <row r="356" spans="1:1023 1028:2047 2052:3071 3076:4095 4100:5119 5124:6143 6148:7167 7172:8191 8196:9215 9220:10239 10244:11263 11268:12287 12292:13311 13316:14335 14340:15359 15364:16383" ht="85.5" customHeight="1" x14ac:dyDescent="0.25">
      <c r="A356" s="35" t="str">
        <f>+'PAI 2025 GPS rempl2)'!A365</f>
        <v>50.2.2</v>
      </c>
      <c r="B356" s="60" t="str">
        <f>VLOOKUP(A356,'Dimensión 7 - Control Interno'!$B$10:$B$18,1,0)</f>
        <v>50.2.2</v>
      </c>
      <c r="C356" s="158" t="s">
        <v>512</v>
      </c>
      <c r="D356" s="158">
        <v>4</v>
      </c>
      <c r="E356" s="158" t="s">
        <v>489</v>
      </c>
      <c r="F356" s="158" t="s">
        <v>523</v>
      </c>
      <c r="G356" s="158" t="s">
        <v>19</v>
      </c>
      <c r="H356" s="158">
        <v>0</v>
      </c>
      <c r="I356" s="158">
        <v>0</v>
      </c>
      <c r="J356" s="158">
        <v>0</v>
      </c>
      <c r="K356" s="158" t="s">
        <v>19</v>
      </c>
      <c r="L356" s="158" t="s">
        <v>19</v>
      </c>
      <c r="M356" s="158" t="s">
        <v>19</v>
      </c>
      <c r="N356" s="158" t="s">
        <v>514</v>
      </c>
      <c r="O356" s="158" t="s">
        <v>19</v>
      </c>
      <c r="P356" s="158" t="s">
        <v>115</v>
      </c>
      <c r="Q356" s="158">
        <v>20</v>
      </c>
      <c r="R356" s="158">
        <v>1</v>
      </c>
      <c r="S356" s="158" t="s">
        <v>487</v>
      </c>
      <c r="T356" s="158" t="s">
        <v>1864</v>
      </c>
      <c r="U356" s="165">
        <v>45748</v>
      </c>
      <c r="V356" s="165">
        <v>45869</v>
      </c>
      <c r="W356" s="158" t="s">
        <v>512</v>
      </c>
      <c r="X356" s="359">
        <v>5</v>
      </c>
      <c r="Y356" s="158">
        <v>100</v>
      </c>
      <c r="Z356" s="158" t="s">
        <v>2505</v>
      </c>
      <c r="AA356" s="165">
        <v>45869</v>
      </c>
      <c r="AB356" s="158">
        <v>100</v>
      </c>
      <c r="AC356" s="158" t="s">
        <v>2305</v>
      </c>
      <c r="AD356" s="165">
        <v>45804</v>
      </c>
      <c r="AE356" s="158">
        <v>100</v>
      </c>
      <c r="AF356" s="158">
        <v>5</v>
      </c>
    </row>
    <row r="357" spans="1:1023 1028:2047 2052:3071 3076:4095 4100:5119 5124:6143 6148:7167 7172:8191 8196:9215 9220:10239 10244:11263 11268:12287 12292:13311 13316:14335 14340:15359 15364:16383" ht="34.5" customHeight="1" x14ac:dyDescent="0.25">
      <c r="A357" s="359" t="str">
        <f>+'PAI 2025 GPS rempl2)'!A366</f>
        <v>50.3</v>
      </c>
      <c r="B357" s="359" t="str">
        <f>VLOOKUP(A357,'Dimensión 7 - Control Interno'!$B$10:$B$18,1,0)</f>
        <v>50.3</v>
      </c>
      <c r="C357" s="360" t="s">
        <v>512</v>
      </c>
      <c r="D357" s="359">
        <v>4</v>
      </c>
      <c r="E357" s="359" t="s">
        <v>482</v>
      </c>
      <c r="F357" s="360" t="s">
        <v>524</v>
      </c>
      <c r="G357" s="359" t="s">
        <v>1795</v>
      </c>
      <c r="H357" s="359" t="s">
        <v>1795</v>
      </c>
      <c r="I357" s="359" t="s">
        <v>1795</v>
      </c>
      <c r="J357" s="359" t="s">
        <v>1795</v>
      </c>
      <c r="K357" s="360" t="s">
        <v>19</v>
      </c>
      <c r="L357" s="359" t="s">
        <v>485</v>
      </c>
      <c r="M357" s="359" t="s">
        <v>19</v>
      </c>
      <c r="N357" s="360" t="s">
        <v>514</v>
      </c>
      <c r="O357" s="359">
        <v>0</v>
      </c>
      <c r="P357" s="359" t="s">
        <v>116</v>
      </c>
      <c r="Q357" s="359">
        <v>25</v>
      </c>
      <c r="R357" s="359">
        <v>1</v>
      </c>
      <c r="S357" s="360" t="s">
        <v>487</v>
      </c>
      <c r="T357" s="359" t="s">
        <v>525</v>
      </c>
      <c r="U357" s="360">
        <v>45707</v>
      </c>
      <c r="V357" s="360">
        <v>45873</v>
      </c>
      <c r="W357" s="359" t="s">
        <v>512</v>
      </c>
      <c r="X357" s="359">
        <v>25</v>
      </c>
      <c r="Y357" s="359">
        <v>100</v>
      </c>
      <c r="Z357" s="359" t="s">
        <v>2506</v>
      </c>
      <c r="AA357" s="360">
        <v>45873</v>
      </c>
      <c r="AB357" s="370">
        <v>100</v>
      </c>
      <c r="AC357" s="359" t="s">
        <v>2507</v>
      </c>
      <c r="AD357" s="360">
        <v>45873</v>
      </c>
      <c r="AE357" s="371">
        <v>100</v>
      </c>
      <c r="AF357" s="359">
        <v>25</v>
      </c>
      <c r="AJ357" s="477"/>
      <c r="AM357" s="477"/>
      <c r="AR357" s="477"/>
      <c r="AU357" s="477"/>
      <c r="AZ357" s="477"/>
      <c r="BC357" s="477"/>
      <c r="BH357" s="477"/>
      <c r="BK357" s="477"/>
      <c r="BP357" s="477"/>
      <c r="BS357" s="477"/>
      <c r="BX357" s="477"/>
      <c r="CA357" s="477"/>
      <c r="CF357" s="477"/>
      <c r="CI357" s="477"/>
      <c r="CN357" s="477"/>
      <c r="CQ357" s="477"/>
      <c r="CV357" s="477"/>
      <c r="CY357" s="477"/>
      <c r="DD357" s="477"/>
      <c r="DG357" s="477"/>
      <c r="DL357" s="477"/>
      <c r="DO357" s="477"/>
      <c r="DT357" s="477"/>
      <c r="DW357" s="477"/>
      <c r="EB357" s="477"/>
      <c r="EE357" s="477"/>
      <c r="EJ357" s="477"/>
      <c r="EM357" s="477"/>
      <c r="ER357" s="477"/>
      <c r="EU357" s="477"/>
      <c r="EZ357" s="477"/>
      <c r="FC357" s="477"/>
      <c r="FH357" s="477"/>
      <c r="FK357" s="477"/>
      <c r="FP357" s="477"/>
      <c r="FS357" s="477"/>
      <c r="FX357" s="477"/>
      <c r="GA357" s="477"/>
      <c r="GF357" s="477"/>
      <c r="GI357" s="477"/>
      <c r="GN357" s="477"/>
      <c r="GQ357" s="477"/>
      <c r="GV357" s="477"/>
      <c r="GY357" s="477"/>
      <c r="HD357" s="477"/>
      <c r="HG357" s="477"/>
      <c r="HL357" s="477"/>
      <c r="HO357" s="477"/>
      <c r="HT357" s="477"/>
      <c r="HW357" s="477"/>
      <c r="IB357" s="477"/>
      <c r="IE357" s="477"/>
      <c r="IJ357" s="477"/>
      <c r="IM357" s="477"/>
      <c r="IR357" s="477"/>
      <c r="IU357" s="477"/>
      <c r="IZ357" s="477"/>
      <c r="JC357" s="477"/>
      <c r="JH357" s="477"/>
      <c r="JK357" s="477"/>
      <c r="JP357" s="477"/>
      <c r="JS357" s="477"/>
      <c r="JX357" s="477"/>
      <c r="KA357" s="477"/>
      <c r="KF357" s="477"/>
      <c r="KI357" s="477"/>
      <c r="KN357" s="477"/>
      <c r="KQ357" s="477"/>
      <c r="KV357" s="477"/>
      <c r="KY357" s="477"/>
      <c r="LD357" s="477"/>
      <c r="LG357" s="477"/>
      <c r="LL357" s="477"/>
      <c r="LO357" s="477"/>
      <c r="LT357" s="477"/>
      <c r="LW357" s="477"/>
      <c r="MB357" s="477"/>
      <c r="ME357" s="477"/>
      <c r="MJ357" s="477"/>
      <c r="MM357" s="477"/>
      <c r="MR357" s="477"/>
      <c r="MU357" s="477"/>
      <c r="MZ357" s="477"/>
      <c r="NC357" s="477"/>
      <c r="NH357" s="477"/>
      <c r="NK357" s="477"/>
      <c r="NP357" s="477"/>
      <c r="NS357" s="477"/>
      <c r="NX357" s="477"/>
      <c r="OA357" s="477"/>
      <c r="OF357" s="477"/>
      <c r="OI357" s="477"/>
      <c r="ON357" s="477"/>
      <c r="OQ357" s="477"/>
      <c r="OV357" s="477"/>
      <c r="OY357" s="477"/>
      <c r="PD357" s="477"/>
      <c r="PG357" s="477"/>
      <c r="PL357" s="477"/>
      <c r="PO357" s="477"/>
      <c r="PT357" s="477"/>
      <c r="PW357" s="477"/>
      <c r="QB357" s="477"/>
      <c r="QE357" s="477"/>
      <c r="QJ357" s="477"/>
      <c r="QM357" s="477"/>
      <c r="QR357" s="477"/>
      <c r="QU357" s="477"/>
      <c r="QZ357" s="477"/>
      <c r="RC357" s="477"/>
      <c r="RH357" s="477"/>
      <c r="RK357" s="477"/>
      <c r="RP357" s="477"/>
      <c r="RS357" s="477"/>
      <c r="RX357" s="477"/>
      <c r="SA357" s="477"/>
      <c r="SF357" s="477"/>
      <c r="SI357" s="477"/>
      <c r="SN357" s="477"/>
      <c r="SQ357" s="477"/>
      <c r="SV357" s="477"/>
      <c r="SY357" s="477"/>
      <c r="TD357" s="477"/>
      <c r="TG357" s="477"/>
      <c r="TL357" s="477"/>
      <c r="TO357" s="477"/>
      <c r="TT357" s="477"/>
      <c r="TW357" s="477"/>
      <c r="UB357" s="477"/>
      <c r="UE357" s="477"/>
      <c r="UJ357" s="477"/>
      <c r="UM357" s="477"/>
      <c r="UR357" s="477"/>
      <c r="UU357" s="477"/>
      <c r="UZ357" s="477"/>
      <c r="VC357" s="477"/>
      <c r="VH357" s="477"/>
      <c r="VK357" s="477"/>
      <c r="VP357" s="477"/>
      <c r="VS357" s="477"/>
      <c r="VX357" s="477"/>
      <c r="WA357" s="477"/>
      <c r="WF357" s="477"/>
      <c r="WI357" s="477"/>
      <c r="WN357" s="477"/>
      <c r="WQ357" s="477"/>
      <c r="WV357" s="477"/>
      <c r="WY357" s="477"/>
      <c r="XD357" s="477"/>
      <c r="XG357" s="477"/>
      <c r="XL357" s="477"/>
      <c r="XO357" s="477"/>
      <c r="XT357" s="477"/>
      <c r="XW357" s="477"/>
      <c r="YB357" s="477"/>
      <c r="YE357" s="477"/>
      <c r="YJ357" s="477"/>
      <c r="YM357" s="477"/>
      <c r="YR357" s="477"/>
      <c r="YU357" s="477"/>
      <c r="YZ357" s="477"/>
      <c r="ZC357" s="477"/>
      <c r="ZH357" s="477"/>
      <c r="ZK357" s="477"/>
      <c r="ZP357" s="477"/>
      <c r="ZS357" s="477"/>
      <c r="ZX357" s="477"/>
      <c r="AAA357" s="477"/>
      <c r="AAF357" s="477"/>
      <c r="AAI357" s="477"/>
      <c r="AAN357" s="477"/>
      <c r="AAQ357" s="477"/>
      <c r="AAV357" s="477"/>
      <c r="AAY357" s="477"/>
      <c r="ABD357" s="477"/>
      <c r="ABG357" s="477"/>
      <c r="ABL357" s="477"/>
      <c r="ABO357" s="477"/>
      <c r="ABT357" s="477"/>
      <c r="ABW357" s="477"/>
      <c r="ACB357" s="477"/>
      <c r="ACE357" s="477"/>
      <c r="ACJ357" s="477"/>
      <c r="ACM357" s="477"/>
      <c r="ACR357" s="477"/>
      <c r="ACU357" s="477"/>
      <c r="ACZ357" s="477"/>
      <c r="ADC357" s="477"/>
      <c r="ADH357" s="477"/>
      <c r="ADK357" s="477"/>
      <c r="ADP357" s="477"/>
      <c r="ADS357" s="477"/>
      <c r="ADX357" s="477"/>
      <c r="AEA357" s="477"/>
      <c r="AEF357" s="477"/>
      <c r="AEI357" s="477"/>
      <c r="AEN357" s="477"/>
      <c r="AEQ357" s="477"/>
      <c r="AEV357" s="477"/>
      <c r="AEY357" s="477"/>
      <c r="AFD357" s="477"/>
      <c r="AFG357" s="477"/>
      <c r="AFL357" s="477"/>
      <c r="AFO357" s="477"/>
      <c r="AFT357" s="477"/>
      <c r="AFW357" s="477"/>
      <c r="AGB357" s="477"/>
      <c r="AGE357" s="477"/>
      <c r="AGJ357" s="477"/>
      <c r="AGM357" s="477"/>
      <c r="AGR357" s="477"/>
      <c r="AGU357" s="477"/>
      <c r="AGZ357" s="477"/>
      <c r="AHC357" s="477"/>
      <c r="AHH357" s="477"/>
      <c r="AHK357" s="477"/>
      <c r="AHP357" s="477"/>
      <c r="AHS357" s="477"/>
      <c r="AHX357" s="477"/>
      <c r="AIA357" s="477"/>
      <c r="AIF357" s="477"/>
      <c r="AII357" s="477"/>
      <c r="AIN357" s="477"/>
      <c r="AIQ357" s="477"/>
      <c r="AIV357" s="477"/>
      <c r="AIY357" s="477"/>
      <c r="AJD357" s="477"/>
      <c r="AJG357" s="477"/>
      <c r="AJL357" s="477"/>
      <c r="AJO357" s="477"/>
      <c r="AJT357" s="477"/>
      <c r="AJW357" s="477"/>
      <c r="AKB357" s="477"/>
      <c r="AKE357" s="477"/>
      <c r="AKJ357" s="477"/>
      <c r="AKM357" s="477"/>
      <c r="AKR357" s="477"/>
      <c r="AKU357" s="477"/>
      <c r="AKZ357" s="477"/>
      <c r="ALC357" s="477"/>
      <c r="ALH357" s="477"/>
      <c r="ALK357" s="477"/>
      <c r="ALP357" s="477"/>
      <c r="ALS357" s="477"/>
      <c r="ALX357" s="477"/>
      <c r="AMA357" s="477"/>
      <c r="AMF357" s="477"/>
      <c r="AMI357" s="477"/>
      <c r="AMN357" s="477"/>
      <c r="AMQ357" s="477"/>
      <c r="AMV357" s="477"/>
      <c r="AMY357" s="477"/>
      <c r="AND357" s="477"/>
      <c r="ANG357" s="477"/>
      <c r="ANL357" s="477"/>
      <c r="ANO357" s="477"/>
      <c r="ANT357" s="477"/>
      <c r="ANW357" s="477"/>
      <c r="AOB357" s="477"/>
      <c r="AOE357" s="477"/>
      <c r="AOJ357" s="477"/>
      <c r="AOM357" s="477"/>
      <c r="AOR357" s="477"/>
      <c r="AOU357" s="477"/>
      <c r="AOZ357" s="477"/>
      <c r="APC357" s="477"/>
      <c r="APH357" s="477"/>
      <c r="APK357" s="477"/>
      <c r="APP357" s="477"/>
      <c r="APS357" s="477"/>
      <c r="APX357" s="477"/>
      <c r="AQA357" s="477"/>
      <c r="AQF357" s="477"/>
      <c r="AQI357" s="477"/>
      <c r="AQN357" s="477"/>
      <c r="AQQ357" s="477"/>
      <c r="AQV357" s="477"/>
      <c r="AQY357" s="477"/>
      <c r="ARD357" s="477"/>
      <c r="ARG357" s="477"/>
      <c r="ARL357" s="477"/>
      <c r="ARO357" s="477"/>
      <c r="ART357" s="477"/>
      <c r="ARW357" s="477"/>
      <c r="ASB357" s="477"/>
      <c r="ASE357" s="477"/>
      <c r="ASJ357" s="477"/>
      <c r="ASM357" s="477"/>
      <c r="ASR357" s="477"/>
      <c r="ASU357" s="477"/>
      <c r="ASZ357" s="477"/>
      <c r="ATC357" s="477"/>
      <c r="ATH357" s="477"/>
      <c r="ATK357" s="477"/>
      <c r="ATP357" s="477"/>
      <c r="ATS357" s="477"/>
      <c r="ATX357" s="477"/>
      <c r="AUA357" s="477"/>
      <c r="AUF357" s="477"/>
      <c r="AUI357" s="477"/>
      <c r="AUN357" s="477"/>
      <c r="AUQ357" s="477"/>
      <c r="AUV357" s="477"/>
      <c r="AUY357" s="477"/>
      <c r="AVD357" s="477"/>
      <c r="AVG357" s="477"/>
      <c r="AVL357" s="477"/>
      <c r="AVO357" s="477"/>
      <c r="AVT357" s="477"/>
      <c r="AVW357" s="477"/>
      <c r="AWB357" s="477"/>
      <c r="AWE357" s="477"/>
      <c r="AWJ357" s="477"/>
      <c r="AWM357" s="477"/>
      <c r="AWR357" s="477"/>
      <c r="AWU357" s="477"/>
      <c r="AWZ357" s="477"/>
      <c r="AXC357" s="477"/>
      <c r="AXH357" s="477"/>
      <c r="AXK357" s="477"/>
      <c r="AXP357" s="477"/>
      <c r="AXS357" s="477"/>
      <c r="AXX357" s="477"/>
      <c r="AYA357" s="477"/>
      <c r="AYF357" s="477"/>
      <c r="AYI357" s="477"/>
      <c r="AYN357" s="477"/>
      <c r="AYQ357" s="477"/>
      <c r="AYV357" s="477"/>
      <c r="AYY357" s="477"/>
      <c r="AZD357" s="477"/>
      <c r="AZG357" s="477"/>
      <c r="AZL357" s="477"/>
      <c r="AZO357" s="477"/>
      <c r="AZT357" s="477"/>
      <c r="AZW357" s="477"/>
      <c r="BAB357" s="477"/>
      <c r="BAE357" s="477"/>
      <c r="BAJ357" s="477"/>
      <c r="BAM357" s="477"/>
      <c r="BAR357" s="477"/>
      <c r="BAU357" s="477"/>
      <c r="BAZ357" s="477"/>
      <c r="BBC357" s="477"/>
      <c r="BBH357" s="477"/>
      <c r="BBK357" s="477"/>
      <c r="BBP357" s="477"/>
      <c r="BBS357" s="477"/>
      <c r="BBX357" s="477"/>
      <c r="BCA357" s="477"/>
      <c r="BCF357" s="477"/>
      <c r="BCI357" s="477"/>
      <c r="BCN357" s="477"/>
      <c r="BCQ357" s="477"/>
      <c r="BCV357" s="477"/>
      <c r="BCY357" s="477"/>
      <c r="BDD357" s="477"/>
      <c r="BDG357" s="477"/>
      <c r="BDL357" s="477"/>
      <c r="BDO357" s="477"/>
      <c r="BDT357" s="477"/>
      <c r="BDW357" s="477"/>
      <c r="BEB357" s="477"/>
      <c r="BEE357" s="477"/>
      <c r="BEJ357" s="477"/>
      <c r="BEM357" s="477"/>
      <c r="BER357" s="477"/>
      <c r="BEU357" s="477"/>
      <c r="BEZ357" s="477"/>
      <c r="BFC357" s="477"/>
      <c r="BFH357" s="477"/>
      <c r="BFK357" s="477"/>
      <c r="BFP357" s="477"/>
      <c r="BFS357" s="477"/>
      <c r="BFX357" s="477"/>
      <c r="BGA357" s="477"/>
      <c r="BGF357" s="477"/>
      <c r="BGI357" s="477"/>
      <c r="BGN357" s="477"/>
      <c r="BGQ357" s="477"/>
      <c r="BGV357" s="477"/>
      <c r="BGY357" s="477"/>
      <c r="BHD357" s="477"/>
      <c r="BHG357" s="477"/>
      <c r="BHL357" s="477"/>
      <c r="BHO357" s="477"/>
      <c r="BHT357" s="477"/>
      <c r="BHW357" s="477"/>
      <c r="BIB357" s="477"/>
      <c r="BIE357" s="477"/>
      <c r="BIJ357" s="477"/>
      <c r="BIM357" s="477"/>
      <c r="BIR357" s="477"/>
      <c r="BIU357" s="477"/>
      <c r="BIZ357" s="477"/>
      <c r="BJC357" s="477"/>
      <c r="BJH357" s="477"/>
      <c r="BJK357" s="477"/>
      <c r="BJP357" s="477"/>
      <c r="BJS357" s="477"/>
      <c r="BJX357" s="477"/>
      <c r="BKA357" s="477"/>
      <c r="BKF357" s="477"/>
      <c r="BKI357" s="477"/>
      <c r="BKN357" s="477"/>
      <c r="BKQ357" s="477"/>
      <c r="BKV357" s="477"/>
      <c r="BKY357" s="477"/>
      <c r="BLD357" s="477"/>
      <c r="BLG357" s="477"/>
      <c r="BLL357" s="477"/>
      <c r="BLO357" s="477"/>
      <c r="BLT357" s="477"/>
      <c r="BLW357" s="477"/>
      <c r="BMB357" s="477"/>
      <c r="BME357" s="477"/>
      <c r="BMJ357" s="477"/>
      <c r="BMM357" s="477"/>
      <c r="BMR357" s="477"/>
      <c r="BMU357" s="477"/>
      <c r="BMZ357" s="477"/>
      <c r="BNC357" s="477"/>
      <c r="BNH357" s="477"/>
      <c r="BNK357" s="477"/>
      <c r="BNP357" s="477"/>
      <c r="BNS357" s="477"/>
      <c r="BNX357" s="477"/>
      <c r="BOA357" s="477"/>
      <c r="BOF357" s="477"/>
      <c r="BOI357" s="477"/>
      <c r="BON357" s="477"/>
      <c r="BOQ357" s="477"/>
      <c r="BOV357" s="477"/>
      <c r="BOY357" s="477"/>
      <c r="BPD357" s="477"/>
      <c r="BPG357" s="477"/>
      <c r="BPL357" s="477"/>
      <c r="BPO357" s="477"/>
      <c r="BPT357" s="477"/>
      <c r="BPW357" s="477"/>
      <c r="BQB357" s="477"/>
      <c r="BQE357" s="477"/>
      <c r="BQJ357" s="477"/>
      <c r="BQM357" s="477"/>
      <c r="BQR357" s="477"/>
      <c r="BQU357" s="477"/>
      <c r="BQZ357" s="477"/>
      <c r="BRC357" s="477"/>
      <c r="BRH357" s="477"/>
      <c r="BRK357" s="477"/>
      <c r="BRP357" s="477"/>
      <c r="BRS357" s="477"/>
      <c r="BRX357" s="477"/>
      <c r="BSA357" s="477"/>
      <c r="BSF357" s="477"/>
      <c r="BSI357" s="477"/>
      <c r="BSN357" s="477"/>
      <c r="BSQ357" s="477"/>
      <c r="BSV357" s="477"/>
      <c r="BSY357" s="477"/>
      <c r="BTD357" s="477"/>
      <c r="BTG357" s="477"/>
      <c r="BTL357" s="477"/>
      <c r="BTO357" s="477"/>
      <c r="BTT357" s="477"/>
      <c r="BTW357" s="477"/>
      <c r="BUB357" s="477"/>
      <c r="BUE357" s="477"/>
      <c r="BUJ357" s="477"/>
      <c r="BUM357" s="477"/>
      <c r="BUR357" s="477"/>
      <c r="BUU357" s="477"/>
      <c r="BUZ357" s="477"/>
      <c r="BVC357" s="477"/>
      <c r="BVH357" s="477"/>
      <c r="BVK357" s="477"/>
      <c r="BVP357" s="477"/>
      <c r="BVS357" s="477"/>
      <c r="BVX357" s="477"/>
      <c r="BWA357" s="477"/>
      <c r="BWF357" s="477"/>
      <c r="BWI357" s="477"/>
      <c r="BWN357" s="477"/>
      <c r="BWQ357" s="477"/>
      <c r="BWV357" s="477"/>
      <c r="BWY357" s="477"/>
      <c r="BXD357" s="477"/>
      <c r="BXG357" s="477"/>
      <c r="BXL357" s="477"/>
      <c r="BXO357" s="477"/>
      <c r="BXT357" s="477"/>
      <c r="BXW357" s="477"/>
      <c r="BYB357" s="477"/>
      <c r="BYE357" s="477"/>
      <c r="BYJ357" s="477"/>
      <c r="BYM357" s="477"/>
      <c r="BYR357" s="477"/>
      <c r="BYU357" s="477"/>
      <c r="BYZ357" s="477"/>
      <c r="BZC357" s="477"/>
      <c r="BZH357" s="477"/>
      <c r="BZK357" s="477"/>
      <c r="BZP357" s="477"/>
      <c r="BZS357" s="477"/>
      <c r="BZX357" s="477"/>
      <c r="CAA357" s="477"/>
      <c r="CAF357" s="477"/>
      <c r="CAI357" s="477"/>
      <c r="CAN357" s="477"/>
      <c r="CAQ357" s="477"/>
      <c r="CAV357" s="477"/>
      <c r="CAY357" s="477"/>
      <c r="CBD357" s="477"/>
      <c r="CBG357" s="477"/>
      <c r="CBL357" s="477"/>
      <c r="CBO357" s="477"/>
      <c r="CBT357" s="477"/>
      <c r="CBW357" s="477"/>
      <c r="CCB357" s="477"/>
      <c r="CCE357" s="477"/>
      <c r="CCJ357" s="477"/>
      <c r="CCM357" s="477"/>
      <c r="CCR357" s="477"/>
      <c r="CCU357" s="477"/>
      <c r="CCZ357" s="477"/>
      <c r="CDC357" s="477"/>
      <c r="CDH357" s="477"/>
      <c r="CDK357" s="477"/>
      <c r="CDP357" s="477"/>
      <c r="CDS357" s="477"/>
      <c r="CDX357" s="477"/>
      <c r="CEA357" s="477"/>
      <c r="CEF357" s="477"/>
      <c r="CEI357" s="477"/>
      <c r="CEN357" s="477"/>
      <c r="CEQ357" s="477"/>
      <c r="CEV357" s="477"/>
      <c r="CEY357" s="477"/>
      <c r="CFD357" s="477"/>
      <c r="CFG357" s="477"/>
      <c r="CFL357" s="477"/>
      <c r="CFO357" s="477"/>
      <c r="CFT357" s="477"/>
      <c r="CFW357" s="477"/>
      <c r="CGB357" s="477"/>
      <c r="CGE357" s="477"/>
      <c r="CGJ357" s="477"/>
      <c r="CGM357" s="477"/>
      <c r="CGR357" s="477"/>
      <c r="CGU357" s="477"/>
      <c r="CGZ357" s="477"/>
      <c r="CHC357" s="477"/>
      <c r="CHH357" s="477"/>
      <c r="CHK357" s="477"/>
      <c r="CHP357" s="477"/>
      <c r="CHS357" s="477"/>
      <c r="CHX357" s="477"/>
      <c r="CIA357" s="477"/>
      <c r="CIF357" s="477"/>
      <c r="CII357" s="477"/>
      <c r="CIN357" s="477"/>
      <c r="CIQ357" s="477"/>
      <c r="CIV357" s="477"/>
      <c r="CIY357" s="477"/>
      <c r="CJD357" s="477"/>
      <c r="CJG357" s="477"/>
      <c r="CJL357" s="477"/>
      <c r="CJO357" s="477"/>
      <c r="CJT357" s="477"/>
      <c r="CJW357" s="477"/>
      <c r="CKB357" s="477"/>
      <c r="CKE357" s="477"/>
      <c r="CKJ357" s="477"/>
      <c r="CKM357" s="477"/>
      <c r="CKR357" s="477"/>
      <c r="CKU357" s="477"/>
      <c r="CKZ357" s="477"/>
      <c r="CLC357" s="477"/>
      <c r="CLH357" s="477"/>
      <c r="CLK357" s="477"/>
      <c r="CLP357" s="477"/>
      <c r="CLS357" s="477"/>
      <c r="CLX357" s="477"/>
      <c r="CMA357" s="477"/>
      <c r="CMF357" s="477"/>
      <c r="CMI357" s="477"/>
      <c r="CMN357" s="477"/>
      <c r="CMQ357" s="477"/>
      <c r="CMV357" s="477"/>
      <c r="CMY357" s="477"/>
      <c r="CND357" s="477"/>
      <c r="CNG357" s="477"/>
      <c r="CNL357" s="477"/>
      <c r="CNO357" s="477"/>
      <c r="CNT357" s="477"/>
      <c r="CNW357" s="477"/>
      <c r="COB357" s="477"/>
      <c r="COE357" s="477"/>
      <c r="COJ357" s="477"/>
      <c r="COM357" s="477"/>
      <c r="COR357" s="477"/>
      <c r="COU357" s="477"/>
      <c r="COZ357" s="477"/>
      <c r="CPC357" s="477"/>
      <c r="CPH357" s="477"/>
      <c r="CPK357" s="477"/>
      <c r="CPP357" s="477"/>
      <c r="CPS357" s="477"/>
      <c r="CPX357" s="477"/>
      <c r="CQA357" s="477"/>
      <c r="CQF357" s="477"/>
      <c r="CQI357" s="477"/>
      <c r="CQN357" s="477"/>
      <c r="CQQ357" s="477"/>
      <c r="CQV357" s="477"/>
      <c r="CQY357" s="477"/>
      <c r="CRD357" s="477"/>
      <c r="CRG357" s="477"/>
      <c r="CRL357" s="477"/>
      <c r="CRO357" s="477"/>
      <c r="CRT357" s="477"/>
      <c r="CRW357" s="477"/>
      <c r="CSB357" s="477"/>
      <c r="CSE357" s="477"/>
      <c r="CSJ357" s="477"/>
      <c r="CSM357" s="477"/>
      <c r="CSR357" s="477"/>
      <c r="CSU357" s="477"/>
      <c r="CSZ357" s="477"/>
      <c r="CTC357" s="477"/>
      <c r="CTH357" s="477"/>
      <c r="CTK357" s="477"/>
      <c r="CTP357" s="477"/>
      <c r="CTS357" s="477"/>
      <c r="CTX357" s="477"/>
      <c r="CUA357" s="477"/>
      <c r="CUF357" s="477"/>
      <c r="CUI357" s="477"/>
      <c r="CUN357" s="477"/>
      <c r="CUQ357" s="477"/>
      <c r="CUV357" s="477"/>
      <c r="CUY357" s="477"/>
      <c r="CVD357" s="477"/>
      <c r="CVG357" s="477"/>
      <c r="CVL357" s="477"/>
      <c r="CVO357" s="477"/>
      <c r="CVT357" s="477"/>
      <c r="CVW357" s="477"/>
      <c r="CWB357" s="477"/>
      <c r="CWE357" s="477"/>
      <c r="CWJ357" s="477"/>
      <c r="CWM357" s="477"/>
      <c r="CWR357" s="477"/>
      <c r="CWU357" s="477"/>
      <c r="CWZ357" s="477"/>
      <c r="CXC357" s="477"/>
      <c r="CXH357" s="477"/>
      <c r="CXK357" s="477"/>
      <c r="CXP357" s="477"/>
      <c r="CXS357" s="477"/>
      <c r="CXX357" s="477"/>
      <c r="CYA357" s="477"/>
      <c r="CYF357" s="477"/>
      <c r="CYI357" s="477"/>
      <c r="CYN357" s="477"/>
      <c r="CYQ357" s="477"/>
      <c r="CYV357" s="477"/>
      <c r="CYY357" s="477"/>
      <c r="CZD357" s="477"/>
      <c r="CZG357" s="477"/>
      <c r="CZL357" s="477"/>
      <c r="CZO357" s="477"/>
      <c r="CZT357" s="477"/>
      <c r="CZW357" s="477"/>
      <c r="DAB357" s="477"/>
      <c r="DAE357" s="477"/>
      <c r="DAJ357" s="477"/>
      <c r="DAM357" s="477"/>
      <c r="DAR357" s="477"/>
      <c r="DAU357" s="477"/>
      <c r="DAZ357" s="477"/>
      <c r="DBC357" s="477"/>
      <c r="DBH357" s="477"/>
      <c r="DBK357" s="477"/>
      <c r="DBP357" s="477"/>
      <c r="DBS357" s="477"/>
      <c r="DBX357" s="477"/>
      <c r="DCA357" s="477"/>
      <c r="DCF357" s="477"/>
      <c r="DCI357" s="477"/>
      <c r="DCN357" s="477"/>
      <c r="DCQ357" s="477"/>
      <c r="DCV357" s="477"/>
      <c r="DCY357" s="477"/>
      <c r="DDD357" s="477"/>
      <c r="DDG357" s="477"/>
      <c r="DDL357" s="477"/>
      <c r="DDO357" s="477"/>
      <c r="DDT357" s="477"/>
      <c r="DDW357" s="477"/>
      <c r="DEB357" s="477"/>
      <c r="DEE357" s="477"/>
      <c r="DEJ357" s="477"/>
      <c r="DEM357" s="477"/>
      <c r="DER357" s="477"/>
      <c r="DEU357" s="477"/>
      <c r="DEZ357" s="477"/>
      <c r="DFC357" s="477"/>
      <c r="DFH357" s="477"/>
      <c r="DFK357" s="477"/>
      <c r="DFP357" s="477"/>
      <c r="DFS357" s="477"/>
      <c r="DFX357" s="477"/>
      <c r="DGA357" s="477"/>
      <c r="DGF357" s="477"/>
      <c r="DGI357" s="477"/>
      <c r="DGN357" s="477"/>
      <c r="DGQ357" s="477"/>
      <c r="DGV357" s="477"/>
      <c r="DGY357" s="477"/>
      <c r="DHD357" s="477"/>
      <c r="DHG357" s="477"/>
      <c r="DHL357" s="477"/>
      <c r="DHO357" s="477"/>
      <c r="DHT357" s="477"/>
      <c r="DHW357" s="477"/>
      <c r="DIB357" s="477"/>
      <c r="DIE357" s="477"/>
      <c r="DIJ357" s="477"/>
      <c r="DIM357" s="477"/>
      <c r="DIR357" s="477"/>
      <c r="DIU357" s="477"/>
      <c r="DIZ357" s="477"/>
      <c r="DJC357" s="477"/>
      <c r="DJH357" s="477"/>
      <c r="DJK357" s="477"/>
      <c r="DJP357" s="477"/>
      <c r="DJS357" s="477"/>
      <c r="DJX357" s="477"/>
      <c r="DKA357" s="477"/>
      <c r="DKF357" s="477"/>
      <c r="DKI357" s="477"/>
      <c r="DKN357" s="477"/>
      <c r="DKQ357" s="477"/>
      <c r="DKV357" s="477"/>
      <c r="DKY357" s="477"/>
      <c r="DLD357" s="477"/>
      <c r="DLG357" s="477"/>
      <c r="DLL357" s="477"/>
      <c r="DLO357" s="477"/>
      <c r="DLT357" s="477"/>
      <c r="DLW357" s="477"/>
      <c r="DMB357" s="477"/>
      <c r="DME357" s="477"/>
      <c r="DMJ357" s="477"/>
      <c r="DMM357" s="477"/>
      <c r="DMR357" s="477"/>
      <c r="DMU357" s="477"/>
      <c r="DMZ357" s="477"/>
      <c r="DNC357" s="477"/>
      <c r="DNH357" s="477"/>
      <c r="DNK357" s="477"/>
      <c r="DNP357" s="477"/>
      <c r="DNS357" s="477"/>
      <c r="DNX357" s="477"/>
      <c r="DOA357" s="477"/>
      <c r="DOF357" s="477"/>
      <c r="DOI357" s="477"/>
      <c r="DON357" s="477"/>
      <c r="DOQ357" s="477"/>
      <c r="DOV357" s="477"/>
      <c r="DOY357" s="477"/>
      <c r="DPD357" s="477"/>
      <c r="DPG357" s="477"/>
      <c r="DPL357" s="477"/>
      <c r="DPO357" s="477"/>
      <c r="DPT357" s="477"/>
      <c r="DPW357" s="477"/>
      <c r="DQB357" s="477"/>
      <c r="DQE357" s="477"/>
      <c r="DQJ357" s="477"/>
      <c r="DQM357" s="477"/>
      <c r="DQR357" s="477"/>
      <c r="DQU357" s="477"/>
      <c r="DQZ357" s="477"/>
      <c r="DRC357" s="477"/>
      <c r="DRH357" s="477"/>
      <c r="DRK357" s="477"/>
      <c r="DRP357" s="477"/>
      <c r="DRS357" s="477"/>
      <c r="DRX357" s="477"/>
      <c r="DSA357" s="477"/>
      <c r="DSF357" s="477"/>
      <c r="DSI357" s="477"/>
      <c r="DSN357" s="477"/>
      <c r="DSQ357" s="477"/>
      <c r="DSV357" s="477"/>
      <c r="DSY357" s="477"/>
      <c r="DTD357" s="477"/>
      <c r="DTG357" s="477"/>
      <c r="DTL357" s="477"/>
      <c r="DTO357" s="477"/>
      <c r="DTT357" s="477"/>
      <c r="DTW357" s="477"/>
      <c r="DUB357" s="477"/>
      <c r="DUE357" s="477"/>
      <c r="DUJ357" s="477"/>
      <c r="DUM357" s="477"/>
      <c r="DUR357" s="477"/>
      <c r="DUU357" s="477"/>
      <c r="DUZ357" s="477"/>
      <c r="DVC357" s="477"/>
      <c r="DVH357" s="477"/>
      <c r="DVK357" s="477"/>
      <c r="DVP357" s="477"/>
      <c r="DVS357" s="477"/>
      <c r="DVX357" s="477"/>
      <c r="DWA357" s="477"/>
      <c r="DWF357" s="477"/>
      <c r="DWI357" s="477"/>
      <c r="DWN357" s="477"/>
      <c r="DWQ357" s="477"/>
      <c r="DWV357" s="477"/>
      <c r="DWY357" s="477"/>
      <c r="DXD357" s="477"/>
      <c r="DXG357" s="477"/>
      <c r="DXL357" s="477"/>
      <c r="DXO357" s="477"/>
      <c r="DXT357" s="477"/>
      <c r="DXW357" s="477"/>
      <c r="DYB357" s="477"/>
      <c r="DYE357" s="477"/>
      <c r="DYJ357" s="477"/>
      <c r="DYM357" s="477"/>
      <c r="DYR357" s="477"/>
      <c r="DYU357" s="477"/>
      <c r="DYZ357" s="477"/>
      <c r="DZC357" s="477"/>
      <c r="DZH357" s="477"/>
      <c r="DZK357" s="477"/>
      <c r="DZP357" s="477"/>
      <c r="DZS357" s="477"/>
      <c r="DZX357" s="477"/>
      <c r="EAA357" s="477"/>
      <c r="EAF357" s="477"/>
      <c r="EAI357" s="477"/>
      <c r="EAN357" s="477"/>
      <c r="EAQ357" s="477"/>
      <c r="EAV357" s="477"/>
      <c r="EAY357" s="477"/>
      <c r="EBD357" s="477"/>
      <c r="EBG357" s="477"/>
      <c r="EBL357" s="477"/>
      <c r="EBO357" s="477"/>
      <c r="EBT357" s="477"/>
      <c r="EBW357" s="477"/>
      <c r="ECB357" s="477"/>
      <c r="ECE357" s="477"/>
      <c r="ECJ357" s="477"/>
      <c r="ECM357" s="477"/>
      <c r="ECR357" s="477"/>
      <c r="ECU357" s="477"/>
      <c r="ECZ357" s="477"/>
      <c r="EDC357" s="477"/>
      <c r="EDH357" s="477"/>
      <c r="EDK357" s="477"/>
      <c r="EDP357" s="477"/>
      <c r="EDS357" s="477"/>
      <c r="EDX357" s="477"/>
      <c r="EEA357" s="477"/>
      <c r="EEF357" s="477"/>
      <c r="EEI357" s="477"/>
      <c r="EEN357" s="477"/>
      <c r="EEQ357" s="477"/>
      <c r="EEV357" s="477"/>
      <c r="EEY357" s="477"/>
      <c r="EFD357" s="477"/>
      <c r="EFG357" s="477"/>
      <c r="EFL357" s="477"/>
      <c r="EFO357" s="477"/>
      <c r="EFT357" s="477"/>
      <c r="EFW357" s="477"/>
      <c r="EGB357" s="477"/>
      <c r="EGE357" s="477"/>
      <c r="EGJ357" s="477"/>
      <c r="EGM357" s="477"/>
      <c r="EGR357" s="477"/>
      <c r="EGU357" s="477"/>
      <c r="EGZ357" s="477"/>
      <c r="EHC357" s="477"/>
      <c r="EHH357" s="477"/>
      <c r="EHK357" s="477"/>
      <c r="EHP357" s="477"/>
      <c r="EHS357" s="477"/>
      <c r="EHX357" s="477"/>
      <c r="EIA357" s="477"/>
      <c r="EIF357" s="477"/>
      <c r="EII357" s="477"/>
      <c r="EIN357" s="477"/>
      <c r="EIQ357" s="477"/>
      <c r="EIV357" s="477"/>
      <c r="EIY357" s="477"/>
      <c r="EJD357" s="477"/>
      <c r="EJG357" s="477"/>
      <c r="EJL357" s="477"/>
      <c r="EJO357" s="477"/>
      <c r="EJT357" s="477"/>
      <c r="EJW357" s="477"/>
      <c r="EKB357" s="477"/>
      <c r="EKE357" s="477"/>
      <c r="EKJ357" s="477"/>
      <c r="EKM357" s="477"/>
      <c r="EKR357" s="477"/>
      <c r="EKU357" s="477"/>
      <c r="EKZ357" s="477"/>
      <c r="ELC357" s="477"/>
      <c r="ELH357" s="477"/>
      <c r="ELK357" s="477"/>
      <c r="ELP357" s="477"/>
      <c r="ELS357" s="477"/>
      <c r="ELX357" s="477"/>
      <c r="EMA357" s="477"/>
      <c r="EMF357" s="477"/>
      <c r="EMI357" s="477"/>
      <c r="EMN357" s="477"/>
      <c r="EMQ357" s="477"/>
      <c r="EMV357" s="477"/>
      <c r="EMY357" s="477"/>
      <c r="END357" s="477"/>
      <c r="ENG357" s="477"/>
      <c r="ENL357" s="477"/>
      <c r="ENO357" s="477"/>
      <c r="ENT357" s="477"/>
      <c r="ENW357" s="477"/>
      <c r="EOB357" s="477"/>
      <c r="EOE357" s="477"/>
      <c r="EOJ357" s="477"/>
      <c r="EOM357" s="477"/>
      <c r="EOR357" s="477"/>
      <c r="EOU357" s="477"/>
      <c r="EOZ357" s="477"/>
      <c r="EPC357" s="477"/>
      <c r="EPH357" s="477"/>
      <c r="EPK357" s="477"/>
      <c r="EPP357" s="477"/>
      <c r="EPS357" s="477"/>
      <c r="EPX357" s="477"/>
      <c r="EQA357" s="477"/>
      <c r="EQF357" s="477"/>
      <c r="EQI357" s="477"/>
      <c r="EQN357" s="477"/>
      <c r="EQQ357" s="477"/>
      <c r="EQV357" s="477"/>
      <c r="EQY357" s="477"/>
      <c r="ERD357" s="477"/>
      <c r="ERG357" s="477"/>
      <c r="ERL357" s="477"/>
      <c r="ERO357" s="477"/>
      <c r="ERT357" s="477"/>
      <c r="ERW357" s="477"/>
      <c r="ESB357" s="477"/>
      <c r="ESE357" s="477"/>
      <c r="ESJ357" s="477"/>
      <c r="ESM357" s="477"/>
      <c r="ESR357" s="477"/>
      <c r="ESU357" s="477"/>
      <c r="ESZ357" s="477"/>
      <c r="ETC357" s="477"/>
      <c r="ETH357" s="477"/>
      <c r="ETK357" s="477"/>
      <c r="ETP357" s="477"/>
      <c r="ETS357" s="477"/>
      <c r="ETX357" s="477"/>
      <c r="EUA357" s="477"/>
      <c r="EUF357" s="477"/>
      <c r="EUI357" s="477"/>
      <c r="EUN357" s="477"/>
      <c r="EUQ357" s="477"/>
      <c r="EUV357" s="477"/>
      <c r="EUY357" s="477"/>
      <c r="EVD357" s="477"/>
      <c r="EVG357" s="477"/>
      <c r="EVL357" s="477"/>
      <c r="EVO357" s="477"/>
      <c r="EVT357" s="477"/>
      <c r="EVW357" s="477"/>
      <c r="EWB357" s="477"/>
      <c r="EWE357" s="477"/>
      <c r="EWJ357" s="477"/>
      <c r="EWM357" s="477"/>
      <c r="EWR357" s="477"/>
      <c r="EWU357" s="477"/>
      <c r="EWZ357" s="477"/>
      <c r="EXC357" s="477"/>
      <c r="EXH357" s="477"/>
      <c r="EXK357" s="477"/>
      <c r="EXP357" s="477"/>
      <c r="EXS357" s="477"/>
      <c r="EXX357" s="477"/>
      <c r="EYA357" s="477"/>
      <c r="EYF357" s="477"/>
      <c r="EYI357" s="477"/>
      <c r="EYN357" s="477"/>
      <c r="EYQ357" s="477"/>
      <c r="EYV357" s="477"/>
      <c r="EYY357" s="477"/>
      <c r="EZD357" s="477"/>
      <c r="EZG357" s="477"/>
      <c r="EZL357" s="477"/>
      <c r="EZO357" s="477"/>
      <c r="EZT357" s="477"/>
      <c r="EZW357" s="477"/>
      <c r="FAB357" s="477"/>
      <c r="FAE357" s="477"/>
      <c r="FAJ357" s="477"/>
      <c r="FAM357" s="477"/>
      <c r="FAR357" s="477"/>
      <c r="FAU357" s="477"/>
      <c r="FAZ357" s="477"/>
      <c r="FBC357" s="477"/>
      <c r="FBH357" s="477"/>
      <c r="FBK357" s="477"/>
      <c r="FBP357" s="477"/>
      <c r="FBS357" s="477"/>
      <c r="FBX357" s="477"/>
      <c r="FCA357" s="477"/>
      <c r="FCF357" s="477"/>
      <c r="FCI357" s="477"/>
      <c r="FCN357" s="477"/>
      <c r="FCQ357" s="477"/>
      <c r="FCV357" s="477"/>
      <c r="FCY357" s="477"/>
      <c r="FDD357" s="477"/>
      <c r="FDG357" s="477"/>
      <c r="FDL357" s="477"/>
      <c r="FDO357" s="477"/>
      <c r="FDT357" s="477"/>
      <c r="FDW357" s="477"/>
      <c r="FEB357" s="477"/>
      <c r="FEE357" s="477"/>
      <c r="FEJ357" s="477"/>
      <c r="FEM357" s="477"/>
      <c r="FER357" s="477"/>
      <c r="FEU357" s="477"/>
      <c r="FEZ357" s="477"/>
      <c r="FFC357" s="477"/>
      <c r="FFH357" s="477"/>
      <c r="FFK357" s="477"/>
      <c r="FFP357" s="477"/>
      <c r="FFS357" s="477"/>
      <c r="FFX357" s="477"/>
      <c r="FGA357" s="477"/>
      <c r="FGF357" s="477"/>
      <c r="FGI357" s="477"/>
      <c r="FGN357" s="477"/>
      <c r="FGQ357" s="477"/>
      <c r="FGV357" s="477"/>
      <c r="FGY357" s="477"/>
      <c r="FHD357" s="477"/>
      <c r="FHG357" s="477"/>
      <c r="FHL357" s="477"/>
      <c r="FHO357" s="477"/>
      <c r="FHT357" s="477"/>
      <c r="FHW357" s="477"/>
      <c r="FIB357" s="477"/>
      <c r="FIE357" s="477"/>
      <c r="FIJ357" s="477"/>
      <c r="FIM357" s="477"/>
      <c r="FIR357" s="477"/>
      <c r="FIU357" s="477"/>
      <c r="FIZ357" s="477"/>
      <c r="FJC357" s="477"/>
      <c r="FJH357" s="477"/>
      <c r="FJK357" s="477"/>
      <c r="FJP357" s="477"/>
      <c r="FJS357" s="477"/>
      <c r="FJX357" s="477"/>
      <c r="FKA357" s="477"/>
      <c r="FKF357" s="477"/>
      <c r="FKI357" s="477"/>
      <c r="FKN357" s="477"/>
      <c r="FKQ357" s="477"/>
      <c r="FKV357" s="477"/>
      <c r="FKY357" s="477"/>
      <c r="FLD357" s="477"/>
      <c r="FLG357" s="477"/>
      <c r="FLL357" s="477"/>
      <c r="FLO357" s="477"/>
      <c r="FLT357" s="477"/>
      <c r="FLW357" s="477"/>
      <c r="FMB357" s="477"/>
      <c r="FME357" s="477"/>
      <c r="FMJ357" s="477"/>
      <c r="FMM357" s="477"/>
      <c r="FMR357" s="477"/>
      <c r="FMU357" s="477"/>
      <c r="FMZ357" s="477"/>
      <c r="FNC357" s="477"/>
      <c r="FNH357" s="477"/>
      <c r="FNK357" s="477"/>
      <c r="FNP357" s="477"/>
      <c r="FNS357" s="477"/>
      <c r="FNX357" s="477"/>
      <c r="FOA357" s="477"/>
      <c r="FOF357" s="477"/>
      <c r="FOI357" s="477"/>
      <c r="FON357" s="477"/>
      <c r="FOQ357" s="477"/>
      <c r="FOV357" s="477"/>
      <c r="FOY357" s="477"/>
      <c r="FPD357" s="477"/>
      <c r="FPG357" s="477"/>
      <c r="FPL357" s="477"/>
      <c r="FPO357" s="477"/>
      <c r="FPT357" s="477"/>
      <c r="FPW357" s="477"/>
      <c r="FQB357" s="477"/>
      <c r="FQE357" s="477"/>
      <c r="FQJ357" s="477"/>
      <c r="FQM357" s="477"/>
      <c r="FQR357" s="477"/>
      <c r="FQU357" s="477"/>
      <c r="FQZ357" s="477"/>
      <c r="FRC357" s="477"/>
      <c r="FRH357" s="477"/>
      <c r="FRK357" s="477"/>
      <c r="FRP357" s="477"/>
      <c r="FRS357" s="477"/>
      <c r="FRX357" s="477"/>
      <c r="FSA357" s="477"/>
      <c r="FSF357" s="477"/>
      <c r="FSI357" s="477"/>
      <c r="FSN357" s="477"/>
      <c r="FSQ357" s="477"/>
      <c r="FSV357" s="477"/>
      <c r="FSY357" s="477"/>
      <c r="FTD357" s="477"/>
      <c r="FTG357" s="477"/>
      <c r="FTL357" s="477"/>
      <c r="FTO357" s="477"/>
      <c r="FTT357" s="477"/>
      <c r="FTW357" s="477"/>
      <c r="FUB357" s="477"/>
      <c r="FUE357" s="477"/>
      <c r="FUJ357" s="477"/>
      <c r="FUM357" s="477"/>
      <c r="FUR357" s="477"/>
      <c r="FUU357" s="477"/>
      <c r="FUZ357" s="477"/>
      <c r="FVC357" s="477"/>
      <c r="FVH357" s="477"/>
      <c r="FVK357" s="477"/>
      <c r="FVP357" s="477"/>
      <c r="FVS357" s="477"/>
      <c r="FVX357" s="477"/>
      <c r="FWA357" s="477"/>
      <c r="FWF357" s="477"/>
      <c r="FWI357" s="477"/>
      <c r="FWN357" s="477"/>
      <c r="FWQ357" s="477"/>
      <c r="FWV357" s="477"/>
      <c r="FWY357" s="477"/>
      <c r="FXD357" s="477"/>
      <c r="FXG357" s="477"/>
      <c r="FXL357" s="477"/>
      <c r="FXO357" s="477"/>
      <c r="FXT357" s="477"/>
      <c r="FXW357" s="477"/>
      <c r="FYB357" s="477"/>
      <c r="FYE357" s="477"/>
      <c r="FYJ357" s="477"/>
      <c r="FYM357" s="477"/>
      <c r="FYR357" s="477"/>
      <c r="FYU357" s="477"/>
      <c r="FYZ357" s="477"/>
      <c r="FZC357" s="477"/>
      <c r="FZH357" s="477"/>
      <c r="FZK357" s="477"/>
      <c r="FZP357" s="477"/>
      <c r="FZS357" s="477"/>
      <c r="FZX357" s="477"/>
      <c r="GAA357" s="477"/>
      <c r="GAF357" s="477"/>
      <c r="GAI357" s="477"/>
      <c r="GAN357" s="477"/>
      <c r="GAQ357" s="477"/>
      <c r="GAV357" s="477"/>
      <c r="GAY357" s="477"/>
      <c r="GBD357" s="477"/>
      <c r="GBG357" s="477"/>
      <c r="GBL357" s="477"/>
      <c r="GBO357" s="477"/>
      <c r="GBT357" s="477"/>
      <c r="GBW357" s="477"/>
      <c r="GCB357" s="477"/>
      <c r="GCE357" s="477"/>
      <c r="GCJ357" s="477"/>
      <c r="GCM357" s="477"/>
      <c r="GCR357" s="477"/>
      <c r="GCU357" s="477"/>
      <c r="GCZ357" s="477"/>
      <c r="GDC357" s="477"/>
      <c r="GDH357" s="477"/>
      <c r="GDK357" s="477"/>
      <c r="GDP357" s="477"/>
      <c r="GDS357" s="477"/>
      <c r="GDX357" s="477"/>
      <c r="GEA357" s="477"/>
      <c r="GEF357" s="477"/>
      <c r="GEI357" s="477"/>
      <c r="GEN357" s="477"/>
      <c r="GEQ357" s="477"/>
      <c r="GEV357" s="477"/>
      <c r="GEY357" s="477"/>
      <c r="GFD357" s="477"/>
      <c r="GFG357" s="477"/>
      <c r="GFL357" s="477"/>
      <c r="GFO357" s="477"/>
      <c r="GFT357" s="477"/>
      <c r="GFW357" s="477"/>
      <c r="GGB357" s="477"/>
      <c r="GGE357" s="477"/>
      <c r="GGJ357" s="477"/>
      <c r="GGM357" s="477"/>
      <c r="GGR357" s="477"/>
      <c r="GGU357" s="477"/>
      <c r="GGZ357" s="477"/>
      <c r="GHC357" s="477"/>
      <c r="GHH357" s="477"/>
      <c r="GHK357" s="477"/>
      <c r="GHP357" s="477"/>
      <c r="GHS357" s="477"/>
      <c r="GHX357" s="477"/>
      <c r="GIA357" s="477"/>
      <c r="GIF357" s="477"/>
      <c r="GII357" s="477"/>
      <c r="GIN357" s="477"/>
      <c r="GIQ357" s="477"/>
      <c r="GIV357" s="477"/>
      <c r="GIY357" s="477"/>
      <c r="GJD357" s="477"/>
      <c r="GJG357" s="477"/>
      <c r="GJL357" s="477"/>
      <c r="GJO357" s="477"/>
      <c r="GJT357" s="477"/>
      <c r="GJW357" s="477"/>
      <c r="GKB357" s="477"/>
      <c r="GKE357" s="477"/>
      <c r="GKJ357" s="477"/>
      <c r="GKM357" s="477"/>
      <c r="GKR357" s="477"/>
      <c r="GKU357" s="477"/>
      <c r="GKZ357" s="477"/>
      <c r="GLC357" s="477"/>
      <c r="GLH357" s="477"/>
      <c r="GLK357" s="477"/>
      <c r="GLP357" s="477"/>
      <c r="GLS357" s="477"/>
      <c r="GLX357" s="477"/>
      <c r="GMA357" s="477"/>
      <c r="GMF357" s="477"/>
      <c r="GMI357" s="477"/>
      <c r="GMN357" s="477"/>
      <c r="GMQ357" s="477"/>
      <c r="GMV357" s="477"/>
      <c r="GMY357" s="477"/>
      <c r="GND357" s="477"/>
      <c r="GNG357" s="477"/>
      <c r="GNL357" s="477"/>
      <c r="GNO357" s="477"/>
      <c r="GNT357" s="477"/>
      <c r="GNW357" s="477"/>
      <c r="GOB357" s="477"/>
      <c r="GOE357" s="477"/>
      <c r="GOJ357" s="477"/>
      <c r="GOM357" s="477"/>
      <c r="GOR357" s="477"/>
      <c r="GOU357" s="477"/>
      <c r="GOZ357" s="477"/>
      <c r="GPC357" s="477"/>
      <c r="GPH357" s="477"/>
      <c r="GPK357" s="477"/>
      <c r="GPP357" s="477"/>
      <c r="GPS357" s="477"/>
      <c r="GPX357" s="477"/>
      <c r="GQA357" s="477"/>
      <c r="GQF357" s="477"/>
      <c r="GQI357" s="477"/>
      <c r="GQN357" s="477"/>
      <c r="GQQ357" s="477"/>
      <c r="GQV357" s="477"/>
      <c r="GQY357" s="477"/>
      <c r="GRD357" s="477"/>
      <c r="GRG357" s="477"/>
      <c r="GRL357" s="477"/>
      <c r="GRO357" s="477"/>
      <c r="GRT357" s="477"/>
      <c r="GRW357" s="477"/>
      <c r="GSB357" s="477"/>
      <c r="GSE357" s="477"/>
      <c r="GSJ357" s="477"/>
      <c r="GSM357" s="477"/>
      <c r="GSR357" s="477"/>
      <c r="GSU357" s="477"/>
      <c r="GSZ357" s="477"/>
      <c r="GTC357" s="477"/>
      <c r="GTH357" s="477"/>
      <c r="GTK357" s="477"/>
      <c r="GTP357" s="477"/>
      <c r="GTS357" s="477"/>
      <c r="GTX357" s="477"/>
      <c r="GUA357" s="477"/>
      <c r="GUF357" s="477"/>
      <c r="GUI357" s="477"/>
      <c r="GUN357" s="477"/>
      <c r="GUQ357" s="477"/>
      <c r="GUV357" s="477"/>
      <c r="GUY357" s="477"/>
      <c r="GVD357" s="477"/>
      <c r="GVG357" s="477"/>
      <c r="GVL357" s="477"/>
      <c r="GVO357" s="477"/>
      <c r="GVT357" s="477"/>
      <c r="GVW357" s="477"/>
      <c r="GWB357" s="477"/>
      <c r="GWE357" s="477"/>
      <c r="GWJ357" s="477"/>
      <c r="GWM357" s="477"/>
      <c r="GWR357" s="477"/>
      <c r="GWU357" s="477"/>
      <c r="GWZ357" s="477"/>
      <c r="GXC357" s="477"/>
      <c r="GXH357" s="477"/>
      <c r="GXK357" s="477"/>
      <c r="GXP357" s="477"/>
      <c r="GXS357" s="477"/>
      <c r="GXX357" s="477"/>
      <c r="GYA357" s="477"/>
      <c r="GYF357" s="477"/>
      <c r="GYI357" s="477"/>
      <c r="GYN357" s="477"/>
      <c r="GYQ357" s="477"/>
      <c r="GYV357" s="477"/>
      <c r="GYY357" s="477"/>
      <c r="GZD357" s="477"/>
      <c r="GZG357" s="477"/>
      <c r="GZL357" s="477"/>
      <c r="GZO357" s="477"/>
      <c r="GZT357" s="477"/>
      <c r="GZW357" s="477"/>
      <c r="HAB357" s="477"/>
      <c r="HAE357" s="477"/>
      <c r="HAJ357" s="477"/>
      <c r="HAM357" s="477"/>
      <c r="HAR357" s="477"/>
      <c r="HAU357" s="477"/>
      <c r="HAZ357" s="477"/>
      <c r="HBC357" s="477"/>
      <c r="HBH357" s="477"/>
      <c r="HBK357" s="477"/>
      <c r="HBP357" s="477"/>
      <c r="HBS357" s="477"/>
      <c r="HBX357" s="477"/>
      <c r="HCA357" s="477"/>
      <c r="HCF357" s="477"/>
      <c r="HCI357" s="477"/>
      <c r="HCN357" s="477"/>
      <c r="HCQ357" s="477"/>
      <c r="HCV357" s="477"/>
      <c r="HCY357" s="477"/>
      <c r="HDD357" s="477"/>
      <c r="HDG357" s="477"/>
      <c r="HDL357" s="477"/>
      <c r="HDO357" s="477"/>
      <c r="HDT357" s="477"/>
      <c r="HDW357" s="477"/>
      <c r="HEB357" s="477"/>
      <c r="HEE357" s="477"/>
      <c r="HEJ357" s="477"/>
      <c r="HEM357" s="477"/>
      <c r="HER357" s="477"/>
      <c r="HEU357" s="477"/>
      <c r="HEZ357" s="477"/>
      <c r="HFC357" s="477"/>
      <c r="HFH357" s="477"/>
      <c r="HFK357" s="477"/>
      <c r="HFP357" s="477"/>
      <c r="HFS357" s="477"/>
      <c r="HFX357" s="477"/>
      <c r="HGA357" s="477"/>
      <c r="HGF357" s="477"/>
      <c r="HGI357" s="477"/>
      <c r="HGN357" s="477"/>
      <c r="HGQ357" s="477"/>
      <c r="HGV357" s="477"/>
      <c r="HGY357" s="477"/>
      <c r="HHD357" s="477"/>
      <c r="HHG357" s="477"/>
      <c r="HHL357" s="477"/>
      <c r="HHO357" s="477"/>
      <c r="HHT357" s="477"/>
      <c r="HHW357" s="477"/>
      <c r="HIB357" s="477"/>
      <c r="HIE357" s="477"/>
      <c r="HIJ357" s="477"/>
      <c r="HIM357" s="477"/>
      <c r="HIR357" s="477"/>
      <c r="HIU357" s="477"/>
      <c r="HIZ357" s="477"/>
      <c r="HJC357" s="477"/>
      <c r="HJH357" s="477"/>
      <c r="HJK357" s="477"/>
      <c r="HJP357" s="477"/>
      <c r="HJS357" s="477"/>
      <c r="HJX357" s="477"/>
      <c r="HKA357" s="477"/>
      <c r="HKF357" s="477"/>
      <c r="HKI357" s="477"/>
      <c r="HKN357" s="477"/>
      <c r="HKQ357" s="477"/>
      <c r="HKV357" s="477"/>
      <c r="HKY357" s="477"/>
      <c r="HLD357" s="477"/>
      <c r="HLG357" s="477"/>
      <c r="HLL357" s="477"/>
      <c r="HLO357" s="477"/>
      <c r="HLT357" s="477"/>
      <c r="HLW357" s="477"/>
      <c r="HMB357" s="477"/>
      <c r="HME357" s="477"/>
      <c r="HMJ357" s="477"/>
      <c r="HMM357" s="477"/>
      <c r="HMR357" s="477"/>
      <c r="HMU357" s="477"/>
      <c r="HMZ357" s="477"/>
      <c r="HNC357" s="477"/>
      <c r="HNH357" s="477"/>
      <c r="HNK357" s="477"/>
      <c r="HNP357" s="477"/>
      <c r="HNS357" s="477"/>
      <c r="HNX357" s="477"/>
      <c r="HOA357" s="477"/>
      <c r="HOF357" s="477"/>
      <c r="HOI357" s="477"/>
      <c r="HON357" s="477"/>
      <c r="HOQ357" s="477"/>
      <c r="HOV357" s="477"/>
      <c r="HOY357" s="477"/>
      <c r="HPD357" s="477"/>
      <c r="HPG357" s="477"/>
      <c r="HPL357" s="477"/>
      <c r="HPO357" s="477"/>
      <c r="HPT357" s="477"/>
      <c r="HPW357" s="477"/>
      <c r="HQB357" s="477"/>
      <c r="HQE357" s="477"/>
      <c r="HQJ357" s="477"/>
      <c r="HQM357" s="477"/>
      <c r="HQR357" s="477"/>
      <c r="HQU357" s="477"/>
      <c r="HQZ357" s="477"/>
      <c r="HRC357" s="477"/>
      <c r="HRH357" s="477"/>
      <c r="HRK357" s="477"/>
      <c r="HRP357" s="477"/>
      <c r="HRS357" s="477"/>
      <c r="HRX357" s="477"/>
      <c r="HSA357" s="477"/>
      <c r="HSF357" s="477"/>
      <c r="HSI357" s="477"/>
      <c r="HSN357" s="477"/>
      <c r="HSQ357" s="477"/>
      <c r="HSV357" s="477"/>
      <c r="HSY357" s="477"/>
      <c r="HTD357" s="477"/>
      <c r="HTG357" s="477"/>
      <c r="HTL357" s="477"/>
      <c r="HTO357" s="477"/>
      <c r="HTT357" s="477"/>
      <c r="HTW357" s="477"/>
      <c r="HUB357" s="477"/>
      <c r="HUE357" s="477"/>
      <c r="HUJ357" s="477"/>
      <c r="HUM357" s="477"/>
      <c r="HUR357" s="477"/>
      <c r="HUU357" s="477"/>
      <c r="HUZ357" s="477"/>
      <c r="HVC357" s="477"/>
      <c r="HVH357" s="477"/>
      <c r="HVK357" s="477"/>
      <c r="HVP357" s="477"/>
      <c r="HVS357" s="477"/>
      <c r="HVX357" s="477"/>
      <c r="HWA357" s="477"/>
      <c r="HWF357" s="477"/>
      <c r="HWI357" s="477"/>
      <c r="HWN357" s="477"/>
      <c r="HWQ357" s="477"/>
      <c r="HWV357" s="477"/>
      <c r="HWY357" s="477"/>
      <c r="HXD357" s="477"/>
      <c r="HXG357" s="477"/>
      <c r="HXL357" s="477"/>
      <c r="HXO357" s="477"/>
      <c r="HXT357" s="477"/>
      <c r="HXW357" s="477"/>
      <c r="HYB357" s="477"/>
      <c r="HYE357" s="477"/>
      <c r="HYJ357" s="477"/>
      <c r="HYM357" s="477"/>
      <c r="HYR357" s="477"/>
      <c r="HYU357" s="477"/>
      <c r="HYZ357" s="477"/>
      <c r="HZC357" s="477"/>
      <c r="HZH357" s="477"/>
      <c r="HZK357" s="477"/>
      <c r="HZP357" s="477"/>
      <c r="HZS357" s="477"/>
      <c r="HZX357" s="477"/>
      <c r="IAA357" s="477"/>
      <c r="IAF357" s="477"/>
      <c r="IAI357" s="477"/>
      <c r="IAN357" s="477"/>
      <c r="IAQ357" s="477"/>
      <c r="IAV357" s="477"/>
      <c r="IAY357" s="477"/>
      <c r="IBD357" s="477"/>
      <c r="IBG357" s="477"/>
      <c r="IBL357" s="477"/>
      <c r="IBO357" s="477"/>
      <c r="IBT357" s="477"/>
      <c r="IBW357" s="477"/>
      <c r="ICB357" s="477"/>
      <c r="ICE357" s="477"/>
      <c r="ICJ357" s="477"/>
      <c r="ICM357" s="477"/>
      <c r="ICR357" s="477"/>
      <c r="ICU357" s="477"/>
      <c r="ICZ357" s="477"/>
      <c r="IDC357" s="477"/>
      <c r="IDH357" s="477"/>
      <c r="IDK357" s="477"/>
      <c r="IDP357" s="477"/>
      <c r="IDS357" s="477"/>
      <c r="IDX357" s="477"/>
      <c r="IEA357" s="477"/>
      <c r="IEF357" s="477"/>
      <c r="IEI357" s="477"/>
      <c r="IEN357" s="477"/>
      <c r="IEQ357" s="477"/>
      <c r="IEV357" s="477"/>
      <c r="IEY357" s="477"/>
      <c r="IFD357" s="477"/>
      <c r="IFG357" s="477"/>
      <c r="IFL357" s="477"/>
      <c r="IFO357" s="477"/>
      <c r="IFT357" s="477"/>
      <c r="IFW357" s="477"/>
      <c r="IGB357" s="477"/>
      <c r="IGE357" s="477"/>
      <c r="IGJ357" s="477"/>
      <c r="IGM357" s="477"/>
      <c r="IGR357" s="477"/>
      <c r="IGU357" s="477"/>
      <c r="IGZ357" s="477"/>
      <c r="IHC357" s="477"/>
      <c r="IHH357" s="477"/>
      <c r="IHK357" s="477"/>
      <c r="IHP357" s="477"/>
      <c r="IHS357" s="477"/>
      <c r="IHX357" s="477"/>
      <c r="IIA357" s="477"/>
      <c r="IIF357" s="477"/>
      <c r="III357" s="477"/>
      <c r="IIN357" s="477"/>
      <c r="IIQ357" s="477"/>
      <c r="IIV357" s="477"/>
      <c r="IIY357" s="477"/>
      <c r="IJD357" s="477"/>
      <c r="IJG357" s="477"/>
      <c r="IJL357" s="477"/>
      <c r="IJO357" s="477"/>
      <c r="IJT357" s="477"/>
      <c r="IJW357" s="477"/>
      <c r="IKB357" s="477"/>
      <c r="IKE357" s="477"/>
      <c r="IKJ357" s="477"/>
      <c r="IKM357" s="477"/>
      <c r="IKR357" s="477"/>
      <c r="IKU357" s="477"/>
      <c r="IKZ357" s="477"/>
      <c r="ILC357" s="477"/>
      <c r="ILH357" s="477"/>
      <c r="ILK357" s="477"/>
      <c r="ILP357" s="477"/>
      <c r="ILS357" s="477"/>
      <c r="ILX357" s="477"/>
      <c r="IMA357" s="477"/>
      <c r="IMF357" s="477"/>
      <c r="IMI357" s="477"/>
      <c r="IMN357" s="477"/>
      <c r="IMQ357" s="477"/>
      <c r="IMV357" s="477"/>
      <c r="IMY357" s="477"/>
      <c r="IND357" s="477"/>
      <c r="ING357" s="477"/>
      <c r="INL357" s="477"/>
      <c r="INO357" s="477"/>
      <c r="INT357" s="477"/>
      <c r="INW357" s="477"/>
      <c r="IOB357" s="477"/>
      <c r="IOE357" s="477"/>
      <c r="IOJ357" s="477"/>
      <c r="IOM357" s="477"/>
      <c r="IOR357" s="477"/>
      <c r="IOU357" s="477"/>
      <c r="IOZ357" s="477"/>
      <c r="IPC357" s="477"/>
      <c r="IPH357" s="477"/>
      <c r="IPK357" s="477"/>
      <c r="IPP357" s="477"/>
      <c r="IPS357" s="477"/>
      <c r="IPX357" s="477"/>
      <c r="IQA357" s="477"/>
      <c r="IQF357" s="477"/>
      <c r="IQI357" s="477"/>
      <c r="IQN357" s="477"/>
      <c r="IQQ357" s="477"/>
      <c r="IQV357" s="477"/>
      <c r="IQY357" s="477"/>
      <c r="IRD357" s="477"/>
      <c r="IRG357" s="477"/>
      <c r="IRL357" s="477"/>
      <c r="IRO357" s="477"/>
      <c r="IRT357" s="477"/>
      <c r="IRW357" s="477"/>
      <c r="ISB357" s="477"/>
      <c r="ISE357" s="477"/>
      <c r="ISJ357" s="477"/>
      <c r="ISM357" s="477"/>
      <c r="ISR357" s="477"/>
      <c r="ISU357" s="477"/>
      <c r="ISZ357" s="477"/>
      <c r="ITC357" s="477"/>
      <c r="ITH357" s="477"/>
      <c r="ITK357" s="477"/>
      <c r="ITP357" s="477"/>
      <c r="ITS357" s="477"/>
      <c r="ITX357" s="477"/>
      <c r="IUA357" s="477"/>
      <c r="IUF357" s="477"/>
      <c r="IUI357" s="477"/>
      <c r="IUN357" s="477"/>
      <c r="IUQ357" s="477"/>
      <c r="IUV357" s="477"/>
      <c r="IUY357" s="477"/>
      <c r="IVD357" s="477"/>
      <c r="IVG357" s="477"/>
      <c r="IVL357" s="477"/>
      <c r="IVO357" s="477"/>
      <c r="IVT357" s="477"/>
      <c r="IVW357" s="477"/>
      <c r="IWB357" s="477"/>
      <c r="IWE357" s="477"/>
      <c r="IWJ357" s="477"/>
      <c r="IWM357" s="477"/>
      <c r="IWR357" s="477"/>
      <c r="IWU357" s="477"/>
      <c r="IWZ357" s="477"/>
      <c r="IXC357" s="477"/>
      <c r="IXH357" s="477"/>
      <c r="IXK357" s="477"/>
      <c r="IXP357" s="477"/>
      <c r="IXS357" s="477"/>
      <c r="IXX357" s="477"/>
      <c r="IYA357" s="477"/>
      <c r="IYF357" s="477"/>
      <c r="IYI357" s="477"/>
      <c r="IYN357" s="477"/>
      <c r="IYQ357" s="477"/>
      <c r="IYV357" s="477"/>
      <c r="IYY357" s="477"/>
      <c r="IZD357" s="477"/>
      <c r="IZG357" s="477"/>
      <c r="IZL357" s="477"/>
      <c r="IZO357" s="477"/>
      <c r="IZT357" s="477"/>
      <c r="IZW357" s="477"/>
      <c r="JAB357" s="477"/>
      <c r="JAE357" s="477"/>
      <c r="JAJ357" s="477"/>
      <c r="JAM357" s="477"/>
      <c r="JAR357" s="477"/>
      <c r="JAU357" s="477"/>
      <c r="JAZ357" s="477"/>
      <c r="JBC357" s="477"/>
      <c r="JBH357" s="477"/>
      <c r="JBK357" s="477"/>
      <c r="JBP357" s="477"/>
      <c r="JBS357" s="477"/>
      <c r="JBX357" s="477"/>
      <c r="JCA357" s="477"/>
      <c r="JCF357" s="477"/>
      <c r="JCI357" s="477"/>
      <c r="JCN357" s="477"/>
      <c r="JCQ357" s="477"/>
      <c r="JCV357" s="477"/>
      <c r="JCY357" s="477"/>
      <c r="JDD357" s="477"/>
      <c r="JDG357" s="477"/>
      <c r="JDL357" s="477"/>
      <c r="JDO357" s="477"/>
      <c r="JDT357" s="477"/>
      <c r="JDW357" s="477"/>
      <c r="JEB357" s="477"/>
      <c r="JEE357" s="477"/>
      <c r="JEJ357" s="477"/>
      <c r="JEM357" s="477"/>
      <c r="JER357" s="477"/>
      <c r="JEU357" s="477"/>
      <c r="JEZ357" s="477"/>
      <c r="JFC357" s="477"/>
      <c r="JFH357" s="477"/>
      <c r="JFK357" s="477"/>
      <c r="JFP357" s="477"/>
      <c r="JFS357" s="477"/>
      <c r="JFX357" s="477"/>
      <c r="JGA357" s="477"/>
      <c r="JGF357" s="477"/>
      <c r="JGI357" s="477"/>
      <c r="JGN357" s="477"/>
      <c r="JGQ357" s="477"/>
      <c r="JGV357" s="477"/>
      <c r="JGY357" s="477"/>
      <c r="JHD357" s="477"/>
      <c r="JHG357" s="477"/>
      <c r="JHL357" s="477"/>
      <c r="JHO357" s="477"/>
      <c r="JHT357" s="477"/>
      <c r="JHW357" s="477"/>
      <c r="JIB357" s="477"/>
      <c r="JIE357" s="477"/>
      <c r="JIJ357" s="477"/>
      <c r="JIM357" s="477"/>
      <c r="JIR357" s="477"/>
      <c r="JIU357" s="477"/>
      <c r="JIZ357" s="477"/>
      <c r="JJC357" s="477"/>
      <c r="JJH357" s="477"/>
      <c r="JJK357" s="477"/>
      <c r="JJP357" s="477"/>
      <c r="JJS357" s="477"/>
      <c r="JJX357" s="477"/>
      <c r="JKA357" s="477"/>
      <c r="JKF357" s="477"/>
      <c r="JKI357" s="477"/>
      <c r="JKN357" s="477"/>
      <c r="JKQ357" s="477"/>
      <c r="JKV357" s="477"/>
      <c r="JKY357" s="477"/>
      <c r="JLD357" s="477"/>
      <c r="JLG357" s="477"/>
      <c r="JLL357" s="477"/>
      <c r="JLO357" s="477"/>
      <c r="JLT357" s="477"/>
      <c r="JLW357" s="477"/>
      <c r="JMB357" s="477"/>
      <c r="JME357" s="477"/>
      <c r="JMJ357" s="477"/>
      <c r="JMM357" s="477"/>
      <c r="JMR357" s="477"/>
      <c r="JMU357" s="477"/>
      <c r="JMZ357" s="477"/>
      <c r="JNC357" s="477"/>
      <c r="JNH357" s="477"/>
      <c r="JNK357" s="477"/>
      <c r="JNP357" s="477"/>
      <c r="JNS357" s="477"/>
      <c r="JNX357" s="477"/>
      <c r="JOA357" s="477"/>
      <c r="JOF357" s="477"/>
      <c r="JOI357" s="477"/>
      <c r="JON357" s="477"/>
      <c r="JOQ357" s="477"/>
      <c r="JOV357" s="477"/>
      <c r="JOY357" s="477"/>
      <c r="JPD357" s="477"/>
      <c r="JPG357" s="477"/>
      <c r="JPL357" s="477"/>
      <c r="JPO357" s="477"/>
      <c r="JPT357" s="477"/>
      <c r="JPW357" s="477"/>
      <c r="JQB357" s="477"/>
      <c r="JQE357" s="477"/>
      <c r="JQJ357" s="477"/>
      <c r="JQM357" s="477"/>
      <c r="JQR357" s="477"/>
      <c r="JQU357" s="477"/>
      <c r="JQZ357" s="477"/>
      <c r="JRC357" s="477"/>
      <c r="JRH357" s="477"/>
      <c r="JRK357" s="477"/>
      <c r="JRP357" s="477"/>
      <c r="JRS357" s="477"/>
      <c r="JRX357" s="477"/>
      <c r="JSA357" s="477"/>
      <c r="JSF357" s="477"/>
      <c r="JSI357" s="477"/>
      <c r="JSN357" s="477"/>
      <c r="JSQ357" s="477"/>
      <c r="JSV357" s="477"/>
      <c r="JSY357" s="477"/>
      <c r="JTD357" s="477"/>
      <c r="JTG357" s="477"/>
      <c r="JTL357" s="477"/>
      <c r="JTO357" s="477"/>
      <c r="JTT357" s="477"/>
      <c r="JTW357" s="477"/>
      <c r="JUB357" s="477"/>
      <c r="JUE357" s="477"/>
      <c r="JUJ357" s="477"/>
      <c r="JUM357" s="477"/>
      <c r="JUR357" s="477"/>
      <c r="JUU357" s="477"/>
      <c r="JUZ357" s="477"/>
      <c r="JVC357" s="477"/>
      <c r="JVH357" s="477"/>
      <c r="JVK357" s="477"/>
      <c r="JVP357" s="477"/>
      <c r="JVS357" s="477"/>
      <c r="JVX357" s="477"/>
      <c r="JWA357" s="477"/>
      <c r="JWF357" s="477"/>
      <c r="JWI357" s="477"/>
      <c r="JWN357" s="477"/>
      <c r="JWQ357" s="477"/>
      <c r="JWV357" s="477"/>
      <c r="JWY357" s="477"/>
      <c r="JXD357" s="477"/>
      <c r="JXG357" s="477"/>
      <c r="JXL357" s="477"/>
      <c r="JXO357" s="477"/>
      <c r="JXT357" s="477"/>
      <c r="JXW357" s="477"/>
      <c r="JYB357" s="477"/>
      <c r="JYE357" s="477"/>
      <c r="JYJ357" s="477"/>
      <c r="JYM357" s="477"/>
      <c r="JYR357" s="477"/>
      <c r="JYU357" s="477"/>
      <c r="JYZ357" s="477"/>
      <c r="JZC357" s="477"/>
      <c r="JZH357" s="477"/>
      <c r="JZK357" s="477"/>
      <c r="JZP357" s="477"/>
      <c r="JZS357" s="477"/>
      <c r="JZX357" s="477"/>
      <c r="KAA357" s="477"/>
      <c r="KAF357" s="477"/>
      <c r="KAI357" s="477"/>
      <c r="KAN357" s="477"/>
      <c r="KAQ357" s="477"/>
      <c r="KAV357" s="477"/>
      <c r="KAY357" s="477"/>
      <c r="KBD357" s="477"/>
      <c r="KBG357" s="477"/>
      <c r="KBL357" s="477"/>
      <c r="KBO357" s="477"/>
      <c r="KBT357" s="477"/>
      <c r="KBW357" s="477"/>
      <c r="KCB357" s="477"/>
      <c r="KCE357" s="477"/>
      <c r="KCJ357" s="477"/>
      <c r="KCM357" s="477"/>
      <c r="KCR357" s="477"/>
      <c r="KCU357" s="477"/>
      <c r="KCZ357" s="477"/>
      <c r="KDC357" s="477"/>
      <c r="KDH357" s="477"/>
      <c r="KDK357" s="477"/>
      <c r="KDP357" s="477"/>
      <c r="KDS357" s="477"/>
      <c r="KDX357" s="477"/>
      <c r="KEA357" s="477"/>
      <c r="KEF357" s="477"/>
      <c r="KEI357" s="477"/>
      <c r="KEN357" s="477"/>
      <c r="KEQ357" s="477"/>
      <c r="KEV357" s="477"/>
      <c r="KEY357" s="477"/>
      <c r="KFD357" s="477"/>
      <c r="KFG357" s="477"/>
      <c r="KFL357" s="477"/>
      <c r="KFO357" s="477"/>
      <c r="KFT357" s="477"/>
      <c r="KFW357" s="477"/>
      <c r="KGB357" s="477"/>
      <c r="KGE357" s="477"/>
      <c r="KGJ357" s="477"/>
      <c r="KGM357" s="477"/>
      <c r="KGR357" s="477"/>
      <c r="KGU357" s="477"/>
      <c r="KGZ357" s="477"/>
      <c r="KHC357" s="477"/>
      <c r="KHH357" s="477"/>
      <c r="KHK357" s="477"/>
      <c r="KHP357" s="477"/>
      <c r="KHS357" s="477"/>
      <c r="KHX357" s="477"/>
      <c r="KIA357" s="477"/>
      <c r="KIF357" s="477"/>
      <c r="KII357" s="477"/>
      <c r="KIN357" s="477"/>
      <c r="KIQ357" s="477"/>
      <c r="KIV357" s="477"/>
      <c r="KIY357" s="477"/>
      <c r="KJD357" s="477"/>
      <c r="KJG357" s="477"/>
      <c r="KJL357" s="477"/>
      <c r="KJO357" s="477"/>
      <c r="KJT357" s="477"/>
      <c r="KJW357" s="477"/>
      <c r="KKB357" s="477"/>
      <c r="KKE357" s="477"/>
      <c r="KKJ357" s="477"/>
      <c r="KKM357" s="477"/>
      <c r="KKR357" s="477"/>
      <c r="KKU357" s="477"/>
      <c r="KKZ357" s="477"/>
      <c r="KLC357" s="477"/>
      <c r="KLH357" s="477"/>
      <c r="KLK357" s="477"/>
      <c r="KLP357" s="477"/>
      <c r="KLS357" s="477"/>
      <c r="KLX357" s="477"/>
      <c r="KMA357" s="477"/>
      <c r="KMF357" s="477"/>
      <c r="KMI357" s="477"/>
      <c r="KMN357" s="477"/>
      <c r="KMQ357" s="477"/>
      <c r="KMV357" s="477"/>
      <c r="KMY357" s="477"/>
      <c r="KND357" s="477"/>
      <c r="KNG357" s="477"/>
      <c r="KNL357" s="477"/>
      <c r="KNO357" s="477"/>
      <c r="KNT357" s="477"/>
      <c r="KNW357" s="477"/>
      <c r="KOB357" s="477"/>
      <c r="KOE357" s="477"/>
      <c r="KOJ357" s="477"/>
      <c r="KOM357" s="477"/>
      <c r="KOR357" s="477"/>
      <c r="KOU357" s="477"/>
      <c r="KOZ357" s="477"/>
      <c r="KPC357" s="477"/>
      <c r="KPH357" s="477"/>
      <c r="KPK357" s="477"/>
      <c r="KPP357" s="477"/>
      <c r="KPS357" s="477"/>
      <c r="KPX357" s="477"/>
      <c r="KQA357" s="477"/>
      <c r="KQF357" s="477"/>
      <c r="KQI357" s="477"/>
      <c r="KQN357" s="477"/>
      <c r="KQQ357" s="477"/>
      <c r="KQV357" s="477"/>
      <c r="KQY357" s="477"/>
      <c r="KRD357" s="477"/>
      <c r="KRG357" s="477"/>
      <c r="KRL357" s="477"/>
      <c r="KRO357" s="477"/>
      <c r="KRT357" s="477"/>
      <c r="KRW357" s="477"/>
      <c r="KSB357" s="477"/>
      <c r="KSE357" s="477"/>
      <c r="KSJ357" s="477"/>
      <c r="KSM357" s="477"/>
      <c r="KSR357" s="477"/>
      <c r="KSU357" s="477"/>
      <c r="KSZ357" s="477"/>
      <c r="KTC357" s="477"/>
      <c r="KTH357" s="477"/>
      <c r="KTK357" s="477"/>
      <c r="KTP357" s="477"/>
      <c r="KTS357" s="477"/>
      <c r="KTX357" s="477"/>
      <c r="KUA357" s="477"/>
      <c r="KUF357" s="477"/>
      <c r="KUI357" s="477"/>
      <c r="KUN357" s="477"/>
      <c r="KUQ357" s="477"/>
      <c r="KUV357" s="477"/>
      <c r="KUY357" s="477"/>
      <c r="KVD357" s="477"/>
      <c r="KVG357" s="477"/>
      <c r="KVL357" s="477"/>
      <c r="KVO357" s="477"/>
      <c r="KVT357" s="477"/>
      <c r="KVW357" s="477"/>
      <c r="KWB357" s="477"/>
      <c r="KWE357" s="477"/>
      <c r="KWJ357" s="477"/>
      <c r="KWM357" s="477"/>
      <c r="KWR357" s="477"/>
      <c r="KWU357" s="477"/>
      <c r="KWZ357" s="477"/>
      <c r="KXC357" s="477"/>
      <c r="KXH357" s="477"/>
      <c r="KXK357" s="477"/>
      <c r="KXP357" s="477"/>
      <c r="KXS357" s="477"/>
      <c r="KXX357" s="477"/>
      <c r="KYA357" s="477"/>
      <c r="KYF357" s="477"/>
      <c r="KYI357" s="477"/>
      <c r="KYN357" s="477"/>
      <c r="KYQ357" s="477"/>
      <c r="KYV357" s="477"/>
      <c r="KYY357" s="477"/>
      <c r="KZD357" s="477"/>
      <c r="KZG357" s="477"/>
      <c r="KZL357" s="477"/>
      <c r="KZO357" s="477"/>
      <c r="KZT357" s="477"/>
      <c r="KZW357" s="477"/>
      <c r="LAB357" s="477"/>
      <c r="LAE357" s="477"/>
      <c r="LAJ357" s="477"/>
      <c r="LAM357" s="477"/>
      <c r="LAR357" s="477"/>
      <c r="LAU357" s="477"/>
      <c r="LAZ357" s="477"/>
      <c r="LBC357" s="477"/>
      <c r="LBH357" s="477"/>
      <c r="LBK357" s="477"/>
      <c r="LBP357" s="477"/>
      <c r="LBS357" s="477"/>
      <c r="LBX357" s="477"/>
      <c r="LCA357" s="477"/>
      <c r="LCF357" s="477"/>
      <c r="LCI357" s="477"/>
      <c r="LCN357" s="477"/>
      <c r="LCQ357" s="477"/>
      <c r="LCV357" s="477"/>
      <c r="LCY357" s="477"/>
      <c r="LDD357" s="477"/>
      <c r="LDG357" s="477"/>
      <c r="LDL357" s="477"/>
      <c r="LDO357" s="477"/>
      <c r="LDT357" s="477"/>
      <c r="LDW357" s="477"/>
      <c r="LEB357" s="477"/>
      <c r="LEE357" s="477"/>
      <c r="LEJ357" s="477"/>
      <c r="LEM357" s="477"/>
      <c r="LER357" s="477"/>
      <c r="LEU357" s="477"/>
      <c r="LEZ357" s="477"/>
      <c r="LFC357" s="477"/>
      <c r="LFH357" s="477"/>
      <c r="LFK357" s="477"/>
      <c r="LFP357" s="477"/>
      <c r="LFS357" s="477"/>
      <c r="LFX357" s="477"/>
      <c r="LGA357" s="477"/>
      <c r="LGF357" s="477"/>
      <c r="LGI357" s="477"/>
      <c r="LGN357" s="477"/>
      <c r="LGQ357" s="477"/>
      <c r="LGV357" s="477"/>
      <c r="LGY357" s="477"/>
      <c r="LHD357" s="477"/>
      <c r="LHG357" s="477"/>
      <c r="LHL357" s="477"/>
      <c r="LHO357" s="477"/>
      <c r="LHT357" s="477"/>
      <c r="LHW357" s="477"/>
      <c r="LIB357" s="477"/>
      <c r="LIE357" s="477"/>
      <c r="LIJ357" s="477"/>
      <c r="LIM357" s="477"/>
      <c r="LIR357" s="477"/>
      <c r="LIU357" s="477"/>
      <c r="LIZ357" s="477"/>
      <c r="LJC357" s="477"/>
      <c r="LJH357" s="477"/>
      <c r="LJK357" s="477"/>
      <c r="LJP357" s="477"/>
      <c r="LJS357" s="477"/>
      <c r="LJX357" s="477"/>
      <c r="LKA357" s="477"/>
      <c r="LKF357" s="477"/>
      <c r="LKI357" s="477"/>
      <c r="LKN357" s="477"/>
      <c r="LKQ357" s="477"/>
      <c r="LKV357" s="477"/>
      <c r="LKY357" s="477"/>
      <c r="LLD357" s="477"/>
      <c r="LLG357" s="477"/>
      <c r="LLL357" s="477"/>
      <c r="LLO357" s="477"/>
      <c r="LLT357" s="477"/>
      <c r="LLW357" s="477"/>
      <c r="LMB357" s="477"/>
      <c r="LME357" s="477"/>
      <c r="LMJ357" s="477"/>
      <c r="LMM357" s="477"/>
      <c r="LMR357" s="477"/>
      <c r="LMU357" s="477"/>
      <c r="LMZ357" s="477"/>
      <c r="LNC357" s="477"/>
      <c r="LNH357" s="477"/>
      <c r="LNK357" s="477"/>
      <c r="LNP357" s="477"/>
      <c r="LNS357" s="477"/>
      <c r="LNX357" s="477"/>
      <c r="LOA357" s="477"/>
      <c r="LOF357" s="477"/>
      <c r="LOI357" s="477"/>
      <c r="LON357" s="477"/>
      <c r="LOQ357" s="477"/>
      <c r="LOV357" s="477"/>
      <c r="LOY357" s="477"/>
      <c r="LPD357" s="477"/>
      <c r="LPG357" s="477"/>
      <c r="LPL357" s="477"/>
      <c r="LPO357" s="477"/>
      <c r="LPT357" s="477"/>
      <c r="LPW357" s="477"/>
      <c r="LQB357" s="477"/>
      <c r="LQE357" s="477"/>
      <c r="LQJ357" s="477"/>
      <c r="LQM357" s="477"/>
      <c r="LQR357" s="477"/>
      <c r="LQU357" s="477"/>
      <c r="LQZ357" s="477"/>
      <c r="LRC357" s="477"/>
      <c r="LRH357" s="477"/>
      <c r="LRK357" s="477"/>
      <c r="LRP357" s="477"/>
      <c r="LRS357" s="477"/>
      <c r="LRX357" s="477"/>
      <c r="LSA357" s="477"/>
      <c r="LSF357" s="477"/>
      <c r="LSI357" s="477"/>
      <c r="LSN357" s="477"/>
      <c r="LSQ357" s="477"/>
      <c r="LSV357" s="477"/>
      <c r="LSY357" s="477"/>
      <c r="LTD357" s="477"/>
      <c r="LTG357" s="477"/>
      <c r="LTL357" s="477"/>
      <c r="LTO357" s="477"/>
      <c r="LTT357" s="477"/>
      <c r="LTW357" s="477"/>
      <c r="LUB357" s="477"/>
      <c r="LUE357" s="477"/>
      <c r="LUJ357" s="477"/>
      <c r="LUM357" s="477"/>
      <c r="LUR357" s="477"/>
      <c r="LUU357" s="477"/>
      <c r="LUZ357" s="477"/>
      <c r="LVC357" s="477"/>
      <c r="LVH357" s="477"/>
      <c r="LVK357" s="477"/>
      <c r="LVP357" s="477"/>
      <c r="LVS357" s="477"/>
      <c r="LVX357" s="477"/>
      <c r="LWA357" s="477"/>
      <c r="LWF357" s="477"/>
      <c r="LWI357" s="477"/>
      <c r="LWN357" s="477"/>
      <c r="LWQ357" s="477"/>
      <c r="LWV357" s="477"/>
      <c r="LWY357" s="477"/>
      <c r="LXD357" s="477"/>
      <c r="LXG357" s="477"/>
      <c r="LXL357" s="477"/>
      <c r="LXO357" s="477"/>
      <c r="LXT357" s="477"/>
      <c r="LXW357" s="477"/>
      <c r="LYB357" s="477"/>
      <c r="LYE357" s="477"/>
      <c r="LYJ357" s="477"/>
      <c r="LYM357" s="477"/>
      <c r="LYR357" s="477"/>
      <c r="LYU357" s="477"/>
      <c r="LYZ357" s="477"/>
      <c r="LZC357" s="477"/>
      <c r="LZH357" s="477"/>
      <c r="LZK357" s="477"/>
      <c r="LZP357" s="477"/>
      <c r="LZS357" s="477"/>
      <c r="LZX357" s="477"/>
      <c r="MAA357" s="477"/>
      <c r="MAF357" s="477"/>
      <c r="MAI357" s="477"/>
      <c r="MAN357" s="477"/>
      <c r="MAQ357" s="477"/>
      <c r="MAV357" s="477"/>
      <c r="MAY357" s="477"/>
      <c r="MBD357" s="477"/>
      <c r="MBG357" s="477"/>
      <c r="MBL357" s="477"/>
      <c r="MBO357" s="477"/>
      <c r="MBT357" s="477"/>
      <c r="MBW357" s="477"/>
      <c r="MCB357" s="477"/>
      <c r="MCE357" s="477"/>
      <c r="MCJ357" s="477"/>
      <c r="MCM357" s="477"/>
      <c r="MCR357" s="477"/>
      <c r="MCU357" s="477"/>
      <c r="MCZ357" s="477"/>
      <c r="MDC357" s="477"/>
      <c r="MDH357" s="477"/>
      <c r="MDK357" s="477"/>
      <c r="MDP357" s="477"/>
      <c r="MDS357" s="477"/>
      <c r="MDX357" s="477"/>
      <c r="MEA357" s="477"/>
      <c r="MEF357" s="477"/>
      <c r="MEI357" s="477"/>
      <c r="MEN357" s="477"/>
      <c r="MEQ357" s="477"/>
      <c r="MEV357" s="477"/>
      <c r="MEY357" s="477"/>
      <c r="MFD357" s="477"/>
      <c r="MFG357" s="477"/>
      <c r="MFL357" s="477"/>
      <c r="MFO357" s="477"/>
      <c r="MFT357" s="477"/>
      <c r="MFW357" s="477"/>
      <c r="MGB357" s="477"/>
      <c r="MGE357" s="477"/>
      <c r="MGJ357" s="477"/>
      <c r="MGM357" s="477"/>
      <c r="MGR357" s="477"/>
      <c r="MGU357" s="477"/>
      <c r="MGZ357" s="477"/>
      <c r="MHC357" s="477"/>
      <c r="MHH357" s="477"/>
      <c r="MHK357" s="477"/>
      <c r="MHP357" s="477"/>
      <c r="MHS357" s="477"/>
      <c r="MHX357" s="477"/>
      <c r="MIA357" s="477"/>
      <c r="MIF357" s="477"/>
      <c r="MII357" s="477"/>
      <c r="MIN357" s="477"/>
      <c r="MIQ357" s="477"/>
      <c r="MIV357" s="477"/>
      <c r="MIY357" s="477"/>
      <c r="MJD357" s="477"/>
      <c r="MJG357" s="477"/>
      <c r="MJL357" s="477"/>
      <c r="MJO357" s="477"/>
      <c r="MJT357" s="477"/>
      <c r="MJW357" s="477"/>
      <c r="MKB357" s="477"/>
      <c r="MKE357" s="477"/>
      <c r="MKJ357" s="477"/>
      <c r="MKM357" s="477"/>
      <c r="MKR357" s="477"/>
      <c r="MKU357" s="477"/>
      <c r="MKZ357" s="477"/>
      <c r="MLC357" s="477"/>
      <c r="MLH357" s="477"/>
      <c r="MLK357" s="477"/>
      <c r="MLP357" s="477"/>
      <c r="MLS357" s="477"/>
      <c r="MLX357" s="477"/>
      <c r="MMA357" s="477"/>
      <c r="MMF357" s="477"/>
      <c r="MMI357" s="477"/>
      <c r="MMN357" s="477"/>
      <c r="MMQ357" s="477"/>
      <c r="MMV357" s="477"/>
      <c r="MMY357" s="477"/>
      <c r="MND357" s="477"/>
      <c r="MNG357" s="477"/>
      <c r="MNL357" s="477"/>
      <c r="MNO357" s="477"/>
      <c r="MNT357" s="477"/>
      <c r="MNW357" s="477"/>
      <c r="MOB357" s="477"/>
      <c r="MOE357" s="477"/>
      <c r="MOJ357" s="477"/>
      <c r="MOM357" s="477"/>
      <c r="MOR357" s="477"/>
      <c r="MOU357" s="477"/>
      <c r="MOZ357" s="477"/>
      <c r="MPC357" s="477"/>
      <c r="MPH357" s="477"/>
      <c r="MPK357" s="477"/>
      <c r="MPP357" s="477"/>
      <c r="MPS357" s="477"/>
      <c r="MPX357" s="477"/>
      <c r="MQA357" s="477"/>
      <c r="MQF357" s="477"/>
      <c r="MQI357" s="477"/>
      <c r="MQN357" s="477"/>
      <c r="MQQ357" s="477"/>
      <c r="MQV357" s="477"/>
      <c r="MQY357" s="477"/>
      <c r="MRD357" s="477"/>
      <c r="MRG357" s="477"/>
      <c r="MRL357" s="477"/>
      <c r="MRO357" s="477"/>
      <c r="MRT357" s="477"/>
      <c r="MRW357" s="477"/>
      <c r="MSB357" s="477"/>
      <c r="MSE357" s="477"/>
      <c r="MSJ357" s="477"/>
      <c r="MSM357" s="477"/>
      <c r="MSR357" s="477"/>
      <c r="MSU357" s="477"/>
      <c r="MSZ357" s="477"/>
      <c r="MTC357" s="477"/>
      <c r="MTH357" s="477"/>
      <c r="MTK357" s="477"/>
      <c r="MTP357" s="477"/>
      <c r="MTS357" s="477"/>
      <c r="MTX357" s="477"/>
      <c r="MUA357" s="477"/>
      <c r="MUF357" s="477"/>
      <c r="MUI357" s="477"/>
      <c r="MUN357" s="477"/>
      <c r="MUQ357" s="477"/>
      <c r="MUV357" s="477"/>
      <c r="MUY357" s="477"/>
      <c r="MVD357" s="477"/>
      <c r="MVG357" s="477"/>
      <c r="MVL357" s="477"/>
      <c r="MVO357" s="477"/>
      <c r="MVT357" s="477"/>
      <c r="MVW357" s="477"/>
      <c r="MWB357" s="477"/>
      <c r="MWE357" s="477"/>
      <c r="MWJ357" s="477"/>
      <c r="MWM357" s="477"/>
      <c r="MWR357" s="477"/>
      <c r="MWU357" s="477"/>
      <c r="MWZ357" s="477"/>
      <c r="MXC357" s="477"/>
      <c r="MXH357" s="477"/>
      <c r="MXK357" s="477"/>
      <c r="MXP357" s="477"/>
      <c r="MXS357" s="477"/>
      <c r="MXX357" s="477"/>
      <c r="MYA357" s="477"/>
      <c r="MYF357" s="477"/>
      <c r="MYI357" s="477"/>
      <c r="MYN357" s="477"/>
      <c r="MYQ357" s="477"/>
      <c r="MYV357" s="477"/>
      <c r="MYY357" s="477"/>
      <c r="MZD357" s="477"/>
      <c r="MZG357" s="477"/>
      <c r="MZL357" s="477"/>
      <c r="MZO357" s="477"/>
      <c r="MZT357" s="477"/>
      <c r="MZW357" s="477"/>
      <c r="NAB357" s="477"/>
      <c r="NAE357" s="477"/>
      <c r="NAJ357" s="477"/>
      <c r="NAM357" s="477"/>
      <c r="NAR357" s="477"/>
      <c r="NAU357" s="477"/>
      <c r="NAZ357" s="477"/>
      <c r="NBC357" s="477"/>
      <c r="NBH357" s="477"/>
      <c r="NBK357" s="477"/>
      <c r="NBP357" s="477"/>
      <c r="NBS357" s="477"/>
      <c r="NBX357" s="477"/>
      <c r="NCA357" s="477"/>
      <c r="NCF357" s="477"/>
      <c r="NCI357" s="477"/>
      <c r="NCN357" s="477"/>
      <c r="NCQ357" s="477"/>
      <c r="NCV357" s="477"/>
      <c r="NCY357" s="477"/>
      <c r="NDD357" s="477"/>
      <c r="NDG357" s="477"/>
      <c r="NDL357" s="477"/>
      <c r="NDO357" s="477"/>
      <c r="NDT357" s="477"/>
      <c r="NDW357" s="477"/>
      <c r="NEB357" s="477"/>
      <c r="NEE357" s="477"/>
      <c r="NEJ357" s="477"/>
      <c r="NEM357" s="477"/>
      <c r="NER357" s="477"/>
      <c r="NEU357" s="477"/>
      <c r="NEZ357" s="477"/>
      <c r="NFC357" s="477"/>
      <c r="NFH357" s="477"/>
      <c r="NFK357" s="477"/>
      <c r="NFP357" s="477"/>
      <c r="NFS357" s="477"/>
      <c r="NFX357" s="477"/>
      <c r="NGA357" s="477"/>
      <c r="NGF357" s="477"/>
      <c r="NGI357" s="477"/>
      <c r="NGN357" s="477"/>
      <c r="NGQ357" s="477"/>
      <c r="NGV357" s="477"/>
      <c r="NGY357" s="477"/>
      <c r="NHD357" s="477"/>
      <c r="NHG357" s="477"/>
      <c r="NHL357" s="477"/>
      <c r="NHO357" s="477"/>
      <c r="NHT357" s="477"/>
      <c r="NHW357" s="477"/>
      <c r="NIB357" s="477"/>
      <c r="NIE357" s="477"/>
      <c r="NIJ357" s="477"/>
      <c r="NIM357" s="477"/>
      <c r="NIR357" s="477"/>
      <c r="NIU357" s="477"/>
      <c r="NIZ357" s="477"/>
      <c r="NJC357" s="477"/>
      <c r="NJH357" s="477"/>
      <c r="NJK357" s="477"/>
      <c r="NJP357" s="477"/>
      <c r="NJS357" s="477"/>
      <c r="NJX357" s="477"/>
      <c r="NKA357" s="477"/>
      <c r="NKF357" s="477"/>
      <c r="NKI357" s="477"/>
      <c r="NKN357" s="477"/>
      <c r="NKQ357" s="477"/>
      <c r="NKV357" s="477"/>
      <c r="NKY357" s="477"/>
      <c r="NLD357" s="477"/>
      <c r="NLG357" s="477"/>
      <c r="NLL357" s="477"/>
      <c r="NLO357" s="477"/>
      <c r="NLT357" s="477"/>
      <c r="NLW357" s="477"/>
      <c r="NMB357" s="477"/>
      <c r="NME357" s="477"/>
      <c r="NMJ357" s="477"/>
      <c r="NMM357" s="477"/>
      <c r="NMR357" s="477"/>
      <c r="NMU357" s="477"/>
      <c r="NMZ357" s="477"/>
      <c r="NNC357" s="477"/>
      <c r="NNH357" s="477"/>
      <c r="NNK357" s="477"/>
      <c r="NNP357" s="477"/>
      <c r="NNS357" s="477"/>
      <c r="NNX357" s="477"/>
      <c r="NOA357" s="477"/>
      <c r="NOF357" s="477"/>
      <c r="NOI357" s="477"/>
      <c r="NON357" s="477"/>
      <c r="NOQ357" s="477"/>
      <c r="NOV357" s="477"/>
      <c r="NOY357" s="477"/>
      <c r="NPD357" s="477"/>
      <c r="NPG357" s="477"/>
      <c r="NPL357" s="477"/>
      <c r="NPO357" s="477"/>
      <c r="NPT357" s="477"/>
      <c r="NPW357" s="477"/>
      <c r="NQB357" s="477"/>
      <c r="NQE357" s="477"/>
      <c r="NQJ357" s="477"/>
      <c r="NQM357" s="477"/>
      <c r="NQR357" s="477"/>
      <c r="NQU357" s="477"/>
      <c r="NQZ357" s="477"/>
      <c r="NRC357" s="477"/>
      <c r="NRH357" s="477"/>
      <c r="NRK357" s="477"/>
      <c r="NRP357" s="477"/>
      <c r="NRS357" s="477"/>
      <c r="NRX357" s="477"/>
      <c r="NSA357" s="477"/>
      <c r="NSF357" s="477"/>
      <c r="NSI357" s="477"/>
      <c r="NSN357" s="477"/>
      <c r="NSQ357" s="477"/>
      <c r="NSV357" s="477"/>
      <c r="NSY357" s="477"/>
      <c r="NTD357" s="477"/>
      <c r="NTG357" s="477"/>
      <c r="NTL357" s="477"/>
      <c r="NTO357" s="477"/>
      <c r="NTT357" s="477"/>
      <c r="NTW357" s="477"/>
      <c r="NUB357" s="477"/>
      <c r="NUE357" s="477"/>
      <c r="NUJ357" s="477"/>
      <c r="NUM357" s="477"/>
      <c r="NUR357" s="477"/>
      <c r="NUU357" s="477"/>
      <c r="NUZ357" s="477"/>
      <c r="NVC357" s="477"/>
      <c r="NVH357" s="477"/>
      <c r="NVK357" s="477"/>
      <c r="NVP357" s="477"/>
      <c r="NVS357" s="477"/>
      <c r="NVX357" s="477"/>
      <c r="NWA357" s="477"/>
      <c r="NWF357" s="477"/>
      <c r="NWI357" s="477"/>
      <c r="NWN357" s="477"/>
      <c r="NWQ357" s="477"/>
      <c r="NWV357" s="477"/>
      <c r="NWY357" s="477"/>
      <c r="NXD357" s="477"/>
      <c r="NXG357" s="477"/>
      <c r="NXL357" s="477"/>
      <c r="NXO357" s="477"/>
      <c r="NXT357" s="477"/>
      <c r="NXW357" s="477"/>
      <c r="NYB357" s="477"/>
      <c r="NYE357" s="477"/>
      <c r="NYJ357" s="477"/>
      <c r="NYM357" s="477"/>
      <c r="NYR357" s="477"/>
      <c r="NYU357" s="477"/>
      <c r="NYZ357" s="477"/>
      <c r="NZC357" s="477"/>
      <c r="NZH357" s="477"/>
      <c r="NZK357" s="477"/>
      <c r="NZP357" s="477"/>
      <c r="NZS357" s="477"/>
      <c r="NZX357" s="477"/>
      <c r="OAA357" s="477"/>
      <c r="OAF357" s="477"/>
      <c r="OAI357" s="477"/>
      <c r="OAN357" s="477"/>
      <c r="OAQ357" s="477"/>
      <c r="OAV357" s="477"/>
      <c r="OAY357" s="477"/>
      <c r="OBD357" s="477"/>
      <c r="OBG357" s="477"/>
      <c r="OBL357" s="477"/>
      <c r="OBO357" s="477"/>
      <c r="OBT357" s="477"/>
      <c r="OBW357" s="477"/>
      <c r="OCB357" s="477"/>
      <c r="OCE357" s="477"/>
      <c r="OCJ357" s="477"/>
      <c r="OCM357" s="477"/>
      <c r="OCR357" s="477"/>
      <c r="OCU357" s="477"/>
      <c r="OCZ357" s="477"/>
      <c r="ODC357" s="477"/>
      <c r="ODH357" s="477"/>
      <c r="ODK357" s="477"/>
      <c r="ODP357" s="477"/>
      <c r="ODS357" s="477"/>
      <c r="ODX357" s="477"/>
      <c r="OEA357" s="477"/>
      <c r="OEF357" s="477"/>
      <c r="OEI357" s="477"/>
      <c r="OEN357" s="477"/>
      <c r="OEQ357" s="477"/>
      <c r="OEV357" s="477"/>
      <c r="OEY357" s="477"/>
      <c r="OFD357" s="477"/>
      <c r="OFG357" s="477"/>
      <c r="OFL357" s="477"/>
      <c r="OFO357" s="477"/>
      <c r="OFT357" s="477"/>
      <c r="OFW357" s="477"/>
      <c r="OGB357" s="477"/>
      <c r="OGE357" s="477"/>
      <c r="OGJ357" s="477"/>
      <c r="OGM357" s="477"/>
      <c r="OGR357" s="477"/>
      <c r="OGU357" s="477"/>
      <c r="OGZ357" s="477"/>
      <c r="OHC357" s="477"/>
      <c r="OHH357" s="477"/>
      <c r="OHK357" s="477"/>
      <c r="OHP357" s="477"/>
      <c r="OHS357" s="477"/>
      <c r="OHX357" s="477"/>
      <c r="OIA357" s="477"/>
      <c r="OIF357" s="477"/>
      <c r="OII357" s="477"/>
      <c r="OIN357" s="477"/>
      <c r="OIQ357" s="477"/>
      <c r="OIV357" s="477"/>
      <c r="OIY357" s="477"/>
      <c r="OJD357" s="477"/>
      <c r="OJG357" s="477"/>
      <c r="OJL357" s="477"/>
      <c r="OJO357" s="477"/>
      <c r="OJT357" s="477"/>
      <c r="OJW357" s="477"/>
      <c r="OKB357" s="477"/>
      <c r="OKE357" s="477"/>
      <c r="OKJ357" s="477"/>
      <c r="OKM357" s="477"/>
      <c r="OKR357" s="477"/>
      <c r="OKU357" s="477"/>
      <c r="OKZ357" s="477"/>
      <c r="OLC357" s="477"/>
      <c r="OLH357" s="477"/>
      <c r="OLK357" s="477"/>
      <c r="OLP357" s="477"/>
      <c r="OLS357" s="477"/>
      <c r="OLX357" s="477"/>
      <c r="OMA357" s="477"/>
      <c r="OMF357" s="477"/>
      <c r="OMI357" s="477"/>
      <c r="OMN357" s="477"/>
      <c r="OMQ357" s="477"/>
      <c r="OMV357" s="477"/>
      <c r="OMY357" s="477"/>
      <c r="OND357" s="477"/>
      <c r="ONG357" s="477"/>
      <c r="ONL357" s="477"/>
      <c r="ONO357" s="477"/>
      <c r="ONT357" s="477"/>
      <c r="ONW357" s="477"/>
      <c r="OOB357" s="477"/>
      <c r="OOE357" s="477"/>
      <c r="OOJ357" s="477"/>
      <c r="OOM357" s="477"/>
      <c r="OOR357" s="477"/>
      <c r="OOU357" s="477"/>
      <c r="OOZ357" s="477"/>
      <c r="OPC357" s="477"/>
      <c r="OPH357" s="477"/>
      <c r="OPK357" s="477"/>
      <c r="OPP357" s="477"/>
      <c r="OPS357" s="477"/>
      <c r="OPX357" s="477"/>
      <c r="OQA357" s="477"/>
      <c r="OQF357" s="477"/>
      <c r="OQI357" s="477"/>
      <c r="OQN357" s="477"/>
      <c r="OQQ357" s="477"/>
      <c r="OQV357" s="477"/>
      <c r="OQY357" s="477"/>
      <c r="ORD357" s="477"/>
      <c r="ORG357" s="477"/>
      <c r="ORL357" s="477"/>
      <c r="ORO357" s="477"/>
      <c r="ORT357" s="477"/>
      <c r="ORW357" s="477"/>
      <c r="OSB357" s="477"/>
      <c r="OSE357" s="477"/>
      <c r="OSJ357" s="477"/>
      <c r="OSM357" s="477"/>
      <c r="OSR357" s="477"/>
      <c r="OSU357" s="477"/>
      <c r="OSZ357" s="477"/>
      <c r="OTC357" s="477"/>
      <c r="OTH357" s="477"/>
      <c r="OTK357" s="477"/>
      <c r="OTP357" s="477"/>
      <c r="OTS357" s="477"/>
      <c r="OTX357" s="477"/>
      <c r="OUA357" s="477"/>
      <c r="OUF357" s="477"/>
      <c r="OUI357" s="477"/>
      <c r="OUN357" s="477"/>
      <c r="OUQ357" s="477"/>
      <c r="OUV357" s="477"/>
      <c r="OUY357" s="477"/>
      <c r="OVD357" s="477"/>
      <c r="OVG357" s="477"/>
      <c r="OVL357" s="477"/>
      <c r="OVO357" s="477"/>
      <c r="OVT357" s="477"/>
      <c r="OVW357" s="477"/>
      <c r="OWB357" s="477"/>
      <c r="OWE357" s="477"/>
      <c r="OWJ357" s="477"/>
      <c r="OWM357" s="477"/>
      <c r="OWR357" s="477"/>
      <c r="OWU357" s="477"/>
      <c r="OWZ357" s="477"/>
      <c r="OXC357" s="477"/>
      <c r="OXH357" s="477"/>
      <c r="OXK357" s="477"/>
      <c r="OXP357" s="477"/>
      <c r="OXS357" s="477"/>
      <c r="OXX357" s="477"/>
      <c r="OYA357" s="477"/>
      <c r="OYF357" s="477"/>
      <c r="OYI357" s="477"/>
      <c r="OYN357" s="477"/>
      <c r="OYQ357" s="477"/>
      <c r="OYV357" s="477"/>
      <c r="OYY357" s="477"/>
      <c r="OZD357" s="477"/>
      <c r="OZG357" s="477"/>
      <c r="OZL357" s="477"/>
      <c r="OZO357" s="477"/>
      <c r="OZT357" s="477"/>
      <c r="OZW357" s="477"/>
      <c r="PAB357" s="477"/>
      <c r="PAE357" s="477"/>
      <c r="PAJ357" s="477"/>
      <c r="PAM357" s="477"/>
      <c r="PAR357" s="477"/>
      <c r="PAU357" s="477"/>
      <c r="PAZ357" s="477"/>
      <c r="PBC357" s="477"/>
      <c r="PBH357" s="477"/>
      <c r="PBK357" s="477"/>
      <c r="PBP357" s="477"/>
      <c r="PBS357" s="477"/>
      <c r="PBX357" s="477"/>
      <c r="PCA357" s="477"/>
      <c r="PCF357" s="477"/>
      <c r="PCI357" s="477"/>
      <c r="PCN357" s="477"/>
      <c r="PCQ357" s="477"/>
      <c r="PCV357" s="477"/>
      <c r="PCY357" s="477"/>
      <c r="PDD357" s="477"/>
      <c r="PDG357" s="477"/>
      <c r="PDL357" s="477"/>
      <c r="PDO357" s="477"/>
      <c r="PDT357" s="477"/>
      <c r="PDW357" s="477"/>
      <c r="PEB357" s="477"/>
      <c r="PEE357" s="477"/>
      <c r="PEJ357" s="477"/>
      <c r="PEM357" s="477"/>
      <c r="PER357" s="477"/>
      <c r="PEU357" s="477"/>
      <c r="PEZ357" s="477"/>
      <c r="PFC357" s="477"/>
      <c r="PFH357" s="477"/>
      <c r="PFK357" s="477"/>
      <c r="PFP357" s="477"/>
      <c r="PFS357" s="477"/>
      <c r="PFX357" s="477"/>
      <c r="PGA357" s="477"/>
      <c r="PGF357" s="477"/>
      <c r="PGI357" s="477"/>
      <c r="PGN357" s="477"/>
      <c r="PGQ357" s="477"/>
      <c r="PGV357" s="477"/>
      <c r="PGY357" s="477"/>
      <c r="PHD357" s="477"/>
      <c r="PHG357" s="477"/>
      <c r="PHL357" s="477"/>
      <c r="PHO357" s="477"/>
      <c r="PHT357" s="477"/>
      <c r="PHW357" s="477"/>
      <c r="PIB357" s="477"/>
      <c r="PIE357" s="477"/>
      <c r="PIJ357" s="477"/>
      <c r="PIM357" s="477"/>
      <c r="PIR357" s="477"/>
      <c r="PIU357" s="477"/>
      <c r="PIZ357" s="477"/>
      <c r="PJC357" s="477"/>
      <c r="PJH357" s="477"/>
      <c r="PJK357" s="477"/>
      <c r="PJP357" s="477"/>
      <c r="PJS357" s="477"/>
      <c r="PJX357" s="477"/>
      <c r="PKA357" s="477"/>
      <c r="PKF357" s="477"/>
      <c r="PKI357" s="477"/>
      <c r="PKN357" s="477"/>
      <c r="PKQ357" s="477"/>
      <c r="PKV357" s="477"/>
      <c r="PKY357" s="477"/>
      <c r="PLD357" s="477"/>
      <c r="PLG357" s="477"/>
      <c r="PLL357" s="477"/>
      <c r="PLO357" s="477"/>
      <c r="PLT357" s="477"/>
      <c r="PLW357" s="477"/>
      <c r="PMB357" s="477"/>
      <c r="PME357" s="477"/>
      <c r="PMJ357" s="477"/>
      <c r="PMM357" s="477"/>
      <c r="PMR357" s="477"/>
      <c r="PMU357" s="477"/>
      <c r="PMZ357" s="477"/>
      <c r="PNC357" s="477"/>
      <c r="PNH357" s="477"/>
      <c r="PNK357" s="477"/>
      <c r="PNP357" s="477"/>
      <c r="PNS357" s="477"/>
      <c r="PNX357" s="477"/>
      <c r="POA357" s="477"/>
      <c r="POF357" s="477"/>
      <c r="POI357" s="477"/>
      <c r="PON357" s="477"/>
      <c r="POQ357" s="477"/>
      <c r="POV357" s="477"/>
      <c r="POY357" s="477"/>
      <c r="PPD357" s="477"/>
      <c r="PPG357" s="477"/>
      <c r="PPL357" s="477"/>
      <c r="PPO357" s="477"/>
      <c r="PPT357" s="477"/>
      <c r="PPW357" s="477"/>
      <c r="PQB357" s="477"/>
      <c r="PQE357" s="477"/>
      <c r="PQJ357" s="477"/>
      <c r="PQM357" s="477"/>
      <c r="PQR357" s="477"/>
      <c r="PQU357" s="477"/>
      <c r="PQZ357" s="477"/>
      <c r="PRC357" s="477"/>
      <c r="PRH357" s="477"/>
      <c r="PRK357" s="477"/>
      <c r="PRP357" s="477"/>
      <c r="PRS357" s="477"/>
      <c r="PRX357" s="477"/>
      <c r="PSA357" s="477"/>
      <c r="PSF357" s="477"/>
      <c r="PSI357" s="477"/>
      <c r="PSN357" s="477"/>
      <c r="PSQ357" s="477"/>
      <c r="PSV357" s="477"/>
      <c r="PSY357" s="477"/>
      <c r="PTD357" s="477"/>
      <c r="PTG357" s="477"/>
      <c r="PTL357" s="477"/>
      <c r="PTO357" s="477"/>
      <c r="PTT357" s="477"/>
      <c r="PTW357" s="477"/>
      <c r="PUB357" s="477"/>
      <c r="PUE357" s="477"/>
      <c r="PUJ357" s="477"/>
      <c r="PUM357" s="477"/>
      <c r="PUR357" s="477"/>
      <c r="PUU357" s="477"/>
      <c r="PUZ357" s="477"/>
      <c r="PVC357" s="477"/>
      <c r="PVH357" s="477"/>
      <c r="PVK357" s="477"/>
      <c r="PVP357" s="477"/>
      <c r="PVS357" s="477"/>
      <c r="PVX357" s="477"/>
      <c r="PWA357" s="477"/>
      <c r="PWF357" s="477"/>
      <c r="PWI357" s="477"/>
      <c r="PWN357" s="477"/>
      <c r="PWQ357" s="477"/>
      <c r="PWV357" s="477"/>
      <c r="PWY357" s="477"/>
      <c r="PXD357" s="477"/>
      <c r="PXG357" s="477"/>
      <c r="PXL357" s="477"/>
      <c r="PXO357" s="477"/>
      <c r="PXT357" s="477"/>
      <c r="PXW357" s="477"/>
      <c r="PYB357" s="477"/>
      <c r="PYE357" s="477"/>
      <c r="PYJ357" s="477"/>
      <c r="PYM357" s="477"/>
      <c r="PYR357" s="477"/>
      <c r="PYU357" s="477"/>
      <c r="PYZ357" s="477"/>
      <c r="PZC357" s="477"/>
      <c r="PZH357" s="477"/>
      <c r="PZK357" s="477"/>
      <c r="PZP357" s="477"/>
      <c r="PZS357" s="477"/>
      <c r="PZX357" s="477"/>
      <c r="QAA357" s="477"/>
      <c r="QAF357" s="477"/>
      <c r="QAI357" s="477"/>
      <c r="QAN357" s="477"/>
      <c r="QAQ357" s="477"/>
      <c r="QAV357" s="477"/>
      <c r="QAY357" s="477"/>
      <c r="QBD357" s="477"/>
      <c r="QBG357" s="477"/>
      <c r="QBL357" s="477"/>
      <c r="QBO357" s="477"/>
      <c r="QBT357" s="477"/>
      <c r="QBW357" s="477"/>
      <c r="QCB357" s="477"/>
      <c r="QCE357" s="477"/>
      <c r="QCJ357" s="477"/>
      <c r="QCM357" s="477"/>
      <c r="QCR357" s="477"/>
      <c r="QCU357" s="477"/>
      <c r="QCZ357" s="477"/>
      <c r="QDC357" s="477"/>
      <c r="QDH357" s="477"/>
      <c r="QDK357" s="477"/>
      <c r="QDP357" s="477"/>
      <c r="QDS357" s="477"/>
      <c r="QDX357" s="477"/>
      <c r="QEA357" s="477"/>
      <c r="QEF357" s="477"/>
      <c r="QEI357" s="477"/>
      <c r="QEN357" s="477"/>
      <c r="QEQ357" s="477"/>
      <c r="QEV357" s="477"/>
      <c r="QEY357" s="477"/>
      <c r="QFD357" s="477"/>
      <c r="QFG357" s="477"/>
      <c r="QFL357" s="477"/>
      <c r="QFO357" s="477"/>
      <c r="QFT357" s="477"/>
      <c r="QFW357" s="477"/>
      <c r="QGB357" s="477"/>
      <c r="QGE357" s="477"/>
      <c r="QGJ357" s="477"/>
      <c r="QGM357" s="477"/>
      <c r="QGR357" s="477"/>
      <c r="QGU357" s="477"/>
      <c r="QGZ357" s="477"/>
      <c r="QHC357" s="477"/>
      <c r="QHH357" s="477"/>
      <c r="QHK357" s="477"/>
      <c r="QHP357" s="477"/>
      <c r="QHS357" s="477"/>
      <c r="QHX357" s="477"/>
      <c r="QIA357" s="477"/>
      <c r="QIF357" s="477"/>
      <c r="QII357" s="477"/>
      <c r="QIN357" s="477"/>
      <c r="QIQ357" s="477"/>
      <c r="QIV357" s="477"/>
      <c r="QIY357" s="477"/>
      <c r="QJD357" s="477"/>
      <c r="QJG357" s="477"/>
      <c r="QJL357" s="477"/>
      <c r="QJO357" s="477"/>
      <c r="QJT357" s="477"/>
      <c r="QJW357" s="477"/>
      <c r="QKB357" s="477"/>
      <c r="QKE357" s="477"/>
      <c r="QKJ357" s="477"/>
      <c r="QKM357" s="477"/>
      <c r="QKR357" s="477"/>
      <c r="QKU357" s="477"/>
      <c r="QKZ357" s="477"/>
      <c r="QLC357" s="477"/>
      <c r="QLH357" s="477"/>
      <c r="QLK357" s="477"/>
      <c r="QLP357" s="477"/>
      <c r="QLS357" s="477"/>
      <c r="QLX357" s="477"/>
      <c r="QMA357" s="477"/>
      <c r="QMF357" s="477"/>
      <c r="QMI357" s="477"/>
      <c r="QMN357" s="477"/>
      <c r="QMQ357" s="477"/>
      <c r="QMV357" s="477"/>
      <c r="QMY357" s="477"/>
      <c r="QND357" s="477"/>
      <c r="QNG357" s="477"/>
      <c r="QNL357" s="477"/>
      <c r="QNO357" s="477"/>
      <c r="QNT357" s="477"/>
      <c r="QNW357" s="477"/>
      <c r="QOB357" s="477"/>
      <c r="QOE357" s="477"/>
      <c r="QOJ357" s="477"/>
      <c r="QOM357" s="477"/>
      <c r="QOR357" s="477"/>
      <c r="QOU357" s="477"/>
      <c r="QOZ357" s="477"/>
      <c r="QPC357" s="477"/>
      <c r="QPH357" s="477"/>
      <c r="QPK357" s="477"/>
      <c r="QPP357" s="477"/>
      <c r="QPS357" s="477"/>
      <c r="QPX357" s="477"/>
      <c r="QQA357" s="477"/>
      <c r="QQF357" s="477"/>
      <c r="QQI357" s="477"/>
      <c r="QQN357" s="477"/>
      <c r="QQQ357" s="477"/>
      <c r="QQV357" s="477"/>
      <c r="QQY357" s="477"/>
      <c r="QRD357" s="477"/>
      <c r="QRG357" s="477"/>
      <c r="QRL357" s="477"/>
      <c r="QRO357" s="477"/>
      <c r="QRT357" s="477"/>
      <c r="QRW357" s="477"/>
      <c r="QSB357" s="477"/>
      <c r="QSE357" s="477"/>
      <c r="QSJ357" s="477"/>
      <c r="QSM357" s="477"/>
      <c r="QSR357" s="477"/>
      <c r="QSU357" s="477"/>
      <c r="QSZ357" s="477"/>
      <c r="QTC357" s="477"/>
      <c r="QTH357" s="477"/>
      <c r="QTK357" s="477"/>
      <c r="QTP357" s="477"/>
      <c r="QTS357" s="477"/>
      <c r="QTX357" s="477"/>
      <c r="QUA357" s="477"/>
      <c r="QUF357" s="477"/>
      <c r="QUI357" s="477"/>
      <c r="QUN357" s="477"/>
      <c r="QUQ357" s="477"/>
      <c r="QUV357" s="477"/>
      <c r="QUY357" s="477"/>
      <c r="QVD357" s="477"/>
      <c r="QVG357" s="477"/>
      <c r="QVL357" s="477"/>
      <c r="QVO357" s="477"/>
      <c r="QVT357" s="477"/>
      <c r="QVW357" s="477"/>
      <c r="QWB357" s="477"/>
      <c r="QWE357" s="477"/>
      <c r="QWJ357" s="477"/>
      <c r="QWM357" s="477"/>
      <c r="QWR357" s="477"/>
      <c r="QWU357" s="477"/>
      <c r="QWZ357" s="477"/>
      <c r="QXC357" s="477"/>
      <c r="QXH357" s="477"/>
      <c r="QXK357" s="477"/>
      <c r="QXP357" s="477"/>
      <c r="QXS357" s="477"/>
      <c r="QXX357" s="477"/>
      <c r="QYA357" s="477"/>
      <c r="QYF357" s="477"/>
      <c r="QYI357" s="477"/>
      <c r="QYN357" s="477"/>
      <c r="QYQ357" s="477"/>
      <c r="QYV357" s="477"/>
      <c r="QYY357" s="477"/>
      <c r="QZD357" s="477"/>
      <c r="QZG357" s="477"/>
      <c r="QZL357" s="477"/>
      <c r="QZO357" s="477"/>
      <c r="QZT357" s="477"/>
      <c r="QZW357" s="477"/>
      <c r="RAB357" s="477"/>
      <c r="RAE357" s="477"/>
      <c r="RAJ357" s="477"/>
      <c r="RAM357" s="477"/>
      <c r="RAR357" s="477"/>
      <c r="RAU357" s="477"/>
      <c r="RAZ357" s="477"/>
      <c r="RBC357" s="477"/>
      <c r="RBH357" s="477"/>
      <c r="RBK357" s="477"/>
      <c r="RBP357" s="477"/>
      <c r="RBS357" s="477"/>
      <c r="RBX357" s="477"/>
      <c r="RCA357" s="477"/>
      <c r="RCF357" s="477"/>
      <c r="RCI357" s="477"/>
      <c r="RCN357" s="477"/>
      <c r="RCQ357" s="477"/>
      <c r="RCV357" s="477"/>
      <c r="RCY357" s="477"/>
      <c r="RDD357" s="477"/>
      <c r="RDG357" s="477"/>
      <c r="RDL357" s="477"/>
      <c r="RDO357" s="477"/>
      <c r="RDT357" s="477"/>
      <c r="RDW357" s="477"/>
      <c r="REB357" s="477"/>
      <c r="REE357" s="477"/>
      <c r="REJ357" s="477"/>
      <c r="REM357" s="477"/>
      <c r="RER357" s="477"/>
      <c r="REU357" s="477"/>
      <c r="REZ357" s="477"/>
      <c r="RFC357" s="477"/>
      <c r="RFH357" s="477"/>
      <c r="RFK357" s="477"/>
      <c r="RFP357" s="477"/>
      <c r="RFS357" s="477"/>
      <c r="RFX357" s="477"/>
      <c r="RGA357" s="477"/>
      <c r="RGF357" s="477"/>
      <c r="RGI357" s="477"/>
      <c r="RGN357" s="477"/>
      <c r="RGQ357" s="477"/>
      <c r="RGV357" s="477"/>
      <c r="RGY357" s="477"/>
      <c r="RHD357" s="477"/>
      <c r="RHG357" s="477"/>
      <c r="RHL357" s="477"/>
      <c r="RHO357" s="477"/>
      <c r="RHT357" s="477"/>
      <c r="RHW357" s="477"/>
      <c r="RIB357" s="477"/>
      <c r="RIE357" s="477"/>
      <c r="RIJ357" s="477"/>
      <c r="RIM357" s="477"/>
      <c r="RIR357" s="477"/>
      <c r="RIU357" s="477"/>
      <c r="RIZ357" s="477"/>
      <c r="RJC357" s="477"/>
      <c r="RJH357" s="477"/>
      <c r="RJK357" s="477"/>
      <c r="RJP357" s="477"/>
      <c r="RJS357" s="477"/>
      <c r="RJX357" s="477"/>
      <c r="RKA357" s="477"/>
      <c r="RKF357" s="477"/>
      <c r="RKI357" s="477"/>
      <c r="RKN357" s="477"/>
      <c r="RKQ357" s="477"/>
      <c r="RKV357" s="477"/>
      <c r="RKY357" s="477"/>
      <c r="RLD357" s="477"/>
      <c r="RLG357" s="477"/>
      <c r="RLL357" s="477"/>
      <c r="RLO357" s="477"/>
      <c r="RLT357" s="477"/>
      <c r="RLW357" s="477"/>
      <c r="RMB357" s="477"/>
      <c r="RME357" s="477"/>
      <c r="RMJ357" s="477"/>
      <c r="RMM357" s="477"/>
      <c r="RMR357" s="477"/>
      <c r="RMU357" s="477"/>
      <c r="RMZ357" s="477"/>
      <c r="RNC357" s="477"/>
      <c r="RNH357" s="477"/>
      <c r="RNK357" s="477"/>
      <c r="RNP357" s="477"/>
      <c r="RNS357" s="477"/>
      <c r="RNX357" s="477"/>
      <c r="ROA357" s="477"/>
      <c r="ROF357" s="477"/>
      <c r="ROI357" s="477"/>
      <c r="RON357" s="477"/>
      <c r="ROQ357" s="477"/>
      <c r="ROV357" s="477"/>
      <c r="ROY357" s="477"/>
      <c r="RPD357" s="477"/>
      <c r="RPG357" s="477"/>
      <c r="RPL357" s="477"/>
      <c r="RPO357" s="477"/>
      <c r="RPT357" s="477"/>
      <c r="RPW357" s="477"/>
      <c r="RQB357" s="477"/>
      <c r="RQE357" s="477"/>
      <c r="RQJ357" s="477"/>
      <c r="RQM357" s="477"/>
      <c r="RQR357" s="477"/>
      <c r="RQU357" s="477"/>
      <c r="RQZ357" s="477"/>
      <c r="RRC357" s="477"/>
      <c r="RRH357" s="477"/>
      <c r="RRK357" s="477"/>
      <c r="RRP357" s="477"/>
      <c r="RRS357" s="477"/>
      <c r="RRX357" s="477"/>
      <c r="RSA357" s="477"/>
      <c r="RSF357" s="477"/>
      <c r="RSI357" s="477"/>
      <c r="RSN357" s="477"/>
      <c r="RSQ357" s="477"/>
      <c r="RSV357" s="477"/>
      <c r="RSY357" s="477"/>
      <c r="RTD357" s="477"/>
      <c r="RTG357" s="477"/>
      <c r="RTL357" s="477"/>
      <c r="RTO357" s="477"/>
      <c r="RTT357" s="477"/>
      <c r="RTW357" s="477"/>
      <c r="RUB357" s="477"/>
      <c r="RUE357" s="477"/>
      <c r="RUJ357" s="477"/>
      <c r="RUM357" s="477"/>
      <c r="RUR357" s="477"/>
      <c r="RUU357" s="477"/>
      <c r="RUZ357" s="477"/>
      <c r="RVC357" s="477"/>
      <c r="RVH357" s="477"/>
      <c r="RVK357" s="477"/>
      <c r="RVP357" s="477"/>
      <c r="RVS357" s="477"/>
      <c r="RVX357" s="477"/>
      <c r="RWA357" s="477"/>
      <c r="RWF357" s="477"/>
      <c r="RWI357" s="477"/>
      <c r="RWN357" s="477"/>
      <c r="RWQ357" s="477"/>
      <c r="RWV357" s="477"/>
      <c r="RWY357" s="477"/>
      <c r="RXD357" s="477"/>
      <c r="RXG357" s="477"/>
      <c r="RXL357" s="477"/>
      <c r="RXO357" s="477"/>
      <c r="RXT357" s="477"/>
      <c r="RXW357" s="477"/>
      <c r="RYB357" s="477"/>
      <c r="RYE357" s="477"/>
      <c r="RYJ357" s="477"/>
      <c r="RYM357" s="477"/>
      <c r="RYR357" s="477"/>
      <c r="RYU357" s="477"/>
      <c r="RYZ357" s="477"/>
      <c r="RZC357" s="477"/>
      <c r="RZH357" s="477"/>
      <c r="RZK357" s="477"/>
      <c r="RZP357" s="477"/>
      <c r="RZS357" s="477"/>
      <c r="RZX357" s="477"/>
      <c r="SAA357" s="477"/>
      <c r="SAF357" s="477"/>
      <c r="SAI357" s="477"/>
      <c r="SAN357" s="477"/>
      <c r="SAQ357" s="477"/>
      <c r="SAV357" s="477"/>
      <c r="SAY357" s="477"/>
      <c r="SBD357" s="477"/>
      <c r="SBG357" s="477"/>
      <c r="SBL357" s="477"/>
      <c r="SBO357" s="477"/>
      <c r="SBT357" s="477"/>
      <c r="SBW357" s="477"/>
      <c r="SCB357" s="477"/>
      <c r="SCE357" s="477"/>
      <c r="SCJ357" s="477"/>
      <c r="SCM357" s="477"/>
      <c r="SCR357" s="477"/>
      <c r="SCU357" s="477"/>
      <c r="SCZ357" s="477"/>
      <c r="SDC357" s="477"/>
      <c r="SDH357" s="477"/>
      <c r="SDK357" s="477"/>
      <c r="SDP357" s="477"/>
      <c r="SDS357" s="477"/>
      <c r="SDX357" s="477"/>
      <c r="SEA357" s="477"/>
      <c r="SEF357" s="477"/>
      <c r="SEI357" s="477"/>
      <c r="SEN357" s="477"/>
      <c r="SEQ357" s="477"/>
      <c r="SEV357" s="477"/>
      <c r="SEY357" s="477"/>
      <c r="SFD357" s="477"/>
      <c r="SFG357" s="477"/>
      <c r="SFL357" s="477"/>
      <c r="SFO357" s="477"/>
      <c r="SFT357" s="477"/>
      <c r="SFW357" s="477"/>
      <c r="SGB357" s="477"/>
      <c r="SGE357" s="477"/>
      <c r="SGJ357" s="477"/>
      <c r="SGM357" s="477"/>
      <c r="SGR357" s="477"/>
      <c r="SGU357" s="477"/>
      <c r="SGZ357" s="477"/>
      <c r="SHC357" s="477"/>
      <c r="SHH357" s="477"/>
      <c r="SHK357" s="477"/>
      <c r="SHP357" s="477"/>
      <c r="SHS357" s="477"/>
      <c r="SHX357" s="477"/>
      <c r="SIA357" s="477"/>
      <c r="SIF357" s="477"/>
      <c r="SII357" s="477"/>
      <c r="SIN357" s="477"/>
      <c r="SIQ357" s="477"/>
      <c r="SIV357" s="477"/>
      <c r="SIY357" s="477"/>
      <c r="SJD357" s="477"/>
      <c r="SJG357" s="477"/>
      <c r="SJL357" s="477"/>
      <c r="SJO357" s="477"/>
      <c r="SJT357" s="477"/>
      <c r="SJW357" s="477"/>
      <c r="SKB357" s="477"/>
      <c r="SKE357" s="477"/>
      <c r="SKJ357" s="477"/>
      <c r="SKM357" s="477"/>
      <c r="SKR357" s="477"/>
      <c r="SKU357" s="477"/>
      <c r="SKZ357" s="477"/>
      <c r="SLC357" s="477"/>
      <c r="SLH357" s="477"/>
      <c r="SLK357" s="477"/>
      <c r="SLP357" s="477"/>
      <c r="SLS357" s="477"/>
      <c r="SLX357" s="477"/>
      <c r="SMA357" s="477"/>
      <c r="SMF357" s="477"/>
      <c r="SMI357" s="477"/>
      <c r="SMN357" s="477"/>
      <c r="SMQ357" s="477"/>
      <c r="SMV357" s="477"/>
      <c r="SMY357" s="477"/>
      <c r="SND357" s="477"/>
      <c r="SNG357" s="477"/>
      <c r="SNL357" s="477"/>
      <c r="SNO357" s="477"/>
      <c r="SNT357" s="477"/>
      <c r="SNW357" s="477"/>
      <c r="SOB357" s="477"/>
      <c r="SOE357" s="477"/>
      <c r="SOJ357" s="477"/>
      <c r="SOM357" s="477"/>
      <c r="SOR357" s="477"/>
      <c r="SOU357" s="477"/>
      <c r="SOZ357" s="477"/>
      <c r="SPC357" s="477"/>
      <c r="SPH357" s="477"/>
      <c r="SPK357" s="477"/>
      <c r="SPP357" s="477"/>
      <c r="SPS357" s="477"/>
      <c r="SPX357" s="477"/>
      <c r="SQA357" s="477"/>
      <c r="SQF357" s="477"/>
      <c r="SQI357" s="477"/>
      <c r="SQN357" s="477"/>
      <c r="SQQ357" s="477"/>
      <c r="SQV357" s="477"/>
      <c r="SQY357" s="477"/>
      <c r="SRD357" s="477"/>
      <c r="SRG357" s="477"/>
      <c r="SRL357" s="477"/>
      <c r="SRO357" s="477"/>
      <c r="SRT357" s="477"/>
      <c r="SRW357" s="477"/>
      <c r="SSB357" s="477"/>
      <c r="SSE357" s="477"/>
      <c r="SSJ357" s="477"/>
      <c r="SSM357" s="477"/>
      <c r="SSR357" s="477"/>
      <c r="SSU357" s="477"/>
      <c r="SSZ357" s="477"/>
      <c r="STC357" s="477"/>
      <c r="STH357" s="477"/>
      <c r="STK357" s="477"/>
      <c r="STP357" s="477"/>
      <c r="STS357" s="477"/>
      <c r="STX357" s="477"/>
      <c r="SUA357" s="477"/>
      <c r="SUF357" s="477"/>
      <c r="SUI357" s="477"/>
      <c r="SUN357" s="477"/>
      <c r="SUQ357" s="477"/>
      <c r="SUV357" s="477"/>
      <c r="SUY357" s="477"/>
      <c r="SVD357" s="477"/>
      <c r="SVG357" s="477"/>
      <c r="SVL357" s="477"/>
      <c r="SVO357" s="477"/>
      <c r="SVT357" s="477"/>
      <c r="SVW357" s="477"/>
      <c r="SWB357" s="477"/>
      <c r="SWE357" s="477"/>
      <c r="SWJ357" s="477"/>
      <c r="SWM357" s="477"/>
      <c r="SWR357" s="477"/>
      <c r="SWU357" s="477"/>
      <c r="SWZ357" s="477"/>
      <c r="SXC357" s="477"/>
      <c r="SXH357" s="477"/>
      <c r="SXK357" s="477"/>
      <c r="SXP357" s="477"/>
      <c r="SXS357" s="477"/>
      <c r="SXX357" s="477"/>
      <c r="SYA357" s="477"/>
      <c r="SYF357" s="477"/>
      <c r="SYI357" s="477"/>
      <c r="SYN357" s="477"/>
      <c r="SYQ357" s="477"/>
      <c r="SYV357" s="477"/>
      <c r="SYY357" s="477"/>
      <c r="SZD357" s="477"/>
      <c r="SZG357" s="477"/>
      <c r="SZL357" s="477"/>
      <c r="SZO357" s="477"/>
      <c r="SZT357" s="477"/>
      <c r="SZW357" s="477"/>
      <c r="TAB357" s="477"/>
      <c r="TAE357" s="477"/>
      <c r="TAJ357" s="477"/>
      <c r="TAM357" s="477"/>
      <c r="TAR357" s="477"/>
      <c r="TAU357" s="477"/>
      <c r="TAZ357" s="477"/>
      <c r="TBC357" s="477"/>
      <c r="TBH357" s="477"/>
      <c r="TBK357" s="477"/>
      <c r="TBP357" s="477"/>
      <c r="TBS357" s="477"/>
      <c r="TBX357" s="477"/>
      <c r="TCA357" s="477"/>
      <c r="TCF357" s="477"/>
      <c r="TCI357" s="477"/>
      <c r="TCN357" s="477"/>
      <c r="TCQ357" s="477"/>
      <c r="TCV357" s="477"/>
      <c r="TCY357" s="477"/>
      <c r="TDD357" s="477"/>
      <c r="TDG357" s="477"/>
      <c r="TDL357" s="477"/>
      <c r="TDO357" s="477"/>
      <c r="TDT357" s="477"/>
      <c r="TDW357" s="477"/>
      <c r="TEB357" s="477"/>
      <c r="TEE357" s="477"/>
      <c r="TEJ357" s="477"/>
      <c r="TEM357" s="477"/>
      <c r="TER357" s="477"/>
      <c r="TEU357" s="477"/>
      <c r="TEZ357" s="477"/>
      <c r="TFC357" s="477"/>
      <c r="TFH357" s="477"/>
      <c r="TFK357" s="477"/>
      <c r="TFP357" s="477"/>
      <c r="TFS357" s="477"/>
      <c r="TFX357" s="477"/>
      <c r="TGA357" s="477"/>
      <c r="TGF357" s="477"/>
      <c r="TGI357" s="477"/>
      <c r="TGN357" s="477"/>
      <c r="TGQ357" s="477"/>
      <c r="TGV357" s="477"/>
      <c r="TGY357" s="477"/>
      <c r="THD357" s="477"/>
      <c r="THG357" s="477"/>
      <c r="THL357" s="477"/>
      <c r="THO357" s="477"/>
      <c r="THT357" s="477"/>
      <c r="THW357" s="477"/>
      <c r="TIB357" s="477"/>
      <c r="TIE357" s="477"/>
      <c r="TIJ357" s="477"/>
      <c r="TIM357" s="477"/>
      <c r="TIR357" s="477"/>
      <c r="TIU357" s="477"/>
      <c r="TIZ357" s="477"/>
      <c r="TJC357" s="477"/>
      <c r="TJH357" s="477"/>
      <c r="TJK357" s="477"/>
      <c r="TJP357" s="477"/>
      <c r="TJS357" s="477"/>
      <c r="TJX357" s="477"/>
      <c r="TKA357" s="477"/>
      <c r="TKF357" s="477"/>
      <c r="TKI357" s="477"/>
      <c r="TKN357" s="477"/>
      <c r="TKQ357" s="477"/>
      <c r="TKV357" s="477"/>
      <c r="TKY357" s="477"/>
      <c r="TLD357" s="477"/>
      <c r="TLG357" s="477"/>
      <c r="TLL357" s="477"/>
      <c r="TLO357" s="477"/>
      <c r="TLT357" s="477"/>
      <c r="TLW357" s="477"/>
      <c r="TMB357" s="477"/>
      <c r="TME357" s="477"/>
      <c r="TMJ357" s="477"/>
      <c r="TMM357" s="477"/>
      <c r="TMR357" s="477"/>
      <c r="TMU357" s="477"/>
      <c r="TMZ357" s="477"/>
      <c r="TNC357" s="477"/>
      <c r="TNH357" s="477"/>
      <c r="TNK357" s="477"/>
      <c r="TNP357" s="477"/>
      <c r="TNS357" s="477"/>
      <c r="TNX357" s="477"/>
      <c r="TOA357" s="477"/>
      <c r="TOF357" s="477"/>
      <c r="TOI357" s="477"/>
      <c r="TON357" s="477"/>
      <c r="TOQ357" s="477"/>
      <c r="TOV357" s="477"/>
      <c r="TOY357" s="477"/>
      <c r="TPD357" s="477"/>
      <c r="TPG357" s="477"/>
      <c r="TPL357" s="477"/>
      <c r="TPO357" s="477"/>
      <c r="TPT357" s="477"/>
      <c r="TPW357" s="477"/>
      <c r="TQB357" s="477"/>
      <c r="TQE357" s="477"/>
      <c r="TQJ357" s="477"/>
      <c r="TQM357" s="477"/>
      <c r="TQR357" s="477"/>
      <c r="TQU357" s="477"/>
      <c r="TQZ357" s="477"/>
      <c r="TRC357" s="477"/>
      <c r="TRH357" s="477"/>
      <c r="TRK357" s="477"/>
      <c r="TRP357" s="477"/>
      <c r="TRS357" s="477"/>
      <c r="TRX357" s="477"/>
      <c r="TSA357" s="477"/>
      <c r="TSF357" s="477"/>
      <c r="TSI357" s="477"/>
      <c r="TSN357" s="477"/>
      <c r="TSQ357" s="477"/>
      <c r="TSV357" s="477"/>
      <c r="TSY357" s="477"/>
      <c r="TTD357" s="477"/>
      <c r="TTG357" s="477"/>
      <c r="TTL357" s="477"/>
      <c r="TTO357" s="477"/>
      <c r="TTT357" s="477"/>
      <c r="TTW357" s="477"/>
      <c r="TUB357" s="477"/>
      <c r="TUE357" s="477"/>
      <c r="TUJ357" s="477"/>
      <c r="TUM357" s="477"/>
      <c r="TUR357" s="477"/>
      <c r="TUU357" s="477"/>
      <c r="TUZ357" s="477"/>
      <c r="TVC357" s="477"/>
      <c r="TVH357" s="477"/>
      <c r="TVK357" s="477"/>
      <c r="TVP357" s="477"/>
      <c r="TVS357" s="477"/>
      <c r="TVX357" s="477"/>
      <c r="TWA357" s="477"/>
      <c r="TWF357" s="477"/>
      <c r="TWI357" s="477"/>
      <c r="TWN357" s="477"/>
      <c r="TWQ357" s="477"/>
      <c r="TWV357" s="477"/>
      <c r="TWY357" s="477"/>
      <c r="TXD357" s="477"/>
      <c r="TXG357" s="477"/>
      <c r="TXL357" s="477"/>
      <c r="TXO357" s="477"/>
      <c r="TXT357" s="477"/>
      <c r="TXW357" s="477"/>
      <c r="TYB357" s="477"/>
      <c r="TYE357" s="477"/>
      <c r="TYJ357" s="477"/>
      <c r="TYM357" s="477"/>
      <c r="TYR357" s="477"/>
      <c r="TYU357" s="477"/>
      <c r="TYZ357" s="477"/>
      <c r="TZC357" s="477"/>
      <c r="TZH357" s="477"/>
      <c r="TZK357" s="477"/>
      <c r="TZP357" s="477"/>
      <c r="TZS357" s="477"/>
      <c r="TZX357" s="477"/>
      <c r="UAA357" s="477"/>
      <c r="UAF357" s="477"/>
      <c r="UAI357" s="477"/>
      <c r="UAN357" s="477"/>
      <c r="UAQ357" s="477"/>
      <c r="UAV357" s="477"/>
      <c r="UAY357" s="477"/>
      <c r="UBD357" s="477"/>
      <c r="UBG357" s="477"/>
      <c r="UBL357" s="477"/>
      <c r="UBO357" s="477"/>
      <c r="UBT357" s="477"/>
      <c r="UBW357" s="477"/>
      <c r="UCB357" s="477"/>
      <c r="UCE357" s="477"/>
      <c r="UCJ357" s="477"/>
      <c r="UCM357" s="477"/>
      <c r="UCR357" s="477"/>
      <c r="UCU357" s="477"/>
      <c r="UCZ357" s="477"/>
      <c r="UDC357" s="477"/>
      <c r="UDH357" s="477"/>
      <c r="UDK357" s="477"/>
      <c r="UDP357" s="477"/>
      <c r="UDS357" s="477"/>
      <c r="UDX357" s="477"/>
      <c r="UEA357" s="477"/>
      <c r="UEF357" s="477"/>
      <c r="UEI357" s="477"/>
      <c r="UEN357" s="477"/>
      <c r="UEQ357" s="477"/>
      <c r="UEV357" s="477"/>
      <c r="UEY357" s="477"/>
      <c r="UFD357" s="477"/>
      <c r="UFG357" s="477"/>
      <c r="UFL357" s="477"/>
      <c r="UFO357" s="477"/>
      <c r="UFT357" s="477"/>
      <c r="UFW357" s="477"/>
      <c r="UGB357" s="477"/>
      <c r="UGE357" s="477"/>
      <c r="UGJ357" s="477"/>
      <c r="UGM357" s="477"/>
      <c r="UGR357" s="477"/>
      <c r="UGU357" s="477"/>
      <c r="UGZ357" s="477"/>
      <c r="UHC357" s="477"/>
      <c r="UHH357" s="477"/>
      <c r="UHK357" s="477"/>
      <c r="UHP357" s="477"/>
      <c r="UHS357" s="477"/>
      <c r="UHX357" s="477"/>
      <c r="UIA357" s="477"/>
      <c r="UIF357" s="477"/>
      <c r="UII357" s="477"/>
      <c r="UIN357" s="477"/>
      <c r="UIQ357" s="477"/>
      <c r="UIV357" s="477"/>
      <c r="UIY357" s="477"/>
      <c r="UJD357" s="477"/>
      <c r="UJG357" s="477"/>
      <c r="UJL357" s="477"/>
      <c r="UJO357" s="477"/>
      <c r="UJT357" s="477"/>
      <c r="UJW357" s="477"/>
      <c r="UKB357" s="477"/>
      <c r="UKE357" s="477"/>
      <c r="UKJ357" s="477"/>
      <c r="UKM357" s="477"/>
      <c r="UKR357" s="477"/>
      <c r="UKU357" s="477"/>
      <c r="UKZ357" s="477"/>
      <c r="ULC357" s="477"/>
      <c r="ULH357" s="477"/>
      <c r="ULK357" s="477"/>
      <c r="ULP357" s="477"/>
      <c r="ULS357" s="477"/>
      <c r="ULX357" s="477"/>
      <c r="UMA357" s="477"/>
      <c r="UMF357" s="477"/>
      <c r="UMI357" s="477"/>
      <c r="UMN357" s="477"/>
      <c r="UMQ357" s="477"/>
      <c r="UMV357" s="477"/>
      <c r="UMY357" s="477"/>
      <c r="UND357" s="477"/>
      <c r="UNG357" s="477"/>
      <c r="UNL357" s="477"/>
      <c r="UNO357" s="477"/>
      <c r="UNT357" s="477"/>
      <c r="UNW357" s="477"/>
      <c r="UOB357" s="477"/>
      <c r="UOE357" s="477"/>
      <c r="UOJ357" s="477"/>
      <c r="UOM357" s="477"/>
      <c r="UOR357" s="477"/>
      <c r="UOU357" s="477"/>
      <c r="UOZ357" s="477"/>
      <c r="UPC357" s="477"/>
      <c r="UPH357" s="477"/>
      <c r="UPK357" s="477"/>
      <c r="UPP357" s="477"/>
      <c r="UPS357" s="477"/>
      <c r="UPX357" s="477"/>
      <c r="UQA357" s="477"/>
      <c r="UQF357" s="477"/>
      <c r="UQI357" s="477"/>
      <c r="UQN357" s="477"/>
      <c r="UQQ357" s="477"/>
      <c r="UQV357" s="477"/>
      <c r="UQY357" s="477"/>
      <c r="URD357" s="477"/>
      <c r="URG357" s="477"/>
      <c r="URL357" s="477"/>
      <c r="URO357" s="477"/>
      <c r="URT357" s="477"/>
      <c r="URW357" s="477"/>
      <c r="USB357" s="477"/>
      <c r="USE357" s="477"/>
      <c r="USJ357" s="477"/>
      <c r="USM357" s="477"/>
      <c r="USR357" s="477"/>
      <c r="USU357" s="477"/>
      <c r="USZ357" s="477"/>
      <c r="UTC357" s="477"/>
      <c r="UTH357" s="477"/>
      <c r="UTK357" s="477"/>
      <c r="UTP357" s="477"/>
      <c r="UTS357" s="477"/>
      <c r="UTX357" s="477"/>
      <c r="UUA357" s="477"/>
      <c r="UUF357" s="477"/>
      <c r="UUI357" s="477"/>
      <c r="UUN357" s="477"/>
      <c r="UUQ357" s="477"/>
      <c r="UUV357" s="477"/>
      <c r="UUY357" s="477"/>
      <c r="UVD357" s="477"/>
      <c r="UVG357" s="477"/>
      <c r="UVL357" s="477"/>
      <c r="UVO357" s="477"/>
      <c r="UVT357" s="477"/>
      <c r="UVW357" s="477"/>
      <c r="UWB357" s="477"/>
      <c r="UWE357" s="477"/>
      <c r="UWJ357" s="477"/>
      <c r="UWM357" s="477"/>
      <c r="UWR357" s="477"/>
      <c r="UWU357" s="477"/>
      <c r="UWZ357" s="477"/>
      <c r="UXC357" s="477"/>
      <c r="UXH357" s="477"/>
      <c r="UXK357" s="477"/>
      <c r="UXP357" s="477"/>
      <c r="UXS357" s="477"/>
      <c r="UXX357" s="477"/>
      <c r="UYA357" s="477"/>
      <c r="UYF357" s="477"/>
      <c r="UYI357" s="477"/>
      <c r="UYN357" s="477"/>
      <c r="UYQ357" s="477"/>
      <c r="UYV357" s="477"/>
      <c r="UYY357" s="477"/>
      <c r="UZD357" s="477"/>
      <c r="UZG357" s="477"/>
      <c r="UZL357" s="477"/>
      <c r="UZO357" s="477"/>
      <c r="UZT357" s="477"/>
      <c r="UZW357" s="477"/>
      <c r="VAB357" s="477"/>
      <c r="VAE357" s="477"/>
      <c r="VAJ357" s="477"/>
      <c r="VAM357" s="477"/>
      <c r="VAR357" s="477"/>
      <c r="VAU357" s="477"/>
      <c r="VAZ357" s="477"/>
      <c r="VBC357" s="477"/>
      <c r="VBH357" s="477"/>
      <c r="VBK357" s="477"/>
      <c r="VBP357" s="477"/>
      <c r="VBS357" s="477"/>
      <c r="VBX357" s="477"/>
      <c r="VCA357" s="477"/>
      <c r="VCF357" s="477"/>
      <c r="VCI357" s="477"/>
      <c r="VCN357" s="477"/>
      <c r="VCQ357" s="477"/>
      <c r="VCV357" s="477"/>
      <c r="VCY357" s="477"/>
      <c r="VDD357" s="477"/>
      <c r="VDG357" s="477"/>
      <c r="VDL357" s="477"/>
      <c r="VDO357" s="477"/>
      <c r="VDT357" s="477"/>
      <c r="VDW357" s="477"/>
      <c r="VEB357" s="477"/>
      <c r="VEE357" s="477"/>
      <c r="VEJ357" s="477"/>
      <c r="VEM357" s="477"/>
      <c r="VER357" s="477"/>
      <c r="VEU357" s="477"/>
      <c r="VEZ357" s="477"/>
      <c r="VFC357" s="477"/>
      <c r="VFH357" s="477"/>
      <c r="VFK357" s="477"/>
      <c r="VFP357" s="477"/>
      <c r="VFS357" s="477"/>
      <c r="VFX357" s="477"/>
      <c r="VGA357" s="477"/>
      <c r="VGF357" s="477"/>
      <c r="VGI357" s="477"/>
      <c r="VGN357" s="477"/>
      <c r="VGQ357" s="477"/>
      <c r="VGV357" s="477"/>
      <c r="VGY357" s="477"/>
      <c r="VHD357" s="477"/>
      <c r="VHG357" s="477"/>
      <c r="VHL357" s="477"/>
      <c r="VHO357" s="477"/>
      <c r="VHT357" s="477"/>
      <c r="VHW357" s="477"/>
      <c r="VIB357" s="477"/>
      <c r="VIE357" s="477"/>
      <c r="VIJ357" s="477"/>
      <c r="VIM357" s="477"/>
      <c r="VIR357" s="477"/>
      <c r="VIU357" s="477"/>
      <c r="VIZ357" s="477"/>
      <c r="VJC357" s="477"/>
      <c r="VJH357" s="477"/>
      <c r="VJK357" s="477"/>
      <c r="VJP357" s="477"/>
      <c r="VJS357" s="477"/>
      <c r="VJX357" s="477"/>
      <c r="VKA357" s="477"/>
      <c r="VKF357" s="477"/>
      <c r="VKI357" s="477"/>
      <c r="VKN357" s="477"/>
      <c r="VKQ357" s="477"/>
      <c r="VKV357" s="477"/>
      <c r="VKY357" s="477"/>
      <c r="VLD357" s="477"/>
      <c r="VLG357" s="477"/>
      <c r="VLL357" s="477"/>
      <c r="VLO357" s="477"/>
      <c r="VLT357" s="477"/>
      <c r="VLW357" s="477"/>
      <c r="VMB357" s="477"/>
      <c r="VME357" s="477"/>
      <c r="VMJ357" s="477"/>
      <c r="VMM357" s="477"/>
      <c r="VMR357" s="477"/>
      <c r="VMU357" s="477"/>
      <c r="VMZ357" s="477"/>
      <c r="VNC357" s="477"/>
      <c r="VNH357" s="477"/>
      <c r="VNK357" s="477"/>
      <c r="VNP357" s="477"/>
      <c r="VNS357" s="477"/>
      <c r="VNX357" s="477"/>
      <c r="VOA357" s="477"/>
      <c r="VOF357" s="477"/>
      <c r="VOI357" s="477"/>
      <c r="VON357" s="477"/>
      <c r="VOQ357" s="477"/>
      <c r="VOV357" s="477"/>
      <c r="VOY357" s="477"/>
      <c r="VPD357" s="477"/>
      <c r="VPG357" s="477"/>
      <c r="VPL357" s="477"/>
      <c r="VPO357" s="477"/>
      <c r="VPT357" s="477"/>
      <c r="VPW357" s="477"/>
      <c r="VQB357" s="477"/>
      <c r="VQE357" s="477"/>
      <c r="VQJ357" s="477"/>
      <c r="VQM357" s="477"/>
      <c r="VQR357" s="477"/>
      <c r="VQU357" s="477"/>
      <c r="VQZ357" s="477"/>
      <c r="VRC357" s="477"/>
      <c r="VRH357" s="477"/>
      <c r="VRK357" s="477"/>
      <c r="VRP357" s="477"/>
      <c r="VRS357" s="477"/>
      <c r="VRX357" s="477"/>
      <c r="VSA357" s="477"/>
      <c r="VSF357" s="477"/>
      <c r="VSI357" s="477"/>
      <c r="VSN357" s="477"/>
      <c r="VSQ357" s="477"/>
      <c r="VSV357" s="477"/>
      <c r="VSY357" s="477"/>
      <c r="VTD357" s="477"/>
      <c r="VTG357" s="477"/>
      <c r="VTL357" s="477"/>
      <c r="VTO357" s="477"/>
      <c r="VTT357" s="477"/>
      <c r="VTW357" s="477"/>
      <c r="VUB357" s="477"/>
      <c r="VUE357" s="477"/>
      <c r="VUJ357" s="477"/>
      <c r="VUM357" s="477"/>
      <c r="VUR357" s="477"/>
      <c r="VUU357" s="477"/>
      <c r="VUZ357" s="477"/>
      <c r="VVC357" s="477"/>
      <c r="VVH357" s="477"/>
      <c r="VVK357" s="477"/>
      <c r="VVP357" s="477"/>
      <c r="VVS357" s="477"/>
      <c r="VVX357" s="477"/>
      <c r="VWA357" s="477"/>
      <c r="VWF357" s="477"/>
      <c r="VWI357" s="477"/>
      <c r="VWN357" s="477"/>
      <c r="VWQ357" s="477"/>
      <c r="VWV357" s="477"/>
      <c r="VWY357" s="477"/>
      <c r="VXD357" s="477"/>
      <c r="VXG357" s="477"/>
      <c r="VXL357" s="477"/>
      <c r="VXO357" s="477"/>
      <c r="VXT357" s="477"/>
      <c r="VXW357" s="477"/>
      <c r="VYB357" s="477"/>
      <c r="VYE357" s="477"/>
      <c r="VYJ357" s="477"/>
      <c r="VYM357" s="477"/>
      <c r="VYR357" s="477"/>
      <c r="VYU357" s="477"/>
      <c r="VYZ357" s="477"/>
      <c r="VZC357" s="477"/>
      <c r="VZH357" s="477"/>
      <c r="VZK357" s="477"/>
      <c r="VZP357" s="477"/>
      <c r="VZS357" s="477"/>
      <c r="VZX357" s="477"/>
      <c r="WAA357" s="477"/>
      <c r="WAF357" s="477"/>
      <c r="WAI357" s="477"/>
      <c r="WAN357" s="477"/>
      <c r="WAQ357" s="477"/>
      <c r="WAV357" s="477"/>
      <c r="WAY357" s="477"/>
      <c r="WBD357" s="477"/>
      <c r="WBG357" s="477"/>
      <c r="WBL357" s="477"/>
      <c r="WBO357" s="477"/>
      <c r="WBT357" s="477"/>
      <c r="WBW357" s="477"/>
      <c r="WCB357" s="477"/>
      <c r="WCE357" s="477"/>
      <c r="WCJ357" s="477"/>
      <c r="WCM357" s="477"/>
      <c r="WCR357" s="477"/>
      <c r="WCU357" s="477"/>
      <c r="WCZ357" s="477"/>
      <c r="WDC357" s="477"/>
      <c r="WDH357" s="477"/>
      <c r="WDK357" s="477"/>
      <c r="WDP357" s="477"/>
      <c r="WDS357" s="477"/>
      <c r="WDX357" s="477"/>
      <c r="WEA357" s="477"/>
      <c r="WEF357" s="477"/>
      <c r="WEI357" s="477"/>
      <c r="WEN357" s="477"/>
      <c r="WEQ357" s="477"/>
      <c r="WEV357" s="477"/>
      <c r="WEY357" s="477"/>
      <c r="WFD357" s="477"/>
      <c r="WFG357" s="477"/>
      <c r="WFL357" s="477"/>
      <c r="WFO357" s="477"/>
      <c r="WFT357" s="477"/>
      <c r="WFW357" s="477"/>
      <c r="WGB357" s="477"/>
      <c r="WGE357" s="477"/>
      <c r="WGJ357" s="477"/>
      <c r="WGM357" s="477"/>
      <c r="WGR357" s="477"/>
      <c r="WGU357" s="477"/>
      <c r="WGZ357" s="477"/>
      <c r="WHC357" s="477"/>
      <c r="WHH357" s="477"/>
      <c r="WHK357" s="477"/>
      <c r="WHP357" s="477"/>
      <c r="WHS357" s="477"/>
      <c r="WHX357" s="477"/>
      <c r="WIA357" s="477"/>
      <c r="WIF357" s="477"/>
      <c r="WII357" s="477"/>
      <c r="WIN357" s="477"/>
      <c r="WIQ357" s="477"/>
      <c r="WIV357" s="477"/>
      <c r="WIY357" s="477"/>
      <c r="WJD357" s="477"/>
      <c r="WJG357" s="477"/>
      <c r="WJL357" s="477"/>
      <c r="WJO357" s="477"/>
      <c r="WJT357" s="477"/>
      <c r="WJW357" s="477"/>
      <c r="WKB357" s="477"/>
      <c r="WKE357" s="477"/>
      <c r="WKJ357" s="477"/>
      <c r="WKM357" s="477"/>
      <c r="WKR357" s="477"/>
      <c r="WKU357" s="477"/>
      <c r="WKZ357" s="477"/>
      <c r="WLC357" s="477"/>
      <c r="WLH357" s="477"/>
      <c r="WLK357" s="477"/>
      <c r="WLP357" s="477"/>
      <c r="WLS357" s="477"/>
      <c r="WLX357" s="477"/>
      <c r="WMA357" s="477"/>
      <c r="WMF357" s="477"/>
      <c r="WMI357" s="477"/>
      <c r="WMN357" s="477"/>
      <c r="WMQ357" s="477"/>
      <c r="WMV357" s="477"/>
      <c r="WMY357" s="477"/>
      <c r="WND357" s="477"/>
      <c r="WNG357" s="477"/>
      <c r="WNL357" s="477"/>
      <c r="WNO357" s="477"/>
      <c r="WNT357" s="477"/>
      <c r="WNW357" s="477"/>
      <c r="WOB357" s="477"/>
      <c r="WOE357" s="477"/>
      <c r="WOJ357" s="477"/>
      <c r="WOM357" s="477"/>
      <c r="WOR357" s="477"/>
      <c r="WOU357" s="477"/>
      <c r="WOZ357" s="477"/>
      <c r="WPC357" s="477"/>
      <c r="WPH357" s="477"/>
      <c r="WPK357" s="477"/>
      <c r="WPP357" s="477"/>
      <c r="WPS357" s="477"/>
      <c r="WPX357" s="477"/>
      <c r="WQA357" s="477"/>
      <c r="WQF357" s="477"/>
      <c r="WQI357" s="477"/>
      <c r="WQN357" s="477"/>
      <c r="WQQ357" s="477"/>
      <c r="WQV357" s="477"/>
      <c r="WQY357" s="477"/>
      <c r="WRD357" s="477"/>
      <c r="WRG357" s="477"/>
      <c r="WRL357" s="477"/>
      <c r="WRO357" s="477"/>
      <c r="WRT357" s="477"/>
      <c r="WRW357" s="477"/>
      <c r="WSB357" s="477"/>
      <c r="WSE357" s="477"/>
      <c r="WSJ357" s="477"/>
      <c r="WSM357" s="477"/>
      <c r="WSR357" s="477"/>
      <c r="WSU357" s="477"/>
      <c r="WSZ357" s="477"/>
      <c r="WTC357" s="477"/>
      <c r="WTH357" s="477"/>
      <c r="WTK357" s="477"/>
      <c r="WTP357" s="477"/>
      <c r="WTS357" s="477"/>
      <c r="WTX357" s="477"/>
      <c r="WUA357" s="477"/>
      <c r="WUF357" s="477"/>
      <c r="WUI357" s="477"/>
      <c r="WUN357" s="477"/>
      <c r="WUQ357" s="477"/>
      <c r="WUV357" s="477"/>
      <c r="WUY357" s="477"/>
      <c r="WVD357" s="477"/>
      <c r="WVG357" s="477"/>
      <c r="WVL357" s="477"/>
      <c r="WVO357" s="477"/>
      <c r="WVT357" s="477"/>
      <c r="WVW357" s="477"/>
      <c r="WWB357" s="477"/>
      <c r="WWE357" s="477"/>
      <c r="WWJ357" s="477"/>
      <c r="WWM357" s="477"/>
      <c r="WWR357" s="477"/>
      <c r="WWU357" s="477"/>
      <c r="WWZ357" s="477"/>
      <c r="WXC357" s="477"/>
      <c r="WXH357" s="477"/>
      <c r="WXK357" s="477"/>
      <c r="WXP357" s="477"/>
      <c r="WXS357" s="477"/>
      <c r="WXX357" s="477"/>
      <c r="WYA357" s="477"/>
      <c r="WYF357" s="477"/>
      <c r="WYI357" s="477"/>
      <c r="WYN357" s="477"/>
      <c r="WYQ357" s="477"/>
      <c r="WYV357" s="477"/>
      <c r="WYY357" s="477"/>
      <c r="WZD357" s="477"/>
      <c r="WZG357" s="477"/>
      <c r="WZL357" s="477"/>
      <c r="WZO357" s="477"/>
      <c r="WZT357" s="477"/>
      <c r="WZW357" s="477"/>
      <c r="XAB357" s="477"/>
      <c r="XAE357" s="477"/>
      <c r="XAJ357" s="477"/>
      <c r="XAM357" s="477"/>
      <c r="XAR357" s="477"/>
      <c r="XAU357" s="477"/>
      <c r="XAZ357" s="477"/>
      <c r="XBC357" s="477"/>
      <c r="XBH357" s="477"/>
      <c r="XBK357" s="477"/>
      <c r="XBP357" s="477"/>
      <c r="XBS357" s="477"/>
      <c r="XBX357" s="477"/>
      <c r="XCA357" s="477"/>
      <c r="XCF357" s="477"/>
      <c r="XCI357" s="477"/>
      <c r="XCN357" s="477"/>
      <c r="XCQ357" s="477"/>
      <c r="XCV357" s="477"/>
      <c r="XCY357" s="477"/>
      <c r="XDD357" s="477"/>
      <c r="XDG357" s="477"/>
      <c r="XDL357" s="477"/>
      <c r="XDO357" s="477"/>
      <c r="XDT357" s="477"/>
      <c r="XDW357" s="477"/>
      <c r="XEB357" s="477"/>
      <c r="XEE357" s="477"/>
      <c r="XEJ357" s="477"/>
      <c r="XEM357" s="477"/>
      <c r="XER357" s="477"/>
      <c r="XEU357" s="477"/>
      <c r="XEZ357" s="477"/>
      <c r="XFC357" s="477"/>
    </row>
    <row r="358" spans="1:1023 1028:2047 2052:3071 3076:4095 4100:5119 5124:6143 6148:7167 7172:8191 8196:9215 9220:10239 10244:11263 11268:12287 12292:13311 13316:14335 14340:15359 15364:16383" ht="109.5" customHeight="1" x14ac:dyDescent="0.25">
      <c r="A358" s="35" t="str">
        <f>+'PAI 2025 GPS rempl2)'!A367</f>
        <v>50.3.1</v>
      </c>
      <c r="B358" s="60" t="str">
        <f>VLOOKUP(A358,'Dimensión 7 - Control Interno'!$B$10:$B$18,1,0)</f>
        <v>50.3.1</v>
      </c>
      <c r="C358" s="158" t="s">
        <v>512</v>
      </c>
      <c r="D358" s="158">
        <v>4</v>
      </c>
      <c r="E358" s="158" t="s">
        <v>489</v>
      </c>
      <c r="F358" s="158" t="s">
        <v>526</v>
      </c>
      <c r="G358" s="158" t="s">
        <v>19</v>
      </c>
      <c r="H358" s="158">
        <v>0</v>
      </c>
      <c r="I358" s="158">
        <v>0</v>
      </c>
      <c r="J358" s="158">
        <v>0</v>
      </c>
      <c r="K358" s="158" t="s">
        <v>19</v>
      </c>
      <c r="L358" s="158" t="s">
        <v>19</v>
      </c>
      <c r="M358" s="158" t="s">
        <v>19</v>
      </c>
      <c r="N358" s="158" t="s">
        <v>514</v>
      </c>
      <c r="O358" s="158" t="s">
        <v>19</v>
      </c>
      <c r="P358" s="158" t="s">
        <v>117</v>
      </c>
      <c r="Q358" s="158">
        <v>80</v>
      </c>
      <c r="R358" s="158">
        <v>1</v>
      </c>
      <c r="S358" s="158" t="s">
        <v>487</v>
      </c>
      <c r="T358" s="158" t="s">
        <v>527</v>
      </c>
      <c r="U358" s="165">
        <v>45707</v>
      </c>
      <c r="V358" s="165">
        <v>45873</v>
      </c>
      <c r="W358" s="158" t="s">
        <v>512</v>
      </c>
      <c r="X358" s="359">
        <v>20</v>
      </c>
      <c r="Y358" s="158">
        <v>100</v>
      </c>
      <c r="Z358" s="158" t="s">
        <v>2508</v>
      </c>
      <c r="AA358" s="165">
        <v>45873</v>
      </c>
      <c r="AB358" s="158">
        <v>100</v>
      </c>
      <c r="AC358" s="158" t="s">
        <v>2509</v>
      </c>
      <c r="AD358" s="165">
        <v>45769</v>
      </c>
      <c r="AE358" s="158">
        <v>100</v>
      </c>
      <c r="AF358" s="158">
        <v>20</v>
      </c>
    </row>
    <row r="359" spans="1:1023 1028:2047 2052:3071 3076:4095 4100:5119 5124:6143 6148:7167 7172:8191 8196:9215 9220:10239 10244:11263 11268:12287 12292:13311 13316:14335 14340:15359 15364:16383" ht="75" x14ac:dyDescent="0.25">
      <c r="A359" s="35" t="str">
        <f>+'PAI 2025 GPS rempl2)'!A369</f>
        <v>50.3.3</v>
      </c>
      <c r="B359" s="60" t="str">
        <f>VLOOKUP(A359,'Dimensión 7 - Control Interno'!$B$10:$B$18,1,0)</f>
        <v>50.3.3</v>
      </c>
      <c r="C359" s="158" t="s">
        <v>512</v>
      </c>
      <c r="D359" s="158">
        <v>4</v>
      </c>
      <c r="E359" s="158" t="s">
        <v>489</v>
      </c>
      <c r="F359" s="158" t="s">
        <v>529</v>
      </c>
      <c r="G359" s="158" t="s">
        <v>19</v>
      </c>
      <c r="H359" s="158" t="s">
        <v>1795</v>
      </c>
      <c r="I359" s="158" t="s">
        <v>1795</v>
      </c>
      <c r="J359" s="158" t="s">
        <v>1795</v>
      </c>
      <c r="K359" s="158" t="s">
        <v>19</v>
      </c>
      <c r="L359" s="158" t="s">
        <v>19</v>
      </c>
      <c r="M359" s="158" t="s">
        <v>19</v>
      </c>
      <c r="N359" s="158" t="s">
        <v>514</v>
      </c>
      <c r="O359" s="158" t="s">
        <v>19</v>
      </c>
      <c r="P359" s="158" t="s">
        <v>47</v>
      </c>
      <c r="Q359" s="158">
        <v>20</v>
      </c>
      <c r="R359" s="158">
        <v>1</v>
      </c>
      <c r="S359" s="165" t="s">
        <v>487</v>
      </c>
      <c r="T359" s="165" t="s">
        <v>525</v>
      </c>
      <c r="U359" s="165">
        <v>45707</v>
      </c>
      <c r="V359" s="165">
        <v>45873</v>
      </c>
      <c r="W359" s="158" t="s">
        <v>512</v>
      </c>
      <c r="X359" s="359">
        <v>5</v>
      </c>
      <c r="Y359" s="158">
        <v>100</v>
      </c>
      <c r="Z359" s="158" t="s">
        <v>2510</v>
      </c>
      <c r="AA359" s="165">
        <v>45873</v>
      </c>
      <c r="AB359" s="158">
        <v>100</v>
      </c>
      <c r="AC359" s="158" t="s">
        <v>2511</v>
      </c>
      <c r="AD359" s="165">
        <v>45769</v>
      </c>
      <c r="AE359" s="158">
        <v>100</v>
      </c>
      <c r="AF359" s="158">
        <v>5</v>
      </c>
    </row>
    <row r="360" spans="1:1023 1028:2047 2052:3071 3076:4095 4100:5119 5124:6143 6148:7167 7172:8191 8196:9215 9220:10239 10244:11263 11268:12287 12292:13311 13316:14335 14340:15359 15364:16383" ht="60" x14ac:dyDescent="0.25">
      <c r="A360" s="359" t="str">
        <f>+'PAI 2025 GPS rempl2)'!A370</f>
        <v>72.1</v>
      </c>
      <c r="B360" s="359" t="str">
        <f>VLOOKUP(A360,'Dimensión 3-Gestión con Valor'!$B$10:$B$379,1,0)</f>
        <v>72.1</v>
      </c>
      <c r="C360" s="360" t="s">
        <v>933</v>
      </c>
      <c r="D360" s="359">
        <v>2</v>
      </c>
      <c r="E360" s="359" t="s">
        <v>482</v>
      </c>
      <c r="F360" s="360" t="s">
        <v>934</v>
      </c>
      <c r="G360" s="359" t="s">
        <v>1795</v>
      </c>
      <c r="H360" s="359" t="s">
        <v>1795</v>
      </c>
      <c r="I360" s="359" t="s">
        <v>1795</v>
      </c>
      <c r="J360" s="359" t="s">
        <v>1795</v>
      </c>
      <c r="K360" s="360" t="s">
        <v>19</v>
      </c>
      <c r="L360" s="359" t="s">
        <v>485</v>
      </c>
      <c r="M360" s="359" t="s">
        <v>22</v>
      </c>
      <c r="N360" s="360" t="s">
        <v>720</v>
      </c>
      <c r="O360" s="359">
        <v>0</v>
      </c>
      <c r="P360" s="359" t="s">
        <v>333</v>
      </c>
      <c r="Q360" s="359">
        <v>30</v>
      </c>
      <c r="R360" s="359">
        <v>100</v>
      </c>
      <c r="S360" s="360" t="s">
        <v>515</v>
      </c>
      <c r="T360" s="359" t="s">
        <v>935</v>
      </c>
      <c r="U360" s="360">
        <v>45672</v>
      </c>
      <c r="V360" s="360">
        <v>45975</v>
      </c>
      <c r="W360" s="359" t="s">
        <v>933</v>
      </c>
      <c r="X360" s="359">
        <v>30</v>
      </c>
      <c r="Y360" s="359">
        <v>0</v>
      </c>
      <c r="Z360" s="359" t="s">
        <v>2512</v>
      </c>
      <c r="AA360" s="360"/>
      <c r="AB360" s="370">
        <v>0</v>
      </c>
      <c r="AC360" s="359" t="s">
        <v>2513</v>
      </c>
      <c r="AD360" s="360"/>
      <c r="AE360" s="368"/>
      <c r="AF360" s="359">
        <v>0</v>
      </c>
      <c r="AJ360" s="477"/>
      <c r="AM360" s="477"/>
      <c r="AR360" s="477"/>
      <c r="AU360" s="477"/>
      <c r="AZ360" s="477"/>
      <c r="BC360" s="477"/>
      <c r="BH360" s="477"/>
      <c r="BK360" s="477"/>
      <c r="BP360" s="477"/>
      <c r="BS360" s="477"/>
      <c r="BX360" s="477"/>
      <c r="CA360" s="477"/>
      <c r="CF360" s="477"/>
      <c r="CI360" s="477"/>
      <c r="CN360" s="477"/>
      <c r="CQ360" s="477"/>
      <c r="CV360" s="477"/>
      <c r="CY360" s="477"/>
      <c r="DD360" s="477"/>
      <c r="DG360" s="477"/>
      <c r="DL360" s="477"/>
      <c r="DO360" s="477"/>
      <c r="DT360" s="477"/>
      <c r="DW360" s="477"/>
      <c r="EB360" s="477"/>
      <c r="EE360" s="477"/>
      <c r="EJ360" s="477"/>
      <c r="EM360" s="477"/>
      <c r="ER360" s="477"/>
      <c r="EU360" s="477"/>
      <c r="EZ360" s="477"/>
      <c r="FC360" s="477"/>
      <c r="FH360" s="477"/>
      <c r="FK360" s="477"/>
      <c r="FP360" s="477"/>
      <c r="FS360" s="477"/>
      <c r="FX360" s="477"/>
      <c r="GA360" s="477"/>
      <c r="GF360" s="477"/>
      <c r="GI360" s="477"/>
      <c r="GN360" s="477"/>
      <c r="GQ360" s="477"/>
      <c r="GV360" s="477"/>
      <c r="GY360" s="477"/>
      <c r="HD360" s="477"/>
      <c r="HG360" s="477"/>
      <c r="HL360" s="477"/>
      <c r="HO360" s="477"/>
      <c r="HT360" s="477"/>
      <c r="HW360" s="477"/>
      <c r="IB360" s="477"/>
      <c r="IE360" s="477"/>
      <c r="IJ360" s="477"/>
      <c r="IM360" s="477"/>
      <c r="IR360" s="477"/>
      <c r="IU360" s="477"/>
      <c r="IZ360" s="477"/>
      <c r="JC360" s="477"/>
      <c r="JH360" s="477"/>
      <c r="JK360" s="477"/>
      <c r="JP360" s="477"/>
      <c r="JS360" s="477"/>
      <c r="JX360" s="477"/>
      <c r="KA360" s="477"/>
      <c r="KF360" s="477"/>
      <c r="KI360" s="477"/>
      <c r="KN360" s="477"/>
      <c r="KQ360" s="477"/>
      <c r="KV360" s="477"/>
      <c r="KY360" s="477"/>
      <c r="LD360" s="477"/>
      <c r="LG360" s="477"/>
      <c r="LL360" s="477"/>
      <c r="LO360" s="477"/>
      <c r="LT360" s="477"/>
      <c r="LW360" s="477"/>
      <c r="MB360" s="477"/>
      <c r="ME360" s="477"/>
      <c r="MJ360" s="477"/>
      <c r="MM360" s="477"/>
      <c r="MR360" s="477"/>
      <c r="MU360" s="477"/>
      <c r="MZ360" s="477"/>
      <c r="NC360" s="477"/>
      <c r="NH360" s="477"/>
      <c r="NK360" s="477"/>
      <c r="NP360" s="477"/>
      <c r="NS360" s="477"/>
      <c r="NX360" s="477"/>
      <c r="OA360" s="477"/>
      <c r="OF360" s="477"/>
      <c r="OI360" s="477"/>
      <c r="ON360" s="477"/>
      <c r="OQ360" s="477"/>
      <c r="OV360" s="477"/>
      <c r="OY360" s="477"/>
      <c r="PD360" s="477"/>
      <c r="PG360" s="477"/>
      <c r="PL360" s="477"/>
      <c r="PO360" s="477"/>
      <c r="PT360" s="477"/>
      <c r="PW360" s="477"/>
      <c r="QB360" s="477"/>
      <c r="QE360" s="477"/>
      <c r="QJ360" s="477"/>
      <c r="QM360" s="477"/>
      <c r="QR360" s="477"/>
      <c r="QU360" s="477"/>
      <c r="QZ360" s="477"/>
      <c r="RC360" s="477"/>
      <c r="RH360" s="477"/>
      <c r="RK360" s="477"/>
      <c r="RP360" s="477"/>
      <c r="RS360" s="477"/>
      <c r="RX360" s="477"/>
      <c r="SA360" s="477"/>
      <c r="SF360" s="477"/>
      <c r="SI360" s="477"/>
      <c r="SN360" s="477"/>
      <c r="SQ360" s="477"/>
      <c r="SV360" s="477"/>
      <c r="SY360" s="477"/>
      <c r="TD360" s="477"/>
      <c r="TG360" s="477"/>
      <c r="TL360" s="477"/>
      <c r="TO360" s="477"/>
      <c r="TT360" s="477"/>
      <c r="TW360" s="477"/>
      <c r="UB360" s="477"/>
      <c r="UE360" s="477"/>
      <c r="UJ360" s="477"/>
      <c r="UM360" s="477"/>
      <c r="UR360" s="477"/>
      <c r="UU360" s="477"/>
      <c r="UZ360" s="477"/>
      <c r="VC360" s="477"/>
      <c r="VH360" s="477"/>
      <c r="VK360" s="477"/>
      <c r="VP360" s="477"/>
      <c r="VS360" s="477"/>
      <c r="VX360" s="477"/>
      <c r="WA360" s="477"/>
      <c r="WF360" s="477"/>
      <c r="WI360" s="477"/>
      <c r="WN360" s="477"/>
      <c r="WQ360" s="477"/>
      <c r="WV360" s="477"/>
      <c r="WY360" s="477"/>
      <c r="XD360" s="477"/>
      <c r="XG360" s="477"/>
      <c r="XL360" s="477"/>
      <c r="XO360" s="477"/>
      <c r="XT360" s="477"/>
      <c r="XW360" s="477"/>
      <c r="YB360" s="477"/>
      <c r="YE360" s="477"/>
      <c r="YJ360" s="477"/>
      <c r="YM360" s="477"/>
      <c r="YR360" s="477"/>
      <c r="YU360" s="477"/>
      <c r="YZ360" s="477"/>
      <c r="ZC360" s="477"/>
      <c r="ZH360" s="477"/>
      <c r="ZK360" s="477"/>
      <c r="ZP360" s="477"/>
      <c r="ZS360" s="477"/>
      <c r="ZX360" s="477"/>
      <c r="AAA360" s="477"/>
      <c r="AAF360" s="477"/>
      <c r="AAI360" s="477"/>
      <c r="AAN360" s="477"/>
      <c r="AAQ360" s="477"/>
      <c r="AAV360" s="477"/>
      <c r="AAY360" s="477"/>
      <c r="ABD360" s="477"/>
      <c r="ABG360" s="477"/>
      <c r="ABL360" s="477"/>
      <c r="ABO360" s="477"/>
      <c r="ABT360" s="477"/>
      <c r="ABW360" s="477"/>
      <c r="ACB360" s="477"/>
      <c r="ACE360" s="477"/>
      <c r="ACJ360" s="477"/>
      <c r="ACM360" s="477"/>
      <c r="ACR360" s="477"/>
      <c r="ACU360" s="477"/>
      <c r="ACZ360" s="477"/>
      <c r="ADC360" s="477"/>
      <c r="ADH360" s="477"/>
      <c r="ADK360" s="477"/>
      <c r="ADP360" s="477"/>
      <c r="ADS360" s="477"/>
      <c r="ADX360" s="477"/>
      <c r="AEA360" s="477"/>
      <c r="AEF360" s="477"/>
      <c r="AEI360" s="477"/>
      <c r="AEN360" s="477"/>
      <c r="AEQ360" s="477"/>
      <c r="AEV360" s="477"/>
      <c r="AEY360" s="477"/>
      <c r="AFD360" s="477"/>
      <c r="AFG360" s="477"/>
      <c r="AFL360" s="477"/>
      <c r="AFO360" s="477"/>
      <c r="AFT360" s="477"/>
      <c r="AFW360" s="477"/>
      <c r="AGB360" s="477"/>
      <c r="AGE360" s="477"/>
      <c r="AGJ360" s="477"/>
      <c r="AGM360" s="477"/>
      <c r="AGR360" s="477"/>
      <c r="AGU360" s="477"/>
      <c r="AGZ360" s="477"/>
      <c r="AHC360" s="477"/>
      <c r="AHH360" s="477"/>
      <c r="AHK360" s="477"/>
      <c r="AHP360" s="477"/>
      <c r="AHS360" s="477"/>
      <c r="AHX360" s="477"/>
      <c r="AIA360" s="477"/>
      <c r="AIF360" s="477"/>
      <c r="AII360" s="477"/>
      <c r="AIN360" s="477"/>
      <c r="AIQ360" s="477"/>
      <c r="AIV360" s="477"/>
      <c r="AIY360" s="477"/>
      <c r="AJD360" s="477"/>
      <c r="AJG360" s="477"/>
      <c r="AJL360" s="477"/>
      <c r="AJO360" s="477"/>
      <c r="AJT360" s="477"/>
      <c r="AJW360" s="477"/>
      <c r="AKB360" s="477"/>
      <c r="AKE360" s="477"/>
      <c r="AKJ360" s="477"/>
      <c r="AKM360" s="477"/>
      <c r="AKR360" s="477"/>
      <c r="AKU360" s="477"/>
      <c r="AKZ360" s="477"/>
      <c r="ALC360" s="477"/>
      <c r="ALH360" s="477"/>
      <c r="ALK360" s="477"/>
      <c r="ALP360" s="477"/>
      <c r="ALS360" s="477"/>
      <c r="ALX360" s="477"/>
      <c r="AMA360" s="477"/>
      <c r="AMF360" s="477"/>
      <c r="AMI360" s="477"/>
      <c r="AMN360" s="477"/>
      <c r="AMQ360" s="477"/>
      <c r="AMV360" s="477"/>
      <c r="AMY360" s="477"/>
      <c r="AND360" s="477"/>
      <c r="ANG360" s="477"/>
      <c r="ANL360" s="477"/>
      <c r="ANO360" s="477"/>
      <c r="ANT360" s="477"/>
      <c r="ANW360" s="477"/>
      <c r="AOB360" s="477"/>
      <c r="AOE360" s="477"/>
      <c r="AOJ360" s="477"/>
      <c r="AOM360" s="477"/>
      <c r="AOR360" s="477"/>
      <c r="AOU360" s="477"/>
      <c r="AOZ360" s="477"/>
      <c r="APC360" s="477"/>
      <c r="APH360" s="477"/>
      <c r="APK360" s="477"/>
      <c r="APP360" s="477"/>
      <c r="APS360" s="477"/>
      <c r="APX360" s="477"/>
      <c r="AQA360" s="477"/>
      <c r="AQF360" s="477"/>
      <c r="AQI360" s="477"/>
      <c r="AQN360" s="477"/>
      <c r="AQQ360" s="477"/>
      <c r="AQV360" s="477"/>
      <c r="AQY360" s="477"/>
      <c r="ARD360" s="477"/>
      <c r="ARG360" s="477"/>
      <c r="ARL360" s="477"/>
      <c r="ARO360" s="477"/>
      <c r="ART360" s="477"/>
      <c r="ARW360" s="477"/>
      <c r="ASB360" s="477"/>
      <c r="ASE360" s="477"/>
      <c r="ASJ360" s="477"/>
      <c r="ASM360" s="477"/>
      <c r="ASR360" s="477"/>
      <c r="ASU360" s="477"/>
      <c r="ASZ360" s="477"/>
      <c r="ATC360" s="477"/>
      <c r="ATH360" s="477"/>
      <c r="ATK360" s="477"/>
      <c r="ATP360" s="477"/>
      <c r="ATS360" s="477"/>
      <c r="ATX360" s="477"/>
      <c r="AUA360" s="477"/>
      <c r="AUF360" s="477"/>
      <c r="AUI360" s="477"/>
      <c r="AUN360" s="477"/>
      <c r="AUQ360" s="477"/>
      <c r="AUV360" s="477"/>
      <c r="AUY360" s="477"/>
      <c r="AVD360" s="477"/>
      <c r="AVG360" s="477"/>
      <c r="AVL360" s="477"/>
      <c r="AVO360" s="477"/>
      <c r="AVT360" s="477"/>
      <c r="AVW360" s="477"/>
      <c r="AWB360" s="477"/>
      <c r="AWE360" s="477"/>
      <c r="AWJ360" s="477"/>
      <c r="AWM360" s="477"/>
      <c r="AWR360" s="477"/>
      <c r="AWU360" s="477"/>
      <c r="AWZ360" s="477"/>
      <c r="AXC360" s="477"/>
      <c r="AXH360" s="477"/>
      <c r="AXK360" s="477"/>
      <c r="AXP360" s="477"/>
      <c r="AXS360" s="477"/>
      <c r="AXX360" s="477"/>
      <c r="AYA360" s="477"/>
      <c r="AYF360" s="477"/>
      <c r="AYI360" s="477"/>
      <c r="AYN360" s="477"/>
      <c r="AYQ360" s="477"/>
      <c r="AYV360" s="477"/>
      <c r="AYY360" s="477"/>
      <c r="AZD360" s="477"/>
      <c r="AZG360" s="477"/>
      <c r="AZL360" s="477"/>
      <c r="AZO360" s="477"/>
      <c r="AZT360" s="477"/>
      <c r="AZW360" s="477"/>
      <c r="BAB360" s="477"/>
      <c r="BAE360" s="477"/>
      <c r="BAJ360" s="477"/>
      <c r="BAM360" s="477"/>
      <c r="BAR360" s="477"/>
      <c r="BAU360" s="477"/>
      <c r="BAZ360" s="477"/>
      <c r="BBC360" s="477"/>
      <c r="BBH360" s="477"/>
      <c r="BBK360" s="477"/>
      <c r="BBP360" s="477"/>
      <c r="BBS360" s="477"/>
      <c r="BBX360" s="477"/>
      <c r="BCA360" s="477"/>
      <c r="BCF360" s="477"/>
      <c r="BCI360" s="477"/>
      <c r="BCN360" s="477"/>
      <c r="BCQ360" s="477"/>
      <c r="BCV360" s="477"/>
      <c r="BCY360" s="477"/>
      <c r="BDD360" s="477"/>
      <c r="BDG360" s="477"/>
      <c r="BDL360" s="477"/>
      <c r="BDO360" s="477"/>
      <c r="BDT360" s="477"/>
      <c r="BDW360" s="477"/>
      <c r="BEB360" s="477"/>
      <c r="BEE360" s="477"/>
      <c r="BEJ360" s="477"/>
      <c r="BEM360" s="477"/>
      <c r="BER360" s="477"/>
      <c r="BEU360" s="477"/>
      <c r="BEZ360" s="477"/>
      <c r="BFC360" s="477"/>
      <c r="BFH360" s="477"/>
      <c r="BFK360" s="477"/>
      <c r="BFP360" s="477"/>
      <c r="BFS360" s="477"/>
      <c r="BFX360" s="477"/>
      <c r="BGA360" s="477"/>
      <c r="BGF360" s="477"/>
      <c r="BGI360" s="477"/>
      <c r="BGN360" s="477"/>
      <c r="BGQ360" s="477"/>
      <c r="BGV360" s="477"/>
      <c r="BGY360" s="477"/>
      <c r="BHD360" s="477"/>
      <c r="BHG360" s="477"/>
      <c r="BHL360" s="477"/>
      <c r="BHO360" s="477"/>
      <c r="BHT360" s="477"/>
      <c r="BHW360" s="477"/>
      <c r="BIB360" s="477"/>
      <c r="BIE360" s="477"/>
      <c r="BIJ360" s="477"/>
      <c r="BIM360" s="477"/>
      <c r="BIR360" s="477"/>
      <c r="BIU360" s="477"/>
      <c r="BIZ360" s="477"/>
      <c r="BJC360" s="477"/>
      <c r="BJH360" s="477"/>
      <c r="BJK360" s="477"/>
      <c r="BJP360" s="477"/>
      <c r="BJS360" s="477"/>
      <c r="BJX360" s="477"/>
      <c r="BKA360" s="477"/>
      <c r="BKF360" s="477"/>
      <c r="BKI360" s="477"/>
      <c r="BKN360" s="477"/>
      <c r="BKQ360" s="477"/>
      <c r="BKV360" s="477"/>
      <c r="BKY360" s="477"/>
      <c r="BLD360" s="477"/>
      <c r="BLG360" s="477"/>
      <c r="BLL360" s="477"/>
      <c r="BLO360" s="477"/>
      <c r="BLT360" s="477"/>
      <c r="BLW360" s="477"/>
      <c r="BMB360" s="477"/>
      <c r="BME360" s="477"/>
      <c r="BMJ360" s="477"/>
      <c r="BMM360" s="477"/>
      <c r="BMR360" s="477"/>
      <c r="BMU360" s="477"/>
      <c r="BMZ360" s="477"/>
      <c r="BNC360" s="477"/>
      <c r="BNH360" s="477"/>
      <c r="BNK360" s="477"/>
      <c r="BNP360" s="477"/>
      <c r="BNS360" s="477"/>
      <c r="BNX360" s="477"/>
      <c r="BOA360" s="477"/>
      <c r="BOF360" s="477"/>
      <c r="BOI360" s="477"/>
      <c r="BON360" s="477"/>
      <c r="BOQ360" s="477"/>
      <c r="BOV360" s="477"/>
      <c r="BOY360" s="477"/>
      <c r="BPD360" s="477"/>
      <c r="BPG360" s="477"/>
      <c r="BPL360" s="477"/>
      <c r="BPO360" s="477"/>
      <c r="BPT360" s="477"/>
      <c r="BPW360" s="477"/>
      <c r="BQB360" s="477"/>
      <c r="BQE360" s="477"/>
      <c r="BQJ360" s="477"/>
      <c r="BQM360" s="477"/>
      <c r="BQR360" s="477"/>
      <c r="BQU360" s="477"/>
      <c r="BQZ360" s="477"/>
      <c r="BRC360" s="477"/>
      <c r="BRH360" s="477"/>
      <c r="BRK360" s="477"/>
      <c r="BRP360" s="477"/>
      <c r="BRS360" s="477"/>
      <c r="BRX360" s="477"/>
      <c r="BSA360" s="477"/>
      <c r="BSF360" s="477"/>
      <c r="BSI360" s="477"/>
      <c r="BSN360" s="477"/>
      <c r="BSQ360" s="477"/>
      <c r="BSV360" s="477"/>
      <c r="BSY360" s="477"/>
      <c r="BTD360" s="477"/>
      <c r="BTG360" s="477"/>
      <c r="BTL360" s="477"/>
      <c r="BTO360" s="477"/>
      <c r="BTT360" s="477"/>
      <c r="BTW360" s="477"/>
      <c r="BUB360" s="477"/>
      <c r="BUE360" s="477"/>
      <c r="BUJ360" s="477"/>
      <c r="BUM360" s="477"/>
      <c r="BUR360" s="477"/>
      <c r="BUU360" s="477"/>
      <c r="BUZ360" s="477"/>
      <c r="BVC360" s="477"/>
      <c r="BVH360" s="477"/>
      <c r="BVK360" s="477"/>
      <c r="BVP360" s="477"/>
      <c r="BVS360" s="477"/>
      <c r="BVX360" s="477"/>
      <c r="BWA360" s="477"/>
      <c r="BWF360" s="477"/>
      <c r="BWI360" s="477"/>
      <c r="BWN360" s="477"/>
      <c r="BWQ360" s="477"/>
      <c r="BWV360" s="477"/>
      <c r="BWY360" s="477"/>
      <c r="BXD360" s="477"/>
      <c r="BXG360" s="477"/>
      <c r="BXL360" s="477"/>
      <c r="BXO360" s="477"/>
      <c r="BXT360" s="477"/>
      <c r="BXW360" s="477"/>
      <c r="BYB360" s="477"/>
      <c r="BYE360" s="477"/>
      <c r="BYJ360" s="477"/>
      <c r="BYM360" s="477"/>
      <c r="BYR360" s="477"/>
      <c r="BYU360" s="477"/>
      <c r="BYZ360" s="477"/>
      <c r="BZC360" s="477"/>
      <c r="BZH360" s="477"/>
      <c r="BZK360" s="477"/>
      <c r="BZP360" s="477"/>
      <c r="BZS360" s="477"/>
      <c r="BZX360" s="477"/>
      <c r="CAA360" s="477"/>
      <c r="CAF360" s="477"/>
      <c r="CAI360" s="477"/>
      <c r="CAN360" s="477"/>
      <c r="CAQ360" s="477"/>
      <c r="CAV360" s="477"/>
      <c r="CAY360" s="477"/>
      <c r="CBD360" s="477"/>
      <c r="CBG360" s="477"/>
      <c r="CBL360" s="477"/>
      <c r="CBO360" s="477"/>
      <c r="CBT360" s="477"/>
      <c r="CBW360" s="477"/>
      <c r="CCB360" s="477"/>
      <c r="CCE360" s="477"/>
      <c r="CCJ360" s="477"/>
      <c r="CCM360" s="477"/>
      <c r="CCR360" s="477"/>
      <c r="CCU360" s="477"/>
      <c r="CCZ360" s="477"/>
      <c r="CDC360" s="477"/>
      <c r="CDH360" s="477"/>
      <c r="CDK360" s="477"/>
      <c r="CDP360" s="477"/>
      <c r="CDS360" s="477"/>
      <c r="CDX360" s="477"/>
      <c r="CEA360" s="477"/>
      <c r="CEF360" s="477"/>
      <c r="CEI360" s="477"/>
      <c r="CEN360" s="477"/>
      <c r="CEQ360" s="477"/>
      <c r="CEV360" s="477"/>
      <c r="CEY360" s="477"/>
      <c r="CFD360" s="477"/>
      <c r="CFG360" s="477"/>
      <c r="CFL360" s="477"/>
      <c r="CFO360" s="477"/>
      <c r="CFT360" s="477"/>
      <c r="CFW360" s="477"/>
      <c r="CGB360" s="477"/>
      <c r="CGE360" s="477"/>
      <c r="CGJ360" s="477"/>
      <c r="CGM360" s="477"/>
      <c r="CGR360" s="477"/>
      <c r="CGU360" s="477"/>
      <c r="CGZ360" s="477"/>
      <c r="CHC360" s="477"/>
      <c r="CHH360" s="477"/>
      <c r="CHK360" s="477"/>
      <c r="CHP360" s="477"/>
      <c r="CHS360" s="477"/>
      <c r="CHX360" s="477"/>
      <c r="CIA360" s="477"/>
      <c r="CIF360" s="477"/>
      <c r="CII360" s="477"/>
      <c r="CIN360" s="477"/>
      <c r="CIQ360" s="477"/>
      <c r="CIV360" s="477"/>
      <c r="CIY360" s="477"/>
      <c r="CJD360" s="477"/>
      <c r="CJG360" s="477"/>
      <c r="CJL360" s="477"/>
      <c r="CJO360" s="477"/>
      <c r="CJT360" s="477"/>
      <c r="CJW360" s="477"/>
      <c r="CKB360" s="477"/>
      <c r="CKE360" s="477"/>
      <c r="CKJ360" s="477"/>
      <c r="CKM360" s="477"/>
      <c r="CKR360" s="477"/>
      <c r="CKU360" s="477"/>
      <c r="CKZ360" s="477"/>
      <c r="CLC360" s="477"/>
      <c r="CLH360" s="477"/>
      <c r="CLK360" s="477"/>
      <c r="CLP360" s="477"/>
      <c r="CLS360" s="477"/>
      <c r="CLX360" s="477"/>
      <c r="CMA360" s="477"/>
      <c r="CMF360" s="477"/>
      <c r="CMI360" s="477"/>
      <c r="CMN360" s="477"/>
      <c r="CMQ360" s="477"/>
      <c r="CMV360" s="477"/>
      <c r="CMY360" s="477"/>
      <c r="CND360" s="477"/>
      <c r="CNG360" s="477"/>
      <c r="CNL360" s="477"/>
      <c r="CNO360" s="477"/>
      <c r="CNT360" s="477"/>
      <c r="CNW360" s="477"/>
      <c r="COB360" s="477"/>
      <c r="COE360" s="477"/>
      <c r="COJ360" s="477"/>
      <c r="COM360" s="477"/>
      <c r="COR360" s="477"/>
      <c r="COU360" s="477"/>
      <c r="COZ360" s="477"/>
      <c r="CPC360" s="477"/>
      <c r="CPH360" s="477"/>
      <c r="CPK360" s="477"/>
      <c r="CPP360" s="477"/>
      <c r="CPS360" s="477"/>
      <c r="CPX360" s="477"/>
      <c r="CQA360" s="477"/>
      <c r="CQF360" s="477"/>
      <c r="CQI360" s="477"/>
      <c r="CQN360" s="477"/>
      <c r="CQQ360" s="477"/>
      <c r="CQV360" s="477"/>
      <c r="CQY360" s="477"/>
      <c r="CRD360" s="477"/>
      <c r="CRG360" s="477"/>
      <c r="CRL360" s="477"/>
      <c r="CRO360" s="477"/>
      <c r="CRT360" s="477"/>
      <c r="CRW360" s="477"/>
      <c r="CSB360" s="477"/>
      <c r="CSE360" s="477"/>
      <c r="CSJ360" s="477"/>
      <c r="CSM360" s="477"/>
      <c r="CSR360" s="477"/>
      <c r="CSU360" s="477"/>
      <c r="CSZ360" s="477"/>
      <c r="CTC360" s="477"/>
      <c r="CTH360" s="477"/>
      <c r="CTK360" s="477"/>
      <c r="CTP360" s="477"/>
      <c r="CTS360" s="477"/>
      <c r="CTX360" s="477"/>
      <c r="CUA360" s="477"/>
      <c r="CUF360" s="477"/>
      <c r="CUI360" s="477"/>
      <c r="CUN360" s="477"/>
      <c r="CUQ360" s="477"/>
      <c r="CUV360" s="477"/>
      <c r="CUY360" s="477"/>
      <c r="CVD360" s="477"/>
      <c r="CVG360" s="477"/>
      <c r="CVL360" s="477"/>
      <c r="CVO360" s="477"/>
      <c r="CVT360" s="477"/>
      <c r="CVW360" s="477"/>
      <c r="CWB360" s="477"/>
      <c r="CWE360" s="477"/>
      <c r="CWJ360" s="477"/>
      <c r="CWM360" s="477"/>
      <c r="CWR360" s="477"/>
      <c r="CWU360" s="477"/>
      <c r="CWZ360" s="477"/>
      <c r="CXC360" s="477"/>
      <c r="CXH360" s="477"/>
      <c r="CXK360" s="477"/>
      <c r="CXP360" s="477"/>
      <c r="CXS360" s="477"/>
      <c r="CXX360" s="477"/>
      <c r="CYA360" s="477"/>
      <c r="CYF360" s="477"/>
      <c r="CYI360" s="477"/>
      <c r="CYN360" s="477"/>
      <c r="CYQ360" s="477"/>
      <c r="CYV360" s="477"/>
      <c r="CYY360" s="477"/>
      <c r="CZD360" s="477"/>
      <c r="CZG360" s="477"/>
      <c r="CZL360" s="477"/>
      <c r="CZO360" s="477"/>
      <c r="CZT360" s="477"/>
      <c r="CZW360" s="477"/>
      <c r="DAB360" s="477"/>
      <c r="DAE360" s="477"/>
      <c r="DAJ360" s="477"/>
      <c r="DAM360" s="477"/>
      <c r="DAR360" s="477"/>
      <c r="DAU360" s="477"/>
      <c r="DAZ360" s="477"/>
      <c r="DBC360" s="477"/>
      <c r="DBH360" s="477"/>
      <c r="DBK360" s="477"/>
      <c r="DBP360" s="477"/>
      <c r="DBS360" s="477"/>
      <c r="DBX360" s="477"/>
      <c r="DCA360" s="477"/>
      <c r="DCF360" s="477"/>
      <c r="DCI360" s="477"/>
      <c r="DCN360" s="477"/>
      <c r="DCQ360" s="477"/>
      <c r="DCV360" s="477"/>
      <c r="DCY360" s="477"/>
      <c r="DDD360" s="477"/>
      <c r="DDG360" s="477"/>
      <c r="DDL360" s="477"/>
      <c r="DDO360" s="477"/>
      <c r="DDT360" s="477"/>
      <c r="DDW360" s="477"/>
      <c r="DEB360" s="477"/>
      <c r="DEE360" s="477"/>
      <c r="DEJ360" s="477"/>
      <c r="DEM360" s="477"/>
      <c r="DER360" s="477"/>
      <c r="DEU360" s="477"/>
      <c r="DEZ360" s="477"/>
      <c r="DFC360" s="477"/>
      <c r="DFH360" s="477"/>
      <c r="DFK360" s="477"/>
      <c r="DFP360" s="477"/>
      <c r="DFS360" s="477"/>
      <c r="DFX360" s="477"/>
      <c r="DGA360" s="477"/>
      <c r="DGF360" s="477"/>
      <c r="DGI360" s="477"/>
      <c r="DGN360" s="477"/>
      <c r="DGQ360" s="477"/>
      <c r="DGV360" s="477"/>
      <c r="DGY360" s="477"/>
      <c r="DHD360" s="477"/>
      <c r="DHG360" s="477"/>
      <c r="DHL360" s="477"/>
      <c r="DHO360" s="477"/>
      <c r="DHT360" s="477"/>
      <c r="DHW360" s="477"/>
      <c r="DIB360" s="477"/>
      <c r="DIE360" s="477"/>
      <c r="DIJ360" s="477"/>
      <c r="DIM360" s="477"/>
      <c r="DIR360" s="477"/>
      <c r="DIU360" s="477"/>
      <c r="DIZ360" s="477"/>
      <c r="DJC360" s="477"/>
      <c r="DJH360" s="477"/>
      <c r="DJK360" s="477"/>
      <c r="DJP360" s="477"/>
      <c r="DJS360" s="477"/>
      <c r="DJX360" s="477"/>
      <c r="DKA360" s="477"/>
      <c r="DKF360" s="477"/>
      <c r="DKI360" s="477"/>
      <c r="DKN360" s="477"/>
      <c r="DKQ360" s="477"/>
      <c r="DKV360" s="477"/>
      <c r="DKY360" s="477"/>
      <c r="DLD360" s="477"/>
      <c r="DLG360" s="477"/>
      <c r="DLL360" s="477"/>
      <c r="DLO360" s="477"/>
      <c r="DLT360" s="477"/>
      <c r="DLW360" s="477"/>
      <c r="DMB360" s="477"/>
      <c r="DME360" s="477"/>
      <c r="DMJ360" s="477"/>
      <c r="DMM360" s="477"/>
      <c r="DMR360" s="477"/>
      <c r="DMU360" s="477"/>
      <c r="DMZ360" s="477"/>
      <c r="DNC360" s="477"/>
      <c r="DNH360" s="477"/>
      <c r="DNK360" s="477"/>
      <c r="DNP360" s="477"/>
      <c r="DNS360" s="477"/>
      <c r="DNX360" s="477"/>
      <c r="DOA360" s="477"/>
      <c r="DOF360" s="477"/>
      <c r="DOI360" s="477"/>
      <c r="DON360" s="477"/>
      <c r="DOQ360" s="477"/>
      <c r="DOV360" s="477"/>
      <c r="DOY360" s="477"/>
      <c r="DPD360" s="477"/>
      <c r="DPG360" s="477"/>
      <c r="DPL360" s="477"/>
      <c r="DPO360" s="477"/>
      <c r="DPT360" s="477"/>
      <c r="DPW360" s="477"/>
      <c r="DQB360" s="477"/>
      <c r="DQE360" s="477"/>
      <c r="DQJ360" s="477"/>
      <c r="DQM360" s="477"/>
      <c r="DQR360" s="477"/>
      <c r="DQU360" s="477"/>
      <c r="DQZ360" s="477"/>
      <c r="DRC360" s="477"/>
      <c r="DRH360" s="477"/>
      <c r="DRK360" s="477"/>
      <c r="DRP360" s="477"/>
      <c r="DRS360" s="477"/>
      <c r="DRX360" s="477"/>
      <c r="DSA360" s="477"/>
      <c r="DSF360" s="477"/>
      <c r="DSI360" s="477"/>
      <c r="DSN360" s="477"/>
      <c r="DSQ360" s="477"/>
      <c r="DSV360" s="477"/>
      <c r="DSY360" s="477"/>
      <c r="DTD360" s="477"/>
      <c r="DTG360" s="477"/>
      <c r="DTL360" s="477"/>
      <c r="DTO360" s="477"/>
      <c r="DTT360" s="477"/>
      <c r="DTW360" s="477"/>
      <c r="DUB360" s="477"/>
      <c r="DUE360" s="477"/>
      <c r="DUJ360" s="477"/>
      <c r="DUM360" s="477"/>
      <c r="DUR360" s="477"/>
      <c r="DUU360" s="477"/>
      <c r="DUZ360" s="477"/>
      <c r="DVC360" s="477"/>
      <c r="DVH360" s="477"/>
      <c r="DVK360" s="477"/>
      <c r="DVP360" s="477"/>
      <c r="DVS360" s="477"/>
      <c r="DVX360" s="477"/>
      <c r="DWA360" s="477"/>
      <c r="DWF360" s="477"/>
      <c r="DWI360" s="477"/>
      <c r="DWN360" s="477"/>
      <c r="DWQ360" s="477"/>
      <c r="DWV360" s="477"/>
      <c r="DWY360" s="477"/>
      <c r="DXD360" s="477"/>
      <c r="DXG360" s="477"/>
      <c r="DXL360" s="477"/>
      <c r="DXO360" s="477"/>
      <c r="DXT360" s="477"/>
      <c r="DXW360" s="477"/>
      <c r="DYB360" s="477"/>
      <c r="DYE360" s="477"/>
      <c r="DYJ360" s="477"/>
      <c r="DYM360" s="477"/>
      <c r="DYR360" s="477"/>
      <c r="DYU360" s="477"/>
      <c r="DYZ360" s="477"/>
      <c r="DZC360" s="477"/>
      <c r="DZH360" s="477"/>
      <c r="DZK360" s="477"/>
      <c r="DZP360" s="477"/>
      <c r="DZS360" s="477"/>
      <c r="DZX360" s="477"/>
      <c r="EAA360" s="477"/>
      <c r="EAF360" s="477"/>
      <c r="EAI360" s="477"/>
      <c r="EAN360" s="477"/>
      <c r="EAQ360" s="477"/>
      <c r="EAV360" s="477"/>
      <c r="EAY360" s="477"/>
      <c r="EBD360" s="477"/>
      <c r="EBG360" s="477"/>
      <c r="EBL360" s="477"/>
      <c r="EBO360" s="477"/>
      <c r="EBT360" s="477"/>
      <c r="EBW360" s="477"/>
      <c r="ECB360" s="477"/>
      <c r="ECE360" s="477"/>
      <c r="ECJ360" s="477"/>
      <c r="ECM360" s="477"/>
      <c r="ECR360" s="477"/>
      <c r="ECU360" s="477"/>
      <c r="ECZ360" s="477"/>
      <c r="EDC360" s="477"/>
      <c r="EDH360" s="477"/>
      <c r="EDK360" s="477"/>
      <c r="EDP360" s="477"/>
      <c r="EDS360" s="477"/>
      <c r="EDX360" s="477"/>
      <c r="EEA360" s="477"/>
      <c r="EEF360" s="477"/>
      <c r="EEI360" s="477"/>
      <c r="EEN360" s="477"/>
      <c r="EEQ360" s="477"/>
      <c r="EEV360" s="477"/>
      <c r="EEY360" s="477"/>
      <c r="EFD360" s="477"/>
      <c r="EFG360" s="477"/>
      <c r="EFL360" s="477"/>
      <c r="EFO360" s="477"/>
      <c r="EFT360" s="477"/>
      <c r="EFW360" s="477"/>
      <c r="EGB360" s="477"/>
      <c r="EGE360" s="477"/>
      <c r="EGJ360" s="477"/>
      <c r="EGM360" s="477"/>
      <c r="EGR360" s="477"/>
      <c r="EGU360" s="477"/>
      <c r="EGZ360" s="477"/>
      <c r="EHC360" s="477"/>
      <c r="EHH360" s="477"/>
      <c r="EHK360" s="477"/>
      <c r="EHP360" s="477"/>
      <c r="EHS360" s="477"/>
      <c r="EHX360" s="477"/>
      <c r="EIA360" s="477"/>
      <c r="EIF360" s="477"/>
      <c r="EII360" s="477"/>
      <c r="EIN360" s="477"/>
      <c r="EIQ360" s="477"/>
      <c r="EIV360" s="477"/>
      <c r="EIY360" s="477"/>
      <c r="EJD360" s="477"/>
      <c r="EJG360" s="477"/>
      <c r="EJL360" s="477"/>
      <c r="EJO360" s="477"/>
      <c r="EJT360" s="477"/>
      <c r="EJW360" s="477"/>
      <c r="EKB360" s="477"/>
      <c r="EKE360" s="477"/>
      <c r="EKJ360" s="477"/>
      <c r="EKM360" s="477"/>
      <c r="EKR360" s="477"/>
      <c r="EKU360" s="477"/>
      <c r="EKZ360" s="477"/>
      <c r="ELC360" s="477"/>
      <c r="ELH360" s="477"/>
      <c r="ELK360" s="477"/>
      <c r="ELP360" s="477"/>
      <c r="ELS360" s="477"/>
      <c r="ELX360" s="477"/>
      <c r="EMA360" s="477"/>
      <c r="EMF360" s="477"/>
      <c r="EMI360" s="477"/>
      <c r="EMN360" s="477"/>
      <c r="EMQ360" s="477"/>
      <c r="EMV360" s="477"/>
      <c r="EMY360" s="477"/>
      <c r="END360" s="477"/>
      <c r="ENG360" s="477"/>
      <c r="ENL360" s="477"/>
      <c r="ENO360" s="477"/>
      <c r="ENT360" s="477"/>
      <c r="ENW360" s="477"/>
      <c r="EOB360" s="477"/>
      <c r="EOE360" s="477"/>
      <c r="EOJ360" s="477"/>
      <c r="EOM360" s="477"/>
      <c r="EOR360" s="477"/>
      <c r="EOU360" s="477"/>
      <c r="EOZ360" s="477"/>
      <c r="EPC360" s="477"/>
      <c r="EPH360" s="477"/>
      <c r="EPK360" s="477"/>
      <c r="EPP360" s="477"/>
      <c r="EPS360" s="477"/>
      <c r="EPX360" s="477"/>
      <c r="EQA360" s="477"/>
      <c r="EQF360" s="477"/>
      <c r="EQI360" s="477"/>
      <c r="EQN360" s="477"/>
      <c r="EQQ360" s="477"/>
      <c r="EQV360" s="477"/>
      <c r="EQY360" s="477"/>
      <c r="ERD360" s="477"/>
      <c r="ERG360" s="477"/>
      <c r="ERL360" s="477"/>
      <c r="ERO360" s="477"/>
      <c r="ERT360" s="477"/>
      <c r="ERW360" s="477"/>
      <c r="ESB360" s="477"/>
      <c r="ESE360" s="477"/>
      <c r="ESJ360" s="477"/>
      <c r="ESM360" s="477"/>
      <c r="ESR360" s="477"/>
      <c r="ESU360" s="477"/>
      <c r="ESZ360" s="477"/>
      <c r="ETC360" s="477"/>
      <c r="ETH360" s="477"/>
      <c r="ETK360" s="477"/>
      <c r="ETP360" s="477"/>
      <c r="ETS360" s="477"/>
      <c r="ETX360" s="477"/>
      <c r="EUA360" s="477"/>
      <c r="EUF360" s="477"/>
      <c r="EUI360" s="477"/>
      <c r="EUN360" s="477"/>
      <c r="EUQ360" s="477"/>
      <c r="EUV360" s="477"/>
      <c r="EUY360" s="477"/>
      <c r="EVD360" s="477"/>
      <c r="EVG360" s="477"/>
      <c r="EVL360" s="477"/>
      <c r="EVO360" s="477"/>
      <c r="EVT360" s="477"/>
      <c r="EVW360" s="477"/>
      <c r="EWB360" s="477"/>
      <c r="EWE360" s="477"/>
      <c r="EWJ360" s="477"/>
      <c r="EWM360" s="477"/>
      <c r="EWR360" s="477"/>
      <c r="EWU360" s="477"/>
      <c r="EWZ360" s="477"/>
      <c r="EXC360" s="477"/>
      <c r="EXH360" s="477"/>
      <c r="EXK360" s="477"/>
      <c r="EXP360" s="477"/>
      <c r="EXS360" s="477"/>
      <c r="EXX360" s="477"/>
      <c r="EYA360" s="477"/>
      <c r="EYF360" s="477"/>
      <c r="EYI360" s="477"/>
      <c r="EYN360" s="477"/>
      <c r="EYQ360" s="477"/>
      <c r="EYV360" s="477"/>
      <c r="EYY360" s="477"/>
      <c r="EZD360" s="477"/>
      <c r="EZG360" s="477"/>
      <c r="EZL360" s="477"/>
      <c r="EZO360" s="477"/>
      <c r="EZT360" s="477"/>
      <c r="EZW360" s="477"/>
      <c r="FAB360" s="477"/>
      <c r="FAE360" s="477"/>
      <c r="FAJ360" s="477"/>
      <c r="FAM360" s="477"/>
      <c r="FAR360" s="477"/>
      <c r="FAU360" s="477"/>
      <c r="FAZ360" s="477"/>
      <c r="FBC360" s="477"/>
      <c r="FBH360" s="477"/>
      <c r="FBK360" s="477"/>
      <c r="FBP360" s="477"/>
      <c r="FBS360" s="477"/>
      <c r="FBX360" s="477"/>
      <c r="FCA360" s="477"/>
      <c r="FCF360" s="477"/>
      <c r="FCI360" s="477"/>
      <c r="FCN360" s="477"/>
      <c r="FCQ360" s="477"/>
      <c r="FCV360" s="477"/>
      <c r="FCY360" s="477"/>
      <c r="FDD360" s="477"/>
      <c r="FDG360" s="477"/>
      <c r="FDL360" s="477"/>
      <c r="FDO360" s="477"/>
      <c r="FDT360" s="477"/>
      <c r="FDW360" s="477"/>
      <c r="FEB360" s="477"/>
      <c r="FEE360" s="477"/>
      <c r="FEJ360" s="477"/>
      <c r="FEM360" s="477"/>
      <c r="FER360" s="477"/>
      <c r="FEU360" s="477"/>
      <c r="FEZ360" s="477"/>
      <c r="FFC360" s="477"/>
      <c r="FFH360" s="477"/>
      <c r="FFK360" s="477"/>
      <c r="FFP360" s="477"/>
      <c r="FFS360" s="477"/>
      <c r="FFX360" s="477"/>
      <c r="FGA360" s="477"/>
      <c r="FGF360" s="477"/>
      <c r="FGI360" s="477"/>
      <c r="FGN360" s="477"/>
      <c r="FGQ360" s="477"/>
      <c r="FGV360" s="477"/>
      <c r="FGY360" s="477"/>
      <c r="FHD360" s="477"/>
      <c r="FHG360" s="477"/>
      <c r="FHL360" s="477"/>
      <c r="FHO360" s="477"/>
      <c r="FHT360" s="477"/>
      <c r="FHW360" s="477"/>
      <c r="FIB360" s="477"/>
      <c r="FIE360" s="477"/>
      <c r="FIJ360" s="477"/>
      <c r="FIM360" s="477"/>
      <c r="FIR360" s="477"/>
      <c r="FIU360" s="477"/>
      <c r="FIZ360" s="477"/>
      <c r="FJC360" s="477"/>
      <c r="FJH360" s="477"/>
      <c r="FJK360" s="477"/>
      <c r="FJP360" s="477"/>
      <c r="FJS360" s="477"/>
      <c r="FJX360" s="477"/>
      <c r="FKA360" s="477"/>
      <c r="FKF360" s="477"/>
      <c r="FKI360" s="477"/>
      <c r="FKN360" s="477"/>
      <c r="FKQ360" s="477"/>
      <c r="FKV360" s="477"/>
      <c r="FKY360" s="477"/>
      <c r="FLD360" s="477"/>
      <c r="FLG360" s="477"/>
      <c r="FLL360" s="477"/>
      <c r="FLO360" s="477"/>
      <c r="FLT360" s="477"/>
      <c r="FLW360" s="477"/>
      <c r="FMB360" s="477"/>
      <c r="FME360" s="477"/>
      <c r="FMJ360" s="477"/>
      <c r="FMM360" s="477"/>
      <c r="FMR360" s="477"/>
      <c r="FMU360" s="477"/>
      <c r="FMZ360" s="477"/>
      <c r="FNC360" s="477"/>
      <c r="FNH360" s="477"/>
      <c r="FNK360" s="477"/>
      <c r="FNP360" s="477"/>
      <c r="FNS360" s="477"/>
      <c r="FNX360" s="477"/>
      <c r="FOA360" s="477"/>
      <c r="FOF360" s="477"/>
      <c r="FOI360" s="477"/>
      <c r="FON360" s="477"/>
      <c r="FOQ360" s="477"/>
      <c r="FOV360" s="477"/>
      <c r="FOY360" s="477"/>
      <c r="FPD360" s="477"/>
      <c r="FPG360" s="477"/>
      <c r="FPL360" s="477"/>
      <c r="FPO360" s="477"/>
      <c r="FPT360" s="477"/>
      <c r="FPW360" s="477"/>
      <c r="FQB360" s="477"/>
      <c r="FQE360" s="477"/>
      <c r="FQJ360" s="477"/>
      <c r="FQM360" s="477"/>
      <c r="FQR360" s="477"/>
      <c r="FQU360" s="477"/>
      <c r="FQZ360" s="477"/>
      <c r="FRC360" s="477"/>
      <c r="FRH360" s="477"/>
      <c r="FRK360" s="477"/>
      <c r="FRP360" s="477"/>
      <c r="FRS360" s="477"/>
      <c r="FRX360" s="477"/>
      <c r="FSA360" s="477"/>
      <c r="FSF360" s="477"/>
      <c r="FSI360" s="477"/>
      <c r="FSN360" s="477"/>
      <c r="FSQ360" s="477"/>
      <c r="FSV360" s="477"/>
      <c r="FSY360" s="477"/>
      <c r="FTD360" s="477"/>
      <c r="FTG360" s="477"/>
      <c r="FTL360" s="477"/>
      <c r="FTO360" s="477"/>
      <c r="FTT360" s="477"/>
      <c r="FTW360" s="477"/>
      <c r="FUB360" s="477"/>
      <c r="FUE360" s="477"/>
      <c r="FUJ360" s="477"/>
      <c r="FUM360" s="477"/>
      <c r="FUR360" s="477"/>
      <c r="FUU360" s="477"/>
      <c r="FUZ360" s="477"/>
      <c r="FVC360" s="477"/>
      <c r="FVH360" s="477"/>
      <c r="FVK360" s="477"/>
      <c r="FVP360" s="477"/>
      <c r="FVS360" s="477"/>
      <c r="FVX360" s="477"/>
      <c r="FWA360" s="477"/>
      <c r="FWF360" s="477"/>
      <c r="FWI360" s="477"/>
      <c r="FWN360" s="477"/>
      <c r="FWQ360" s="477"/>
      <c r="FWV360" s="477"/>
      <c r="FWY360" s="477"/>
      <c r="FXD360" s="477"/>
      <c r="FXG360" s="477"/>
      <c r="FXL360" s="477"/>
      <c r="FXO360" s="477"/>
      <c r="FXT360" s="477"/>
      <c r="FXW360" s="477"/>
      <c r="FYB360" s="477"/>
      <c r="FYE360" s="477"/>
      <c r="FYJ360" s="477"/>
      <c r="FYM360" s="477"/>
      <c r="FYR360" s="477"/>
      <c r="FYU360" s="477"/>
      <c r="FYZ360" s="477"/>
      <c r="FZC360" s="477"/>
      <c r="FZH360" s="477"/>
      <c r="FZK360" s="477"/>
      <c r="FZP360" s="477"/>
      <c r="FZS360" s="477"/>
      <c r="FZX360" s="477"/>
      <c r="GAA360" s="477"/>
      <c r="GAF360" s="477"/>
      <c r="GAI360" s="477"/>
      <c r="GAN360" s="477"/>
      <c r="GAQ360" s="477"/>
      <c r="GAV360" s="477"/>
      <c r="GAY360" s="477"/>
      <c r="GBD360" s="477"/>
      <c r="GBG360" s="477"/>
      <c r="GBL360" s="477"/>
      <c r="GBO360" s="477"/>
      <c r="GBT360" s="477"/>
      <c r="GBW360" s="477"/>
      <c r="GCB360" s="477"/>
      <c r="GCE360" s="477"/>
      <c r="GCJ360" s="477"/>
      <c r="GCM360" s="477"/>
      <c r="GCR360" s="477"/>
      <c r="GCU360" s="477"/>
      <c r="GCZ360" s="477"/>
      <c r="GDC360" s="477"/>
      <c r="GDH360" s="477"/>
      <c r="GDK360" s="477"/>
      <c r="GDP360" s="477"/>
      <c r="GDS360" s="477"/>
      <c r="GDX360" s="477"/>
      <c r="GEA360" s="477"/>
      <c r="GEF360" s="477"/>
      <c r="GEI360" s="477"/>
      <c r="GEN360" s="477"/>
      <c r="GEQ360" s="477"/>
      <c r="GEV360" s="477"/>
      <c r="GEY360" s="477"/>
      <c r="GFD360" s="477"/>
      <c r="GFG360" s="477"/>
      <c r="GFL360" s="477"/>
      <c r="GFO360" s="477"/>
      <c r="GFT360" s="477"/>
      <c r="GFW360" s="477"/>
      <c r="GGB360" s="477"/>
      <c r="GGE360" s="477"/>
      <c r="GGJ360" s="477"/>
      <c r="GGM360" s="477"/>
      <c r="GGR360" s="477"/>
      <c r="GGU360" s="477"/>
      <c r="GGZ360" s="477"/>
      <c r="GHC360" s="477"/>
      <c r="GHH360" s="477"/>
      <c r="GHK360" s="477"/>
      <c r="GHP360" s="477"/>
      <c r="GHS360" s="477"/>
      <c r="GHX360" s="477"/>
      <c r="GIA360" s="477"/>
      <c r="GIF360" s="477"/>
      <c r="GII360" s="477"/>
      <c r="GIN360" s="477"/>
      <c r="GIQ360" s="477"/>
      <c r="GIV360" s="477"/>
      <c r="GIY360" s="477"/>
      <c r="GJD360" s="477"/>
      <c r="GJG360" s="477"/>
      <c r="GJL360" s="477"/>
      <c r="GJO360" s="477"/>
      <c r="GJT360" s="477"/>
      <c r="GJW360" s="477"/>
      <c r="GKB360" s="477"/>
      <c r="GKE360" s="477"/>
      <c r="GKJ360" s="477"/>
      <c r="GKM360" s="477"/>
      <c r="GKR360" s="477"/>
      <c r="GKU360" s="477"/>
      <c r="GKZ360" s="477"/>
      <c r="GLC360" s="477"/>
      <c r="GLH360" s="477"/>
      <c r="GLK360" s="477"/>
      <c r="GLP360" s="477"/>
      <c r="GLS360" s="477"/>
      <c r="GLX360" s="477"/>
      <c r="GMA360" s="477"/>
      <c r="GMF360" s="477"/>
      <c r="GMI360" s="477"/>
      <c r="GMN360" s="477"/>
      <c r="GMQ360" s="477"/>
      <c r="GMV360" s="477"/>
      <c r="GMY360" s="477"/>
      <c r="GND360" s="477"/>
      <c r="GNG360" s="477"/>
      <c r="GNL360" s="477"/>
      <c r="GNO360" s="477"/>
      <c r="GNT360" s="477"/>
      <c r="GNW360" s="477"/>
      <c r="GOB360" s="477"/>
      <c r="GOE360" s="477"/>
      <c r="GOJ360" s="477"/>
      <c r="GOM360" s="477"/>
      <c r="GOR360" s="477"/>
      <c r="GOU360" s="477"/>
      <c r="GOZ360" s="477"/>
      <c r="GPC360" s="477"/>
      <c r="GPH360" s="477"/>
      <c r="GPK360" s="477"/>
      <c r="GPP360" s="477"/>
      <c r="GPS360" s="477"/>
      <c r="GPX360" s="477"/>
      <c r="GQA360" s="477"/>
      <c r="GQF360" s="477"/>
      <c r="GQI360" s="477"/>
      <c r="GQN360" s="477"/>
      <c r="GQQ360" s="477"/>
      <c r="GQV360" s="477"/>
      <c r="GQY360" s="477"/>
      <c r="GRD360" s="477"/>
      <c r="GRG360" s="477"/>
      <c r="GRL360" s="477"/>
      <c r="GRO360" s="477"/>
      <c r="GRT360" s="477"/>
      <c r="GRW360" s="477"/>
      <c r="GSB360" s="477"/>
      <c r="GSE360" s="477"/>
      <c r="GSJ360" s="477"/>
      <c r="GSM360" s="477"/>
      <c r="GSR360" s="477"/>
      <c r="GSU360" s="477"/>
      <c r="GSZ360" s="477"/>
      <c r="GTC360" s="477"/>
      <c r="GTH360" s="477"/>
      <c r="GTK360" s="477"/>
      <c r="GTP360" s="477"/>
      <c r="GTS360" s="477"/>
      <c r="GTX360" s="477"/>
      <c r="GUA360" s="477"/>
      <c r="GUF360" s="477"/>
      <c r="GUI360" s="477"/>
      <c r="GUN360" s="477"/>
      <c r="GUQ360" s="477"/>
      <c r="GUV360" s="477"/>
      <c r="GUY360" s="477"/>
      <c r="GVD360" s="477"/>
      <c r="GVG360" s="477"/>
      <c r="GVL360" s="477"/>
      <c r="GVO360" s="477"/>
      <c r="GVT360" s="477"/>
      <c r="GVW360" s="477"/>
      <c r="GWB360" s="477"/>
      <c r="GWE360" s="477"/>
      <c r="GWJ360" s="477"/>
      <c r="GWM360" s="477"/>
      <c r="GWR360" s="477"/>
      <c r="GWU360" s="477"/>
      <c r="GWZ360" s="477"/>
      <c r="GXC360" s="477"/>
      <c r="GXH360" s="477"/>
      <c r="GXK360" s="477"/>
      <c r="GXP360" s="477"/>
      <c r="GXS360" s="477"/>
      <c r="GXX360" s="477"/>
      <c r="GYA360" s="477"/>
      <c r="GYF360" s="477"/>
      <c r="GYI360" s="477"/>
      <c r="GYN360" s="477"/>
      <c r="GYQ360" s="477"/>
      <c r="GYV360" s="477"/>
      <c r="GYY360" s="477"/>
      <c r="GZD360" s="477"/>
      <c r="GZG360" s="477"/>
      <c r="GZL360" s="477"/>
      <c r="GZO360" s="477"/>
      <c r="GZT360" s="477"/>
      <c r="GZW360" s="477"/>
      <c r="HAB360" s="477"/>
      <c r="HAE360" s="477"/>
      <c r="HAJ360" s="477"/>
      <c r="HAM360" s="477"/>
      <c r="HAR360" s="477"/>
      <c r="HAU360" s="477"/>
      <c r="HAZ360" s="477"/>
      <c r="HBC360" s="477"/>
      <c r="HBH360" s="477"/>
      <c r="HBK360" s="477"/>
      <c r="HBP360" s="477"/>
      <c r="HBS360" s="477"/>
      <c r="HBX360" s="477"/>
      <c r="HCA360" s="477"/>
      <c r="HCF360" s="477"/>
      <c r="HCI360" s="477"/>
      <c r="HCN360" s="477"/>
      <c r="HCQ360" s="477"/>
      <c r="HCV360" s="477"/>
      <c r="HCY360" s="477"/>
      <c r="HDD360" s="477"/>
      <c r="HDG360" s="477"/>
      <c r="HDL360" s="477"/>
      <c r="HDO360" s="477"/>
      <c r="HDT360" s="477"/>
      <c r="HDW360" s="477"/>
      <c r="HEB360" s="477"/>
      <c r="HEE360" s="477"/>
      <c r="HEJ360" s="477"/>
      <c r="HEM360" s="477"/>
      <c r="HER360" s="477"/>
      <c r="HEU360" s="477"/>
      <c r="HEZ360" s="477"/>
      <c r="HFC360" s="477"/>
      <c r="HFH360" s="477"/>
      <c r="HFK360" s="477"/>
      <c r="HFP360" s="477"/>
      <c r="HFS360" s="477"/>
      <c r="HFX360" s="477"/>
      <c r="HGA360" s="477"/>
      <c r="HGF360" s="477"/>
      <c r="HGI360" s="477"/>
      <c r="HGN360" s="477"/>
      <c r="HGQ360" s="477"/>
      <c r="HGV360" s="477"/>
      <c r="HGY360" s="477"/>
      <c r="HHD360" s="477"/>
      <c r="HHG360" s="477"/>
      <c r="HHL360" s="477"/>
      <c r="HHO360" s="477"/>
      <c r="HHT360" s="477"/>
      <c r="HHW360" s="477"/>
      <c r="HIB360" s="477"/>
      <c r="HIE360" s="477"/>
      <c r="HIJ360" s="477"/>
      <c r="HIM360" s="477"/>
      <c r="HIR360" s="477"/>
      <c r="HIU360" s="477"/>
      <c r="HIZ360" s="477"/>
      <c r="HJC360" s="477"/>
      <c r="HJH360" s="477"/>
      <c r="HJK360" s="477"/>
      <c r="HJP360" s="477"/>
      <c r="HJS360" s="477"/>
      <c r="HJX360" s="477"/>
      <c r="HKA360" s="477"/>
      <c r="HKF360" s="477"/>
      <c r="HKI360" s="477"/>
      <c r="HKN360" s="477"/>
      <c r="HKQ360" s="477"/>
      <c r="HKV360" s="477"/>
      <c r="HKY360" s="477"/>
      <c r="HLD360" s="477"/>
      <c r="HLG360" s="477"/>
      <c r="HLL360" s="477"/>
      <c r="HLO360" s="477"/>
      <c r="HLT360" s="477"/>
      <c r="HLW360" s="477"/>
      <c r="HMB360" s="477"/>
      <c r="HME360" s="477"/>
      <c r="HMJ360" s="477"/>
      <c r="HMM360" s="477"/>
      <c r="HMR360" s="477"/>
      <c r="HMU360" s="477"/>
      <c r="HMZ360" s="477"/>
      <c r="HNC360" s="477"/>
      <c r="HNH360" s="477"/>
      <c r="HNK360" s="477"/>
      <c r="HNP360" s="477"/>
      <c r="HNS360" s="477"/>
      <c r="HNX360" s="477"/>
      <c r="HOA360" s="477"/>
      <c r="HOF360" s="477"/>
      <c r="HOI360" s="477"/>
      <c r="HON360" s="477"/>
      <c r="HOQ360" s="477"/>
      <c r="HOV360" s="477"/>
      <c r="HOY360" s="477"/>
      <c r="HPD360" s="477"/>
      <c r="HPG360" s="477"/>
      <c r="HPL360" s="477"/>
      <c r="HPO360" s="477"/>
      <c r="HPT360" s="477"/>
      <c r="HPW360" s="477"/>
      <c r="HQB360" s="477"/>
      <c r="HQE360" s="477"/>
      <c r="HQJ360" s="477"/>
      <c r="HQM360" s="477"/>
      <c r="HQR360" s="477"/>
      <c r="HQU360" s="477"/>
      <c r="HQZ360" s="477"/>
      <c r="HRC360" s="477"/>
      <c r="HRH360" s="477"/>
      <c r="HRK360" s="477"/>
      <c r="HRP360" s="477"/>
      <c r="HRS360" s="477"/>
      <c r="HRX360" s="477"/>
      <c r="HSA360" s="477"/>
      <c r="HSF360" s="477"/>
      <c r="HSI360" s="477"/>
      <c r="HSN360" s="477"/>
      <c r="HSQ360" s="477"/>
      <c r="HSV360" s="477"/>
      <c r="HSY360" s="477"/>
      <c r="HTD360" s="477"/>
      <c r="HTG360" s="477"/>
      <c r="HTL360" s="477"/>
      <c r="HTO360" s="477"/>
      <c r="HTT360" s="477"/>
      <c r="HTW360" s="477"/>
      <c r="HUB360" s="477"/>
      <c r="HUE360" s="477"/>
      <c r="HUJ360" s="477"/>
      <c r="HUM360" s="477"/>
      <c r="HUR360" s="477"/>
      <c r="HUU360" s="477"/>
      <c r="HUZ360" s="477"/>
      <c r="HVC360" s="477"/>
      <c r="HVH360" s="477"/>
      <c r="HVK360" s="477"/>
      <c r="HVP360" s="477"/>
      <c r="HVS360" s="477"/>
      <c r="HVX360" s="477"/>
      <c r="HWA360" s="477"/>
      <c r="HWF360" s="477"/>
      <c r="HWI360" s="477"/>
      <c r="HWN360" s="477"/>
      <c r="HWQ360" s="477"/>
      <c r="HWV360" s="477"/>
      <c r="HWY360" s="477"/>
      <c r="HXD360" s="477"/>
      <c r="HXG360" s="477"/>
      <c r="HXL360" s="477"/>
      <c r="HXO360" s="477"/>
      <c r="HXT360" s="477"/>
      <c r="HXW360" s="477"/>
      <c r="HYB360" s="477"/>
      <c r="HYE360" s="477"/>
      <c r="HYJ360" s="477"/>
      <c r="HYM360" s="477"/>
      <c r="HYR360" s="477"/>
      <c r="HYU360" s="477"/>
      <c r="HYZ360" s="477"/>
      <c r="HZC360" s="477"/>
      <c r="HZH360" s="477"/>
      <c r="HZK360" s="477"/>
      <c r="HZP360" s="477"/>
      <c r="HZS360" s="477"/>
      <c r="HZX360" s="477"/>
      <c r="IAA360" s="477"/>
      <c r="IAF360" s="477"/>
      <c r="IAI360" s="477"/>
      <c r="IAN360" s="477"/>
      <c r="IAQ360" s="477"/>
      <c r="IAV360" s="477"/>
      <c r="IAY360" s="477"/>
      <c r="IBD360" s="477"/>
      <c r="IBG360" s="477"/>
      <c r="IBL360" s="477"/>
      <c r="IBO360" s="477"/>
      <c r="IBT360" s="477"/>
      <c r="IBW360" s="477"/>
      <c r="ICB360" s="477"/>
      <c r="ICE360" s="477"/>
      <c r="ICJ360" s="477"/>
      <c r="ICM360" s="477"/>
      <c r="ICR360" s="477"/>
      <c r="ICU360" s="477"/>
      <c r="ICZ360" s="477"/>
      <c r="IDC360" s="477"/>
      <c r="IDH360" s="477"/>
      <c r="IDK360" s="477"/>
      <c r="IDP360" s="477"/>
      <c r="IDS360" s="477"/>
      <c r="IDX360" s="477"/>
      <c r="IEA360" s="477"/>
      <c r="IEF360" s="477"/>
      <c r="IEI360" s="477"/>
      <c r="IEN360" s="477"/>
      <c r="IEQ360" s="477"/>
      <c r="IEV360" s="477"/>
      <c r="IEY360" s="477"/>
      <c r="IFD360" s="477"/>
      <c r="IFG360" s="477"/>
      <c r="IFL360" s="477"/>
      <c r="IFO360" s="477"/>
      <c r="IFT360" s="477"/>
      <c r="IFW360" s="477"/>
      <c r="IGB360" s="477"/>
      <c r="IGE360" s="477"/>
      <c r="IGJ360" s="477"/>
      <c r="IGM360" s="477"/>
      <c r="IGR360" s="477"/>
      <c r="IGU360" s="477"/>
      <c r="IGZ360" s="477"/>
      <c r="IHC360" s="477"/>
      <c r="IHH360" s="477"/>
      <c r="IHK360" s="477"/>
      <c r="IHP360" s="477"/>
      <c r="IHS360" s="477"/>
      <c r="IHX360" s="477"/>
      <c r="IIA360" s="477"/>
      <c r="IIF360" s="477"/>
      <c r="III360" s="477"/>
      <c r="IIN360" s="477"/>
      <c r="IIQ360" s="477"/>
      <c r="IIV360" s="477"/>
      <c r="IIY360" s="477"/>
      <c r="IJD360" s="477"/>
      <c r="IJG360" s="477"/>
      <c r="IJL360" s="477"/>
      <c r="IJO360" s="477"/>
      <c r="IJT360" s="477"/>
      <c r="IJW360" s="477"/>
      <c r="IKB360" s="477"/>
      <c r="IKE360" s="477"/>
      <c r="IKJ360" s="477"/>
      <c r="IKM360" s="477"/>
      <c r="IKR360" s="477"/>
      <c r="IKU360" s="477"/>
      <c r="IKZ360" s="477"/>
      <c r="ILC360" s="477"/>
      <c r="ILH360" s="477"/>
      <c r="ILK360" s="477"/>
      <c r="ILP360" s="477"/>
      <c r="ILS360" s="477"/>
      <c r="ILX360" s="477"/>
      <c r="IMA360" s="477"/>
      <c r="IMF360" s="477"/>
      <c r="IMI360" s="477"/>
      <c r="IMN360" s="477"/>
      <c r="IMQ360" s="477"/>
      <c r="IMV360" s="477"/>
      <c r="IMY360" s="477"/>
      <c r="IND360" s="477"/>
      <c r="ING360" s="477"/>
      <c r="INL360" s="477"/>
      <c r="INO360" s="477"/>
      <c r="INT360" s="477"/>
      <c r="INW360" s="477"/>
      <c r="IOB360" s="477"/>
      <c r="IOE360" s="477"/>
      <c r="IOJ360" s="477"/>
      <c r="IOM360" s="477"/>
      <c r="IOR360" s="477"/>
      <c r="IOU360" s="477"/>
      <c r="IOZ360" s="477"/>
      <c r="IPC360" s="477"/>
      <c r="IPH360" s="477"/>
      <c r="IPK360" s="477"/>
      <c r="IPP360" s="477"/>
      <c r="IPS360" s="477"/>
      <c r="IPX360" s="477"/>
      <c r="IQA360" s="477"/>
      <c r="IQF360" s="477"/>
      <c r="IQI360" s="477"/>
      <c r="IQN360" s="477"/>
      <c r="IQQ360" s="477"/>
      <c r="IQV360" s="477"/>
      <c r="IQY360" s="477"/>
      <c r="IRD360" s="477"/>
      <c r="IRG360" s="477"/>
      <c r="IRL360" s="477"/>
      <c r="IRO360" s="477"/>
      <c r="IRT360" s="477"/>
      <c r="IRW360" s="477"/>
      <c r="ISB360" s="477"/>
      <c r="ISE360" s="477"/>
      <c r="ISJ360" s="477"/>
      <c r="ISM360" s="477"/>
      <c r="ISR360" s="477"/>
      <c r="ISU360" s="477"/>
      <c r="ISZ360" s="477"/>
      <c r="ITC360" s="477"/>
      <c r="ITH360" s="477"/>
      <c r="ITK360" s="477"/>
      <c r="ITP360" s="477"/>
      <c r="ITS360" s="477"/>
      <c r="ITX360" s="477"/>
      <c r="IUA360" s="477"/>
      <c r="IUF360" s="477"/>
      <c r="IUI360" s="477"/>
      <c r="IUN360" s="477"/>
      <c r="IUQ360" s="477"/>
      <c r="IUV360" s="477"/>
      <c r="IUY360" s="477"/>
      <c r="IVD360" s="477"/>
      <c r="IVG360" s="477"/>
      <c r="IVL360" s="477"/>
      <c r="IVO360" s="477"/>
      <c r="IVT360" s="477"/>
      <c r="IVW360" s="477"/>
      <c r="IWB360" s="477"/>
      <c r="IWE360" s="477"/>
      <c r="IWJ360" s="477"/>
      <c r="IWM360" s="477"/>
      <c r="IWR360" s="477"/>
      <c r="IWU360" s="477"/>
      <c r="IWZ360" s="477"/>
      <c r="IXC360" s="477"/>
      <c r="IXH360" s="477"/>
      <c r="IXK360" s="477"/>
      <c r="IXP360" s="477"/>
      <c r="IXS360" s="477"/>
      <c r="IXX360" s="477"/>
      <c r="IYA360" s="477"/>
      <c r="IYF360" s="477"/>
      <c r="IYI360" s="477"/>
      <c r="IYN360" s="477"/>
      <c r="IYQ360" s="477"/>
      <c r="IYV360" s="477"/>
      <c r="IYY360" s="477"/>
      <c r="IZD360" s="477"/>
      <c r="IZG360" s="477"/>
      <c r="IZL360" s="477"/>
      <c r="IZO360" s="477"/>
      <c r="IZT360" s="477"/>
      <c r="IZW360" s="477"/>
      <c r="JAB360" s="477"/>
      <c r="JAE360" s="477"/>
      <c r="JAJ360" s="477"/>
      <c r="JAM360" s="477"/>
      <c r="JAR360" s="477"/>
      <c r="JAU360" s="477"/>
      <c r="JAZ360" s="477"/>
      <c r="JBC360" s="477"/>
      <c r="JBH360" s="477"/>
      <c r="JBK360" s="477"/>
      <c r="JBP360" s="477"/>
      <c r="JBS360" s="477"/>
      <c r="JBX360" s="477"/>
      <c r="JCA360" s="477"/>
      <c r="JCF360" s="477"/>
      <c r="JCI360" s="477"/>
      <c r="JCN360" s="477"/>
      <c r="JCQ360" s="477"/>
      <c r="JCV360" s="477"/>
      <c r="JCY360" s="477"/>
      <c r="JDD360" s="477"/>
      <c r="JDG360" s="477"/>
      <c r="JDL360" s="477"/>
      <c r="JDO360" s="477"/>
      <c r="JDT360" s="477"/>
      <c r="JDW360" s="477"/>
      <c r="JEB360" s="477"/>
      <c r="JEE360" s="477"/>
      <c r="JEJ360" s="477"/>
      <c r="JEM360" s="477"/>
      <c r="JER360" s="477"/>
      <c r="JEU360" s="477"/>
      <c r="JEZ360" s="477"/>
      <c r="JFC360" s="477"/>
      <c r="JFH360" s="477"/>
      <c r="JFK360" s="477"/>
      <c r="JFP360" s="477"/>
      <c r="JFS360" s="477"/>
      <c r="JFX360" s="477"/>
      <c r="JGA360" s="477"/>
      <c r="JGF360" s="477"/>
      <c r="JGI360" s="477"/>
      <c r="JGN360" s="477"/>
      <c r="JGQ360" s="477"/>
      <c r="JGV360" s="477"/>
      <c r="JGY360" s="477"/>
      <c r="JHD360" s="477"/>
      <c r="JHG360" s="477"/>
      <c r="JHL360" s="477"/>
      <c r="JHO360" s="477"/>
      <c r="JHT360" s="477"/>
      <c r="JHW360" s="477"/>
      <c r="JIB360" s="477"/>
      <c r="JIE360" s="477"/>
      <c r="JIJ360" s="477"/>
      <c r="JIM360" s="477"/>
      <c r="JIR360" s="477"/>
      <c r="JIU360" s="477"/>
      <c r="JIZ360" s="477"/>
      <c r="JJC360" s="477"/>
      <c r="JJH360" s="477"/>
      <c r="JJK360" s="477"/>
      <c r="JJP360" s="477"/>
      <c r="JJS360" s="477"/>
      <c r="JJX360" s="477"/>
      <c r="JKA360" s="477"/>
      <c r="JKF360" s="477"/>
      <c r="JKI360" s="477"/>
      <c r="JKN360" s="477"/>
      <c r="JKQ360" s="477"/>
      <c r="JKV360" s="477"/>
      <c r="JKY360" s="477"/>
      <c r="JLD360" s="477"/>
      <c r="JLG360" s="477"/>
      <c r="JLL360" s="477"/>
      <c r="JLO360" s="477"/>
      <c r="JLT360" s="477"/>
      <c r="JLW360" s="477"/>
      <c r="JMB360" s="477"/>
      <c r="JME360" s="477"/>
      <c r="JMJ360" s="477"/>
      <c r="JMM360" s="477"/>
      <c r="JMR360" s="477"/>
      <c r="JMU360" s="477"/>
      <c r="JMZ360" s="477"/>
      <c r="JNC360" s="477"/>
      <c r="JNH360" s="477"/>
      <c r="JNK360" s="477"/>
      <c r="JNP360" s="477"/>
      <c r="JNS360" s="477"/>
      <c r="JNX360" s="477"/>
      <c r="JOA360" s="477"/>
      <c r="JOF360" s="477"/>
      <c r="JOI360" s="477"/>
      <c r="JON360" s="477"/>
      <c r="JOQ360" s="477"/>
      <c r="JOV360" s="477"/>
      <c r="JOY360" s="477"/>
      <c r="JPD360" s="477"/>
      <c r="JPG360" s="477"/>
      <c r="JPL360" s="477"/>
      <c r="JPO360" s="477"/>
      <c r="JPT360" s="477"/>
      <c r="JPW360" s="477"/>
      <c r="JQB360" s="477"/>
      <c r="JQE360" s="477"/>
      <c r="JQJ360" s="477"/>
      <c r="JQM360" s="477"/>
      <c r="JQR360" s="477"/>
      <c r="JQU360" s="477"/>
      <c r="JQZ360" s="477"/>
      <c r="JRC360" s="477"/>
      <c r="JRH360" s="477"/>
      <c r="JRK360" s="477"/>
      <c r="JRP360" s="477"/>
      <c r="JRS360" s="477"/>
      <c r="JRX360" s="477"/>
      <c r="JSA360" s="477"/>
      <c r="JSF360" s="477"/>
      <c r="JSI360" s="477"/>
      <c r="JSN360" s="477"/>
      <c r="JSQ360" s="477"/>
      <c r="JSV360" s="477"/>
      <c r="JSY360" s="477"/>
      <c r="JTD360" s="477"/>
      <c r="JTG360" s="477"/>
      <c r="JTL360" s="477"/>
      <c r="JTO360" s="477"/>
      <c r="JTT360" s="477"/>
      <c r="JTW360" s="477"/>
      <c r="JUB360" s="477"/>
      <c r="JUE360" s="477"/>
      <c r="JUJ360" s="477"/>
      <c r="JUM360" s="477"/>
      <c r="JUR360" s="477"/>
      <c r="JUU360" s="477"/>
      <c r="JUZ360" s="477"/>
      <c r="JVC360" s="477"/>
      <c r="JVH360" s="477"/>
      <c r="JVK360" s="477"/>
      <c r="JVP360" s="477"/>
      <c r="JVS360" s="477"/>
      <c r="JVX360" s="477"/>
      <c r="JWA360" s="477"/>
      <c r="JWF360" s="477"/>
      <c r="JWI360" s="477"/>
      <c r="JWN360" s="477"/>
      <c r="JWQ360" s="477"/>
      <c r="JWV360" s="477"/>
      <c r="JWY360" s="477"/>
      <c r="JXD360" s="477"/>
      <c r="JXG360" s="477"/>
      <c r="JXL360" s="477"/>
      <c r="JXO360" s="477"/>
      <c r="JXT360" s="477"/>
      <c r="JXW360" s="477"/>
      <c r="JYB360" s="477"/>
      <c r="JYE360" s="477"/>
      <c r="JYJ360" s="477"/>
      <c r="JYM360" s="477"/>
      <c r="JYR360" s="477"/>
      <c r="JYU360" s="477"/>
      <c r="JYZ360" s="477"/>
      <c r="JZC360" s="477"/>
      <c r="JZH360" s="477"/>
      <c r="JZK360" s="477"/>
      <c r="JZP360" s="477"/>
      <c r="JZS360" s="477"/>
      <c r="JZX360" s="477"/>
      <c r="KAA360" s="477"/>
      <c r="KAF360" s="477"/>
      <c r="KAI360" s="477"/>
      <c r="KAN360" s="477"/>
      <c r="KAQ360" s="477"/>
      <c r="KAV360" s="477"/>
      <c r="KAY360" s="477"/>
      <c r="KBD360" s="477"/>
      <c r="KBG360" s="477"/>
      <c r="KBL360" s="477"/>
      <c r="KBO360" s="477"/>
      <c r="KBT360" s="477"/>
      <c r="KBW360" s="477"/>
      <c r="KCB360" s="477"/>
      <c r="KCE360" s="477"/>
      <c r="KCJ360" s="477"/>
      <c r="KCM360" s="477"/>
      <c r="KCR360" s="477"/>
      <c r="KCU360" s="477"/>
      <c r="KCZ360" s="477"/>
      <c r="KDC360" s="477"/>
      <c r="KDH360" s="477"/>
      <c r="KDK360" s="477"/>
      <c r="KDP360" s="477"/>
      <c r="KDS360" s="477"/>
      <c r="KDX360" s="477"/>
      <c r="KEA360" s="477"/>
      <c r="KEF360" s="477"/>
      <c r="KEI360" s="477"/>
      <c r="KEN360" s="477"/>
      <c r="KEQ360" s="477"/>
      <c r="KEV360" s="477"/>
      <c r="KEY360" s="477"/>
      <c r="KFD360" s="477"/>
      <c r="KFG360" s="477"/>
      <c r="KFL360" s="477"/>
      <c r="KFO360" s="477"/>
      <c r="KFT360" s="477"/>
      <c r="KFW360" s="477"/>
      <c r="KGB360" s="477"/>
      <c r="KGE360" s="477"/>
      <c r="KGJ360" s="477"/>
      <c r="KGM360" s="477"/>
      <c r="KGR360" s="477"/>
      <c r="KGU360" s="477"/>
      <c r="KGZ360" s="477"/>
      <c r="KHC360" s="477"/>
      <c r="KHH360" s="477"/>
      <c r="KHK360" s="477"/>
      <c r="KHP360" s="477"/>
      <c r="KHS360" s="477"/>
      <c r="KHX360" s="477"/>
      <c r="KIA360" s="477"/>
      <c r="KIF360" s="477"/>
      <c r="KII360" s="477"/>
      <c r="KIN360" s="477"/>
      <c r="KIQ360" s="477"/>
      <c r="KIV360" s="477"/>
      <c r="KIY360" s="477"/>
      <c r="KJD360" s="477"/>
      <c r="KJG360" s="477"/>
      <c r="KJL360" s="477"/>
      <c r="KJO360" s="477"/>
      <c r="KJT360" s="477"/>
      <c r="KJW360" s="477"/>
      <c r="KKB360" s="477"/>
      <c r="KKE360" s="477"/>
      <c r="KKJ360" s="477"/>
      <c r="KKM360" s="477"/>
      <c r="KKR360" s="477"/>
      <c r="KKU360" s="477"/>
      <c r="KKZ360" s="477"/>
      <c r="KLC360" s="477"/>
      <c r="KLH360" s="477"/>
      <c r="KLK360" s="477"/>
      <c r="KLP360" s="477"/>
      <c r="KLS360" s="477"/>
      <c r="KLX360" s="477"/>
      <c r="KMA360" s="477"/>
      <c r="KMF360" s="477"/>
      <c r="KMI360" s="477"/>
      <c r="KMN360" s="477"/>
      <c r="KMQ360" s="477"/>
      <c r="KMV360" s="477"/>
      <c r="KMY360" s="477"/>
      <c r="KND360" s="477"/>
      <c r="KNG360" s="477"/>
      <c r="KNL360" s="477"/>
      <c r="KNO360" s="477"/>
      <c r="KNT360" s="477"/>
      <c r="KNW360" s="477"/>
      <c r="KOB360" s="477"/>
      <c r="KOE360" s="477"/>
      <c r="KOJ360" s="477"/>
      <c r="KOM360" s="477"/>
      <c r="KOR360" s="477"/>
      <c r="KOU360" s="477"/>
      <c r="KOZ360" s="477"/>
      <c r="KPC360" s="477"/>
      <c r="KPH360" s="477"/>
      <c r="KPK360" s="477"/>
      <c r="KPP360" s="477"/>
      <c r="KPS360" s="477"/>
      <c r="KPX360" s="477"/>
      <c r="KQA360" s="477"/>
      <c r="KQF360" s="477"/>
      <c r="KQI360" s="477"/>
      <c r="KQN360" s="477"/>
      <c r="KQQ360" s="477"/>
      <c r="KQV360" s="477"/>
      <c r="KQY360" s="477"/>
      <c r="KRD360" s="477"/>
      <c r="KRG360" s="477"/>
      <c r="KRL360" s="477"/>
      <c r="KRO360" s="477"/>
      <c r="KRT360" s="477"/>
      <c r="KRW360" s="477"/>
      <c r="KSB360" s="477"/>
      <c r="KSE360" s="477"/>
      <c r="KSJ360" s="477"/>
      <c r="KSM360" s="477"/>
      <c r="KSR360" s="477"/>
      <c r="KSU360" s="477"/>
      <c r="KSZ360" s="477"/>
      <c r="KTC360" s="477"/>
      <c r="KTH360" s="477"/>
      <c r="KTK360" s="477"/>
      <c r="KTP360" s="477"/>
      <c r="KTS360" s="477"/>
      <c r="KTX360" s="477"/>
      <c r="KUA360" s="477"/>
      <c r="KUF360" s="477"/>
      <c r="KUI360" s="477"/>
      <c r="KUN360" s="477"/>
      <c r="KUQ360" s="477"/>
      <c r="KUV360" s="477"/>
      <c r="KUY360" s="477"/>
      <c r="KVD360" s="477"/>
      <c r="KVG360" s="477"/>
      <c r="KVL360" s="477"/>
      <c r="KVO360" s="477"/>
      <c r="KVT360" s="477"/>
      <c r="KVW360" s="477"/>
      <c r="KWB360" s="477"/>
      <c r="KWE360" s="477"/>
      <c r="KWJ360" s="477"/>
      <c r="KWM360" s="477"/>
      <c r="KWR360" s="477"/>
      <c r="KWU360" s="477"/>
      <c r="KWZ360" s="477"/>
      <c r="KXC360" s="477"/>
      <c r="KXH360" s="477"/>
      <c r="KXK360" s="477"/>
      <c r="KXP360" s="477"/>
      <c r="KXS360" s="477"/>
      <c r="KXX360" s="477"/>
      <c r="KYA360" s="477"/>
      <c r="KYF360" s="477"/>
      <c r="KYI360" s="477"/>
      <c r="KYN360" s="477"/>
      <c r="KYQ360" s="477"/>
      <c r="KYV360" s="477"/>
      <c r="KYY360" s="477"/>
      <c r="KZD360" s="477"/>
      <c r="KZG360" s="477"/>
      <c r="KZL360" s="477"/>
      <c r="KZO360" s="477"/>
      <c r="KZT360" s="477"/>
      <c r="KZW360" s="477"/>
      <c r="LAB360" s="477"/>
      <c r="LAE360" s="477"/>
      <c r="LAJ360" s="477"/>
      <c r="LAM360" s="477"/>
      <c r="LAR360" s="477"/>
      <c r="LAU360" s="477"/>
      <c r="LAZ360" s="477"/>
      <c r="LBC360" s="477"/>
      <c r="LBH360" s="477"/>
      <c r="LBK360" s="477"/>
      <c r="LBP360" s="477"/>
      <c r="LBS360" s="477"/>
      <c r="LBX360" s="477"/>
      <c r="LCA360" s="477"/>
      <c r="LCF360" s="477"/>
      <c r="LCI360" s="477"/>
      <c r="LCN360" s="477"/>
      <c r="LCQ360" s="477"/>
      <c r="LCV360" s="477"/>
      <c r="LCY360" s="477"/>
      <c r="LDD360" s="477"/>
      <c r="LDG360" s="477"/>
      <c r="LDL360" s="477"/>
      <c r="LDO360" s="477"/>
      <c r="LDT360" s="477"/>
      <c r="LDW360" s="477"/>
      <c r="LEB360" s="477"/>
      <c r="LEE360" s="477"/>
      <c r="LEJ360" s="477"/>
      <c r="LEM360" s="477"/>
      <c r="LER360" s="477"/>
      <c r="LEU360" s="477"/>
      <c r="LEZ360" s="477"/>
      <c r="LFC360" s="477"/>
      <c r="LFH360" s="477"/>
      <c r="LFK360" s="477"/>
      <c r="LFP360" s="477"/>
      <c r="LFS360" s="477"/>
      <c r="LFX360" s="477"/>
      <c r="LGA360" s="477"/>
      <c r="LGF360" s="477"/>
      <c r="LGI360" s="477"/>
      <c r="LGN360" s="477"/>
      <c r="LGQ360" s="477"/>
      <c r="LGV360" s="477"/>
      <c r="LGY360" s="477"/>
      <c r="LHD360" s="477"/>
      <c r="LHG360" s="477"/>
      <c r="LHL360" s="477"/>
      <c r="LHO360" s="477"/>
      <c r="LHT360" s="477"/>
      <c r="LHW360" s="477"/>
      <c r="LIB360" s="477"/>
      <c r="LIE360" s="477"/>
      <c r="LIJ360" s="477"/>
      <c r="LIM360" s="477"/>
      <c r="LIR360" s="477"/>
      <c r="LIU360" s="477"/>
      <c r="LIZ360" s="477"/>
      <c r="LJC360" s="477"/>
      <c r="LJH360" s="477"/>
      <c r="LJK360" s="477"/>
      <c r="LJP360" s="477"/>
      <c r="LJS360" s="477"/>
      <c r="LJX360" s="477"/>
      <c r="LKA360" s="477"/>
      <c r="LKF360" s="477"/>
      <c r="LKI360" s="477"/>
      <c r="LKN360" s="477"/>
      <c r="LKQ360" s="477"/>
      <c r="LKV360" s="477"/>
      <c r="LKY360" s="477"/>
      <c r="LLD360" s="477"/>
      <c r="LLG360" s="477"/>
      <c r="LLL360" s="477"/>
      <c r="LLO360" s="477"/>
      <c r="LLT360" s="477"/>
      <c r="LLW360" s="477"/>
      <c r="LMB360" s="477"/>
      <c r="LME360" s="477"/>
      <c r="LMJ360" s="477"/>
      <c r="LMM360" s="477"/>
      <c r="LMR360" s="477"/>
      <c r="LMU360" s="477"/>
      <c r="LMZ360" s="477"/>
      <c r="LNC360" s="477"/>
      <c r="LNH360" s="477"/>
      <c r="LNK360" s="477"/>
      <c r="LNP360" s="477"/>
      <c r="LNS360" s="477"/>
      <c r="LNX360" s="477"/>
      <c r="LOA360" s="477"/>
      <c r="LOF360" s="477"/>
      <c r="LOI360" s="477"/>
      <c r="LON360" s="477"/>
      <c r="LOQ360" s="477"/>
      <c r="LOV360" s="477"/>
      <c r="LOY360" s="477"/>
      <c r="LPD360" s="477"/>
      <c r="LPG360" s="477"/>
      <c r="LPL360" s="477"/>
      <c r="LPO360" s="477"/>
      <c r="LPT360" s="477"/>
      <c r="LPW360" s="477"/>
      <c r="LQB360" s="477"/>
      <c r="LQE360" s="477"/>
      <c r="LQJ360" s="477"/>
      <c r="LQM360" s="477"/>
      <c r="LQR360" s="477"/>
      <c r="LQU360" s="477"/>
      <c r="LQZ360" s="477"/>
      <c r="LRC360" s="477"/>
      <c r="LRH360" s="477"/>
      <c r="LRK360" s="477"/>
      <c r="LRP360" s="477"/>
      <c r="LRS360" s="477"/>
      <c r="LRX360" s="477"/>
      <c r="LSA360" s="477"/>
      <c r="LSF360" s="477"/>
      <c r="LSI360" s="477"/>
      <c r="LSN360" s="477"/>
      <c r="LSQ360" s="477"/>
      <c r="LSV360" s="477"/>
      <c r="LSY360" s="477"/>
      <c r="LTD360" s="477"/>
      <c r="LTG360" s="477"/>
      <c r="LTL360" s="477"/>
      <c r="LTO360" s="477"/>
      <c r="LTT360" s="477"/>
      <c r="LTW360" s="477"/>
      <c r="LUB360" s="477"/>
      <c r="LUE360" s="477"/>
      <c r="LUJ360" s="477"/>
      <c r="LUM360" s="477"/>
      <c r="LUR360" s="477"/>
      <c r="LUU360" s="477"/>
      <c r="LUZ360" s="477"/>
      <c r="LVC360" s="477"/>
      <c r="LVH360" s="477"/>
      <c r="LVK360" s="477"/>
      <c r="LVP360" s="477"/>
      <c r="LVS360" s="477"/>
      <c r="LVX360" s="477"/>
      <c r="LWA360" s="477"/>
      <c r="LWF360" s="477"/>
      <c r="LWI360" s="477"/>
      <c r="LWN360" s="477"/>
      <c r="LWQ360" s="477"/>
      <c r="LWV360" s="477"/>
      <c r="LWY360" s="477"/>
      <c r="LXD360" s="477"/>
      <c r="LXG360" s="477"/>
      <c r="LXL360" s="477"/>
      <c r="LXO360" s="477"/>
      <c r="LXT360" s="477"/>
      <c r="LXW360" s="477"/>
      <c r="LYB360" s="477"/>
      <c r="LYE360" s="477"/>
      <c r="LYJ360" s="477"/>
      <c r="LYM360" s="477"/>
      <c r="LYR360" s="477"/>
      <c r="LYU360" s="477"/>
      <c r="LYZ360" s="477"/>
      <c r="LZC360" s="477"/>
      <c r="LZH360" s="477"/>
      <c r="LZK360" s="477"/>
      <c r="LZP360" s="477"/>
      <c r="LZS360" s="477"/>
      <c r="LZX360" s="477"/>
      <c r="MAA360" s="477"/>
      <c r="MAF360" s="477"/>
      <c r="MAI360" s="477"/>
      <c r="MAN360" s="477"/>
      <c r="MAQ360" s="477"/>
      <c r="MAV360" s="477"/>
      <c r="MAY360" s="477"/>
      <c r="MBD360" s="477"/>
      <c r="MBG360" s="477"/>
      <c r="MBL360" s="477"/>
      <c r="MBO360" s="477"/>
      <c r="MBT360" s="477"/>
      <c r="MBW360" s="477"/>
      <c r="MCB360" s="477"/>
      <c r="MCE360" s="477"/>
      <c r="MCJ360" s="477"/>
      <c r="MCM360" s="477"/>
      <c r="MCR360" s="477"/>
      <c r="MCU360" s="477"/>
      <c r="MCZ360" s="477"/>
      <c r="MDC360" s="477"/>
      <c r="MDH360" s="477"/>
      <c r="MDK360" s="477"/>
      <c r="MDP360" s="477"/>
      <c r="MDS360" s="477"/>
      <c r="MDX360" s="477"/>
      <c r="MEA360" s="477"/>
      <c r="MEF360" s="477"/>
      <c r="MEI360" s="477"/>
      <c r="MEN360" s="477"/>
      <c r="MEQ360" s="477"/>
      <c r="MEV360" s="477"/>
      <c r="MEY360" s="477"/>
      <c r="MFD360" s="477"/>
      <c r="MFG360" s="477"/>
      <c r="MFL360" s="477"/>
      <c r="MFO360" s="477"/>
      <c r="MFT360" s="477"/>
      <c r="MFW360" s="477"/>
      <c r="MGB360" s="477"/>
      <c r="MGE360" s="477"/>
      <c r="MGJ360" s="477"/>
      <c r="MGM360" s="477"/>
      <c r="MGR360" s="477"/>
      <c r="MGU360" s="477"/>
      <c r="MGZ360" s="477"/>
      <c r="MHC360" s="477"/>
      <c r="MHH360" s="477"/>
      <c r="MHK360" s="477"/>
      <c r="MHP360" s="477"/>
      <c r="MHS360" s="477"/>
      <c r="MHX360" s="477"/>
      <c r="MIA360" s="477"/>
      <c r="MIF360" s="477"/>
      <c r="MII360" s="477"/>
      <c r="MIN360" s="477"/>
      <c r="MIQ360" s="477"/>
      <c r="MIV360" s="477"/>
      <c r="MIY360" s="477"/>
      <c r="MJD360" s="477"/>
      <c r="MJG360" s="477"/>
      <c r="MJL360" s="477"/>
      <c r="MJO360" s="477"/>
      <c r="MJT360" s="477"/>
      <c r="MJW360" s="477"/>
      <c r="MKB360" s="477"/>
      <c r="MKE360" s="477"/>
      <c r="MKJ360" s="477"/>
      <c r="MKM360" s="477"/>
      <c r="MKR360" s="477"/>
      <c r="MKU360" s="477"/>
      <c r="MKZ360" s="477"/>
      <c r="MLC360" s="477"/>
      <c r="MLH360" s="477"/>
      <c r="MLK360" s="477"/>
      <c r="MLP360" s="477"/>
      <c r="MLS360" s="477"/>
      <c r="MLX360" s="477"/>
      <c r="MMA360" s="477"/>
      <c r="MMF360" s="477"/>
      <c r="MMI360" s="477"/>
      <c r="MMN360" s="477"/>
      <c r="MMQ360" s="477"/>
      <c r="MMV360" s="477"/>
      <c r="MMY360" s="477"/>
      <c r="MND360" s="477"/>
      <c r="MNG360" s="477"/>
      <c r="MNL360" s="477"/>
      <c r="MNO360" s="477"/>
      <c r="MNT360" s="477"/>
      <c r="MNW360" s="477"/>
      <c r="MOB360" s="477"/>
      <c r="MOE360" s="477"/>
      <c r="MOJ360" s="477"/>
      <c r="MOM360" s="477"/>
      <c r="MOR360" s="477"/>
      <c r="MOU360" s="477"/>
      <c r="MOZ360" s="477"/>
      <c r="MPC360" s="477"/>
      <c r="MPH360" s="477"/>
      <c r="MPK360" s="477"/>
      <c r="MPP360" s="477"/>
      <c r="MPS360" s="477"/>
      <c r="MPX360" s="477"/>
      <c r="MQA360" s="477"/>
      <c r="MQF360" s="477"/>
      <c r="MQI360" s="477"/>
      <c r="MQN360" s="477"/>
      <c r="MQQ360" s="477"/>
      <c r="MQV360" s="477"/>
      <c r="MQY360" s="477"/>
      <c r="MRD360" s="477"/>
      <c r="MRG360" s="477"/>
      <c r="MRL360" s="477"/>
      <c r="MRO360" s="477"/>
      <c r="MRT360" s="477"/>
      <c r="MRW360" s="477"/>
      <c r="MSB360" s="477"/>
      <c r="MSE360" s="477"/>
      <c r="MSJ360" s="477"/>
      <c r="MSM360" s="477"/>
      <c r="MSR360" s="477"/>
      <c r="MSU360" s="477"/>
      <c r="MSZ360" s="477"/>
      <c r="MTC360" s="477"/>
      <c r="MTH360" s="477"/>
      <c r="MTK360" s="477"/>
      <c r="MTP360" s="477"/>
      <c r="MTS360" s="477"/>
      <c r="MTX360" s="477"/>
      <c r="MUA360" s="477"/>
      <c r="MUF360" s="477"/>
      <c r="MUI360" s="477"/>
      <c r="MUN360" s="477"/>
      <c r="MUQ360" s="477"/>
      <c r="MUV360" s="477"/>
      <c r="MUY360" s="477"/>
      <c r="MVD360" s="477"/>
      <c r="MVG360" s="477"/>
      <c r="MVL360" s="477"/>
      <c r="MVO360" s="477"/>
      <c r="MVT360" s="477"/>
      <c r="MVW360" s="477"/>
      <c r="MWB360" s="477"/>
      <c r="MWE360" s="477"/>
      <c r="MWJ360" s="477"/>
      <c r="MWM360" s="477"/>
      <c r="MWR360" s="477"/>
      <c r="MWU360" s="477"/>
      <c r="MWZ360" s="477"/>
      <c r="MXC360" s="477"/>
      <c r="MXH360" s="477"/>
      <c r="MXK360" s="477"/>
      <c r="MXP360" s="477"/>
      <c r="MXS360" s="477"/>
      <c r="MXX360" s="477"/>
      <c r="MYA360" s="477"/>
      <c r="MYF360" s="477"/>
      <c r="MYI360" s="477"/>
      <c r="MYN360" s="477"/>
      <c r="MYQ360" s="477"/>
      <c r="MYV360" s="477"/>
      <c r="MYY360" s="477"/>
      <c r="MZD360" s="477"/>
      <c r="MZG360" s="477"/>
      <c r="MZL360" s="477"/>
      <c r="MZO360" s="477"/>
      <c r="MZT360" s="477"/>
      <c r="MZW360" s="477"/>
      <c r="NAB360" s="477"/>
      <c r="NAE360" s="477"/>
      <c r="NAJ360" s="477"/>
      <c r="NAM360" s="477"/>
      <c r="NAR360" s="477"/>
      <c r="NAU360" s="477"/>
      <c r="NAZ360" s="477"/>
      <c r="NBC360" s="477"/>
      <c r="NBH360" s="477"/>
      <c r="NBK360" s="477"/>
      <c r="NBP360" s="477"/>
      <c r="NBS360" s="477"/>
      <c r="NBX360" s="477"/>
      <c r="NCA360" s="477"/>
      <c r="NCF360" s="477"/>
      <c r="NCI360" s="477"/>
      <c r="NCN360" s="477"/>
      <c r="NCQ360" s="477"/>
      <c r="NCV360" s="477"/>
      <c r="NCY360" s="477"/>
      <c r="NDD360" s="477"/>
      <c r="NDG360" s="477"/>
      <c r="NDL360" s="477"/>
      <c r="NDO360" s="477"/>
      <c r="NDT360" s="477"/>
      <c r="NDW360" s="477"/>
      <c r="NEB360" s="477"/>
      <c r="NEE360" s="477"/>
      <c r="NEJ360" s="477"/>
      <c r="NEM360" s="477"/>
      <c r="NER360" s="477"/>
      <c r="NEU360" s="477"/>
      <c r="NEZ360" s="477"/>
      <c r="NFC360" s="477"/>
      <c r="NFH360" s="477"/>
      <c r="NFK360" s="477"/>
      <c r="NFP360" s="477"/>
      <c r="NFS360" s="477"/>
      <c r="NFX360" s="477"/>
      <c r="NGA360" s="477"/>
      <c r="NGF360" s="477"/>
      <c r="NGI360" s="477"/>
      <c r="NGN360" s="477"/>
      <c r="NGQ360" s="477"/>
      <c r="NGV360" s="477"/>
      <c r="NGY360" s="477"/>
      <c r="NHD360" s="477"/>
      <c r="NHG360" s="477"/>
      <c r="NHL360" s="477"/>
      <c r="NHO360" s="477"/>
      <c r="NHT360" s="477"/>
      <c r="NHW360" s="477"/>
      <c r="NIB360" s="477"/>
      <c r="NIE360" s="477"/>
      <c r="NIJ360" s="477"/>
      <c r="NIM360" s="477"/>
      <c r="NIR360" s="477"/>
      <c r="NIU360" s="477"/>
      <c r="NIZ360" s="477"/>
      <c r="NJC360" s="477"/>
      <c r="NJH360" s="477"/>
      <c r="NJK360" s="477"/>
      <c r="NJP360" s="477"/>
      <c r="NJS360" s="477"/>
      <c r="NJX360" s="477"/>
      <c r="NKA360" s="477"/>
      <c r="NKF360" s="477"/>
      <c r="NKI360" s="477"/>
      <c r="NKN360" s="477"/>
      <c r="NKQ360" s="477"/>
      <c r="NKV360" s="477"/>
      <c r="NKY360" s="477"/>
      <c r="NLD360" s="477"/>
      <c r="NLG360" s="477"/>
      <c r="NLL360" s="477"/>
      <c r="NLO360" s="477"/>
      <c r="NLT360" s="477"/>
      <c r="NLW360" s="477"/>
      <c r="NMB360" s="477"/>
      <c r="NME360" s="477"/>
      <c r="NMJ360" s="477"/>
      <c r="NMM360" s="477"/>
      <c r="NMR360" s="477"/>
      <c r="NMU360" s="477"/>
      <c r="NMZ360" s="477"/>
      <c r="NNC360" s="477"/>
      <c r="NNH360" s="477"/>
      <c r="NNK360" s="477"/>
      <c r="NNP360" s="477"/>
      <c r="NNS360" s="477"/>
      <c r="NNX360" s="477"/>
      <c r="NOA360" s="477"/>
      <c r="NOF360" s="477"/>
      <c r="NOI360" s="477"/>
      <c r="NON360" s="477"/>
      <c r="NOQ360" s="477"/>
      <c r="NOV360" s="477"/>
      <c r="NOY360" s="477"/>
      <c r="NPD360" s="477"/>
      <c r="NPG360" s="477"/>
      <c r="NPL360" s="477"/>
      <c r="NPO360" s="477"/>
      <c r="NPT360" s="477"/>
      <c r="NPW360" s="477"/>
      <c r="NQB360" s="477"/>
      <c r="NQE360" s="477"/>
      <c r="NQJ360" s="477"/>
      <c r="NQM360" s="477"/>
      <c r="NQR360" s="477"/>
      <c r="NQU360" s="477"/>
      <c r="NQZ360" s="477"/>
      <c r="NRC360" s="477"/>
      <c r="NRH360" s="477"/>
      <c r="NRK360" s="477"/>
      <c r="NRP360" s="477"/>
      <c r="NRS360" s="477"/>
      <c r="NRX360" s="477"/>
      <c r="NSA360" s="477"/>
      <c r="NSF360" s="477"/>
      <c r="NSI360" s="477"/>
      <c r="NSN360" s="477"/>
      <c r="NSQ360" s="477"/>
      <c r="NSV360" s="477"/>
      <c r="NSY360" s="477"/>
      <c r="NTD360" s="477"/>
      <c r="NTG360" s="477"/>
      <c r="NTL360" s="477"/>
      <c r="NTO360" s="477"/>
      <c r="NTT360" s="477"/>
      <c r="NTW360" s="477"/>
      <c r="NUB360" s="477"/>
      <c r="NUE360" s="477"/>
      <c r="NUJ360" s="477"/>
      <c r="NUM360" s="477"/>
      <c r="NUR360" s="477"/>
      <c r="NUU360" s="477"/>
      <c r="NUZ360" s="477"/>
      <c r="NVC360" s="477"/>
      <c r="NVH360" s="477"/>
      <c r="NVK360" s="477"/>
      <c r="NVP360" s="477"/>
      <c r="NVS360" s="477"/>
      <c r="NVX360" s="477"/>
      <c r="NWA360" s="477"/>
      <c r="NWF360" s="477"/>
      <c r="NWI360" s="477"/>
      <c r="NWN360" s="477"/>
      <c r="NWQ360" s="477"/>
      <c r="NWV360" s="477"/>
      <c r="NWY360" s="477"/>
      <c r="NXD360" s="477"/>
      <c r="NXG360" s="477"/>
      <c r="NXL360" s="477"/>
      <c r="NXO360" s="477"/>
      <c r="NXT360" s="477"/>
      <c r="NXW360" s="477"/>
      <c r="NYB360" s="477"/>
      <c r="NYE360" s="477"/>
      <c r="NYJ360" s="477"/>
      <c r="NYM360" s="477"/>
      <c r="NYR360" s="477"/>
      <c r="NYU360" s="477"/>
      <c r="NYZ360" s="477"/>
      <c r="NZC360" s="477"/>
      <c r="NZH360" s="477"/>
      <c r="NZK360" s="477"/>
      <c r="NZP360" s="477"/>
      <c r="NZS360" s="477"/>
      <c r="NZX360" s="477"/>
      <c r="OAA360" s="477"/>
      <c r="OAF360" s="477"/>
      <c r="OAI360" s="477"/>
      <c r="OAN360" s="477"/>
      <c r="OAQ360" s="477"/>
      <c r="OAV360" s="477"/>
      <c r="OAY360" s="477"/>
      <c r="OBD360" s="477"/>
      <c r="OBG360" s="477"/>
      <c r="OBL360" s="477"/>
      <c r="OBO360" s="477"/>
      <c r="OBT360" s="477"/>
      <c r="OBW360" s="477"/>
      <c r="OCB360" s="477"/>
      <c r="OCE360" s="477"/>
      <c r="OCJ360" s="477"/>
      <c r="OCM360" s="477"/>
      <c r="OCR360" s="477"/>
      <c r="OCU360" s="477"/>
      <c r="OCZ360" s="477"/>
      <c r="ODC360" s="477"/>
      <c r="ODH360" s="477"/>
      <c r="ODK360" s="477"/>
      <c r="ODP360" s="477"/>
      <c r="ODS360" s="477"/>
      <c r="ODX360" s="477"/>
      <c r="OEA360" s="477"/>
      <c r="OEF360" s="477"/>
      <c r="OEI360" s="477"/>
      <c r="OEN360" s="477"/>
      <c r="OEQ360" s="477"/>
      <c r="OEV360" s="477"/>
      <c r="OEY360" s="477"/>
      <c r="OFD360" s="477"/>
      <c r="OFG360" s="477"/>
      <c r="OFL360" s="477"/>
      <c r="OFO360" s="477"/>
      <c r="OFT360" s="477"/>
      <c r="OFW360" s="477"/>
      <c r="OGB360" s="477"/>
      <c r="OGE360" s="477"/>
      <c r="OGJ360" s="477"/>
      <c r="OGM360" s="477"/>
      <c r="OGR360" s="477"/>
      <c r="OGU360" s="477"/>
      <c r="OGZ360" s="477"/>
      <c r="OHC360" s="477"/>
      <c r="OHH360" s="477"/>
      <c r="OHK360" s="477"/>
      <c r="OHP360" s="477"/>
      <c r="OHS360" s="477"/>
      <c r="OHX360" s="477"/>
      <c r="OIA360" s="477"/>
      <c r="OIF360" s="477"/>
      <c r="OII360" s="477"/>
      <c r="OIN360" s="477"/>
      <c r="OIQ360" s="477"/>
      <c r="OIV360" s="477"/>
      <c r="OIY360" s="477"/>
      <c r="OJD360" s="477"/>
      <c r="OJG360" s="477"/>
      <c r="OJL360" s="477"/>
      <c r="OJO360" s="477"/>
      <c r="OJT360" s="477"/>
      <c r="OJW360" s="477"/>
      <c r="OKB360" s="477"/>
      <c r="OKE360" s="477"/>
      <c r="OKJ360" s="477"/>
      <c r="OKM360" s="477"/>
      <c r="OKR360" s="477"/>
      <c r="OKU360" s="477"/>
      <c r="OKZ360" s="477"/>
      <c r="OLC360" s="477"/>
      <c r="OLH360" s="477"/>
      <c r="OLK360" s="477"/>
      <c r="OLP360" s="477"/>
      <c r="OLS360" s="477"/>
      <c r="OLX360" s="477"/>
      <c r="OMA360" s="477"/>
      <c r="OMF360" s="477"/>
      <c r="OMI360" s="477"/>
      <c r="OMN360" s="477"/>
      <c r="OMQ360" s="477"/>
      <c r="OMV360" s="477"/>
      <c r="OMY360" s="477"/>
      <c r="OND360" s="477"/>
      <c r="ONG360" s="477"/>
      <c r="ONL360" s="477"/>
      <c r="ONO360" s="477"/>
      <c r="ONT360" s="477"/>
      <c r="ONW360" s="477"/>
      <c r="OOB360" s="477"/>
      <c r="OOE360" s="477"/>
      <c r="OOJ360" s="477"/>
      <c r="OOM360" s="477"/>
      <c r="OOR360" s="477"/>
      <c r="OOU360" s="477"/>
      <c r="OOZ360" s="477"/>
      <c r="OPC360" s="477"/>
      <c r="OPH360" s="477"/>
      <c r="OPK360" s="477"/>
      <c r="OPP360" s="477"/>
      <c r="OPS360" s="477"/>
      <c r="OPX360" s="477"/>
      <c r="OQA360" s="477"/>
      <c r="OQF360" s="477"/>
      <c r="OQI360" s="477"/>
      <c r="OQN360" s="477"/>
      <c r="OQQ360" s="477"/>
      <c r="OQV360" s="477"/>
      <c r="OQY360" s="477"/>
      <c r="ORD360" s="477"/>
      <c r="ORG360" s="477"/>
      <c r="ORL360" s="477"/>
      <c r="ORO360" s="477"/>
      <c r="ORT360" s="477"/>
      <c r="ORW360" s="477"/>
      <c r="OSB360" s="477"/>
      <c r="OSE360" s="477"/>
      <c r="OSJ360" s="477"/>
      <c r="OSM360" s="477"/>
      <c r="OSR360" s="477"/>
      <c r="OSU360" s="477"/>
      <c r="OSZ360" s="477"/>
      <c r="OTC360" s="477"/>
      <c r="OTH360" s="477"/>
      <c r="OTK360" s="477"/>
      <c r="OTP360" s="477"/>
      <c r="OTS360" s="477"/>
      <c r="OTX360" s="477"/>
      <c r="OUA360" s="477"/>
      <c r="OUF360" s="477"/>
      <c r="OUI360" s="477"/>
      <c r="OUN360" s="477"/>
      <c r="OUQ360" s="477"/>
      <c r="OUV360" s="477"/>
      <c r="OUY360" s="477"/>
      <c r="OVD360" s="477"/>
      <c r="OVG360" s="477"/>
      <c r="OVL360" s="477"/>
      <c r="OVO360" s="477"/>
      <c r="OVT360" s="477"/>
      <c r="OVW360" s="477"/>
      <c r="OWB360" s="477"/>
      <c r="OWE360" s="477"/>
      <c r="OWJ360" s="477"/>
      <c r="OWM360" s="477"/>
      <c r="OWR360" s="477"/>
      <c r="OWU360" s="477"/>
      <c r="OWZ360" s="477"/>
      <c r="OXC360" s="477"/>
      <c r="OXH360" s="477"/>
      <c r="OXK360" s="477"/>
      <c r="OXP360" s="477"/>
      <c r="OXS360" s="477"/>
      <c r="OXX360" s="477"/>
      <c r="OYA360" s="477"/>
      <c r="OYF360" s="477"/>
      <c r="OYI360" s="477"/>
      <c r="OYN360" s="477"/>
      <c r="OYQ360" s="477"/>
      <c r="OYV360" s="477"/>
      <c r="OYY360" s="477"/>
      <c r="OZD360" s="477"/>
      <c r="OZG360" s="477"/>
      <c r="OZL360" s="477"/>
      <c r="OZO360" s="477"/>
      <c r="OZT360" s="477"/>
      <c r="OZW360" s="477"/>
      <c r="PAB360" s="477"/>
      <c r="PAE360" s="477"/>
      <c r="PAJ360" s="477"/>
      <c r="PAM360" s="477"/>
      <c r="PAR360" s="477"/>
      <c r="PAU360" s="477"/>
      <c r="PAZ360" s="477"/>
      <c r="PBC360" s="477"/>
      <c r="PBH360" s="477"/>
      <c r="PBK360" s="477"/>
      <c r="PBP360" s="477"/>
      <c r="PBS360" s="477"/>
      <c r="PBX360" s="477"/>
      <c r="PCA360" s="477"/>
      <c r="PCF360" s="477"/>
      <c r="PCI360" s="477"/>
      <c r="PCN360" s="477"/>
      <c r="PCQ360" s="477"/>
      <c r="PCV360" s="477"/>
      <c r="PCY360" s="477"/>
      <c r="PDD360" s="477"/>
      <c r="PDG360" s="477"/>
      <c r="PDL360" s="477"/>
      <c r="PDO360" s="477"/>
      <c r="PDT360" s="477"/>
      <c r="PDW360" s="477"/>
      <c r="PEB360" s="477"/>
      <c r="PEE360" s="477"/>
      <c r="PEJ360" s="477"/>
      <c r="PEM360" s="477"/>
      <c r="PER360" s="477"/>
      <c r="PEU360" s="477"/>
      <c r="PEZ360" s="477"/>
      <c r="PFC360" s="477"/>
      <c r="PFH360" s="477"/>
      <c r="PFK360" s="477"/>
      <c r="PFP360" s="477"/>
      <c r="PFS360" s="477"/>
      <c r="PFX360" s="477"/>
      <c r="PGA360" s="477"/>
      <c r="PGF360" s="477"/>
      <c r="PGI360" s="477"/>
      <c r="PGN360" s="477"/>
      <c r="PGQ360" s="477"/>
      <c r="PGV360" s="477"/>
      <c r="PGY360" s="477"/>
      <c r="PHD360" s="477"/>
      <c r="PHG360" s="477"/>
      <c r="PHL360" s="477"/>
      <c r="PHO360" s="477"/>
      <c r="PHT360" s="477"/>
      <c r="PHW360" s="477"/>
      <c r="PIB360" s="477"/>
      <c r="PIE360" s="477"/>
      <c r="PIJ360" s="477"/>
      <c r="PIM360" s="477"/>
      <c r="PIR360" s="477"/>
      <c r="PIU360" s="477"/>
      <c r="PIZ360" s="477"/>
      <c r="PJC360" s="477"/>
      <c r="PJH360" s="477"/>
      <c r="PJK360" s="477"/>
      <c r="PJP360" s="477"/>
      <c r="PJS360" s="477"/>
      <c r="PJX360" s="477"/>
      <c r="PKA360" s="477"/>
      <c r="PKF360" s="477"/>
      <c r="PKI360" s="477"/>
      <c r="PKN360" s="477"/>
      <c r="PKQ360" s="477"/>
      <c r="PKV360" s="477"/>
      <c r="PKY360" s="477"/>
      <c r="PLD360" s="477"/>
      <c r="PLG360" s="477"/>
      <c r="PLL360" s="477"/>
      <c r="PLO360" s="477"/>
      <c r="PLT360" s="477"/>
      <c r="PLW360" s="477"/>
      <c r="PMB360" s="477"/>
      <c r="PME360" s="477"/>
      <c r="PMJ360" s="477"/>
      <c r="PMM360" s="477"/>
      <c r="PMR360" s="477"/>
      <c r="PMU360" s="477"/>
      <c r="PMZ360" s="477"/>
      <c r="PNC360" s="477"/>
      <c r="PNH360" s="477"/>
      <c r="PNK360" s="477"/>
      <c r="PNP360" s="477"/>
      <c r="PNS360" s="477"/>
      <c r="PNX360" s="477"/>
      <c r="POA360" s="477"/>
      <c r="POF360" s="477"/>
      <c r="POI360" s="477"/>
      <c r="PON360" s="477"/>
      <c r="POQ360" s="477"/>
      <c r="POV360" s="477"/>
      <c r="POY360" s="477"/>
      <c r="PPD360" s="477"/>
      <c r="PPG360" s="477"/>
      <c r="PPL360" s="477"/>
      <c r="PPO360" s="477"/>
      <c r="PPT360" s="477"/>
      <c r="PPW360" s="477"/>
      <c r="PQB360" s="477"/>
      <c r="PQE360" s="477"/>
      <c r="PQJ360" s="477"/>
      <c r="PQM360" s="477"/>
      <c r="PQR360" s="477"/>
      <c r="PQU360" s="477"/>
      <c r="PQZ360" s="477"/>
      <c r="PRC360" s="477"/>
      <c r="PRH360" s="477"/>
      <c r="PRK360" s="477"/>
      <c r="PRP360" s="477"/>
      <c r="PRS360" s="477"/>
      <c r="PRX360" s="477"/>
      <c r="PSA360" s="477"/>
      <c r="PSF360" s="477"/>
      <c r="PSI360" s="477"/>
      <c r="PSN360" s="477"/>
      <c r="PSQ360" s="477"/>
      <c r="PSV360" s="477"/>
      <c r="PSY360" s="477"/>
      <c r="PTD360" s="477"/>
      <c r="PTG360" s="477"/>
      <c r="PTL360" s="477"/>
      <c r="PTO360" s="477"/>
      <c r="PTT360" s="477"/>
      <c r="PTW360" s="477"/>
      <c r="PUB360" s="477"/>
      <c r="PUE360" s="477"/>
      <c r="PUJ360" s="477"/>
      <c r="PUM360" s="477"/>
      <c r="PUR360" s="477"/>
      <c r="PUU360" s="477"/>
      <c r="PUZ360" s="477"/>
      <c r="PVC360" s="477"/>
      <c r="PVH360" s="477"/>
      <c r="PVK360" s="477"/>
      <c r="PVP360" s="477"/>
      <c r="PVS360" s="477"/>
      <c r="PVX360" s="477"/>
      <c r="PWA360" s="477"/>
      <c r="PWF360" s="477"/>
      <c r="PWI360" s="477"/>
      <c r="PWN360" s="477"/>
      <c r="PWQ360" s="477"/>
      <c r="PWV360" s="477"/>
      <c r="PWY360" s="477"/>
      <c r="PXD360" s="477"/>
      <c r="PXG360" s="477"/>
      <c r="PXL360" s="477"/>
      <c r="PXO360" s="477"/>
      <c r="PXT360" s="477"/>
      <c r="PXW360" s="477"/>
      <c r="PYB360" s="477"/>
      <c r="PYE360" s="477"/>
      <c r="PYJ360" s="477"/>
      <c r="PYM360" s="477"/>
      <c r="PYR360" s="477"/>
      <c r="PYU360" s="477"/>
      <c r="PYZ360" s="477"/>
      <c r="PZC360" s="477"/>
      <c r="PZH360" s="477"/>
      <c r="PZK360" s="477"/>
      <c r="PZP360" s="477"/>
      <c r="PZS360" s="477"/>
      <c r="PZX360" s="477"/>
      <c r="QAA360" s="477"/>
      <c r="QAF360" s="477"/>
      <c r="QAI360" s="477"/>
      <c r="QAN360" s="477"/>
      <c r="QAQ360" s="477"/>
      <c r="QAV360" s="477"/>
      <c r="QAY360" s="477"/>
      <c r="QBD360" s="477"/>
      <c r="QBG360" s="477"/>
      <c r="QBL360" s="477"/>
      <c r="QBO360" s="477"/>
      <c r="QBT360" s="477"/>
      <c r="QBW360" s="477"/>
      <c r="QCB360" s="477"/>
      <c r="QCE360" s="477"/>
      <c r="QCJ360" s="477"/>
      <c r="QCM360" s="477"/>
      <c r="QCR360" s="477"/>
      <c r="QCU360" s="477"/>
      <c r="QCZ360" s="477"/>
      <c r="QDC360" s="477"/>
      <c r="QDH360" s="477"/>
      <c r="QDK360" s="477"/>
      <c r="QDP360" s="477"/>
      <c r="QDS360" s="477"/>
      <c r="QDX360" s="477"/>
      <c r="QEA360" s="477"/>
      <c r="QEF360" s="477"/>
      <c r="QEI360" s="477"/>
      <c r="QEN360" s="477"/>
      <c r="QEQ360" s="477"/>
      <c r="QEV360" s="477"/>
      <c r="QEY360" s="477"/>
      <c r="QFD360" s="477"/>
      <c r="QFG360" s="477"/>
      <c r="QFL360" s="477"/>
      <c r="QFO360" s="477"/>
      <c r="QFT360" s="477"/>
      <c r="QFW360" s="477"/>
      <c r="QGB360" s="477"/>
      <c r="QGE360" s="477"/>
      <c r="QGJ360" s="477"/>
      <c r="QGM360" s="477"/>
      <c r="QGR360" s="477"/>
      <c r="QGU360" s="477"/>
      <c r="QGZ360" s="477"/>
      <c r="QHC360" s="477"/>
      <c r="QHH360" s="477"/>
      <c r="QHK360" s="477"/>
      <c r="QHP360" s="477"/>
      <c r="QHS360" s="477"/>
      <c r="QHX360" s="477"/>
      <c r="QIA360" s="477"/>
      <c r="QIF360" s="477"/>
      <c r="QII360" s="477"/>
      <c r="QIN360" s="477"/>
      <c r="QIQ360" s="477"/>
      <c r="QIV360" s="477"/>
      <c r="QIY360" s="477"/>
      <c r="QJD360" s="477"/>
      <c r="QJG360" s="477"/>
      <c r="QJL360" s="477"/>
      <c r="QJO360" s="477"/>
      <c r="QJT360" s="477"/>
      <c r="QJW360" s="477"/>
      <c r="QKB360" s="477"/>
      <c r="QKE360" s="477"/>
      <c r="QKJ360" s="477"/>
      <c r="QKM360" s="477"/>
      <c r="QKR360" s="477"/>
      <c r="QKU360" s="477"/>
      <c r="QKZ360" s="477"/>
      <c r="QLC360" s="477"/>
      <c r="QLH360" s="477"/>
      <c r="QLK360" s="477"/>
      <c r="QLP360" s="477"/>
      <c r="QLS360" s="477"/>
      <c r="QLX360" s="477"/>
      <c r="QMA360" s="477"/>
      <c r="QMF360" s="477"/>
      <c r="QMI360" s="477"/>
      <c r="QMN360" s="477"/>
      <c r="QMQ360" s="477"/>
      <c r="QMV360" s="477"/>
      <c r="QMY360" s="477"/>
      <c r="QND360" s="477"/>
      <c r="QNG360" s="477"/>
      <c r="QNL360" s="477"/>
      <c r="QNO360" s="477"/>
      <c r="QNT360" s="477"/>
      <c r="QNW360" s="477"/>
      <c r="QOB360" s="477"/>
      <c r="QOE360" s="477"/>
      <c r="QOJ360" s="477"/>
      <c r="QOM360" s="477"/>
      <c r="QOR360" s="477"/>
      <c r="QOU360" s="477"/>
      <c r="QOZ360" s="477"/>
      <c r="QPC360" s="477"/>
      <c r="QPH360" s="477"/>
      <c r="QPK360" s="477"/>
      <c r="QPP360" s="477"/>
      <c r="QPS360" s="477"/>
      <c r="QPX360" s="477"/>
      <c r="QQA360" s="477"/>
      <c r="QQF360" s="477"/>
      <c r="QQI360" s="477"/>
      <c r="QQN360" s="477"/>
      <c r="QQQ360" s="477"/>
      <c r="QQV360" s="477"/>
      <c r="QQY360" s="477"/>
      <c r="QRD360" s="477"/>
      <c r="QRG360" s="477"/>
      <c r="QRL360" s="477"/>
      <c r="QRO360" s="477"/>
      <c r="QRT360" s="477"/>
      <c r="QRW360" s="477"/>
      <c r="QSB360" s="477"/>
      <c r="QSE360" s="477"/>
      <c r="QSJ360" s="477"/>
      <c r="QSM360" s="477"/>
      <c r="QSR360" s="477"/>
      <c r="QSU360" s="477"/>
      <c r="QSZ360" s="477"/>
      <c r="QTC360" s="477"/>
      <c r="QTH360" s="477"/>
      <c r="QTK360" s="477"/>
      <c r="QTP360" s="477"/>
      <c r="QTS360" s="477"/>
      <c r="QTX360" s="477"/>
      <c r="QUA360" s="477"/>
      <c r="QUF360" s="477"/>
      <c r="QUI360" s="477"/>
      <c r="QUN360" s="477"/>
      <c r="QUQ360" s="477"/>
      <c r="QUV360" s="477"/>
      <c r="QUY360" s="477"/>
      <c r="QVD360" s="477"/>
      <c r="QVG360" s="477"/>
      <c r="QVL360" s="477"/>
      <c r="QVO360" s="477"/>
      <c r="QVT360" s="477"/>
      <c r="QVW360" s="477"/>
      <c r="QWB360" s="477"/>
      <c r="QWE360" s="477"/>
      <c r="QWJ360" s="477"/>
      <c r="QWM360" s="477"/>
      <c r="QWR360" s="477"/>
      <c r="QWU360" s="477"/>
      <c r="QWZ360" s="477"/>
      <c r="QXC360" s="477"/>
      <c r="QXH360" s="477"/>
      <c r="QXK360" s="477"/>
      <c r="QXP360" s="477"/>
      <c r="QXS360" s="477"/>
      <c r="QXX360" s="477"/>
      <c r="QYA360" s="477"/>
      <c r="QYF360" s="477"/>
      <c r="QYI360" s="477"/>
      <c r="QYN360" s="477"/>
      <c r="QYQ360" s="477"/>
      <c r="QYV360" s="477"/>
      <c r="QYY360" s="477"/>
      <c r="QZD360" s="477"/>
      <c r="QZG360" s="477"/>
      <c r="QZL360" s="477"/>
      <c r="QZO360" s="477"/>
      <c r="QZT360" s="477"/>
      <c r="QZW360" s="477"/>
      <c r="RAB360" s="477"/>
      <c r="RAE360" s="477"/>
      <c r="RAJ360" s="477"/>
      <c r="RAM360" s="477"/>
      <c r="RAR360" s="477"/>
      <c r="RAU360" s="477"/>
      <c r="RAZ360" s="477"/>
      <c r="RBC360" s="477"/>
      <c r="RBH360" s="477"/>
      <c r="RBK360" s="477"/>
      <c r="RBP360" s="477"/>
      <c r="RBS360" s="477"/>
      <c r="RBX360" s="477"/>
      <c r="RCA360" s="477"/>
      <c r="RCF360" s="477"/>
      <c r="RCI360" s="477"/>
      <c r="RCN360" s="477"/>
      <c r="RCQ360" s="477"/>
      <c r="RCV360" s="477"/>
      <c r="RCY360" s="477"/>
      <c r="RDD360" s="477"/>
      <c r="RDG360" s="477"/>
      <c r="RDL360" s="477"/>
      <c r="RDO360" s="477"/>
      <c r="RDT360" s="477"/>
      <c r="RDW360" s="477"/>
      <c r="REB360" s="477"/>
      <c r="REE360" s="477"/>
      <c r="REJ360" s="477"/>
      <c r="REM360" s="477"/>
      <c r="RER360" s="477"/>
      <c r="REU360" s="477"/>
      <c r="REZ360" s="477"/>
      <c r="RFC360" s="477"/>
      <c r="RFH360" s="477"/>
      <c r="RFK360" s="477"/>
      <c r="RFP360" s="477"/>
      <c r="RFS360" s="477"/>
      <c r="RFX360" s="477"/>
      <c r="RGA360" s="477"/>
      <c r="RGF360" s="477"/>
      <c r="RGI360" s="477"/>
      <c r="RGN360" s="477"/>
      <c r="RGQ360" s="477"/>
      <c r="RGV360" s="477"/>
      <c r="RGY360" s="477"/>
      <c r="RHD360" s="477"/>
      <c r="RHG360" s="477"/>
      <c r="RHL360" s="477"/>
      <c r="RHO360" s="477"/>
      <c r="RHT360" s="477"/>
      <c r="RHW360" s="477"/>
      <c r="RIB360" s="477"/>
      <c r="RIE360" s="477"/>
      <c r="RIJ360" s="477"/>
      <c r="RIM360" s="477"/>
      <c r="RIR360" s="477"/>
      <c r="RIU360" s="477"/>
      <c r="RIZ360" s="477"/>
      <c r="RJC360" s="477"/>
      <c r="RJH360" s="477"/>
      <c r="RJK360" s="477"/>
      <c r="RJP360" s="477"/>
      <c r="RJS360" s="477"/>
      <c r="RJX360" s="477"/>
      <c r="RKA360" s="477"/>
      <c r="RKF360" s="477"/>
      <c r="RKI360" s="477"/>
      <c r="RKN360" s="477"/>
      <c r="RKQ360" s="477"/>
      <c r="RKV360" s="477"/>
      <c r="RKY360" s="477"/>
      <c r="RLD360" s="477"/>
      <c r="RLG360" s="477"/>
      <c r="RLL360" s="477"/>
      <c r="RLO360" s="477"/>
      <c r="RLT360" s="477"/>
      <c r="RLW360" s="477"/>
      <c r="RMB360" s="477"/>
      <c r="RME360" s="477"/>
      <c r="RMJ360" s="477"/>
      <c r="RMM360" s="477"/>
      <c r="RMR360" s="477"/>
      <c r="RMU360" s="477"/>
      <c r="RMZ360" s="477"/>
      <c r="RNC360" s="477"/>
      <c r="RNH360" s="477"/>
      <c r="RNK360" s="477"/>
      <c r="RNP360" s="477"/>
      <c r="RNS360" s="477"/>
      <c r="RNX360" s="477"/>
      <c r="ROA360" s="477"/>
      <c r="ROF360" s="477"/>
      <c r="ROI360" s="477"/>
      <c r="RON360" s="477"/>
      <c r="ROQ360" s="477"/>
      <c r="ROV360" s="477"/>
      <c r="ROY360" s="477"/>
      <c r="RPD360" s="477"/>
      <c r="RPG360" s="477"/>
      <c r="RPL360" s="477"/>
      <c r="RPO360" s="477"/>
      <c r="RPT360" s="477"/>
      <c r="RPW360" s="477"/>
      <c r="RQB360" s="477"/>
      <c r="RQE360" s="477"/>
      <c r="RQJ360" s="477"/>
      <c r="RQM360" s="477"/>
      <c r="RQR360" s="477"/>
      <c r="RQU360" s="477"/>
      <c r="RQZ360" s="477"/>
      <c r="RRC360" s="477"/>
      <c r="RRH360" s="477"/>
      <c r="RRK360" s="477"/>
      <c r="RRP360" s="477"/>
      <c r="RRS360" s="477"/>
      <c r="RRX360" s="477"/>
      <c r="RSA360" s="477"/>
      <c r="RSF360" s="477"/>
      <c r="RSI360" s="477"/>
      <c r="RSN360" s="477"/>
      <c r="RSQ360" s="477"/>
      <c r="RSV360" s="477"/>
      <c r="RSY360" s="477"/>
      <c r="RTD360" s="477"/>
      <c r="RTG360" s="477"/>
      <c r="RTL360" s="477"/>
      <c r="RTO360" s="477"/>
      <c r="RTT360" s="477"/>
      <c r="RTW360" s="477"/>
      <c r="RUB360" s="477"/>
      <c r="RUE360" s="477"/>
      <c r="RUJ360" s="477"/>
      <c r="RUM360" s="477"/>
      <c r="RUR360" s="477"/>
      <c r="RUU360" s="477"/>
      <c r="RUZ360" s="477"/>
      <c r="RVC360" s="477"/>
      <c r="RVH360" s="477"/>
      <c r="RVK360" s="477"/>
      <c r="RVP360" s="477"/>
      <c r="RVS360" s="477"/>
      <c r="RVX360" s="477"/>
      <c r="RWA360" s="477"/>
      <c r="RWF360" s="477"/>
      <c r="RWI360" s="477"/>
      <c r="RWN360" s="477"/>
      <c r="RWQ360" s="477"/>
      <c r="RWV360" s="477"/>
      <c r="RWY360" s="477"/>
      <c r="RXD360" s="477"/>
      <c r="RXG360" s="477"/>
      <c r="RXL360" s="477"/>
      <c r="RXO360" s="477"/>
      <c r="RXT360" s="477"/>
      <c r="RXW360" s="477"/>
      <c r="RYB360" s="477"/>
      <c r="RYE360" s="477"/>
      <c r="RYJ360" s="477"/>
      <c r="RYM360" s="477"/>
      <c r="RYR360" s="477"/>
      <c r="RYU360" s="477"/>
      <c r="RYZ360" s="477"/>
      <c r="RZC360" s="477"/>
      <c r="RZH360" s="477"/>
      <c r="RZK360" s="477"/>
      <c r="RZP360" s="477"/>
      <c r="RZS360" s="477"/>
      <c r="RZX360" s="477"/>
      <c r="SAA360" s="477"/>
      <c r="SAF360" s="477"/>
      <c r="SAI360" s="477"/>
      <c r="SAN360" s="477"/>
      <c r="SAQ360" s="477"/>
      <c r="SAV360" s="477"/>
      <c r="SAY360" s="477"/>
      <c r="SBD360" s="477"/>
      <c r="SBG360" s="477"/>
      <c r="SBL360" s="477"/>
      <c r="SBO360" s="477"/>
      <c r="SBT360" s="477"/>
      <c r="SBW360" s="477"/>
      <c r="SCB360" s="477"/>
      <c r="SCE360" s="477"/>
      <c r="SCJ360" s="477"/>
      <c r="SCM360" s="477"/>
      <c r="SCR360" s="477"/>
      <c r="SCU360" s="477"/>
      <c r="SCZ360" s="477"/>
      <c r="SDC360" s="477"/>
      <c r="SDH360" s="477"/>
      <c r="SDK360" s="477"/>
      <c r="SDP360" s="477"/>
      <c r="SDS360" s="477"/>
      <c r="SDX360" s="477"/>
      <c r="SEA360" s="477"/>
      <c r="SEF360" s="477"/>
      <c r="SEI360" s="477"/>
      <c r="SEN360" s="477"/>
      <c r="SEQ360" s="477"/>
      <c r="SEV360" s="477"/>
      <c r="SEY360" s="477"/>
      <c r="SFD360" s="477"/>
      <c r="SFG360" s="477"/>
      <c r="SFL360" s="477"/>
      <c r="SFO360" s="477"/>
      <c r="SFT360" s="477"/>
      <c r="SFW360" s="477"/>
      <c r="SGB360" s="477"/>
      <c r="SGE360" s="477"/>
      <c r="SGJ360" s="477"/>
      <c r="SGM360" s="477"/>
      <c r="SGR360" s="477"/>
      <c r="SGU360" s="477"/>
      <c r="SGZ360" s="477"/>
      <c r="SHC360" s="477"/>
      <c r="SHH360" s="477"/>
      <c r="SHK360" s="477"/>
      <c r="SHP360" s="477"/>
      <c r="SHS360" s="477"/>
      <c r="SHX360" s="477"/>
      <c r="SIA360" s="477"/>
      <c r="SIF360" s="477"/>
      <c r="SII360" s="477"/>
      <c r="SIN360" s="477"/>
      <c r="SIQ360" s="477"/>
      <c r="SIV360" s="477"/>
      <c r="SIY360" s="477"/>
      <c r="SJD360" s="477"/>
      <c r="SJG360" s="477"/>
      <c r="SJL360" s="477"/>
      <c r="SJO360" s="477"/>
      <c r="SJT360" s="477"/>
      <c r="SJW360" s="477"/>
      <c r="SKB360" s="477"/>
      <c r="SKE360" s="477"/>
      <c r="SKJ360" s="477"/>
      <c r="SKM360" s="477"/>
      <c r="SKR360" s="477"/>
      <c r="SKU360" s="477"/>
      <c r="SKZ360" s="477"/>
      <c r="SLC360" s="477"/>
      <c r="SLH360" s="477"/>
      <c r="SLK360" s="477"/>
      <c r="SLP360" s="477"/>
      <c r="SLS360" s="477"/>
      <c r="SLX360" s="477"/>
      <c r="SMA360" s="477"/>
      <c r="SMF360" s="477"/>
      <c r="SMI360" s="477"/>
      <c r="SMN360" s="477"/>
      <c r="SMQ360" s="477"/>
      <c r="SMV360" s="477"/>
      <c r="SMY360" s="477"/>
      <c r="SND360" s="477"/>
      <c r="SNG360" s="477"/>
      <c r="SNL360" s="477"/>
      <c r="SNO360" s="477"/>
      <c r="SNT360" s="477"/>
      <c r="SNW360" s="477"/>
      <c r="SOB360" s="477"/>
      <c r="SOE360" s="477"/>
      <c r="SOJ360" s="477"/>
      <c r="SOM360" s="477"/>
      <c r="SOR360" s="477"/>
      <c r="SOU360" s="477"/>
      <c r="SOZ360" s="477"/>
      <c r="SPC360" s="477"/>
      <c r="SPH360" s="477"/>
      <c r="SPK360" s="477"/>
      <c r="SPP360" s="477"/>
      <c r="SPS360" s="477"/>
      <c r="SPX360" s="477"/>
      <c r="SQA360" s="477"/>
      <c r="SQF360" s="477"/>
      <c r="SQI360" s="477"/>
      <c r="SQN360" s="477"/>
      <c r="SQQ360" s="477"/>
      <c r="SQV360" s="477"/>
      <c r="SQY360" s="477"/>
      <c r="SRD360" s="477"/>
      <c r="SRG360" s="477"/>
      <c r="SRL360" s="477"/>
      <c r="SRO360" s="477"/>
      <c r="SRT360" s="477"/>
      <c r="SRW360" s="477"/>
      <c r="SSB360" s="477"/>
      <c r="SSE360" s="477"/>
      <c r="SSJ360" s="477"/>
      <c r="SSM360" s="477"/>
      <c r="SSR360" s="477"/>
      <c r="SSU360" s="477"/>
      <c r="SSZ360" s="477"/>
      <c r="STC360" s="477"/>
      <c r="STH360" s="477"/>
      <c r="STK360" s="477"/>
      <c r="STP360" s="477"/>
      <c r="STS360" s="477"/>
      <c r="STX360" s="477"/>
      <c r="SUA360" s="477"/>
      <c r="SUF360" s="477"/>
      <c r="SUI360" s="477"/>
      <c r="SUN360" s="477"/>
      <c r="SUQ360" s="477"/>
      <c r="SUV360" s="477"/>
      <c r="SUY360" s="477"/>
      <c r="SVD360" s="477"/>
      <c r="SVG360" s="477"/>
      <c r="SVL360" s="477"/>
      <c r="SVO360" s="477"/>
      <c r="SVT360" s="477"/>
      <c r="SVW360" s="477"/>
      <c r="SWB360" s="477"/>
      <c r="SWE360" s="477"/>
      <c r="SWJ360" s="477"/>
      <c r="SWM360" s="477"/>
      <c r="SWR360" s="477"/>
      <c r="SWU360" s="477"/>
      <c r="SWZ360" s="477"/>
      <c r="SXC360" s="477"/>
      <c r="SXH360" s="477"/>
      <c r="SXK360" s="477"/>
      <c r="SXP360" s="477"/>
      <c r="SXS360" s="477"/>
      <c r="SXX360" s="477"/>
      <c r="SYA360" s="477"/>
      <c r="SYF360" s="477"/>
      <c r="SYI360" s="477"/>
      <c r="SYN360" s="477"/>
      <c r="SYQ360" s="477"/>
      <c r="SYV360" s="477"/>
      <c r="SYY360" s="477"/>
      <c r="SZD360" s="477"/>
      <c r="SZG360" s="477"/>
      <c r="SZL360" s="477"/>
      <c r="SZO360" s="477"/>
      <c r="SZT360" s="477"/>
      <c r="SZW360" s="477"/>
      <c r="TAB360" s="477"/>
      <c r="TAE360" s="477"/>
      <c r="TAJ360" s="477"/>
      <c r="TAM360" s="477"/>
      <c r="TAR360" s="477"/>
      <c r="TAU360" s="477"/>
      <c r="TAZ360" s="477"/>
      <c r="TBC360" s="477"/>
      <c r="TBH360" s="477"/>
      <c r="TBK360" s="477"/>
      <c r="TBP360" s="477"/>
      <c r="TBS360" s="477"/>
      <c r="TBX360" s="477"/>
      <c r="TCA360" s="477"/>
      <c r="TCF360" s="477"/>
      <c r="TCI360" s="477"/>
      <c r="TCN360" s="477"/>
      <c r="TCQ360" s="477"/>
      <c r="TCV360" s="477"/>
      <c r="TCY360" s="477"/>
      <c r="TDD360" s="477"/>
      <c r="TDG360" s="477"/>
      <c r="TDL360" s="477"/>
      <c r="TDO360" s="477"/>
      <c r="TDT360" s="477"/>
      <c r="TDW360" s="477"/>
      <c r="TEB360" s="477"/>
      <c r="TEE360" s="477"/>
      <c r="TEJ360" s="477"/>
      <c r="TEM360" s="477"/>
      <c r="TER360" s="477"/>
      <c r="TEU360" s="477"/>
      <c r="TEZ360" s="477"/>
      <c r="TFC360" s="477"/>
      <c r="TFH360" s="477"/>
      <c r="TFK360" s="477"/>
      <c r="TFP360" s="477"/>
      <c r="TFS360" s="477"/>
      <c r="TFX360" s="477"/>
      <c r="TGA360" s="477"/>
      <c r="TGF360" s="477"/>
      <c r="TGI360" s="477"/>
      <c r="TGN360" s="477"/>
      <c r="TGQ360" s="477"/>
      <c r="TGV360" s="477"/>
      <c r="TGY360" s="477"/>
      <c r="THD360" s="477"/>
      <c r="THG360" s="477"/>
      <c r="THL360" s="477"/>
      <c r="THO360" s="477"/>
      <c r="THT360" s="477"/>
      <c r="THW360" s="477"/>
      <c r="TIB360" s="477"/>
      <c r="TIE360" s="477"/>
      <c r="TIJ360" s="477"/>
      <c r="TIM360" s="477"/>
      <c r="TIR360" s="477"/>
      <c r="TIU360" s="477"/>
      <c r="TIZ360" s="477"/>
      <c r="TJC360" s="477"/>
      <c r="TJH360" s="477"/>
      <c r="TJK360" s="477"/>
      <c r="TJP360" s="477"/>
      <c r="TJS360" s="477"/>
      <c r="TJX360" s="477"/>
      <c r="TKA360" s="477"/>
      <c r="TKF360" s="477"/>
      <c r="TKI360" s="477"/>
      <c r="TKN360" s="477"/>
      <c r="TKQ360" s="477"/>
      <c r="TKV360" s="477"/>
      <c r="TKY360" s="477"/>
      <c r="TLD360" s="477"/>
      <c r="TLG360" s="477"/>
      <c r="TLL360" s="477"/>
      <c r="TLO360" s="477"/>
      <c r="TLT360" s="477"/>
      <c r="TLW360" s="477"/>
      <c r="TMB360" s="477"/>
      <c r="TME360" s="477"/>
      <c r="TMJ360" s="477"/>
      <c r="TMM360" s="477"/>
      <c r="TMR360" s="477"/>
      <c r="TMU360" s="477"/>
      <c r="TMZ360" s="477"/>
      <c r="TNC360" s="477"/>
      <c r="TNH360" s="477"/>
      <c r="TNK360" s="477"/>
      <c r="TNP360" s="477"/>
      <c r="TNS360" s="477"/>
      <c r="TNX360" s="477"/>
      <c r="TOA360" s="477"/>
      <c r="TOF360" s="477"/>
      <c r="TOI360" s="477"/>
      <c r="TON360" s="477"/>
      <c r="TOQ360" s="477"/>
      <c r="TOV360" s="477"/>
      <c r="TOY360" s="477"/>
      <c r="TPD360" s="477"/>
      <c r="TPG360" s="477"/>
      <c r="TPL360" s="477"/>
      <c r="TPO360" s="477"/>
      <c r="TPT360" s="477"/>
      <c r="TPW360" s="477"/>
      <c r="TQB360" s="477"/>
      <c r="TQE360" s="477"/>
      <c r="TQJ360" s="477"/>
      <c r="TQM360" s="477"/>
      <c r="TQR360" s="477"/>
      <c r="TQU360" s="477"/>
      <c r="TQZ360" s="477"/>
      <c r="TRC360" s="477"/>
      <c r="TRH360" s="477"/>
      <c r="TRK360" s="477"/>
      <c r="TRP360" s="477"/>
      <c r="TRS360" s="477"/>
      <c r="TRX360" s="477"/>
      <c r="TSA360" s="477"/>
      <c r="TSF360" s="477"/>
      <c r="TSI360" s="477"/>
      <c r="TSN360" s="477"/>
      <c r="TSQ360" s="477"/>
      <c r="TSV360" s="477"/>
      <c r="TSY360" s="477"/>
      <c r="TTD360" s="477"/>
      <c r="TTG360" s="477"/>
      <c r="TTL360" s="477"/>
      <c r="TTO360" s="477"/>
      <c r="TTT360" s="477"/>
      <c r="TTW360" s="477"/>
      <c r="TUB360" s="477"/>
      <c r="TUE360" s="477"/>
      <c r="TUJ360" s="477"/>
      <c r="TUM360" s="477"/>
      <c r="TUR360" s="477"/>
      <c r="TUU360" s="477"/>
      <c r="TUZ360" s="477"/>
      <c r="TVC360" s="477"/>
      <c r="TVH360" s="477"/>
      <c r="TVK360" s="477"/>
      <c r="TVP360" s="477"/>
      <c r="TVS360" s="477"/>
      <c r="TVX360" s="477"/>
      <c r="TWA360" s="477"/>
      <c r="TWF360" s="477"/>
      <c r="TWI360" s="477"/>
      <c r="TWN360" s="477"/>
      <c r="TWQ360" s="477"/>
      <c r="TWV360" s="477"/>
      <c r="TWY360" s="477"/>
      <c r="TXD360" s="477"/>
      <c r="TXG360" s="477"/>
      <c r="TXL360" s="477"/>
      <c r="TXO360" s="477"/>
      <c r="TXT360" s="477"/>
      <c r="TXW360" s="477"/>
      <c r="TYB360" s="477"/>
      <c r="TYE360" s="477"/>
      <c r="TYJ360" s="477"/>
      <c r="TYM360" s="477"/>
      <c r="TYR360" s="477"/>
      <c r="TYU360" s="477"/>
      <c r="TYZ360" s="477"/>
      <c r="TZC360" s="477"/>
      <c r="TZH360" s="477"/>
      <c r="TZK360" s="477"/>
      <c r="TZP360" s="477"/>
      <c r="TZS360" s="477"/>
      <c r="TZX360" s="477"/>
      <c r="UAA360" s="477"/>
      <c r="UAF360" s="477"/>
      <c r="UAI360" s="477"/>
      <c r="UAN360" s="477"/>
      <c r="UAQ360" s="477"/>
      <c r="UAV360" s="477"/>
      <c r="UAY360" s="477"/>
      <c r="UBD360" s="477"/>
      <c r="UBG360" s="477"/>
      <c r="UBL360" s="477"/>
      <c r="UBO360" s="477"/>
      <c r="UBT360" s="477"/>
      <c r="UBW360" s="477"/>
      <c r="UCB360" s="477"/>
      <c r="UCE360" s="477"/>
      <c r="UCJ360" s="477"/>
      <c r="UCM360" s="477"/>
      <c r="UCR360" s="477"/>
      <c r="UCU360" s="477"/>
      <c r="UCZ360" s="477"/>
      <c r="UDC360" s="477"/>
      <c r="UDH360" s="477"/>
      <c r="UDK360" s="477"/>
      <c r="UDP360" s="477"/>
      <c r="UDS360" s="477"/>
      <c r="UDX360" s="477"/>
      <c r="UEA360" s="477"/>
      <c r="UEF360" s="477"/>
      <c r="UEI360" s="477"/>
      <c r="UEN360" s="477"/>
      <c r="UEQ360" s="477"/>
      <c r="UEV360" s="477"/>
      <c r="UEY360" s="477"/>
      <c r="UFD360" s="477"/>
      <c r="UFG360" s="477"/>
      <c r="UFL360" s="477"/>
      <c r="UFO360" s="477"/>
      <c r="UFT360" s="477"/>
      <c r="UFW360" s="477"/>
      <c r="UGB360" s="477"/>
      <c r="UGE360" s="477"/>
      <c r="UGJ360" s="477"/>
      <c r="UGM360" s="477"/>
      <c r="UGR360" s="477"/>
      <c r="UGU360" s="477"/>
      <c r="UGZ360" s="477"/>
      <c r="UHC360" s="477"/>
      <c r="UHH360" s="477"/>
      <c r="UHK360" s="477"/>
      <c r="UHP360" s="477"/>
      <c r="UHS360" s="477"/>
      <c r="UHX360" s="477"/>
      <c r="UIA360" s="477"/>
      <c r="UIF360" s="477"/>
      <c r="UII360" s="477"/>
      <c r="UIN360" s="477"/>
      <c r="UIQ360" s="477"/>
      <c r="UIV360" s="477"/>
      <c r="UIY360" s="477"/>
      <c r="UJD360" s="477"/>
      <c r="UJG360" s="477"/>
      <c r="UJL360" s="477"/>
      <c r="UJO360" s="477"/>
      <c r="UJT360" s="477"/>
      <c r="UJW360" s="477"/>
      <c r="UKB360" s="477"/>
      <c r="UKE360" s="477"/>
      <c r="UKJ360" s="477"/>
      <c r="UKM360" s="477"/>
      <c r="UKR360" s="477"/>
      <c r="UKU360" s="477"/>
      <c r="UKZ360" s="477"/>
      <c r="ULC360" s="477"/>
      <c r="ULH360" s="477"/>
      <c r="ULK360" s="477"/>
      <c r="ULP360" s="477"/>
      <c r="ULS360" s="477"/>
      <c r="ULX360" s="477"/>
      <c r="UMA360" s="477"/>
      <c r="UMF360" s="477"/>
      <c r="UMI360" s="477"/>
      <c r="UMN360" s="477"/>
      <c r="UMQ360" s="477"/>
      <c r="UMV360" s="477"/>
      <c r="UMY360" s="477"/>
      <c r="UND360" s="477"/>
      <c r="UNG360" s="477"/>
      <c r="UNL360" s="477"/>
      <c r="UNO360" s="477"/>
      <c r="UNT360" s="477"/>
      <c r="UNW360" s="477"/>
      <c r="UOB360" s="477"/>
      <c r="UOE360" s="477"/>
      <c r="UOJ360" s="477"/>
      <c r="UOM360" s="477"/>
      <c r="UOR360" s="477"/>
      <c r="UOU360" s="477"/>
      <c r="UOZ360" s="477"/>
      <c r="UPC360" s="477"/>
      <c r="UPH360" s="477"/>
      <c r="UPK360" s="477"/>
      <c r="UPP360" s="477"/>
      <c r="UPS360" s="477"/>
      <c r="UPX360" s="477"/>
      <c r="UQA360" s="477"/>
      <c r="UQF360" s="477"/>
      <c r="UQI360" s="477"/>
      <c r="UQN360" s="477"/>
      <c r="UQQ360" s="477"/>
      <c r="UQV360" s="477"/>
      <c r="UQY360" s="477"/>
      <c r="URD360" s="477"/>
      <c r="URG360" s="477"/>
      <c r="URL360" s="477"/>
      <c r="URO360" s="477"/>
      <c r="URT360" s="477"/>
      <c r="URW360" s="477"/>
      <c r="USB360" s="477"/>
      <c r="USE360" s="477"/>
      <c r="USJ360" s="477"/>
      <c r="USM360" s="477"/>
      <c r="USR360" s="477"/>
      <c r="USU360" s="477"/>
      <c r="USZ360" s="477"/>
      <c r="UTC360" s="477"/>
      <c r="UTH360" s="477"/>
      <c r="UTK360" s="477"/>
      <c r="UTP360" s="477"/>
      <c r="UTS360" s="477"/>
      <c r="UTX360" s="477"/>
      <c r="UUA360" s="477"/>
      <c r="UUF360" s="477"/>
      <c r="UUI360" s="477"/>
      <c r="UUN360" s="477"/>
      <c r="UUQ360" s="477"/>
      <c r="UUV360" s="477"/>
      <c r="UUY360" s="477"/>
      <c r="UVD360" s="477"/>
      <c r="UVG360" s="477"/>
      <c r="UVL360" s="477"/>
      <c r="UVO360" s="477"/>
      <c r="UVT360" s="477"/>
      <c r="UVW360" s="477"/>
      <c r="UWB360" s="477"/>
      <c r="UWE360" s="477"/>
      <c r="UWJ360" s="477"/>
      <c r="UWM360" s="477"/>
      <c r="UWR360" s="477"/>
      <c r="UWU360" s="477"/>
      <c r="UWZ360" s="477"/>
      <c r="UXC360" s="477"/>
      <c r="UXH360" s="477"/>
      <c r="UXK360" s="477"/>
      <c r="UXP360" s="477"/>
      <c r="UXS360" s="477"/>
      <c r="UXX360" s="477"/>
      <c r="UYA360" s="477"/>
      <c r="UYF360" s="477"/>
      <c r="UYI360" s="477"/>
      <c r="UYN360" s="477"/>
      <c r="UYQ360" s="477"/>
      <c r="UYV360" s="477"/>
      <c r="UYY360" s="477"/>
      <c r="UZD360" s="477"/>
      <c r="UZG360" s="477"/>
      <c r="UZL360" s="477"/>
      <c r="UZO360" s="477"/>
      <c r="UZT360" s="477"/>
      <c r="UZW360" s="477"/>
      <c r="VAB360" s="477"/>
      <c r="VAE360" s="477"/>
      <c r="VAJ360" s="477"/>
      <c r="VAM360" s="477"/>
      <c r="VAR360" s="477"/>
      <c r="VAU360" s="477"/>
      <c r="VAZ360" s="477"/>
      <c r="VBC360" s="477"/>
      <c r="VBH360" s="477"/>
      <c r="VBK360" s="477"/>
      <c r="VBP360" s="477"/>
      <c r="VBS360" s="477"/>
      <c r="VBX360" s="477"/>
      <c r="VCA360" s="477"/>
      <c r="VCF360" s="477"/>
      <c r="VCI360" s="477"/>
      <c r="VCN360" s="477"/>
      <c r="VCQ360" s="477"/>
      <c r="VCV360" s="477"/>
      <c r="VCY360" s="477"/>
      <c r="VDD360" s="477"/>
      <c r="VDG360" s="477"/>
      <c r="VDL360" s="477"/>
      <c r="VDO360" s="477"/>
      <c r="VDT360" s="477"/>
      <c r="VDW360" s="477"/>
      <c r="VEB360" s="477"/>
      <c r="VEE360" s="477"/>
      <c r="VEJ360" s="477"/>
      <c r="VEM360" s="477"/>
      <c r="VER360" s="477"/>
      <c r="VEU360" s="477"/>
      <c r="VEZ360" s="477"/>
      <c r="VFC360" s="477"/>
      <c r="VFH360" s="477"/>
      <c r="VFK360" s="477"/>
      <c r="VFP360" s="477"/>
      <c r="VFS360" s="477"/>
      <c r="VFX360" s="477"/>
      <c r="VGA360" s="477"/>
      <c r="VGF360" s="477"/>
      <c r="VGI360" s="477"/>
      <c r="VGN360" s="477"/>
      <c r="VGQ360" s="477"/>
      <c r="VGV360" s="477"/>
      <c r="VGY360" s="477"/>
      <c r="VHD360" s="477"/>
      <c r="VHG360" s="477"/>
      <c r="VHL360" s="477"/>
      <c r="VHO360" s="477"/>
      <c r="VHT360" s="477"/>
      <c r="VHW360" s="477"/>
      <c r="VIB360" s="477"/>
      <c r="VIE360" s="477"/>
      <c r="VIJ360" s="477"/>
      <c r="VIM360" s="477"/>
      <c r="VIR360" s="477"/>
      <c r="VIU360" s="477"/>
      <c r="VIZ360" s="477"/>
      <c r="VJC360" s="477"/>
      <c r="VJH360" s="477"/>
      <c r="VJK360" s="477"/>
      <c r="VJP360" s="477"/>
      <c r="VJS360" s="477"/>
      <c r="VJX360" s="477"/>
      <c r="VKA360" s="477"/>
      <c r="VKF360" s="477"/>
      <c r="VKI360" s="477"/>
      <c r="VKN360" s="477"/>
      <c r="VKQ360" s="477"/>
      <c r="VKV360" s="477"/>
      <c r="VKY360" s="477"/>
      <c r="VLD360" s="477"/>
      <c r="VLG360" s="477"/>
      <c r="VLL360" s="477"/>
      <c r="VLO360" s="477"/>
      <c r="VLT360" s="477"/>
      <c r="VLW360" s="477"/>
      <c r="VMB360" s="477"/>
      <c r="VME360" s="477"/>
      <c r="VMJ360" s="477"/>
      <c r="VMM360" s="477"/>
      <c r="VMR360" s="477"/>
      <c r="VMU360" s="477"/>
      <c r="VMZ360" s="477"/>
      <c r="VNC360" s="477"/>
      <c r="VNH360" s="477"/>
      <c r="VNK360" s="477"/>
      <c r="VNP360" s="477"/>
      <c r="VNS360" s="477"/>
      <c r="VNX360" s="477"/>
      <c r="VOA360" s="477"/>
      <c r="VOF360" s="477"/>
      <c r="VOI360" s="477"/>
      <c r="VON360" s="477"/>
      <c r="VOQ360" s="477"/>
      <c r="VOV360" s="477"/>
      <c r="VOY360" s="477"/>
      <c r="VPD360" s="477"/>
      <c r="VPG360" s="477"/>
      <c r="VPL360" s="477"/>
      <c r="VPO360" s="477"/>
      <c r="VPT360" s="477"/>
      <c r="VPW360" s="477"/>
      <c r="VQB360" s="477"/>
      <c r="VQE360" s="477"/>
      <c r="VQJ360" s="477"/>
      <c r="VQM360" s="477"/>
      <c r="VQR360" s="477"/>
      <c r="VQU360" s="477"/>
      <c r="VQZ360" s="477"/>
      <c r="VRC360" s="477"/>
      <c r="VRH360" s="477"/>
      <c r="VRK360" s="477"/>
      <c r="VRP360" s="477"/>
      <c r="VRS360" s="477"/>
      <c r="VRX360" s="477"/>
      <c r="VSA360" s="477"/>
      <c r="VSF360" s="477"/>
      <c r="VSI360" s="477"/>
      <c r="VSN360" s="477"/>
      <c r="VSQ360" s="477"/>
      <c r="VSV360" s="477"/>
      <c r="VSY360" s="477"/>
      <c r="VTD360" s="477"/>
      <c r="VTG360" s="477"/>
      <c r="VTL360" s="477"/>
      <c r="VTO360" s="477"/>
      <c r="VTT360" s="477"/>
      <c r="VTW360" s="477"/>
      <c r="VUB360" s="477"/>
      <c r="VUE360" s="477"/>
      <c r="VUJ360" s="477"/>
      <c r="VUM360" s="477"/>
      <c r="VUR360" s="477"/>
      <c r="VUU360" s="477"/>
      <c r="VUZ360" s="477"/>
      <c r="VVC360" s="477"/>
      <c r="VVH360" s="477"/>
      <c r="VVK360" s="477"/>
      <c r="VVP360" s="477"/>
      <c r="VVS360" s="477"/>
      <c r="VVX360" s="477"/>
      <c r="VWA360" s="477"/>
      <c r="VWF360" s="477"/>
      <c r="VWI360" s="477"/>
      <c r="VWN360" s="477"/>
      <c r="VWQ360" s="477"/>
      <c r="VWV360" s="477"/>
      <c r="VWY360" s="477"/>
      <c r="VXD360" s="477"/>
      <c r="VXG360" s="477"/>
      <c r="VXL360" s="477"/>
      <c r="VXO360" s="477"/>
      <c r="VXT360" s="477"/>
      <c r="VXW360" s="477"/>
      <c r="VYB360" s="477"/>
      <c r="VYE360" s="477"/>
      <c r="VYJ360" s="477"/>
      <c r="VYM360" s="477"/>
      <c r="VYR360" s="477"/>
      <c r="VYU360" s="477"/>
      <c r="VYZ360" s="477"/>
      <c r="VZC360" s="477"/>
      <c r="VZH360" s="477"/>
      <c r="VZK360" s="477"/>
      <c r="VZP360" s="477"/>
      <c r="VZS360" s="477"/>
      <c r="VZX360" s="477"/>
      <c r="WAA360" s="477"/>
      <c r="WAF360" s="477"/>
      <c r="WAI360" s="477"/>
      <c r="WAN360" s="477"/>
      <c r="WAQ360" s="477"/>
      <c r="WAV360" s="477"/>
      <c r="WAY360" s="477"/>
      <c r="WBD360" s="477"/>
      <c r="WBG360" s="477"/>
      <c r="WBL360" s="477"/>
      <c r="WBO360" s="477"/>
      <c r="WBT360" s="477"/>
      <c r="WBW360" s="477"/>
      <c r="WCB360" s="477"/>
      <c r="WCE360" s="477"/>
      <c r="WCJ360" s="477"/>
      <c r="WCM360" s="477"/>
      <c r="WCR360" s="477"/>
      <c r="WCU360" s="477"/>
      <c r="WCZ360" s="477"/>
      <c r="WDC360" s="477"/>
      <c r="WDH360" s="477"/>
      <c r="WDK360" s="477"/>
      <c r="WDP360" s="477"/>
      <c r="WDS360" s="477"/>
      <c r="WDX360" s="477"/>
      <c r="WEA360" s="477"/>
      <c r="WEF360" s="477"/>
      <c r="WEI360" s="477"/>
      <c r="WEN360" s="477"/>
      <c r="WEQ360" s="477"/>
      <c r="WEV360" s="477"/>
      <c r="WEY360" s="477"/>
      <c r="WFD360" s="477"/>
      <c r="WFG360" s="477"/>
      <c r="WFL360" s="477"/>
      <c r="WFO360" s="477"/>
      <c r="WFT360" s="477"/>
      <c r="WFW360" s="477"/>
      <c r="WGB360" s="477"/>
      <c r="WGE360" s="477"/>
      <c r="WGJ360" s="477"/>
      <c r="WGM360" s="477"/>
      <c r="WGR360" s="477"/>
      <c r="WGU360" s="477"/>
      <c r="WGZ360" s="477"/>
      <c r="WHC360" s="477"/>
      <c r="WHH360" s="477"/>
      <c r="WHK360" s="477"/>
      <c r="WHP360" s="477"/>
      <c r="WHS360" s="477"/>
      <c r="WHX360" s="477"/>
      <c r="WIA360" s="477"/>
      <c r="WIF360" s="477"/>
      <c r="WII360" s="477"/>
      <c r="WIN360" s="477"/>
      <c r="WIQ360" s="477"/>
      <c r="WIV360" s="477"/>
      <c r="WIY360" s="477"/>
      <c r="WJD360" s="477"/>
      <c r="WJG360" s="477"/>
      <c r="WJL360" s="477"/>
      <c r="WJO360" s="477"/>
      <c r="WJT360" s="477"/>
      <c r="WJW360" s="477"/>
      <c r="WKB360" s="477"/>
      <c r="WKE360" s="477"/>
      <c r="WKJ360" s="477"/>
      <c r="WKM360" s="477"/>
      <c r="WKR360" s="477"/>
      <c r="WKU360" s="477"/>
      <c r="WKZ360" s="477"/>
      <c r="WLC360" s="477"/>
      <c r="WLH360" s="477"/>
      <c r="WLK360" s="477"/>
      <c r="WLP360" s="477"/>
      <c r="WLS360" s="477"/>
      <c r="WLX360" s="477"/>
      <c r="WMA360" s="477"/>
      <c r="WMF360" s="477"/>
      <c r="WMI360" s="477"/>
      <c r="WMN360" s="477"/>
      <c r="WMQ360" s="477"/>
      <c r="WMV360" s="477"/>
      <c r="WMY360" s="477"/>
      <c r="WND360" s="477"/>
      <c r="WNG360" s="477"/>
      <c r="WNL360" s="477"/>
      <c r="WNO360" s="477"/>
      <c r="WNT360" s="477"/>
      <c r="WNW360" s="477"/>
      <c r="WOB360" s="477"/>
      <c r="WOE360" s="477"/>
      <c r="WOJ360" s="477"/>
      <c r="WOM360" s="477"/>
      <c r="WOR360" s="477"/>
      <c r="WOU360" s="477"/>
      <c r="WOZ360" s="477"/>
      <c r="WPC360" s="477"/>
      <c r="WPH360" s="477"/>
      <c r="WPK360" s="477"/>
      <c r="WPP360" s="477"/>
      <c r="WPS360" s="477"/>
      <c r="WPX360" s="477"/>
      <c r="WQA360" s="477"/>
      <c r="WQF360" s="477"/>
      <c r="WQI360" s="477"/>
      <c r="WQN360" s="477"/>
      <c r="WQQ360" s="477"/>
      <c r="WQV360" s="477"/>
      <c r="WQY360" s="477"/>
      <c r="WRD360" s="477"/>
      <c r="WRG360" s="477"/>
      <c r="WRL360" s="477"/>
      <c r="WRO360" s="477"/>
      <c r="WRT360" s="477"/>
      <c r="WRW360" s="477"/>
      <c r="WSB360" s="477"/>
      <c r="WSE360" s="477"/>
      <c r="WSJ360" s="477"/>
      <c r="WSM360" s="477"/>
      <c r="WSR360" s="477"/>
      <c r="WSU360" s="477"/>
      <c r="WSZ360" s="477"/>
      <c r="WTC360" s="477"/>
      <c r="WTH360" s="477"/>
      <c r="WTK360" s="477"/>
      <c r="WTP360" s="477"/>
      <c r="WTS360" s="477"/>
      <c r="WTX360" s="477"/>
      <c r="WUA360" s="477"/>
      <c r="WUF360" s="477"/>
      <c r="WUI360" s="477"/>
      <c r="WUN360" s="477"/>
      <c r="WUQ360" s="477"/>
      <c r="WUV360" s="477"/>
      <c r="WUY360" s="477"/>
      <c r="WVD360" s="477"/>
      <c r="WVG360" s="477"/>
      <c r="WVL360" s="477"/>
      <c r="WVO360" s="477"/>
      <c r="WVT360" s="477"/>
      <c r="WVW360" s="477"/>
      <c r="WWB360" s="477"/>
      <c r="WWE360" s="477"/>
      <c r="WWJ360" s="477"/>
      <c r="WWM360" s="477"/>
      <c r="WWR360" s="477"/>
      <c r="WWU360" s="477"/>
      <c r="WWZ360" s="477"/>
      <c r="WXC360" s="477"/>
      <c r="WXH360" s="477"/>
      <c r="WXK360" s="477"/>
      <c r="WXP360" s="477"/>
      <c r="WXS360" s="477"/>
      <c r="WXX360" s="477"/>
      <c r="WYA360" s="477"/>
      <c r="WYF360" s="477"/>
      <c r="WYI360" s="477"/>
      <c r="WYN360" s="477"/>
      <c r="WYQ360" s="477"/>
      <c r="WYV360" s="477"/>
      <c r="WYY360" s="477"/>
      <c r="WZD360" s="477"/>
      <c r="WZG360" s="477"/>
      <c r="WZL360" s="477"/>
      <c r="WZO360" s="477"/>
      <c r="WZT360" s="477"/>
      <c r="WZW360" s="477"/>
      <c r="XAB360" s="477"/>
      <c r="XAE360" s="477"/>
      <c r="XAJ360" s="477"/>
      <c r="XAM360" s="477"/>
      <c r="XAR360" s="477"/>
      <c r="XAU360" s="477"/>
      <c r="XAZ360" s="477"/>
      <c r="XBC360" s="477"/>
      <c r="XBH360" s="477"/>
      <c r="XBK360" s="477"/>
      <c r="XBP360" s="477"/>
      <c r="XBS360" s="477"/>
      <c r="XBX360" s="477"/>
      <c r="XCA360" s="477"/>
      <c r="XCF360" s="477"/>
      <c r="XCI360" s="477"/>
      <c r="XCN360" s="477"/>
      <c r="XCQ360" s="477"/>
      <c r="XCV360" s="477"/>
      <c r="XCY360" s="477"/>
      <c r="XDD360" s="477"/>
      <c r="XDG360" s="477"/>
      <c r="XDL360" s="477"/>
      <c r="XDO360" s="477"/>
      <c r="XDT360" s="477"/>
      <c r="XDW360" s="477"/>
      <c r="XEB360" s="477"/>
      <c r="XEE360" s="477"/>
      <c r="XEJ360" s="477"/>
      <c r="XEM360" s="477"/>
      <c r="XER360" s="477"/>
      <c r="XEU360" s="477"/>
      <c r="XEZ360" s="477"/>
      <c r="XFC360" s="477"/>
    </row>
    <row r="361" spans="1:1023 1028:2047 2052:3071 3076:4095 4100:5119 5124:6143 6148:7167 7172:8191 8196:9215 9220:10239 10244:11263 11268:12287 12292:13311 13316:14335 14340:15359 15364:16383" ht="28.5" customHeight="1" x14ac:dyDescent="0.25">
      <c r="A361" s="35" t="str">
        <f>+'PAI 2025 GPS rempl2)'!A371</f>
        <v>72.1.1</v>
      </c>
      <c r="B361" s="60" t="str">
        <f>VLOOKUP(A361,'Dimensión 3-Gestión con Valor'!$B$10:$B$379,1,0)</f>
        <v>72.1.1</v>
      </c>
      <c r="C361" s="158" t="s">
        <v>933</v>
      </c>
      <c r="D361" s="158">
        <v>2</v>
      </c>
      <c r="E361" s="158" t="s">
        <v>489</v>
      </c>
      <c r="F361" s="158" t="s">
        <v>936</v>
      </c>
      <c r="G361" s="158" t="s">
        <v>19</v>
      </c>
      <c r="H361" s="158" t="s">
        <v>1795</v>
      </c>
      <c r="I361" s="158" t="s">
        <v>1795</v>
      </c>
      <c r="J361" s="158" t="s">
        <v>1795</v>
      </c>
      <c r="K361" s="158" t="s">
        <v>19</v>
      </c>
      <c r="L361" s="158" t="s">
        <v>19</v>
      </c>
      <c r="M361" s="158" t="s">
        <v>19</v>
      </c>
      <c r="N361" s="158" t="s">
        <v>720</v>
      </c>
      <c r="O361" s="158" t="s">
        <v>19</v>
      </c>
      <c r="P361" s="158" t="s">
        <v>334</v>
      </c>
      <c r="Q361" s="158">
        <v>10</v>
      </c>
      <c r="R361" s="158">
        <v>1</v>
      </c>
      <c r="S361" s="158" t="s">
        <v>487</v>
      </c>
      <c r="T361" s="158" t="s">
        <v>937</v>
      </c>
      <c r="U361" s="165">
        <v>45672</v>
      </c>
      <c r="V361" s="165">
        <v>45706</v>
      </c>
      <c r="W361" s="158" t="s">
        <v>933</v>
      </c>
      <c r="X361" s="359">
        <v>3</v>
      </c>
      <c r="Y361" s="158">
        <v>100</v>
      </c>
      <c r="Z361" s="158" t="s">
        <v>2514</v>
      </c>
      <c r="AA361" s="165">
        <v>45706</v>
      </c>
      <c r="AB361" s="158">
        <v>100</v>
      </c>
      <c r="AC361" s="158" t="s">
        <v>2515</v>
      </c>
      <c r="AD361" s="165">
        <v>45706</v>
      </c>
      <c r="AE361" s="158">
        <v>100</v>
      </c>
      <c r="AF361" s="158">
        <v>3</v>
      </c>
    </row>
    <row r="362" spans="1:1023 1028:2047 2052:3071 3076:4095 4100:5119 5124:6143 6148:7167 7172:8191 8196:9215 9220:10239 10244:11263 11268:12287 12292:13311 13316:14335 14340:15359 15364:16383" ht="28.5" customHeight="1" x14ac:dyDescent="0.25">
      <c r="A362" s="158" t="str">
        <f>+'PAI 2025 GPS rempl2)'!A372</f>
        <v>72.1.2</v>
      </c>
      <c r="B362" s="60" t="str">
        <f>VLOOKUP(A362,'Dimensión 3-Gestión con Valor'!$B$10:$B$379,1,0)</f>
        <v>72.1.2</v>
      </c>
      <c r="C362" s="158" t="s">
        <v>933</v>
      </c>
      <c r="D362" s="158">
        <v>2</v>
      </c>
      <c r="E362" s="158" t="s">
        <v>489</v>
      </c>
      <c r="F362" s="158" t="s">
        <v>938</v>
      </c>
      <c r="G362" s="158" t="s">
        <v>19</v>
      </c>
      <c r="H362" s="158">
        <v>0</v>
      </c>
      <c r="I362" s="158">
        <v>0</v>
      </c>
      <c r="J362" s="158">
        <v>0</v>
      </c>
      <c r="K362" s="158" t="s">
        <v>19</v>
      </c>
      <c r="L362" s="158" t="s">
        <v>19</v>
      </c>
      <c r="M362" s="158" t="s">
        <v>19</v>
      </c>
      <c r="N362" s="158" t="s">
        <v>720</v>
      </c>
      <c r="O362" s="158" t="s">
        <v>19</v>
      </c>
      <c r="P362" s="158" t="s">
        <v>335</v>
      </c>
      <c r="Q362" s="158">
        <v>10</v>
      </c>
      <c r="R362" s="158">
        <v>1</v>
      </c>
      <c r="S362" s="165" t="s">
        <v>487</v>
      </c>
      <c r="T362" s="165" t="s">
        <v>939</v>
      </c>
      <c r="U362" s="165">
        <v>45707</v>
      </c>
      <c r="V362" s="165">
        <v>45716</v>
      </c>
      <c r="W362" s="158" t="s">
        <v>933</v>
      </c>
      <c r="X362" s="359">
        <v>3</v>
      </c>
      <c r="Y362" s="158">
        <v>100</v>
      </c>
      <c r="Z362" s="158" t="s">
        <v>2516</v>
      </c>
      <c r="AA362" s="165">
        <v>45716</v>
      </c>
      <c r="AB362" s="158">
        <v>100</v>
      </c>
      <c r="AC362" s="158" t="s">
        <v>2517</v>
      </c>
      <c r="AD362" s="165">
        <v>45716</v>
      </c>
      <c r="AE362" s="158">
        <v>100</v>
      </c>
      <c r="AF362" s="158">
        <v>3</v>
      </c>
    </row>
    <row r="363" spans="1:1023 1028:2047 2052:3071 3076:4095 4100:5119 5124:6143 6148:7167 7172:8191 8196:9215 9220:10239 10244:11263 11268:12287 12292:13311 13316:14335 14340:15359 15364:16383" ht="150" x14ac:dyDescent="0.25">
      <c r="A363" s="35" t="str">
        <f>+'PAI 2025 GPS rempl2)'!A373</f>
        <v>72.1.3</v>
      </c>
      <c r="B363" s="60" t="str">
        <f>VLOOKUP(A363,'Dimensión 3-Gestión con Valor'!$B$10:$B$379,1,0)</f>
        <v>72.1.3</v>
      </c>
      <c r="C363" s="158" t="s">
        <v>933</v>
      </c>
      <c r="D363" s="158">
        <v>2</v>
      </c>
      <c r="E363" s="158" t="s">
        <v>489</v>
      </c>
      <c r="F363" s="158" t="s">
        <v>940</v>
      </c>
      <c r="G363" s="158" t="s">
        <v>19</v>
      </c>
      <c r="H363" s="158">
        <v>0</v>
      </c>
      <c r="I363" s="158">
        <v>0</v>
      </c>
      <c r="J363" s="158">
        <v>0</v>
      </c>
      <c r="K363" s="158" t="s">
        <v>19</v>
      </c>
      <c r="L363" s="158" t="s">
        <v>19</v>
      </c>
      <c r="M363" s="158" t="s">
        <v>19</v>
      </c>
      <c r="N363" s="158" t="s">
        <v>720</v>
      </c>
      <c r="O363" s="158" t="s">
        <v>19</v>
      </c>
      <c r="P363" s="158" t="s">
        <v>336</v>
      </c>
      <c r="Q363" s="158">
        <v>15</v>
      </c>
      <c r="R363" s="158">
        <v>2</v>
      </c>
      <c r="S363" s="158" t="s">
        <v>487</v>
      </c>
      <c r="T363" s="158" t="s">
        <v>941</v>
      </c>
      <c r="U363" s="165">
        <v>45719</v>
      </c>
      <c r="V363" s="165">
        <v>45930</v>
      </c>
      <c r="W363" s="158" t="s">
        <v>933</v>
      </c>
      <c r="X363" s="359">
        <v>4.5</v>
      </c>
      <c r="Y363" s="158">
        <v>10</v>
      </c>
      <c r="Z363" s="158" t="s">
        <v>2518</v>
      </c>
      <c r="AA363" s="165"/>
      <c r="AB363" s="158">
        <v>0</v>
      </c>
      <c r="AC363" s="158" t="s">
        <v>2763</v>
      </c>
      <c r="AD363" s="165"/>
      <c r="AE363" s="158"/>
      <c r="AF363" s="158">
        <v>0</v>
      </c>
    </row>
    <row r="364" spans="1:1023 1028:2047 2052:3071 3076:4095 4100:5119 5124:6143 6148:7167 7172:8191 8196:9215 9220:10239 10244:11263 11268:12287 12292:13311 13316:14335 14340:15359 15364:16383" ht="45" x14ac:dyDescent="0.25">
      <c r="A364" s="35" t="str">
        <f>+'PAI 2025 GPS rempl2)'!A374</f>
        <v>72.1.4</v>
      </c>
      <c r="B364" s="60" t="str">
        <f>VLOOKUP(A364,'Dimensión 3-Gestión con Valor'!$B$10:$B$379,1,0)</f>
        <v>72.1.4</v>
      </c>
      <c r="C364" s="158" t="s">
        <v>933</v>
      </c>
      <c r="D364" s="158">
        <v>2</v>
      </c>
      <c r="E364" s="158" t="s">
        <v>489</v>
      </c>
      <c r="F364" s="158" t="s">
        <v>942</v>
      </c>
      <c r="G364" s="158" t="s">
        <v>19</v>
      </c>
      <c r="H364" s="158" t="s">
        <v>1795</v>
      </c>
      <c r="I364" s="158" t="s">
        <v>1795</v>
      </c>
      <c r="J364" s="158" t="s">
        <v>1795</v>
      </c>
      <c r="K364" s="158" t="s">
        <v>19</v>
      </c>
      <c r="L364" s="158" t="s">
        <v>19</v>
      </c>
      <c r="M364" s="158" t="s">
        <v>19</v>
      </c>
      <c r="N364" s="158" t="s">
        <v>720</v>
      </c>
      <c r="O364" s="158" t="s">
        <v>19</v>
      </c>
      <c r="P364" s="158" t="s">
        <v>337</v>
      </c>
      <c r="Q364" s="158">
        <v>20</v>
      </c>
      <c r="R364" s="158">
        <v>2</v>
      </c>
      <c r="S364" s="158" t="s">
        <v>487</v>
      </c>
      <c r="T364" s="158" t="s">
        <v>943</v>
      </c>
      <c r="U364" s="165">
        <v>45748</v>
      </c>
      <c r="V364" s="165">
        <v>45961</v>
      </c>
      <c r="W364" s="158" t="s">
        <v>933</v>
      </c>
      <c r="X364" s="359">
        <v>6</v>
      </c>
      <c r="Y364" s="158">
        <v>0</v>
      </c>
      <c r="Z364" s="158">
        <v>0</v>
      </c>
      <c r="AA364" s="165"/>
      <c r="AB364" s="158">
        <v>0</v>
      </c>
      <c r="AC364" s="158">
        <v>0</v>
      </c>
      <c r="AD364" s="165"/>
      <c r="AE364" s="158"/>
      <c r="AF364" s="158">
        <v>0</v>
      </c>
    </row>
    <row r="365" spans="1:1023 1028:2047 2052:3071 3076:4095 4100:5119 5124:6143 6148:7167 7172:8191 8196:9215 9220:10239 10244:11263 11268:12287 12292:13311 13316:14335 14340:15359 15364:16383" ht="150" x14ac:dyDescent="0.25">
      <c r="A365" s="35" t="str">
        <f>+'PAI 2025 GPS rempl2)'!A375</f>
        <v>72.1.5</v>
      </c>
      <c r="B365" s="60" t="str">
        <f>VLOOKUP(A365,'Dimensión 3-Gestión con Valor'!$B$10:$B$379,1,0)</f>
        <v>72.1.5</v>
      </c>
      <c r="C365" s="158" t="s">
        <v>933</v>
      </c>
      <c r="D365" s="158">
        <v>2</v>
      </c>
      <c r="E365" s="158" t="s">
        <v>489</v>
      </c>
      <c r="F365" s="158" t="s">
        <v>944</v>
      </c>
      <c r="G365" s="158" t="s">
        <v>19</v>
      </c>
      <c r="H365" s="158" t="s">
        <v>1795</v>
      </c>
      <c r="I365" s="158" t="s">
        <v>1795</v>
      </c>
      <c r="J365" s="158" t="s">
        <v>1795</v>
      </c>
      <c r="K365" s="158" t="s">
        <v>19</v>
      </c>
      <c r="L365" s="158" t="s">
        <v>19</v>
      </c>
      <c r="M365" s="158" t="s">
        <v>19</v>
      </c>
      <c r="N365" s="158" t="s">
        <v>720</v>
      </c>
      <c r="O365" s="158" t="s">
        <v>19</v>
      </c>
      <c r="P365" s="158" t="s">
        <v>338</v>
      </c>
      <c r="Q365" s="158">
        <v>15</v>
      </c>
      <c r="R365" s="158">
        <v>2</v>
      </c>
      <c r="S365" s="158" t="s">
        <v>487</v>
      </c>
      <c r="T365" s="158" t="s">
        <v>945</v>
      </c>
      <c r="U365" s="165">
        <v>45754</v>
      </c>
      <c r="V365" s="165">
        <v>45930</v>
      </c>
      <c r="W365" s="158" t="s">
        <v>933</v>
      </c>
      <c r="X365" s="359">
        <v>4.5</v>
      </c>
      <c r="Y365" s="158">
        <v>50</v>
      </c>
      <c r="Z365" s="158" t="s">
        <v>2519</v>
      </c>
      <c r="AA365" s="165"/>
      <c r="AB365" s="158">
        <v>50</v>
      </c>
      <c r="AC365" s="158" t="s">
        <v>2520</v>
      </c>
      <c r="AD365" s="165"/>
      <c r="AE365" s="158"/>
      <c r="AF365" s="158">
        <v>2.25</v>
      </c>
    </row>
    <row r="366" spans="1:1023 1028:2047 2052:3071 3076:4095 4100:5119 5124:6143 6148:7167 7172:8191 8196:9215 9220:10239 10244:11263 11268:12287 12292:13311 13316:14335 14340:15359 15364:16383" ht="34.5" customHeight="1" x14ac:dyDescent="0.25">
      <c r="A366" s="158" t="str">
        <f>+'PAI 2025 GPS rempl2)'!A376</f>
        <v>72.1.6</v>
      </c>
      <c r="B366" s="60" t="str">
        <f>VLOOKUP(A366,'Dimensión 3-Gestión con Valor'!$B$10:$B$379,1,0)</f>
        <v>72.1.6</v>
      </c>
      <c r="C366" s="158" t="s">
        <v>933</v>
      </c>
      <c r="D366" s="158">
        <v>2</v>
      </c>
      <c r="E366" s="158" t="s">
        <v>489</v>
      </c>
      <c r="F366" s="158" t="s">
        <v>946</v>
      </c>
      <c r="G366" s="158" t="s">
        <v>19</v>
      </c>
      <c r="H366" s="158">
        <v>0</v>
      </c>
      <c r="I366" s="158">
        <v>0</v>
      </c>
      <c r="J366" s="158">
        <v>0</v>
      </c>
      <c r="K366" s="158" t="s">
        <v>19</v>
      </c>
      <c r="L366" s="158" t="s">
        <v>19</v>
      </c>
      <c r="M366" s="158" t="s">
        <v>19</v>
      </c>
      <c r="N366" s="158" t="s">
        <v>720</v>
      </c>
      <c r="O366" s="158" t="s">
        <v>19</v>
      </c>
      <c r="P366" s="158" t="s">
        <v>339</v>
      </c>
      <c r="Q366" s="158">
        <v>10</v>
      </c>
      <c r="R366" s="158">
        <v>2</v>
      </c>
      <c r="S366" s="158" t="s">
        <v>487</v>
      </c>
      <c r="T366" s="158" t="s">
        <v>947</v>
      </c>
      <c r="U366" s="165">
        <v>45779</v>
      </c>
      <c r="V366" s="165">
        <v>45930</v>
      </c>
      <c r="W366" s="158" t="s">
        <v>933</v>
      </c>
      <c r="X366" s="359">
        <v>3</v>
      </c>
      <c r="Y366" s="158">
        <v>50</v>
      </c>
      <c r="Z366" s="158" t="s">
        <v>2764</v>
      </c>
      <c r="AA366" s="165"/>
      <c r="AB366" s="158">
        <v>50</v>
      </c>
      <c r="AC366" s="158" t="s">
        <v>2765</v>
      </c>
      <c r="AD366" s="165"/>
      <c r="AE366" s="158"/>
      <c r="AF366" s="158">
        <v>1.5</v>
      </c>
    </row>
    <row r="367" spans="1:1023 1028:2047 2052:3071 3076:4095 4100:5119 5124:6143 6148:7167 7172:8191 8196:9215 9220:10239 10244:11263 11268:12287 12292:13311 13316:14335 14340:15359 15364:16383" ht="165" x14ac:dyDescent="0.25">
      <c r="A367" s="158" t="str">
        <f>+'PAI 2025 GPS rempl2)'!A377</f>
        <v>72.1.7</v>
      </c>
      <c r="B367" s="60" t="str">
        <f>VLOOKUP(A367,'Dimensión 3-Gestión con Valor'!$B$10:$B$379,1,0)</f>
        <v>72.1.7</v>
      </c>
      <c r="C367" s="158" t="s">
        <v>933</v>
      </c>
      <c r="D367" s="158">
        <v>2</v>
      </c>
      <c r="E367" s="158" t="s">
        <v>489</v>
      </c>
      <c r="F367" s="158" t="s">
        <v>948</v>
      </c>
      <c r="G367" s="158" t="s">
        <v>19</v>
      </c>
      <c r="H367" s="158">
        <v>0</v>
      </c>
      <c r="I367" s="158">
        <v>0</v>
      </c>
      <c r="J367" s="158">
        <v>0</v>
      </c>
      <c r="K367" s="158" t="s">
        <v>19</v>
      </c>
      <c r="L367" s="158" t="s">
        <v>19</v>
      </c>
      <c r="M367" s="158" t="s">
        <v>19</v>
      </c>
      <c r="N367" s="158" t="s">
        <v>720</v>
      </c>
      <c r="O367" s="158" t="s">
        <v>19</v>
      </c>
      <c r="P367" s="158" t="s">
        <v>340</v>
      </c>
      <c r="Q367" s="158">
        <v>10</v>
      </c>
      <c r="R367" s="158">
        <v>100</v>
      </c>
      <c r="S367" s="165" t="s">
        <v>515</v>
      </c>
      <c r="T367" s="165" t="s">
        <v>858</v>
      </c>
      <c r="U367" s="165">
        <v>45779</v>
      </c>
      <c r="V367" s="165">
        <v>45930</v>
      </c>
      <c r="W367" s="158" t="s">
        <v>933</v>
      </c>
      <c r="X367" s="359">
        <v>3</v>
      </c>
      <c r="Y367" s="158">
        <v>48</v>
      </c>
      <c r="Z367" s="158" t="s">
        <v>2521</v>
      </c>
      <c r="AA367" s="165"/>
      <c r="AB367" s="158">
        <v>28</v>
      </c>
      <c r="AC367" s="158" t="s">
        <v>2766</v>
      </c>
      <c r="AD367" s="165"/>
      <c r="AE367" s="158"/>
      <c r="AF367" s="158">
        <v>0.84</v>
      </c>
    </row>
    <row r="368" spans="1:1023 1028:2047 2052:3071 3076:4095 4100:5119 5124:6143 6148:7167 7172:8191 8196:9215 9220:10239 10244:11263 11268:12287 12292:13311 13316:14335 14340:15359 15364:16383" ht="75" x14ac:dyDescent="0.25">
      <c r="A368" s="35" t="str">
        <f>+'PAI 2025 GPS rempl2)'!A378</f>
        <v>72.1.8</v>
      </c>
      <c r="B368" s="60" t="str">
        <f>VLOOKUP(A368,'Dimensión 3-Gestión con Valor'!$B$10:$B$379,1,0)</f>
        <v>72.1.8</v>
      </c>
      <c r="C368" s="158" t="s">
        <v>933</v>
      </c>
      <c r="D368" s="158">
        <v>2</v>
      </c>
      <c r="E368" s="158" t="s">
        <v>489</v>
      </c>
      <c r="F368" s="158" t="s">
        <v>949</v>
      </c>
      <c r="G368" s="158" t="s">
        <v>19</v>
      </c>
      <c r="H368" s="158" t="s">
        <v>1795</v>
      </c>
      <c r="I368" s="158" t="s">
        <v>1795</v>
      </c>
      <c r="J368" s="158" t="s">
        <v>1795</v>
      </c>
      <c r="K368" s="158" t="s">
        <v>19</v>
      </c>
      <c r="L368" s="158" t="s">
        <v>19</v>
      </c>
      <c r="M368" s="158" t="s">
        <v>19</v>
      </c>
      <c r="N368" s="158" t="s">
        <v>720</v>
      </c>
      <c r="O368" s="158" t="s">
        <v>19</v>
      </c>
      <c r="P368" s="158" t="s">
        <v>341</v>
      </c>
      <c r="Q368" s="158">
        <v>10</v>
      </c>
      <c r="R368" s="158">
        <v>1</v>
      </c>
      <c r="S368" s="158" t="s">
        <v>487</v>
      </c>
      <c r="T368" s="158" t="s">
        <v>950</v>
      </c>
      <c r="U368" s="165">
        <v>45931</v>
      </c>
      <c r="V368" s="165">
        <v>45975</v>
      </c>
      <c r="W368" s="158" t="s">
        <v>933</v>
      </c>
      <c r="X368" s="359">
        <v>3</v>
      </c>
      <c r="Y368" s="158">
        <v>0</v>
      </c>
      <c r="Z368" s="158">
        <v>0</v>
      </c>
      <c r="AA368" s="165"/>
      <c r="AB368" s="158">
        <v>0</v>
      </c>
      <c r="AC368" s="158">
        <v>0</v>
      </c>
      <c r="AD368" s="165"/>
      <c r="AE368" s="158"/>
      <c r="AF368" s="158">
        <v>0</v>
      </c>
    </row>
    <row r="369" spans="1:1023 1028:2047 2052:3071 3076:4095 4100:5119 5124:6143 6148:7167 7172:8191 8196:9215 9220:10239 10244:11263 11268:12287 12292:13311 13316:14335 14340:15359 15364:16383" ht="45" x14ac:dyDescent="0.25">
      <c r="A369" s="359" t="str">
        <f>+'PAI 2025 GPS rempl2)'!A379</f>
        <v>72.2</v>
      </c>
      <c r="B369" s="359" t="str">
        <f>VLOOKUP(A369,'Dimensión 3-Gestión con Valor'!$B$10:$B$379,1,0)</f>
        <v>72.2</v>
      </c>
      <c r="C369" s="360" t="s">
        <v>933</v>
      </c>
      <c r="D369" s="359">
        <v>2</v>
      </c>
      <c r="E369" s="359" t="s">
        <v>482</v>
      </c>
      <c r="F369" s="360" t="s">
        <v>951</v>
      </c>
      <c r="G369" s="359" t="s">
        <v>484</v>
      </c>
      <c r="H369" s="359" t="s">
        <v>1795</v>
      </c>
      <c r="I369" s="359" t="s">
        <v>1795</v>
      </c>
      <c r="J369" s="359" t="s">
        <v>1795</v>
      </c>
      <c r="K369" s="360" t="s">
        <v>19</v>
      </c>
      <c r="L369" s="359" t="s">
        <v>485</v>
      </c>
      <c r="M369" s="359" t="s">
        <v>22</v>
      </c>
      <c r="N369" s="360" t="s">
        <v>636</v>
      </c>
      <c r="O369" s="359">
        <v>0</v>
      </c>
      <c r="P369" s="359" t="s">
        <v>198</v>
      </c>
      <c r="Q369" s="359">
        <v>25</v>
      </c>
      <c r="R369" s="359">
        <v>1</v>
      </c>
      <c r="S369" s="360" t="s">
        <v>487</v>
      </c>
      <c r="T369" s="359" t="s">
        <v>952</v>
      </c>
      <c r="U369" s="360">
        <v>45691</v>
      </c>
      <c r="V369" s="360">
        <v>46022</v>
      </c>
      <c r="W369" s="359" t="s">
        <v>933</v>
      </c>
      <c r="X369" s="359">
        <v>25</v>
      </c>
      <c r="Y369" s="359">
        <v>0</v>
      </c>
      <c r="Z369" s="359" t="s">
        <v>2767</v>
      </c>
      <c r="AA369" s="360"/>
      <c r="AB369" s="370">
        <v>0</v>
      </c>
      <c r="AC369" s="359" t="s">
        <v>2522</v>
      </c>
      <c r="AD369" s="360"/>
      <c r="AE369" s="368"/>
      <c r="AF369" s="359">
        <v>0</v>
      </c>
      <c r="AJ369" s="477"/>
      <c r="AM369" s="477"/>
      <c r="AR369" s="477"/>
      <c r="AU369" s="477"/>
      <c r="AZ369" s="477"/>
      <c r="BC369" s="477"/>
      <c r="BH369" s="477"/>
      <c r="BK369" s="477"/>
      <c r="BP369" s="477"/>
      <c r="BS369" s="477"/>
      <c r="BX369" s="477"/>
      <c r="CA369" s="477"/>
      <c r="CF369" s="477"/>
      <c r="CI369" s="477"/>
      <c r="CN369" s="477"/>
      <c r="CQ369" s="477"/>
      <c r="CV369" s="477"/>
      <c r="CY369" s="477"/>
      <c r="DD369" s="477"/>
      <c r="DG369" s="477"/>
      <c r="DL369" s="477"/>
      <c r="DO369" s="477"/>
      <c r="DT369" s="477"/>
      <c r="DW369" s="477"/>
      <c r="EB369" s="477"/>
      <c r="EE369" s="477"/>
      <c r="EJ369" s="477"/>
      <c r="EM369" s="477"/>
      <c r="ER369" s="477"/>
      <c r="EU369" s="477"/>
      <c r="EZ369" s="477"/>
      <c r="FC369" s="477"/>
      <c r="FH369" s="477"/>
      <c r="FK369" s="477"/>
      <c r="FP369" s="477"/>
      <c r="FS369" s="477"/>
      <c r="FX369" s="477"/>
      <c r="GA369" s="477"/>
      <c r="GF369" s="477"/>
      <c r="GI369" s="477"/>
      <c r="GN369" s="477"/>
      <c r="GQ369" s="477"/>
      <c r="GV369" s="477"/>
      <c r="GY369" s="477"/>
      <c r="HD369" s="477"/>
      <c r="HG369" s="477"/>
      <c r="HL369" s="477"/>
      <c r="HO369" s="477"/>
      <c r="HT369" s="477"/>
      <c r="HW369" s="477"/>
      <c r="IB369" s="477"/>
      <c r="IE369" s="477"/>
      <c r="IJ369" s="477"/>
      <c r="IM369" s="477"/>
      <c r="IR369" s="477"/>
      <c r="IU369" s="477"/>
      <c r="IZ369" s="477"/>
      <c r="JC369" s="477"/>
      <c r="JH369" s="477"/>
      <c r="JK369" s="477"/>
      <c r="JP369" s="477"/>
      <c r="JS369" s="477"/>
      <c r="JX369" s="477"/>
      <c r="KA369" s="477"/>
      <c r="KF369" s="477"/>
      <c r="KI369" s="477"/>
      <c r="KN369" s="477"/>
      <c r="KQ369" s="477"/>
      <c r="KV369" s="477"/>
      <c r="KY369" s="477"/>
      <c r="LD369" s="477"/>
      <c r="LG369" s="477"/>
      <c r="LL369" s="477"/>
      <c r="LO369" s="477"/>
      <c r="LT369" s="477"/>
      <c r="LW369" s="477"/>
      <c r="MB369" s="477"/>
      <c r="ME369" s="477"/>
      <c r="MJ369" s="477"/>
      <c r="MM369" s="477"/>
      <c r="MR369" s="477"/>
      <c r="MU369" s="477"/>
      <c r="MZ369" s="477"/>
      <c r="NC369" s="477"/>
      <c r="NH369" s="477"/>
      <c r="NK369" s="477"/>
      <c r="NP369" s="477"/>
      <c r="NS369" s="477"/>
      <c r="NX369" s="477"/>
      <c r="OA369" s="477"/>
      <c r="OF369" s="477"/>
      <c r="OI369" s="477"/>
      <c r="ON369" s="477"/>
      <c r="OQ369" s="477"/>
      <c r="OV369" s="477"/>
      <c r="OY369" s="477"/>
      <c r="PD369" s="477"/>
      <c r="PG369" s="477"/>
      <c r="PL369" s="477"/>
      <c r="PO369" s="477"/>
      <c r="PT369" s="477"/>
      <c r="PW369" s="477"/>
      <c r="QB369" s="477"/>
      <c r="QE369" s="477"/>
      <c r="QJ369" s="477"/>
      <c r="QM369" s="477"/>
      <c r="QR369" s="477"/>
      <c r="QU369" s="477"/>
      <c r="QZ369" s="477"/>
      <c r="RC369" s="477"/>
      <c r="RH369" s="477"/>
      <c r="RK369" s="477"/>
      <c r="RP369" s="477"/>
      <c r="RS369" s="477"/>
      <c r="RX369" s="477"/>
      <c r="SA369" s="477"/>
      <c r="SF369" s="477"/>
      <c r="SI369" s="477"/>
      <c r="SN369" s="477"/>
      <c r="SQ369" s="477"/>
      <c r="SV369" s="477"/>
      <c r="SY369" s="477"/>
      <c r="TD369" s="477"/>
      <c r="TG369" s="477"/>
      <c r="TL369" s="477"/>
      <c r="TO369" s="477"/>
      <c r="TT369" s="477"/>
      <c r="TW369" s="477"/>
      <c r="UB369" s="477"/>
      <c r="UE369" s="477"/>
      <c r="UJ369" s="477"/>
      <c r="UM369" s="477"/>
      <c r="UR369" s="477"/>
      <c r="UU369" s="477"/>
      <c r="UZ369" s="477"/>
      <c r="VC369" s="477"/>
      <c r="VH369" s="477"/>
      <c r="VK369" s="477"/>
      <c r="VP369" s="477"/>
      <c r="VS369" s="477"/>
      <c r="VX369" s="477"/>
      <c r="WA369" s="477"/>
      <c r="WF369" s="477"/>
      <c r="WI369" s="477"/>
      <c r="WN369" s="477"/>
      <c r="WQ369" s="477"/>
      <c r="WV369" s="477"/>
      <c r="WY369" s="477"/>
      <c r="XD369" s="477"/>
      <c r="XG369" s="477"/>
      <c r="XL369" s="477"/>
      <c r="XO369" s="477"/>
      <c r="XT369" s="477"/>
      <c r="XW369" s="477"/>
      <c r="YB369" s="477"/>
      <c r="YE369" s="477"/>
      <c r="YJ369" s="477"/>
      <c r="YM369" s="477"/>
      <c r="YR369" s="477"/>
      <c r="YU369" s="477"/>
      <c r="YZ369" s="477"/>
      <c r="ZC369" s="477"/>
      <c r="ZH369" s="477"/>
      <c r="ZK369" s="477"/>
      <c r="ZP369" s="477"/>
      <c r="ZS369" s="477"/>
      <c r="ZX369" s="477"/>
      <c r="AAA369" s="477"/>
      <c r="AAF369" s="477"/>
      <c r="AAI369" s="477"/>
      <c r="AAN369" s="477"/>
      <c r="AAQ369" s="477"/>
      <c r="AAV369" s="477"/>
      <c r="AAY369" s="477"/>
      <c r="ABD369" s="477"/>
      <c r="ABG369" s="477"/>
      <c r="ABL369" s="477"/>
      <c r="ABO369" s="477"/>
      <c r="ABT369" s="477"/>
      <c r="ABW369" s="477"/>
      <c r="ACB369" s="477"/>
      <c r="ACE369" s="477"/>
      <c r="ACJ369" s="477"/>
      <c r="ACM369" s="477"/>
      <c r="ACR369" s="477"/>
      <c r="ACU369" s="477"/>
      <c r="ACZ369" s="477"/>
      <c r="ADC369" s="477"/>
      <c r="ADH369" s="477"/>
      <c r="ADK369" s="477"/>
      <c r="ADP369" s="477"/>
      <c r="ADS369" s="477"/>
      <c r="ADX369" s="477"/>
      <c r="AEA369" s="477"/>
      <c r="AEF369" s="477"/>
      <c r="AEI369" s="477"/>
      <c r="AEN369" s="477"/>
      <c r="AEQ369" s="477"/>
      <c r="AEV369" s="477"/>
      <c r="AEY369" s="477"/>
      <c r="AFD369" s="477"/>
      <c r="AFG369" s="477"/>
      <c r="AFL369" s="477"/>
      <c r="AFO369" s="477"/>
      <c r="AFT369" s="477"/>
      <c r="AFW369" s="477"/>
      <c r="AGB369" s="477"/>
      <c r="AGE369" s="477"/>
      <c r="AGJ369" s="477"/>
      <c r="AGM369" s="477"/>
      <c r="AGR369" s="477"/>
      <c r="AGU369" s="477"/>
      <c r="AGZ369" s="477"/>
      <c r="AHC369" s="477"/>
      <c r="AHH369" s="477"/>
      <c r="AHK369" s="477"/>
      <c r="AHP369" s="477"/>
      <c r="AHS369" s="477"/>
      <c r="AHX369" s="477"/>
      <c r="AIA369" s="477"/>
      <c r="AIF369" s="477"/>
      <c r="AII369" s="477"/>
      <c r="AIN369" s="477"/>
      <c r="AIQ369" s="477"/>
      <c r="AIV369" s="477"/>
      <c r="AIY369" s="477"/>
      <c r="AJD369" s="477"/>
      <c r="AJG369" s="477"/>
      <c r="AJL369" s="477"/>
      <c r="AJO369" s="477"/>
      <c r="AJT369" s="477"/>
      <c r="AJW369" s="477"/>
      <c r="AKB369" s="477"/>
      <c r="AKE369" s="477"/>
      <c r="AKJ369" s="477"/>
      <c r="AKM369" s="477"/>
      <c r="AKR369" s="477"/>
      <c r="AKU369" s="477"/>
      <c r="AKZ369" s="477"/>
      <c r="ALC369" s="477"/>
      <c r="ALH369" s="477"/>
      <c r="ALK369" s="477"/>
      <c r="ALP369" s="477"/>
      <c r="ALS369" s="477"/>
      <c r="ALX369" s="477"/>
      <c r="AMA369" s="477"/>
      <c r="AMF369" s="477"/>
      <c r="AMI369" s="477"/>
      <c r="AMN369" s="477"/>
      <c r="AMQ369" s="477"/>
      <c r="AMV369" s="477"/>
      <c r="AMY369" s="477"/>
      <c r="AND369" s="477"/>
      <c r="ANG369" s="477"/>
      <c r="ANL369" s="477"/>
      <c r="ANO369" s="477"/>
      <c r="ANT369" s="477"/>
      <c r="ANW369" s="477"/>
      <c r="AOB369" s="477"/>
      <c r="AOE369" s="477"/>
      <c r="AOJ369" s="477"/>
      <c r="AOM369" s="477"/>
      <c r="AOR369" s="477"/>
      <c r="AOU369" s="477"/>
      <c r="AOZ369" s="477"/>
      <c r="APC369" s="477"/>
      <c r="APH369" s="477"/>
      <c r="APK369" s="477"/>
      <c r="APP369" s="477"/>
      <c r="APS369" s="477"/>
      <c r="APX369" s="477"/>
      <c r="AQA369" s="477"/>
      <c r="AQF369" s="477"/>
      <c r="AQI369" s="477"/>
      <c r="AQN369" s="477"/>
      <c r="AQQ369" s="477"/>
      <c r="AQV369" s="477"/>
      <c r="AQY369" s="477"/>
      <c r="ARD369" s="477"/>
      <c r="ARG369" s="477"/>
      <c r="ARL369" s="477"/>
      <c r="ARO369" s="477"/>
      <c r="ART369" s="477"/>
      <c r="ARW369" s="477"/>
      <c r="ASB369" s="477"/>
      <c r="ASE369" s="477"/>
      <c r="ASJ369" s="477"/>
      <c r="ASM369" s="477"/>
      <c r="ASR369" s="477"/>
      <c r="ASU369" s="477"/>
      <c r="ASZ369" s="477"/>
      <c r="ATC369" s="477"/>
      <c r="ATH369" s="477"/>
      <c r="ATK369" s="477"/>
      <c r="ATP369" s="477"/>
      <c r="ATS369" s="477"/>
      <c r="ATX369" s="477"/>
      <c r="AUA369" s="477"/>
      <c r="AUF369" s="477"/>
      <c r="AUI369" s="477"/>
      <c r="AUN369" s="477"/>
      <c r="AUQ369" s="477"/>
      <c r="AUV369" s="477"/>
      <c r="AUY369" s="477"/>
      <c r="AVD369" s="477"/>
      <c r="AVG369" s="477"/>
      <c r="AVL369" s="477"/>
      <c r="AVO369" s="477"/>
      <c r="AVT369" s="477"/>
      <c r="AVW369" s="477"/>
      <c r="AWB369" s="477"/>
      <c r="AWE369" s="477"/>
      <c r="AWJ369" s="477"/>
      <c r="AWM369" s="477"/>
      <c r="AWR369" s="477"/>
      <c r="AWU369" s="477"/>
      <c r="AWZ369" s="477"/>
      <c r="AXC369" s="477"/>
      <c r="AXH369" s="477"/>
      <c r="AXK369" s="477"/>
      <c r="AXP369" s="477"/>
      <c r="AXS369" s="477"/>
      <c r="AXX369" s="477"/>
      <c r="AYA369" s="477"/>
      <c r="AYF369" s="477"/>
      <c r="AYI369" s="477"/>
      <c r="AYN369" s="477"/>
      <c r="AYQ369" s="477"/>
      <c r="AYV369" s="477"/>
      <c r="AYY369" s="477"/>
      <c r="AZD369" s="477"/>
      <c r="AZG369" s="477"/>
      <c r="AZL369" s="477"/>
      <c r="AZO369" s="477"/>
      <c r="AZT369" s="477"/>
      <c r="AZW369" s="477"/>
      <c r="BAB369" s="477"/>
      <c r="BAE369" s="477"/>
      <c r="BAJ369" s="477"/>
      <c r="BAM369" s="477"/>
      <c r="BAR369" s="477"/>
      <c r="BAU369" s="477"/>
      <c r="BAZ369" s="477"/>
      <c r="BBC369" s="477"/>
      <c r="BBH369" s="477"/>
      <c r="BBK369" s="477"/>
      <c r="BBP369" s="477"/>
      <c r="BBS369" s="477"/>
      <c r="BBX369" s="477"/>
      <c r="BCA369" s="477"/>
      <c r="BCF369" s="477"/>
      <c r="BCI369" s="477"/>
      <c r="BCN369" s="477"/>
      <c r="BCQ369" s="477"/>
      <c r="BCV369" s="477"/>
      <c r="BCY369" s="477"/>
      <c r="BDD369" s="477"/>
      <c r="BDG369" s="477"/>
      <c r="BDL369" s="477"/>
      <c r="BDO369" s="477"/>
      <c r="BDT369" s="477"/>
      <c r="BDW369" s="477"/>
      <c r="BEB369" s="477"/>
      <c r="BEE369" s="477"/>
      <c r="BEJ369" s="477"/>
      <c r="BEM369" s="477"/>
      <c r="BER369" s="477"/>
      <c r="BEU369" s="477"/>
      <c r="BEZ369" s="477"/>
      <c r="BFC369" s="477"/>
      <c r="BFH369" s="477"/>
      <c r="BFK369" s="477"/>
      <c r="BFP369" s="477"/>
      <c r="BFS369" s="477"/>
      <c r="BFX369" s="477"/>
      <c r="BGA369" s="477"/>
      <c r="BGF369" s="477"/>
      <c r="BGI369" s="477"/>
      <c r="BGN369" s="477"/>
      <c r="BGQ369" s="477"/>
      <c r="BGV369" s="477"/>
      <c r="BGY369" s="477"/>
      <c r="BHD369" s="477"/>
      <c r="BHG369" s="477"/>
      <c r="BHL369" s="477"/>
      <c r="BHO369" s="477"/>
      <c r="BHT369" s="477"/>
      <c r="BHW369" s="477"/>
      <c r="BIB369" s="477"/>
      <c r="BIE369" s="477"/>
      <c r="BIJ369" s="477"/>
      <c r="BIM369" s="477"/>
      <c r="BIR369" s="477"/>
      <c r="BIU369" s="477"/>
      <c r="BIZ369" s="477"/>
      <c r="BJC369" s="477"/>
      <c r="BJH369" s="477"/>
      <c r="BJK369" s="477"/>
      <c r="BJP369" s="477"/>
      <c r="BJS369" s="477"/>
      <c r="BJX369" s="477"/>
      <c r="BKA369" s="477"/>
      <c r="BKF369" s="477"/>
      <c r="BKI369" s="477"/>
      <c r="BKN369" s="477"/>
      <c r="BKQ369" s="477"/>
      <c r="BKV369" s="477"/>
      <c r="BKY369" s="477"/>
      <c r="BLD369" s="477"/>
      <c r="BLG369" s="477"/>
      <c r="BLL369" s="477"/>
      <c r="BLO369" s="477"/>
      <c r="BLT369" s="477"/>
      <c r="BLW369" s="477"/>
      <c r="BMB369" s="477"/>
      <c r="BME369" s="477"/>
      <c r="BMJ369" s="477"/>
      <c r="BMM369" s="477"/>
      <c r="BMR369" s="477"/>
      <c r="BMU369" s="477"/>
      <c r="BMZ369" s="477"/>
      <c r="BNC369" s="477"/>
      <c r="BNH369" s="477"/>
      <c r="BNK369" s="477"/>
      <c r="BNP369" s="477"/>
      <c r="BNS369" s="477"/>
      <c r="BNX369" s="477"/>
      <c r="BOA369" s="477"/>
      <c r="BOF369" s="477"/>
      <c r="BOI369" s="477"/>
      <c r="BON369" s="477"/>
      <c r="BOQ369" s="477"/>
      <c r="BOV369" s="477"/>
      <c r="BOY369" s="477"/>
      <c r="BPD369" s="477"/>
      <c r="BPG369" s="477"/>
      <c r="BPL369" s="477"/>
      <c r="BPO369" s="477"/>
      <c r="BPT369" s="477"/>
      <c r="BPW369" s="477"/>
      <c r="BQB369" s="477"/>
      <c r="BQE369" s="477"/>
      <c r="BQJ369" s="477"/>
      <c r="BQM369" s="477"/>
      <c r="BQR369" s="477"/>
      <c r="BQU369" s="477"/>
      <c r="BQZ369" s="477"/>
      <c r="BRC369" s="477"/>
      <c r="BRH369" s="477"/>
      <c r="BRK369" s="477"/>
      <c r="BRP369" s="477"/>
      <c r="BRS369" s="477"/>
      <c r="BRX369" s="477"/>
      <c r="BSA369" s="477"/>
      <c r="BSF369" s="477"/>
      <c r="BSI369" s="477"/>
      <c r="BSN369" s="477"/>
      <c r="BSQ369" s="477"/>
      <c r="BSV369" s="477"/>
      <c r="BSY369" s="477"/>
      <c r="BTD369" s="477"/>
      <c r="BTG369" s="477"/>
      <c r="BTL369" s="477"/>
      <c r="BTO369" s="477"/>
      <c r="BTT369" s="477"/>
      <c r="BTW369" s="477"/>
      <c r="BUB369" s="477"/>
      <c r="BUE369" s="477"/>
      <c r="BUJ369" s="477"/>
      <c r="BUM369" s="477"/>
      <c r="BUR369" s="477"/>
      <c r="BUU369" s="477"/>
      <c r="BUZ369" s="477"/>
      <c r="BVC369" s="477"/>
      <c r="BVH369" s="477"/>
      <c r="BVK369" s="477"/>
      <c r="BVP369" s="477"/>
      <c r="BVS369" s="477"/>
      <c r="BVX369" s="477"/>
      <c r="BWA369" s="477"/>
      <c r="BWF369" s="477"/>
      <c r="BWI369" s="477"/>
      <c r="BWN369" s="477"/>
      <c r="BWQ369" s="477"/>
      <c r="BWV369" s="477"/>
      <c r="BWY369" s="477"/>
      <c r="BXD369" s="477"/>
      <c r="BXG369" s="477"/>
      <c r="BXL369" s="477"/>
      <c r="BXO369" s="477"/>
      <c r="BXT369" s="477"/>
      <c r="BXW369" s="477"/>
      <c r="BYB369" s="477"/>
      <c r="BYE369" s="477"/>
      <c r="BYJ369" s="477"/>
      <c r="BYM369" s="477"/>
      <c r="BYR369" s="477"/>
      <c r="BYU369" s="477"/>
      <c r="BYZ369" s="477"/>
      <c r="BZC369" s="477"/>
      <c r="BZH369" s="477"/>
      <c r="BZK369" s="477"/>
      <c r="BZP369" s="477"/>
      <c r="BZS369" s="477"/>
      <c r="BZX369" s="477"/>
      <c r="CAA369" s="477"/>
      <c r="CAF369" s="477"/>
      <c r="CAI369" s="477"/>
      <c r="CAN369" s="477"/>
      <c r="CAQ369" s="477"/>
      <c r="CAV369" s="477"/>
      <c r="CAY369" s="477"/>
      <c r="CBD369" s="477"/>
      <c r="CBG369" s="477"/>
      <c r="CBL369" s="477"/>
      <c r="CBO369" s="477"/>
      <c r="CBT369" s="477"/>
      <c r="CBW369" s="477"/>
      <c r="CCB369" s="477"/>
      <c r="CCE369" s="477"/>
      <c r="CCJ369" s="477"/>
      <c r="CCM369" s="477"/>
      <c r="CCR369" s="477"/>
      <c r="CCU369" s="477"/>
      <c r="CCZ369" s="477"/>
      <c r="CDC369" s="477"/>
      <c r="CDH369" s="477"/>
      <c r="CDK369" s="477"/>
      <c r="CDP369" s="477"/>
      <c r="CDS369" s="477"/>
      <c r="CDX369" s="477"/>
      <c r="CEA369" s="477"/>
      <c r="CEF369" s="477"/>
      <c r="CEI369" s="477"/>
      <c r="CEN369" s="477"/>
      <c r="CEQ369" s="477"/>
      <c r="CEV369" s="477"/>
      <c r="CEY369" s="477"/>
      <c r="CFD369" s="477"/>
      <c r="CFG369" s="477"/>
      <c r="CFL369" s="477"/>
      <c r="CFO369" s="477"/>
      <c r="CFT369" s="477"/>
      <c r="CFW369" s="477"/>
      <c r="CGB369" s="477"/>
      <c r="CGE369" s="477"/>
      <c r="CGJ369" s="477"/>
      <c r="CGM369" s="477"/>
      <c r="CGR369" s="477"/>
      <c r="CGU369" s="477"/>
      <c r="CGZ369" s="477"/>
      <c r="CHC369" s="477"/>
      <c r="CHH369" s="477"/>
      <c r="CHK369" s="477"/>
      <c r="CHP369" s="477"/>
      <c r="CHS369" s="477"/>
      <c r="CHX369" s="477"/>
      <c r="CIA369" s="477"/>
      <c r="CIF369" s="477"/>
      <c r="CII369" s="477"/>
      <c r="CIN369" s="477"/>
      <c r="CIQ369" s="477"/>
      <c r="CIV369" s="477"/>
      <c r="CIY369" s="477"/>
      <c r="CJD369" s="477"/>
      <c r="CJG369" s="477"/>
      <c r="CJL369" s="477"/>
      <c r="CJO369" s="477"/>
      <c r="CJT369" s="477"/>
      <c r="CJW369" s="477"/>
      <c r="CKB369" s="477"/>
      <c r="CKE369" s="477"/>
      <c r="CKJ369" s="477"/>
      <c r="CKM369" s="477"/>
      <c r="CKR369" s="477"/>
      <c r="CKU369" s="477"/>
      <c r="CKZ369" s="477"/>
      <c r="CLC369" s="477"/>
      <c r="CLH369" s="477"/>
      <c r="CLK369" s="477"/>
      <c r="CLP369" s="477"/>
      <c r="CLS369" s="477"/>
      <c r="CLX369" s="477"/>
      <c r="CMA369" s="477"/>
      <c r="CMF369" s="477"/>
      <c r="CMI369" s="477"/>
      <c r="CMN369" s="477"/>
      <c r="CMQ369" s="477"/>
      <c r="CMV369" s="477"/>
      <c r="CMY369" s="477"/>
      <c r="CND369" s="477"/>
      <c r="CNG369" s="477"/>
      <c r="CNL369" s="477"/>
      <c r="CNO369" s="477"/>
      <c r="CNT369" s="477"/>
      <c r="CNW369" s="477"/>
      <c r="COB369" s="477"/>
      <c r="COE369" s="477"/>
      <c r="COJ369" s="477"/>
      <c r="COM369" s="477"/>
      <c r="COR369" s="477"/>
      <c r="COU369" s="477"/>
      <c r="COZ369" s="477"/>
      <c r="CPC369" s="477"/>
      <c r="CPH369" s="477"/>
      <c r="CPK369" s="477"/>
      <c r="CPP369" s="477"/>
      <c r="CPS369" s="477"/>
      <c r="CPX369" s="477"/>
      <c r="CQA369" s="477"/>
      <c r="CQF369" s="477"/>
      <c r="CQI369" s="477"/>
      <c r="CQN369" s="477"/>
      <c r="CQQ369" s="477"/>
      <c r="CQV369" s="477"/>
      <c r="CQY369" s="477"/>
      <c r="CRD369" s="477"/>
      <c r="CRG369" s="477"/>
      <c r="CRL369" s="477"/>
      <c r="CRO369" s="477"/>
      <c r="CRT369" s="477"/>
      <c r="CRW369" s="477"/>
      <c r="CSB369" s="477"/>
      <c r="CSE369" s="477"/>
      <c r="CSJ369" s="477"/>
      <c r="CSM369" s="477"/>
      <c r="CSR369" s="477"/>
      <c r="CSU369" s="477"/>
      <c r="CSZ369" s="477"/>
      <c r="CTC369" s="477"/>
      <c r="CTH369" s="477"/>
      <c r="CTK369" s="477"/>
      <c r="CTP369" s="477"/>
      <c r="CTS369" s="477"/>
      <c r="CTX369" s="477"/>
      <c r="CUA369" s="477"/>
      <c r="CUF369" s="477"/>
      <c r="CUI369" s="477"/>
      <c r="CUN369" s="477"/>
      <c r="CUQ369" s="477"/>
      <c r="CUV369" s="477"/>
      <c r="CUY369" s="477"/>
      <c r="CVD369" s="477"/>
      <c r="CVG369" s="477"/>
      <c r="CVL369" s="477"/>
      <c r="CVO369" s="477"/>
      <c r="CVT369" s="477"/>
      <c r="CVW369" s="477"/>
      <c r="CWB369" s="477"/>
      <c r="CWE369" s="477"/>
      <c r="CWJ369" s="477"/>
      <c r="CWM369" s="477"/>
      <c r="CWR369" s="477"/>
      <c r="CWU369" s="477"/>
      <c r="CWZ369" s="477"/>
      <c r="CXC369" s="477"/>
      <c r="CXH369" s="477"/>
      <c r="CXK369" s="477"/>
      <c r="CXP369" s="477"/>
      <c r="CXS369" s="477"/>
      <c r="CXX369" s="477"/>
      <c r="CYA369" s="477"/>
      <c r="CYF369" s="477"/>
      <c r="CYI369" s="477"/>
      <c r="CYN369" s="477"/>
      <c r="CYQ369" s="477"/>
      <c r="CYV369" s="477"/>
      <c r="CYY369" s="477"/>
      <c r="CZD369" s="477"/>
      <c r="CZG369" s="477"/>
      <c r="CZL369" s="477"/>
      <c r="CZO369" s="477"/>
      <c r="CZT369" s="477"/>
      <c r="CZW369" s="477"/>
      <c r="DAB369" s="477"/>
      <c r="DAE369" s="477"/>
      <c r="DAJ369" s="477"/>
      <c r="DAM369" s="477"/>
      <c r="DAR369" s="477"/>
      <c r="DAU369" s="477"/>
      <c r="DAZ369" s="477"/>
      <c r="DBC369" s="477"/>
      <c r="DBH369" s="477"/>
      <c r="DBK369" s="477"/>
      <c r="DBP369" s="477"/>
      <c r="DBS369" s="477"/>
      <c r="DBX369" s="477"/>
      <c r="DCA369" s="477"/>
      <c r="DCF369" s="477"/>
      <c r="DCI369" s="477"/>
      <c r="DCN369" s="477"/>
      <c r="DCQ369" s="477"/>
      <c r="DCV369" s="477"/>
      <c r="DCY369" s="477"/>
      <c r="DDD369" s="477"/>
      <c r="DDG369" s="477"/>
      <c r="DDL369" s="477"/>
      <c r="DDO369" s="477"/>
      <c r="DDT369" s="477"/>
      <c r="DDW369" s="477"/>
      <c r="DEB369" s="477"/>
      <c r="DEE369" s="477"/>
      <c r="DEJ369" s="477"/>
      <c r="DEM369" s="477"/>
      <c r="DER369" s="477"/>
      <c r="DEU369" s="477"/>
      <c r="DEZ369" s="477"/>
      <c r="DFC369" s="477"/>
      <c r="DFH369" s="477"/>
      <c r="DFK369" s="477"/>
      <c r="DFP369" s="477"/>
      <c r="DFS369" s="477"/>
      <c r="DFX369" s="477"/>
      <c r="DGA369" s="477"/>
      <c r="DGF369" s="477"/>
      <c r="DGI369" s="477"/>
      <c r="DGN369" s="477"/>
      <c r="DGQ369" s="477"/>
      <c r="DGV369" s="477"/>
      <c r="DGY369" s="477"/>
      <c r="DHD369" s="477"/>
      <c r="DHG369" s="477"/>
      <c r="DHL369" s="477"/>
      <c r="DHO369" s="477"/>
      <c r="DHT369" s="477"/>
      <c r="DHW369" s="477"/>
      <c r="DIB369" s="477"/>
      <c r="DIE369" s="477"/>
      <c r="DIJ369" s="477"/>
      <c r="DIM369" s="477"/>
      <c r="DIR369" s="477"/>
      <c r="DIU369" s="477"/>
      <c r="DIZ369" s="477"/>
      <c r="DJC369" s="477"/>
      <c r="DJH369" s="477"/>
      <c r="DJK369" s="477"/>
      <c r="DJP369" s="477"/>
      <c r="DJS369" s="477"/>
      <c r="DJX369" s="477"/>
      <c r="DKA369" s="477"/>
      <c r="DKF369" s="477"/>
      <c r="DKI369" s="477"/>
      <c r="DKN369" s="477"/>
      <c r="DKQ369" s="477"/>
      <c r="DKV369" s="477"/>
      <c r="DKY369" s="477"/>
      <c r="DLD369" s="477"/>
      <c r="DLG369" s="477"/>
      <c r="DLL369" s="477"/>
      <c r="DLO369" s="477"/>
      <c r="DLT369" s="477"/>
      <c r="DLW369" s="477"/>
      <c r="DMB369" s="477"/>
      <c r="DME369" s="477"/>
      <c r="DMJ369" s="477"/>
      <c r="DMM369" s="477"/>
      <c r="DMR369" s="477"/>
      <c r="DMU369" s="477"/>
      <c r="DMZ369" s="477"/>
      <c r="DNC369" s="477"/>
      <c r="DNH369" s="477"/>
      <c r="DNK369" s="477"/>
      <c r="DNP369" s="477"/>
      <c r="DNS369" s="477"/>
      <c r="DNX369" s="477"/>
      <c r="DOA369" s="477"/>
      <c r="DOF369" s="477"/>
      <c r="DOI369" s="477"/>
      <c r="DON369" s="477"/>
      <c r="DOQ369" s="477"/>
      <c r="DOV369" s="477"/>
      <c r="DOY369" s="477"/>
      <c r="DPD369" s="477"/>
      <c r="DPG369" s="477"/>
      <c r="DPL369" s="477"/>
      <c r="DPO369" s="477"/>
      <c r="DPT369" s="477"/>
      <c r="DPW369" s="477"/>
      <c r="DQB369" s="477"/>
      <c r="DQE369" s="477"/>
      <c r="DQJ369" s="477"/>
      <c r="DQM369" s="477"/>
      <c r="DQR369" s="477"/>
      <c r="DQU369" s="477"/>
      <c r="DQZ369" s="477"/>
      <c r="DRC369" s="477"/>
      <c r="DRH369" s="477"/>
      <c r="DRK369" s="477"/>
      <c r="DRP369" s="477"/>
      <c r="DRS369" s="477"/>
      <c r="DRX369" s="477"/>
      <c r="DSA369" s="477"/>
      <c r="DSF369" s="477"/>
      <c r="DSI369" s="477"/>
      <c r="DSN369" s="477"/>
      <c r="DSQ369" s="477"/>
      <c r="DSV369" s="477"/>
      <c r="DSY369" s="477"/>
      <c r="DTD369" s="477"/>
      <c r="DTG369" s="477"/>
      <c r="DTL369" s="477"/>
      <c r="DTO369" s="477"/>
      <c r="DTT369" s="477"/>
      <c r="DTW369" s="477"/>
      <c r="DUB369" s="477"/>
      <c r="DUE369" s="477"/>
      <c r="DUJ369" s="477"/>
      <c r="DUM369" s="477"/>
      <c r="DUR369" s="477"/>
      <c r="DUU369" s="477"/>
      <c r="DUZ369" s="477"/>
      <c r="DVC369" s="477"/>
      <c r="DVH369" s="477"/>
      <c r="DVK369" s="477"/>
      <c r="DVP369" s="477"/>
      <c r="DVS369" s="477"/>
      <c r="DVX369" s="477"/>
      <c r="DWA369" s="477"/>
      <c r="DWF369" s="477"/>
      <c r="DWI369" s="477"/>
      <c r="DWN369" s="477"/>
      <c r="DWQ369" s="477"/>
      <c r="DWV369" s="477"/>
      <c r="DWY369" s="477"/>
      <c r="DXD369" s="477"/>
      <c r="DXG369" s="477"/>
      <c r="DXL369" s="477"/>
      <c r="DXO369" s="477"/>
      <c r="DXT369" s="477"/>
      <c r="DXW369" s="477"/>
      <c r="DYB369" s="477"/>
      <c r="DYE369" s="477"/>
      <c r="DYJ369" s="477"/>
      <c r="DYM369" s="477"/>
      <c r="DYR369" s="477"/>
      <c r="DYU369" s="477"/>
      <c r="DYZ369" s="477"/>
      <c r="DZC369" s="477"/>
      <c r="DZH369" s="477"/>
      <c r="DZK369" s="477"/>
      <c r="DZP369" s="477"/>
      <c r="DZS369" s="477"/>
      <c r="DZX369" s="477"/>
      <c r="EAA369" s="477"/>
      <c r="EAF369" s="477"/>
      <c r="EAI369" s="477"/>
      <c r="EAN369" s="477"/>
      <c r="EAQ369" s="477"/>
      <c r="EAV369" s="477"/>
      <c r="EAY369" s="477"/>
      <c r="EBD369" s="477"/>
      <c r="EBG369" s="477"/>
      <c r="EBL369" s="477"/>
      <c r="EBO369" s="477"/>
      <c r="EBT369" s="477"/>
      <c r="EBW369" s="477"/>
      <c r="ECB369" s="477"/>
      <c r="ECE369" s="477"/>
      <c r="ECJ369" s="477"/>
      <c r="ECM369" s="477"/>
      <c r="ECR369" s="477"/>
      <c r="ECU369" s="477"/>
      <c r="ECZ369" s="477"/>
      <c r="EDC369" s="477"/>
      <c r="EDH369" s="477"/>
      <c r="EDK369" s="477"/>
      <c r="EDP369" s="477"/>
      <c r="EDS369" s="477"/>
      <c r="EDX369" s="477"/>
      <c r="EEA369" s="477"/>
      <c r="EEF369" s="477"/>
      <c r="EEI369" s="477"/>
      <c r="EEN369" s="477"/>
      <c r="EEQ369" s="477"/>
      <c r="EEV369" s="477"/>
      <c r="EEY369" s="477"/>
      <c r="EFD369" s="477"/>
      <c r="EFG369" s="477"/>
      <c r="EFL369" s="477"/>
      <c r="EFO369" s="477"/>
      <c r="EFT369" s="477"/>
      <c r="EFW369" s="477"/>
      <c r="EGB369" s="477"/>
      <c r="EGE369" s="477"/>
      <c r="EGJ369" s="477"/>
      <c r="EGM369" s="477"/>
      <c r="EGR369" s="477"/>
      <c r="EGU369" s="477"/>
      <c r="EGZ369" s="477"/>
      <c r="EHC369" s="477"/>
      <c r="EHH369" s="477"/>
      <c r="EHK369" s="477"/>
      <c r="EHP369" s="477"/>
      <c r="EHS369" s="477"/>
      <c r="EHX369" s="477"/>
      <c r="EIA369" s="477"/>
      <c r="EIF369" s="477"/>
      <c r="EII369" s="477"/>
      <c r="EIN369" s="477"/>
      <c r="EIQ369" s="477"/>
      <c r="EIV369" s="477"/>
      <c r="EIY369" s="477"/>
      <c r="EJD369" s="477"/>
      <c r="EJG369" s="477"/>
      <c r="EJL369" s="477"/>
      <c r="EJO369" s="477"/>
      <c r="EJT369" s="477"/>
      <c r="EJW369" s="477"/>
      <c r="EKB369" s="477"/>
      <c r="EKE369" s="477"/>
      <c r="EKJ369" s="477"/>
      <c r="EKM369" s="477"/>
      <c r="EKR369" s="477"/>
      <c r="EKU369" s="477"/>
      <c r="EKZ369" s="477"/>
      <c r="ELC369" s="477"/>
      <c r="ELH369" s="477"/>
      <c r="ELK369" s="477"/>
      <c r="ELP369" s="477"/>
      <c r="ELS369" s="477"/>
      <c r="ELX369" s="477"/>
      <c r="EMA369" s="477"/>
      <c r="EMF369" s="477"/>
      <c r="EMI369" s="477"/>
      <c r="EMN369" s="477"/>
      <c r="EMQ369" s="477"/>
      <c r="EMV369" s="477"/>
      <c r="EMY369" s="477"/>
      <c r="END369" s="477"/>
      <c r="ENG369" s="477"/>
      <c r="ENL369" s="477"/>
      <c r="ENO369" s="477"/>
      <c r="ENT369" s="477"/>
      <c r="ENW369" s="477"/>
      <c r="EOB369" s="477"/>
      <c r="EOE369" s="477"/>
      <c r="EOJ369" s="477"/>
      <c r="EOM369" s="477"/>
      <c r="EOR369" s="477"/>
      <c r="EOU369" s="477"/>
      <c r="EOZ369" s="477"/>
      <c r="EPC369" s="477"/>
      <c r="EPH369" s="477"/>
      <c r="EPK369" s="477"/>
      <c r="EPP369" s="477"/>
      <c r="EPS369" s="477"/>
      <c r="EPX369" s="477"/>
      <c r="EQA369" s="477"/>
      <c r="EQF369" s="477"/>
      <c r="EQI369" s="477"/>
      <c r="EQN369" s="477"/>
      <c r="EQQ369" s="477"/>
      <c r="EQV369" s="477"/>
      <c r="EQY369" s="477"/>
      <c r="ERD369" s="477"/>
      <c r="ERG369" s="477"/>
      <c r="ERL369" s="477"/>
      <c r="ERO369" s="477"/>
      <c r="ERT369" s="477"/>
      <c r="ERW369" s="477"/>
      <c r="ESB369" s="477"/>
      <c r="ESE369" s="477"/>
      <c r="ESJ369" s="477"/>
      <c r="ESM369" s="477"/>
      <c r="ESR369" s="477"/>
      <c r="ESU369" s="477"/>
      <c r="ESZ369" s="477"/>
      <c r="ETC369" s="477"/>
      <c r="ETH369" s="477"/>
      <c r="ETK369" s="477"/>
      <c r="ETP369" s="477"/>
      <c r="ETS369" s="477"/>
      <c r="ETX369" s="477"/>
      <c r="EUA369" s="477"/>
      <c r="EUF369" s="477"/>
      <c r="EUI369" s="477"/>
      <c r="EUN369" s="477"/>
      <c r="EUQ369" s="477"/>
      <c r="EUV369" s="477"/>
      <c r="EUY369" s="477"/>
      <c r="EVD369" s="477"/>
      <c r="EVG369" s="477"/>
      <c r="EVL369" s="477"/>
      <c r="EVO369" s="477"/>
      <c r="EVT369" s="477"/>
      <c r="EVW369" s="477"/>
      <c r="EWB369" s="477"/>
      <c r="EWE369" s="477"/>
      <c r="EWJ369" s="477"/>
      <c r="EWM369" s="477"/>
      <c r="EWR369" s="477"/>
      <c r="EWU369" s="477"/>
      <c r="EWZ369" s="477"/>
      <c r="EXC369" s="477"/>
      <c r="EXH369" s="477"/>
      <c r="EXK369" s="477"/>
      <c r="EXP369" s="477"/>
      <c r="EXS369" s="477"/>
      <c r="EXX369" s="477"/>
      <c r="EYA369" s="477"/>
      <c r="EYF369" s="477"/>
      <c r="EYI369" s="477"/>
      <c r="EYN369" s="477"/>
      <c r="EYQ369" s="477"/>
      <c r="EYV369" s="477"/>
      <c r="EYY369" s="477"/>
      <c r="EZD369" s="477"/>
      <c r="EZG369" s="477"/>
      <c r="EZL369" s="477"/>
      <c r="EZO369" s="477"/>
      <c r="EZT369" s="477"/>
      <c r="EZW369" s="477"/>
      <c r="FAB369" s="477"/>
      <c r="FAE369" s="477"/>
      <c r="FAJ369" s="477"/>
      <c r="FAM369" s="477"/>
      <c r="FAR369" s="477"/>
      <c r="FAU369" s="477"/>
      <c r="FAZ369" s="477"/>
      <c r="FBC369" s="477"/>
      <c r="FBH369" s="477"/>
      <c r="FBK369" s="477"/>
      <c r="FBP369" s="477"/>
      <c r="FBS369" s="477"/>
      <c r="FBX369" s="477"/>
      <c r="FCA369" s="477"/>
      <c r="FCF369" s="477"/>
      <c r="FCI369" s="477"/>
      <c r="FCN369" s="477"/>
      <c r="FCQ369" s="477"/>
      <c r="FCV369" s="477"/>
      <c r="FCY369" s="477"/>
      <c r="FDD369" s="477"/>
      <c r="FDG369" s="477"/>
      <c r="FDL369" s="477"/>
      <c r="FDO369" s="477"/>
      <c r="FDT369" s="477"/>
      <c r="FDW369" s="477"/>
      <c r="FEB369" s="477"/>
      <c r="FEE369" s="477"/>
      <c r="FEJ369" s="477"/>
      <c r="FEM369" s="477"/>
      <c r="FER369" s="477"/>
      <c r="FEU369" s="477"/>
      <c r="FEZ369" s="477"/>
      <c r="FFC369" s="477"/>
      <c r="FFH369" s="477"/>
      <c r="FFK369" s="477"/>
      <c r="FFP369" s="477"/>
      <c r="FFS369" s="477"/>
      <c r="FFX369" s="477"/>
      <c r="FGA369" s="477"/>
      <c r="FGF369" s="477"/>
      <c r="FGI369" s="477"/>
      <c r="FGN369" s="477"/>
      <c r="FGQ369" s="477"/>
      <c r="FGV369" s="477"/>
      <c r="FGY369" s="477"/>
      <c r="FHD369" s="477"/>
      <c r="FHG369" s="477"/>
      <c r="FHL369" s="477"/>
      <c r="FHO369" s="477"/>
      <c r="FHT369" s="477"/>
      <c r="FHW369" s="477"/>
      <c r="FIB369" s="477"/>
      <c r="FIE369" s="477"/>
      <c r="FIJ369" s="477"/>
      <c r="FIM369" s="477"/>
      <c r="FIR369" s="477"/>
      <c r="FIU369" s="477"/>
      <c r="FIZ369" s="477"/>
      <c r="FJC369" s="477"/>
      <c r="FJH369" s="477"/>
      <c r="FJK369" s="477"/>
      <c r="FJP369" s="477"/>
      <c r="FJS369" s="477"/>
      <c r="FJX369" s="477"/>
      <c r="FKA369" s="477"/>
      <c r="FKF369" s="477"/>
      <c r="FKI369" s="477"/>
      <c r="FKN369" s="477"/>
      <c r="FKQ369" s="477"/>
      <c r="FKV369" s="477"/>
      <c r="FKY369" s="477"/>
      <c r="FLD369" s="477"/>
      <c r="FLG369" s="477"/>
      <c r="FLL369" s="477"/>
      <c r="FLO369" s="477"/>
      <c r="FLT369" s="477"/>
      <c r="FLW369" s="477"/>
      <c r="FMB369" s="477"/>
      <c r="FME369" s="477"/>
      <c r="FMJ369" s="477"/>
      <c r="FMM369" s="477"/>
      <c r="FMR369" s="477"/>
      <c r="FMU369" s="477"/>
      <c r="FMZ369" s="477"/>
      <c r="FNC369" s="477"/>
      <c r="FNH369" s="477"/>
      <c r="FNK369" s="477"/>
      <c r="FNP369" s="477"/>
      <c r="FNS369" s="477"/>
      <c r="FNX369" s="477"/>
      <c r="FOA369" s="477"/>
      <c r="FOF369" s="477"/>
      <c r="FOI369" s="477"/>
      <c r="FON369" s="477"/>
      <c r="FOQ369" s="477"/>
      <c r="FOV369" s="477"/>
      <c r="FOY369" s="477"/>
      <c r="FPD369" s="477"/>
      <c r="FPG369" s="477"/>
      <c r="FPL369" s="477"/>
      <c r="FPO369" s="477"/>
      <c r="FPT369" s="477"/>
      <c r="FPW369" s="477"/>
      <c r="FQB369" s="477"/>
      <c r="FQE369" s="477"/>
      <c r="FQJ369" s="477"/>
      <c r="FQM369" s="477"/>
      <c r="FQR369" s="477"/>
      <c r="FQU369" s="477"/>
      <c r="FQZ369" s="477"/>
      <c r="FRC369" s="477"/>
      <c r="FRH369" s="477"/>
      <c r="FRK369" s="477"/>
      <c r="FRP369" s="477"/>
      <c r="FRS369" s="477"/>
      <c r="FRX369" s="477"/>
      <c r="FSA369" s="477"/>
      <c r="FSF369" s="477"/>
      <c r="FSI369" s="477"/>
      <c r="FSN369" s="477"/>
      <c r="FSQ369" s="477"/>
      <c r="FSV369" s="477"/>
      <c r="FSY369" s="477"/>
      <c r="FTD369" s="477"/>
      <c r="FTG369" s="477"/>
      <c r="FTL369" s="477"/>
      <c r="FTO369" s="477"/>
      <c r="FTT369" s="477"/>
      <c r="FTW369" s="477"/>
      <c r="FUB369" s="477"/>
      <c r="FUE369" s="477"/>
      <c r="FUJ369" s="477"/>
      <c r="FUM369" s="477"/>
      <c r="FUR369" s="477"/>
      <c r="FUU369" s="477"/>
      <c r="FUZ369" s="477"/>
      <c r="FVC369" s="477"/>
      <c r="FVH369" s="477"/>
      <c r="FVK369" s="477"/>
      <c r="FVP369" s="477"/>
      <c r="FVS369" s="477"/>
      <c r="FVX369" s="477"/>
      <c r="FWA369" s="477"/>
      <c r="FWF369" s="477"/>
      <c r="FWI369" s="477"/>
      <c r="FWN369" s="477"/>
      <c r="FWQ369" s="477"/>
      <c r="FWV369" s="477"/>
      <c r="FWY369" s="477"/>
      <c r="FXD369" s="477"/>
      <c r="FXG369" s="477"/>
      <c r="FXL369" s="477"/>
      <c r="FXO369" s="477"/>
      <c r="FXT369" s="477"/>
      <c r="FXW369" s="477"/>
      <c r="FYB369" s="477"/>
      <c r="FYE369" s="477"/>
      <c r="FYJ369" s="477"/>
      <c r="FYM369" s="477"/>
      <c r="FYR369" s="477"/>
      <c r="FYU369" s="477"/>
      <c r="FYZ369" s="477"/>
      <c r="FZC369" s="477"/>
      <c r="FZH369" s="477"/>
      <c r="FZK369" s="477"/>
      <c r="FZP369" s="477"/>
      <c r="FZS369" s="477"/>
      <c r="FZX369" s="477"/>
      <c r="GAA369" s="477"/>
      <c r="GAF369" s="477"/>
      <c r="GAI369" s="477"/>
      <c r="GAN369" s="477"/>
      <c r="GAQ369" s="477"/>
      <c r="GAV369" s="477"/>
      <c r="GAY369" s="477"/>
      <c r="GBD369" s="477"/>
      <c r="GBG369" s="477"/>
      <c r="GBL369" s="477"/>
      <c r="GBO369" s="477"/>
      <c r="GBT369" s="477"/>
      <c r="GBW369" s="477"/>
      <c r="GCB369" s="477"/>
      <c r="GCE369" s="477"/>
      <c r="GCJ369" s="477"/>
      <c r="GCM369" s="477"/>
      <c r="GCR369" s="477"/>
      <c r="GCU369" s="477"/>
      <c r="GCZ369" s="477"/>
      <c r="GDC369" s="477"/>
      <c r="GDH369" s="477"/>
      <c r="GDK369" s="477"/>
      <c r="GDP369" s="477"/>
      <c r="GDS369" s="477"/>
      <c r="GDX369" s="477"/>
      <c r="GEA369" s="477"/>
      <c r="GEF369" s="477"/>
      <c r="GEI369" s="477"/>
      <c r="GEN369" s="477"/>
      <c r="GEQ369" s="477"/>
      <c r="GEV369" s="477"/>
      <c r="GEY369" s="477"/>
      <c r="GFD369" s="477"/>
      <c r="GFG369" s="477"/>
      <c r="GFL369" s="477"/>
      <c r="GFO369" s="477"/>
      <c r="GFT369" s="477"/>
      <c r="GFW369" s="477"/>
      <c r="GGB369" s="477"/>
      <c r="GGE369" s="477"/>
      <c r="GGJ369" s="477"/>
      <c r="GGM369" s="477"/>
      <c r="GGR369" s="477"/>
      <c r="GGU369" s="477"/>
      <c r="GGZ369" s="477"/>
      <c r="GHC369" s="477"/>
      <c r="GHH369" s="477"/>
      <c r="GHK369" s="477"/>
      <c r="GHP369" s="477"/>
      <c r="GHS369" s="477"/>
      <c r="GHX369" s="477"/>
      <c r="GIA369" s="477"/>
      <c r="GIF369" s="477"/>
      <c r="GII369" s="477"/>
      <c r="GIN369" s="477"/>
      <c r="GIQ369" s="477"/>
      <c r="GIV369" s="477"/>
      <c r="GIY369" s="477"/>
      <c r="GJD369" s="477"/>
      <c r="GJG369" s="477"/>
      <c r="GJL369" s="477"/>
      <c r="GJO369" s="477"/>
      <c r="GJT369" s="477"/>
      <c r="GJW369" s="477"/>
      <c r="GKB369" s="477"/>
      <c r="GKE369" s="477"/>
      <c r="GKJ369" s="477"/>
      <c r="GKM369" s="477"/>
      <c r="GKR369" s="477"/>
      <c r="GKU369" s="477"/>
      <c r="GKZ369" s="477"/>
      <c r="GLC369" s="477"/>
      <c r="GLH369" s="477"/>
      <c r="GLK369" s="477"/>
      <c r="GLP369" s="477"/>
      <c r="GLS369" s="477"/>
      <c r="GLX369" s="477"/>
      <c r="GMA369" s="477"/>
      <c r="GMF369" s="477"/>
      <c r="GMI369" s="477"/>
      <c r="GMN369" s="477"/>
      <c r="GMQ369" s="477"/>
      <c r="GMV369" s="477"/>
      <c r="GMY369" s="477"/>
      <c r="GND369" s="477"/>
      <c r="GNG369" s="477"/>
      <c r="GNL369" s="477"/>
      <c r="GNO369" s="477"/>
      <c r="GNT369" s="477"/>
      <c r="GNW369" s="477"/>
      <c r="GOB369" s="477"/>
      <c r="GOE369" s="477"/>
      <c r="GOJ369" s="477"/>
      <c r="GOM369" s="477"/>
      <c r="GOR369" s="477"/>
      <c r="GOU369" s="477"/>
      <c r="GOZ369" s="477"/>
      <c r="GPC369" s="477"/>
      <c r="GPH369" s="477"/>
      <c r="GPK369" s="477"/>
      <c r="GPP369" s="477"/>
      <c r="GPS369" s="477"/>
      <c r="GPX369" s="477"/>
      <c r="GQA369" s="477"/>
      <c r="GQF369" s="477"/>
      <c r="GQI369" s="477"/>
      <c r="GQN369" s="477"/>
      <c r="GQQ369" s="477"/>
      <c r="GQV369" s="477"/>
      <c r="GQY369" s="477"/>
      <c r="GRD369" s="477"/>
      <c r="GRG369" s="477"/>
      <c r="GRL369" s="477"/>
      <c r="GRO369" s="477"/>
      <c r="GRT369" s="477"/>
      <c r="GRW369" s="477"/>
      <c r="GSB369" s="477"/>
      <c r="GSE369" s="477"/>
      <c r="GSJ369" s="477"/>
      <c r="GSM369" s="477"/>
      <c r="GSR369" s="477"/>
      <c r="GSU369" s="477"/>
      <c r="GSZ369" s="477"/>
      <c r="GTC369" s="477"/>
      <c r="GTH369" s="477"/>
      <c r="GTK369" s="477"/>
      <c r="GTP369" s="477"/>
      <c r="GTS369" s="477"/>
      <c r="GTX369" s="477"/>
      <c r="GUA369" s="477"/>
      <c r="GUF369" s="477"/>
      <c r="GUI369" s="477"/>
      <c r="GUN369" s="477"/>
      <c r="GUQ369" s="477"/>
      <c r="GUV369" s="477"/>
      <c r="GUY369" s="477"/>
      <c r="GVD369" s="477"/>
      <c r="GVG369" s="477"/>
      <c r="GVL369" s="477"/>
      <c r="GVO369" s="477"/>
      <c r="GVT369" s="477"/>
      <c r="GVW369" s="477"/>
      <c r="GWB369" s="477"/>
      <c r="GWE369" s="477"/>
      <c r="GWJ369" s="477"/>
      <c r="GWM369" s="477"/>
      <c r="GWR369" s="477"/>
      <c r="GWU369" s="477"/>
      <c r="GWZ369" s="477"/>
      <c r="GXC369" s="477"/>
      <c r="GXH369" s="477"/>
      <c r="GXK369" s="477"/>
      <c r="GXP369" s="477"/>
      <c r="GXS369" s="477"/>
      <c r="GXX369" s="477"/>
      <c r="GYA369" s="477"/>
      <c r="GYF369" s="477"/>
      <c r="GYI369" s="477"/>
      <c r="GYN369" s="477"/>
      <c r="GYQ369" s="477"/>
      <c r="GYV369" s="477"/>
      <c r="GYY369" s="477"/>
      <c r="GZD369" s="477"/>
      <c r="GZG369" s="477"/>
      <c r="GZL369" s="477"/>
      <c r="GZO369" s="477"/>
      <c r="GZT369" s="477"/>
      <c r="GZW369" s="477"/>
      <c r="HAB369" s="477"/>
      <c r="HAE369" s="477"/>
      <c r="HAJ369" s="477"/>
      <c r="HAM369" s="477"/>
      <c r="HAR369" s="477"/>
      <c r="HAU369" s="477"/>
      <c r="HAZ369" s="477"/>
      <c r="HBC369" s="477"/>
      <c r="HBH369" s="477"/>
      <c r="HBK369" s="477"/>
      <c r="HBP369" s="477"/>
      <c r="HBS369" s="477"/>
      <c r="HBX369" s="477"/>
      <c r="HCA369" s="477"/>
      <c r="HCF369" s="477"/>
      <c r="HCI369" s="477"/>
      <c r="HCN369" s="477"/>
      <c r="HCQ369" s="477"/>
      <c r="HCV369" s="477"/>
      <c r="HCY369" s="477"/>
      <c r="HDD369" s="477"/>
      <c r="HDG369" s="477"/>
      <c r="HDL369" s="477"/>
      <c r="HDO369" s="477"/>
      <c r="HDT369" s="477"/>
      <c r="HDW369" s="477"/>
      <c r="HEB369" s="477"/>
      <c r="HEE369" s="477"/>
      <c r="HEJ369" s="477"/>
      <c r="HEM369" s="477"/>
      <c r="HER369" s="477"/>
      <c r="HEU369" s="477"/>
      <c r="HEZ369" s="477"/>
      <c r="HFC369" s="477"/>
      <c r="HFH369" s="477"/>
      <c r="HFK369" s="477"/>
      <c r="HFP369" s="477"/>
      <c r="HFS369" s="477"/>
      <c r="HFX369" s="477"/>
      <c r="HGA369" s="477"/>
      <c r="HGF369" s="477"/>
      <c r="HGI369" s="477"/>
      <c r="HGN369" s="477"/>
      <c r="HGQ369" s="477"/>
      <c r="HGV369" s="477"/>
      <c r="HGY369" s="477"/>
      <c r="HHD369" s="477"/>
      <c r="HHG369" s="477"/>
      <c r="HHL369" s="477"/>
      <c r="HHO369" s="477"/>
      <c r="HHT369" s="477"/>
      <c r="HHW369" s="477"/>
      <c r="HIB369" s="477"/>
      <c r="HIE369" s="477"/>
      <c r="HIJ369" s="477"/>
      <c r="HIM369" s="477"/>
      <c r="HIR369" s="477"/>
      <c r="HIU369" s="477"/>
      <c r="HIZ369" s="477"/>
      <c r="HJC369" s="477"/>
      <c r="HJH369" s="477"/>
      <c r="HJK369" s="477"/>
      <c r="HJP369" s="477"/>
      <c r="HJS369" s="477"/>
      <c r="HJX369" s="477"/>
      <c r="HKA369" s="477"/>
      <c r="HKF369" s="477"/>
      <c r="HKI369" s="477"/>
      <c r="HKN369" s="477"/>
      <c r="HKQ369" s="477"/>
      <c r="HKV369" s="477"/>
      <c r="HKY369" s="477"/>
      <c r="HLD369" s="477"/>
      <c r="HLG369" s="477"/>
      <c r="HLL369" s="477"/>
      <c r="HLO369" s="477"/>
      <c r="HLT369" s="477"/>
      <c r="HLW369" s="477"/>
      <c r="HMB369" s="477"/>
      <c r="HME369" s="477"/>
      <c r="HMJ369" s="477"/>
      <c r="HMM369" s="477"/>
      <c r="HMR369" s="477"/>
      <c r="HMU369" s="477"/>
      <c r="HMZ369" s="477"/>
      <c r="HNC369" s="477"/>
      <c r="HNH369" s="477"/>
      <c r="HNK369" s="477"/>
      <c r="HNP369" s="477"/>
      <c r="HNS369" s="477"/>
      <c r="HNX369" s="477"/>
      <c r="HOA369" s="477"/>
      <c r="HOF369" s="477"/>
      <c r="HOI369" s="477"/>
      <c r="HON369" s="477"/>
      <c r="HOQ369" s="477"/>
      <c r="HOV369" s="477"/>
      <c r="HOY369" s="477"/>
      <c r="HPD369" s="477"/>
      <c r="HPG369" s="477"/>
      <c r="HPL369" s="477"/>
      <c r="HPO369" s="477"/>
      <c r="HPT369" s="477"/>
      <c r="HPW369" s="477"/>
      <c r="HQB369" s="477"/>
      <c r="HQE369" s="477"/>
      <c r="HQJ369" s="477"/>
      <c r="HQM369" s="477"/>
      <c r="HQR369" s="477"/>
      <c r="HQU369" s="477"/>
      <c r="HQZ369" s="477"/>
      <c r="HRC369" s="477"/>
      <c r="HRH369" s="477"/>
      <c r="HRK369" s="477"/>
      <c r="HRP369" s="477"/>
      <c r="HRS369" s="477"/>
      <c r="HRX369" s="477"/>
      <c r="HSA369" s="477"/>
      <c r="HSF369" s="477"/>
      <c r="HSI369" s="477"/>
      <c r="HSN369" s="477"/>
      <c r="HSQ369" s="477"/>
      <c r="HSV369" s="477"/>
      <c r="HSY369" s="477"/>
      <c r="HTD369" s="477"/>
      <c r="HTG369" s="477"/>
      <c r="HTL369" s="477"/>
      <c r="HTO369" s="477"/>
      <c r="HTT369" s="477"/>
      <c r="HTW369" s="477"/>
      <c r="HUB369" s="477"/>
      <c r="HUE369" s="477"/>
      <c r="HUJ369" s="477"/>
      <c r="HUM369" s="477"/>
      <c r="HUR369" s="477"/>
      <c r="HUU369" s="477"/>
      <c r="HUZ369" s="477"/>
      <c r="HVC369" s="477"/>
      <c r="HVH369" s="477"/>
      <c r="HVK369" s="477"/>
      <c r="HVP369" s="477"/>
      <c r="HVS369" s="477"/>
      <c r="HVX369" s="477"/>
      <c r="HWA369" s="477"/>
      <c r="HWF369" s="477"/>
      <c r="HWI369" s="477"/>
      <c r="HWN369" s="477"/>
      <c r="HWQ369" s="477"/>
      <c r="HWV369" s="477"/>
      <c r="HWY369" s="477"/>
      <c r="HXD369" s="477"/>
      <c r="HXG369" s="477"/>
      <c r="HXL369" s="477"/>
      <c r="HXO369" s="477"/>
      <c r="HXT369" s="477"/>
      <c r="HXW369" s="477"/>
      <c r="HYB369" s="477"/>
      <c r="HYE369" s="477"/>
      <c r="HYJ369" s="477"/>
      <c r="HYM369" s="477"/>
      <c r="HYR369" s="477"/>
      <c r="HYU369" s="477"/>
      <c r="HYZ369" s="477"/>
      <c r="HZC369" s="477"/>
      <c r="HZH369" s="477"/>
      <c r="HZK369" s="477"/>
      <c r="HZP369" s="477"/>
      <c r="HZS369" s="477"/>
      <c r="HZX369" s="477"/>
      <c r="IAA369" s="477"/>
      <c r="IAF369" s="477"/>
      <c r="IAI369" s="477"/>
      <c r="IAN369" s="477"/>
      <c r="IAQ369" s="477"/>
      <c r="IAV369" s="477"/>
      <c r="IAY369" s="477"/>
      <c r="IBD369" s="477"/>
      <c r="IBG369" s="477"/>
      <c r="IBL369" s="477"/>
      <c r="IBO369" s="477"/>
      <c r="IBT369" s="477"/>
      <c r="IBW369" s="477"/>
      <c r="ICB369" s="477"/>
      <c r="ICE369" s="477"/>
      <c r="ICJ369" s="477"/>
      <c r="ICM369" s="477"/>
      <c r="ICR369" s="477"/>
      <c r="ICU369" s="477"/>
      <c r="ICZ369" s="477"/>
      <c r="IDC369" s="477"/>
      <c r="IDH369" s="477"/>
      <c r="IDK369" s="477"/>
      <c r="IDP369" s="477"/>
      <c r="IDS369" s="477"/>
      <c r="IDX369" s="477"/>
      <c r="IEA369" s="477"/>
      <c r="IEF369" s="477"/>
      <c r="IEI369" s="477"/>
      <c r="IEN369" s="477"/>
      <c r="IEQ369" s="477"/>
      <c r="IEV369" s="477"/>
      <c r="IEY369" s="477"/>
      <c r="IFD369" s="477"/>
      <c r="IFG369" s="477"/>
      <c r="IFL369" s="477"/>
      <c r="IFO369" s="477"/>
      <c r="IFT369" s="477"/>
      <c r="IFW369" s="477"/>
      <c r="IGB369" s="477"/>
      <c r="IGE369" s="477"/>
      <c r="IGJ369" s="477"/>
      <c r="IGM369" s="477"/>
      <c r="IGR369" s="477"/>
      <c r="IGU369" s="477"/>
      <c r="IGZ369" s="477"/>
      <c r="IHC369" s="477"/>
      <c r="IHH369" s="477"/>
      <c r="IHK369" s="477"/>
      <c r="IHP369" s="477"/>
      <c r="IHS369" s="477"/>
      <c r="IHX369" s="477"/>
      <c r="IIA369" s="477"/>
      <c r="IIF369" s="477"/>
      <c r="III369" s="477"/>
      <c r="IIN369" s="477"/>
      <c r="IIQ369" s="477"/>
      <c r="IIV369" s="477"/>
      <c r="IIY369" s="477"/>
      <c r="IJD369" s="477"/>
      <c r="IJG369" s="477"/>
      <c r="IJL369" s="477"/>
      <c r="IJO369" s="477"/>
      <c r="IJT369" s="477"/>
      <c r="IJW369" s="477"/>
      <c r="IKB369" s="477"/>
      <c r="IKE369" s="477"/>
      <c r="IKJ369" s="477"/>
      <c r="IKM369" s="477"/>
      <c r="IKR369" s="477"/>
      <c r="IKU369" s="477"/>
      <c r="IKZ369" s="477"/>
      <c r="ILC369" s="477"/>
      <c r="ILH369" s="477"/>
      <c r="ILK369" s="477"/>
      <c r="ILP369" s="477"/>
      <c r="ILS369" s="477"/>
      <c r="ILX369" s="477"/>
      <c r="IMA369" s="477"/>
      <c r="IMF369" s="477"/>
      <c r="IMI369" s="477"/>
      <c r="IMN369" s="477"/>
      <c r="IMQ369" s="477"/>
      <c r="IMV369" s="477"/>
      <c r="IMY369" s="477"/>
      <c r="IND369" s="477"/>
      <c r="ING369" s="477"/>
      <c r="INL369" s="477"/>
      <c r="INO369" s="477"/>
      <c r="INT369" s="477"/>
      <c r="INW369" s="477"/>
      <c r="IOB369" s="477"/>
      <c r="IOE369" s="477"/>
      <c r="IOJ369" s="477"/>
      <c r="IOM369" s="477"/>
      <c r="IOR369" s="477"/>
      <c r="IOU369" s="477"/>
      <c r="IOZ369" s="477"/>
      <c r="IPC369" s="477"/>
      <c r="IPH369" s="477"/>
      <c r="IPK369" s="477"/>
      <c r="IPP369" s="477"/>
      <c r="IPS369" s="477"/>
      <c r="IPX369" s="477"/>
      <c r="IQA369" s="477"/>
      <c r="IQF369" s="477"/>
      <c r="IQI369" s="477"/>
      <c r="IQN369" s="477"/>
      <c r="IQQ369" s="477"/>
      <c r="IQV369" s="477"/>
      <c r="IQY369" s="477"/>
      <c r="IRD369" s="477"/>
      <c r="IRG369" s="477"/>
      <c r="IRL369" s="477"/>
      <c r="IRO369" s="477"/>
      <c r="IRT369" s="477"/>
      <c r="IRW369" s="477"/>
      <c r="ISB369" s="477"/>
      <c r="ISE369" s="477"/>
      <c r="ISJ369" s="477"/>
      <c r="ISM369" s="477"/>
      <c r="ISR369" s="477"/>
      <c r="ISU369" s="477"/>
      <c r="ISZ369" s="477"/>
      <c r="ITC369" s="477"/>
      <c r="ITH369" s="477"/>
      <c r="ITK369" s="477"/>
      <c r="ITP369" s="477"/>
      <c r="ITS369" s="477"/>
      <c r="ITX369" s="477"/>
      <c r="IUA369" s="477"/>
      <c r="IUF369" s="477"/>
      <c r="IUI369" s="477"/>
      <c r="IUN369" s="477"/>
      <c r="IUQ369" s="477"/>
      <c r="IUV369" s="477"/>
      <c r="IUY369" s="477"/>
      <c r="IVD369" s="477"/>
      <c r="IVG369" s="477"/>
      <c r="IVL369" s="477"/>
      <c r="IVO369" s="477"/>
      <c r="IVT369" s="477"/>
      <c r="IVW369" s="477"/>
      <c r="IWB369" s="477"/>
      <c r="IWE369" s="477"/>
      <c r="IWJ369" s="477"/>
      <c r="IWM369" s="477"/>
      <c r="IWR369" s="477"/>
      <c r="IWU369" s="477"/>
      <c r="IWZ369" s="477"/>
      <c r="IXC369" s="477"/>
      <c r="IXH369" s="477"/>
      <c r="IXK369" s="477"/>
      <c r="IXP369" s="477"/>
      <c r="IXS369" s="477"/>
      <c r="IXX369" s="477"/>
      <c r="IYA369" s="477"/>
      <c r="IYF369" s="477"/>
      <c r="IYI369" s="477"/>
      <c r="IYN369" s="477"/>
      <c r="IYQ369" s="477"/>
      <c r="IYV369" s="477"/>
      <c r="IYY369" s="477"/>
      <c r="IZD369" s="477"/>
      <c r="IZG369" s="477"/>
      <c r="IZL369" s="477"/>
      <c r="IZO369" s="477"/>
      <c r="IZT369" s="477"/>
      <c r="IZW369" s="477"/>
      <c r="JAB369" s="477"/>
      <c r="JAE369" s="477"/>
      <c r="JAJ369" s="477"/>
      <c r="JAM369" s="477"/>
      <c r="JAR369" s="477"/>
      <c r="JAU369" s="477"/>
      <c r="JAZ369" s="477"/>
      <c r="JBC369" s="477"/>
      <c r="JBH369" s="477"/>
      <c r="JBK369" s="477"/>
      <c r="JBP369" s="477"/>
      <c r="JBS369" s="477"/>
      <c r="JBX369" s="477"/>
      <c r="JCA369" s="477"/>
      <c r="JCF369" s="477"/>
      <c r="JCI369" s="477"/>
      <c r="JCN369" s="477"/>
      <c r="JCQ369" s="477"/>
      <c r="JCV369" s="477"/>
      <c r="JCY369" s="477"/>
      <c r="JDD369" s="477"/>
      <c r="JDG369" s="477"/>
      <c r="JDL369" s="477"/>
      <c r="JDO369" s="477"/>
      <c r="JDT369" s="477"/>
      <c r="JDW369" s="477"/>
      <c r="JEB369" s="477"/>
      <c r="JEE369" s="477"/>
      <c r="JEJ369" s="477"/>
      <c r="JEM369" s="477"/>
      <c r="JER369" s="477"/>
      <c r="JEU369" s="477"/>
      <c r="JEZ369" s="477"/>
      <c r="JFC369" s="477"/>
      <c r="JFH369" s="477"/>
      <c r="JFK369" s="477"/>
      <c r="JFP369" s="477"/>
      <c r="JFS369" s="477"/>
      <c r="JFX369" s="477"/>
      <c r="JGA369" s="477"/>
      <c r="JGF369" s="477"/>
      <c r="JGI369" s="477"/>
      <c r="JGN369" s="477"/>
      <c r="JGQ369" s="477"/>
      <c r="JGV369" s="477"/>
      <c r="JGY369" s="477"/>
      <c r="JHD369" s="477"/>
      <c r="JHG369" s="477"/>
      <c r="JHL369" s="477"/>
      <c r="JHO369" s="477"/>
      <c r="JHT369" s="477"/>
      <c r="JHW369" s="477"/>
      <c r="JIB369" s="477"/>
      <c r="JIE369" s="477"/>
      <c r="JIJ369" s="477"/>
      <c r="JIM369" s="477"/>
      <c r="JIR369" s="477"/>
      <c r="JIU369" s="477"/>
      <c r="JIZ369" s="477"/>
      <c r="JJC369" s="477"/>
      <c r="JJH369" s="477"/>
      <c r="JJK369" s="477"/>
      <c r="JJP369" s="477"/>
      <c r="JJS369" s="477"/>
      <c r="JJX369" s="477"/>
      <c r="JKA369" s="477"/>
      <c r="JKF369" s="477"/>
      <c r="JKI369" s="477"/>
      <c r="JKN369" s="477"/>
      <c r="JKQ369" s="477"/>
      <c r="JKV369" s="477"/>
      <c r="JKY369" s="477"/>
      <c r="JLD369" s="477"/>
      <c r="JLG369" s="477"/>
      <c r="JLL369" s="477"/>
      <c r="JLO369" s="477"/>
      <c r="JLT369" s="477"/>
      <c r="JLW369" s="477"/>
      <c r="JMB369" s="477"/>
      <c r="JME369" s="477"/>
      <c r="JMJ369" s="477"/>
      <c r="JMM369" s="477"/>
      <c r="JMR369" s="477"/>
      <c r="JMU369" s="477"/>
      <c r="JMZ369" s="477"/>
      <c r="JNC369" s="477"/>
      <c r="JNH369" s="477"/>
      <c r="JNK369" s="477"/>
      <c r="JNP369" s="477"/>
      <c r="JNS369" s="477"/>
      <c r="JNX369" s="477"/>
      <c r="JOA369" s="477"/>
      <c r="JOF369" s="477"/>
      <c r="JOI369" s="477"/>
      <c r="JON369" s="477"/>
      <c r="JOQ369" s="477"/>
      <c r="JOV369" s="477"/>
      <c r="JOY369" s="477"/>
      <c r="JPD369" s="477"/>
      <c r="JPG369" s="477"/>
      <c r="JPL369" s="477"/>
      <c r="JPO369" s="477"/>
      <c r="JPT369" s="477"/>
      <c r="JPW369" s="477"/>
      <c r="JQB369" s="477"/>
      <c r="JQE369" s="477"/>
      <c r="JQJ369" s="477"/>
      <c r="JQM369" s="477"/>
      <c r="JQR369" s="477"/>
      <c r="JQU369" s="477"/>
      <c r="JQZ369" s="477"/>
      <c r="JRC369" s="477"/>
      <c r="JRH369" s="477"/>
      <c r="JRK369" s="477"/>
      <c r="JRP369" s="477"/>
      <c r="JRS369" s="477"/>
      <c r="JRX369" s="477"/>
      <c r="JSA369" s="477"/>
      <c r="JSF369" s="477"/>
      <c r="JSI369" s="477"/>
      <c r="JSN369" s="477"/>
      <c r="JSQ369" s="477"/>
      <c r="JSV369" s="477"/>
      <c r="JSY369" s="477"/>
      <c r="JTD369" s="477"/>
      <c r="JTG369" s="477"/>
      <c r="JTL369" s="477"/>
      <c r="JTO369" s="477"/>
      <c r="JTT369" s="477"/>
      <c r="JTW369" s="477"/>
      <c r="JUB369" s="477"/>
      <c r="JUE369" s="477"/>
      <c r="JUJ369" s="477"/>
      <c r="JUM369" s="477"/>
      <c r="JUR369" s="477"/>
      <c r="JUU369" s="477"/>
      <c r="JUZ369" s="477"/>
      <c r="JVC369" s="477"/>
      <c r="JVH369" s="477"/>
      <c r="JVK369" s="477"/>
      <c r="JVP369" s="477"/>
      <c r="JVS369" s="477"/>
      <c r="JVX369" s="477"/>
      <c r="JWA369" s="477"/>
      <c r="JWF369" s="477"/>
      <c r="JWI369" s="477"/>
      <c r="JWN369" s="477"/>
      <c r="JWQ369" s="477"/>
      <c r="JWV369" s="477"/>
      <c r="JWY369" s="477"/>
      <c r="JXD369" s="477"/>
      <c r="JXG369" s="477"/>
      <c r="JXL369" s="477"/>
      <c r="JXO369" s="477"/>
      <c r="JXT369" s="477"/>
      <c r="JXW369" s="477"/>
      <c r="JYB369" s="477"/>
      <c r="JYE369" s="477"/>
      <c r="JYJ369" s="477"/>
      <c r="JYM369" s="477"/>
      <c r="JYR369" s="477"/>
      <c r="JYU369" s="477"/>
      <c r="JYZ369" s="477"/>
      <c r="JZC369" s="477"/>
      <c r="JZH369" s="477"/>
      <c r="JZK369" s="477"/>
      <c r="JZP369" s="477"/>
      <c r="JZS369" s="477"/>
      <c r="JZX369" s="477"/>
      <c r="KAA369" s="477"/>
      <c r="KAF369" s="477"/>
      <c r="KAI369" s="477"/>
      <c r="KAN369" s="477"/>
      <c r="KAQ369" s="477"/>
      <c r="KAV369" s="477"/>
      <c r="KAY369" s="477"/>
      <c r="KBD369" s="477"/>
      <c r="KBG369" s="477"/>
      <c r="KBL369" s="477"/>
      <c r="KBO369" s="477"/>
      <c r="KBT369" s="477"/>
      <c r="KBW369" s="477"/>
      <c r="KCB369" s="477"/>
      <c r="KCE369" s="477"/>
      <c r="KCJ369" s="477"/>
      <c r="KCM369" s="477"/>
      <c r="KCR369" s="477"/>
      <c r="KCU369" s="477"/>
      <c r="KCZ369" s="477"/>
      <c r="KDC369" s="477"/>
      <c r="KDH369" s="477"/>
      <c r="KDK369" s="477"/>
      <c r="KDP369" s="477"/>
      <c r="KDS369" s="477"/>
      <c r="KDX369" s="477"/>
      <c r="KEA369" s="477"/>
      <c r="KEF369" s="477"/>
      <c r="KEI369" s="477"/>
      <c r="KEN369" s="477"/>
      <c r="KEQ369" s="477"/>
      <c r="KEV369" s="477"/>
      <c r="KEY369" s="477"/>
      <c r="KFD369" s="477"/>
      <c r="KFG369" s="477"/>
      <c r="KFL369" s="477"/>
      <c r="KFO369" s="477"/>
      <c r="KFT369" s="477"/>
      <c r="KFW369" s="477"/>
      <c r="KGB369" s="477"/>
      <c r="KGE369" s="477"/>
      <c r="KGJ369" s="477"/>
      <c r="KGM369" s="477"/>
      <c r="KGR369" s="477"/>
      <c r="KGU369" s="477"/>
      <c r="KGZ369" s="477"/>
      <c r="KHC369" s="477"/>
      <c r="KHH369" s="477"/>
      <c r="KHK369" s="477"/>
      <c r="KHP369" s="477"/>
      <c r="KHS369" s="477"/>
      <c r="KHX369" s="477"/>
      <c r="KIA369" s="477"/>
      <c r="KIF369" s="477"/>
      <c r="KII369" s="477"/>
      <c r="KIN369" s="477"/>
      <c r="KIQ369" s="477"/>
      <c r="KIV369" s="477"/>
      <c r="KIY369" s="477"/>
      <c r="KJD369" s="477"/>
      <c r="KJG369" s="477"/>
      <c r="KJL369" s="477"/>
      <c r="KJO369" s="477"/>
      <c r="KJT369" s="477"/>
      <c r="KJW369" s="477"/>
      <c r="KKB369" s="477"/>
      <c r="KKE369" s="477"/>
      <c r="KKJ369" s="477"/>
      <c r="KKM369" s="477"/>
      <c r="KKR369" s="477"/>
      <c r="KKU369" s="477"/>
      <c r="KKZ369" s="477"/>
      <c r="KLC369" s="477"/>
      <c r="KLH369" s="477"/>
      <c r="KLK369" s="477"/>
      <c r="KLP369" s="477"/>
      <c r="KLS369" s="477"/>
      <c r="KLX369" s="477"/>
      <c r="KMA369" s="477"/>
      <c r="KMF369" s="477"/>
      <c r="KMI369" s="477"/>
      <c r="KMN369" s="477"/>
      <c r="KMQ369" s="477"/>
      <c r="KMV369" s="477"/>
      <c r="KMY369" s="477"/>
      <c r="KND369" s="477"/>
      <c r="KNG369" s="477"/>
      <c r="KNL369" s="477"/>
      <c r="KNO369" s="477"/>
      <c r="KNT369" s="477"/>
      <c r="KNW369" s="477"/>
      <c r="KOB369" s="477"/>
      <c r="KOE369" s="477"/>
      <c r="KOJ369" s="477"/>
      <c r="KOM369" s="477"/>
      <c r="KOR369" s="477"/>
      <c r="KOU369" s="477"/>
      <c r="KOZ369" s="477"/>
      <c r="KPC369" s="477"/>
      <c r="KPH369" s="477"/>
      <c r="KPK369" s="477"/>
      <c r="KPP369" s="477"/>
      <c r="KPS369" s="477"/>
      <c r="KPX369" s="477"/>
      <c r="KQA369" s="477"/>
      <c r="KQF369" s="477"/>
      <c r="KQI369" s="477"/>
      <c r="KQN369" s="477"/>
      <c r="KQQ369" s="477"/>
      <c r="KQV369" s="477"/>
      <c r="KQY369" s="477"/>
      <c r="KRD369" s="477"/>
      <c r="KRG369" s="477"/>
      <c r="KRL369" s="477"/>
      <c r="KRO369" s="477"/>
      <c r="KRT369" s="477"/>
      <c r="KRW369" s="477"/>
      <c r="KSB369" s="477"/>
      <c r="KSE369" s="477"/>
      <c r="KSJ369" s="477"/>
      <c r="KSM369" s="477"/>
      <c r="KSR369" s="477"/>
      <c r="KSU369" s="477"/>
      <c r="KSZ369" s="477"/>
      <c r="KTC369" s="477"/>
      <c r="KTH369" s="477"/>
      <c r="KTK369" s="477"/>
      <c r="KTP369" s="477"/>
      <c r="KTS369" s="477"/>
      <c r="KTX369" s="477"/>
      <c r="KUA369" s="477"/>
      <c r="KUF369" s="477"/>
      <c r="KUI369" s="477"/>
      <c r="KUN369" s="477"/>
      <c r="KUQ369" s="477"/>
      <c r="KUV369" s="477"/>
      <c r="KUY369" s="477"/>
      <c r="KVD369" s="477"/>
      <c r="KVG369" s="477"/>
      <c r="KVL369" s="477"/>
      <c r="KVO369" s="477"/>
      <c r="KVT369" s="477"/>
      <c r="KVW369" s="477"/>
      <c r="KWB369" s="477"/>
      <c r="KWE369" s="477"/>
      <c r="KWJ369" s="477"/>
      <c r="KWM369" s="477"/>
      <c r="KWR369" s="477"/>
      <c r="KWU369" s="477"/>
      <c r="KWZ369" s="477"/>
      <c r="KXC369" s="477"/>
      <c r="KXH369" s="477"/>
      <c r="KXK369" s="477"/>
      <c r="KXP369" s="477"/>
      <c r="KXS369" s="477"/>
      <c r="KXX369" s="477"/>
      <c r="KYA369" s="477"/>
      <c r="KYF369" s="477"/>
      <c r="KYI369" s="477"/>
      <c r="KYN369" s="477"/>
      <c r="KYQ369" s="477"/>
      <c r="KYV369" s="477"/>
      <c r="KYY369" s="477"/>
      <c r="KZD369" s="477"/>
      <c r="KZG369" s="477"/>
      <c r="KZL369" s="477"/>
      <c r="KZO369" s="477"/>
      <c r="KZT369" s="477"/>
      <c r="KZW369" s="477"/>
      <c r="LAB369" s="477"/>
      <c r="LAE369" s="477"/>
      <c r="LAJ369" s="477"/>
      <c r="LAM369" s="477"/>
      <c r="LAR369" s="477"/>
      <c r="LAU369" s="477"/>
      <c r="LAZ369" s="477"/>
      <c r="LBC369" s="477"/>
      <c r="LBH369" s="477"/>
      <c r="LBK369" s="477"/>
      <c r="LBP369" s="477"/>
      <c r="LBS369" s="477"/>
      <c r="LBX369" s="477"/>
      <c r="LCA369" s="477"/>
      <c r="LCF369" s="477"/>
      <c r="LCI369" s="477"/>
      <c r="LCN369" s="477"/>
      <c r="LCQ369" s="477"/>
      <c r="LCV369" s="477"/>
      <c r="LCY369" s="477"/>
      <c r="LDD369" s="477"/>
      <c r="LDG369" s="477"/>
      <c r="LDL369" s="477"/>
      <c r="LDO369" s="477"/>
      <c r="LDT369" s="477"/>
      <c r="LDW369" s="477"/>
      <c r="LEB369" s="477"/>
      <c r="LEE369" s="477"/>
      <c r="LEJ369" s="477"/>
      <c r="LEM369" s="477"/>
      <c r="LER369" s="477"/>
      <c r="LEU369" s="477"/>
      <c r="LEZ369" s="477"/>
      <c r="LFC369" s="477"/>
      <c r="LFH369" s="477"/>
      <c r="LFK369" s="477"/>
      <c r="LFP369" s="477"/>
      <c r="LFS369" s="477"/>
      <c r="LFX369" s="477"/>
      <c r="LGA369" s="477"/>
      <c r="LGF369" s="477"/>
      <c r="LGI369" s="477"/>
      <c r="LGN369" s="477"/>
      <c r="LGQ369" s="477"/>
      <c r="LGV369" s="477"/>
      <c r="LGY369" s="477"/>
      <c r="LHD369" s="477"/>
      <c r="LHG369" s="477"/>
      <c r="LHL369" s="477"/>
      <c r="LHO369" s="477"/>
      <c r="LHT369" s="477"/>
      <c r="LHW369" s="477"/>
      <c r="LIB369" s="477"/>
      <c r="LIE369" s="477"/>
      <c r="LIJ369" s="477"/>
      <c r="LIM369" s="477"/>
      <c r="LIR369" s="477"/>
      <c r="LIU369" s="477"/>
      <c r="LIZ369" s="477"/>
      <c r="LJC369" s="477"/>
      <c r="LJH369" s="477"/>
      <c r="LJK369" s="477"/>
      <c r="LJP369" s="477"/>
      <c r="LJS369" s="477"/>
      <c r="LJX369" s="477"/>
      <c r="LKA369" s="477"/>
      <c r="LKF369" s="477"/>
      <c r="LKI369" s="477"/>
      <c r="LKN369" s="477"/>
      <c r="LKQ369" s="477"/>
      <c r="LKV369" s="477"/>
      <c r="LKY369" s="477"/>
      <c r="LLD369" s="477"/>
      <c r="LLG369" s="477"/>
      <c r="LLL369" s="477"/>
      <c r="LLO369" s="477"/>
      <c r="LLT369" s="477"/>
      <c r="LLW369" s="477"/>
      <c r="LMB369" s="477"/>
      <c r="LME369" s="477"/>
      <c r="LMJ369" s="477"/>
      <c r="LMM369" s="477"/>
      <c r="LMR369" s="477"/>
      <c r="LMU369" s="477"/>
      <c r="LMZ369" s="477"/>
      <c r="LNC369" s="477"/>
      <c r="LNH369" s="477"/>
      <c r="LNK369" s="477"/>
      <c r="LNP369" s="477"/>
      <c r="LNS369" s="477"/>
      <c r="LNX369" s="477"/>
      <c r="LOA369" s="477"/>
      <c r="LOF369" s="477"/>
      <c r="LOI369" s="477"/>
      <c r="LON369" s="477"/>
      <c r="LOQ369" s="477"/>
      <c r="LOV369" s="477"/>
      <c r="LOY369" s="477"/>
      <c r="LPD369" s="477"/>
      <c r="LPG369" s="477"/>
      <c r="LPL369" s="477"/>
      <c r="LPO369" s="477"/>
      <c r="LPT369" s="477"/>
      <c r="LPW369" s="477"/>
      <c r="LQB369" s="477"/>
      <c r="LQE369" s="477"/>
      <c r="LQJ369" s="477"/>
      <c r="LQM369" s="477"/>
      <c r="LQR369" s="477"/>
      <c r="LQU369" s="477"/>
      <c r="LQZ369" s="477"/>
      <c r="LRC369" s="477"/>
      <c r="LRH369" s="477"/>
      <c r="LRK369" s="477"/>
      <c r="LRP369" s="477"/>
      <c r="LRS369" s="477"/>
      <c r="LRX369" s="477"/>
      <c r="LSA369" s="477"/>
      <c r="LSF369" s="477"/>
      <c r="LSI369" s="477"/>
      <c r="LSN369" s="477"/>
      <c r="LSQ369" s="477"/>
      <c r="LSV369" s="477"/>
      <c r="LSY369" s="477"/>
      <c r="LTD369" s="477"/>
      <c r="LTG369" s="477"/>
      <c r="LTL369" s="477"/>
      <c r="LTO369" s="477"/>
      <c r="LTT369" s="477"/>
      <c r="LTW369" s="477"/>
      <c r="LUB369" s="477"/>
      <c r="LUE369" s="477"/>
      <c r="LUJ369" s="477"/>
      <c r="LUM369" s="477"/>
      <c r="LUR369" s="477"/>
      <c r="LUU369" s="477"/>
      <c r="LUZ369" s="477"/>
      <c r="LVC369" s="477"/>
      <c r="LVH369" s="477"/>
      <c r="LVK369" s="477"/>
      <c r="LVP369" s="477"/>
      <c r="LVS369" s="477"/>
      <c r="LVX369" s="477"/>
      <c r="LWA369" s="477"/>
      <c r="LWF369" s="477"/>
      <c r="LWI369" s="477"/>
      <c r="LWN369" s="477"/>
      <c r="LWQ369" s="477"/>
      <c r="LWV369" s="477"/>
      <c r="LWY369" s="477"/>
      <c r="LXD369" s="477"/>
      <c r="LXG369" s="477"/>
      <c r="LXL369" s="477"/>
      <c r="LXO369" s="477"/>
      <c r="LXT369" s="477"/>
      <c r="LXW369" s="477"/>
      <c r="LYB369" s="477"/>
      <c r="LYE369" s="477"/>
      <c r="LYJ369" s="477"/>
      <c r="LYM369" s="477"/>
      <c r="LYR369" s="477"/>
      <c r="LYU369" s="477"/>
      <c r="LYZ369" s="477"/>
      <c r="LZC369" s="477"/>
      <c r="LZH369" s="477"/>
      <c r="LZK369" s="477"/>
      <c r="LZP369" s="477"/>
      <c r="LZS369" s="477"/>
      <c r="LZX369" s="477"/>
      <c r="MAA369" s="477"/>
      <c r="MAF369" s="477"/>
      <c r="MAI369" s="477"/>
      <c r="MAN369" s="477"/>
      <c r="MAQ369" s="477"/>
      <c r="MAV369" s="477"/>
      <c r="MAY369" s="477"/>
      <c r="MBD369" s="477"/>
      <c r="MBG369" s="477"/>
      <c r="MBL369" s="477"/>
      <c r="MBO369" s="477"/>
      <c r="MBT369" s="477"/>
      <c r="MBW369" s="477"/>
      <c r="MCB369" s="477"/>
      <c r="MCE369" s="477"/>
      <c r="MCJ369" s="477"/>
      <c r="MCM369" s="477"/>
      <c r="MCR369" s="477"/>
      <c r="MCU369" s="477"/>
      <c r="MCZ369" s="477"/>
      <c r="MDC369" s="477"/>
      <c r="MDH369" s="477"/>
      <c r="MDK369" s="477"/>
      <c r="MDP369" s="477"/>
      <c r="MDS369" s="477"/>
      <c r="MDX369" s="477"/>
      <c r="MEA369" s="477"/>
      <c r="MEF369" s="477"/>
      <c r="MEI369" s="477"/>
      <c r="MEN369" s="477"/>
      <c r="MEQ369" s="477"/>
      <c r="MEV369" s="477"/>
      <c r="MEY369" s="477"/>
      <c r="MFD369" s="477"/>
      <c r="MFG369" s="477"/>
      <c r="MFL369" s="477"/>
      <c r="MFO369" s="477"/>
      <c r="MFT369" s="477"/>
      <c r="MFW369" s="477"/>
      <c r="MGB369" s="477"/>
      <c r="MGE369" s="477"/>
      <c r="MGJ369" s="477"/>
      <c r="MGM369" s="477"/>
      <c r="MGR369" s="477"/>
      <c r="MGU369" s="477"/>
      <c r="MGZ369" s="477"/>
      <c r="MHC369" s="477"/>
      <c r="MHH369" s="477"/>
      <c r="MHK369" s="477"/>
      <c r="MHP369" s="477"/>
      <c r="MHS369" s="477"/>
      <c r="MHX369" s="477"/>
      <c r="MIA369" s="477"/>
      <c r="MIF369" s="477"/>
      <c r="MII369" s="477"/>
      <c r="MIN369" s="477"/>
      <c r="MIQ369" s="477"/>
      <c r="MIV369" s="477"/>
      <c r="MIY369" s="477"/>
      <c r="MJD369" s="477"/>
      <c r="MJG369" s="477"/>
      <c r="MJL369" s="477"/>
      <c r="MJO369" s="477"/>
      <c r="MJT369" s="477"/>
      <c r="MJW369" s="477"/>
      <c r="MKB369" s="477"/>
      <c r="MKE369" s="477"/>
      <c r="MKJ369" s="477"/>
      <c r="MKM369" s="477"/>
      <c r="MKR369" s="477"/>
      <c r="MKU369" s="477"/>
      <c r="MKZ369" s="477"/>
      <c r="MLC369" s="477"/>
      <c r="MLH369" s="477"/>
      <c r="MLK369" s="477"/>
      <c r="MLP369" s="477"/>
      <c r="MLS369" s="477"/>
      <c r="MLX369" s="477"/>
      <c r="MMA369" s="477"/>
      <c r="MMF369" s="477"/>
      <c r="MMI369" s="477"/>
      <c r="MMN369" s="477"/>
      <c r="MMQ369" s="477"/>
      <c r="MMV369" s="477"/>
      <c r="MMY369" s="477"/>
      <c r="MND369" s="477"/>
      <c r="MNG369" s="477"/>
      <c r="MNL369" s="477"/>
      <c r="MNO369" s="477"/>
      <c r="MNT369" s="477"/>
      <c r="MNW369" s="477"/>
      <c r="MOB369" s="477"/>
      <c r="MOE369" s="477"/>
      <c r="MOJ369" s="477"/>
      <c r="MOM369" s="477"/>
      <c r="MOR369" s="477"/>
      <c r="MOU369" s="477"/>
      <c r="MOZ369" s="477"/>
      <c r="MPC369" s="477"/>
      <c r="MPH369" s="477"/>
      <c r="MPK369" s="477"/>
      <c r="MPP369" s="477"/>
      <c r="MPS369" s="477"/>
      <c r="MPX369" s="477"/>
      <c r="MQA369" s="477"/>
      <c r="MQF369" s="477"/>
      <c r="MQI369" s="477"/>
      <c r="MQN369" s="477"/>
      <c r="MQQ369" s="477"/>
      <c r="MQV369" s="477"/>
      <c r="MQY369" s="477"/>
      <c r="MRD369" s="477"/>
      <c r="MRG369" s="477"/>
      <c r="MRL369" s="477"/>
      <c r="MRO369" s="477"/>
      <c r="MRT369" s="477"/>
      <c r="MRW369" s="477"/>
      <c r="MSB369" s="477"/>
      <c r="MSE369" s="477"/>
      <c r="MSJ369" s="477"/>
      <c r="MSM369" s="477"/>
      <c r="MSR369" s="477"/>
      <c r="MSU369" s="477"/>
      <c r="MSZ369" s="477"/>
      <c r="MTC369" s="477"/>
      <c r="MTH369" s="477"/>
      <c r="MTK369" s="477"/>
      <c r="MTP369" s="477"/>
      <c r="MTS369" s="477"/>
      <c r="MTX369" s="477"/>
      <c r="MUA369" s="477"/>
      <c r="MUF369" s="477"/>
      <c r="MUI369" s="477"/>
      <c r="MUN369" s="477"/>
      <c r="MUQ369" s="477"/>
      <c r="MUV369" s="477"/>
      <c r="MUY369" s="477"/>
      <c r="MVD369" s="477"/>
      <c r="MVG369" s="477"/>
      <c r="MVL369" s="477"/>
      <c r="MVO369" s="477"/>
      <c r="MVT369" s="477"/>
      <c r="MVW369" s="477"/>
      <c r="MWB369" s="477"/>
      <c r="MWE369" s="477"/>
      <c r="MWJ369" s="477"/>
      <c r="MWM369" s="477"/>
      <c r="MWR369" s="477"/>
      <c r="MWU369" s="477"/>
      <c r="MWZ369" s="477"/>
      <c r="MXC369" s="477"/>
      <c r="MXH369" s="477"/>
      <c r="MXK369" s="477"/>
      <c r="MXP369" s="477"/>
      <c r="MXS369" s="477"/>
      <c r="MXX369" s="477"/>
      <c r="MYA369" s="477"/>
      <c r="MYF369" s="477"/>
      <c r="MYI369" s="477"/>
      <c r="MYN369" s="477"/>
      <c r="MYQ369" s="477"/>
      <c r="MYV369" s="477"/>
      <c r="MYY369" s="477"/>
      <c r="MZD369" s="477"/>
      <c r="MZG369" s="477"/>
      <c r="MZL369" s="477"/>
      <c r="MZO369" s="477"/>
      <c r="MZT369" s="477"/>
      <c r="MZW369" s="477"/>
      <c r="NAB369" s="477"/>
      <c r="NAE369" s="477"/>
      <c r="NAJ369" s="477"/>
      <c r="NAM369" s="477"/>
      <c r="NAR369" s="477"/>
      <c r="NAU369" s="477"/>
      <c r="NAZ369" s="477"/>
      <c r="NBC369" s="477"/>
      <c r="NBH369" s="477"/>
      <c r="NBK369" s="477"/>
      <c r="NBP369" s="477"/>
      <c r="NBS369" s="477"/>
      <c r="NBX369" s="477"/>
      <c r="NCA369" s="477"/>
      <c r="NCF369" s="477"/>
      <c r="NCI369" s="477"/>
      <c r="NCN369" s="477"/>
      <c r="NCQ369" s="477"/>
      <c r="NCV369" s="477"/>
      <c r="NCY369" s="477"/>
      <c r="NDD369" s="477"/>
      <c r="NDG369" s="477"/>
      <c r="NDL369" s="477"/>
      <c r="NDO369" s="477"/>
      <c r="NDT369" s="477"/>
      <c r="NDW369" s="477"/>
      <c r="NEB369" s="477"/>
      <c r="NEE369" s="477"/>
      <c r="NEJ369" s="477"/>
      <c r="NEM369" s="477"/>
      <c r="NER369" s="477"/>
      <c r="NEU369" s="477"/>
      <c r="NEZ369" s="477"/>
      <c r="NFC369" s="477"/>
      <c r="NFH369" s="477"/>
      <c r="NFK369" s="477"/>
      <c r="NFP369" s="477"/>
      <c r="NFS369" s="477"/>
      <c r="NFX369" s="477"/>
      <c r="NGA369" s="477"/>
      <c r="NGF369" s="477"/>
      <c r="NGI369" s="477"/>
      <c r="NGN369" s="477"/>
      <c r="NGQ369" s="477"/>
      <c r="NGV369" s="477"/>
      <c r="NGY369" s="477"/>
      <c r="NHD369" s="477"/>
      <c r="NHG369" s="477"/>
      <c r="NHL369" s="477"/>
      <c r="NHO369" s="477"/>
      <c r="NHT369" s="477"/>
      <c r="NHW369" s="477"/>
      <c r="NIB369" s="477"/>
      <c r="NIE369" s="477"/>
      <c r="NIJ369" s="477"/>
      <c r="NIM369" s="477"/>
      <c r="NIR369" s="477"/>
      <c r="NIU369" s="477"/>
      <c r="NIZ369" s="477"/>
      <c r="NJC369" s="477"/>
      <c r="NJH369" s="477"/>
      <c r="NJK369" s="477"/>
      <c r="NJP369" s="477"/>
      <c r="NJS369" s="477"/>
      <c r="NJX369" s="477"/>
      <c r="NKA369" s="477"/>
      <c r="NKF369" s="477"/>
      <c r="NKI369" s="477"/>
      <c r="NKN369" s="477"/>
      <c r="NKQ369" s="477"/>
      <c r="NKV369" s="477"/>
      <c r="NKY369" s="477"/>
      <c r="NLD369" s="477"/>
      <c r="NLG369" s="477"/>
      <c r="NLL369" s="477"/>
      <c r="NLO369" s="477"/>
      <c r="NLT369" s="477"/>
      <c r="NLW369" s="477"/>
      <c r="NMB369" s="477"/>
      <c r="NME369" s="477"/>
      <c r="NMJ369" s="477"/>
      <c r="NMM369" s="477"/>
      <c r="NMR369" s="477"/>
      <c r="NMU369" s="477"/>
      <c r="NMZ369" s="477"/>
      <c r="NNC369" s="477"/>
      <c r="NNH369" s="477"/>
      <c r="NNK369" s="477"/>
      <c r="NNP369" s="477"/>
      <c r="NNS369" s="477"/>
      <c r="NNX369" s="477"/>
      <c r="NOA369" s="477"/>
      <c r="NOF369" s="477"/>
      <c r="NOI369" s="477"/>
      <c r="NON369" s="477"/>
      <c r="NOQ369" s="477"/>
      <c r="NOV369" s="477"/>
      <c r="NOY369" s="477"/>
      <c r="NPD369" s="477"/>
      <c r="NPG369" s="477"/>
      <c r="NPL369" s="477"/>
      <c r="NPO369" s="477"/>
      <c r="NPT369" s="477"/>
      <c r="NPW369" s="477"/>
      <c r="NQB369" s="477"/>
      <c r="NQE369" s="477"/>
      <c r="NQJ369" s="477"/>
      <c r="NQM369" s="477"/>
      <c r="NQR369" s="477"/>
      <c r="NQU369" s="477"/>
      <c r="NQZ369" s="477"/>
      <c r="NRC369" s="477"/>
      <c r="NRH369" s="477"/>
      <c r="NRK369" s="477"/>
      <c r="NRP369" s="477"/>
      <c r="NRS369" s="477"/>
      <c r="NRX369" s="477"/>
      <c r="NSA369" s="477"/>
      <c r="NSF369" s="477"/>
      <c r="NSI369" s="477"/>
      <c r="NSN369" s="477"/>
      <c r="NSQ369" s="477"/>
      <c r="NSV369" s="477"/>
      <c r="NSY369" s="477"/>
      <c r="NTD369" s="477"/>
      <c r="NTG369" s="477"/>
      <c r="NTL369" s="477"/>
      <c r="NTO369" s="477"/>
      <c r="NTT369" s="477"/>
      <c r="NTW369" s="477"/>
      <c r="NUB369" s="477"/>
      <c r="NUE369" s="477"/>
      <c r="NUJ369" s="477"/>
      <c r="NUM369" s="477"/>
      <c r="NUR369" s="477"/>
      <c r="NUU369" s="477"/>
      <c r="NUZ369" s="477"/>
      <c r="NVC369" s="477"/>
      <c r="NVH369" s="477"/>
      <c r="NVK369" s="477"/>
      <c r="NVP369" s="477"/>
      <c r="NVS369" s="477"/>
      <c r="NVX369" s="477"/>
      <c r="NWA369" s="477"/>
      <c r="NWF369" s="477"/>
      <c r="NWI369" s="477"/>
      <c r="NWN369" s="477"/>
      <c r="NWQ369" s="477"/>
      <c r="NWV369" s="477"/>
      <c r="NWY369" s="477"/>
      <c r="NXD369" s="477"/>
      <c r="NXG369" s="477"/>
      <c r="NXL369" s="477"/>
      <c r="NXO369" s="477"/>
      <c r="NXT369" s="477"/>
      <c r="NXW369" s="477"/>
      <c r="NYB369" s="477"/>
      <c r="NYE369" s="477"/>
      <c r="NYJ369" s="477"/>
      <c r="NYM369" s="477"/>
      <c r="NYR369" s="477"/>
      <c r="NYU369" s="477"/>
      <c r="NYZ369" s="477"/>
      <c r="NZC369" s="477"/>
      <c r="NZH369" s="477"/>
      <c r="NZK369" s="477"/>
      <c r="NZP369" s="477"/>
      <c r="NZS369" s="477"/>
      <c r="NZX369" s="477"/>
      <c r="OAA369" s="477"/>
      <c r="OAF369" s="477"/>
      <c r="OAI369" s="477"/>
      <c r="OAN369" s="477"/>
      <c r="OAQ369" s="477"/>
      <c r="OAV369" s="477"/>
      <c r="OAY369" s="477"/>
      <c r="OBD369" s="477"/>
      <c r="OBG369" s="477"/>
      <c r="OBL369" s="477"/>
      <c r="OBO369" s="477"/>
      <c r="OBT369" s="477"/>
      <c r="OBW369" s="477"/>
      <c r="OCB369" s="477"/>
      <c r="OCE369" s="477"/>
      <c r="OCJ369" s="477"/>
      <c r="OCM369" s="477"/>
      <c r="OCR369" s="477"/>
      <c r="OCU369" s="477"/>
      <c r="OCZ369" s="477"/>
      <c r="ODC369" s="477"/>
      <c r="ODH369" s="477"/>
      <c r="ODK369" s="477"/>
      <c r="ODP369" s="477"/>
      <c r="ODS369" s="477"/>
      <c r="ODX369" s="477"/>
      <c r="OEA369" s="477"/>
      <c r="OEF369" s="477"/>
      <c r="OEI369" s="477"/>
      <c r="OEN369" s="477"/>
      <c r="OEQ369" s="477"/>
      <c r="OEV369" s="477"/>
      <c r="OEY369" s="477"/>
      <c r="OFD369" s="477"/>
      <c r="OFG369" s="477"/>
      <c r="OFL369" s="477"/>
      <c r="OFO369" s="477"/>
      <c r="OFT369" s="477"/>
      <c r="OFW369" s="477"/>
      <c r="OGB369" s="477"/>
      <c r="OGE369" s="477"/>
      <c r="OGJ369" s="477"/>
      <c r="OGM369" s="477"/>
      <c r="OGR369" s="477"/>
      <c r="OGU369" s="477"/>
      <c r="OGZ369" s="477"/>
      <c r="OHC369" s="477"/>
      <c r="OHH369" s="477"/>
      <c r="OHK369" s="477"/>
      <c r="OHP369" s="477"/>
      <c r="OHS369" s="477"/>
      <c r="OHX369" s="477"/>
      <c r="OIA369" s="477"/>
      <c r="OIF369" s="477"/>
      <c r="OII369" s="477"/>
      <c r="OIN369" s="477"/>
      <c r="OIQ369" s="477"/>
      <c r="OIV369" s="477"/>
      <c r="OIY369" s="477"/>
      <c r="OJD369" s="477"/>
      <c r="OJG369" s="477"/>
      <c r="OJL369" s="477"/>
      <c r="OJO369" s="477"/>
      <c r="OJT369" s="477"/>
      <c r="OJW369" s="477"/>
      <c r="OKB369" s="477"/>
      <c r="OKE369" s="477"/>
      <c r="OKJ369" s="477"/>
      <c r="OKM369" s="477"/>
      <c r="OKR369" s="477"/>
      <c r="OKU369" s="477"/>
      <c r="OKZ369" s="477"/>
      <c r="OLC369" s="477"/>
      <c r="OLH369" s="477"/>
      <c r="OLK369" s="477"/>
      <c r="OLP369" s="477"/>
      <c r="OLS369" s="477"/>
      <c r="OLX369" s="477"/>
      <c r="OMA369" s="477"/>
      <c r="OMF369" s="477"/>
      <c r="OMI369" s="477"/>
      <c r="OMN369" s="477"/>
      <c r="OMQ369" s="477"/>
      <c r="OMV369" s="477"/>
      <c r="OMY369" s="477"/>
      <c r="OND369" s="477"/>
      <c r="ONG369" s="477"/>
      <c r="ONL369" s="477"/>
      <c r="ONO369" s="477"/>
      <c r="ONT369" s="477"/>
      <c r="ONW369" s="477"/>
      <c r="OOB369" s="477"/>
      <c r="OOE369" s="477"/>
      <c r="OOJ369" s="477"/>
      <c r="OOM369" s="477"/>
      <c r="OOR369" s="477"/>
      <c r="OOU369" s="477"/>
      <c r="OOZ369" s="477"/>
      <c r="OPC369" s="477"/>
      <c r="OPH369" s="477"/>
      <c r="OPK369" s="477"/>
      <c r="OPP369" s="477"/>
      <c r="OPS369" s="477"/>
      <c r="OPX369" s="477"/>
      <c r="OQA369" s="477"/>
      <c r="OQF369" s="477"/>
      <c r="OQI369" s="477"/>
      <c r="OQN369" s="477"/>
      <c r="OQQ369" s="477"/>
      <c r="OQV369" s="477"/>
      <c r="OQY369" s="477"/>
      <c r="ORD369" s="477"/>
      <c r="ORG369" s="477"/>
      <c r="ORL369" s="477"/>
      <c r="ORO369" s="477"/>
      <c r="ORT369" s="477"/>
      <c r="ORW369" s="477"/>
      <c r="OSB369" s="477"/>
      <c r="OSE369" s="477"/>
      <c r="OSJ369" s="477"/>
      <c r="OSM369" s="477"/>
      <c r="OSR369" s="477"/>
      <c r="OSU369" s="477"/>
      <c r="OSZ369" s="477"/>
      <c r="OTC369" s="477"/>
      <c r="OTH369" s="477"/>
      <c r="OTK369" s="477"/>
      <c r="OTP369" s="477"/>
      <c r="OTS369" s="477"/>
      <c r="OTX369" s="477"/>
      <c r="OUA369" s="477"/>
      <c r="OUF369" s="477"/>
      <c r="OUI369" s="477"/>
      <c r="OUN369" s="477"/>
      <c r="OUQ369" s="477"/>
      <c r="OUV369" s="477"/>
      <c r="OUY369" s="477"/>
      <c r="OVD369" s="477"/>
      <c r="OVG369" s="477"/>
      <c r="OVL369" s="477"/>
      <c r="OVO369" s="477"/>
      <c r="OVT369" s="477"/>
      <c r="OVW369" s="477"/>
      <c r="OWB369" s="477"/>
      <c r="OWE369" s="477"/>
      <c r="OWJ369" s="477"/>
      <c r="OWM369" s="477"/>
      <c r="OWR369" s="477"/>
      <c r="OWU369" s="477"/>
      <c r="OWZ369" s="477"/>
      <c r="OXC369" s="477"/>
      <c r="OXH369" s="477"/>
      <c r="OXK369" s="477"/>
      <c r="OXP369" s="477"/>
      <c r="OXS369" s="477"/>
      <c r="OXX369" s="477"/>
      <c r="OYA369" s="477"/>
      <c r="OYF369" s="477"/>
      <c r="OYI369" s="477"/>
      <c r="OYN369" s="477"/>
      <c r="OYQ369" s="477"/>
      <c r="OYV369" s="477"/>
      <c r="OYY369" s="477"/>
      <c r="OZD369" s="477"/>
      <c r="OZG369" s="477"/>
      <c r="OZL369" s="477"/>
      <c r="OZO369" s="477"/>
      <c r="OZT369" s="477"/>
      <c r="OZW369" s="477"/>
      <c r="PAB369" s="477"/>
      <c r="PAE369" s="477"/>
      <c r="PAJ369" s="477"/>
      <c r="PAM369" s="477"/>
      <c r="PAR369" s="477"/>
      <c r="PAU369" s="477"/>
      <c r="PAZ369" s="477"/>
      <c r="PBC369" s="477"/>
      <c r="PBH369" s="477"/>
      <c r="PBK369" s="477"/>
      <c r="PBP369" s="477"/>
      <c r="PBS369" s="477"/>
      <c r="PBX369" s="477"/>
      <c r="PCA369" s="477"/>
      <c r="PCF369" s="477"/>
      <c r="PCI369" s="477"/>
      <c r="PCN369" s="477"/>
      <c r="PCQ369" s="477"/>
      <c r="PCV369" s="477"/>
      <c r="PCY369" s="477"/>
      <c r="PDD369" s="477"/>
      <c r="PDG369" s="477"/>
      <c r="PDL369" s="477"/>
      <c r="PDO369" s="477"/>
      <c r="PDT369" s="477"/>
      <c r="PDW369" s="477"/>
      <c r="PEB369" s="477"/>
      <c r="PEE369" s="477"/>
      <c r="PEJ369" s="477"/>
      <c r="PEM369" s="477"/>
      <c r="PER369" s="477"/>
      <c r="PEU369" s="477"/>
      <c r="PEZ369" s="477"/>
      <c r="PFC369" s="477"/>
      <c r="PFH369" s="477"/>
      <c r="PFK369" s="477"/>
      <c r="PFP369" s="477"/>
      <c r="PFS369" s="477"/>
      <c r="PFX369" s="477"/>
      <c r="PGA369" s="477"/>
      <c r="PGF369" s="477"/>
      <c r="PGI369" s="477"/>
      <c r="PGN369" s="477"/>
      <c r="PGQ369" s="477"/>
      <c r="PGV369" s="477"/>
      <c r="PGY369" s="477"/>
      <c r="PHD369" s="477"/>
      <c r="PHG369" s="477"/>
      <c r="PHL369" s="477"/>
      <c r="PHO369" s="477"/>
      <c r="PHT369" s="477"/>
      <c r="PHW369" s="477"/>
      <c r="PIB369" s="477"/>
      <c r="PIE369" s="477"/>
      <c r="PIJ369" s="477"/>
      <c r="PIM369" s="477"/>
      <c r="PIR369" s="477"/>
      <c r="PIU369" s="477"/>
      <c r="PIZ369" s="477"/>
      <c r="PJC369" s="477"/>
      <c r="PJH369" s="477"/>
      <c r="PJK369" s="477"/>
      <c r="PJP369" s="477"/>
      <c r="PJS369" s="477"/>
      <c r="PJX369" s="477"/>
      <c r="PKA369" s="477"/>
      <c r="PKF369" s="477"/>
      <c r="PKI369" s="477"/>
      <c r="PKN369" s="477"/>
      <c r="PKQ369" s="477"/>
      <c r="PKV369" s="477"/>
      <c r="PKY369" s="477"/>
      <c r="PLD369" s="477"/>
      <c r="PLG369" s="477"/>
      <c r="PLL369" s="477"/>
      <c r="PLO369" s="477"/>
      <c r="PLT369" s="477"/>
      <c r="PLW369" s="477"/>
      <c r="PMB369" s="477"/>
      <c r="PME369" s="477"/>
      <c r="PMJ369" s="477"/>
      <c r="PMM369" s="477"/>
      <c r="PMR369" s="477"/>
      <c r="PMU369" s="477"/>
      <c r="PMZ369" s="477"/>
      <c r="PNC369" s="477"/>
      <c r="PNH369" s="477"/>
      <c r="PNK369" s="477"/>
      <c r="PNP369" s="477"/>
      <c r="PNS369" s="477"/>
      <c r="PNX369" s="477"/>
      <c r="POA369" s="477"/>
      <c r="POF369" s="477"/>
      <c r="POI369" s="477"/>
      <c r="PON369" s="477"/>
      <c r="POQ369" s="477"/>
      <c r="POV369" s="477"/>
      <c r="POY369" s="477"/>
      <c r="PPD369" s="477"/>
      <c r="PPG369" s="477"/>
      <c r="PPL369" s="477"/>
      <c r="PPO369" s="477"/>
      <c r="PPT369" s="477"/>
      <c r="PPW369" s="477"/>
      <c r="PQB369" s="477"/>
      <c r="PQE369" s="477"/>
      <c r="PQJ369" s="477"/>
      <c r="PQM369" s="477"/>
      <c r="PQR369" s="477"/>
      <c r="PQU369" s="477"/>
      <c r="PQZ369" s="477"/>
      <c r="PRC369" s="477"/>
      <c r="PRH369" s="477"/>
      <c r="PRK369" s="477"/>
      <c r="PRP369" s="477"/>
      <c r="PRS369" s="477"/>
      <c r="PRX369" s="477"/>
      <c r="PSA369" s="477"/>
      <c r="PSF369" s="477"/>
      <c r="PSI369" s="477"/>
      <c r="PSN369" s="477"/>
      <c r="PSQ369" s="477"/>
      <c r="PSV369" s="477"/>
      <c r="PSY369" s="477"/>
      <c r="PTD369" s="477"/>
      <c r="PTG369" s="477"/>
      <c r="PTL369" s="477"/>
      <c r="PTO369" s="477"/>
      <c r="PTT369" s="477"/>
      <c r="PTW369" s="477"/>
      <c r="PUB369" s="477"/>
      <c r="PUE369" s="477"/>
      <c r="PUJ369" s="477"/>
      <c r="PUM369" s="477"/>
      <c r="PUR369" s="477"/>
      <c r="PUU369" s="477"/>
      <c r="PUZ369" s="477"/>
      <c r="PVC369" s="477"/>
      <c r="PVH369" s="477"/>
      <c r="PVK369" s="477"/>
      <c r="PVP369" s="477"/>
      <c r="PVS369" s="477"/>
      <c r="PVX369" s="477"/>
      <c r="PWA369" s="477"/>
      <c r="PWF369" s="477"/>
      <c r="PWI369" s="477"/>
      <c r="PWN369" s="477"/>
      <c r="PWQ369" s="477"/>
      <c r="PWV369" s="477"/>
      <c r="PWY369" s="477"/>
      <c r="PXD369" s="477"/>
      <c r="PXG369" s="477"/>
      <c r="PXL369" s="477"/>
      <c r="PXO369" s="477"/>
      <c r="PXT369" s="477"/>
      <c r="PXW369" s="477"/>
      <c r="PYB369" s="477"/>
      <c r="PYE369" s="477"/>
      <c r="PYJ369" s="477"/>
      <c r="PYM369" s="477"/>
      <c r="PYR369" s="477"/>
      <c r="PYU369" s="477"/>
      <c r="PYZ369" s="477"/>
      <c r="PZC369" s="477"/>
      <c r="PZH369" s="477"/>
      <c r="PZK369" s="477"/>
      <c r="PZP369" s="477"/>
      <c r="PZS369" s="477"/>
      <c r="PZX369" s="477"/>
      <c r="QAA369" s="477"/>
      <c r="QAF369" s="477"/>
      <c r="QAI369" s="477"/>
      <c r="QAN369" s="477"/>
      <c r="QAQ369" s="477"/>
      <c r="QAV369" s="477"/>
      <c r="QAY369" s="477"/>
      <c r="QBD369" s="477"/>
      <c r="QBG369" s="477"/>
      <c r="QBL369" s="477"/>
      <c r="QBO369" s="477"/>
      <c r="QBT369" s="477"/>
      <c r="QBW369" s="477"/>
      <c r="QCB369" s="477"/>
      <c r="QCE369" s="477"/>
      <c r="QCJ369" s="477"/>
      <c r="QCM369" s="477"/>
      <c r="QCR369" s="477"/>
      <c r="QCU369" s="477"/>
      <c r="QCZ369" s="477"/>
      <c r="QDC369" s="477"/>
      <c r="QDH369" s="477"/>
      <c r="QDK369" s="477"/>
      <c r="QDP369" s="477"/>
      <c r="QDS369" s="477"/>
      <c r="QDX369" s="477"/>
      <c r="QEA369" s="477"/>
      <c r="QEF369" s="477"/>
      <c r="QEI369" s="477"/>
      <c r="QEN369" s="477"/>
      <c r="QEQ369" s="477"/>
      <c r="QEV369" s="477"/>
      <c r="QEY369" s="477"/>
      <c r="QFD369" s="477"/>
      <c r="QFG369" s="477"/>
      <c r="QFL369" s="477"/>
      <c r="QFO369" s="477"/>
      <c r="QFT369" s="477"/>
      <c r="QFW369" s="477"/>
      <c r="QGB369" s="477"/>
      <c r="QGE369" s="477"/>
      <c r="QGJ369" s="477"/>
      <c r="QGM369" s="477"/>
      <c r="QGR369" s="477"/>
      <c r="QGU369" s="477"/>
      <c r="QGZ369" s="477"/>
      <c r="QHC369" s="477"/>
      <c r="QHH369" s="477"/>
      <c r="QHK369" s="477"/>
      <c r="QHP369" s="477"/>
      <c r="QHS369" s="477"/>
      <c r="QHX369" s="477"/>
      <c r="QIA369" s="477"/>
      <c r="QIF369" s="477"/>
      <c r="QII369" s="477"/>
      <c r="QIN369" s="477"/>
      <c r="QIQ369" s="477"/>
      <c r="QIV369" s="477"/>
      <c r="QIY369" s="477"/>
      <c r="QJD369" s="477"/>
      <c r="QJG369" s="477"/>
      <c r="QJL369" s="477"/>
      <c r="QJO369" s="477"/>
      <c r="QJT369" s="477"/>
      <c r="QJW369" s="477"/>
      <c r="QKB369" s="477"/>
      <c r="QKE369" s="477"/>
      <c r="QKJ369" s="477"/>
      <c r="QKM369" s="477"/>
      <c r="QKR369" s="477"/>
      <c r="QKU369" s="477"/>
      <c r="QKZ369" s="477"/>
      <c r="QLC369" s="477"/>
      <c r="QLH369" s="477"/>
      <c r="QLK369" s="477"/>
      <c r="QLP369" s="477"/>
      <c r="QLS369" s="477"/>
      <c r="QLX369" s="477"/>
      <c r="QMA369" s="477"/>
      <c r="QMF369" s="477"/>
      <c r="QMI369" s="477"/>
      <c r="QMN369" s="477"/>
      <c r="QMQ369" s="477"/>
      <c r="QMV369" s="477"/>
      <c r="QMY369" s="477"/>
      <c r="QND369" s="477"/>
      <c r="QNG369" s="477"/>
      <c r="QNL369" s="477"/>
      <c r="QNO369" s="477"/>
      <c r="QNT369" s="477"/>
      <c r="QNW369" s="477"/>
      <c r="QOB369" s="477"/>
      <c r="QOE369" s="477"/>
      <c r="QOJ369" s="477"/>
      <c r="QOM369" s="477"/>
      <c r="QOR369" s="477"/>
      <c r="QOU369" s="477"/>
      <c r="QOZ369" s="477"/>
      <c r="QPC369" s="477"/>
      <c r="QPH369" s="477"/>
      <c r="QPK369" s="477"/>
      <c r="QPP369" s="477"/>
      <c r="QPS369" s="477"/>
      <c r="QPX369" s="477"/>
      <c r="QQA369" s="477"/>
      <c r="QQF369" s="477"/>
      <c r="QQI369" s="477"/>
      <c r="QQN369" s="477"/>
      <c r="QQQ369" s="477"/>
      <c r="QQV369" s="477"/>
      <c r="QQY369" s="477"/>
      <c r="QRD369" s="477"/>
      <c r="QRG369" s="477"/>
      <c r="QRL369" s="477"/>
      <c r="QRO369" s="477"/>
      <c r="QRT369" s="477"/>
      <c r="QRW369" s="477"/>
      <c r="QSB369" s="477"/>
      <c r="QSE369" s="477"/>
      <c r="QSJ369" s="477"/>
      <c r="QSM369" s="477"/>
      <c r="QSR369" s="477"/>
      <c r="QSU369" s="477"/>
      <c r="QSZ369" s="477"/>
      <c r="QTC369" s="477"/>
      <c r="QTH369" s="477"/>
      <c r="QTK369" s="477"/>
      <c r="QTP369" s="477"/>
      <c r="QTS369" s="477"/>
      <c r="QTX369" s="477"/>
      <c r="QUA369" s="477"/>
      <c r="QUF369" s="477"/>
      <c r="QUI369" s="477"/>
      <c r="QUN369" s="477"/>
      <c r="QUQ369" s="477"/>
      <c r="QUV369" s="477"/>
      <c r="QUY369" s="477"/>
      <c r="QVD369" s="477"/>
      <c r="QVG369" s="477"/>
      <c r="QVL369" s="477"/>
      <c r="QVO369" s="477"/>
      <c r="QVT369" s="477"/>
      <c r="QVW369" s="477"/>
      <c r="QWB369" s="477"/>
      <c r="QWE369" s="477"/>
      <c r="QWJ369" s="477"/>
      <c r="QWM369" s="477"/>
      <c r="QWR369" s="477"/>
      <c r="QWU369" s="477"/>
      <c r="QWZ369" s="477"/>
      <c r="QXC369" s="477"/>
      <c r="QXH369" s="477"/>
      <c r="QXK369" s="477"/>
      <c r="QXP369" s="477"/>
      <c r="QXS369" s="477"/>
      <c r="QXX369" s="477"/>
      <c r="QYA369" s="477"/>
      <c r="QYF369" s="477"/>
      <c r="QYI369" s="477"/>
      <c r="QYN369" s="477"/>
      <c r="QYQ369" s="477"/>
      <c r="QYV369" s="477"/>
      <c r="QYY369" s="477"/>
      <c r="QZD369" s="477"/>
      <c r="QZG369" s="477"/>
      <c r="QZL369" s="477"/>
      <c r="QZO369" s="477"/>
      <c r="QZT369" s="477"/>
      <c r="QZW369" s="477"/>
      <c r="RAB369" s="477"/>
      <c r="RAE369" s="477"/>
      <c r="RAJ369" s="477"/>
      <c r="RAM369" s="477"/>
      <c r="RAR369" s="477"/>
      <c r="RAU369" s="477"/>
      <c r="RAZ369" s="477"/>
      <c r="RBC369" s="477"/>
      <c r="RBH369" s="477"/>
      <c r="RBK369" s="477"/>
      <c r="RBP369" s="477"/>
      <c r="RBS369" s="477"/>
      <c r="RBX369" s="477"/>
      <c r="RCA369" s="477"/>
      <c r="RCF369" s="477"/>
      <c r="RCI369" s="477"/>
      <c r="RCN369" s="477"/>
      <c r="RCQ369" s="477"/>
      <c r="RCV369" s="477"/>
      <c r="RCY369" s="477"/>
      <c r="RDD369" s="477"/>
      <c r="RDG369" s="477"/>
      <c r="RDL369" s="477"/>
      <c r="RDO369" s="477"/>
      <c r="RDT369" s="477"/>
      <c r="RDW369" s="477"/>
      <c r="REB369" s="477"/>
      <c r="REE369" s="477"/>
      <c r="REJ369" s="477"/>
      <c r="REM369" s="477"/>
      <c r="RER369" s="477"/>
      <c r="REU369" s="477"/>
      <c r="REZ369" s="477"/>
      <c r="RFC369" s="477"/>
      <c r="RFH369" s="477"/>
      <c r="RFK369" s="477"/>
      <c r="RFP369" s="477"/>
      <c r="RFS369" s="477"/>
      <c r="RFX369" s="477"/>
      <c r="RGA369" s="477"/>
      <c r="RGF369" s="477"/>
      <c r="RGI369" s="477"/>
      <c r="RGN369" s="477"/>
      <c r="RGQ369" s="477"/>
      <c r="RGV369" s="477"/>
      <c r="RGY369" s="477"/>
      <c r="RHD369" s="477"/>
      <c r="RHG369" s="477"/>
      <c r="RHL369" s="477"/>
      <c r="RHO369" s="477"/>
      <c r="RHT369" s="477"/>
      <c r="RHW369" s="477"/>
      <c r="RIB369" s="477"/>
      <c r="RIE369" s="477"/>
      <c r="RIJ369" s="477"/>
      <c r="RIM369" s="477"/>
      <c r="RIR369" s="477"/>
      <c r="RIU369" s="477"/>
      <c r="RIZ369" s="477"/>
      <c r="RJC369" s="477"/>
      <c r="RJH369" s="477"/>
      <c r="RJK369" s="477"/>
      <c r="RJP369" s="477"/>
      <c r="RJS369" s="477"/>
      <c r="RJX369" s="477"/>
      <c r="RKA369" s="477"/>
      <c r="RKF369" s="477"/>
      <c r="RKI369" s="477"/>
      <c r="RKN369" s="477"/>
      <c r="RKQ369" s="477"/>
      <c r="RKV369" s="477"/>
      <c r="RKY369" s="477"/>
      <c r="RLD369" s="477"/>
      <c r="RLG369" s="477"/>
      <c r="RLL369" s="477"/>
      <c r="RLO369" s="477"/>
      <c r="RLT369" s="477"/>
      <c r="RLW369" s="477"/>
      <c r="RMB369" s="477"/>
      <c r="RME369" s="477"/>
      <c r="RMJ369" s="477"/>
      <c r="RMM369" s="477"/>
      <c r="RMR369" s="477"/>
      <c r="RMU369" s="477"/>
      <c r="RMZ369" s="477"/>
      <c r="RNC369" s="477"/>
      <c r="RNH369" s="477"/>
      <c r="RNK369" s="477"/>
      <c r="RNP369" s="477"/>
      <c r="RNS369" s="477"/>
      <c r="RNX369" s="477"/>
      <c r="ROA369" s="477"/>
      <c r="ROF369" s="477"/>
      <c r="ROI369" s="477"/>
      <c r="RON369" s="477"/>
      <c r="ROQ369" s="477"/>
      <c r="ROV369" s="477"/>
      <c r="ROY369" s="477"/>
      <c r="RPD369" s="477"/>
      <c r="RPG369" s="477"/>
      <c r="RPL369" s="477"/>
      <c r="RPO369" s="477"/>
      <c r="RPT369" s="477"/>
      <c r="RPW369" s="477"/>
      <c r="RQB369" s="477"/>
      <c r="RQE369" s="477"/>
      <c r="RQJ369" s="477"/>
      <c r="RQM369" s="477"/>
      <c r="RQR369" s="477"/>
      <c r="RQU369" s="477"/>
      <c r="RQZ369" s="477"/>
      <c r="RRC369" s="477"/>
      <c r="RRH369" s="477"/>
      <c r="RRK369" s="477"/>
      <c r="RRP369" s="477"/>
      <c r="RRS369" s="477"/>
      <c r="RRX369" s="477"/>
      <c r="RSA369" s="477"/>
      <c r="RSF369" s="477"/>
      <c r="RSI369" s="477"/>
      <c r="RSN369" s="477"/>
      <c r="RSQ369" s="477"/>
      <c r="RSV369" s="477"/>
      <c r="RSY369" s="477"/>
      <c r="RTD369" s="477"/>
      <c r="RTG369" s="477"/>
      <c r="RTL369" s="477"/>
      <c r="RTO369" s="477"/>
      <c r="RTT369" s="477"/>
      <c r="RTW369" s="477"/>
      <c r="RUB369" s="477"/>
      <c r="RUE369" s="477"/>
      <c r="RUJ369" s="477"/>
      <c r="RUM369" s="477"/>
      <c r="RUR369" s="477"/>
      <c r="RUU369" s="477"/>
      <c r="RUZ369" s="477"/>
      <c r="RVC369" s="477"/>
      <c r="RVH369" s="477"/>
      <c r="RVK369" s="477"/>
      <c r="RVP369" s="477"/>
      <c r="RVS369" s="477"/>
      <c r="RVX369" s="477"/>
      <c r="RWA369" s="477"/>
      <c r="RWF369" s="477"/>
      <c r="RWI369" s="477"/>
      <c r="RWN369" s="477"/>
      <c r="RWQ369" s="477"/>
      <c r="RWV369" s="477"/>
      <c r="RWY369" s="477"/>
      <c r="RXD369" s="477"/>
      <c r="RXG369" s="477"/>
      <c r="RXL369" s="477"/>
      <c r="RXO369" s="477"/>
      <c r="RXT369" s="477"/>
      <c r="RXW369" s="477"/>
      <c r="RYB369" s="477"/>
      <c r="RYE369" s="477"/>
      <c r="RYJ369" s="477"/>
      <c r="RYM369" s="477"/>
      <c r="RYR369" s="477"/>
      <c r="RYU369" s="477"/>
      <c r="RYZ369" s="477"/>
      <c r="RZC369" s="477"/>
      <c r="RZH369" s="477"/>
      <c r="RZK369" s="477"/>
      <c r="RZP369" s="477"/>
      <c r="RZS369" s="477"/>
      <c r="RZX369" s="477"/>
      <c r="SAA369" s="477"/>
      <c r="SAF369" s="477"/>
      <c r="SAI369" s="477"/>
      <c r="SAN369" s="477"/>
      <c r="SAQ369" s="477"/>
      <c r="SAV369" s="477"/>
      <c r="SAY369" s="477"/>
      <c r="SBD369" s="477"/>
      <c r="SBG369" s="477"/>
      <c r="SBL369" s="477"/>
      <c r="SBO369" s="477"/>
      <c r="SBT369" s="477"/>
      <c r="SBW369" s="477"/>
      <c r="SCB369" s="477"/>
      <c r="SCE369" s="477"/>
      <c r="SCJ369" s="477"/>
      <c r="SCM369" s="477"/>
      <c r="SCR369" s="477"/>
      <c r="SCU369" s="477"/>
      <c r="SCZ369" s="477"/>
      <c r="SDC369" s="477"/>
      <c r="SDH369" s="477"/>
      <c r="SDK369" s="477"/>
      <c r="SDP369" s="477"/>
      <c r="SDS369" s="477"/>
      <c r="SDX369" s="477"/>
      <c r="SEA369" s="477"/>
      <c r="SEF369" s="477"/>
      <c r="SEI369" s="477"/>
      <c r="SEN369" s="477"/>
      <c r="SEQ369" s="477"/>
      <c r="SEV369" s="477"/>
      <c r="SEY369" s="477"/>
      <c r="SFD369" s="477"/>
      <c r="SFG369" s="477"/>
      <c r="SFL369" s="477"/>
      <c r="SFO369" s="477"/>
      <c r="SFT369" s="477"/>
      <c r="SFW369" s="477"/>
      <c r="SGB369" s="477"/>
      <c r="SGE369" s="477"/>
      <c r="SGJ369" s="477"/>
      <c r="SGM369" s="477"/>
      <c r="SGR369" s="477"/>
      <c r="SGU369" s="477"/>
      <c r="SGZ369" s="477"/>
      <c r="SHC369" s="477"/>
      <c r="SHH369" s="477"/>
      <c r="SHK369" s="477"/>
      <c r="SHP369" s="477"/>
      <c r="SHS369" s="477"/>
      <c r="SHX369" s="477"/>
      <c r="SIA369" s="477"/>
      <c r="SIF369" s="477"/>
      <c r="SII369" s="477"/>
      <c r="SIN369" s="477"/>
      <c r="SIQ369" s="477"/>
      <c r="SIV369" s="477"/>
      <c r="SIY369" s="477"/>
      <c r="SJD369" s="477"/>
      <c r="SJG369" s="477"/>
      <c r="SJL369" s="477"/>
      <c r="SJO369" s="477"/>
      <c r="SJT369" s="477"/>
      <c r="SJW369" s="477"/>
      <c r="SKB369" s="477"/>
      <c r="SKE369" s="477"/>
      <c r="SKJ369" s="477"/>
      <c r="SKM369" s="477"/>
      <c r="SKR369" s="477"/>
      <c r="SKU369" s="477"/>
      <c r="SKZ369" s="477"/>
      <c r="SLC369" s="477"/>
      <c r="SLH369" s="477"/>
      <c r="SLK369" s="477"/>
      <c r="SLP369" s="477"/>
      <c r="SLS369" s="477"/>
      <c r="SLX369" s="477"/>
      <c r="SMA369" s="477"/>
      <c r="SMF369" s="477"/>
      <c r="SMI369" s="477"/>
      <c r="SMN369" s="477"/>
      <c r="SMQ369" s="477"/>
      <c r="SMV369" s="477"/>
      <c r="SMY369" s="477"/>
      <c r="SND369" s="477"/>
      <c r="SNG369" s="477"/>
      <c r="SNL369" s="477"/>
      <c r="SNO369" s="477"/>
      <c r="SNT369" s="477"/>
      <c r="SNW369" s="477"/>
      <c r="SOB369" s="477"/>
      <c r="SOE369" s="477"/>
      <c r="SOJ369" s="477"/>
      <c r="SOM369" s="477"/>
      <c r="SOR369" s="477"/>
      <c r="SOU369" s="477"/>
      <c r="SOZ369" s="477"/>
      <c r="SPC369" s="477"/>
      <c r="SPH369" s="477"/>
      <c r="SPK369" s="477"/>
      <c r="SPP369" s="477"/>
      <c r="SPS369" s="477"/>
      <c r="SPX369" s="477"/>
      <c r="SQA369" s="477"/>
      <c r="SQF369" s="477"/>
      <c r="SQI369" s="477"/>
      <c r="SQN369" s="477"/>
      <c r="SQQ369" s="477"/>
      <c r="SQV369" s="477"/>
      <c r="SQY369" s="477"/>
      <c r="SRD369" s="477"/>
      <c r="SRG369" s="477"/>
      <c r="SRL369" s="477"/>
      <c r="SRO369" s="477"/>
      <c r="SRT369" s="477"/>
      <c r="SRW369" s="477"/>
      <c r="SSB369" s="477"/>
      <c r="SSE369" s="477"/>
      <c r="SSJ369" s="477"/>
      <c r="SSM369" s="477"/>
      <c r="SSR369" s="477"/>
      <c r="SSU369" s="477"/>
      <c r="SSZ369" s="477"/>
      <c r="STC369" s="477"/>
      <c r="STH369" s="477"/>
      <c r="STK369" s="477"/>
      <c r="STP369" s="477"/>
      <c r="STS369" s="477"/>
      <c r="STX369" s="477"/>
      <c r="SUA369" s="477"/>
      <c r="SUF369" s="477"/>
      <c r="SUI369" s="477"/>
      <c r="SUN369" s="477"/>
      <c r="SUQ369" s="477"/>
      <c r="SUV369" s="477"/>
      <c r="SUY369" s="477"/>
      <c r="SVD369" s="477"/>
      <c r="SVG369" s="477"/>
      <c r="SVL369" s="477"/>
      <c r="SVO369" s="477"/>
      <c r="SVT369" s="477"/>
      <c r="SVW369" s="477"/>
      <c r="SWB369" s="477"/>
      <c r="SWE369" s="477"/>
      <c r="SWJ369" s="477"/>
      <c r="SWM369" s="477"/>
      <c r="SWR369" s="477"/>
      <c r="SWU369" s="477"/>
      <c r="SWZ369" s="477"/>
      <c r="SXC369" s="477"/>
      <c r="SXH369" s="477"/>
      <c r="SXK369" s="477"/>
      <c r="SXP369" s="477"/>
      <c r="SXS369" s="477"/>
      <c r="SXX369" s="477"/>
      <c r="SYA369" s="477"/>
      <c r="SYF369" s="477"/>
      <c r="SYI369" s="477"/>
      <c r="SYN369" s="477"/>
      <c r="SYQ369" s="477"/>
      <c r="SYV369" s="477"/>
      <c r="SYY369" s="477"/>
      <c r="SZD369" s="477"/>
      <c r="SZG369" s="477"/>
      <c r="SZL369" s="477"/>
      <c r="SZO369" s="477"/>
      <c r="SZT369" s="477"/>
      <c r="SZW369" s="477"/>
      <c r="TAB369" s="477"/>
      <c r="TAE369" s="477"/>
      <c r="TAJ369" s="477"/>
      <c r="TAM369" s="477"/>
      <c r="TAR369" s="477"/>
      <c r="TAU369" s="477"/>
      <c r="TAZ369" s="477"/>
      <c r="TBC369" s="477"/>
      <c r="TBH369" s="477"/>
      <c r="TBK369" s="477"/>
      <c r="TBP369" s="477"/>
      <c r="TBS369" s="477"/>
      <c r="TBX369" s="477"/>
      <c r="TCA369" s="477"/>
      <c r="TCF369" s="477"/>
      <c r="TCI369" s="477"/>
      <c r="TCN369" s="477"/>
      <c r="TCQ369" s="477"/>
      <c r="TCV369" s="477"/>
      <c r="TCY369" s="477"/>
      <c r="TDD369" s="477"/>
      <c r="TDG369" s="477"/>
      <c r="TDL369" s="477"/>
      <c r="TDO369" s="477"/>
      <c r="TDT369" s="477"/>
      <c r="TDW369" s="477"/>
      <c r="TEB369" s="477"/>
      <c r="TEE369" s="477"/>
      <c r="TEJ369" s="477"/>
      <c r="TEM369" s="477"/>
      <c r="TER369" s="477"/>
      <c r="TEU369" s="477"/>
      <c r="TEZ369" s="477"/>
      <c r="TFC369" s="477"/>
      <c r="TFH369" s="477"/>
      <c r="TFK369" s="477"/>
      <c r="TFP369" s="477"/>
      <c r="TFS369" s="477"/>
      <c r="TFX369" s="477"/>
      <c r="TGA369" s="477"/>
      <c r="TGF369" s="477"/>
      <c r="TGI369" s="477"/>
      <c r="TGN369" s="477"/>
      <c r="TGQ369" s="477"/>
      <c r="TGV369" s="477"/>
      <c r="TGY369" s="477"/>
      <c r="THD369" s="477"/>
      <c r="THG369" s="477"/>
      <c r="THL369" s="477"/>
      <c r="THO369" s="477"/>
      <c r="THT369" s="477"/>
      <c r="THW369" s="477"/>
      <c r="TIB369" s="477"/>
      <c r="TIE369" s="477"/>
      <c r="TIJ369" s="477"/>
      <c r="TIM369" s="477"/>
      <c r="TIR369" s="477"/>
      <c r="TIU369" s="477"/>
      <c r="TIZ369" s="477"/>
      <c r="TJC369" s="477"/>
      <c r="TJH369" s="477"/>
      <c r="TJK369" s="477"/>
      <c r="TJP369" s="477"/>
      <c r="TJS369" s="477"/>
      <c r="TJX369" s="477"/>
      <c r="TKA369" s="477"/>
      <c r="TKF369" s="477"/>
      <c r="TKI369" s="477"/>
      <c r="TKN369" s="477"/>
      <c r="TKQ369" s="477"/>
      <c r="TKV369" s="477"/>
      <c r="TKY369" s="477"/>
      <c r="TLD369" s="477"/>
      <c r="TLG369" s="477"/>
      <c r="TLL369" s="477"/>
      <c r="TLO369" s="477"/>
      <c r="TLT369" s="477"/>
      <c r="TLW369" s="477"/>
      <c r="TMB369" s="477"/>
      <c r="TME369" s="477"/>
      <c r="TMJ369" s="477"/>
      <c r="TMM369" s="477"/>
      <c r="TMR369" s="477"/>
      <c r="TMU369" s="477"/>
      <c r="TMZ369" s="477"/>
      <c r="TNC369" s="477"/>
      <c r="TNH369" s="477"/>
      <c r="TNK369" s="477"/>
      <c r="TNP369" s="477"/>
      <c r="TNS369" s="477"/>
      <c r="TNX369" s="477"/>
      <c r="TOA369" s="477"/>
      <c r="TOF369" s="477"/>
      <c r="TOI369" s="477"/>
      <c r="TON369" s="477"/>
      <c r="TOQ369" s="477"/>
      <c r="TOV369" s="477"/>
      <c r="TOY369" s="477"/>
      <c r="TPD369" s="477"/>
      <c r="TPG369" s="477"/>
      <c r="TPL369" s="477"/>
      <c r="TPO369" s="477"/>
      <c r="TPT369" s="477"/>
      <c r="TPW369" s="477"/>
      <c r="TQB369" s="477"/>
      <c r="TQE369" s="477"/>
      <c r="TQJ369" s="477"/>
      <c r="TQM369" s="477"/>
      <c r="TQR369" s="477"/>
      <c r="TQU369" s="477"/>
      <c r="TQZ369" s="477"/>
      <c r="TRC369" s="477"/>
      <c r="TRH369" s="477"/>
      <c r="TRK369" s="477"/>
      <c r="TRP369" s="477"/>
      <c r="TRS369" s="477"/>
      <c r="TRX369" s="477"/>
      <c r="TSA369" s="477"/>
      <c r="TSF369" s="477"/>
      <c r="TSI369" s="477"/>
      <c r="TSN369" s="477"/>
      <c r="TSQ369" s="477"/>
      <c r="TSV369" s="477"/>
      <c r="TSY369" s="477"/>
      <c r="TTD369" s="477"/>
      <c r="TTG369" s="477"/>
      <c r="TTL369" s="477"/>
      <c r="TTO369" s="477"/>
      <c r="TTT369" s="477"/>
      <c r="TTW369" s="477"/>
      <c r="TUB369" s="477"/>
      <c r="TUE369" s="477"/>
      <c r="TUJ369" s="477"/>
      <c r="TUM369" s="477"/>
      <c r="TUR369" s="477"/>
      <c r="TUU369" s="477"/>
      <c r="TUZ369" s="477"/>
      <c r="TVC369" s="477"/>
      <c r="TVH369" s="477"/>
      <c r="TVK369" s="477"/>
      <c r="TVP369" s="477"/>
      <c r="TVS369" s="477"/>
      <c r="TVX369" s="477"/>
      <c r="TWA369" s="477"/>
      <c r="TWF369" s="477"/>
      <c r="TWI369" s="477"/>
      <c r="TWN369" s="477"/>
      <c r="TWQ369" s="477"/>
      <c r="TWV369" s="477"/>
      <c r="TWY369" s="477"/>
      <c r="TXD369" s="477"/>
      <c r="TXG369" s="477"/>
      <c r="TXL369" s="477"/>
      <c r="TXO369" s="477"/>
      <c r="TXT369" s="477"/>
      <c r="TXW369" s="477"/>
      <c r="TYB369" s="477"/>
      <c r="TYE369" s="477"/>
      <c r="TYJ369" s="477"/>
      <c r="TYM369" s="477"/>
      <c r="TYR369" s="477"/>
      <c r="TYU369" s="477"/>
      <c r="TYZ369" s="477"/>
      <c r="TZC369" s="477"/>
      <c r="TZH369" s="477"/>
      <c r="TZK369" s="477"/>
      <c r="TZP369" s="477"/>
      <c r="TZS369" s="477"/>
      <c r="TZX369" s="477"/>
      <c r="UAA369" s="477"/>
      <c r="UAF369" s="477"/>
      <c r="UAI369" s="477"/>
      <c r="UAN369" s="477"/>
      <c r="UAQ369" s="477"/>
      <c r="UAV369" s="477"/>
      <c r="UAY369" s="477"/>
      <c r="UBD369" s="477"/>
      <c r="UBG369" s="477"/>
      <c r="UBL369" s="477"/>
      <c r="UBO369" s="477"/>
      <c r="UBT369" s="477"/>
      <c r="UBW369" s="477"/>
      <c r="UCB369" s="477"/>
      <c r="UCE369" s="477"/>
      <c r="UCJ369" s="477"/>
      <c r="UCM369" s="477"/>
      <c r="UCR369" s="477"/>
      <c r="UCU369" s="477"/>
      <c r="UCZ369" s="477"/>
      <c r="UDC369" s="477"/>
      <c r="UDH369" s="477"/>
      <c r="UDK369" s="477"/>
      <c r="UDP369" s="477"/>
      <c r="UDS369" s="477"/>
      <c r="UDX369" s="477"/>
      <c r="UEA369" s="477"/>
      <c r="UEF369" s="477"/>
      <c r="UEI369" s="477"/>
      <c r="UEN369" s="477"/>
      <c r="UEQ369" s="477"/>
      <c r="UEV369" s="477"/>
      <c r="UEY369" s="477"/>
      <c r="UFD369" s="477"/>
      <c r="UFG369" s="477"/>
      <c r="UFL369" s="477"/>
      <c r="UFO369" s="477"/>
      <c r="UFT369" s="477"/>
      <c r="UFW369" s="477"/>
      <c r="UGB369" s="477"/>
      <c r="UGE369" s="477"/>
      <c r="UGJ369" s="477"/>
      <c r="UGM369" s="477"/>
      <c r="UGR369" s="477"/>
      <c r="UGU369" s="477"/>
      <c r="UGZ369" s="477"/>
      <c r="UHC369" s="477"/>
      <c r="UHH369" s="477"/>
      <c r="UHK369" s="477"/>
      <c r="UHP369" s="477"/>
      <c r="UHS369" s="477"/>
      <c r="UHX369" s="477"/>
      <c r="UIA369" s="477"/>
      <c r="UIF369" s="477"/>
      <c r="UII369" s="477"/>
      <c r="UIN369" s="477"/>
      <c r="UIQ369" s="477"/>
      <c r="UIV369" s="477"/>
      <c r="UIY369" s="477"/>
      <c r="UJD369" s="477"/>
      <c r="UJG369" s="477"/>
      <c r="UJL369" s="477"/>
      <c r="UJO369" s="477"/>
      <c r="UJT369" s="477"/>
      <c r="UJW369" s="477"/>
      <c r="UKB369" s="477"/>
      <c r="UKE369" s="477"/>
      <c r="UKJ369" s="477"/>
      <c r="UKM369" s="477"/>
      <c r="UKR369" s="477"/>
      <c r="UKU369" s="477"/>
      <c r="UKZ369" s="477"/>
      <c r="ULC369" s="477"/>
      <c r="ULH369" s="477"/>
      <c r="ULK369" s="477"/>
      <c r="ULP369" s="477"/>
      <c r="ULS369" s="477"/>
      <c r="ULX369" s="477"/>
      <c r="UMA369" s="477"/>
      <c r="UMF369" s="477"/>
      <c r="UMI369" s="477"/>
      <c r="UMN369" s="477"/>
      <c r="UMQ369" s="477"/>
      <c r="UMV369" s="477"/>
      <c r="UMY369" s="477"/>
      <c r="UND369" s="477"/>
      <c r="UNG369" s="477"/>
      <c r="UNL369" s="477"/>
      <c r="UNO369" s="477"/>
      <c r="UNT369" s="477"/>
      <c r="UNW369" s="477"/>
      <c r="UOB369" s="477"/>
      <c r="UOE369" s="477"/>
      <c r="UOJ369" s="477"/>
      <c r="UOM369" s="477"/>
      <c r="UOR369" s="477"/>
      <c r="UOU369" s="477"/>
      <c r="UOZ369" s="477"/>
      <c r="UPC369" s="477"/>
      <c r="UPH369" s="477"/>
      <c r="UPK369" s="477"/>
      <c r="UPP369" s="477"/>
      <c r="UPS369" s="477"/>
      <c r="UPX369" s="477"/>
      <c r="UQA369" s="477"/>
      <c r="UQF369" s="477"/>
      <c r="UQI369" s="477"/>
      <c r="UQN369" s="477"/>
      <c r="UQQ369" s="477"/>
      <c r="UQV369" s="477"/>
      <c r="UQY369" s="477"/>
      <c r="URD369" s="477"/>
      <c r="URG369" s="477"/>
      <c r="URL369" s="477"/>
      <c r="URO369" s="477"/>
      <c r="URT369" s="477"/>
      <c r="URW369" s="477"/>
      <c r="USB369" s="477"/>
      <c r="USE369" s="477"/>
      <c r="USJ369" s="477"/>
      <c r="USM369" s="477"/>
      <c r="USR369" s="477"/>
      <c r="USU369" s="477"/>
      <c r="USZ369" s="477"/>
      <c r="UTC369" s="477"/>
      <c r="UTH369" s="477"/>
      <c r="UTK369" s="477"/>
      <c r="UTP369" s="477"/>
      <c r="UTS369" s="477"/>
      <c r="UTX369" s="477"/>
      <c r="UUA369" s="477"/>
      <c r="UUF369" s="477"/>
      <c r="UUI369" s="477"/>
      <c r="UUN369" s="477"/>
      <c r="UUQ369" s="477"/>
      <c r="UUV369" s="477"/>
      <c r="UUY369" s="477"/>
      <c r="UVD369" s="477"/>
      <c r="UVG369" s="477"/>
      <c r="UVL369" s="477"/>
      <c r="UVO369" s="477"/>
      <c r="UVT369" s="477"/>
      <c r="UVW369" s="477"/>
      <c r="UWB369" s="477"/>
      <c r="UWE369" s="477"/>
      <c r="UWJ369" s="477"/>
      <c r="UWM369" s="477"/>
      <c r="UWR369" s="477"/>
      <c r="UWU369" s="477"/>
      <c r="UWZ369" s="477"/>
      <c r="UXC369" s="477"/>
      <c r="UXH369" s="477"/>
      <c r="UXK369" s="477"/>
      <c r="UXP369" s="477"/>
      <c r="UXS369" s="477"/>
      <c r="UXX369" s="477"/>
      <c r="UYA369" s="477"/>
      <c r="UYF369" s="477"/>
      <c r="UYI369" s="477"/>
      <c r="UYN369" s="477"/>
      <c r="UYQ369" s="477"/>
      <c r="UYV369" s="477"/>
      <c r="UYY369" s="477"/>
      <c r="UZD369" s="477"/>
      <c r="UZG369" s="477"/>
      <c r="UZL369" s="477"/>
      <c r="UZO369" s="477"/>
      <c r="UZT369" s="477"/>
      <c r="UZW369" s="477"/>
      <c r="VAB369" s="477"/>
      <c r="VAE369" s="477"/>
      <c r="VAJ369" s="477"/>
      <c r="VAM369" s="477"/>
      <c r="VAR369" s="477"/>
      <c r="VAU369" s="477"/>
      <c r="VAZ369" s="477"/>
      <c r="VBC369" s="477"/>
      <c r="VBH369" s="477"/>
      <c r="VBK369" s="477"/>
      <c r="VBP369" s="477"/>
      <c r="VBS369" s="477"/>
      <c r="VBX369" s="477"/>
      <c r="VCA369" s="477"/>
      <c r="VCF369" s="477"/>
      <c r="VCI369" s="477"/>
      <c r="VCN369" s="477"/>
      <c r="VCQ369" s="477"/>
      <c r="VCV369" s="477"/>
      <c r="VCY369" s="477"/>
      <c r="VDD369" s="477"/>
      <c r="VDG369" s="477"/>
      <c r="VDL369" s="477"/>
      <c r="VDO369" s="477"/>
      <c r="VDT369" s="477"/>
      <c r="VDW369" s="477"/>
      <c r="VEB369" s="477"/>
      <c r="VEE369" s="477"/>
      <c r="VEJ369" s="477"/>
      <c r="VEM369" s="477"/>
      <c r="VER369" s="477"/>
      <c r="VEU369" s="477"/>
      <c r="VEZ369" s="477"/>
      <c r="VFC369" s="477"/>
      <c r="VFH369" s="477"/>
      <c r="VFK369" s="477"/>
      <c r="VFP369" s="477"/>
      <c r="VFS369" s="477"/>
      <c r="VFX369" s="477"/>
      <c r="VGA369" s="477"/>
      <c r="VGF369" s="477"/>
      <c r="VGI369" s="477"/>
      <c r="VGN369" s="477"/>
      <c r="VGQ369" s="477"/>
      <c r="VGV369" s="477"/>
      <c r="VGY369" s="477"/>
      <c r="VHD369" s="477"/>
      <c r="VHG369" s="477"/>
      <c r="VHL369" s="477"/>
      <c r="VHO369" s="477"/>
      <c r="VHT369" s="477"/>
      <c r="VHW369" s="477"/>
      <c r="VIB369" s="477"/>
      <c r="VIE369" s="477"/>
      <c r="VIJ369" s="477"/>
      <c r="VIM369" s="477"/>
      <c r="VIR369" s="477"/>
      <c r="VIU369" s="477"/>
      <c r="VIZ369" s="477"/>
      <c r="VJC369" s="477"/>
      <c r="VJH369" s="477"/>
      <c r="VJK369" s="477"/>
      <c r="VJP369" s="477"/>
      <c r="VJS369" s="477"/>
      <c r="VJX369" s="477"/>
      <c r="VKA369" s="477"/>
      <c r="VKF369" s="477"/>
      <c r="VKI369" s="477"/>
      <c r="VKN369" s="477"/>
      <c r="VKQ369" s="477"/>
      <c r="VKV369" s="477"/>
      <c r="VKY369" s="477"/>
      <c r="VLD369" s="477"/>
      <c r="VLG369" s="477"/>
      <c r="VLL369" s="477"/>
      <c r="VLO369" s="477"/>
      <c r="VLT369" s="477"/>
      <c r="VLW369" s="477"/>
      <c r="VMB369" s="477"/>
      <c r="VME369" s="477"/>
      <c r="VMJ369" s="477"/>
      <c r="VMM369" s="477"/>
      <c r="VMR369" s="477"/>
      <c r="VMU369" s="477"/>
      <c r="VMZ369" s="477"/>
      <c r="VNC369" s="477"/>
      <c r="VNH369" s="477"/>
      <c r="VNK369" s="477"/>
      <c r="VNP369" s="477"/>
      <c r="VNS369" s="477"/>
      <c r="VNX369" s="477"/>
      <c r="VOA369" s="477"/>
      <c r="VOF369" s="477"/>
      <c r="VOI369" s="477"/>
      <c r="VON369" s="477"/>
      <c r="VOQ369" s="477"/>
      <c r="VOV369" s="477"/>
      <c r="VOY369" s="477"/>
      <c r="VPD369" s="477"/>
      <c r="VPG369" s="477"/>
      <c r="VPL369" s="477"/>
      <c r="VPO369" s="477"/>
      <c r="VPT369" s="477"/>
      <c r="VPW369" s="477"/>
      <c r="VQB369" s="477"/>
      <c r="VQE369" s="477"/>
      <c r="VQJ369" s="477"/>
      <c r="VQM369" s="477"/>
      <c r="VQR369" s="477"/>
      <c r="VQU369" s="477"/>
      <c r="VQZ369" s="477"/>
      <c r="VRC369" s="477"/>
      <c r="VRH369" s="477"/>
      <c r="VRK369" s="477"/>
      <c r="VRP369" s="477"/>
      <c r="VRS369" s="477"/>
      <c r="VRX369" s="477"/>
      <c r="VSA369" s="477"/>
      <c r="VSF369" s="477"/>
      <c r="VSI369" s="477"/>
      <c r="VSN369" s="477"/>
      <c r="VSQ369" s="477"/>
      <c r="VSV369" s="477"/>
      <c r="VSY369" s="477"/>
      <c r="VTD369" s="477"/>
      <c r="VTG369" s="477"/>
      <c r="VTL369" s="477"/>
      <c r="VTO369" s="477"/>
      <c r="VTT369" s="477"/>
      <c r="VTW369" s="477"/>
      <c r="VUB369" s="477"/>
      <c r="VUE369" s="477"/>
      <c r="VUJ369" s="477"/>
      <c r="VUM369" s="477"/>
      <c r="VUR369" s="477"/>
      <c r="VUU369" s="477"/>
      <c r="VUZ369" s="477"/>
      <c r="VVC369" s="477"/>
      <c r="VVH369" s="477"/>
      <c r="VVK369" s="477"/>
      <c r="VVP369" s="477"/>
      <c r="VVS369" s="477"/>
      <c r="VVX369" s="477"/>
      <c r="VWA369" s="477"/>
      <c r="VWF369" s="477"/>
      <c r="VWI369" s="477"/>
      <c r="VWN369" s="477"/>
      <c r="VWQ369" s="477"/>
      <c r="VWV369" s="477"/>
      <c r="VWY369" s="477"/>
      <c r="VXD369" s="477"/>
      <c r="VXG369" s="477"/>
      <c r="VXL369" s="477"/>
      <c r="VXO369" s="477"/>
      <c r="VXT369" s="477"/>
      <c r="VXW369" s="477"/>
      <c r="VYB369" s="477"/>
      <c r="VYE369" s="477"/>
      <c r="VYJ369" s="477"/>
      <c r="VYM369" s="477"/>
      <c r="VYR369" s="477"/>
      <c r="VYU369" s="477"/>
      <c r="VYZ369" s="477"/>
      <c r="VZC369" s="477"/>
      <c r="VZH369" s="477"/>
      <c r="VZK369" s="477"/>
      <c r="VZP369" s="477"/>
      <c r="VZS369" s="477"/>
      <c r="VZX369" s="477"/>
      <c r="WAA369" s="477"/>
      <c r="WAF369" s="477"/>
      <c r="WAI369" s="477"/>
      <c r="WAN369" s="477"/>
      <c r="WAQ369" s="477"/>
      <c r="WAV369" s="477"/>
      <c r="WAY369" s="477"/>
      <c r="WBD369" s="477"/>
      <c r="WBG369" s="477"/>
      <c r="WBL369" s="477"/>
      <c r="WBO369" s="477"/>
      <c r="WBT369" s="477"/>
      <c r="WBW369" s="477"/>
      <c r="WCB369" s="477"/>
      <c r="WCE369" s="477"/>
      <c r="WCJ369" s="477"/>
      <c r="WCM369" s="477"/>
      <c r="WCR369" s="477"/>
      <c r="WCU369" s="477"/>
      <c r="WCZ369" s="477"/>
      <c r="WDC369" s="477"/>
      <c r="WDH369" s="477"/>
      <c r="WDK369" s="477"/>
      <c r="WDP369" s="477"/>
      <c r="WDS369" s="477"/>
      <c r="WDX369" s="477"/>
      <c r="WEA369" s="477"/>
      <c r="WEF369" s="477"/>
      <c r="WEI369" s="477"/>
      <c r="WEN369" s="477"/>
      <c r="WEQ369" s="477"/>
      <c r="WEV369" s="477"/>
      <c r="WEY369" s="477"/>
      <c r="WFD369" s="477"/>
      <c r="WFG369" s="477"/>
      <c r="WFL369" s="477"/>
      <c r="WFO369" s="477"/>
      <c r="WFT369" s="477"/>
      <c r="WFW369" s="477"/>
      <c r="WGB369" s="477"/>
      <c r="WGE369" s="477"/>
      <c r="WGJ369" s="477"/>
      <c r="WGM369" s="477"/>
      <c r="WGR369" s="477"/>
      <c r="WGU369" s="477"/>
      <c r="WGZ369" s="477"/>
      <c r="WHC369" s="477"/>
      <c r="WHH369" s="477"/>
      <c r="WHK369" s="477"/>
      <c r="WHP369" s="477"/>
      <c r="WHS369" s="477"/>
      <c r="WHX369" s="477"/>
      <c r="WIA369" s="477"/>
      <c r="WIF369" s="477"/>
      <c r="WII369" s="477"/>
      <c r="WIN369" s="477"/>
      <c r="WIQ369" s="477"/>
      <c r="WIV369" s="477"/>
      <c r="WIY369" s="477"/>
      <c r="WJD369" s="477"/>
      <c r="WJG369" s="477"/>
      <c r="WJL369" s="477"/>
      <c r="WJO369" s="477"/>
      <c r="WJT369" s="477"/>
      <c r="WJW369" s="477"/>
      <c r="WKB369" s="477"/>
      <c r="WKE369" s="477"/>
      <c r="WKJ369" s="477"/>
      <c r="WKM369" s="477"/>
      <c r="WKR369" s="477"/>
      <c r="WKU369" s="477"/>
      <c r="WKZ369" s="477"/>
      <c r="WLC369" s="477"/>
      <c r="WLH369" s="477"/>
      <c r="WLK369" s="477"/>
      <c r="WLP369" s="477"/>
      <c r="WLS369" s="477"/>
      <c r="WLX369" s="477"/>
      <c r="WMA369" s="477"/>
      <c r="WMF369" s="477"/>
      <c r="WMI369" s="477"/>
      <c r="WMN369" s="477"/>
      <c r="WMQ369" s="477"/>
      <c r="WMV369" s="477"/>
      <c r="WMY369" s="477"/>
      <c r="WND369" s="477"/>
      <c r="WNG369" s="477"/>
      <c r="WNL369" s="477"/>
      <c r="WNO369" s="477"/>
      <c r="WNT369" s="477"/>
      <c r="WNW369" s="477"/>
      <c r="WOB369" s="477"/>
      <c r="WOE369" s="477"/>
      <c r="WOJ369" s="477"/>
      <c r="WOM369" s="477"/>
      <c r="WOR369" s="477"/>
      <c r="WOU369" s="477"/>
      <c r="WOZ369" s="477"/>
      <c r="WPC369" s="477"/>
      <c r="WPH369" s="477"/>
      <c r="WPK369" s="477"/>
      <c r="WPP369" s="477"/>
      <c r="WPS369" s="477"/>
      <c r="WPX369" s="477"/>
      <c r="WQA369" s="477"/>
      <c r="WQF369" s="477"/>
      <c r="WQI369" s="477"/>
      <c r="WQN369" s="477"/>
      <c r="WQQ369" s="477"/>
      <c r="WQV369" s="477"/>
      <c r="WQY369" s="477"/>
      <c r="WRD369" s="477"/>
      <c r="WRG369" s="477"/>
      <c r="WRL369" s="477"/>
      <c r="WRO369" s="477"/>
      <c r="WRT369" s="477"/>
      <c r="WRW369" s="477"/>
      <c r="WSB369" s="477"/>
      <c r="WSE369" s="477"/>
      <c r="WSJ369" s="477"/>
      <c r="WSM369" s="477"/>
      <c r="WSR369" s="477"/>
      <c r="WSU369" s="477"/>
      <c r="WSZ369" s="477"/>
      <c r="WTC369" s="477"/>
      <c r="WTH369" s="477"/>
      <c r="WTK369" s="477"/>
      <c r="WTP369" s="477"/>
      <c r="WTS369" s="477"/>
      <c r="WTX369" s="477"/>
      <c r="WUA369" s="477"/>
      <c r="WUF369" s="477"/>
      <c r="WUI369" s="477"/>
      <c r="WUN369" s="477"/>
      <c r="WUQ369" s="477"/>
      <c r="WUV369" s="477"/>
      <c r="WUY369" s="477"/>
      <c r="WVD369" s="477"/>
      <c r="WVG369" s="477"/>
      <c r="WVL369" s="477"/>
      <c r="WVO369" s="477"/>
      <c r="WVT369" s="477"/>
      <c r="WVW369" s="477"/>
      <c r="WWB369" s="477"/>
      <c r="WWE369" s="477"/>
      <c r="WWJ369" s="477"/>
      <c r="WWM369" s="477"/>
      <c r="WWR369" s="477"/>
      <c r="WWU369" s="477"/>
      <c r="WWZ369" s="477"/>
      <c r="WXC369" s="477"/>
      <c r="WXH369" s="477"/>
      <c r="WXK369" s="477"/>
      <c r="WXP369" s="477"/>
      <c r="WXS369" s="477"/>
      <c r="WXX369" s="477"/>
      <c r="WYA369" s="477"/>
      <c r="WYF369" s="477"/>
      <c r="WYI369" s="477"/>
      <c r="WYN369" s="477"/>
      <c r="WYQ369" s="477"/>
      <c r="WYV369" s="477"/>
      <c r="WYY369" s="477"/>
      <c r="WZD369" s="477"/>
      <c r="WZG369" s="477"/>
      <c r="WZL369" s="477"/>
      <c r="WZO369" s="477"/>
      <c r="WZT369" s="477"/>
      <c r="WZW369" s="477"/>
      <c r="XAB369" s="477"/>
      <c r="XAE369" s="477"/>
      <c r="XAJ369" s="477"/>
      <c r="XAM369" s="477"/>
      <c r="XAR369" s="477"/>
      <c r="XAU369" s="477"/>
      <c r="XAZ369" s="477"/>
      <c r="XBC369" s="477"/>
      <c r="XBH369" s="477"/>
      <c r="XBK369" s="477"/>
      <c r="XBP369" s="477"/>
      <c r="XBS369" s="477"/>
      <c r="XBX369" s="477"/>
      <c r="XCA369" s="477"/>
      <c r="XCF369" s="477"/>
      <c r="XCI369" s="477"/>
      <c r="XCN369" s="477"/>
      <c r="XCQ369" s="477"/>
      <c r="XCV369" s="477"/>
      <c r="XCY369" s="477"/>
      <c r="XDD369" s="477"/>
      <c r="XDG369" s="477"/>
      <c r="XDL369" s="477"/>
      <c r="XDO369" s="477"/>
      <c r="XDT369" s="477"/>
      <c r="XDW369" s="477"/>
      <c r="XEB369" s="477"/>
      <c r="XEE369" s="477"/>
      <c r="XEJ369" s="477"/>
      <c r="XEM369" s="477"/>
      <c r="XER369" s="477"/>
      <c r="XEU369" s="477"/>
      <c r="XEZ369" s="477"/>
      <c r="XFC369" s="477"/>
    </row>
    <row r="370" spans="1:1023 1028:2047 2052:3071 3076:4095 4100:5119 5124:6143 6148:7167 7172:8191 8196:9215 9220:10239 10244:11263 11268:12287 12292:13311 13316:14335 14340:15359 15364:16383" ht="28.5" customHeight="1" x14ac:dyDescent="0.25">
      <c r="A370" s="35" t="str">
        <f>+'PAI 2025 GPS rempl2)'!A380</f>
        <v>72.2.1</v>
      </c>
      <c r="B370" s="60" t="str">
        <f>VLOOKUP(A370,'Dimensión 3-Gestión con Valor'!$B$10:$B$379,1,0)</f>
        <v>72.2.1</v>
      </c>
      <c r="C370" s="158" t="s">
        <v>933</v>
      </c>
      <c r="D370" s="158">
        <v>2</v>
      </c>
      <c r="E370" s="158" t="s">
        <v>489</v>
      </c>
      <c r="F370" s="158" t="s">
        <v>953</v>
      </c>
      <c r="G370" s="158" t="s">
        <v>19</v>
      </c>
      <c r="H370" s="158" t="s">
        <v>1795</v>
      </c>
      <c r="I370" s="158" t="s">
        <v>1795</v>
      </c>
      <c r="J370" s="158" t="s">
        <v>1795</v>
      </c>
      <c r="K370" s="158" t="s">
        <v>19</v>
      </c>
      <c r="L370" s="158" t="s">
        <v>19</v>
      </c>
      <c r="M370" s="158" t="s">
        <v>19</v>
      </c>
      <c r="N370" s="158" t="s">
        <v>636</v>
      </c>
      <c r="O370" s="158" t="s">
        <v>19</v>
      </c>
      <c r="P370" s="158" t="s">
        <v>199</v>
      </c>
      <c r="Q370" s="158">
        <v>30</v>
      </c>
      <c r="R370" s="158">
        <v>1</v>
      </c>
      <c r="S370" s="158" t="s">
        <v>487</v>
      </c>
      <c r="T370" s="158" t="s">
        <v>954</v>
      </c>
      <c r="U370" s="165">
        <v>45691</v>
      </c>
      <c r="V370" s="165">
        <v>45747</v>
      </c>
      <c r="W370" s="158" t="s">
        <v>933</v>
      </c>
      <c r="X370" s="359">
        <v>7.5</v>
      </c>
      <c r="Y370" s="158">
        <v>100</v>
      </c>
      <c r="Z370" s="158" t="s">
        <v>2768</v>
      </c>
      <c r="AA370" s="165">
        <v>45748</v>
      </c>
      <c r="AB370" s="158">
        <v>100</v>
      </c>
      <c r="AC370" s="158" t="s">
        <v>2523</v>
      </c>
      <c r="AD370" s="165">
        <v>45748</v>
      </c>
      <c r="AE370" s="158">
        <v>95</v>
      </c>
      <c r="AF370" s="158">
        <v>7.5</v>
      </c>
    </row>
    <row r="371" spans="1:1023 1028:2047 2052:3071 3076:4095 4100:5119 5124:6143 6148:7167 7172:8191 8196:9215 9220:10239 10244:11263 11268:12287 12292:13311 13316:14335 14340:15359 15364:16383" ht="34.5" customHeight="1" x14ac:dyDescent="0.25">
      <c r="A371" s="158" t="str">
        <f>+'PAI 2025 GPS rempl2)'!A381</f>
        <v>72.2.2</v>
      </c>
      <c r="B371" s="60" t="str">
        <f>VLOOKUP(A371,'Dimensión 3-Gestión con Valor'!$B$10:$B$379,1,0)</f>
        <v>72.2.2</v>
      </c>
      <c r="C371" s="158" t="s">
        <v>933</v>
      </c>
      <c r="D371" s="158">
        <v>2</v>
      </c>
      <c r="E371" s="158" t="s">
        <v>489</v>
      </c>
      <c r="F371" s="158" t="s">
        <v>955</v>
      </c>
      <c r="G371" s="158" t="s">
        <v>19</v>
      </c>
      <c r="H371" s="158">
        <v>0</v>
      </c>
      <c r="I371" s="158">
        <v>0</v>
      </c>
      <c r="J371" s="158">
        <v>0</v>
      </c>
      <c r="K371" s="158" t="s">
        <v>19</v>
      </c>
      <c r="L371" s="158" t="s">
        <v>19</v>
      </c>
      <c r="M371" s="158" t="s">
        <v>19</v>
      </c>
      <c r="N371" s="158" t="s">
        <v>636</v>
      </c>
      <c r="O371" s="158" t="s">
        <v>19</v>
      </c>
      <c r="P371" s="158" t="s">
        <v>200</v>
      </c>
      <c r="Q371" s="158">
        <v>60</v>
      </c>
      <c r="R371" s="158">
        <v>100</v>
      </c>
      <c r="S371" s="165" t="s">
        <v>515</v>
      </c>
      <c r="T371" s="165" t="s">
        <v>1829</v>
      </c>
      <c r="U371" s="165">
        <v>45748</v>
      </c>
      <c r="V371" s="165">
        <v>46022</v>
      </c>
      <c r="W371" s="158" t="s">
        <v>933</v>
      </c>
      <c r="X371" s="359">
        <v>15</v>
      </c>
      <c r="Y371" s="158">
        <v>36</v>
      </c>
      <c r="Z371" s="158" t="s">
        <v>2524</v>
      </c>
      <c r="AA371" s="165"/>
      <c r="AB371" s="158">
        <v>36</v>
      </c>
      <c r="AC371" s="158" t="s">
        <v>2769</v>
      </c>
      <c r="AD371" s="165"/>
      <c r="AE371" s="158"/>
      <c r="AF371" s="158">
        <v>5.4</v>
      </c>
    </row>
    <row r="372" spans="1:1023 1028:2047 2052:3071 3076:4095 4100:5119 5124:6143 6148:7167 7172:8191 8196:9215 9220:10239 10244:11263 11268:12287 12292:13311 13316:14335 14340:15359 15364:16383" ht="45" x14ac:dyDescent="0.25">
      <c r="A372" s="35" t="str">
        <f>+'PAI 2025 GPS rempl2)'!A382</f>
        <v>72.2.3</v>
      </c>
      <c r="B372" s="60" t="str">
        <f>VLOOKUP(A372,'Dimensión 3-Gestión con Valor'!$B$10:$B$379,1,0)</f>
        <v>72.2.3</v>
      </c>
      <c r="C372" s="158" t="s">
        <v>933</v>
      </c>
      <c r="D372" s="158">
        <v>2</v>
      </c>
      <c r="E372" s="158" t="s">
        <v>489</v>
      </c>
      <c r="F372" s="158" t="s">
        <v>956</v>
      </c>
      <c r="G372" s="158" t="s">
        <v>19</v>
      </c>
      <c r="H372" s="158" t="s">
        <v>1795</v>
      </c>
      <c r="I372" s="158" t="s">
        <v>1795</v>
      </c>
      <c r="J372" s="158" t="s">
        <v>1795</v>
      </c>
      <c r="K372" s="158" t="s">
        <v>19</v>
      </c>
      <c r="L372" s="158" t="s">
        <v>19</v>
      </c>
      <c r="M372" s="158" t="s">
        <v>19</v>
      </c>
      <c r="N372" s="158" t="s">
        <v>636</v>
      </c>
      <c r="O372" s="158" t="s">
        <v>19</v>
      </c>
      <c r="P372" s="158" t="s">
        <v>201</v>
      </c>
      <c r="Q372" s="158">
        <v>10</v>
      </c>
      <c r="R372" s="158">
        <v>1</v>
      </c>
      <c r="S372" s="158" t="s">
        <v>487</v>
      </c>
      <c r="T372" s="158" t="s">
        <v>957</v>
      </c>
      <c r="U372" s="165">
        <v>45992</v>
      </c>
      <c r="V372" s="165">
        <v>46022</v>
      </c>
      <c r="W372" s="158" t="s">
        <v>933</v>
      </c>
      <c r="X372" s="359">
        <v>2.5</v>
      </c>
      <c r="Y372" s="158">
        <v>0</v>
      </c>
      <c r="Z372" s="158">
        <v>0</v>
      </c>
      <c r="AA372" s="165"/>
      <c r="AB372" s="158">
        <v>0</v>
      </c>
      <c r="AC372" s="158">
        <v>0</v>
      </c>
      <c r="AD372" s="165"/>
      <c r="AE372" s="158"/>
      <c r="AF372" s="158">
        <v>0</v>
      </c>
    </row>
    <row r="373" spans="1:1023 1028:2047 2052:3071 3076:4095 4100:5119 5124:6143 6148:7167 7172:8191 8196:9215 9220:10239 10244:11263 11268:12287 12292:13311 13316:14335 14340:15359 15364:16383" ht="90" x14ac:dyDescent="0.25">
      <c r="A373" s="359" t="str">
        <f>+'PAI 2025 GPS rempl2)'!A383</f>
        <v>72.3</v>
      </c>
      <c r="B373" s="359" t="str">
        <f>VLOOKUP(A373,'Dimensión 3-Gestión con Valor'!$B$10:$B$379,1,0)</f>
        <v>72.3</v>
      </c>
      <c r="C373" s="360" t="s">
        <v>933</v>
      </c>
      <c r="D373" s="359">
        <v>2</v>
      </c>
      <c r="E373" s="359" t="s">
        <v>482</v>
      </c>
      <c r="F373" s="360" t="s">
        <v>958</v>
      </c>
      <c r="G373" s="359" t="s">
        <v>501</v>
      </c>
      <c r="H373" s="359" t="s">
        <v>1795</v>
      </c>
      <c r="I373" s="359" t="s">
        <v>1795</v>
      </c>
      <c r="J373" s="359" t="s">
        <v>1795</v>
      </c>
      <c r="K373" s="360" t="s">
        <v>19</v>
      </c>
      <c r="L373" s="359" t="s">
        <v>502</v>
      </c>
      <c r="M373" s="359" t="s">
        <v>22</v>
      </c>
      <c r="N373" s="360" t="s">
        <v>720</v>
      </c>
      <c r="O373" s="359">
        <v>0</v>
      </c>
      <c r="P373" s="359" t="s">
        <v>342</v>
      </c>
      <c r="Q373" s="359">
        <v>25</v>
      </c>
      <c r="R373" s="359">
        <v>1</v>
      </c>
      <c r="S373" s="360" t="s">
        <v>487</v>
      </c>
      <c r="T373" s="359" t="s">
        <v>952</v>
      </c>
      <c r="U373" s="360">
        <v>45691</v>
      </c>
      <c r="V373" s="360">
        <v>45989</v>
      </c>
      <c r="W373" s="359" t="s">
        <v>959</v>
      </c>
      <c r="X373" s="359">
        <v>25</v>
      </c>
      <c r="Y373" s="359">
        <v>0</v>
      </c>
      <c r="Z373" s="359" t="s">
        <v>2525</v>
      </c>
      <c r="AA373" s="360"/>
      <c r="AB373" s="370">
        <v>0</v>
      </c>
      <c r="AC373" s="359" t="s">
        <v>2526</v>
      </c>
      <c r="AD373" s="360"/>
      <c r="AE373" s="368"/>
      <c r="AF373" s="359">
        <v>0</v>
      </c>
      <c r="AJ373" s="477"/>
      <c r="AM373" s="477"/>
      <c r="AR373" s="477"/>
      <c r="AU373" s="477"/>
      <c r="AZ373" s="477"/>
      <c r="BC373" s="477"/>
      <c r="BH373" s="477"/>
      <c r="BK373" s="477"/>
      <c r="BP373" s="477"/>
      <c r="BS373" s="477"/>
      <c r="BX373" s="477"/>
      <c r="CA373" s="477"/>
      <c r="CF373" s="477"/>
      <c r="CI373" s="477"/>
      <c r="CN373" s="477"/>
      <c r="CQ373" s="477"/>
      <c r="CV373" s="477"/>
      <c r="CY373" s="477"/>
      <c r="DD373" s="477"/>
      <c r="DG373" s="477"/>
      <c r="DL373" s="477"/>
      <c r="DO373" s="477"/>
      <c r="DT373" s="477"/>
      <c r="DW373" s="477"/>
      <c r="EB373" s="477"/>
      <c r="EE373" s="477"/>
      <c r="EJ373" s="477"/>
      <c r="EM373" s="477"/>
      <c r="ER373" s="477"/>
      <c r="EU373" s="477"/>
      <c r="EZ373" s="477"/>
      <c r="FC373" s="477"/>
      <c r="FH373" s="477"/>
      <c r="FK373" s="477"/>
      <c r="FP373" s="477"/>
      <c r="FS373" s="477"/>
      <c r="FX373" s="477"/>
      <c r="GA373" s="477"/>
      <c r="GF373" s="477"/>
      <c r="GI373" s="477"/>
      <c r="GN373" s="477"/>
      <c r="GQ373" s="477"/>
      <c r="GV373" s="477"/>
      <c r="GY373" s="477"/>
      <c r="HD373" s="477"/>
      <c r="HG373" s="477"/>
      <c r="HL373" s="477"/>
      <c r="HO373" s="477"/>
      <c r="HT373" s="477"/>
      <c r="HW373" s="477"/>
      <c r="IB373" s="477"/>
      <c r="IE373" s="477"/>
      <c r="IJ373" s="477"/>
      <c r="IM373" s="477"/>
      <c r="IR373" s="477"/>
      <c r="IU373" s="477"/>
      <c r="IZ373" s="477"/>
      <c r="JC373" s="477"/>
      <c r="JH373" s="477"/>
      <c r="JK373" s="477"/>
      <c r="JP373" s="477"/>
      <c r="JS373" s="477"/>
      <c r="JX373" s="477"/>
      <c r="KA373" s="477"/>
      <c r="KF373" s="477"/>
      <c r="KI373" s="477"/>
      <c r="KN373" s="477"/>
      <c r="KQ373" s="477"/>
      <c r="KV373" s="477"/>
      <c r="KY373" s="477"/>
      <c r="LD373" s="477"/>
      <c r="LG373" s="477"/>
      <c r="LL373" s="477"/>
      <c r="LO373" s="477"/>
      <c r="LT373" s="477"/>
      <c r="LW373" s="477"/>
      <c r="MB373" s="477"/>
      <c r="ME373" s="477"/>
      <c r="MJ373" s="477"/>
      <c r="MM373" s="477"/>
      <c r="MR373" s="477"/>
      <c r="MU373" s="477"/>
      <c r="MZ373" s="477"/>
      <c r="NC373" s="477"/>
      <c r="NH373" s="477"/>
      <c r="NK373" s="477"/>
      <c r="NP373" s="477"/>
      <c r="NS373" s="477"/>
      <c r="NX373" s="477"/>
      <c r="OA373" s="477"/>
      <c r="OF373" s="477"/>
      <c r="OI373" s="477"/>
      <c r="ON373" s="477"/>
      <c r="OQ373" s="477"/>
      <c r="OV373" s="477"/>
      <c r="OY373" s="477"/>
      <c r="PD373" s="477"/>
      <c r="PG373" s="477"/>
      <c r="PL373" s="477"/>
      <c r="PO373" s="477"/>
      <c r="PT373" s="477"/>
      <c r="PW373" s="477"/>
      <c r="QB373" s="477"/>
      <c r="QE373" s="477"/>
      <c r="QJ373" s="477"/>
      <c r="QM373" s="477"/>
      <c r="QR373" s="477"/>
      <c r="QU373" s="477"/>
      <c r="QZ373" s="477"/>
      <c r="RC373" s="477"/>
      <c r="RH373" s="477"/>
      <c r="RK373" s="477"/>
      <c r="RP373" s="477"/>
      <c r="RS373" s="477"/>
      <c r="RX373" s="477"/>
      <c r="SA373" s="477"/>
      <c r="SF373" s="477"/>
      <c r="SI373" s="477"/>
      <c r="SN373" s="477"/>
      <c r="SQ373" s="477"/>
      <c r="SV373" s="477"/>
      <c r="SY373" s="477"/>
      <c r="TD373" s="477"/>
      <c r="TG373" s="477"/>
      <c r="TL373" s="477"/>
      <c r="TO373" s="477"/>
      <c r="TT373" s="477"/>
      <c r="TW373" s="477"/>
      <c r="UB373" s="477"/>
      <c r="UE373" s="477"/>
      <c r="UJ373" s="477"/>
      <c r="UM373" s="477"/>
      <c r="UR373" s="477"/>
      <c r="UU373" s="477"/>
      <c r="UZ373" s="477"/>
      <c r="VC373" s="477"/>
      <c r="VH373" s="477"/>
      <c r="VK373" s="477"/>
      <c r="VP373" s="477"/>
      <c r="VS373" s="477"/>
      <c r="VX373" s="477"/>
      <c r="WA373" s="477"/>
      <c r="WF373" s="477"/>
      <c r="WI373" s="477"/>
      <c r="WN373" s="477"/>
      <c r="WQ373" s="477"/>
      <c r="WV373" s="477"/>
      <c r="WY373" s="477"/>
      <c r="XD373" s="477"/>
      <c r="XG373" s="477"/>
      <c r="XL373" s="477"/>
      <c r="XO373" s="477"/>
      <c r="XT373" s="477"/>
      <c r="XW373" s="477"/>
      <c r="YB373" s="477"/>
      <c r="YE373" s="477"/>
      <c r="YJ373" s="477"/>
      <c r="YM373" s="477"/>
      <c r="YR373" s="477"/>
      <c r="YU373" s="477"/>
      <c r="YZ373" s="477"/>
      <c r="ZC373" s="477"/>
      <c r="ZH373" s="477"/>
      <c r="ZK373" s="477"/>
      <c r="ZP373" s="477"/>
      <c r="ZS373" s="477"/>
      <c r="ZX373" s="477"/>
      <c r="AAA373" s="477"/>
      <c r="AAF373" s="477"/>
      <c r="AAI373" s="477"/>
      <c r="AAN373" s="477"/>
      <c r="AAQ373" s="477"/>
      <c r="AAV373" s="477"/>
      <c r="AAY373" s="477"/>
      <c r="ABD373" s="477"/>
      <c r="ABG373" s="477"/>
      <c r="ABL373" s="477"/>
      <c r="ABO373" s="477"/>
      <c r="ABT373" s="477"/>
      <c r="ABW373" s="477"/>
      <c r="ACB373" s="477"/>
      <c r="ACE373" s="477"/>
      <c r="ACJ373" s="477"/>
      <c r="ACM373" s="477"/>
      <c r="ACR373" s="477"/>
      <c r="ACU373" s="477"/>
      <c r="ACZ373" s="477"/>
      <c r="ADC373" s="477"/>
      <c r="ADH373" s="477"/>
      <c r="ADK373" s="477"/>
      <c r="ADP373" s="477"/>
      <c r="ADS373" s="477"/>
      <c r="ADX373" s="477"/>
      <c r="AEA373" s="477"/>
      <c r="AEF373" s="477"/>
      <c r="AEI373" s="477"/>
      <c r="AEN373" s="477"/>
      <c r="AEQ373" s="477"/>
      <c r="AEV373" s="477"/>
      <c r="AEY373" s="477"/>
      <c r="AFD373" s="477"/>
      <c r="AFG373" s="477"/>
      <c r="AFL373" s="477"/>
      <c r="AFO373" s="477"/>
      <c r="AFT373" s="477"/>
      <c r="AFW373" s="477"/>
      <c r="AGB373" s="477"/>
      <c r="AGE373" s="477"/>
      <c r="AGJ373" s="477"/>
      <c r="AGM373" s="477"/>
      <c r="AGR373" s="477"/>
      <c r="AGU373" s="477"/>
      <c r="AGZ373" s="477"/>
      <c r="AHC373" s="477"/>
      <c r="AHH373" s="477"/>
      <c r="AHK373" s="477"/>
      <c r="AHP373" s="477"/>
      <c r="AHS373" s="477"/>
      <c r="AHX373" s="477"/>
      <c r="AIA373" s="477"/>
      <c r="AIF373" s="477"/>
      <c r="AII373" s="477"/>
      <c r="AIN373" s="477"/>
      <c r="AIQ373" s="477"/>
      <c r="AIV373" s="477"/>
      <c r="AIY373" s="477"/>
      <c r="AJD373" s="477"/>
      <c r="AJG373" s="477"/>
      <c r="AJL373" s="477"/>
      <c r="AJO373" s="477"/>
      <c r="AJT373" s="477"/>
      <c r="AJW373" s="477"/>
      <c r="AKB373" s="477"/>
      <c r="AKE373" s="477"/>
      <c r="AKJ373" s="477"/>
      <c r="AKM373" s="477"/>
      <c r="AKR373" s="477"/>
      <c r="AKU373" s="477"/>
      <c r="AKZ373" s="477"/>
      <c r="ALC373" s="477"/>
      <c r="ALH373" s="477"/>
      <c r="ALK373" s="477"/>
      <c r="ALP373" s="477"/>
      <c r="ALS373" s="477"/>
      <c r="ALX373" s="477"/>
      <c r="AMA373" s="477"/>
      <c r="AMF373" s="477"/>
      <c r="AMI373" s="477"/>
      <c r="AMN373" s="477"/>
      <c r="AMQ373" s="477"/>
      <c r="AMV373" s="477"/>
      <c r="AMY373" s="477"/>
      <c r="AND373" s="477"/>
      <c r="ANG373" s="477"/>
      <c r="ANL373" s="477"/>
      <c r="ANO373" s="477"/>
      <c r="ANT373" s="477"/>
      <c r="ANW373" s="477"/>
      <c r="AOB373" s="477"/>
      <c r="AOE373" s="477"/>
      <c r="AOJ373" s="477"/>
      <c r="AOM373" s="477"/>
      <c r="AOR373" s="477"/>
      <c r="AOU373" s="477"/>
      <c r="AOZ373" s="477"/>
      <c r="APC373" s="477"/>
      <c r="APH373" s="477"/>
      <c r="APK373" s="477"/>
      <c r="APP373" s="477"/>
      <c r="APS373" s="477"/>
      <c r="APX373" s="477"/>
      <c r="AQA373" s="477"/>
      <c r="AQF373" s="477"/>
      <c r="AQI373" s="477"/>
      <c r="AQN373" s="477"/>
      <c r="AQQ373" s="477"/>
      <c r="AQV373" s="477"/>
      <c r="AQY373" s="477"/>
      <c r="ARD373" s="477"/>
      <c r="ARG373" s="477"/>
      <c r="ARL373" s="477"/>
      <c r="ARO373" s="477"/>
      <c r="ART373" s="477"/>
      <c r="ARW373" s="477"/>
      <c r="ASB373" s="477"/>
      <c r="ASE373" s="477"/>
      <c r="ASJ373" s="477"/>
      <c r="ASM373" s="477"/>
      <c r="ASR373" s="477"/>
      <c r="ASU373" s="477"/>
      <c r="ASZ373" s="477"/>
      <c r="ATC373" s="477"/>
      <c r="ATH373" s="477"/>
      <c r="ATK373" s="477"/>
      <c r="ATP373" s="477"/>
      <c r="ATS373" s="477"/>
      <c r="ATX373" s="477"/>
      <c r="AUA373" s="477"/>
      <c r="AUF373" s="477"/>
      <c r="AUI373" s="477"/>
      <c r="AUN373" s="477"/>
      <c r="AUQ373" s="477"/>
      <c r="AUV373" s="477"/>
      <c r="AUY373" s="477"/>
      <c r="AVD373" s="477"/>
      <c r="AVG373" s="477"/>
      <c r="AVL373" s="477"/>
      <c r="AVO373" s="477"/>
      <c r="AVT373" s="477"/>
      <c r="AVW373" s="477"/>
      <c r="AWB373" s="477"/>
      <c r="AWE373" s="477"/>
      <c r="AWJ373" s="477"/>
      <c r="AWM373" s="477"/>
      <c r="AWR373" s="477"/>
      <c r="AWU373" s="477"/>
      <c r="AWZ373" s="477"/>
      <c r="AXC373" s="477"/>
      <c r="AXH373" s="477"/>
      <c r="AXK373" s="477"/>
      <c r="AXP373" s="477"/>
      <c r="AXS373" s="477"/>
      <c r="AXX373" s="477"/>
      <c r="AYA373" s="477"/>
      <c r="AYF373" s="477"/>
      <c r="AYI373" s="477"/>
      <c r="AYN373" s="477"/>
      <c r="AYQ373" s="477"/>
      <c r="AYV373" s="477"/>
      <c r="AYY373" s="477"/>
      <c r="AZD373" s="477"/>
      <c r="AZG373" s="477"/>
      <c r="AZL373" s="477"/>
      <c r="AZO373" s="477"/>
      <c r="AZT373" s="477"/>
      <c r="AZW373" s="477"/>
      <c r="BAB373" s="477"/>
      <c r="BAE373" s="477"/>
      <c r="BAJ373" s="477"/>
      <c r="BAM373" s="477"/>
      <c r="BAR373" s="477"/>
      <c r="BAU373" s="477"/>
      <c r="BAZ373" s="477"/>
      <c r="BBC373" s="477"/>
      <c r="BBH373" s="477"/>
      <c r="BBK373" s="477"/>
      <c r="BBP373" s="477"/>
      <c r="BBS373" s="477"/>
      <c r="BBX373" s="477"/>
      <c r="BCA373" s="477"/>
      <c r="BCF373" s="477"/>
      <c r="BCI373" s="477"/>
      <c r="BCN373" s="477"/>
      <c r="BCQ373" s="477"/>
      <c r="BCV373" s="477"/>
      <c r="BCY373" s="477"/>
      <c r="BDD373" s="477"/>
      <c r="BDG373" s="477"/>
      <c r="BDL373" s="477"/>
      <c r="BDO373" s="477"/>
      <c r="BDT373" s="477"/>
      <c r="BDW373" s="477"/>
      <c r="BEB373" s="477"/>
      <c r="BEE373" s="477"/>
      <c r="BEJ373" s="477"/>
      <c r="BEM373" s="477"/>
      <c r="BER373" s="477"/>
      <c r="BEU373" s="477"/>
      <c r="BEZ373" s="477"/>
      <c r="BFC373" s="477"/>
      <c r="BFH373" s="477"/>
      <c r="BFK373" s="477"/>
      <c r="BFP373" s="477"/>
      <c r="BFS373" s="477"/>
      <c r="BFX373" s="477"/>
      <c r="BGA373" s="477"/>
      <c r="BGF373" s="477"/>
      <c r="BGI373" s="477"/>
      <c r="BGN373" s="477"/>
      <c r="BGQ373" s="477"/>
      <c r="BGV373" s="477"/>
      <c r="BGY373" s="477"/>
      <c r="BHD373" s="477"/>
      <c r="BHG373" s="477"/>
      <c r="BHL373" s="477"/>
      <c r="BHO373" s="477"/>
      <c r="BHT373" s="477"/>
      <c r="BHW373" s="477"/>
      <c r="BIB373" s="477"/>
      <c r="BIE373" s="477"/>
      <c r="BIJ373" s="477"/>
      <c r="BIM373" s="477"/>
      <c r="BIR373" s="477"/>
      <c r="BIU373" s="477"/>
      <c r="BIZ373" s="477"/>
      <c r="BJC373" s="477"/>
      <c r="BJH373" s="477"/>
      <c r="BJK373" s="477"/>
      <c r="BJP373" s="477"/>
      <c r="BJS373" s="477"/>
      <c r="BJX373" s="477"/>
      <c r="BKA373" s="477"/>
      <c r="BKF373" s="477"/>
      <c r="BKI373" s="477"/>
      <c r="BKN373" s="477"/>
      <c r="BKQ373" s="477"/>
      <c r="BKV373" s="477"/>
      <c r="BKY373" s="477"/>
      <c r="BLD373" s="477"/>
      <c r="BLG373" s="477"/>
      <c r="BLL373" s="477"/>
      <c r="BLO373" s="477"/>
      <c r="BLT373" s="477"/>
      <c r="BLW373" s="477"/>
      <c r="BMB373" s="477"/>
      <c r="BME373" s="477"/>
      <c r="BMJ373" s="477"/>
      <c r="BMM373" s="477"/>
      <c r="BMR373" s="477"/>
      <c r="BMU373" s="477"/>
      <c r="BMZ373" s="477"/>
      <c r="BNC373" s="477"/>
      <c r="BNH373" s="477"/>
      <c r="BNK373" s="477"/>
      <c r="BNP373" s="477"/>
      <c r="BNS373" s="477"/>
      <c r="BNX373" s="477"/>
      <c r="BOA373" s="477"/>
      <c r="BOF373" s="477"/>
      <c r="BOI373" s="477"/>
      <c r="BON373" s="477"/>
      <c r="BOQ373" s="477"/>
      <c r="BOV373" s="477"/>
      <c r="BOY373" s="477"/>
      <c r="BPD373" s="477"/>
      <c r="BPG373" s="477"/>
      <c r="BPL373" s="477"/>
      <c r="BPO373" s="477"/>
      <c r="BPT373" s="477"/>
      <c r="BPW373" s="477"/>
      <c r="BQB373" s="477"/>
      <c r="BQE373" s="477"/>
      <c r="BQJ373" s="477"/>
      <c r="BQM373" s="477"/>
      <c r="BQR373" s="477"/>
      <c r="BQU373" s="477"/>
      <c r="BQZ373" s="477"/>
      <c r="BRC373" s="477"/>
      <c r="BRH373" s="477"/>
      <c r="BRK373" s="477"/>
      <c r="BRP373" s="477"/>
      <c r="BRS373" s="477"/>
      <c r="BRX373" s="477"/>
      <c r="BSA373" s="477"/>
      <c r="BSF373" s="477"/>
      <c r="BSI373" s="477"/>
      <c r="BSN373" s="477"/>
      <c r="BSQ373" s="477"/>
      <c r="BSV373" s="477"/>
      <c r="BSY373" s="477"/>
      <c r="BTD373" s="477"/>
      <c r="BTG373" s="477"/>
      <c r="BTL373" s="477"/>
      <c r="BTO373" s="477"/>
      <c r="BTT373" s="477"/>
      <c r="BTW373" s="477"/>
      <c r="BUB373" s="477"/>
      <c r="BUE373" s="477"/>
      <c r="BUJ373" s="477"/>
      <c r="BUM373" s="477"/>
      <c r="BUR373" s="477"/>
      <c r="BUU373" s="477"/>
      <c r="BUZ373" s="477"/>
      <c r="BVC373" s="477"/>
      <c r="BVH373" s="477"/>
      <c r="BVK373" s="477"/>
      <c r="BVP373" s="477"/>
      <c r="BVS373" s="477"/>
      <c r="BVX373" s="477"/>
      <c r="BWA373" s="477"/>
      <c r="BWF373" s="477"/>
      <c r="BWI373" s="477"/>
      <c r="BWN373" s="477"/>
      <c r="BWQ373" s="477"/>
      <c r="BWV373" s="477"/>
      <c r="BWY373" s="477"/>
      <c r="BXD373" s="477"/>
      <c r="BXG373" s="477"/>
      <c r="BXL373" s="477"/>
      <c r="BXO373" s="477"/>
      <c r="BXT373" s="477"/>
      <c r="BXW373" s="477"/>
      <c r="BYB373" s="477"/>
      <c r="BYE373" s="477"/>
      <c r="BYJ373" s="477"/>
      <c r="BYM373" s="477"/>
      <c r="BYR373" s="477"/>
      <c r="BYU373" s="477"/>
      <c r="BYZ373" s="477"/>
      <c r="BZC373" s="477"/>
      <c r="BZH373" s="477"/>
      <c r="BZK373" s="477"/>
      <c r="BZP373" s="477"/>
      <c r="BZS373" s="477"/>
      <c r="BZX373" s="477"/>
      <c r="CAA373" s="477"/>
      <c r="CAF373" s="477"/>
      <c r="CAI373" s="477"/>
      <c r="CAN373" s="477"/>
      <c r="CAQ373" s="477"/>
      <c r="CAV373" s="477"/>
      <c r="CAY373" s="477"/>
      <c r="CBD373" s="477"/>
      <c r="CBG373" s="477"/>
      <c r="CBL373" s="477"/>
      <c r="CBO373" s="477"/>
      <c r="CBT373" s="477"/>
      <c r="CBW373" s="477"/>
      <c r="CCB373" s="477"/>
      <c r="CCE373" s="477"/>
      <c r="CCJ373" s="477"/>
      <c r="CCM373" s="477"/>
      <c r="CCR373" s="477"/>
      <c r="CCU373" s="477"/>
      <c r="CCZ373" s="477"/>
      <c r="CDC373" s="477"/>
      <c r="CDH373" s="477"/>
      <c r="CDK373" s="477"/>
      <c r="CDP373" s="477"/>
      <c r="CDS373" s="477"/>
      <c r="CDX373" s="477"/>
      <c r="CEA373" s="477"/>
      <c r="CEF373" s="477"/>
      <c r="CEI373" s="477"/>
      <c r="CEN373" s="477"/>
      <c r="CEQ373" s="477"/>
      <c r="CEV373" s="477"/>
      <c r="CEY373" s="477"/>
      <c r="CFD373" s="477"/>
      <c r="CFG373" s="477"/>
      <c r="CFL373" s="477"/>
      <c r="CFO373" s="477"/>
      <c r="CFT373" s="477"/>
      <c r="CFW373" s="477"/>
      <c r="CGB373" s="477"/>
      <c r="CGE373" s="477"/>
      <c r="CGJ373" s="477"/>
      <c r="CGM373" s="477"/>
      <c r="CGR373" s="477"/>
      <c r="CGU373" s="477"/>
      <c r="CGZ373" s="477"/>
      <c r="CHC373" s="477"/>
      <c r="CHH373" s="477"/>
      <c r="CHK373" s="477"/>
      <c r="CHP373" s="477"/>
      <c r="CHS373" s="477"/>
      <c r="CHX373" s="477"/>
      <c r="CIA373" s="477"/>
      <c r="CIF373" s="477"/>
      <c r="CII373" s="477"/>
      <c r="CIN373" s="477"/>
      <c r="CIQ373" s="477"/>
      <c r="CIV373" s="477"/>
      <c r="CIY373" s="477"/>
      <c r="CJD373" s="477"/>
      <c r="CJG373" s="477"/>
      <c r="CJL373" s="477"/>
      <c r="CJO373" s="477"/>
      <c r="CJT373" s="477"/>
      <c r="CJW373" s="477"/>
      <c r="CKB373" s="477"/>
      <c r="CKE373" s="477"/>
      <c r="CKJ373" s="477"/>
      <c r="CKM373" s="477"/>
      <c r="CKR373" s="477"/>
      <c r="CKU373" s="477"/>
      <c r="CKZ373" s="477"/>
      <c r="CLC373" s="477"/>
      <c r="CLH373" s="477"/>
      <c r="CLK373" s="477"/>
      <c r="CLP373" s="477"/>
      <c r="CLS373" s="477"/>
      <c r="CLX373" s="477"/>
      <c r="CMA373" s="477"/>
      <c r="CMF373" s="477"/>
      <c r="CMI373" s="477"/>
      <c r="CMN373" s="477"/>
      <c r="CMQ373" s="477"/>
      <c r="CMV373" s="477"/>
      <c r="CMY373" s="477"/>
      <c r="CND373" s="477"/>
      <c r="CNG373" s="477"/>
      <c r="CNL373" s="477"/>
      <c r="CNO373" s="477"/>
      <c r="CNT373" s="477"/>
      <c r="CNW373" s="477"/>
      <c r="COB373" s="477"/>
      <c r="COE373" s="477"/>
      <c r="COJ373" s="477"/>
      <c r="COM373" s="477"/>
      <c r="COR373" s="477"/>
      <c r="COU373" s="477"/>
      <c r="COZ373" s="477"/>
      <c r="CPC373" s="477"/>
      <c r="CPH373" s="477"/>
      <c r="CPK373" s="477"/>
      <c r="CPP373" s="477"/>
      <c r="CPS373" s="477"/>
      <c r="CPX373" s="477"/>
      <c r="CQA373" s="477"/>
      <c r="CQF373" s="477"/>
      <c r="CQI373" s="477"/>
      <c r="CQN373" s="477"/>
      <c r="CQQ373" s="477"/>
      <c r="CQV373" s="477"/>
      <c r="CQY373" s="477"/>
      <c r="CRD373" s="477"/>
      <c r="CRG373" s="477"/>
      <c r="CRL373" s="477"/>
      <c r="CRO373" s="477"/>
      <c r="CRT373" s="477"/>
      <c r="CRW373" s="477"/>
      <c r="CSB373" s="477"/>
      <c r="CSE373" s="477"/>
      <c r="CSJ373" s="477"/>
      <c r="CSM373" s="477"/>
      <c r="CSR373" s="477"/>
      <c r="CSU373" s="477"/>
      <c r="CSZ373" s="477"/>
      <c r="CTC373" s="477"/>
      <c r="CTH373" s="477"/>
      <c r="CTK373" s="477"/>
      <c r="CTP373" s="477"/>
      <c r="CTS373" s="477"/>
      <c r="CTX373" s="477"/>
      <c r="CUA373" s="477"/>
      <c r="CUF373" s="477"/>
      <c r="CUI373" s="477"/>
      <c r="CUN373" s="477"/>
      <c r="CUQ373" s="477"/>
      <c r="CUV373" s="477"/>
      <c r="CUY373" s="477"/>
      <c r="CVD373" s="477"/>
      <c r="CVG373" s="477"/>
      <c r="CVL373" s="477"/>
      <c r="CVO373" s="477"/>
      <c r="CVT373" s="477"/>
      <c r="CVW373" s="477"/>
      <c r="CWB373" s="477"/>
      <c r="CWE373" s="477"/>
      <c r="CWJ373" s="477"/>
      <c r="CWM373" s="477"/>
      <c r="CWR373" s="477"/>
      <c r="CWU373" s="477"/>
      <c r="CWZ373" s="477"/>
      <c r="CXC373" s="477"/>
      <c r="CXH373" s="477"/>
      <c r="CXK373" s="477"/>
      <c r="CXP373" s="477"/>
      <c r="CXS373" s="477"/>
      <c r="CXX373" s="477"/>
      <c r="CYA373" s="477"/>
      <c r="CYF373" s="477"/>
      <c r="CYI373" s="477"/>
      <c r="CYN373" s="477"/>
      <c r="CYQ373" s="477"/>
      <c r="CYV373" s="477"/>
      <c r="CYY373" s="477"/>
      <c r="CZD373" s="477"/>
      <c r="CZG373" s="477"/>
      <c r="CZL373" s="477"/>
      <c r="CZO373" s="477"/>
      <c r="CZT373" s="477"/>
      <c r="CZW373" s="477"/>
      <c r="DAB373" s="477"/>
      <c r="DAE373" s="477"/>
      <c r="DAJ373" s="477"/>
      <c r="DAM373" s="477"/>
      <c r="DAR373" s="477"/>
      <c r="DAU373" s="477"/>
      <c r="DAZ373" s="477"/>
      <c r="DBC373" s="477"/>
      <c r="DBH373" s="477"/>
      <c r="DBK373" s="477"/>
      <c r="DBP373" s="477"/>
      <c r="DBS373" s="477"/>
      <c r="DBX373" s="477"/>
      <c r="DCA373" s="477"/>
      <c r="DCF373" s="477"/>
      <c r="DCI373" s="477"/>
      <c r="DCN373" s="477"/>
      <c r="DCQ373" s="477"/>
      <c r="DCV373" s="477"/>
      <c r="DCY373" s="477"/>
      <c r="DDD373" s="477"/>
      <c r="DDG373" s="477"/>
      <c r="DDL373" s="477"/>
      <c r="DDO373" s="477"/>
      <c r="DDT373" s="477"/>
      <c r="DDW373" s="477"/>
      <c r="DEB373" s="477"/>
      <c r="DEE373" s="477"/>
      <c r="DEJ373" s="477"/>
      <c r="DEM373" s="477"/>
      <c r="DER373" s="477"/>
      <c r="DEU373" s="477"/>
      <c r="DEZ373" s="477"/>
      <c r="DFC373" s="477"/>
      <c r="DFH373" s="477"/>
      <c r="DFK373" s="477"/>
      <c r="DFP373" s="477"/>
      <c r="DFS373" s="477"/>
      <c r="DFX373" s="477"/>
      <c r="DGA373" s="477"/>
      <c r="DGF373" s="477"/>
      <c r="DGI373" s="477"/>
      <c r="DGN373" s="477"/>
      <c r="DGQ373" s="477"/>
      <c r="DGV373" s="477"/>
      <c r="DGY373" s="477"/>
      <c r="DHD373" s="477"/>
      <c r="DHG373" s="477"/>
      <c r="DHL373" s="477"/>
      <c r="DHO373" s="477"/>
      <c r="DHT373" s="477"/>
      <c r="DHW373" s="477"/>
      <c r="DIB373" s="477"/>
      <c r="DIE373" s="477"/>
      <c r="DIJ373" s="477"/>
      <c r="DIM373" s="477"/>
      <c r="DIR373" s="477"/>
      <c r="DIU373" s="477"/>
      <c r="DIZ373" s="477"/>
      <c r="DJC373" s="477"/>
      <c r="DJH373" s="477"/>
      <c r="DJK373" s="477"/>
      <c r="DJP373" s="477"/>
      <c r="DJS373" s="477"/>
      <c r="DJX373" s="477"/>
      <c r="DKA373" s="477"/>
      <c r="DKF373" s="477"/>
      <c r="DKI373" s="477"/>
      <c r="DKN373" s="477"/>
      <c r="DKQ373" s="477"/>
      <c r="DKV373" s="477"/>
      <c r="DKY373" s="477"/>
      <c r="DLD373" s="477"/>
      <c r="DLG373" s="477"/>
      <c r="DLL373" s="477"/>
      <c r="DLO373" s="477"/>
      <c r="DLT373" s="477"/>
      <c r="DLW373" s="477"/>
      <c r="DMB373" s="477"/>
      <c r="DME373" s="477"/>
      <c r="DMJ373" s="477"/>
      <c r="DMM373" s="477"/>
      <c r="DMR373" s="477"/>
      <c r="DMU373" s="477"/>
      <c r="DMZ373" s="477"/>
      <c r="DNC373" s="477"/>
      <c r="DNH373" s="477"/>
      <c r="DNK373" s="477"/>
      <c r="DNP373" s="477"/>
      <c r="DNS373" s="477"/>
      <c r="DNX373" s="477"/>
      <c r="DOA373" s="477"/>
      <c r="DOF373" s="477"/>
      <c r="DOI373" s="477"/>
      <c r="DON373" s="477"/>
      <c r="DOQ373" s="477"/>
      <c r="DOV373" s="477"/>
      <c r="DOY373" s="477"/>
      <c r="DPD373" s="477"/>
      <c r="DPG373" s="477"/>
      <c r="DPL373" s="477"/>
      <c r="DPO373" s="477"/>
      <c r="DPT373" s="477"/>
      <c r="DPW373" s="477"/>
      <c r="DQB373" s="477"/>
      <c r="DQE373" s="477"/>
      <c r="DQJ373" s="477"/>
      <c r="DQM373" s="477"/>
      <c r="DQR373" s="477"/>
      <c r="DQU373" s="477"/>
      <c r="DQZ373" s="477"/>
      <c r="DRC373" s="477"/>
      <c r="DRH373" s="477"/>
      <c r="DRK373" s="477"/>
      <c r="DRP373" s="477"/>
      <c r="DRS373" s="477"/>
      <c r="DRX373" s="477"/>
      <c r="DSA373" s="477"/>
      <c r="DSF373" s="477"/>
      <c r="DSI373" s="477"/>
      <c r="DSN373" s="477"/>
      <c r="DSQ373" s="477"/>
      <c r="DSV373" s="477"/>
      <c r="DSY373" s="477"/>
      <c r="DTD373" s="477"/>
      <c r="DTG373" s="477"/>
      <c r="DTL373" s="477"/>
      <c r="DTO373" s="477"/>
      <c r="DTT373" s="477"/>
      <c r="DTW373" s="477"/>
      <c r="DUB373" s="477"/>
      <c r="DUE373" s="477"/>
      <c r="DUJ373" s="477"/>
      <c r="DUM373" s="477"/>
      <c r="DUR373" s="477"/>
      <c r="DUU373" s="477"/>
      <c r="DUZ373" s="477"/>
      <c r="DVC373" s="477"/>
      <c r="DVH373" s="477"/>
      <c r="DVK373" s="477"/>
      <c r="DVP373" s="477"/>
      <c r="DVS373" s="477"/>
      <c r="DVX373" s="477"/>
      <c r="DWA373" s="477"/>
      <c r="DWF373" s="477"/>
      <c r="DWI373" s="477"/>
      <c r="DWN373" s="477"/>
      <c r="DWQ373" s="477"/>
      <c r="DWV373" s="477"/>
      <c r="DWY373" s="477"/>
      <c r="DXD373" s="477"/>
      <c r="DXG373" s="477"/>
      <c r="DXL373" s="477"/>
      <c r="DXO373" s="477"/>
      <c r="DXT373" s="477"/>
      <c r="DXW373" s="477"/>
      <c r="DYB373" s="477"/>
      <c r="DYE373" s="477"/>
      <c r="DYJ373" s="477"/>
      <c r="DYM373" s="477"/>
      <c r="DYR373" s="477"/>
      <c r="DYU373" s="477"/>
      <c r="DYZ373" s="477"/>
      <c r="DZC373" s="477"/>
      <c r="DZH373" s="477"/>
      <c r="DZK373" s="477"/>
      <c r="DZP373" s="477"/>
      <c r="DZS373" s="477"/>
      <c r="DZX373" s="477"/>
      <c r="EAA373" s="477"/>
      <c r="EAF373" s="477"/>
      <c r="EAI373" s="477"/>
      <c r="EAN373" s="477"/>
      <c r="EAQ373" s="477"/>
      <c r="EAV373" s="477"/>
      <c r="EAY373" s="477"/>
      <c r="EBD373" s="477"/>
      <c r="EBG373" s="477"/>
      <c r="EBL373" s="477"/>
      <c r="EBO373" s="477"/>
      <c r="EBT373" s="477"/>
      <c r="EBW373" s="477"/>
      <c r="ECB373" s="477"/>
      <c r="ECE373" s="477"/>
      <c r="ECJ373" s="477"/>
      <c r="ECM373" s="477"/>
      <c r="ECR373" s="477"/>
      <c r="ECU373" s="477"/>
      <c r="ECZ373" s="477"/>
      <c r="EDC373" s="477"/>
      <c r="EDH373" s="477"/>
      <c r="EDK373" s="477"/>
      <c r="EDP373" s="477"/>
      <c r="EDS373" s="477"/>
      <c r="EDX373" s="477"/>
      <c r="EEA373" s="477"/>
      <c r="EEF373" s="477"/>
      <c r="EEI373" s="477"/>
      <c r="EEN373" s="477"/>
      <c r="EEQ373" s="477"/>
      <c r="EEV373" s="477"/>
      <c r="EEY373" s="477"/>
      <c r="EFD373" s="477"/>
      <c r="EFG373" s="477"/>
      <c r="EFL373" s="477"/>
      <c r="EFO373" s="477"/>
      <c r="EFT373" s="477"/>
      <c r="EFW373" s="477"/>
      <c r="EGB373" s="477"/>
      <c r="EGE373" s="477"/>
      <c r="EGJ373" s="477"/>
      <c r="EGM373" s="477"/>
      <c r="EGR373" s="477"/>
      <c r="EGU373" s="477"/>
      <c r="EGZ373" s="477"/>
      <c r="EHC373" s="477"/>
      <c r="EHH373" s="477"/>
      <c r="EHK373" s="477"/>
      <c r="EHP373" s="477"/>
      <c r="EHS373" s="477"/>
      <c r="EHX373" s="477"/>
      <c r="EIA373" s="477"/>
      <c r="EIF373" s="477"/>
      <c r="EII373" s="477"/>
      <c r="EIN373" s="477"/>
      <c r="EIQ373" s="477"/>
      <c r="EIV373" s="477"/>
      <c r="EIY373" s="477"/>
      <c r="EJD373" s="477"/>
      <c r="EJG373" s="477"/>
      <c r="EJL373" s="477"/>
      <c r="EJO373" s="477"/>
      <c r="EJT373" s="477"/>
      <c r="EJW373" s="477"/>
      <c r="EKB373" s="477"/>
      <c r="EKE373" s="477"/>
      <c r="EKJ373" s="477"/>
      <c r="EKM373" s="477"/>
      <c r="EKR373" s="477"/>
      <c r="EKU373" s="477"/>
      <c r="EKZ373" s="477"/>
      <c r="ELC373" s="477"/>
      <c r="ELH373" s="477"/>
      <c r="ELK373" s="477"/>
      <c r="ELP373" s="477"/>
      <c r="ELS373" s="477"/>
      <c r="ELX373" s="477"/>
      <c r="EMA373" s="477"/>
      <c r="EMF373" s="477"/>
      <c r="EMI373" s="477"/>
      <c r="EMN373" s="477"/>
      <c r="EMQ373" s="477"/>
      <c r="EMV373" s="477"/>
      <c r="EMY373" s="477"/>
      <c r="END373" s="477"/>
      <c r="ENG373" s="477"/>
      <c r="ENL373" s="477"/>
      <c r="ENO373" s="477"/>
      <c r="ENT373" s="477"/>
      <c r="ENW373" s="477"/>
      <c r="EOB373" s="477"/>
      <c r="EOE373" s="477"/>
      <c r="EOJ373" s="477"/>
      <c r="EOM373" s="477"/>
      <c r="EOR373" s="477"/>
      <c r="EOU373" s="477"/>
      <c r="EOZ373" s="477"/>
      <c r="EPC373" s="477"/>
      <c r="EPH373" s="477"/>
      <c r="EPK373" s="477"/>
      <c r="EPP373" s="477"/>
      <c r="EPS373" s="477"/>
      <c r="EPX373" s="477"/>
      <c r="EQA373" s="477"/>
      <c r="EQF373" s="477"/>
      <c r="EQI373" s="477"/>
      <c r="EQN373" s="477"/>
      <c r="EQQ373" s="477"/>
      <c r="EQV373" s="477"/>
      <c r="EQY373" s="477"/>
      <c r="ERD373" s="477"/>
      <c r="ERG373" s="477"/>
      <c r="ERL373" s="477"/>
      <c r="ERO373" s="477"/>
      <c r="ERT373" s="477"/>
      <c r="ERW373" s="477"/>
      <c r="ESB373" s="477"/>
      <c r="ESE373" s="477"/>
      <c r="ESJ373" s="477"/>
      <c r="ESM373" s="477"/>
      <c r="ESR373" s="477"/>
      <c r="ESU373" s="477"/>
      <c r="ESZ373" s="477"/>
      <c r="ETC373" s="477"/>
      <c r="ETH373" s="477"/>
      <c r="ETK373" s="477"/>
      <c r="ETP373" s="477"/>
      <c r="ETS373" s="477"/>
      <c r="ETX373" s="477"/>
      <c r="EUA373" s="477"/>
      <c r="EUF373" s="477"/>
      <c r="EUI373" s="477"/>
      <c r="EUN373" s="477"/>
      <c r="EUQ373" s="477"/>
      <c r="EUV373" s="477"/>
      <c r="EUY373" s="477"/>
      <c r="EVD373" s="477"/>
      <c r="EVG373" s="477"/>
      <c r="EVL373" s="477"/>
      <c r="EVO373" s="477"/>
      <c r="EVT373" s="477"/>
      <c r="EVW373" s="477"/>
      <c r="EWB373" s="477"/>
      <c r="EWE373" s="477"/>
      <c r="EWJ373" s="477"/>
      <c r="EWM373" s="477"/>
      <c r="EWR373" s="477"/>
      <c r="EWU373" s="477"/>
      <c r="EWZ373" s="477"/>
      <c r="EXC373" s="477"/>
      <c r="EXH373" s="477"/>
      <c r="EXK373" s="477"/>
      <c r="EXP373" s="477"/>
      <c r="EXS373" s="477"/>
      <c r="EXX373" s="477"/>
      <c r="EYA373" s="477"/>
      <c r="EYF373" s="477"/>
      <c r="EYI373" s="477"/>
      <c r="EYN373" s="477"/>
      <c r="EYQ373" s="477"/>
      <c r="EYV373" s="477"/>
      <c r="EYY373" s="477"/>
      <c r="EZD373" s="477"/>
      <c r="EZG373" s="477"/>
      <c r="EZL373" s="477"/>
      <c r="EZO373" s="477"/>
      <c r="EZT373" s="477"/>
      <c r="EZW373" s="477"/>
      <c r="FAB373" s="477"/>
      <c r="FAE373" s="477"/>
      <c r="FAJ373" s="477"/>
      <c r="FAM373" s="477"/>
      <c r="FAR373" s="477"/>
      <c r="FAU373" s="477"/>
      <c r="FAZ373" s="477"/>
      <c r="FBC373" s="477"/>
      <c r="FBH373" s="477"/>
      <c r="FBK373" s="477"/>
      <c r="FBP373" s="477"/>
      <c r="FBS373" s="477"/>
      <c r="FBX373" s="477"/>
      <c r="FCA373" s="477"/>
      <c r="FCF373" s="477"/>
      <c r="FCI373" s="477"/>
      <c r="FCN373" s="477"/>
      <c r="FCQ373" s="477"/>
      <c r="FCV373" s="477"/>
      <c r="FCY373" s="477"/>
      <c r="FDD373" s="477"/>
      <c r="FDG373" s="477"/>
      <c r="FDL373" s="477"/>
      <c r="FDO373" s="477"/>
      <c r="FDT373" s="477"/>
      <c r="FDW373" s="477"/>
      <c r="FEB373" s="477"/>
      <c r="FEE373" s="477"/>
      <c r="FEJ373" s="477"/>
      <c r="FEM373" s="477"/>
      <c r="FER373" s="477"/>
      <c r="FEU373" s="477"/>
      <c r="FEZ373" s="477"/>
      <c r="FFC373" s="477"/>
      <c r="FFH373" s="477"/>
      <c r="FFK373" s="477"/>
      <c r="FFP373" s="477"/>
      <c r="FFS373" s="477"/>
      <c r="FFX373" s="477"/>
      <c r="FGA373" s="477"/>
      <c r="FGF373" s="477"/>
      <c r="FGI373" s="477"/>
      <c r="FGN373" s="477"/>
      <c r="FGQ373" s="477"/>
      <c r="FGV373" s="477"/>
      <c r="FGY373" s="477"/>
      <c r="FHD373" s="477"/>
      <c r="FHG373" s="477"/>
      <c r="FHL373" s="477"/>
      <c r="FHO373" s="477"/>
      <c r="FHT373" s="477"/>
      <c r="FHW373" s="477"/>
      <c r="FIB373" s="477"/>
      <c r="FIE373" s="477"/>
      <c r="FIJ373" s="477"/>
      <c r="FIM373" s="477"/>
      <c r="FIR373" s="477"/>
      <c r="FIU373" s="477"/>
      <c r="FIZ373" s="477"/>
      <c r="FJC373" s="477"/>
      <c r="FJH373" s="477"/>
      <c r="FJK373" s="477"/>
      <c r="FJP373" s="477"/>
      <c r="FJS373" s="477"/>
      <c r="FJX373" s="477"/>
      <c r="FKA373" s="477"/>
      <c r="FKF373" s="477"/>
      <c r="FKI373" s="477"/>
      <c r="FKN373" s="477"/>
      <c r="FKQ373" s="477"/>
      <c r="FKV373" s="477"/>
      <c r="FKY373" s="477"/>
      <c r="FLD373" s="477"/>
      <c r="FLG373" s="477"/>
      <c r="FLL373" s="477"/>
      <c r="FLO373" s="477"/>
      <c r="FLT373" s="477"/>
      <c r="FLW373" s="477"/>
      <c r="FMB373" s="477"/>
      <c r="FME373" s="477"/>
      <c r="FMJ373" s="477"/>
      <c r="FMM373" s="477"/>
      <c r="FMR373" s="477"/>
      <c r="FMU373" s="477"/>
      <c r="FMZ373" s="477"/>
      <c r="FNC373" s="477"/>
      <c r="FNH373" s="477"/>
      <c r="FNK373" s="477"/>
      <c r="FNP373" s="477"/>
      <c r="FNS373" s="477"/>
      <c r="FNX373" s="477"/>
      <c r="FOA373" s="477"/>
      <c r="FOF373" s="477"/>
      <c r="FOI373" s="477"/>
      <c r="FON373" s="477"/>
      <c r="FOQ373" s="477"/>
      <c r="FOV373" s="477"/>
      <c r="FOY373" s="477"/>
      <c r="FPD373" s="477"/>
      <c r="FPG373" s="477"/>
      <c r="FPL373" s="477"/>
      <c r="FPO373" s="477"/>
      <c r="FPT373" s="477"/>
      <c r="FPW373" s="477"/>
      <c r="FQB373" s="477"/>
      <c r="FQE373" s="477"/>
      <c r="FQJ373" s="477"/>
      <c r="FQM373" s="477"/>
      <c r="FQR373" s="477"/>
      <c r="FQU373" s="477"/>
      <c r="FQZ373" s="477"/>
      <c r="FRC373" s="477"/>
      <c r="FRH373" s="477"/>
      <c r="FRK373" s="477"/>
      <c r="FRP373" s="477"/>
      <c r="FRS373" s="477"/>
      <c r="FRX373" s="477"/>
      <c r="FSA373" s="477"/>
      <c r="FSF373" s="477"/>
      <c r="FSI373" s="477"/>
      <c r="FSN373" s="477"/>
      <c r="FSQ373" s="477"/>
      <c r="FSV373" s="477"/>
      <c r="FSY373" s="477"/>
      <c r="FTD373" s="477"/>
      <c r="FTG373" s="477"/>
      <c r="FTL373" s="477"/>
      <c r="FTO373" s="477"/>
      <c r="FTT373" s="477"/>
      <c r="FTW373" s="477"/>
      <c r="FUB373" s="477"/>
      <c r="FUE373" s="477"/>
      <c r="FUJ373" s="477"/>
      <c r="FUM373" s="477"/>
      <c r="FUR373" s="477"/>
      <c r="FUU373" s="477"/>
      <c r="FUZ373" s="477"/>
      <c r="FVC373" s="477"/>
      <c r="FVH373" s="477"/>
      <c r="FVK373" s="477"/>
      <c r="FVP373" s="477"/>
      <c r="FVS373" s="477"/>
      <c r="FVX373" s="477"/>
      <c r="FWA373" s="477"/>
      <c r="FWF373" s="477"/>
      <c r="FWI373" s="477"/>
      <c r="FWN373" s="477"/>
      <c r="FWQ373" s="477"/>
      <c r="FWV373" s="477"/>
      <c r="FWY373" s="477"/>
      <c r="FXD373" s="477"/>
      <c r="FXG373" s="477"/>
      <c r="FXL373" s="477"/>
      <c r="FXO373" s="477"/>
      <c r="FXT373" s="477"/>
      <c r="FXW373" s="477"/>
      <c r="FYB373" s="477"/>
      <c r="FYE373" s="477"/>
      <c r="FYJ373" s="477"/>
      <c r="FYM373" s="477"/>
      <c r="FYR373" s="477"/>
      <c r="FYU373" s="477"/>
      <c r="FYZ373" s="477"/>
      <c r="FZC373" s="477"/>
      <c r="FZH373" s="477"/>
      <c r="FZK373" s="477"/>
      <c r="FZP373" s="477"/>
      <c r="FZS373" s="477"/>
      <c r="FZX373" s="477"/>
      <c r="GAA373" s="477"/>
      <c r="GAF373" s="477"/>
      <c r="GAI373" s="477"/>
      <c r="GAN373" s="477"/>
      <c r="GAQ373" s="477"/>
      <c r="GAV373" s="477"/>
      <c r="GAY373" s="477"/>
      <c r="GBD373" s="477"/>
      <c r="GBG373" s="477"/>
      <c r="GBL373" s="477"/>
      <c r="GBO373" s="477"/>
      <c r="GBT373" s="477"/>
      <c r="GBW373" s="477"/>
      <c r="GCB373" s="477"/>
      <c r="GCE373" s="477"/>
      <c r="GCJ373" s="477"/>
      <c r="GCM373" s="477"/>
      <c r="GCR373" s="477"/>
      <c r="GCU373" s="477"/>
      <c r="GCZ373" s="477"/>
      <c r="GDC373" s="477"/>
      <c r="GDH373" s="477"/>
      <c r="GDK373" s="477"/>
      <c r="GDP373" s="477"/>
      <c r="GDS373" s="477"/>
      <c r="GDX373" s="477"/>
      <c r="GEA373" s="477"/>
      <c r="GEF373" s="477"/>
      <c r="GEI373" s="477"/>
      <c r="GEN373" s="477"/>
      <c r="GEQ373" s="477"/>
      <c r="GEV373" s="477"/>
      <c r="GEY373" s="477"/>
      <c r="GFD373" s="477"/>
      <c r="GFG373" s="477"/>
      <c r="GFL373" s="477"/>
      <c r="GFO373" s="477"/>
      <c r="GFT373" s="477"/>
      <c r="GFW373" s="477"/>
      <c r="GGB373" s="477"/>
      <c r="GGE373" s="477"/>
      <c r="GGJ373" s="477"/>
      <c r="GGM373" s="477"/>
      <c r="GGR373" s="477"/>
      <c r="GGU373" s="477"/>
      <c r="GGZ373" s="477"/>
      <c r="GHC373" s="477"/>
      <c r="GHH373" s="477"/>
      <c r="GHK373" s="477"/>
      <c r="GHP373" s="477"/>
      <c r="GHS373" s="477"/>
      <c r="GHX373" s="477"/>
      <c r="GIA373" s="477"/>
      <c r="GIF373" s="477"/>
      <c r="GII373" s="477"/>
      <c r="GIN373" s="477"/>
      <c r="GIQ373" s="477"/>
      <c r="GIV373" s="477"/>
      <c r="GIY373" s="477"/>
      <c r="GJD373" s="477"/>
      <c r="GJG373" s="477"/>
      <c r="GJL373" s="477"/>
      <c r="GJO373" s="477"/>
      <c r="GJT373" s="477"/>
      <c r="GJW373" s="477"/>
      <c r="GKB373" s="477"/>
      <c r="GKE373" s="477"/>
      <c r="GKJ373" s="477"/>
      <c r="GKM373" s="477"/>
      <c r="GKR373" s="477"/>
      <c r="GKU373" s="477"/>
      <c r="GKZ373" s="477"/>
      <c r="GLC373" s="477"/>
      <c r="GLH373" s="477"/>
      <c r="GLK373" s="477"/>
      <c r="GLP373" s="477"/>
      <c r="GLS373" s="477"/>
      <c r="GLX373" s="477"/>
      <c r="GMA373" s="477"/>
      <c r="GMF373" s="477"/>
      <c r="GMI373" s="477"/>
      <c r="GMN373" s="477"/>
      <c r="GMQ373" s="477"/>
      <c r="GMV373" s="477"/>
      <c r="GMY373" s="477"/>
      <c r="GND373" s="477"/>
      <c r="GNG373" s="477"/>
      <c r="GNL373" s="477"/>
      <c r="GNO373" s="477"/>
      <c r="GNT373" s="477"/>
      <c r="GNW373" s="477"/>
      <c r="GOB373" s="477"/>
      <c r="GOE373" s="477"/>
      <c r="GOJ373" s="477"/>
      <c r="GOM373" s="477"/>
      <c r="GOR373" s="477"/>
      <c r="GOU373" s="477"/>
      <c r="GOZ373" s="477"/>
      <c r="GPC373" s="477"/>
      <c r="GPH373" s="477"/>
      <c r="GPK373" s="477"/>
      <c r="GPP373" s="477"/>
      <c r="GPS373" s="477"/>
      <c r="GPX373" s="477"/>
      <c r="GQA373" s="477"/>
      <c r="GQF373" s="477"/>
      <c r="GQI373" s="477"/>
      <c r="GQN373" s="477"/>
      <c r="GQQ373" s="477"/>
      <c r="GQV373" s="477"/>
      <c r="GQY373" s="477"/>
      <c r="GRD373" s="477"/>
      <c r="GRG373" s="477"/>
      <c r="GRL373" s="477"/>
      <c r="GRO373" s="477"/>
      <c r="GRT373" s="477"/>
      <c r="GRW373" s="477"/>
      <c r="GSB373" s="477"/>
      <c r="GSE373" s="477"/>
      <c r="GSJ373" s="477"/>
      <c r="GSM373" s="477"/>
      <c r="GSR373" s="477"/>
      <c r="GSU373" s="477"/>
      <c r="GSZ373" s="477"/>
      <c r="GTC373" s="477"/>
      <c r="GTH373" s="477"/>
      <c r="GTK373" s="477"/>
      <c r="GTP373" s="477"/>
      <c r="GTS373" s="477"/>
      <c r="GTX373" s="477"/>
      <c r="GUA373" s="477"/>
      <c r="GUF373" s="477"/>
      <c r="GUI373" s="477"/>
      <c r="GUN373" s="477"/>
      <c r="GUQ373" s="477"/>
      <c r="GUV373" s="477"/>
      <c r="GUY373" s="477"/>
      <c r="GVD373" s="477"/>
      <c r="GVG373" s="477"/>
      <c r="GVL373" s="477"/>
      <c r="GVO373" s="477"/>
      <c r="GVT373" s="477"/>
      <c r="GVW373" s="477"/>
      <c r="GWB373" s="477"/>
      <c r="GWE373" s="477"/>
      <c r="GWJ373" s="477"/>
      <c r="GWM373" s="477"/>
      <c r="GWR373" s="477"/>
      <c r="GWU373" s="477"/>
      <c r="GWZ373" s="477"/>
      <c r="GXC373" s="477"/>
      <c r="GXH373" s="477"/>
      <c r="GXK373" s="477"/>
      <c r="GXP373" s="477"/>
      <c r="GXS373" s="477"/>
      <c r="GXX373" s="477"/>
      <c r="GYA373" s="477"/>
      <c r="GYF373" s="477"/>
      <c r="GYI373" s="477"/>
      <c r="GYN373" s="477"/>
      <c r="GYQ373" s="477"/>
      <c r="GYV373" s="477"/>
      <c r="GYY373" s="477"/>
      <c r="GZD373" s="477"/>
      <c r="GZG373" s="477"/>
      <c r="GZL373" s="477"/>
      <c r="GZO373" s="477"/>
      <c r="GZT373" s="477"/>
      <c r="GZW373" s="477"/>
      <c r="HAB373" s="477"/>
      <c r="HAE373" s="477"/>
      <c r="HAJ373" s="477"/>
      <c r="HAM373" s="477"/>
      <c r="HAR373" s="477"/>
      <c r="HAU373" s="477"/>
      <c r="HAZ373" s="477"/>
      <c r="HBC373" s="477"/>
      <c r="HBH373" s="477"/>
      <c r="HBK373" s="477"/>
      <c r="HBP373" s="477"/>
      <c r="HBS373" s="477"/>
      <c r="HBX373" s="477"/>
      <c r="HCA373" s="477"/>
      <c r="HCF373" s="477"/>
      <c r="HCI373" s="477"/>
      <c r="HCN373" s="477"/>
      <c r="HCQ373" s="477"/>
      <c r="HCV373" s="477"/>
      <c r="HCY373" s="477"/>
      <c r="HDD373" s="477"/>
      <c r="HDG373" s="477"/>
      <c r="HDL373" s="477"/>
      <c r="HDO373" s="477"/>
      <c r="HDT373" s="477"/>
      <c r="HDW373" s="477"/>
      <c r="HEB373" s="477"/>
      <c r="HEE373" s="477"/>
      <c r="HEJ373" s="477"/>
      <c r="HEM373" s="477"/>
      <c r="HER373" s="477"/>
      <c r="HEU373" s="477"/>
      <c r="HEZ373" s="477"/>
      <c r="HFC373" s="477"/>
      <c r="HFH373" s="477"/>
      <c r="HFK373" s="477"/>
      <c r="HFP373" s="477"/>
      <c r="HFS373" s="477"/>
      <c r="HFX373" s="477"/>
      <c r="HGA373" s="477"/>
      <c r="HGF373" s="477"/>
      <c r="HGI373" s="477"/>
      <c r="HGN373" s="477"/>
      <c r="HGQ373" s="477"/>
      <c r="HGV373" s="477"/>
      <c r="HGY373" s="477"/>
      <c r="HHD373" s="477"/>
      <c r="HHG373" s="477"/>
      <c r="HHL373" s="477"/>
      <c r="HHO373" s="477"/>
      <c r="HHT373" s="477"/>
      <c r="HHW373" s="477"/>
      <c r="HIB373" s="477"/>
      <c r="HIE373" s="477"/>
      <c r="HIJ373" s="477"/>
      <c r="HIM373" s="477"/>
      <c r="HIR373" s="477"/>
      <c r="HIU373" s="477"/>
      <c r="HIZ373" s="477"/>
      <c r="HJC373" s="477"/>
      <c r="HJH373" s="477"/>
      <c r="HJK373" s="477"/>
      <c r="HJP373" s="477"/>
      <c r="HJS373" s="477"/>
      <c r="HJX373" s="477"/>
      <c r="HKA373" s="477"/>
      <c r="HKF373" s="477"/>
      <c r="HKI373" s="477"/>
      <c r="HKN373" s="477"/>
      <c r="HKQ373" s="477"/>
      <c r="HKV373" s="477"/>
      <c r="HKY373" s="477"/>
      <c r="HLD373" s="477"/>
      <c r="HLG373" s="477"/>
      <c r="HLL373" s="477"/>
      <c r="HLO373" s="477"/>
      <c r="HLT373" s="477"/>
      <c r="HLW373" s="477"/>
      <c r="HMB373" s="477"/>
      <c r="HME373" s="477"/>
      <c r="HMJ373" s="477"/>
      <c r="HMM373" s="477"/>
      <c r="HMR373" s="477"/>
      <c r="HMU373" s="477"/>
      <c r="HMZ373" s="477"/>
      <c r="HNC373" s="477"/>
      <c r="HNH373" s="477"/>
      <c r="HNK373" s="477"/>
      <c r="HNP373" s="477"/>
      <c r="HNS373" s="477"/>
      <c r="HNX373" s="477"/>
      <c r="HOA373" s="477"/>
      <c r="HOF373" s="477"/>
      <c r="HOI373" s="477"/>
      <c r="HON373" s="477"/>
      <c r="HOQ373" s="477"/>
      <c r="HOV373" s="477"/>
      <c r="HOY373" s="477"/>
      <c r="HPD373" s="477"/>
      <c r="HPG373" s="477"/>
      <c r="HPL373" s="477"/>
      <c r="HPO373" s="477"/>
      <c r="HPT373" s="477"/>
      <c r="HPW373" s="477"/>
      <c r="HQB373" s="477"/>
      <c r="HQE373" s="477"/>
      <c r="HQJ373" s="477"/>
      <c r="HQM373" s="477"/>
      <c r="HQR373" s="477"/>
      <c r="HQU373" s="477"/>
      <c r="HQZ373" s="477"/>
      <c r="HRC373" s="477"/>
      <c r="HRH373" s="477"/>
      <c r="HRK373" s="477"/>
      <c r="HRP373" s="477"/>
      <c r="HRS373" s="477"/>
      <c r="HRX373" s="477"/>
      <c r="HSA373" s="477"/>
      <c r="HSF373" s="477"/>
      <c r="HSI373" s="477"/>
      <c r="HSN373" s="477"/>
      <c r="HSQ373" s="477"/>
      <c r="HSV373" s="477"/>
      <c r="HSY373" s="477"/>
      <c r="HTD373" s="477"/>
      <c r="HTG373" s="477"/>
      <c r="HTL373" s="477"/>
      <c r="HTO373" s="477"/>
      <c r="HTT373" s="477"/>
      <c r="HTW373" s="477"/>
      <c r="HUB373" s="477"/>
      <c r="HUE373" s="477"/>
      <c r="HUJ373" s="477"/>
      <c r="HUM373" s="477"/>
      <c r="HUR373" s="477"/>
      <c r="HUU373" s="477"/>
      <c r="HUZ373" s="477"/>
      <c r="HVC373" s="477"/>
      <c r="HVH373" s="477"/>
      <c r="HVK373" s="477"/>
      <c r="HVP373" s="477"/>
      <c r="HVS373" s="477"/>
      <c r="HVX373" s="477"/>
      <c r="HWA373" s="477"/>
      <c r="HWF373" s="477"/>
      <c r="HWI373" s="477"/>
      <c r="HWN373" s="477"/>
      <c r="HWQ373" s="477"/>
      <c r="HWV373" s="477"/>
      <c r="HWY373" s="477"/>
      <c r="HXD373" s="477"/>
      <c r="HXG373" s="477"/>
      <c r="HXL373" s="477"/>
      <c r="HXO373" s="477"/>
      <c r="HXT373" s="477"/>
      <c r="HXW373" s="477"/>
      <c r="HYB373" s="477"/>
      <c r="HYE373" s="477"/>
      <c r="HYJ373" s="477"/>
      <c r="HYM373" s="477"/>
      <c r="HYR373" s="477"/>
      <c r="HYU373" s="477"/>
      <c r="HYZ373" s="477"/>
      <c r="HZC373" s="477"/>
      <c r="HZH373" s="477"/>
      <c r="HZK373" s="477"/>
      <c r="HZP373" s="477"/>
      <c r="HZS373" s="477"/>
      <c r="HZX373" s="477"/>
      <c r="IAA373" s="477"/>
      <c r="IAF373" s="477"/>
      <c r="IAI373" s="477"/>
      <c r="IAN373" s="477"/>
      <c r="IAQ373" s="477"/>
      <c r="IAV373" s="477"/>
      <c r="IAY373" s="477"/>
      <c r="IBD373" s="477"/>
      <c r="IBG373" s="477"/>
      <c r="IBL373" s="477"/>
      <c r="IBO373" s="477"/>
      <c r="IBT373" s="477"/>
      <c r="IBW373" s="477"/>
      <c r="ICB373" s="477"/>
      <c r="ICE373" s="477"/>
      <c r="ICJ373" s="477"/>
      <c r="ICM373" s="477"/>
      <c r="ICR373" s="477"/>
      <c r="ICU373" s="477"/>
      <c r="ICZ373" s="477"/>
      <c r="IDC373" s="477"/>
      <c r="IDH373" s="477"/>
      <c r="IDK373" s="477"/>
      <c r="IDP373" s="477"/>
      <c r="IDS373" s="477"/>
      <c r="IDX373" s="477"/>
      <c r="IEA373" s="477"/>
      <c r="IEF373" s="477"/>
      <c r="IEI373" s="477"/>
      <c r="IEN373" s="477"/>
      <c r="IEQ373" s="477"/>
      <c r="IEV373" s="477"/>
      <c r="IEY373" s="477"/>
      <c r="IFD373" s="477"/>
      <c r="IFG373" s="477"/>
      <c r="IFL373" s="477"/>
      <c r="IFO373" s="477"/>
      <c r="IFT373" s="477"/>
      <c r="IFW373" s="477"/>
      <c r="IGB373" s="477"/>
      <c r="IGE373" s="477"/>
      <c r="IGJ373" s="477"/>
      <c r="IGM373" s="477"/>
      <c r="IGR373" s="477"/>
      <c r="IGU373" s="477"/>
      <c r="IGZ373" s="477"/>
      <c r="IHC373" s="477"/>
      <c r="IHH373" s="477"/>
      <c r="IHK373" s="477"/>
      <c r="IHP373" s="477"/>
      <c r="IHS373" s="477"/>
      <c r="IHX373" s="477"/>
      <c r="IIA373" s="477"/>
      <c r="IIF373" s="477"/>
      <c r="III373" s="477"/>
      <c r="IIN373" s="477"/>
      <c r="IIQ373" s="477"/>
      <c r="IIV373" s="477"/>
      <c r="IIY373" s="477"/>
      <c r="IJD373" s="477"/>
      <c r="IJG373" s="477"/>
      <c r="IJL373" s="477"/>
      <c r="IJO373" s="477"/>
      <c r="IJT373" s="477"/>
      <c r="IJW373" s="477"/>
      <c r="IKB373" s="477"/>
      <c r="IKE373" s="477"/>
      <c r="IKJ373" s="477"/>
      <c r="IKM373" s="477"/>
      <c r="IKR373" s="477"/>
      <c r="IKU373" s="477"/>
      <c r="IKZ373" s="477"/>
      <c r="ILC373" s="477"/>
      <c r="ILH373" s="477"/>
      <c r="ILK373" s="477"/>
      <c r="ILP373" s="477"/>
      <c r="ILS373" s="477"/>
      <c r="ILX373" s="477"/>
      <c r="IMA373" s="477"/>
      <c r="IMF373" s="477"/>
      <c r="IMI373" s="477"/>
      <c r="IMN373" s="477"/>
      <c r="IMQ373" s="477"/>
      <c r="IMV373" s="477"/>
      <c r="IMY373" s="477"/>
      <c r="IND373" s="477"/>
      <c r="ING373" s="477"/>
      <c r="INL373" s="477"/>
      <c r="INO373" s="477"/>
      <c r="INT373" s="477"/>
      <c r="INW373" s="477"/>
      <c r="IOB373" s="477"/>
      <c r="IOE373" s="477"/>
      <c r="IOJ373" s="477"/>
      <c r="IOM373" s="477"/>
      <c r="IOR373" s="477"/>
      <c r="IOU373" s="477"/>
      <c r="IOZ373" s="477"/>
      <c r="IPC373" s="477"/>
      <c r="IPH373" s="477"/>
      <c r="IPK373" s="477"/>
      <c r="IPP373" s="477"/>
      <c r="IPS373" s="477"/>
      <c r="IPX373" s="477"/>
      <c r="IQA373" s="477"/>
      <c r="IQF373" s="477"/>
      <c r="IQI373" s="477"/>
      <c r="IQN373" s="477"/>
      <c r="IQQ373" s="477"/>
      <c r="IQV373" s="477"/>
      <c r="IQY373" s="477"/>
      <c r="IRD373" s="477"/>
      <c r="IRG373" s="477"/>
      <c r="IRL373" s="477"/>
      <c r="IRO373" s="477"/>
      <c r="IRT373" s="477"/>
      <c r="IRW373" s="477"/>
      <c r="ISB373" s="477"/>
      <c r="ISE373" s="477"/>
      <c r="ISJ373" s="477"/>
      <c r="ISM373" s="477"/>
      <c r="ISR373" s="477"/>
      <c r="ISU373" s="477"/>
      <c r="ISZ373" s="477"/>
      <c r="ITC373" s="477"/>
      <c r="ITH373" s="477"/>
      <c r="ITK373" s="477"/>
      <c r="ITP373" s="477"/>
      <c r="ITS373" s="477"/>
      <c r="ITX373" s="477"/>
      <c r="IUA373" s="477"/>
      <c r="IUF373" s="477"/>
      <c r="IUI373" s="477"/>
      <c r="IUN373" s="477"/>
      <c r="IUQ373" s="477"/>
      <c r="IUV373" s="477"/>
      <c r="IUY373" s="477"/>
      <c r="IVD373" s="477"/>
      <c r="IVG373" s="477"/>
      <c r="IVL373" s="477"/>
      <c r="IVO373" s="477"/>
      <c r="IVT373" s="477"/>
      <c r="IVW373" s="477"/>
      <c r="IWB373" s="477"/>
      <c r="IWE373" s="477"/>
      <c r="IWJ373" s="477"/>
      <c r="IWM373" s="477"/>
      <c r="IWR373" s="477"/>
      <c r="IWU373" s="477"/>
      <c r="IWZ373" s="477"/>
      <c r="IXC373" s="477"/>
      <c r="IXH373" s="477"/>
      <c r="IXK373" s="477"/>
      <c r="IXP373" s="477"/>
      <c r="IXS373" s="477"/>
      <c r="IXX373" s="477"/>
      <c r="IYA373" s="477"/>
      <c r="IYF373" s="477"/>
      <c r="IYI373" s="477"/>
      <c r="IYN373" s="477"/>
      <c r="IYQ373" s="477"/>
      <c r="IYV373" s="477"/>
      <c r="IYY373" s="477"/>
      <c r="IZD373" s="477"/>
      <c r="IZG373" s="477"/>
      <c r="IZL373" s="477"/>
      <c r="IZO373" s="477"/>
      <c r="IZT373" s="477"/>
      <c r="IZW373" s="477"/>
      <c r="JAB373" s="477"/>
      <c r="JAE373" s="477"/>
      <c r="JAJ373" s="477"/>
      <c r="JAM373" s="477"/>
      <c r="JAR373" s="477"/>
      <c r="JAU373" s="477"/>
      <c r="JAZ373" s="477"/>
      <c r="JBC373" s="477"/>
      <c r="JBH373" s="477"/>
      <c r="JBK373" s="477"/>
      <c r="JBP373" s="477"/>
      <c r="JBS373" s="477"/>
      <c r="JBX373" s="477"/>
      <c r="JCA373" s="477"/>
      <c r="JCF373" s="477"/>
      <c r="JCI373" s="477"/>
      <c r="JCN373" s="477"/>
      <c r="JCQ373" s="477"/>
      <c r="JCV373" s="477"/>
      <c r="JCY373" s="477"/>
      <c r="JDD373" s="477"/>
      <c r="JDG373" s="477"/>
      <c r="JDL373" s="477"/>
      <c r="JDO373" s="477"/>
      <c r="JDT373" s="477"/>
      <c r="JDW373" s="477"/>
      <c r="JEB373" s="477"/>
      <c r="JEE373" s="477"/>
      <c r="JEJ373" s="477"/>
      <c r="JEM373" s="477"/>
      <c r="JER373" s="477"/>
      <c r="JEU373" s="477"/>
      <c r="JEZ373" s="477"/>
      <c r="JFC373" s="477"/>
      <c r="JFH373" s="477"/>
      <c r="JFK373" s="477"/>
      <c r="JFP373" s="477"/>
      <c r="JFS373" s="477"/>
      <c r="JFX373" s="477"/>
      <c r="JGA373" s="477"/>
      <c r="JGF373" s="477"/>
      <c r="JGI373" s="477"/>
      <c r="JGN373" s="477"/>
      <c r="JGQ373" s="477"/>
      <c r="JGV373" s="477"/>
      <c r="JGY373" s="477"/>
      <c r="JHD373" s="477"/>
      <c r="JHG373" s="477"/>
      <c r="JHL373" s="477"/>
      <c r="JHO373" s="477"/>
      <c r="JHT373" s="477"/>
      <c r="JHW373" s="477"/>
      <c r="JIB373" s="477"/>
      <c r="JIE373" s="477"/>
      <c r="JIJ373" s="477"/>
      <c r="JIM373" s="477"/>
      <c r="JIR373" s="477"/>
      <c r="JIU373" s="477"/>
      <c r="JIZ373" s="477"/>
      <c r="JJC373" s="477"/>
      <c r="JJH373" s="477"/>
      <c r="JJK373" s="477"/>
      <c r="JJP373" s="477"/>
      <c r="JJS373" s="477"/>
      <c r="JJX373" s="477"/>
      <c r="JKA373" s="477"/>
      <c r="JKF373" s="477"/>
      <c r="JKI373" s="477"/>
      <c r="JKN373" s="477"/>
      <c r="JKQ373" s="477"/>
      <c r="JKV373" s="477"/>
      <c r="JKY373" s="477"/>
      <c r="JLD373" s="477"/>
      <c r="JLG373" s="477"/>
      <c r="JLL373" s="477"/>
      <c r="JLO373" s="477"/>
      <c r="JLT373" s="477"/>
      <c r="JLW373" s="477"/>
      <c r="JMB373" s="477"/>
      <c r="JME373" s="477"/>
      <c r="JMJ373" s="477"/>
      <c r="JMM373" s="477"/>
      <c r="JMR373" s="477"/>
      <c r="JMU373" s="477"/>
      <c r="JMZ373" s="477"/>
      <c r="JNC373" s="477"/>
      <c r="JNH373" s="477"/>
      <c r="JNK373" s="477"/>
      <c r="JNP373" s="477"/>
      <c r="JNS373" s="477"/>
      <c r="JNX373" s="477"/>
      <c r="JOA373" s="477"/>
      <c r="JOF373" s="477"/>
      <c r="JOI373" s="477"/>
      <c r="JON373" s="477"/>
      <c r="JOQ373" s="477"/>
      <c r="JOV373" s="477"/>
      <c r="JOY373" s="477"/>
      <c r="JPD373" s="477"/>
      <c r="JPG373" s="477"/>
      <c r="JPL373" s="477"/>
      <c r="JPO373" s="477"/>
      <c r="JPT373" s="477"/>
      <c r="JPW373" s="477"/>
      <c r="JQB373" s="477"/>
      <c r="JQE373" s="477"/>
      <c r="JQJ373" s="477"/>
      <c r="JQM373" s="477"/>
      <c r="JQR373" s="477"/>
      <c r="JQU373" s="477"/>
      <c r="JQZ373" s="477"/>
      <c r="JRC373" s="477"/>
      <c r="JRH373" s="477"/>
      <c r="JRK373" s="477"/>
      <c r="JRP373" s="477"/>
      <c r="JRS373" s="477"/>
      <c r="JRX373" s="477"/>
      <c r="JSA373" s="477"/>
      <c r="JSF373" s="477"/>
      <c r="JSI373" s="477"/>
      <c r="JSN373" s="477"/>
      <c r="JSQ373" s="477"/>
      <c r="JSV373" s="477"/>
      <c r="JSY373" s="477"/>
      <c r="JTD373" s="477"/>
      <c r="JTG373" s="477"/>
      <c r="JTL373" s="477"/>
      <c r="JTO373" s="477"/>
      <c r="JTT373" s="477"/>
      <c r="JTW373" s="477"/>
      <c r="JUB373" s="477"/>
      <c r="JUE373" s="477"/>
      <c r="JUJ373" s="477"/>
      <c r="JUM373" s="477"/>
      <c r="JUR373" s="477"/>
      <c r="JUU373" s="477"/>
      <c r="JUZ373" s="477"/>
      <c r="JVC373" s="477"/>
      <c r="JVH373" s="477"/>
      <c r="JVK373" s="477"/>
      <c r="JVP373" s="477"/>
      <c r="JVS373" s="477"/>
      <c r="JVX373" s="477"/>
      <c r="JWA373" s="477"/>
      <c r="JWF373" s="477"/>
      <c r="JWI373" s="477"/>
      <c r="JWN373" s="477"/>
      <c r="JWQ373" s="477"/>
      <c r="JWV373" s="477"/>
      <c r="JWY373" s="477"/>
      <c r="JXD373" s="477"/>
      <c r="JXG373" s="477"/>
      <c r="JXL373" s="477"/>
      <c r="JXO373" s="477"/>
      <c r="JXT373" s="477"/>
      <c r="JXW373" s="477"/>
      <c r="JYB373" s="477"/>
      <c r="JYE373" s="477"/>
      <c r="JYJ373" s="477"/>
      <c r="JYM373" s="477"/>
      <c r="JYR373" s="477"/>
      <c r="JYU373" s="477"/>
      <c r="JYZ373" s="477"/>
      <c r="JZC373" s="477"/>
      <c r="JZH373" s="477"/>
      <c r="JZK373" s="477"/>
      <c r="JZP373" s="477"/>
      <c r="JZS373" s="477"/>
      <c r="JZX373" s="477"/>
      <c r="KAA373" s="477"/>
      <c r="KAF373" s="477"/>
      <c r="KAI373" s="477"/>
      <c r="KAN373" s="477"/>
      <c r="KAQ373" s="477"/>
      <c r="KAV373" s="477"/>
      <c r="KAY373" s="477"/>
      <c r="KBD373" s="477"/>
      <c r="KBG373" s="477"/>
      <c r="KBL373" s="477"/>
      <c r="KBO373" s="477"/>
      <c r="KBT373" s="477"/>
      <c r="KBW373" s="477"/>
      <c r="KCB373" s="477"/>
      <c r="KCE373" s="477"/>
      <c r="KCJ373" s="477"/>
      <c r="KCM373" s="477"/>
      <c r="KCR373" s="477"/>
      <c r="KCU373" s="477"/>
      <c r="KCZ373" s="477"/>
      <c r="KDC373" s="477"/>
      <c r="KDH373" s="477"/>
      <c r="KDK373" s="477"/>
      <c r="KDP373" s="477"/>
      <c r="KDS373" s="477"/>
      <c r="KDX373" s="477"/>
      <c r="KEA373" s="477"/>
      <c r="KEF373" s="477"/>
      <c r="KEI373" s="477"/>
      <c r="KEN373" s="477"/>
      <c r="KEQ373" s="477"/>
      <c r="KEV373" s="477"/>
      <c r="KEY373" s="477"/>
      <c r="KFD373" s="477"/>
      <c r="KFG373" s="477"/>
      <c r="KFL373" s="477"/>
      <c r="KFO373" s="477"/>
      <c r="KFT373" s="477"/>
      <c r="KFW373" s="477"/>
      <c r="KGB373" s="477"/>
      <c r="KGE373" s="477"/>
      <c r="KGJ373" s="477"/>
      <c r="KGM373" s="477"/>
      <c r="KGR373" s="477"/>
      <c r="KGU373" s="477"/>
      <c r="KGZ373" s="477"/>
      <c r="KHC373" s="477"/>
      <c r="KHH373" s="477"/>
      <c r="KHK373" s="477"/>
      <c r="KHP373" s="477"/>
      <c r="KHS373" s="477"/>
      <c r="KHX373" s="477"/>
      <c r="KIA373" s="477"/>
      <c r="KIF373" s="477"/>
      <c r="KII373" s="477"/>
      <c r="KIN373" s="477"/>
      <c r="KIQ373" s="477"/>
      <c r="KIV373" s="477"/>
      <c r="KIY373" s="477"/>
      <c r="KJD373" s="477"/>
      <c r="KJG373" s="477"/>
      <c r="KJL373" s="477"/>
      <c r="KJO373" s="477"/>
      <c r="KJT373" s="477"/>
      <c r="KJW373" s="477"/>
      <c r="KKB373" s="477"/>
      <c r="KKE373" s="477"/>
      <c r="KKJ373" s="477"/>
      <c r="KKM373" s="477"/>
      <c r="KKR373" s="477"/>
      <c r="KKU373" s="477"/>
      <c r="KKZ373" s="477"/>
      <c r="KLC373" s="477"/>
      <c r="KLH373" s="477"/>
      <c r="KLK373" s="477"/>
      <c r="KLP373" s="477"/>
      <c r="KLS373" s="477"/>
      <c r="KLX373" s="477"/>
      <c r="KMA373" s="477"/>
      <c r="KMF373" s="477"/>
      <c r="KMI373" s="477"/>
      <c r="KMN373" s="477"/>
      <c r="KMQ373" s="477"/>
      <c r="KMV373" s="477"/>
      <c r="KMY373" s="477"/>
      <c r="KND373" s="477"/>
      <c r="KNG373" s="477"/>
      <c r="KNL373" s="477"/>
      <c r="KNO373" s="477"/>
      <c r="KNT373" s="477"/>
      <c r="KNW373" s="477"/>
      <c r="KOB373" s="477"/>
      <c r="KOE373" s="477"/>
      <c r="KOJ373" s="477"/>
      <c r="KOM373" s="477"/>
      <c r="KOR373" s="477"/>
      <c r="KOU373" s="477"/>
      <c r="KOZ373" s="477"/>
      <c r="KPC373" s="477"/>
      <c r="KPH373" s="477"/>
      <c r="KPK373" s="477"/>
      <c r="KPP373" s="477"/>
      <c r="KPS373" s="477"/>
      <c r="KPX373" s="477"/>
      <c r="KQA373" s="477"/>
      <c r="KQF373" s="477"/>
      <c r="KQI373" s="477"/>
      <c r="KQN373" s="477"/>
      <c r="KQQ373" s="477"/>
      <c r="KQV373" s="477"/>
      <c r="KQY373" s="477"/>
      <c r="KRD373" s="477"/>
      <c r="KRG373" s="477"/>
      <c r="KRL373" s="477"/>
      <c r="KRO373" s="477"/>
      <c r="KRT373" s="477"/>
      <c r="KRW373" s="477"/>
      <c r="KSB373" s="477"/>
      <c r="KSE373" s="477"/>
      <c r="KSJ373" s="477"/>
      <c r="KSM373" s="477"/>
      <c r="KSR373" s="477"/>
      <c r="KSU373" s="477"/>
      <c r="KSZ373" s="477"/>
      <c r="KTC373" s="477"/>
      <c r="KTH373" s="477"/>
      <c r="KTK373" s="477"/>
      <c r="KTP373" s="477"/>
      <c r="KTS373" s="477"/>
      <c r="KTX373" s="477"/>
      <c r="KUA373" s="477"/>
      <c r="KUF373" s="477"/>
      <c r="KUI373" s="477"/>
      <c r="KUN373" s="477"/>
      <c r="KUQ373" s="477"/>
      <c r="KUV373" s="477"/>
      <c r="KUY373" s="477"/>
      <c r="KVD373" s="477"/>
      <c r="KVG373" s="477"/>
      <c r="KVL373" s="477"/>
      <c r="KVO373" s="477"/>
      <c r="KVT373" s="477"/>
      <c r="KVW373" s="477"/>
      <c r="KWB373" s="477"/>
      <c r="KWE373" s="477"/>
      <c r="KWJ373" s="477"/>
      <c r="KWM373" s="477"/>
      <c r="KWR373" s="477"/>
      <c r="KWU373" s="477"/>
      <c r="KWZ373" s="477"/>
      <c r="KXC373" s="477"/>
      <c r="KXH373" s="477"/>
      <c r="KXK373" s="477"/>
      <c r="KXP373" s="477"/>
      <c r="KXS373" s="477"/>
      <c r="KXX373" s="477"/>
      <c r="KYA373" s="477"/>
      <c r="KYF373" s="477"/>
      <c r="KYI373" s="477"/>
      <c r="KYN373" s="477"/>
      <c r="KYQ373" s="477"/>
      <c r="KYV373" s="477"/>
      <c r="KYY373" s="477"/>
      <c r="KZD373" s="477"/>
      <c r="KZG373" s="477"/>
      <c r="KZL373" s="477"/>
      <c r="KZO373" s="477"/>
      <c r="KZT373" s="477"/>
      <c r="KZW373" s="477"/>
      <c r="LAB373" s="477"/>
      <c r="LAE373" s="477"/>
      <c r="LAJ373" s="477"/>
      <c r="LAM373" s="477"/>
      <c r="LAR373" s="477"/>
      <c r="LAU373" s="477"/>
      <c r="LAZ373" s="477"/>
      <c r="LBC373" s="477"/>
      <c r="LBH373" s="477"/>
      <c r="LBK373" s="477"/>
      <c r="LBP373" s="477"/>
      <c r="LBS373" s="477"/>
      <c r="LBX373" s="477"/>
      <c r="LCA373" s="477"/>
      <c r="LCF373" s="477"/>
      <c r="LCI373" s="477"/>
      <c r="LCN373" s="477"/>
      <c r="LCQ373" s="477"/>
      <c r="LCV373" s="477"/>
      <c r="LCY373" s="477"/>
      <c r="LDD373" s="477"/>
      <c r="LDG373" s="477"/>
      <c r="LDL373" s="477"/>
      <c r="LDO373" s="477"/>
      <c r="LDT373" s="477"/>
      <c r="LDW373" s="477"/>
      <c r="LEB373" s="477"/>
      <c r="LEE373" s="477"/>
      <c r="LEJ373" s="477"/>
      <c r="LEM373" s="477"/>
      <c r="LER373" s="477"/>
      <c r="LEU373" s="477"/>
      <c r="LEZ373" s="477"/>
      <c r="LFC373" s="477"/>
      <c r="LFH373" s="477"/>
      <c r="LFK373" s="477"/>
      <c r="LFP373" s="477"/>
      <c r="LFS373" s="477"/>
      <c r="LFX373" s="477"/>
      <c r="LGA373" s="477"/>
      <c r="LGF373" s="477"/>
      <c r="LGI373" s="477"/>
      <c r="LGN373" s="477"/>
      <c r="LGQ373" s="477"/>
      <c r="LGV373" s="477"/>
      <c r="LGY373" s="477"/>
      <c r="LHD373" s="477"/>
      <c r="LHG373" s="477"/>
      <c r="LHL373" s="477"/>
      <c r="LHO373" s="477"/>
      <c r="LHT373" s="477"/>
      <c r="LHW373" s="477"/>
      <c r="LIB373" s="477"/>
      <c r="LIE373" s="477"/>
      <c r="LIJ373" s="477"/>
      <c r="LIM373" s="477"/>
      <c r="LIR373" s="477"/>
      <c r="LIU373" s="477"/>
      <c r="LIZ373" s="477"/>
      <c r="LJC373" s="477"/>
      <c r="LJH373" s="477"/>
      <c r="LJK373" s="477"/>
      <c r="LJP373" s="477"/>
      <c r="LJS373" s="477"/>
      <c r="LJX373" s="477"/>
      <c r="LKA373" s="477"/>
      <c r="LKF373" s="477"/>
      <c r="LKI373" s="477"/>
      <c r="LKN373" s="477"/>
      <c r="LKQ373" s="477"/>
      <c r="LKV373" s="477"/>
      <c r="LKY373" s="477"/>
      <c r="LLD373" s="477"/>
      <c r="LLG373" s="477"/>
      <c r="LLL373" s="477"/>
      <c r="LLO373" s="477"/>
      <c r="LLT373" s="477"/>
      <c r="LLW373" s="477"/>
      <c r="LMB373" s="477"/>
      <c r="LME373" s="477"/>
      <c r="LMJ373" s="477"/>
      <c r="LMM373" s="477"/>
      <c r="LMR373" s="477"/>
      <c r="LMU373" s="477"/>
      <c r="LMZ373" s="477"/>
      <c r="LNC373" s="477"/>
      <c r="LNH373" s="477"/>
      <c r="LNK373" s="477"/>
      <c r="LNP373" s="477"/>
      <c r="LNS373" s="477"/>
      <c r="LNX373" s="477"/>
      <c r="LOA373" s="477"/>
      <c r="LOF373" s="477"/>
      <c r="LOI373" s="477"/>
      <c r="LON373" s="477"/>
      <c r="LOQ373" s="477"/>
      <c r="LOV373" s="477"/>
      <c r="LOY373" s="477"/>
      <c r="LPD373" s="477"/>
      <c r="LPG373" s="477"/>
      <c r="LPL373" s="477"/>
      <c r="LPO373" s="477"/>
      <c r="LPT373" s="477"/>
      <c r="LPW373" s="477"/>
      <c r="LQB373" s="477"/>
      <c r="LQE373" s="477"/>
      <c r="LQJ373" s="477"/>
      <c r="LQM373" s="477"/>
      <c r="LQR373" s="477"/>
      <c r="LQU373" s="477"/>
      <c r="LQZ373" s="477"/>
      <c r="LRC373" s="477"/>
      <c r="LRH373" s="477"/>
      <c r="LRK373" s="477"/>
      <c r="LRP373" s="477"/>
      <c r="LRS373" s="477"/>
      <c r="LRX373" s="477"/>
      <c r="LSA373" s="477"/>
      <c r="LSF373" s="477"/>
      <c r="LSI373" s="477"/>
      <c r="LSN373" s="477"/>
      <c r="LSQ373" s="477"/>
      <c r="LSV373" s="477"/>
      <c r="LSY373" s="477"/>
      <c r="LTD373" s="477"/>
      <c r="LTG373" s="477"/>
      <c r="LTL373" s="477"/>
      <c r="LTO373" s="477"/>
      <c r="LTT373" s="477"/>
      <c r="LTW373" s="477"/>
      <c r="LUB373" s="477"/>
      <c r="LUE373" s="477"/>
      <c r="LUJ373" s="477"/>
      <c r="LUM373" s="477"/>
      <c r="LUR373" s="477"/>
      <c r="LUU373" s="477"/>
      <c r="LUZ373" s="477"/>
      <c r="LVC373" s="477"/>
      <c r="LVH373" s="477"/>
      <c r="LVK373" s="477"/>
      <c r="LVP373" s="477"/>
      <c r="LVS373" s="477"/>
      <c r="LVX373" s="477"/>
      <c r="LWA373" s="477"/>
      <c r="LWF373" s="477"/>
      <c r="LWI373" s="477"/>
      <c r="LWN373" s="477"/>
      <c r="LWQ373" s="477"/>
      <c r="LWV373" s="477"/>
      <c r="LWY373" s="477"/>
      <c r="LXD373" s="477"/>
      <c r="LXG373" s="477"/>
      <c r="LXL373" s="477"/>
      <c r="LXO373" s="477"/>
      <c r="LXT373" s="477"/>
      <c r="LXW373" s="477"/>
      <c r="LYB373" s="477"/>
      <c r="LYE373" s="477"/>
      <c r="LYJ373" s="477"/>
      <c r="LYM373" s="477"/>
      <c r="LYR373" s="477"/>
      <c r="LYU373" s="477"/>
      <c r="LYZ373" s="477"/>
      <c r="LZC373" s="477"/>
      <c r="LZH373" s="477"/>
      <c r="LZK373" s="477"/>
      <c r="LZP373" s="477"/>
      <c r="LZS373" s="477"/>
      <c r="LZX373" s="477"/>
      <c r="MAA373" s="477"/>
      <c r="MAF373" s="477"/>
      <c r="MAI373" s="477"/>
      <c r="MAN373" s="477"/>
      <c r="MAQ373" s="477"/>
      <c r="MAV373" s="477"/>
      <c r="MAY373" s="477"/>
      <c r="MBD373" s="477"/>
      <c r="MBG373" s="477"/>
      <c r="MBL373" s="477"/>
      <c r="MBO373" s="477"/>
      <c r="MBT373" s="477"/>
      <c r="MBW373" s="477"/>
      <c r="MCB373" s="477"/>
      <c r="MCE373" s="477"/>
      <c r="MCJ373" s="477"/>
      <c r="MCM373" s="477"/>
      <c r="MCR373" s="477"/>
      <c r="MCU373" s="477"/>
      <c r="MCZ373" s="477"/>
      <c r="MDC373" s="477"/>
      <c r="MDH373" s="477"/>
      <c r="MDK373" s="477"/>
      <c r="MDP373" s="477"/>
      <c r="MDS373" s="477"/>
      <c r="MDX373" s="477"/>
      <c r="MEA373" s="477"/>
      <c r="MEF373" s="477"/>
      <c r="MEI373" s="477"/>
      <c r="MEN373" s="477"/>
      <c r="MEQ373" s="477"/>
      <c r="MEV373" s="477"/>
      <c r="MEY373" s="477"/>
      <c r="MFD373" s="477"/>
      <c r="MFG373" s="477"/>
      <c r="MFL373" s="477"/>
      <c r="MFO373" s="477"/>
      <c r="MFT373" s="477"/>
      <c r="MFW373" s="477"/>
      <c r="MGB373" s="477"/>
      <c r="MGE373" s="477"/>
      <c r="MGJ373" s="477"/>
      <c r="MGM373" s="477"/>
      <c r="MGR373" s="477"/>
      <c r="MGU373" s="477"/>
      <c r="MGZ373" s="477"/>
      <c r="MHC373" s="477"/>
      <c r="MHH373" s="477"/>
      <c r="MHK373" s="477"/>
      <c r="MHP373" s="477"/>
      <c r="MHS373" s="477"/>
      <c r="MHX373" s="477"/>
      <c r="MIA373" s="477"/>
      <c r="MIF373" s="477"/>
      <c r="MII373" s="477"/>
      <c r="MIN373" s="477"/>
      <c r="MIQ373" s="477"/>
      <c r="MIV373" s="477"/>
      <c r="MIY373" s="477"/>
      <c r="MJD373" s="477"/>
      <c r="MJG373" s="477"/>
      <c r="MJL373" s="477"/>
      <c r="MJO373" s="477"/>
      <c r="MJT373" s="477"/>
      <c r="MJW373" s="477"/>
      <c r="MKB373" s="477"/>
      <c r="MKE373" s="477"/>
      <c r="MKJ373" s="477"/>
      <c r="MKM373" s="477"/>
      <c r="MKR373" s="477"/>
      <c r="MKU373" s="477"/>
      <c r="MKZ373" s="477"/>
      <c r="MLC373" s="477"/>
      <c r="MLH373" s="477"/>
      <c r="MLK373" s="477"/>
      <c r="MLP373" s="477"/>
      <c r="MLS373" s="477"/>
      <c r="MLX373" s="477"/>
      <c r="MMA373" s="477"/>
      <c r="MMF373" s="477"/>
      <c r="MMI373" s="477"/>
      <c r="MMN373" s="477"/>
      <c r="MMQ373" s="477"/>
      <c r="MMV373" s="477"/>
      <c r="MMY373" s="477"/>
      <c r="MND373" s="477"/>
      <c r="MNG373" s="477"/>
      <c r="MNL373" s="477"/>
      <c r="MNO373" s="477"/>
      <c r="MNT373" s="477"/>
      <c r="MNW373" s="477"/>
      <c r="MOB373" s="477"/>
      <c r="MOE373" s="477"/>
      <c r="MOJ373" s="477"/>
      <c r="MOM373" s="477"/>
      <c r="MOR373" s="477"/>
      <c r="MOU373" s="477"/>
      <c r="MOZ373" s="477"/>
      <c r="MPC373" s="477"/>
      <c r="MPH373" s="477"/>
      <c r="MPK373" s="477"/>
      <c r="MPP373" s="477"/>
      <c r="MPS373" s="477"/>
      <c r="MPX373" s="477"/>
      <c r="MQA373" s="477"/>
      <c r="MQF373" s="477"/>
      <c r="MQI373" s="477"/>
      <c r="MQN373" s="477"/>
      <c r="MQQ373" s="477"/>
      <c r="MQV373" s="477"/>
      <c r="MQY373" s="477"/>
      <c r="MRD373" s="477"/>
      <c r="MRG373" s="477"/>
      <c r="MRL373" s="477"/>
      <c r="MRO373" s="477"/>
      <c r="MRT373" s="477"/>
      <c r="MRW373" s="477"/>
      <c r="MSB373" s="477"/>
      <c r="MSE373" s="477"/>
      <c r="MSJ373" s="477"/>
      <c r="MSM373" s="477"/>
      <c r="MSR373" s="477"/>
      <c r="MSU373" s="477"/>
      <c r="MSZ373" s="477"/>
      <c r="MTC373" s="477"/>
      <c r="MTH373" s="477"/>
      <c r="MTK373" s="477"/>
      <c r="MTP373" s="477"/>
      <c r="MTS373" s="477"/>
      <c r="MTX373" s="477"/>
      <c r="MUA373" s="477"/>
      <c r="MUF373" s="477"/>
      <c r="MUI373" s="477"/>
      <c r="MUN373" s="477"/>
      <c r="MUQ373" s="477"/>
      <c r="MUV373" s="477"/>
      <c r="MUY373" s="477"/>
      <c r="MVD373" s="477"/>
      <c r="MVG373" s="477"/>
      <c r="MVL373" s="477"/>
      <c r="MVO373" s="477"/>
      <c r="MVT373" s="477"/>
      <c r="MVW373" s="477"/>
      <c r="MWB373" s="477"/>
      <c r="MWE373" s="477"/>
      <c r="MWJ373" s="477"/>
      <c r="MWM373" s="477"/>
      <c r="MWR373" s="477"/>
      <c r="MWU373" s="477"/>
      <c r="MWZ373" s="477"/>
      <c r="MXC373" s="477"/>
      <c r="MXH373" s="477"/>
      <c r="MXK373" s="477"/>
      <c r="MXP373" s="477"/>
      <c r="MXS373" s="477"/>
      <c r="MXX373" s="477"/>
      <c r="MYA373" s="477"/>
      <c r="MYF373" s="477"/>
      <c r="MYI373" s="477"/>
      <c r="MYN373" s="477"/>
      <c r="MYQ373" s="477"/>
      <c r="MYV373" s="477"/>
      <c r="MYY373" s="477"/>
      <c r="MZD373" s="477"/>
      <c r="MZG373" s="477"/>
      <c r="MZL373" s="477"/>
      <c r="MZO373" s="477"/>
      <c r="MZT373" s="477"/>
      <c r="MZW373" s="477"/>
      <c r="NAB373" s="477"/>
      <c r="NAE373" s="477"/>
      <c r="NAJ373" s="477"/>
      <c r="NAM373" s="477"/>
      <c r="NAR373" s="477"/>
      <c r="NAU373" s="477"/>
      <c r="NAZ373" s="477"/>
      <c r="NBC373" s="477"/>
      <c r="NBH373" s="477"/>
      <c r="NBK373" s="477"/>
      <c r="NBP373" s="477"/>
      <c r="NBS373" s="477"/>
      <c r="NBX373" s="477"/>
      <c r="NCA373" s="477"/>
      <c r="NCF373" s="477"/>
      <c r="NCI373" s="477"/>
      <c r="NCN373" s="477"/>
      <c r="NCQ373" s="477"/>
      <c r="NCV373" s="477"/>
      <c r="NCY373" s="477"/>
      <c r="NDD373" s="477"/>
      <c r="NDG373" s="477"/>
      <c r="NDL373" s="477"/>
      <c r="NDO373" s="477"/>
      <c r="NDT373" s="477"/>
      <c r="NDW373" s="477"/>
      <c r="NEB373" s="477"/>
      <c r="NEE373" s="477"/>
      <c r="NEJ373" s="477"/>
      <c r="NEM373" s="477"/>
      <c r="NER373" s="477"/>
      <c r="NEU373" s="477"/>
      <c r="NEZ373" s="477"/>
      <c r="NFC373" s="477"/>
      <c r="NFH373" s="477"/>
      <c r="NFK373" s="477"/>
      <c r="NFP373" s="477"/>
      <c r="NFS373" s="477"/>
      <c r="NFX373" s="477"/>
      <c r="NGA373" s="477"/>
      <c r="NGF373" s="477"/>
      <c r="NGI373" s="477"/>
      <c r="NGN373" s="477"/>
      <c r="NGQ373" s="477"/>
      <c r="NGV373" s="477"/>
      <c r="NGY373" s="477"/>
      <c r="NHD373" s="477"/>
      <c r="NHG373" s="477"/>
      <c r="NHL373" s="477"/>
      <c r="NHO373" s="477"/>
      <c r="NHT373" s="477"/>
      <c r="NHW373" s="477"/>
      <c r="NIB373" s="477"/>
      <c r="NIE373" s="477"/>
      <c r="NIJ373" s="477"/>
      <c r="NIM373" s="477"/>
      <c r="NIR373" s="477"/>
      <c r="NIU373" s="477"/>
      <c r="NIZ373" s="477"/>
      <c r="NJC373" s="477"/>
      <c r="NJH373" s="477"/>
      <c r="NJK373" s="477"/>
      <c r="NJP373" s="477"/>
      <c r="NJS373" s="477"/>
      <c r="NJX373" s="477"/>
      <c r="NKA373" s="477"/>
      <c r="NKF373" s="477"/>
      <c r="NKI373" s="477"/>
      <c r="NKN373" s="477"/>
      <c r="NKQ373" s="477"/>
      <c r="NKV373" s="477"/>
      <c r="NKY373" s="477"/>
      <c r="NLD373" s="477"/>
      <c r="NLG373" s="477"/>
      <c r="NLL373" s="477"/>
      <c r="NLO373" s="477"/>
      <c r="NLT373" s="477"/>
      <c r="NLW373" s="477"/>
      <c r="NMB373" s="477"/>
      <c r="NME373" s="477"/>
      <c r="NMJ373" s="477"/>
      <c r="NMM373" s="477"/>
      <c r="NMR373" s="477"/>
      <c r="NMU373" s="477"/>
      <c r="NMZ373" s="477"/>
      <c r="NNC373" s="477"/>
      <c r="NNH373" s="477"/>
      <c r="NNK373" s="477"/>
      <c r="NNP373" s="477"/>
      <c r="NNS373" s="477"/>
      <c r="NNX373" s="477"/>
      <c r="NOA373" s="477"/>
      <c r="NOF373" s="477"/>
      <c r="NOI373" s="477"/>
      <c r="NON373" s="477"/>
      <c r="NOQ373" s="477"/>
      <c r="NOV373" s="477"/>
      <c r="NOY373" s="477"/>
      <c r="NPD373" s="477"/>
      <c r="NPG373" s="477"/>
      <c r="NPL373" s="477"/>
      <c r="NPO373" s="477"/>
      <c r="NPT373" s="477"/>
      <c r="NPW373" s="477"/>
      <c r="NQB373" s="477"/>
      <c r="NQE373" s="477"/>
      <c r="NQJ373" s="477"/>
      <c r="NQM373" s="477"/>
      <c r="NQR373" s="477"/>
      <c r="NQU373" s="477"/>
      <c r="NQZ373" s="477"/>
      <c r="NRC373" s="477"/>
      <c r="NRH373" s="477"/>
      <c r="NRK373" s="477"/>
      <c r="NRP373" s="477"/>
      <c r="NRS373" s="477"/>
      <c r="NRX373" s="477"/>
      <c r="NSA373" s="477"/>
      <c r="NSF373" s="477"/>
      <c r="NSI373" s="477"/>
      <c r="NSN373" s="477"/>
      <c r="NSQ373" s="477"/>
      <c r="NSV373" s="477"/>
      <c r="NSY373" s="477"/>
      <c r="NTD373" s="477"/>
      <c r="NTG373" s="477"/>
      <c r="NTL373" s="477"/>
      <c r="NTO373" s="477"/>
      <c r="NTT373" s="477"/>
      <c r="NTW373" s="477"/>
      <c r="NUB373" s="477"/>
      <c r="NUE373" s="477"/>
      <c r="NUJ373" s="477"/>
      <c r="NUM373" s="477"/>
      <c r="NUR373" s="477"/>
      <c r="NUU373" s="477"/>
      <c r="NUZ373" s="477"/>
      <c r="NVC373" s="477"/>
      <c r="NVH373" s="477"/>
      <c r="NVK373" s="477"/>
      <c r="NVP373" s="477"/>
      <c r="NVS373" s="477"/>
      <c r="NVX373" s="477"/>
      <c r="NWA373" s="477"/>
      <c r="NWF373" s="477"/>
      <c r="NWI373" s="477"/>
      <c r="NWN373" s="477"/>
      <c r="NWQ373" s="477"/>
      <c r="NWV373" s="477"/>
      <c r="NWY373" s="477"/>
      <c r="NXD373" s="477"/>
      <c r="NXG373" s="477"/>
      <c r="NXL373" s="477"/>
      <c r="NXO373" s="477"/>
      <c r="NXT373" s="477"/>
      <c r="NXW373" s="477"/>
      <c r="NYB373" s="477"/>
      <c r="NYE373" s="477"/>
      <c r="NYJ373" s="477"/>
      <c r="NYM373" s="477"/>
      <c r="NYR373" s="477"/>
      <c r="NYU373" s="477"/>
      <c r="NYZ373" s="477"/>
      <c r="NZC373" s="477"/>
      <c r="NZH373" s="477"/>
      <c r="NZK373" s="477"/>
      <c r="NZP373" s="477"/>
      <c r="NZS373" s="477"/>
      <c r="NZX373" s="477"/>
      <c r="OAA373" s="477"/>
      <c r="OAF373" s="477"/>
      <c r="OAI373" s="477"/>
      <c r="OAN373" s="477"/>
      <c r="OAQ373" s="477"/>
      <c r="OAV373" s="477"/>
      <c r="OAY373" s="477"/>
      <c r="OBD373" s="477"/>
      <c r="OBG373" s="477"/>
      <c r="OBL373" s="477"/>
      <c r="OBO373" s="477"/>
      <c r="OBT373" s="477"/>
      <c r="OBW373" s="477"/>
      <c r="OCB373" s="477"/>
      <c r="OCE373" s="477"/>
      <c r="OCJ373" s="477"/>
      <c r="OCM373" s="477"/>
      <c r="OCR373" s="477"/>
      <c r="OCU373" s="477"/>
      <c r="OCZ373" s="477"/>
      <c r="ODC373" s="477"/>
      <c r="ODH373" s="477"/>
      <c r="ODK373" s="477"/>
      <c r="ODP373" s="477"/>
      <c r="ODS373" s="477"/>
      <c r="ODX373" s="477"/>
      <c r="OEA373" s="477"/>
      <c r="OEF373" s="477"/>
      <c r="OEI373" s="477"/>
      <c r="OEN373" s="477"/>
      <c r="OEQ373" s="477"/>
      <c r="OEV373" s="477"/>
      <c r="OEY373" s="477"/>
      <c r="OFD373" s="477"/>
      <c r="OFG373" s="477"/>
      <c r="OFL373" s="477"/>
      <c r="OFO373" s="477"/>
      <c r="OFT373" s="477"/>
      <c r="OFW373" s="477"/>
      <c r="OGB373" s="477"/>
      <c r="OGE373" s="477"/>
      <c r="OGJ373" s="477"/>
      <c r="OGM373" s="477"/>
      <c r="OGR373" s="477"/>
      <c r="OGU373" s="477"/>
      <c r="OGZ373" s="477"/>
      <c r="OHC373" s="477"/>
      <c r="OHH373" s="477"/>
      <c r="OHK373" s="477"/>
      <c r="OHP373" s="477"/>
      <c r="OHS373" s="477"/>
      <c r="OHX373" s="477"/>
      <c r="OIA373" s="477"/>
      <c r="OIF373" s="477"/>
      <c r="OII373" s="477"/>
      <c r="OIN373" s="477"/>
      <c r="OIQ373" s="477"/>
      <c r="OIV373" s="477"/>
      <c r="OIY373" s="477"/>
      <c r="OJD373" s="477"/>
      <c r="OJG373" s="477"/>
      <c r="OJL373" s="477"/>
      <c r="OJO373" s="477"/>
      <c r="OJT373" s="477"/>
      <c r="OJW373" s="477"/>
      <c r="OKB373" s="477"/>
      <c r="OKE373" s="477"/>
      <c r="OKJ373" s="477"/>
      <c r="OKM373" s="477"/>
      <c r="OKR373" s="477"/>
      <c r="OKU373" s="477"/>
      <c r="OKZ373" s="477"/>
      <c r="OLC373" s="477"/>
      <c r="OLH373" s="477"/>
      <c r="OLK373" s="477"/>
      <c r="OLP373" s="477"/>
      <c r="OLS373" s="477"/>
      <c r="OLX373" s="477"/>
      <c r="OMA373" s="477"/>
      <c r="OMF373" s="477"/>
      <c r="OMI373" s="477"/>
      <c r="OMN373" s="477"/>
      <c r="OMQ373" s="477"/>
      <c r="OMV373" s="477"/>
      <c r="OMY373" s="477"/>
      <c r="OND373" s="477"/>
      <c r="ONG373" s="477"/>
      <c r="ONL373" s="477"/>
      <c r="ONO373" s="477"/>
      <c r="ONT373" s="477"/>
      <c r="ONW373" s="477"/>
      <c r="OOB373" s="477"/>
      <c r="OOE373" s="477"/>
      <c r="OOJ373" s="477"/>
      <c r="OOM373" s="477"/>
      <c r="OOR373" s="477"/>
      <c r="OOU373" s="477"/>
      <c r="OOZ373" s="477"/>
      <c r="OPC373" s="477"/>
      <c r="OPH373" s="477"/>
      <c r="OPK373" s="477"/>
      <c r="OPP373" s="477"/>
      <c r="OPS373" s="477"/>
      <c r="OPX373" s="477"/>
      <c r="OQA373" s="477"/>
      <c r="OQF373" s="477"/>
      <c r="OQI373" s="477"/>
      <c r="OQN373" s="477"/>
      <c r="OQQ373" s="477"/>
      <c r="OQV373" s="477"/>
      <c r="OQY373" s="477"/>
      <c r="ORD373" s="477"/>
      <c r="ORG373" s="477"/>
      <c r="ORL373" s="477"/>
      <c r="ORO373" s="477"/>
      <c r="ORT373" s="477"/>
      <c r="ORW373" s="477"/>
      <c r="OSB373" s="477"/>
      <c r="OSE373" s="477"/>
      <c r="OSJ373" s="477"/>
      <c r="OSM373" s="477"/>
      <c r="OSR373" s="477"/>
      <c r="OSU373" s="477"/>
      <c r="OSZ373" s="477"/>
      <c r="OTC373" s="477"/>
      <c r="OTH373" s="477"/>
      <c r="OTK373" s="477"/>
      <c r="OTP373" s="477"/>
      <c r="OTS373" s="477"/>
      <c r="OTX373" s="477"/>
      <c r="OUA373" s="477"/>
      <c r="OUF373" s="477"/>
      <c r="OUI373" s="477"/>
      <c r="OUN373" s="477"/>
      <c r="OUQ373" s="477"/>
      <c r="OUV373" s="477"/>
      <c r="OUY373" s="477"/>
      <c r="OVD373" s="477"/>
      <c r="OVG373" s="477"/>
      <c r="OVL373" s="477"/>
      <c r="OVO373" s="477"/>
      <c r="OVT373" s="477"/>
      <c r="OVW373" s="477"/>
      <c r="OWB373" s="477"/>
      <c r="OWE373" s="477"/>
      <c r="OWJ373" s="477"/>
      <c r="OWM373" s="477"/>
      <c r="OWR373" s="477"/>
      <c r="OWU373" s="477"/>
      <c r="OWZ373" s="477"/>
      <c r="OXC373" s="477"/>
      <c r="OXH373" s="477"/>
      <c r="OXK373" s="477"/>
      <c r="OXP373" s="477"/>
      <c r="OXS373" s="477"/>
      <c r="OXX373" s="477"/>
      <c r="OYA373" s="477"/>
      <c r="OYF373" s="477"/>
      <c r="OYI373" s="477"/>
      <c r="OYN373" s="477"/>
      <c r="OYQ373" s="477"/>
      <c r="OYV373" s="477"/>
      <c r="OYY373" s="477"/>
      <c r="OZD373" s="477"/>
      <c r="OZG373" s="477"/>
      <c r="OZL373" s="477"/>
      <c r="OZO373" s="477"/>
      <c r="OZT373" s="477"/>
      <c r="OZW373" s="477"/>
      <c r="PAB373" s="477"/>
      <c r="PAE373" s="477"/>
      <c r="PAJ373" s="477"/>
      <c r="PAM373" s="477"/>
      <c r="PAR373" s="477"/>
      <c r="PAU373" s="477"/>
      <c r="PAZ373" s="477"/>
      <c r="PBC373" s="477"/>
      <c r="PBH373" s="477"/>
      <c r="PBK373" s="477"/>
      <c r="PBP373" s="477"/>
      <c r="PBS373" s="477"/>
      <c r="PBX373" s="477"/>
      <c r="PCA373" s="477"/>
      <c r="PCF373" s="477"/>
      <c r="PCI373" s="477"/>
      <c r="PCN373" s="477"/>
      <c r="PCQ373" s="477"/>
      <c r="PCV373" s="477"/>
      <c r="PCY373" s="477"/>
      <c r="PDD373" s="477"/>
      <c r="PDG373" s="477"/>
      <c r="PDL373" s="477"/>
      <c r="PDO373" s="477"/>
      <c r="PDT373" s="477"/>
      <c r="PDW373" s="477"/>
      <c r="PEB373" s="477"/>
      <c r="PEE373" s="477"/>
      <c r="PEJ373" s="477"/>
      <c r="PEM373" s="477"/>
      <c r="PER373" s="477"/>
      <c r="PEU373" s="477"/>
      <c r="PEZ373" s="477"/>
      <c r="PFC373" s="477"/>
      <c r="PFH373" s="477"/>
      <c r="PFK373" s="477"/>
      <c r="PFP373" s="477"/>
      <c r="PFS373" s="477"/>
      <c r="PFX373" s="477"/>
      <c r="PGA373" s="477"/>
      <c r="PGF373" s="477"/>
      <c r="PGI373" s="477"/>
      <c r="PGN373" s="477"/>
      <c r="PGQ373" s="477"/>
      <c r="PGV373" s="477"/>
      <c r="PGY373" s="477"/>
      <c r="PHD373" s="477"/>
      <c r="PHG373" s="477"/>
      <c r="PHL373" s="477"/>
      <c r="PHO373" s="477"/>
      <c r="PHT373" s="477"/>
      <c r="PHW373" s="477"/>
      <c r="PIB373" s="477"/>
      <c r="PIE373" s="477"/>
      <c r="PIJ373" s="477"/>
      <c r="PIM373" s="477"/>
      <c r="PIR373" s="477"/>
      <c r="PIU373" s="477"/>
      <c r="PIZ373" s="477"/>
      <c r="PJC373" s="477"/>
      <c r="PJH373" s="477"/>
      <c r="PJK373" s="477"/>
      <c r="PJP373" s="477"/>
      <c r="PJS373" s="477"/>
      <c r="PJX373" s="477"/>
      <c r="PKA373" s="477"/>
      <c r="PKF373" s="477"/>
      <c r="PKI373" s="477"/>
      <c r="PKN373" s="477"/>
      <c r="PKQ373" s="477"/>
      <c r="PKV373" s="477"/>
      <c r="PKY373" s="477"/>
      <c r="PLD373" s="477"/>
      <c r="PLG373" s="477"/>
      <c r="PLL373" s="477"/>
      <c r="PLO373" s="477"/>
      <c r="PLT373" s="477"/>
      <c r="PLW373" s="477"/>
      <c r="PMB373" s="477"/>
      <c r="PME373" s="477"/>
      <c r="PMJ373" s="477"/>
      <c r="PMM373" s="477"/>
      <c r="PMR373" s="477"/>
      <c r="PMU373" s="477"/>
      <c r="PMZ373" s="477"/>
      <c r="PNC373" s="477"/>
      <c r="PNH373" s="477"/>
      <c r="PNK373" s="477"/>
      <c r="PNP373" s="477"/>
      <c r="PNS373" s="477"/>
      <c r="PNX373" s="477"/>
      <c r="POA373" s="477"/>
      <c r="POF373" s="477"/>
      <c r="POI373" s="477"/>
      <c r="PON373" s="477"/>
      <c r="POQ373" s="477"/>
      <c r="POV373" s="477"/>
      <c r="POY373" s="477"/>
      <c r="PPD373" s="477"/>
      <c r="PPG373" s="477"/>
      <c r="PPL373" s="477"/>
      <c r="PPO373" s="477"/>
      <c r="PPT373" s="477"/>
      <c r="PPW373" s="477"/>
      <c r="PQB373" s="477"/>
      <c r="PQE373" s="477"/>
      <c r="PQJ373" s="477"/>
      <c r="PQM373" s="477"/>
      <c r="PQR373" s="477"/>
      <c r="PQU373" s="477"/>
      <c r="PQZ373" s="477"/>
      <c r="PRC373" s="477"/>
      <c r="PRH373" s="477"/>
      <c r="PRK373" s="477"/>
      <c r="PRP373" s="477"/>
      <c r="PRS373" s="477"/>
      <c r="PRX373" s="477"/>
      <c r="PSA373" s="477"/>
      <c r="PSF373" s="477"/>
      <c r="PSI373" s="477"/>
      <c r="PSN373" s="477"/>
      <c r="PSQ373" s="477"/>
      <c r="PSV373" s="477"/>
      <c r="PSY373" s="477"/>
      <c r="PTD373" s="477"/>
      <c r="PTG373" s="477"/>
      <c r="PTL373" s="477"/>
      <c r="PTO373" s="477"/>
      <c r="PTT373" s="477"/>
      <c r="PTW373" s="477"/>
      <c r="PUB373" s="477"/>
      <c r="PUE373" s="477"/>
      <c r="PUJ373" s="477"/>
      <c r="PUM373" s="477"/>
      <c r="PUR373" s="477"/>
      <c r="PUU373" s="477"/>
      <c r="PUZ373" s="477"/>
      <c r="PVC373" s="477"/>
      <c r="PVH373" s="477"/>
      <c r="PVK373" s="477"/>
      <c r="PVP373" s="477"/>
      <c r="PVS373" s="477"/>
      <c r="PVX373" s="477"/>
      <c r="PWA373" s="477"/>
      <c r="PWF373" s="477"/>
      <c r="PWI373" s="477"/>
      <c r="PWN373" s="477"/>
      <c r="PWQ373" s="477"/>
      <c r="PWV373" s="477"/>
      <c r="PWY373" s="477"/>
      <c r="PXD373" s="477"/>
      <c r="PXG373" s="477"/>
      <c r="PXL373" s="477"/>
      <c r="PXO373" s="477"/>
      <c r="PXT373" s="477"/>
      <c r="PXW373" s="477"/>
      <c r="PYB373" s="477"/>
      <c r="PYE373" s="477"/>
      <c r="PYJ373" s="477"/>
      <c r="PYM373" s="477"/>
      <c r="PYR373" s="477"/>
      <c r="PYU373" s="477"/>
      <c r="PYZ373" s="477"/>
      <c r="PZC373" s="477"/>
      <c r="PZH373" s="477"/>
      <c r="PZK373" s="477"/>
      <c r="PZP373" s="477"/>
      <c r="PZS373" s="477"/>
      <c r="PZX373" s="477"/>
      <c r="QAA373" s="477"/>
      <c r="QAF373" s="477"/>
      <c r="QAI373" s="477"/>
      <c r="QAN373" s="477"/>
      <c r="QAQ373" s="477"/>
      <c r="QAV373" s="477"/>
      <c r="QAY373" s="477"/>
      <c r="QBD373" s="477"/>
      <c r="QBG373" s="477"/>
      <c r="QBL373" s="477"/>
      <c r="QBO373" s="477"/>
      <c r="QBT373" s="477"/>
      <c r="QBW373" s="477"/>
      <c r="QCB373" s="477"/>
      <c r="QCE373" s="477"/>
      <c r="QCJ373" s="477"/>
      <c r="QCM373" s="477"/>
      <c r="QCR373" s="477"/>
      <c r="QCU373" s="477"/>
      <c r="QCZ373" s="477"/>
      <c r="QDC373" s="477"/>
      <c r="QDH373" s="477"/>
      <c r="QDK373" s="477"/>
      <c r="QDP373" s="477"/>
      <c r="QDS373" s="477"/>
      <c r="QDX373" s="477"/>
      <c r="QEA373" s="477"/>
      <c r="QEF373" s="477"/>
      <c r="QEI373" s="477"/>
      <c r="QEN373" s="477"/>
      <c r="QEQ373" s="477"/>
      <c r="QEV373" s="477"/>
      <c r="QEY373" s="477"/>
      <c r="QFD373" s="477"/>
      <c r="QFG373" s="477"/>
      <c r="QFL373" s="477"/>
      <c r="QFO373" s="477"/>
      <c r="QFT373" s="477"/>
      <c r="QFW373" s="477"/>
      <c r="QGB373" s="477"/>
      <c r="QGE373" s="477"/>
      <c r="QGJ373" s="477"/>
      <c r="QGM373" s="477"/>
      <c r="QGR373" s="477"/>
      <c r="QGU373" s="477"/>
      <c r="QGZ373" s="477"/>
      <c r="QHC373" s="477"/>
      <c r="QHH373" s="477"/>
      <c r="QHK373" s="477"/>
      <c r="QHP373" s="477"/>
      <c r="QHS373" s="477"/>
      <c r="QHX373" s="477"/>
      <c r="QIA373" s="477"/>
      <c r="QIF373" s="477"/>
      <c r="QII373" s="477"/>
      <c r="QIN373" s="477"/>
      <c r="QIQ373" s="477"/>
      <c r="QIV373" s="477"/>
      <c r="QIY373" s="477"/>
      <c r="QJD373" s="477"/>
      <c r="QJG373" s="477"/>
      <c r="QJL373" s="477"/>
      <c r="QJO373" s="477"/>
      <c r="QJT373" s="477"/>
      <c r="QJW373" s="477"/>
      <c r="QKB373" s="477"/>
      <c r="QKE373" s="477"/>
      <c r="QKJ373" s="477"/>
      <c r="QKM373" s="477"/>
      <c r="QKR373" s="477"/>
      <c r="QKU373" s="477"/>
      <c r="QKZ373" s="477"/>
      <c r="QLC373" s="477"/>
      <c r="QLH373" s="477"/>
      <c r="QLK373" s="477"/>
      <c r="QLP373" s="477"/>
      <c r="QLS373" s="477"/>
      <c r="QLX373" s="477"/>
      <c r="QMA373" s="477"/>
      <c r="QMF373" s="477"/>
      <c r="QMI373" s="477"/>
      <c r="QMN373" s="477"/>
      <c r="QMQ373" s="477"/>
      <c r="QMV373" s="477"/>
      <c r="QMY373" s="477"/>
      <c r="QND373" s="477"/>
      <c r="QNG373" s="477"/>
      <c r="QNL373" s="477"/>
      <c r="QNO373" s="477"/>
      <c r="QNT373" s="477"/>
      <c r="QNW373" s="477"/>
      <c r="QOB373" s="477"/>
      <c r="QOE373" s="477"/>
      <c r="QOJ373" s="477"/>
      <c r="QOM373" s="477"/>
      <c r="QOR373" s="477"/>
      <c r="QOU373" s="477"/>
      <c r="QOZ373" s="477"/>
      <c r="QPC373" s="477"/>
      <c r="QPH373" s="477"/>
      <c r="QPK373" s="477"/>
      <c r="QPP373" s="477"/>
      <c r="QPS373" s="477"/>
      <c r="QPX373" s="477"/>
      <c r="QQA373" s="477"/>
      <c r="QQF373" s="477"/>
      <c r="QQI373" s="477"/>
      <c r="QQN373" s="477"/>
      <c r="QQQ373" s="477"/>
      <c r="QQV373" s="477"/>
      <c r="QQY373" s="477"/>
      <c r="QRD373" s="477"/>
      <c r="QRG373" s="477"/>
      <c r="QRL373" s="477"/>
      <c r="QRO373" s="477"/>
      <c r="QRT373" s="477"/>
      <c r="QRW373" s="477"/>
      <c r="QSB373" s="477"/>
      <c r="QSE373" s="477"/>
      <c r="QSJ373" s="477"/>
      <c r="QSM373" s="477"/>
      <c r="QSR373" s="477"/>
      <c r="QSU373" s="477"/>
      <c r="QSZ373" s="477"/>
      <c r="QTC373" s="477"/>
      <c r="QTH373" s="477"/>
      <c r="QTK373" s="477"/>
      <c r="QTP373" s="477"/>
      <c r="QTS373" s="477"/>
      <c r="QTX373" s="477"/>
      <c r="QUA373" s="477"/>
      <c r="QUF373" s="477"/>
      <c r="QUI373" s="477"/>
      <c r="QUN373" s="477"/>
      <c r="QUQ373" s="477"/>
      <c r="QUV373" s="477"/>
      <c r="QUY373" s="477"/>
      <c r="QVD373" s="477"/>
      <c r="QVG373" s="477"/>
      <c r="QVL373" s="477"/>
      <c r="QVO373" s="477"/>
      <c r="QVT373" s="477"/>
      <c r="QVW373" s="477"/>
      <c r="QWB373" s="477"/>
      <c r="QWE373" s="477"/>
      <c r="QWJ373" s="477"/>
      <c r="QWM373" s="477"/>
      <c r="QWR373" s="477"/>
      <c r="QWU373" s="477"/>
      <c r="QWZ373" s="477"/>
      <c r="QXC373" s="477"/>
      <c r="QXH373" s="477"/>
      <c r="QXK373" s="477"/>
      <c r="QXP373" s="477"/>
      <c r="QXS373" s="477"/>
      <c r="QXX373" s="477"/>
      <c r="QYA373" s="477"/>
      <c r="QYF373" s="477"/>
      <c r="QYI373" s="477"/>
      <c r="QYN373" s="477"/>
      <c r="QYQ373" s="477"/>
      <c r="QYV373" s="477"/>
      <c r="QYY373" s="477"/>
      <c r="QZD373" s="477"/>
      <c r="QZG373" s="477"/>
      <c r="QZL373" s="477"/>
      <c r="QZO373" s="477"/>
      <c r="QZT373" s="477"/>
      <c r="QZW373" s="477"/>
      <c r="RAB373" s="477"/>
      <c r="RAE373" s="477"/>
      <c r="RAJ373" s="477"/>
      <c r="RAM373" s="477"/>
      <c r="RAR373" s="477"/>
      <c r="RAU373" s="477"/>
      <c r="RAZ373" s="477"/>
      <c r="RBC373" s="477"/>
      <c r="RBH373" s="477"/>
      <c r="RBK373" s="477"/>
      <c r="RBP373" s="477"/>
      <c r="RBS373" s="477"/>
      <c r="RBX373" s="477"/>
      <c r="RCA373" s="477"/>
      <c r="RCF373" s="477"/>
      <c r="RCI373" s="477"/>
      <c r="RCN373" s="477"/>
      <c r="RCQ373" s="477"/>
      <c r="RCV373" s="477"/>
      <c r="RCY373" s="477"/>
      <c r="RDD373" s="477"/>
      <c r="RDG373" s="477"/>
      <c r="RDL373" s="477"/>
      <c r="RDO373" s="477"/>
      <c r="RDT373" s="477"/>
      <c r="RDW373" s="477"/>
      <c r="REB373" s="477"/>
      <c r="REE373" s="477"/>
      <c r="REJ373" s="477"/>
      <c r="REM373" s="477"/>
      <c r="RER373" s="477"/>
      <c r="REU373" s="477"/>
      <c r="REZ373" s="477"/>
      <c r="RFC373" s="477"/>
      <c r="RFH373" s="477"/>
      <c r="RFK373" s="477"/>
      <c r="RFP373" s="477"/>
      <c r="RFS373" s="477"/>
      <c r="RFX373" s="477"/>
      <c r="RGA373" s="477"/>
      <c r="RGF373" s="477"/>
      <c r="RGI373" s="477"/>
      <c r="RGN373" s="477"/>
      <c r="RGQ373" s="477"/>
      <c r="RGV373" s="477"/>
      <c r="RGY373" s="477"/>
      <c r="RHD373" s="477"/>
      <c r="RHG373" s="477"/>
      <c r="RHL373" s="477"/>
      <c r="RHO373" s="477"/>
      <c r="RHT373" s="477"/>
      <c r="RHW373" s="477"/>
      <c r="RIB373" s="477"/>
      <c r="RIE373" s="477"/>
      <c r="RIJ373" s="477"/>
      <c r="RIM373" s="477"/>
      <c r="RIR373" s="477"/>
      <c r="RIU373" s="477"/>
      <c r="RIZ373" s="477"/>
      <c r="RJC373" s="477"/>
      <c r="RJH373" s="477"/>
      <c r="RJK373" s="477"/>
      <c r="RJP373" s="477"/>
      <c r="RJS373" s="477"/>
      <c r="RJX373" s="477"/>
      <c r="RKA373" s="477"/>
      <c r="RKF373" s="477"/>
      <c r="RKI373" s="477"/>
      <c r="RKN373" s="477"/>
      <c r="RKQ373" s="477"/>
      <c r="RKV373" s="477"/>
      <c r="RKY373" s="477"/>
      <c r="RLD373" s="477"/>
      <c r="RLG373" s="477"/>
      <c r="RLL373" s="477"/>
      <c r="RLO373" s="477"/>
      <c r="RLT373" s="477"/>
      <c r="RLW373" s="477"/>
      <c r="RMB373" s="477"/>
      <c r="RME373" s="477"/>
      <c r="RMJ373" s="477"/>
      <c r="RMM373" s="477"/>
      <c r="RMR373" s="477"/>
      <c r="RMU373" s="477"/>
      <c r="RMZ373" s="477"/>
      <c r="RNC373" s="477"/>
      <c r="RNH373" s="477"/>
      <c r="RNK373" s="477"/>
      <c r="RNP373" s="477"/>
      <c r="RNS373" s="477"/>
      <c r="RNX373" s="477"/>
      <c r="ROA373" s="477"/>
      <c r="ROF373" s="477"/>
      <c r="ROI373" s="477"/>
      <c r="RON373" s="477"/>
      <c r="ROQ373" s="477"/>
      <c r="ROV373" s="477"/>
      <c r="ROY373" s="477"/>
      <c r="RPD373" s="477"/>
      <c r="RPG373" s="477"/>
      <c r="RPL373" s="477"/>
      <c r="RPO373" s="477"/>
      <c r="RPT373" s="477"/>
      <c r="RPW373" s="477"/>
      <c r="RQB373" s="477"/>
      <c r="RQE373" s="477"/>
      <c r="RQJ373" s="477"/>
      <c r="RQM373" s="477"/>
      <c r="RQR373" s="477"/>
      <c r="RQU373" s="477"/>
      <c r="RQZ373" s="477"/>
      <c r="RRC373" s="477"/>
      <c r="RRH373" s="477"/>
      <c r="RRK373" s="477"/>
      <c r="RRP373" s="477"/>
      <c r="RRS373" s="477"/>
      <c r="RRX373" s="477"/>
      <c r="RSA373" s="477"/>
      <c r="RSF373" s="477"/>
      <c r="RSI373" s="477"/>
      <c r="RSN373" s="477"/>
      <c r="RSQ373" s="477"/>
      <c r="RSV373" s="477"/>
      <c r="RSY373" s="477"/>
      <c r="RTD373" s="477"/>
      <c r="RTG373" s="477"/>
      <c r="RTL373" s="477"/>
      <c r="RTO373" s="477"/>
      <c r="RTT373" s="477"/>
      <c r="RTW373" s="477"/>
      <c r="RUB373" s="477"/>
      <c r="RUE373" s="477"/>
      <c r="RUJ373" s="477"/>
      <c r="RUM373" s="477"/>
      <c r="RUR373" s="477"/>
      <c r="RUU373" s="477"/>
      <c r="RUZ373" s="477"/>
      <c r="RVC373" s="477"/>
      <c r="RVH373" s="477"/>
      <c r="RVK373" s="477"/>
      <c r="RVP373" s="477"/>
      <c r="RVS373" s="477"/>
      <c r="RVX373" s="477"/>
      <c r="RWA373" s="477"/>
      <c r="RWF373" s="477"/>
      <c r="RWI373" s="477"/>
      <c r="RWN373" s="477"/>
      <c r="RWQ373" s="477"/>
      <c r="RWV373" s="477"/>
      <c r="RWY373" s="477"/>
      <c r="RXD373" s="477"/>
      <c r="RXG373" s="477"/>
      <c r="RXL373" s="477"/>
      <c r="RXO373" s="477"/>
      <c r="RXT373" s="477"/>
      <c r="RXW373" s="477"/>
      <c r="RYB373" s="477"/>
      <c r="RYE373" s="477"/>
      <c r="RYJ373" s="477"/>
      <c r="RYM373" s="477"/>
      <c r="RYR373" s="477"/>
      <c r="RYU373" s="477"/>
      <c r="RYZ373" s="477"/>
      <c r="RZC373" s="477"/>
      <c r="RZH373" s="477"/>
      <c r="RZK373" s="477"/>
      <c r="RZP373" s="477"/>
      <c r="RZS373" s="477"/>
      <c r="RZX373" s="477"/>
      <c r="SAA373" s="477"/>
      <c r="SAF373" s="477"/>
      <c r="SAI373" s="477"/>
      <c r="SAN373" s="477"/>
      <c r="SAQ373" s="477"/>
      <c r="SAV373" s="477"/>
      <c r="SAY373" s="477"/>
      <c r="SBD373" s="477"/>
      <c r="SBG373" s="477"/>
      <c r="SBL373" s="477"/>
      <c r="SBO373" s="477"/>
      <c r="SBT373" s="477"/>
      <c r="SBW373" s="477"/>
      <c r="SCB373" s="477"/>
      <c r="SCE373" s="477"/>
      <c r="SCJ373" s="477"/>
      <c r="SCM373" s="477"/>
      <c r="SCR373" s="477"/>
      <c r="SCU373" s="477"/>
      <c r="SCZ373" s="477"/>
      <c r="SDC373" s="477"/>
      <c r="SDH373" s="477"/>
      <c r="SDK373" s="477"/>
      <c r="SDP373" s="477"/>
      <c r="SDS373" s="477"/>
      <c r="SDX373" s="477"/>
      <c r="SEA373" s="477"/>
      <c r="SEF373" s="477"/>
      <c r="SEI373" s="477"/>
      <c r="SEN373" s="477"/>
      <c r="SEQ373" s="477"/>
      <c r="SEV373" s="477"/>
      <c r="SEY373" s="477"/>
      <c r="SFD373" s="477"/>
      <c r="SFG373" s="477"/>
      <c r="SFL373" s="477"/>
      <c r="SFO373" s="477"/>
      <c r="SFT373" s="477"/>
      <c r="SFW373" s="477"/>
      <c r="SGB373" s="477"/>
      <c r="SGE373" s="477"/>
      <c r="SGJ373" s="477"/>
      <c r="SGM373" s="477"/>
      <c r="SGR373" s="477"/>
      <c r="SGU373" s="477"/>
      <c r="SGZ373" s="477"/>
      <c r="SHC373" s="477"/>
      <c r="SHH373" s="477"/>
      <c r="SHK373" s="477"/>
      <c r="SHP373" s="477"/>
      <c r="SHS373" s="477"/>
      <c r="SHX373" s="477"/>
      <c r="SIA373" s="477"/>
      <c r="SIF373" s="477"/>
      <c r="SII373" s="477"/>
      <c r="SIN373" s="477"/>
      <c r="SIQ373" s="477"/>
      <c r="SIV373" s="477"/>
      <c r="SIY373" s="477"/>
      <c r="SJD373" s="477"/>
      <c r="SJG373" s="477"/>
      <c r="SJL373" s="477"/>
      <c r="SJO373" s="477"/>
      <c r="SJT373" s="477"/>
      <c r="SJW373" s="477"/>
      <c r="SKB373" s="477"/>
      <c r="SKE373" s="477"/>
      <c r="SKJ373" s="477"/>
      <c r="SKM373" s="477"/>
      <c r="SKR373" s="477"/>
      <c r="SKU373" s="477"/>
      <c r="SKZ373" s="477"/>
      <c r="SLC373" s="477"/>
      <c r="SLH373" s="477"/>
      <c r="SLK373" s="477"/>
      <c r="SLP373" s="477"/>
      <c r="SLS373" s="477"/>
      <c r="SLX373" s="477"/>
      <c r="SMA373" s="477"/>
      <c r="SMF373" s="477"/>
      <c r="SMI373" s="477"/>
      <c r="SMN373" s="477"/>
      <c r="SMQ373" s="477"/>
      <c r="SMV373" s="477"/>
      <c r="SMY373" s="477"/>
      <c r="SND373" s="477"/>
      <c r="SNG373" s="477"/>
      <c r="SNL373" s="477"/>
      <c r="SNO373" s="477"/>
      <c r="SNT373" s="477"/>
      <c r="SNW373" s="477"/>
      <c r="SOB373" s="477"/>
      <c r="SOE373" s="477"/>
      <c r="SOJ373" s="477"/>
      <c r="SOM373" s="477"/>
      <c r="SOR373" s="477"/>
      <c r="SOU373" s="477"/>
      <c r="SOZ373" s="477"/>
      <c r="SPC373" s="477"/>
      <c r="SPH373" s="477"/>
      <c r="SPK373" s="477"/>
      <c r="SPP373" s="477"/>
      <c r="SPS373" s="477"/>
      <c r="SPX373" s="477"/>
      <c r="SQA373" s="477"/>
      <c r="SQF373" s="477"/>
      <c r="SQI373" s="477"/>
      <c r="SQN373" s="477"/>
      <c r="SQQ373" s="477"/>
      <c r="SQV373" s="477"/>
      <c r="SQY373" s="477"/>
      <c r="SRD373" s="477"/>
      <c r="SRG373" s="477"/>
      <c r="SRL373" s="477"/>
      <c r="SRO373" s="477"/>
      <c r="SRT373" s="477"/>
      <c r="SRW373" s="477"/>
      <c r="SSB373" s="477"/>
      <c r="SSE373" s="477"/>
      <c r="SSJ373" s="477"/>
      <c r="SSM373" s="477"/>
      <c r="SSR373" s="477"/>
      <c r="SSU373" s="477"/>
      <c r="SSZ373" s="477"/>
      <c r="STC373" s="477"/>
      <c r="STH373" s="477"/>
      <c r="STK373" s="477"/>
      <c r="STP373" s="477"/>
      <c r="STS373" s="477"/>
      <c r="STX373" s="477"/>
      <c r="SUA373" s="477"/>
      <c r="SUF373" s="477"/>
      <c r="SUI373" s="477"/>
      <c r="SUN373" s="477"/>
      <c r="SUQ373" s="477"/>
      <c r="SUV373" s="477"/>
      <c r="SUY373" s="477"/>
      <c r="SVD373" s="477"/>
      <c r="SVG373" s="477"/>
      <c r="SVL373" s="477"/>
      <c r="SVO373" s="477"/>
      <c r="SVT373" s="477"/>
      <c r="SVW373" s="477"/>
      <c r="SWB373" s="477"/>
      <c r="SWE373" s="477"/>
      <c r="SWJ373" s="477"/>
      <c r="SWM373" s="477"/>
      <c r="SWR373" s="477"/>
      <c r="SWU373" s="477"/>
      <c r="SWZ373" s="477"/>
      <c r="SXC373" s="477"/>
      <c r="SXH373" s="477"/>
      <c r="SXK373" s="477"/>
      <c r="SXP373" s="477"/>
      <c r="SXS373" s="477"/>
      <c r="SXX373" s="477"/>
      <c r="SYA373" s="477"/>
      <c r="SYF373" s="477"/>
      <c r="SYI373" s="477"/>
      <c r="SYN373" s="477"/>
      <c r="SYQ373" s="477"/>
      <c r="SYV373" s="477"/>
      <c r="SYY373" s="477"/>
      <c r="SZD373" s="477"/>
      <c r="SZG373" s="477"/>
      <c r="SZL373" s="477"/>
      <c r="SZO373" s="477"/>
      <c r="SZT373" s="477"/>
      <c r="SZW373" s="477"/>
      <c r="TAB373" s="477"/>
      <c r="TAE373" s="477"/>
      <c r="TAJ373" s="477"/>
      <c r="TAM373" s="477"/>
      <c r="TAR373" s="477"/>
      <c r="TAU373" s="477"/>
      <c r="TAZ373" s="477"/>
      <c r="TBC373" s="477"/>
      <c r="TBH373" s="477"/>
      <c r="TBK373" s="477"/>
      <c r="TBP373" s="477"/>
      <c r="TBS373" s="477"/>
      <c r="TBX373" s="477"/>
      <c r="TCA373" s="477"/>
      <c r="TCF373" s="477"/>
      <c r="TCI373" s="477"/>
      <c r="TCN373" s="477"/>
      <c r="TCQ373" s="477"/>
      <c r="TCV373" s="477"/>
      <c r="TCY373" s="477"/>
      <c r="TDD373" s="477"/>
      <c r="TDG373" s="477"/>
      <c r="TDL373" s="477"/>
      <c r="TDO373" s="477"/>
      <c r="TDT373" s="477"/>
      <c r="TDW373" s="477"/>
      <c r="TEB373" s="477"/>
      <c r="TEE373" s="477"/>
      <c r="TEJ373" s="477"/>
      <c r="TEM373" s="477"/>
      <c r="TER373" s="477"/>
      <c r="TEU373" s="477"/>
      <c r="TEZ373" s="477"/>
      <c r="TFC373" s="477"/>
      <c r="TFH373" s="477"/>
      <c r="TFK373" s="477"/>
      <c r="TFP373" s="477"/>
      <c r="TFS373" s="477"/>
      <c r="TFX373" s="477"/>
      <c r="TGA373" s="477"/>
      <c r="TGF373" s="477"/>
      <c r="TGI373" s="477"/>
      <c r="TGN373" s="477"/>
      <c r="TGQ373" s="477"/>
      <c r="TGV373" s="477"/>
      <c r="TGY373" s="477"/>
      <c r="THD373" s="477"/>
      <c r="THG373" s="477"/>
      <c r="THL373" s="477"/>
      <c r="THO373" s="477"/>
      <c r="THT373" s="477"/>
      <c r="THW373" s="477"/>
      <c r="TIB373" s="477"/>
      <c r="TIE373" s="477"/>
      <c r="TIJ373" s="477"/>
      <c r="TIM373" s="477"/>
      <c r="TIR373" s="477"/>
      <c r="TIU373" s="477"/>
      <c r="TIZ373" s="477"/>
      <c r="TJC373" s="477"/>
      <c r="TJH373" s="477"/>
      <c r="TJK373" s="477"/>
      <c r="TJP373" s="477"/>
      <c r="TJS373" s="477"/>
      <c r="TJX373" s="477"/>
      <c r="TKA373" s="477"/>
      <c r="TKF373" s="477"/>
      <c r="TKI373" s="477"/>
      <c r="TKN373" s="477"/>
      <c r="TKQ373" s="477"/>
      <c r="TKV373" s="477"/>
      <c r="TKY373" s="477"/>
      <c r="TLD373" s="477"/>
      <c r="TLG373" s="477"/>
      <c r="TLL373" s="477"/>
      <c r="TLO373" s="477"/>
      <c r="TLT373" s="477"/>
      <c r="TLW373" s="477"/>
      <c r="TMB373" s="477"/>
      <c r="TME373" s="477"/>
      <c r="TMJ373" s="477"/>
      <c r="TMM373" s="477"/>
      <c r="TMR373" s="477"/>
      <c r="TMU373" s="477"/>
      <c r="TMZ373" s="477"/>
      <c r="TNC373" s="477"/>
      <c r="TNH373" s="477"/>
      <c r="TNK373" s="477"/>
      <c r="TNP373" s="477"/>
      <c r="TNS373" s="477"/>
      <c r="TNX373" s="477"/>
      <c r="TOA373" s="477"/>
      <c r="TOF373" s="477"/>
      <c r="TOI373" s="477"/>
      <c r="TON373" s="477"/>
      <c r="TOQ373" s="477"/>
      <c r="TOV373" s="477"/>
      <c r="TOY373" s="477"/>
      <c r="TPD373" s="477"/>
      <c r="TPG373" s="477"/>
      <c r="TPL373" s="477"/>
      <c r="TPO373" s="477"/>
      <c r="TPT373" s="477"/>
      <c r="TPW373" s="477"/>
      <c r="TQB373" s="477"/>
      <c r="TQE373" s="477"/>
      <c r="TQJ373" s="477"/>
      <c r="TQM373" s="477"/>
      <c r="TQR373" s="477"/>
      <c r="TQU373" s="477"/>
      <c r="TQZ373" s="477"/>
      <c r="TRC373" s="477"/>
      <c r="TRH373" s="477"/>
      <c r="TRK373" s="477"/>
      <c r="TRP373" s="477"/>
      <c r="TRS373" s="477"/>
      <c r="TRX373" s="477"/>
      <c r="TSA373" s="477"/>
      <c r="TSF373" s="477"/>
      <c r="TSI373" s="477"/>
      <c r="TSN373" s="477"/>
      <c r="TSQ373" s="477"/>
      <c r="TSV373" s="477"/>
      <c r="TSY373" s="477"/>
      <c r="TTD373" s="477"/>
      <c r="TTG373" s="477"/>
      <c r="TTL373" s="477"/>
      <c r="TTO373" s="477"/>
      <c r="TTT373" s="477"/>
      <c r="TTW373" s="477"/>
      <c r="TUB373" s="477"/>
      <c r="TUE373" s="477"/>
      <c r="TUJ373" s="477"/>
      <c r="TUM373" s="477"/>
      <c r="TUR373" s="477"/>
      <c r="TUU373" s="477"/>
      <c r="TUZ373" s="477"/>
      <c r="TVC373" s="477"/>
      <c r="TVH373" s="477"/>
      <c r="TVK373" s="477"/>
      <c r="TVP373" s="477"/>
      <c r="TVS373" s="477"/>
      <c r="TVX373" s="477"/>
      <c r="TWA373" s="477"/>
      <c r="TWF373" s="477"/>
      <c r="TWI373" s="477"/>
      <c r="TWN373" s="477"/>
      <c r="TWQ373" s="477"/>
      <c r="TWV373" s="477"/>
      <c r="TWY373" s="477"/>
      <c r="TXD373" s="477"/>
      <c r="TXG373" s="477"/>
      <c r="TXL373" s="477"/>
      <c r="TXO373" s="477"/>
      <c r="TXT373" s="477"/>
      <c r="TXW373" s="477"/>
      <c r="TYB373" s="477"/>
      <c r="TYE373" s="477"/>
      <c r="TYJ373" s="477"/>
      <c r="TYM373" s="477"/>
      <c r="TYR373" s="477"/>
      <c r="TYU373" s="477"/>
      <c r="TYZ373" s="477"/>
      <c r="TZC373" s="477"/>
      <c r="TZH373" s="477"/>
      <c r="TZK373" s="477"/>
      <c r="TZP373" s="477"/>
      <c r="TZS373" s="477"/>
      <c r="TZX373" s="477"/>
      <c r="UAA373" s="477"/>
      <c r="UAF373" s="477"/>
      <c r="UAI373" s="477"/>
      <c r="UAN373" s="477"/>
      <c r="UAQ373" s="477"/>
      <c r="UAV373" s="477"/>
      <c r="UAY373" s="477"/>
      <c r="UBD373" s="477"/>
      <c r="UBG373" s="477"/>
      <c r="UBL373" s="477"/>
      <c r="UBO373" s="477"/>
      <c r="UBT373" s="477"/>
      <c r="UBW373" s="477"/>
      <c r="UCB373" s="477"/>
      <c r="UCE373" s="477"/>
      <c r="UCJ373" s="477"/>
      <c r="UCM373" s="477"/>
      <c r="UCR373" s="477"/>
      <c r="UCU373" s="477"/>
      <c r="UCZ373" s="477"/>
      <c r="UDC373" s="477"/>
      <c r="UDH373" s="477"/>
      <c r="UDK373" s="477"/>
      <c r="UDP373" s="477"/>
      <c r="UDS373" s="477"/>
      <c r="UDX373" s="477"/>
      <c r="UEA373" s="477"/>
      <c r="UEF373" s="477"/>
      <c r="UEI373" s="477"/>
      <c r="UEN373" s="477"/>
      <c r="UEQ373" s="477"/>
      <c r="UEV373" s="477"/>
      <c r="UEY373" s="477"/>
      <c r="UFD373" s="477"/>
      <c r="UFG373" s="477"/>
      <c r="UFL373" s="477"/>
      <c r="UFO373" s="477"/>
      <c r="UFT373" s="477"/>
      <c r="UFW373" s="477"/>
      <c r="UGB373" s="477"/>
      <c r="UGE373" s="477"/>
      <c r="UGJ373" s="477"/>
      <c r="UGM373" s="477"/>
      <c r="UGR373" s="477"/>
      <c r="UGU373" s="477"/>
      <c r="UGZ373" s="477"/>
      <c r="UHC373" s="477"/>
      <c r="UHH373" s="477"/>
      <c r="UHK373" s="477"/>
      <c r="UHP373" s="477"/>
      <c r="UHS373" s="477"/>
      <c r="UHX373" s="477"/>
      <c r="UIA373" s="477"/>
      <c r="UIF373" s="477"/>
      <c r="UII373" s="477"/>
      <c r="UIN373" s="477"/>
      <c r="UIQ373" s="477"/>
      <c r="UIV373" s="477"/>
      <c r="UIY373" s="477"/>
      <c r="UJD373" s="477"/>
      <c r="UJG373" s="477"/>
      <c r="UJL373" s="477"/>
      <c r="UJO373" s="477"/>
      <c r="UJT373" s="477"/>
      <c r="UJW373" s="477"/>
      <c r="UKB373" s="477"/>
      <c r="UKE373" s="477"/>
      <c r="UKJ373" s="477"/>
      <c r="UKM373" s="477"/>
      <c r="UKR373" s="477"/>
      <c r="UKU373" s="477"/>
      <c r="UKZ373" s="477"/>
      <c r="ULC373" s="477"/>
      <c r="ULH373" s="477"/>
      <c r="ULK373" s="477"/>
      <c r="ULP373" s="477"/>
      <c r="ULS373" s="477"/>
      <c r="ULX373" s="477"/>
      <c r="UMA373" s="477"/>
      <c r="UMF373" s="477"/>
      <c r="UMI373" s="477"/>
      <c r="UMN373" s="477"/>
      <c r="UMQ373" s="477"/>
      <c r="UMV373" s="477"/>
      <c r="UMY373" s="477"/>
      <c r="UND373" s="477"/>
      <c r="UNG373" s="477"/>
      <c r="UNL373" s="477"/>
      <c r="UNO373" s="477"/>
      <c r="UNT373" s="477"/>
      <c r="UNW373" s="477"/>
      <c r="UOB373" s="477"/>
      <c r="UOE373" s="477"/>
      <c r="UOJ373" s="477"/>
      <c r="UOM373" s="477"/>
      <c r="UOR373" s="477"/>
      <c r="UOU373" s="477"/>
      <c r="UOZ373" s="477"/>
      <c r="UPC373" s="477"/>
      <c r="UPH373" s="477"/>
      <c r="UPK373" s="477"/>
      <c r="UPP373" s="477"/>
      <c r="UPS373" s="477"/>
      <c r="UPX373" s="477"/>
      <c r="UQA373" s="477"/>
      <c r="UQF373" s="477"/>
      <c r="UQI373" s="477"/>
      <c r="UQN373" s="477"/>
      <c r="UQQ373" s="477"/>
      <c r="UQV373" s="477"/>
      <c r="UQY373" s="477"/>
      <c r="URD373" s="477"/>
      <c r="URG373" s="477"/>
      <c r="URL373" s="477"/>
      <c r="URO373" s="477"/>
      <c r="URT373" s="477"/>
      <c r="URW373" s="477"/>
      <c r="USB373" s="477"/>
      <c r="USE373" s="477"/>
      <c r="USJ373" s="477"/>
      <c r="USM373" s="477"/>
      <c r="USR373" s="477"/>
      <c r="USU373" s="477"/>
      <c r="USZ373" s="477"/>
      <c r="UTC373" s="477"/>
      <c r="UTH373" s="477"/>
      <c r="UTK373" s="477"/>
      <c r="UTP373" s="477"/>
      <c r="UTS373" s="477"/>
      <c r="UTX373" s="477"/>
      <c r="UUA373" s="477"/>
      <c r="UUF373" s="477"/>
      <c r="UUI373" s="477"/>
      <c r="UUN373" s="477"/>
      <c r="UUQ373" s="477"/>
      <c r="UUV373" s="477"/>
      <c r="UUY373" s="477"/>
      <c r="UVD373" s="477"/>
      <c r="UVG373" s="477"/>
      <c r="UVL373" s="477"/>
      <c r="UVO373" s="477"/>
      <c r="UVT373" s="477"/>
      <c r="UVW373" s="477"/>
      <c r="UWB373" s="477"/>
      <c r="UWE373" s="477"/>
      <c r="UWJ373" s="477"/>
      <c r="UWM373" s="477"/>
      <c r="UWR373" s="477"/>
      <c r="UWU373" s="477"/>
      <c r="UWZ373" s="477"/>
      <c r="UXC373" s="477"/>
      <c r="UXH373" s="477"/>
      <c r="UXK373" s="477"/>
      <c r="UXP373" s="477"/>
      <c r="UXS373" s="477"/>
      <c r="UXX373" s="477"/>
      <c r="UYA373" s="477"/>
      <c r="UYF373" s="477"/>
      <c r="UYI373" s="477"/>
      <c r="UYN373" s="477"/>
      <c r="UYQ373" s="477"/>
      <c r="UYV373" s="477"/>
      <c r="UYY373" s="477"/>
      <c r="UZD373" s="477"/>
      <c r="UZG373" s="477"/>
      <c r="UZL373" s="477"/>
      <c r="UZO373" s="477"/>
      <c r="UZT373" s="477"/>
      <c r="UZW373" s="477"/>
      <c r="VAB373" s="477"/>
      <c r="VAE373" s="477"/>
      <c r="VAJ373" s="477"/>
      <c r="VAM373" s="477"/>
      <c r="VAR373" s="477"/>
      <c r="VAU373" s="477"/>
      <c r="VAZ373" s="477"/>
      <c r="VBC373" s="477"/>
      <c r="VBH373" s="477"/>
      <c r="VBK373" s="477"/>
      <c r="VBP373" s="477"/>
      <c r="VBS373" s="477"/>
      <c r="VBX373" s="477"/>
      <c r="VCA373" s="477"/>
      <c r="VCF373" s="477"/>
      <c r="VCI373" s="477"/>
      <c r="VCN373" s="477"/>
      <c r="VCQ373" s="477"/>
      <c r="VCV373" s="477"/>
      <c r="VCY373" s="477"/>
      <c r="VDD373" s="477"/>
      <c r="VDG373" s="477"/>
      <c r="VDL373" s="477"/>
      <c r="VDO373" s="477"/>
      <c r="VDT373" s="477"/>
      <c r="VDW373" s="477"/>
      <c r="VEB373" s="477"/>
      <c r="VEE373" s="477"/>
      <c r="VEJ373" s="477"/>
      <c r="VEM373" s="477"/>
      <c r="VER373" s="477"/>
      <c r="VEU373" s="477"/>
      <c r="VEZ373" s="477"/>
      <c r="VFC373" s="477"/>
      <c r="VFH373" s="477"/>
      <c r="VFK373" s="477"/>
      <c r="VFP373" s="477"/>
      <c r="VFS373" s="477"/>
      <c r="VFX373" s="477"/>
      <c r="VGA373" s="477"/>
      <c r="VGF373" s="477"/>
      <c r="VGI373" s="477"/>
      <c r="VGN373" s="477"/>
      <c r="VGQ373" s="477"/>
      <c r="VGV373" s="477"/>
      <c r="VGY373" s="477"/>
      <c r="VHD373" s="477"/>
      <c r="VHG373" s="477"/>
      <c r="VHL373" s="477"/>
      <c r="VHO373" s="477"/>
      <c r="VHT373" s="477"/>
      <c r="VHW373" s="477"/>
      <c r="VIB373" s="477"/>
      <c r="VIE373" s="477"/>
      <c r="VIJ373" s="477"/>
      <c r="VIM373" s="477"/>
      <c r="VIR373" s="477"/>
      <c r="VIU373" s="477"/>
      <c r="VIZ373" s="477"/>
      <c r="VJC373" s="477"/>
      <c r="VJH373" s="477"/>
      <c r="VJK373" s="477"/>
      <c r="VJP373" s="477"/>
      <c r="VJS373" s="477"/>
      <c r="VJX373" s="477"/>
      <c r="VKA373" s="477"/>
      <c r="VKF373" s="477"/>
      <c r="VKI373" s="477"/>
      <c r="VKN373" s="477"/>
      <c r="VKQ373" s="477"/>
      <c r="VKV373" s="477"/>
      <c r="VKY373" s="477"/>
      <c r="VLD373" s="477"/>
      <c r="VLG373" s="477"/>
      <c r="VLL373" s="477"/>
      <c r="VLO373" s="477"/>
      <c r="VLT373" s="477"/>
      <c r="VLW373" s="477"/>
      <c r="VMB373" s="477"/>
      <c r="VME373" s="477"/>
      <c r="VMJ373" s="477"/>
      <c r="VMM373" s="477"/>
      <c r="VMR373" s="477"/>
      <c r="VMU373" s="477"/>
      <c r="VMZ373" s="477"/>
      <c r="VNC373" s="477"/>
      <c r="VNH373" s="477"/>
      <c r="VNK373" s="477"/>
      <c r="VNP373" s="477"/>
      <c r="VNS373" s="477"/>
      <c r="VNX373" s="477"/>
      <c r="VOA373" s="477"/>
      <c r="VOF373" s="477"/>
      <c r="VOI373" s="477"/>
      <c r="VON373" s="477"/>
      <c r="VOQ373" s="477"/>
      <c r="VOV373" s="477"/>
      <c r="VOY373" s="477"/>
      <c r="VPD373" s="477"/>
      <c r="VPG373" s="477"/>
      <c r="VPL373" s="477"/>
      <c r="VPO373" s="477"/>
      <c r="VPT373" s="477"/>
      <c r="VPW373" s="477"/>
      <c r="VQB373" s="477"/>
      <c r="VQE373" s="477"/>
      <c r="VQJ373" s="477"/>
      <c r="VQM373" s="477"/>
      <c r="VQR373" s="477"/>
      <c r="VQU373" s="477"/>
      <c r="VQZ373" s="477"/>
      <c r="VRC373" s="477"/>
      <c r="VRH373" s="477"/>
      <c r="VRK373" s="477"/>
      <c r="VRP373" s="477"/>
      <c r="VRS373" s="477"/>
      <c r="VRX373" s="477"/>
      <c r="VSA373" s="477"/>
      <c r="VSF373" s="477"/>
      <c r="VSI373" s="477"/>
      <c r="VSN373" s="477"/>
      <c r="VSQ373" s="477"/>
      <c r="VSV373" s="477"/>
      <c r="VSY373" s="477"/>
      <c r="VTD373" s="477"/>
      <c r="VTG373" s="477"/>
      <c r="VTL373" s="477"/>
      <c r="VTO373" s="477"/>
      <c r="VTT373" s="477"/>
      <c r="VTW373" s="477"/>
      <c r="VUB373" s="477"/>
      <c r="VUE373" s="477"/>
      <c r="VUJ373" s="477"/>
      <c r="VUM373" s="477"/>
      <c r="VUR373" s="477"/>
      <c r="VUU373" s="477"/>
      <c r="VUZ373" s="477"/>
      <c r="VVC373" s="477"/>
      <c r="VVH373" s="477"/>
      <c r="VVK373" s="477"/>
      <c r="VVP373" s="477"/>
      <c r="VVS373" s="477"/>
      <c r="VVX373" s="477"/>
      <c r="VWA373" s="477"/>
      <c r="VWF373" s="477"/>
      <c r="VWI373" s="477"/>
      <c r="VWN373" s="477"/>
      <c r="VWQ373" s="477"/>
      <c r="VWV373" s="477"/>
      <c r="VWY373" s="477"/>
      <c r="VXD373" s="477"/>
      <c r="VXG373" s="477"/>
      <c r="VXL373" s="477"/>
      <c r="VXO373" s="477"/>
      <c r="VXT373" s="477"/>
      <c r="VXW373" s="477"/>
      <c r="VYB373" s="477"/>
      <c r="VYE373" s="477"/>
      <c r="VYJ373" s="477"/>
      <c r="VYM373" s="477"/>
      <c r="VYR373" s="477"/>
      <c r="VYU373" s="477"/>
      <c r="VYZ373" s="477"/>
      <c r="VZC373" s="477"/>
      <c r="VZH373" s="477"/>
      <c r="VZK373" s="477"/>
      <c r="VZP373" s="477"/>
      <c r="VZS373" s="477"/>
      <c r="VZX373" s="477"/>
      <c r="WAA373" s="477"/>
      <c r="WAF373" s="477"/>
      <c r="WAI373" s="477"/>
      <c r="WAN373" s="477"/>
      <c r="WAQ373" s="477"/>
      <c r="WAV373" s="477"/>
      <c r="WAY373" s="477"/>
      <c r="WBD373" s="477"/>
      <c r="WBG373" s="477"/>
      <c r="WBL373" s="477"/>
      <c r="WBO373" s="477"/>
      <c r="WBT373" s="477"/>
      <c r="WBW373" s="477"/>
      <c r="WCB373" s="477"/>
      <c r="WCE373" s="477"/>
      <c r="WCJ373" s="477"/>
      <c r="WCM373" s="477"/>
      <c r="WCR373" s="477"/>
      <c r="WCU373" s="477"/>
      <c r="WCZ373" s="477"/>
      <c r="WDC373" s="477"/>
      <c r="WDH373" s="477"/>
      <c r="WDK373" s="477"/>
      <c r="WDP373" s="477"/>
      <c r="WDS373" s="477"/>
      <c r="WDX373" s="477"/>
      <c r="WEA373" s="477"/>
      <c r="WEF373" s="477"/>
      <c r="WEI373" s="477"/>
      <c r="WEN373" s="477"/>
      <c r="WEQ373" s="477"/>
      <c r="WEV373" s="477"/>
      <c r="WEY373" s="477"/>
      <c r="WFD373" s="477"/>
      <c r="WFG373" s="477"/>
      <c r="WFL373" s="477"/>
      <c r="WFO373" s="477"/>
      <c r="WFT373" s="477"/>
      <c r="WFW373" s="477"/>
      <c r="WGB373" s="477"/>
      <c r="WGE373" s="477"/>
      <c r="WGJ373" s="477"/>
      <c r="WGM373" s="477"/>
      <c r="WGR373" s="477"/>
      <c r="WGU373" s="477"/>
      <c r="WGZ373" s="477"/>
      <c r="WHC373" s="477"/>
      <c r="WHH373" s="477"/>
      <c r="WHK373" s="477"/>
      <c r="WHP373" s="477"/>
      <c r="WHS373" s="477"/>
      <c r="WHX373" s="477"/>
      <c r="WIA373" s="477"/>
      <c r="WIF373" s="477"/>
      <c r="WII373" s="477"/>
      <c r="WIN373" s="477"/>
      <c r="WIQ373" s="477"/>
      <c r="WIV373" s="477"/>
      <c r="WIY373" s="477"/>
      <c r="WJD373" s="477"/>
      <c r="WJG373" s="477"/>
      <c r="WJL373" s="477"/>
      <c r="WJO373" s="477"/>
      <c r="WJT373" s="477"/>
      <c r="WJW373" s="477"/>
      <c r="WKB373" s="477"/>
      <c r="WKE373" s="477"/>
      <c r="WKJ373" s="477"/>
      <c r="WKM373" s="477"/>
      <c r="WKR373" s="477"/>
      <c r="WKU373" s="477"/>
      <c r="WKZ373" s="477"/>
      <c r="WLC373" s="477"/>
      <c r="WLH373" s="477"/>
      <c r="WLK373" s="477"/>
      <c r="WLP373" s="477"/>
      <c r="WLS373" s="477"/>
      <c r="WLX373" s="477"/>
      <c r="WMA373" s="477"/>
      <c r="WMF373" s="477"/>
      <c r="WMI373" s="477"/>
      <c r="WMN373" s="477"/>
      <c r="WMQ373" s="477"/>
      <c r="WMV373" s="477"/>
      <c r="WMY373" s="477"/>
      <c r="WND373" s="477"/>
      <c r="WNG373" s="477"/>
      <c r="WNL373" s="477"/>
      <c r="WNO373" s="477"/>
      <c r="WNT373" s="477"/>
      <c r="WNW373" s="477"/>
      <c r="WOB373" s="477"/>
      <c r="WOE373" s="477"/>
      <c r="WOJ373" s="477"/>
      <c r="WOM373" s="477"/>
      <c r="WOR373" s="477"/>
      <c r="WOU373" s="477"/>
      <c r="WOZ373" s="477"/>
      <c r="WPC373" s="477"/>
      <c r="WPH373" s="477"/>
      <c r="WPK373" s="477"/>
      <c r="WPP373" s="477"/>
      <c r="WPS373" s="477"/>
      <c r="WPX373" s="477"/>
      <c r="WQA373" s="477"/>
      <c r="WQF373" s="477"/>
      <c r="WQI373" s="477"/>
      <c r="WQN373" s="477"/>
      <c r="WQQ373" s="477"/>
      <c r="WQV373" s="477"/>
      <c r="WQY373" s="477"/>
      <c r="WRD373" s="477"/>
      <c r="WRG373" s="477"/>
      <c r="WRL373" s="477"/>
      <c r="WRO373" s="477"/>
      <c r="WRT373" s="477"/>
      <c r="WRW373" s="477"/>
      <c r="WSB373" s="477"/>
      <c r="WSE373" s="477"/>
      <c r="WSJ373" s="477"/>
      <c r="WSM373" s="477"/>
      <c r="WSR373" s="477"/>
      <c r="WSU373" s="477"/>
      <c r="WSZ373" s="477"/>
      <c r="WTC373" s="477"/>
      <c r="WTH373" s="477"/>
      <c r="WTK373" s="477"/>
      <c r="WTP373" s="477"/>
      <c r="WTS373" s="477"/>
      <c r="WTX373" s="477"/>
      <c r="WUA373" s="477"/>
      <c r="WUF373" s="477"/>
      <c r="WUI373" s="477"/>
      <c r="WUN373" s="477"/>
      <c r="WUQ373" s="477"/>
      <c r="WUV373" s="477"/>
      <c r="WUY373" s="477"/>
      <c r="WVD373" s="477"/>
      <c r="WVG373" s="477"/>
      <c r="WVL373" s="477"/>
      <c r="WVO373" s="477"/>
      <c r="WVT373" s="477"/>
      <c r="WVW373" s="477"/>
      <c r="WWB373" s="477"/>
      <c r="WWE373" s="477"/>
      <c r="WWJ373" s="477"/>
      <c r="WWM373" s="477"/>
      <c r="WWR373" s="477"/>
      <c r="WWU373" s="477"/>
      <c r="WWZ373" s="477"/>
      <c r="WXC373" s="477"/>
      <c r="WXH373" s="477"/>
      <c r="WXK373" s="477"/>
      <c r="WXP373" s="477"/>
      <c r="WXS373" s="477"/>
      <c r="WXX373" s="477"/>
      <c r="WYA373" s="477"/>
      <c r="WYF373" s="477"/>
      <c r="WYI373" s="477"/>
      <c r="WYN373" s="477"/>
      <c r="WYQ373" s="477"/>
      <c r="WYV373" s="477"/>
      <c r="WYY373" s="477"/>
      <c r="WZD373" s="477"/>
      <c r="WZG373" s="477"/>
      <c r="WZL373" s="477"/>
      <c r="WZO373" s="477"/>
      <c r="WZT373" s="477"/>
      <c r="WZW373" s="477"/>
      <c r="XAB373" s="477"/>
      <c r="XAE373" s="477"/>
      <c r="XAJ373" s="477"/>
      <c r="XAM373" s="477"/>
      <c r="XAR373" s="477"/>
      <c r="XAU373" s="477"/>
      <c r="XAZ373" s="477"/>
      <c r="XBC373" s="477"/>
      <c r="XBH373" s="477"/>
      <c r="XBK373" s="477"/>
      <c r="XBP373" s="477"/>
      <c r="XBS373" s="477"/>
      <c r="XBX373" s="477"/>
      <c r="XCA373" s="477"/>
      <c r="XCF373" s="477"/>
      <c r="XCI373" s="477"/>
      <c r="XCN373" s="477"/>
      <c r="XCQ373" s="477"/>
      <c r="XCV373" s="477"/>
      <c r="XCY373" s="477"/>
      <c r="XDD373" s="477"/>
      <c r="XDG373" s="477"/>
      <c r="XDL373" s="477"/>
      <c r="XDO373" s="477"/>
      <c r="XDT373" s="477"/>
      <c r="XDW373" s="477"/>
      <c r="XEB373" s="477"/>
      <c r="XEE373" s="477"/>
      <c r="XEJ373" s="477"/>
      <c r="XEM373" s="477"/>
      <c r="XER373" s="477"/>
      <c r="XEU373" s="477"/>
      <c r="XEZ373" s="477"/>
      <c r="XFC373" s="477"/>
    </row>
    <row r="374" spans="1:1023 1028:2047 2052:3071 3076:4095 4100:5119 5124:6143 6148:7167 7172:8191 8196:9215 9220:10239 10244:11263 11268:12287 12292:13311 13316:14335 14340:15359 15364:16383" ht="28.5" customHeight="1" x14ac:dyDescent="0.25">
      <c r="A374" s="158" t="str">
        <f>+'PAI 2025 GPS rempl2)'!A384</f>
        <v>72.3.1</v>
      </c>
      <c r="B374" s="60" t="str">
        <f>VLOOKUP(A374,'Dimensión 3-Gestión con Valor'!$B$10:$B$379,1,0)</f>
        <v>72.3.1</v>
      </c>
      <c r="C374" s="158" t="s">
        <v>933</v>
      </c>
      <c r="D374" s="158">
        <v>2</v>
      </c>
      <c r="E374" s="158" t="s">
        <v>489</v>
      </c>
      <c r="F374" s="158" t="s">
        <v>960</v>
      </c>
      <c r="G374" s="158" t="s">
        <v>19</v>
      </c>
      <c r="H374" s="158" t="s">
        <v>1795</v>
      </c>
      <c r="I374" s="158" t="s">
        <v>1795</v>
      </c>
      <c r="J374" s="158" t="s">
        <v>1795</v>
      </c>
      <c r="K374" s="158" t="s">
        <v>19</v>
      </c>
      <c r="L374" s="158" t="s">
        <v>19</v>
      </c>
      <c r="M374" s="158" t="s">
        <v>19</v>
      </c>
      <c r="N374" s="158" t="s">
        <v>720</v>
      </c>
      <c r="O374" s="158" t="s">
        <v>19</v>
      </c>
      <c r="P374" s="158" t="s">
        <v>343</v>
      </c>
      <c r="Q374" s="158">
        <v>15</v>
      </c>
      <c r="R374" s="158">
        <v>1</v>
      </c>
      <c r="S374" s="158" t="s">
        <v>487</v>
      </c>
      <c r="T374" s="158" t="s">
        <v>961</v>
      </c>
      <c r="U374" s="165">
        <v>45691</v>
      </c>
      <c r="V374" s="165">
        <v>45730</v>
      </c>
      <c r="W374" s="158" t="s">
        <v>933</v>
      </c>
      <c r="X374" s="359">
        <v>3.75</v>
      </c>
      <c r="Y374" s="158">
        <v>100</v>
      </c>
      <c r="Z374" s="158" t="s">
        <v>2527</v>
      </c>
      <c r="AA374" s="165">
        <v>45730</v>
      </c>
      <c r="AB374" s="158">
        <v>100</v>
      </c>
      <c r="AC374" s="158" t="s">
        <v>2528</v>
      </c>
      <c r="AD374" s="165">
        <v>45730</v>
      </c>
      <c r="AE374" s="158">
        <v>100</v>
      </c>
      <c r="AF374" s="158">
        <v>3.75</v>
      </c>
    </row>
    <row r="375" spans="1:1023 1028:2047 2052:3071 3076:4095 4100:5119 5124:6143 6148:7167 7172:8191 8196:9215 9220:10239 10244:11263 11268:12287 12292:13311 13316:14335 14340:15359 15364:16383" ht="28.5" customHeight="1" x14ac:dyDescent="0.25">
      <c r="A375" s="158" t="str">
        <f>+'PAI 2025 GPS rempl2)'!A385</f>
        <v>72.3.2</v>
      </c>
      <c r="B375" s="60" t="str">
        <f>VLOOKUP(A375,'Dimensión 3-Gestión con Valor'!$B$10:$B$379,1,0)</f>
        <v>72.3.2</v>
      </c>
      <c r="C375" s="158" t="s">
        <v>933</v>
      </c>
      <c r="D375" s="158">
        <v>2</v>
      </c>
      <c r="E375" s="158" t="s">
        <v>489</v>
      </c>
      <c r="F375" s="158" t="s">
        <v>962</v>
      </c>
      <c r="G375" s="158" t="s">
        <v>19</v>
      </c>
      <c r="H375" s="158" t="s">
        <v>1795</v>
      </c>
      <c r="I375" s="158" t="s">
        <v>1795</v>
      </c>
      <c r="J375" s="158" t="s">
        <v>1795</v>
      </c>
      <c r="K375" s="158" t="s">
        <v>19</v>
      </c>
      <c r="L375" s="158" t="s">
        <v>19</v>
      </c>
      <c r="M375" s="158" t="s">
        <v>19</v>
      </c>
      <c r="N375" s="158" t="s">
        <v>720</v>
      </c>
      <c r="O375" s="158" t="s">
        <v>19</v>
      </c>
      <c r="P375" s="158" t="s">
        <v>344</v>
      </c>
      <c r="Q375" s="158">
        <v>15</v>
      </c>
      <c r="R375" s="158">
        <v>1</v>
      </c>
      <c r="S375" s="158" t="s">
        <v>487</v>
      </c>
      <c r="T375" s="158" t="s">
        <v>963</v>
      </c>
      <c r="U375" s="165">
        <v>45734</v>
      </c>
      <c r="V375" s="165">
        <v>45898</v>
      </c>
      <c r="W375" s="158" t="s">
        <v>964</v>
      </c>
      <c r="X375" s="359">
        <v>3.75</v>
      </c>
      <c r="Y375" s="158">
        <v>6</v>
      </c>
      <c r="Z375" s="158" t="s">
        <v>2770</v>
      </c>
      <c r="AA375" s="165"/>
      <c r="AB375" s="158">
        <v>0</v>
      </c>
      <c r="AC375" s="158" t="s">
        <v>2771</v>
      </c>
      <c r="AD375" s="165"/>
      <c r="AE375" s="158">
        <v>0</v>
      </c>
      <c r="AF375" s="158">
        <v>0</v>
      </c>
    </row>
    <row r="376" spans="1:1023 1028:2047 2052:3071 3076:4095 4100:5119 5124:6143 6148:7167 7172:8191 8196:9215 9220:10239 10244:11263 11268:12287 12292:13311 13316:14335 14340:15359 15364:16383" ht="28.5" customHeight="1" x14ac:dyDescent="0.25">
      <c r="A376" s="158" t="str">
        <f>+'PAI 2025 GPS rempl2)'!A386</f>
        <v>72.3.3</v>
      </c>
      <c r="B376" s="60" t="str">
        <f>VLOOKUP(A376,'Dimensión 3-Gestión con Valor'!$B$10:$B$379,1,0)</f>
        <v>72.3.3</v>
      </c>
      <c r="C376" s="158" t="s">
        <v>933</v>
      </c>
      <c r="D376" s="158">
        <v>2</v>
      </c>
      <c r="E376" s="158" t="s">
        <v>489</v>
      </c>
      <c r="F376" s="158" t="s">
        <v>965</v>
      </c>
      <c r="G376" s="158" t="s">
        <v>19</v>
      </c>
      <c r="H376" s="158">
        <v>0</v>
      </c>
      <c r="I376" s="158">
        <v>0</v>
      </c>
      <c r="J376" s="158">
        <v>0</v>
      </c>
      <c r="K376" s="158" t="s">
        <v>19</v>
      </c>
      <c r="L376" s="158" t="s">
        <v>19</v>
      </c>
      <c r="M376" s="158" t="s">
        <v>19</v>
      </c>
      <c r="N376" s="158" t="s">
        <v>720</v>
      </c>
      <c r="O376" s="158" t="s">
        <v>19</v>
      </c>
      <c r="P376" s="158" t="s">
        <v>345</v>
      </c>
      <c r="Q376" s="158">
        <v>20</v>
      </c>
      <c r="R376" s="158">
        <v>1</v>
      </c>
      <c r="S376" s="165" t="s">
        <v>487</v>
      </c>
      <c r="T376" s="165" t="s">
        <v>966</v>
      </c>
      <c r="U376" s="165">
        <v>45748</v>
      </c>
      <c r="V376" s="165">
        <v>45812</v>
      </c>
      <c r="W376" s="158" t="s">
        <v>933</v>
      </c>
      <c r="X376" s="359">
        <v>5</v>
      </c>
      <c r="Y376" s="158">
        <v>100</v>
      </c>
      <c r="Z376" s="158" t="s">
        <v>2529</v>
      </c>
      <c r="AA376" s="165">
        <v>45811</v>
      </c>
      <c r="AB376" s="158">
        <v>100</v>
      </c>
      <c r="AC376" s="158" t="s">
        <v>2772</v>
      </c>
      <c r="AD376" s="165">
        <v>45811</v>
      </c>
      <c r="AE376" s="158">
        <v>100</v>
      </c>
      <c r="AF376" s="158">
        <v>5</v>
      </c>
    </row>
    <row r="377" spans="1:1023 1028:2047 2052:3071 3076:4095 4100:5119 5124:6143 6148:7167 7172:8191 8196:9215 9220:10239 10244:11263 11268:12287 12292:13311 13316:14335 14340:15359 15364:16383" ht="75" x14ac:dyDescent="0.25">
      <c r="A377" s="35" t="str">
        <f>+'PAI 2025 GPS rempl2)'!A388</f>
        <v>72.3.5</v>
      </c>
      <c r="B377" s="60" t="str">
        <f>VLOOKUP(A377,'Dimensión 3-Gestión con Valor'!$B$10:$B$379,1,0)</f>
        <v>72.3.5</v>
      </c>
      <c r="C377" s="158" t="s">
        <v>933</v>
      </c>
      <c r="D377" s="158">
        <v>2</v>
      </c>
      <c r="E377" s="158" t="s">
        <v>489</v>
      </c>
      <c r="F377" s="158" t="s">
        <v>970</v>
      </c>
      <c r="G377" s="158" t="s">
        <v>19</v>
      </c>
      <c r="H377" s="158" t="s">
        <v>1795</v>
      </c>
      <c r="I377" s="158" t="s">
        <v>1795</v>
      </c>
      <c r="J377" s="158" t="s">
        <v>1795</v>
      </c>
      <c r="K377" s="158" t="s">
        <v>19</v>
      </c>
      <c r="L377" s="158" t="s">
        <v>19</v>
      </c>
      <c r="M377" s="158" t="s">
        <v>19</v>
      </c>
      <c r="N377" s="158" t="s">
        <v>720</v>
      </c>
      <c r="O377" s="158" t="s">
        <v>19</v>
      </c>
      <c r="P377" s="158" t="s">
        <v>347</v>
      </c>
      <c r="Q377" s="158">
        <v>50</v>
      </c>
      <c r="R377" s="158">
        <v>1</v>
      </c>
      <c r="S377" s="158" t="s">
        <v>487</v>
      </c>
      <c r="T377" s="158" t="s">
        <v>971</v>
      </c>
      <c r="U377" s="165">
        <v>45828</v>
      </c>
      <c r="V377" s="165">
        <v>45989</v>
      </c>
      <c r="W377" s="158" t="s">
        <v>969</v>
      </c>
      <c r="X377" s="359">
        <v>12.5</v>
      </c>
      <c r="Y377" s="158">
        <v>35</v>
      </c>
      <c r="Z377" s="158" t="s">
        <v>2773</v>
      </c>
      <c r="AA377" s="165"/>
      <c r="AB377" s="158">
        <v>0</v>
      </c>
      <c r="AC377" s="158" t="s">
        <v>2530</v>
      </c>
      <c r="AD377" s="165"/>
      <c r="AE377" s="158"/>
      <c r="AF377" s="158">
        <v>0</v>
      </c>
    </row>
    <row r="378" spans="1:1023 1028:2047 2052:3071 3076:4095 4100:5119 5124:6143 6148:7167 7172:8191 8196:9215 9220:10239 10244:11263 11268:12287 12292:13311 13316:14335 14340:15359 15364:16383" ht="34.5" customHeight="1" x14ac:dyDescent="0.25">
      <c r="A378" s="359" t="str">
        <f>+'PAI 2025 GPS rempl2)'!A389</f>
        <v>72.4</v>
      </c>
      <c r="B378" s="359" t="str">
        <f>VLOOKUP(A378,'Dimensión 3-Gestión con Valor'!$B$10:$B$379,1,0)</f>
        <v>72.4</v>
      </c>
      <c r="C378" s="360" t="s">
        <v>933</v>
      </c>
      <c r="D378" s="359">
        <v>2</v>
      </c>
      <c r="E378" s="359" t="s">
        <v>482</v>
      </c>
      <c r="F378" s="360" t="s">
        <v>972</v>
      </c>
      <c r="G378" s="359" t="s">
        <v>484</v>
      </c>
      <c r="H378" s="359" t="s">
        <v>61</v>
      </c>
      <c r="I378" s="359" t="s">
        <v>1776</v>
      </c>
      <c r="J378" s="359" t="s">
        <v>1433</v>
      </c>
      <c r="K378" s="360" t="s">
        <v>1865</v>
      </c>
      <c r="L378" s="359" t="s">
        <v>485</v>
      </c>
      <c r="M378" s="359" t="s">
        <v>22</v>
      </c>
      <c r="N378" s="360" t="s">
        <v>720</v>
      </c>
      <c r="O378" s="359" t="s">
        <v>1600</v>
      </c>
      <c r="P378" s="359" t="s">
        <v>348</v>
      </c>
      <c r="Q378" s="359">
        <v>20</v>
      </c>
      <c r="R378" s="359">
        <v>30</v>
      </c>
      <c r="S378" s="360" t="s">
        <v>515</v>
      </c>
      <c r="T378" s="359" t="s">
        <v>973</v>
      </c>
      <c r="U378" s="360">
        <v>45672</v>
      </c>
      <c r="V378" s="360">
        <v>46006</v>
      </c>
      <c r="W378" s="359" t="s">
        <v>933</v>
      </c>
      <c r="X378" s="359">
        <v>20</v>
      </c>
      <c r="Y378" s="359">
        <v>19</v>
      </c>
      <c r="Z378" s="359" t="s">
        <v>2774</v>
      </c>
      <c r="AA378" s="360"/>
      <c r="AB378" s="370">
        <v>19</v>
      </c>
      <c r="AC378" s="359" t="s">
        <v>2531</v>
      </c>
      <c r="AD378" s="360"/>
      <c r="AE378" s="368"/>
      <c r="AF378" s="359">
        <v>3.8</v>
      </c>
      <c r="AJ378" s="477"/>
      <c r="AM378" s="477"/>
      <c r="AR378" s="477"/>
      <c r="AU378" s="477"/>
      <c r="AZ378" s="477"/>
      <c r="BC378" s="477"/>
      <c r="BH378" s="477"/>
      <c r="BK378" s="477"/>
      <c r="BP378" s="477"/>
      <c r="BS378" s="477"/>
      <c r="BX378" s="477"/>
      <c r="CA378" s="477"/>
      <c r="CF378" s="477"/>
      <c r="CI378" s="477"/>
      <c r="CN378" s="477"/>
      <c r="CQ378" s="477"/>
      <c r="CV378" s="477"/>
      <c r="CY378" s="477"/>
      <c r="DD378" s="477"/>
      <c r="DG378" s="477"/>
      <c r="DL378" s="477"/>
      <c r="DO378" s="477"/>
      <c r="DT378" s="477"/>
      <c r="DW378" s="477"/>
      <c r="EB378" s="477"/>
      <c r="EE378" s="477"/>
      <c r="EJ378" s="477"/>
      <c r="EM378" s="477"/>
      <c r="ER378" s="477"/>
      <c r="EU378" s="477"/>
      <c r="EZ378" s="477"/>
      <c r="FC378" s="477"/>
      <c r="FH378" s="477"/>
      <c r="FK378" s="477"/>
      <c r="FP378" s="477"/>
      <c r="FS378" s="477"/>
      <c r="FX378" s="477"/>
      <c r="GA378" s="477"/>
      <c r="GF378" s="477"/>
      <c r="GI378" s="477"/>
      <c r="GN378" s="477"/>
      <c r="GQ378" s="477"/>
      <c r="GV378" s="477"/>
      <c r="GY378" s="477"/>
      <c r="HD378" s="477"/>
      <c r="HG378" s="477"/>
      <c r="HL378" s="477"/>
      <c r="HO378" s="477"/>
      <c r="HT378" s="477"/>
      <c r="HW378" s="477"/>
      <c r="IB378" s="477"/>
      <c r="IE378" s="477"/>
      <c r="IJ378" s="477"/>
      <c r="IM378" s="477"/>
      <c r="IR378" s="477"/>
      <c r="IU378" s="477"/>
      <c r="IZ378" s="477"/>
      <c r="JC378" s="477"/>
      <c r="JH378" s="477"/>
      <c r="JK378" s="477"/>
      <c r="JP378" s="477"/>
      <c r="JS378" s="477"/>
      <c r="JX378" s="477"/>
      <c r="KA378" s="477"/>
      <c r="KF378" s="477"/>
      <c r="KI378" s="477"/>
      <c r="KN378" s="477"/>
      <c r="KQ378" s="477"/>
      <c r="KV378" s="477"/>
      <c r="KY378" s="477"/>
      <c r="LD378" s="477"/>
      <c r="LG378" s="477"/>
      <c r="LL378" s="477"/>
      <c r="LO378" s="477"/>
      <c r="LT378" s="477"/>
      <c r="LW378" s="477"/>
      <c r="MB378" s="477"/>
      <c r="ME378" s="477"/>
      <c r="MJ378" s="477"/>
      <c r="MM378" s="477"/>
      <c r="MR378" s="477"/>
      <c r="MU378" s="477"/>
      <c r="MZ378" s="477"/>
      <c r="NC378" s="477"/>
      <c r="NH378" s="477"/>
      <c r="NK378" s="477"/>
      <c r="NP378" s="477"/>
      <c r="NS378" s="477"/>
      <c r="NX378" s="477"/>
      <c r="OA378" s="477"/>
      <c r="OF378" s="477"/>
      <c r="OI378" s="477"/>
      <c r="ON378" s="477"/>
      <c r="OQ378" s="477"/>
      <c r="OV378" s="477"/>
      <c r="OY378" s="477"/>
      <c r="PD378" s="477"/>
      <c r="PG378" s="477"/>
      <c r="PL378" s="477"/>
      <c r="PO378" s="477"/>
      <c r="PT378" s="477"/>
      <c r="PW378" s="477"/>
      <c r="QB378" s="477"/>
      <c r="QE378" s="477"/>
      <c r="QJ378" s="477"/>
      <c r="QM378" s="477"/>
      <c r="QR378" s="477"/>
      <c r="QU378" s="477"/>
      <c r="QZ378" s="477"/>
      <c r="RC378" s="477"/>
      <c r="RH378" s="477"/>
      <c r="RK378" s="477"/>
      <c r="RP378" s="477"/>
      <c r="RS378" s="477"/>
      <c r="RX378" s="477"/>
      <c r="SA378" s="477"/>
      <c r="SF378" s="477"/>
      <c r="SI378" s="477"/>
      <c r="SN378" s="477"/>
      <c r="SQ378" s="477"/>
      <c r="SV378" s="477"/>
      <c r="SY378" s="477"/>
      <c r="TD378" s="477"/>
      <c r="TG378" s="477"/>
      <c r="TL378" s="477"/>
      <c r="TO378" s="477"/>
      <c r="TT378" s="477"/>
      <c r="TW378" s="477"/>
      <c r="UB378" s="477"/>
      <c r="UE378" s="477"/>
      <c r="UJ378" s="477"/>
      <c r="UM378" s="477"/>
      <c r="UR378" s="477"/>
      <c r="UU378" s="477"/>
      <c r="UZ378" s="477"/>
      <c r="VC378" s="477"/>
      <c r="VH378" s="477"/>
      <c r="VK378" s="477"/>
      <c r="VP378" s="477"/>
      <c r="VS378" s="477"/>
      <c r="VX378" s="477"/>
      <c r="WA378" s="477"/>
      <c r="WF378" s="477"/>
      <c r="WI378" s="477"/>
      <c r="WN378" s="477"/>
      <c r="WQ378" s="477"/>
      <c r="WV378" s="477"/>
      <c r="WY378" s="477"/>
      <c r="XD378" s="477"/>
      <c r="XG378" s="477"/>
      <c r="XL378" s="477"/>
      <c r="XO378" s="477"/>
      <c r="XT378" s="477"/>
      <c r="XW378" s="477"/>
      <c r="YB378" s="477"/>
      <c r="YE378" s="477"/>
      <c r="YJ378" s="477"/>
      <c r="YM378" s="477"/>
      <c r="YR378" s="477"/>
      <c r="YU378" s="477"/>
      <c r="YZ378" s="477"/>
      <c r="ZC378" s="477"/>
      <c r="ZH378" s="477"/>
      <c r="ZK378" s="477"/>
      <c r="ZP378" s="477"/>
      <c r="ZS378" s="477"/>
      <c r="ZX378" s="477"/>
      <c r="AAA378" s="477"/>
      <c r="AAF378" s="477"/>
      <c r="AAI378" s="477"/>
      <c r="AAN378" s="477"/>
      <c r="AAQ378" s="477"/>
      <c r="AAV378" s="477"/>
      <c r="AAY378" s="477"/>
      <c r="ABD378" s="477"/>
      <c r="ABG378" s="477"/>
      <c r="ABL378" s="477"/>
      <c r="ABO378" s="477"/>
      <c r="ABT378" s="477"/>
      <c r="ABW378" s="477"/>
      <c r="ACB378" s="477"/>
      <c r="ACE378" s="477"/>
      <c r="ACJ378" s="477"/>
      <c r="ACM378" s="477"/>
      <c r="ACR378" s="477"/>
      <c r="ACU378" s="477"/>
      <c r="ACZ378" s="477"/>
      <c r="ADC378" s="477"/>
      <c r="ADH378" s="477"/>
      <c r="ADK378" s="477"/>
      <c r="ADP378" s="477"/>
      <c r="ADS378" s="477"/>
      <c r="ADX378" s="477"/>
      <c r="AEA378" s="477"/>
      <c r="AEF378" s="477"/>
      <c r="AEI378" s="477"/>
      <c r="AEN378" s="477"/>
      <c r="AEQ378" s="477"/>
      <c r="AEV378" s="477"/>
      <c r="AEY378" s="477"/>
      <c r="AFD378" s="477"/>
      <c r="AFG378" s="477"/>
      <c r="AFL378" s="477"/>
      <c r="AFO378" s="477"/>
      <c r="AFT378" s="477"/>
      <c r="AFW378" s="477"/>
      <c r="AGB378" s="477"/>
      <c r="AGE378" s="477"/>
      <c r="AGJ378" s="477"/>
      <c r="AGM378" s="477"/>
      <c r="AGR378" s="477"/>
      <c r="AGU378" s="477"/>
      <c r="AGZ378" s="477"/>
      <c r="AHC378" s="477"/>
      <c r="AHH378" s="477"/>
      <c r="AHK378" s="477"/>
      <c r="AHP378" s="477"/>
      <c r="AHS378" s="477"/>
      <c r="AHX378" s="477"/>
      <c r="AIA378" s="477"/>
      <c r="AIF378" s="477"/>
      <c r="AII378" s="477"/>
      <c r="AIN378" s="477"/>
      <c r="AIQ378" s="477"/>
      <c r="AIV378" s="477"/>
      <c r="AIY378" s="477"/>
      <c r="AJD378" s="477"/>
      <c r="AJG378" s="477"/>
      <c r="AJL378" s="477"/>
      <c r="AJO378" s="477"/>
      <c r="AJT378" s="477"/>
      <c r="AJW378" s="477"/>
      <c r="AKB378" s="477"/>
      <c r="AKE378" s="477"/>
      <c r="AKJ378" s="477"/>
      <c r="AKM378" s="477"/>
      <c r="AKR378" s="477"/>
      <c r="AKU378" s="477"/>
      <c r="AKZ378" s="477"/>
      <c r="ALC378" s="477"/>
      <c r="ALH378" s="477"/>
      <c r="ALK378" s="477"/>
      <c r="ALP378" s="477"/>
      <c r="ALS378" s="477"/>
      <c r="ALX378" s="477"/>
      <c r="AMA378" s="477"/>
      <c r="AMF378" s="477"/>
      <c r="AMI378" s="477"/>
      <c r="AMN378" s="477"/>
      <c r="AMQ378" s="477"/>
      <c r="AMV378" s="477"/>
      <c r="AMY378" s="477"/>
      <c r="AND378" s="477"/>
      <c r="ANG378" s="477"/>
      <c r="ANL378" s="477"/>
      <c r="ANO378" s="477"/>
      <c r="ANT378" s="477"/>
      <c r="ANW378" s="477"/>
      <c r="AOB378" s="477"/>
      <c r="AOE378" s="477"/>
      <c r="AOJ378" s="477"/>
      <c r="AOM378" s="477"/>
      <c r="AOR378" s="477"/>
      <c r="AOU378" s="477"/>
      <c r="AOZ378" s="477"/>
      <c r="APC378" s="477"/>
      <c r="APH378" s="477"/>
      <c r="APK378" s="477"/>
      <c r="APP378" s="477"/>
      <c r="APS378" s="477"/>
      <c r="APX378" s="477"/>
      <c r="AQA378" s="477"/>
      <c r="AQF378" s="477"/>
      <c r="AQI378" s="477"/>
      <c r="AQN378" s="477"/>
      <c r="AQQ378" s="477"/>
      <c r="AQV378" s="477"/>
      <c r="AQY378" s="477"/>
      <c r="ARD378" s="477"/>
      <c r="ARG378" s="477"/>
      <c r="ARL378" s="477"/>
      <c r="ARO378" s="477"/>
      <c r="ART378" s="477"/>
      <c r="ARW378" s="477"/>
      <c r="ASB378" s="477"/>
      <c r="ASE378" s="477"/>
      <c r="ASJ378" s="477"/>
      <c r="ASM378" s="477"/>
      <c r="ASR378" s="477"/>
      <c r="ASU378" s="477"/>
      <c r="ASZ378" s="477"/>
      <c r="ATC378" s="477"/>
      <c r="ATH378" s="477"/>
      <c r="ATK378" s="477"/>
      <c r="ATP378" s="477"/>
      <c r="ATS378" s="477"/>
      <c r="ATX378" s="477"/>
      <c r="AUA378" s="477"/>
      <c r="AUF378" s="477"/>
      <c r="AUI378" s="477"/>
      <c r="AUN378" s="477"/>
      <c r="AUQ378" s="477"/>
      <c r="AUV378" s="477"/>
      <c r="AUY378" s="477"/>
      <c r="AVD378" s="477"/>
      <c r="AVG378" s="477"/>
      <c r="AVL378" s="477"/>
      <c r="AVO378" s="477"/>
      <c r="AVT378" s="477"/>
      <c r="AVW378" s="477"/>
      <c r="AWB378" s="477"/>
      <c r="AWE378" s="477"/>
      <c r="AWJ378" s="477"/>
      <c r="AWM378" s="477"/>
      <c r="AWR378" s="477"/>
      <c r="AWU378" s="477"/>
      <c r="AWZ378" s="477"/>
      <c r="AXC378" s="477"/>
      <c r="AXH378" s="477"/>
      <c r="AXK378" s="477"/>
      <c r="AXP378" s="477"/>
      <c r="AXS378" s="477"/>
      <c r="AXX378" s="477"/>
      <c r="AYA378" s="477"/>
      <c r="AYF378" s="477"/>
      <c r="AYI378" s="477"/>
      <c r="AYN378" s="477"/>
      <c r="AYQ378" s="477"/>
      <c r="AYV378" s="477"/>
      <c r="AYY378" s="477"/>
      <c r="AZD378" s="477"/>
      <c r="AZG378" s="477"/>
      <c r="AZL378" s="477"/>
      <c r="AZO378" s="477"/>
      <c r="AZT378" s="477"/>
      <c r="AZW378" s="477"/>
      <c r="BAB378" s="477"/>
      <c r="BAE378" s="477"/>
      <c r="BAJ378" s="477"/>
      <c r="BAM378" s="477"/>
      <c r="BAR378" s="477"/>
      <c r="BAU378" s="477"/>
      <c r="BAZ378" s="477"/>
      <c r="BBC378" s="477"/>
      <c r="BBH378" s="477"/>
      <c r="BBK378" s="477"/>
      <c r="BBP378" s="477"/>
      <c r="BBS378" s="477"/>
      <c r="BBX378" s="477"/>
      <c r="BCA378" s="477"/>
      <c r="BCF378" s="477"/>
      <c r="BCI378" s="477"/>
      <c r="BCN378" s="477"/>
      <c r="BCQ378" s="477"/>
      <c r="BCV378" s="477"/>
      <c r="BCY378" s="477"/>
      <c r="BDD378" s="477"/>
      <c r="BDG378" s="477"/>
      <c r="BDL378" s="477"/>
      <c r="BDO378" s="477"/>
      <c r="BDT378" s="477"/>
      <c r="BDW378" s="477"/>
      <c r="BEB378" s="477"/>
      <c r="BEE378" s="477"/>
      <c r="BEJ378" s="477"/>
      <c r="BEM378" s="477"/>
      <c r="BER378" s="477"/>
      <c r="BEU378" s="477"/>
      <c r="BEZ378" s="477"/>
      <c r="BFC378" s="477"/>
      <c r="BFH378" s="477"/>
      <c r="BFK378" s="477"/>
      <c r="BFP378" s="477"/>
      <c r="BFS378" s="477"/>
      <c r="BFX378" s="477"/>
      <c r="BGA378" s="477"/>
      <c r="BGF378" s="477"/>
      <c r="BGI378" s="477"/>
      <c r="BGN378" s="477"/>
      <c r="BGQ378" s="477"/>
      <c r="BGV378" s="477"/>
      <c r="BGY378" s="477"/>
      <c r="BHD378" s="477"/>
      <c r="BHG378" s="477"/>
      <c r="BHL378" s="477"/>
      <c r="BHO378" s="477"/>
      <c r="BHT378" s="477"/>
      <c r="BHW378" s="477"/>
      <c r="BIB378" s="477"/>
      <c r="BIE378" s="477"/>
      <c r="BIJ378" s="477"/>
      <c r="BIM378" s="477"/>
      <c r="BIR378" s="477"/>
      <c r="BIU378" s="477"/>
      <c r="BIZ378" s="477"/>
      <c r="BJC378" s="477"/>
      <c r="BJH378" s="477"/>
      <c r="BJK378" s="477"/>
      <c r="BJP378" s="477"/>
      <c r="BJS378" s="477"/>
      <c r="BJX378" s="477"/>
      <c r="BKA378" s="477"/>
      <c r="BKF378" s="477"/>
      <c r="BKI378" s="477"/>
      <c r="BKN378" s="477"/>
      <c r="BKQ378" s="477"/>
      <c r="BKV378" s="477"/>
      <c r="BKY378" s="477"/>
      <c r="BLD378" s="477"/>
      <c r="BLG378" s="477"/>
      <c r="BLL378" s="477"/>
      <c r="BLO378" s="477"/>
      <c r="BLT378" s="477"/>
      <c r="BLW378" s="477"/>
      <c r="BMB378" s="477"/>
      <c r="BME378" s="477"/>
      <c r="BMJ378" s="477"/>
      <c r="BMM378" s="477"/>
      <c r="BMR378" s="477"/>
      <c r="BMU378" s="477"/>
      <c r="BMZ378" s="477"/>
      <c r="BNC378" s="477"/>
      <c r="BNH378" s="477"/>
      <c r="BNK378" s="477"/>
      <c r="BNP378" s="477"/>
      <c r="BNS378" s="477"/>
      <c r="BNX378" s="477"/>
      <c r="BOA378" s="477"/>
      <c r="BOF378" s="477"/>
      <c r="BOI378" s="477"/>
      <c r="BON378" s="477"/>
      <c r="BOQ378" s="477"/>
      <c r="BOV378" s="477"/>
      <c r="BOY378" s="477"/>
      <c r="BPD378" s="477"/>
      <c r="BPG378" s="477"/>
      <c r="BPL378" s="477"/>
      <c r="BPO378" s="477"/>
      <c r="BPT378" s="477"/>
      <c r="BPW378" s="477"/>
      <c r="BQB378" s="477"/>
      <c r="BQE378" s="477"/>
      <c r="BQJ378" s="477"/>
      <c r="BQM378" s="477"/>
      <c r="BQR378" s="477"/>
      <c r="BQU378" s="477"/>
      <c r="BQZ378" s="477"/>
      <c r="BRC378" s="477"/>
      <c r="BRH378" s="477"/>
      <c r="BRK378" s="477"/>
      <c r="BRP378" s="477"/>
      <c r="BRS378" s="477"/>
      <c r="BRX378" s="477"/>
      <c r="BSA378" s="477"/>
      <c r="BSF378" s="477"/>
      <c r="BSI378" s="477"/>
      <c r="BSN378" s="477"/>
      <c r="BSQ378" s="477"/>
      <c r="BSV378" s="477"/>
      <c r="BSY378" s="477"/>
      <c r="BTD378" s="477"/>
      <c r="BTG378" s="477"/>
      <c r="BTL378" s="477"/>
      <c r="BTO378" s="477"/>
      <c r="BTT378" s="477"/>
      <c r="BTW378" s="477"/>
      <c r="BUB378" s="477"/>
      <c r="BUE378" s="477"/>
      <c r="BUJ378" s="477"/>
      <c r="BUM378" s="477"/>
      <c r="BUR378" s="477"/>
      <c r="BUU378" s="477"/>
      <c r="BUZ378" s="477"/>
      <c r="BVC378" s="477"/>
      <c r="BVH378" s="477"/>
      <c r="BVK378" s="477"/>
      <c r="BVP378" s="477"/>
      <c r="BVS378" s="477"/>
      <c r="BVX378" s="477"/>
      <c r="BWA378" s="477"/>
      <c r="BWF378" s="477"/>
      <c r="BWI378" s="477"/>
      <c r="BWN378" s="477"/>
      <c r="BWQ378" s="477"/>
      <c r="BWV378" s="477"/>
      <c r="BWY378" s="477"/>
      <c r="BXD378" s="477"/>
      <c r="BXG378" s="477"/>
      <c r="BXL378" s="477"/>
      <c r="BXO378" s="477"/>
      <c r="BXT378" s="477"/>
      <c r="BXW378" s="477"/>
      <c r="BYB378" s="477"/>
      <c r="BYE378" s="477"/>
      <c r="BYJ378" s="477"/>
      <c r="BYM378" s="477"/>
      <c r="BYR378" s="477"/>
      <c r="BYU378" s="477"/>
      <c r="BYZ378" s="477"/>
      <c r="BZC378" s="477"/>
      <c r="BZH378" s="477"/>
      <c r="BZK378" s="477"/>
      <c r="BZP378" s="477"/>
      <c r="BZS378" s="477"/>
      <c r="BZX378" s="477"/>
      <c r="CAA378" s="477"/>
      <c r="CAF378" s="477"/>
      <c r="CAI378" s="477"/>
      <c r="CAN378" s="477"/>
      <c r="CAQ378" s="477"/>
      <c r="CAV378" s="477"/>
      <c r="CAY378" s="477"/>
      <c r="CBD378" s="477"/>
      <c r="CBG378" s="477"/>
      <c r="CBL378" s="477"/>
      <c r="CBO378" s="477"/>
      <c r="CBT378" s="477"/>
      <c r="CBW378" s="477"/>
      <c r="CCB378" s="477"/>
      <c r="CCE378" s="477"/>
      <c r="CCJ378" s="477"/>
      <c r="CCM378" s="477"/>
      <c r="CCR378" s="477"/>
      <c r="CCU378" s="477"/>
      <c r="CCZ378" s="477"/>
      <c r="CDC378" s="477"/>
      <c r="CDH378" s="477"/>
      <c r="CDK378" s="477"/>
      <c r="CDP378" s="477"/>
      <c r="CDS378" s="477"/>
      <c r="CDX378" s="477"/>
      <c r="CEA378" s="477"/>
      <c r="CEF378" s="477"/>
      <c r="CEI378" s="477"/>
      <c r="CEN378" s="477"/>
      <c r="CEQ378" s="477"/>
      <c r="CEV378" s="477"/>
      <c r="CEY378" s="477"/>
      <c r="CFD378" s="477"/>
      <c r="CFG378" s="477"/>
      <c r="CFL378" s="477"/>
      <c r="CFO378" s="477"/>
      <c r="CFT378" s="477"/>
      <c r="CFW378" s="477"/>
      <c r="CGB378" s="477"/>
      <c r="CGE378" s="477"/>
      <c r="CGJ378" s="477"/>
      <c r="CGM378" s="477"/>
      <c r="CGR378" s="477"/>
      <c r="CGU378" s="477"/>
      <c r="CGZ378" s="477"/>
      <c r="CHC378" s="477"/>
      <c r="CHH378" s="477"/>
      <c r="CHK378" s="477"/>
      <c r="CHP378" s="477"/>
      <c r="CHS378" s="477"/>
      <c r="CHX378" s="477"/>
      <c r="CIA378" s="477"/>
      <c r="CIF378" s="477"/>
      <c r="CII378" s="477"/>
      <c r="CIN378" s="477"/>
      <c r="CIQ378" s="477"/>
      <c r="CIV378" s="477"/>
      <c r="CIY378" s="477"/>
      <c r="CJD378" s="477"/>
      <c r="CJG378" s="477"/>
      <c r="CJL378" s="477"/>
      <c r="CJO378" s="477"/>
      <c r="CJT378" s="477"/>
      <c r="CJW378" s="477"/>
      <c r="CKB378" s="477"/>
      <c r="CKE378" s="477"/>
      <c r="CKJ378" s="477"/>
      <c r="CKM378" s="477"/>
      <c r="CKR378" s="477"/>
      <c r="CKU378" s="477"/>
      <c r="CKZ378" s="477"/>
      <c r="CLC378" s="477"/>
      <c r="CLH378" s="477"/>
      <c r="CLK378" s="477"/>
      <c r="CLP378" s="477"/>
      <c r="CLS378" s="477"/>
      <c r="CLX378" s="477"/>
      <c r="CMA378" s="477"/>
      <c r="CMF378" s="477"/>
      <c r="CMI378" s="477"/>
      <c r="CMN378" s="477"/>
      <c r="CMQ378" s="477"/>
      <c r="CMV378" s="477"/>
      <c r="CMY378" s="477"/>
      <c r="CND378" s="477"/>
      <c r="CNG378" s="477"/>
      <c r="CNL378" s="477"/>
      <c r="CNO378" s="477"/>
      <c r="CNT378" s="477"/>
      <c r="CNW378" s="477"/>
      <c r="COB378" s="477"/>
      <c r="COE378" s="477"/>
      <c r="COJ378" s="477"/>
      <c r="COM378" s="477"/>
      <c r="COR378" s="477"/>
      <c r="COU378" s="477"/>
      <c r="COZ378" s="477"/>
      <c r="CPC378" s="477"/>
      <c r="CPH378" s="477"/>
      <c r="CPK378" s="477"/>
      <c r="CPP378" s="477"/>
      <c r="CPS378" s="477"/>
      <c r="CPX378" s="477"/>
      <c r="CQA378" s="477"/>
      <c r="CQF378" s="477"/>
      <c r="CQI378" s="477"/>
      <c r="CQN378" s="477"/>
      <c r="CQQ378" s="477"/>
      <c r="CQV378" s="477"/>
      <c r="CQY378" s="477"/>
      <c r="CRD378" s="477"/>
      <c r="CRG378" s="477"/>
      <c r="CRL378" s="477"/>
      <c r="CRO378" s="477"/>
      <c r="CRT378" s="477"/>
      <c r="CRW378" s="477"/>
      <c r="CSB378" s="477"/>
      <c r="CSE378" s="477"/>
      <c r="CSJ378" s="477"/>
      <c r="CSM378" s="477"/>
      <c r="CSR378" s="477"/>
      <c r="CSU378" s="477"/>
      <c r="CSZ378" s="477"/>
      <c r="CTC378" s="477"/>
      <c r="CTH378" s="477"/>
      <c r="CTK378" s="477"/>
      <c r="CTP378" s="477"/>
      <c r="CTS378" s="477"/>
      <c r="CTX378" s="477"/>
      <c r="CUA378" s="477"/>
      <c r="CUF378" s="477"/>
      <c r="CUI378" s="477"/>
      <c r="CUN378" s="477"/>
      <c r="CUQ378" s="477"/>
      <c r="CUV378" s="477"/>
      <c r="CUY378" s="477"/>
      <c r="CVD378" s="477"/>
      <c r="CVG378" s="477"/>
      <c r="CVL378" s="477"/>
      <c r="CVO378" s="477"/>
      <c r="CVT378" s="477"/>
      <c r="CVW378" s="477"/>
      <c r="CWB378" s="477"/>
      <c r="CWE378" s="477"/>
      <c r="CWJ378" s="477"/>
      <c r="CWM378" s="477"/>
      <c r="CWR378" s="477"/>
      <c r="CWU378" s="477"/>
      <c r="CWZ378" s="477"/>
      <c r="CXC378" s="477"/>
      <c r="CXH378" s="477"/>
      <c r="CXK378" s="477"/>
      <c r="CXP378" s="477"/>
      <c r="CXS378" s="477"/>
      <c r="CXX378" s="477"/>
      <c r="CYA378" s="477"/>
      <c r="CYF378" s="477"/>
      <c r="CYI378" s="477"/>
      <c r="CYN378" s="477"/>
      <c r="CYQ378" s="477"/>
      <c r="CYV378" s="477"/>
      <c r="CYY378" s="477"/>
      <c r="CZD378" s="477"/>
      <c r="CZG378" s="477"/>
      <c r="CZL378" s="477"/>
      <c r="CZO378" s="477"/>
      <c r="CZT378" s="477"/>
      <c r="CZW378" s="477"/>
      <c r="DAB378" s="477"/>
      <c r="DAE378" s="477"/>
      <c r="DAJ378" s="477"/>
      <c r="DAM378" s="477"/>
      <c r="DAR378" s="477"/>
      <c r="DAU378" s="477"/>
      <c r="DAZ378" s="477"/>
      <c r="DBC378" s="477"/>
      <c r="DBH378" s="477"/>
      <c r="DBK378" s="477"/>
      <c r="DBP378" s="477"/>
      <c r="DBS378" s="477"/>
      <c r="DBX378" s="477"/>
      <c r="DCA378" s="477"/>
      <c r="DCF378" s="477"/>
      <c r="DCI378" s="477"/>
      <c r="DCN378" s="477"/>
      <c r="DCQ378" s="477"/>
      <c r="DCV378" s="477"/>
      <c r="DCY378" s="477"/>
      <c r="DDD378" s="477"/>
      <c r="DDG378" s="477"/>
      <c r="DDL378" s="477"/>
      <c r="DDO378" s="477"/>
      <c r="DDT378" s="477"/>
      <c r="DDW378" s="477"/>
      <c r="DEB378" s="477"/>
      <c r="DEE378" s="477"/>
      <c r="DEJ378" s="477"/>
      <c r="DEM378" s="477"/>
      <c r="DER378" s="477"/>
      <c r="DEU378" s="477"/>
      <c r="DEZ378" s="477"/>
      <c r="DFC378" s="477"/>
      <c r="DFH378" s="477"/>
      <c r="DFK378" s="477"/>
      <c r="DFP378" s="477"/>
      <c r="DFS378" s="477"/>
      <c r="DFX378" s="477"/>
      <c r="DGA378" s="477"/>
      <c r="DGF378" s="477"/>
      <c r="DGI378" s="477"/>
      <c r="DGN378" s="477"/>
      <c r="DGQ378" s="477"/>
      <c r="DGV378" s="477"/>
      <c r="DGY378" s="477"/>
      <c r="DHD378" s="477"/>
      <c r="DHG378" s="477"/>
      <c r="DHL378" s="477"/>
      <c r="DHO378" s="477"/>
      <c r="DHT378" s="477"/>
      <c r="DHW378" s="477"/>
      <c r="DIB378" s="477"/>
      <c r="DIE378" s="477"/>
      <c r="DIJ378" s="477"/>
      <c r="DIM378" s="477"/>
      <c r="DIR378" s="477"/>
      <c r="DIU378" s="477"/>
      <c r="DIZ378" s="477"/>
      <c r="DJC378" s="477"/>
      <c r="DJH378" s="477"/>
      <c r="DJK378" s="477"/>
      <c r="DJP378" s="477"/>
      <c r="DJS378" s="477"/>
      <c r="DJX378" s="477"/>
      <c r="DKA378" s="477"/>
      <c r="DKF378" s="477"/>
      <c r="DKI378" s="477"/>
      <c r="DKN378" s="477"/>
      <c r="DKQ378" s="477"/>
      <c r="DKV378" s="477"/>
      <c r="DKY378" s="477"/>
      <c r="DLD378" s="477"/>
      <c r="DLG378" s="477"/>
      <c r="DLL378" s="477"/>
      <c r="DLO378" s="477"/>
      <c r="DLT378" s="477"/>
      <c r="DLW378" s="477"/>
      <c r="DMB378" s="477"/>
      <c r="DME378" s="477"/>
      <c r="DMJ378" s="477"/>
      <c r="DMM378" s="477"/>
      <c r="DMR378" s="477"/>
      <c r="DMU378" s="477"/>
      <c r="DMZ378" s="477"/>
      <c r="DNC378" s="477"/>
      <c r="DNH378" s="477"/>
      <c r="DNK378" s="477"/>
      <c r="DNP378" s="477"/>
      <c r="DNS378" s="477"/>
      <c r="DNX378" s="477"/>
      <c r="DOA378" s="477"/>
      <c r="DOF378" s="477"/>
      <c r="DOI378" s="477"/>
      <c r="DON378" s="477"/>
      <c r="DOQ378" s="477"/>
      <c r="DOV378" s="477"/>
      <c r="DOY378" s="477"/>
      <c r="DPD378" s="477"/>
      <c r="DPG378" s="477"/>
      <c r="DPL378" s="477"/>
      <c r="DPO378" s="477"/>
      <c r="DPT378" s="477"/>
      <c r="DPW378" s="477"/>
      <c r="DQB378" s="477"/>
      <c r="DQE378" s="477"/>
      <c r="DQJ378" s="477"/>
      <c r="DQM378" s="477"/>
      <c r="DQR378" s="477"/>
      <c r="DQU378" s="477"/>
      <c r="DQZ378" s="477"/>
      <c r="DRC378" s="477"/>
      <c r="DRH378" s="477"/>
      <c r="DRK378" s="477"/>
      <c r="DRP378" s="477"/>
      <c r="DRS378" s="477"/>
      <c r="DRX378" s="477"/>
      <c r="DSA378" s="477"/>
      <c r="DSF378" s="477"/>
      <c r="DSI378" s="477"/>
      <c r="DSN378" s="477"/>
      <c r="DSQ378" s="477"/>
      <c r="DSV378" s="477"/>
      <c r="DSY378" s="477"/>
      <c r="DTD378" s="477"/>
      <c r="DTG378" s="477"/>
      <c r="DTL378" s="477"/>
      <c r="DTO378" s="477"/>
      <c r="DTT378" s="477"/>
      <c r="DTW378" s="477"/>
      <c r="DUB378" s="477"/>
      <c r="DUE378" s="477"/>
      <c r="DUJ378" s="477"/>
      <c r="DUM378" s="477"/>
      <c r="DUR378" s="477"/>
      <c r="DUU378" s="477"/>
      <c r="DUZ378" s="477"/>
      <c r="DVC378" s="477"/>
      <c r="DVH378" s="477"/>
      <c r="DVK378" s="477"/>
      <c r="DVP378" s="477"/>
      <c r="DVS378" s="477"/>
      <c r="DVX378" s="477"/>
      <c r="DWA378" s="477"/>
      <c r="DWF378" s="477"/>
      <c r="DWI378" s="477"/>
      <c r="DWN378" s="477"/>
      <c r="DWQ378" s="477"/>
      <c r="DWV378" s="477"/>
      <c r="DWY378" s="477"/>
      <c r="DXD378" s="477"/>
      <c r="DXG378" s="477"/>
      <c r="DXL378" s="477"/>
      <c r="DXO378" s="477"/>
      <c r="DXT378" s="477"/>
      <c r="DXW378" s="477"/>
      <c r="DYB378" s="477"/>
      <c r="DYE378" s="477"/>
      <c r="DYJ378" s="477"/>
      <c r="DYM378" s="477"/>
      <c r="DYR378" s="477"/>
      <c r="DYU378" s="477"/>
      <c r="DYZ378" s="477"/>
      <c r="DZC378" s="477"/>
      <c r="DZH378" s="477"/>
      <c r="DZK378" s="477"/>
      <c r="DZP378" s="477"/>
      <c r="DZS378" s="477"/>
      <c r="DZX378" s="477"/>
      <c r="EAA378" s="477"/>
      <c r="EAF378" s="477"/>
      <c r="EAI378" s="477"/>
      <c r="EAN378" s="477"/>
      <c r="EAQ378" s="477"/>
      <c r="EAV378" s="477"/>
      <c r="EAY378" s="477"/>
      <c r="EBD378" s="477"/>
      <c r="EBG378" s="477"/>
      <c r="EBL378" s="477"/>
      <c r="EBO378" s="477"/>
      <c r="EBT378" s="477"/>
      <c r="EBW378" s="477"/>
      <c r="ECB378" s="477"/>
      <c r="ECE378" s="477"/>
      <c r="ECJ378" s="477"/>
      <c r="ECM378" s="477"/>
      <c r="ECR378" s="477"/>
      <c r="ECU378" s="477"/>
      <c r="ECZ378" s="477"/>
      <c r="EDC378" s="477"/>
      <c r="EDH378" s="477"/>
      <c r="EDK378" s="477"/>
      <c r="EDP378" s="477"/>
      <c r="EDS378" s="477"/>
      <c r="EDX378" s="477"/>
      <c r="EEA378" s="477"/>
      <c r="EEF378" s="477"/>
      <c r="EEI378" s="477"/>
      <c r="EEN378" s="477"/>
      <c r="EEQ378" s="477"/>
      <c r="EEV378" s="477"/>
      <c r="EEY378" s="477"/>
      <c r="EFD378" s="477"/>
      <c r="EFG378" s="477"/>
      <c r="EFL378" s="477"/>
      <c r="EFO378" s="477"/>
      <c r="EFT378" s="477"/>
      <c r="EFW378" s="477"/>
      <c r="EGB378" s="477"/>
      <c r="EGE378" s="477"/>
      <c r="EGJ378" s="477"/>
      <c r="EGM378" s="477"/>
      <c r="EGR378" s="477"/>
      <c r="EGU378" s="477"/>
      <c r="EGZ378" s="477"/>
      <c r="EHC378" s="477"/>
      <c r="EHH378" s="477"/>
      <c r="EHK378" s="477"/>
      <c r="EHP378" s="477"/>
      <c r="EHS378" s="477"/>
      <c r="EHX378" s="477"/>
      <c r="EIA378" s="477"/>
      <c r="EIF378" s="477"/>
      <c r="EII378" s="477"/>
      <c r="EIN378" s="477"/>
      <c r="EIQ378" s="477"/>
      <c r="EIV378" s="477"/>
      <c r="EIY378" s="477"/>
      <c r="EJD378" s="477"/>
      <c r="EJG378" s="477"/>
      <c r="EJL378" s="477"/>
      <c r="EJO378" s="477"/>
      <c r="EJT378" s="477"/>
      <c r="EJW378" s="477"/>
      <c r="EKB378" s="477"/>
      <c r="EKE378" s="477"/>
      <c r="EKJ378" s="477"/>
      <c r="EKM378" s="477"/>
      <c r="EKR378" s="477"/>
      <c r="EKU378" s="477"/>
      <c r="EKZ378" s="477"/>
      <c r="ELC378" s="477"/>
      <c r="ELH378" s="477"/>
      <c r="ELK378" s="477"/>
      <c r="ELP378" s="477"/>
      <c r="ELS378" s="477"/>
      <c r="ELX378" s="477"/>
      <c r="EMA378" s="477"/>
      <c r="EMF378" s="477"/>
      <c r="EMI378" s="477"/>
      <c r="EMN378" s="477"/>
      <c r="EMQ378" s="477"/>
      <c r="EMV378" s="477"/>
      <c r="EMY378" s="477"/>
      <c r="END378" s="477"/>
      <c r="ENG378" s="477"/>
      <c r="ENL378" s="477"/>
      <c r="ENO378" s="477"/>
      <c r="ENT378" s="477"/>
      <c r="ENW378" s="477"/>
      <c r="EOB378" s="477"/>
      <c r="EOE378" s="477"/>
      <c r="EOJ378" s="477"/>
      <c r="EOM378" s="477"/>
      <c r="EOR378" s="477"/>
      <c r="EOU378" s="477"/>
      <c r="EOZ378" s="477"/>
      <c r="EPC378" s="477"/>
      <c r="EPH378" s="477"/>
      <c r="EPK378" s="477"/>
      <c r="EPP378" s="477"/>
      <c r="EPS378" s="477"/>
      <c r="EPX378" s="477"/>
      <c r="EQA378" s="477"/>
      <c r="EQF378" s="477"/>
      <c r="EQI378" s="477"/>
      <c r="EQN378" s="477"/>
      <c r="EQQ378" s="477"/>
      <c r="EQV378" s="477"/>
      <c r="EQY378" s="477"/>
      <c r="ERD378" s="477"/>
      <c r="ERG378" s="477"/>
      <c r="ERL378" s="477"/>
      <c r="ERO378" s="477"/>
      <c r="ERT378" s="477"/>
      <c r="ERW378" s="477"/>
      <c r="ESB378" s="477"/>
      <c r="ESE378" s="477"/>
      <c r="ESJ378" s="477"/>
      <c r="ESM378" s="477"/>
      <c r="ESR378" s="477"/>
      <c r="ESU378" s="477"/>
      <c r="ESZ378" s="477"/>
      <c r="ETC378" s="477"/>
      <c r="ETH378" s="477"/>
      <c r="ETK378" s="477"/>
      <c r="ETP378" s="477"/>
      <c r="ETS378" s="477"/>
      <c r="ETX378" s="477"/>
      <c r="EUA378" s="477"/>
      <c r="EUF378" s="477"/>
      <c r="EUI378" s="477"/>
      <c r="EUN378" s="477"/>
      <c r="EUQ378" s="477"/>
      <c r="EUV378" s="477"/>
      <c r="EUY378" s="477"/>
      <c r="EVD378" s="477"/>
      <c r="EVG378" s="477"/>
      <c r="EVL378" s="477"/>
      <c r="EVO378" s="477"/>
      <c r="EVT378" s="477"/>
      <c r="EVW378" s="477"/>
      <c r="EWB378" s="477"/>
      <c r="EWE378" s="477"/>
      <c r="EWJ378" s="477"/>
      <c r="EWM378" s="477"/>
      <c r="EWR378" s="477"/>
      <c r="EWU378" s="477"/>
      <c r="EWZ378" s="477"/>
      <c r="EXC378" s="477"/>
      <c r="EXH378" s="477"/>
      <c r="EXK378" s="477"/>
      <c r="EXP378" s="477"/>
      <c r="EXS378" s="477"/>
      <c r="EXX378" s="477"/>
      <c r="EYA378" s="477"/>
      <c r="EYF378" s="477"/>
      <c r="EYI378" s="477"/>
      <c r="EYN378" s="477"/>
      <c r="EYQ378" s="477"/>
      <c r="EYV378" s="477"/>
      <c r="EYY378" s="477"/>
      <c r="EZD378" s="477"/>
      <c r="EZG378" s="477"/>
      <c r="EZL378" s="477"/>
      <c r="EZO378" s="477"/>
      <c r="EZT378" s="477"/>
      <c r="EZW378" s="477"/>
      <c r="FAB378" s="477"/>
      <c r="FAE378" s="477"/>
      <c r="FAJ378" s="477"/>
      <c r="FAM378" s="477"/>
      <c r="FAR378" s="477"/>
      <c r="FAU378" s="477"/>
      <c r="FAZ378" s="477"/>
      <c r="FBC378" s="477"/>
      <c r="FBH378" s="477"/>
      <c r="FBK378" s="477"/>
      <c r="FBP378" s="477"/>
      <c r="FBS378" s="477"/>
      <c r="FBX378" s="477"/>
      <c r="FCA378" s="477"/>
      <c r="FCF378" s="477"/>
      <c r="FCI378" s="477"/>
      <c r="FCN378" s="477"/>
      <c r="FCQ378" s="477"/>
      <c r="FCV378" s="477"/>
      <c r="FCY378" s="477"/>
      <c r="FDD378" s="477"/>
      <c r="FDG378" s="477"/>
      <c r="FDL378" s="477"/>
      <c r="FDO378" s="477"/>
      <c r="FDT378" s="477"/>
      <c r="FDW378" s="477"/>
      <c r="FEB378" s="477"/>
      <c r="FEE378" s="477"/>
      <c r="FEJ378" s="477"/>
      <c r="FEM378" s="477"/>
      <c r="FER378" s="477"/>
      <c r="FEU378" s="477"/>
      <c r="FEZ378" s="477"/>
      <c r="FFC378" s="477"/>
      <c r="FFH378" s="477"/>
      <c r="FFK378" s="477"/>
      <c r="FFP378" s="477"/>
      <c r="FFS378" s="477"/>
      <c r="FFX378" s="477"/>
      <c r="FGA378" s="477"/>
      <c r="FGF378" s="477"/>
      <c r="FGI378" s="477"/>
      <c r="FGN378" s="477"/>
      <c r="FGQ378" s="477"/>
      <c r="FGV378" s="477"/>
      <c r="FGY378" s="477"/>
      <c r="FHD378" s="477"/>
      <c r="FHG378" s="477"/>
      <c r="FHL378" s="477"/>
      <c r="FHO378" s="477"/>
      <c r="FHT378" s="477"/>
      <c r="FHW378" s="477"/>
      <c r="FIB378" s="477"/>
      <c r="FIE378" s="477"/>
      <c r="FIJ378" s="477"/>
      <c r="FIM378" s="477"/>
      <c r="FIR378" s="477"/>
      <c r="FIU378" s="477"/>
      <c r="FIZ378" s="477"/>
      <c r="FJC378" s="477"/>
      <c r="FJH378" s="477"/>
      <c r="FJK378" s="477"/>
      <c r="FJP378" s="477"/>
      <c r="FJS378" s="477"/>
      <c r="FJX378" s="477"/>
      <c r="FKA378" s="477"/>
      <c r="FKF378" s="477"/>
      <c r="FKI378" s="477"/>
      <c r="FKN378" s="477"/>
      <c r="FKQ378" s="477"/>
      <c r="FKV378" s="477"/>
      <c r="FKY378" s="477"/>
      <c r="FLD378" s="477"/>
      <c r="FLG378" s="477"/>
      <c r="FLL378" s="477"/>
      <c r="FLO378" s="477"/>
      <c r="FLT378" s="477"/>
      <c r="FLW378" s="477"/>
      <c r="FMB378" s="477"/>
      <c r="FME378" s="477"/>
      <c r="FMJ378" s="477"/>
      <c r="FMM378" s="477"/>
      <c r="FMR378" s="477"/>
      <c r="FMU378" s="477"/>
      <c r="FMZ378" s="477"/>
      <c r="FNC378" s="477"/>
      <c r="FNH378" s="477"/>
      <c r="FNK378" s="477"/>
      <c r="FNP378" s="477"/>
      <c r="FNS378" s="477"/>
      <c r="FNX378" s="477"/>
      <c r="FOA378" s="477"/>
      <c r="FOF378" s="477"/>
      <c r="FOI378" s="477"/>
      <c r="FON378" s="477"/>
      <c r="FOQ378" s="477"/>
      <c r="FOV378" s="477"/>
      <c r="FOY378" s="477"/>
      <c r="FPD378" s="477"/>
      <c r="FPG378" s="477"/>
      <c r="FPL378" s="477"/>
      <c r="FPO378" s="477"/>
      <c r="FPT378" s="477"/>
      <c r="FPW378" s="477"/>
      <c r="FQB378" s="477"/>
      <c r="FQE378" s="477"/>
      <c r="FQJ378" s="477"/>
      <c r="FQM378" s="477"/>
      <c r="FQR378" s="477"/>
      <c r="FQU378" s="477"/>
      <c r="FQZ378" s="477"/>
      <c r="FRC378" s="477"/>
      <c r="FRH378" s="477"/>
      <c r="FRK378" s="477"/>
      <c r="FRP378" s="477"/>
      <c r="FRS378" s="477"/>
      <c r="FRX378" s="477"/>
      <c r="FSA378" s="477"/>
      <c r="FSF378" s="477"/>
      <c r="FSI378" s="477"/>
      <c r="FSN378" s="477"/>
      <c r="FSQ378" s="477"/>
      <c r="FSV378" s="477"/>
      <c r="FSY378" s="477"/>
      <c r="FTD378" s="477"/>
      <c r="FTG378" s="477"/>
      <c r="FTL378" s="477"/>
      <c r="FTO378" s="477"/>
      <c r="FTT378" s="477"/>
      <c r="FTW378" s="477"/>
      <c r="FUB378" s="477"/>
      <c r="FUE378" s="477"/>
      <c r="FUJ378" s="477"/>
      <c r="FUM378" s="477"/>
      <c r="FUR378" s="477"/>
      <c r="FUU378" s="477"/>
      <c r="FUZ378" s="477"/>
      <c r="FVC378" s="477"/>
      <c r="FVH378" s="477"/>
      <c r="FVK378" s="477"/>
      <c r="FVP378" s="477"/>
      <c r="FVS378" s="477"/>
      <c r="FVX378" s="477"/>
      <c r="FWA378" s="477"/>
      <c r="FWF378" s="477"/>
      <c r="FWI378" s="477"/>
      <c r="FWN378" s="477"/>
      <c r="FWQ378" s="477"/>
      <c r="FWV378" s="477"/>
      <c r="FWY378" s="477"/>
      <c r="FXD378" s="477"/>
      <c r="FXG378" s="477"/>
      <c r="FXL378" s="477"/>
      <c r="FXO378" s="477"/>
      <c r="FXT378" s="477"/>
      <c r="FXW378" s="477"/>
      <c r="FYB378" s="477"/>
      <c r="FYE378" s="477"/>
      <c r="FYJ378" s="477"/>
      <c r="FYM378" s="477"/>
      <c r="FYR378" s="477"/>
      <c r="FYU378" s="477"/>
      <c r="FYZ378" s="477"/>
      <c r="FZC378" s="477"/>
      <c r="FZH378" s="477"/>
      <c r="FZK378" s="477"/>
      <c r="FZP378" s="477"/>
      <c r="FZS378" s="477"/>
      <c r="FZX378" s="477"/>
      <c r="GAA378" s="477"/>
      <c r="GAF378" s="477"/>
      <c r="GAI378" s="477"/>
      <c r="GAN378" s="477"/>
      <c r="GAQ378" s="477"/>
      <c r="GAV378" s="477"/>
      <c r="GAY378" s="477"/>
      <c r="GBD378" s="477"/>
      <c r="GBG378" s="477"/>
      <c r="GBL378" s="477"/>
      <c r="GBO378" s="477"/>
      <c r="GBT378" s="477"/>
      <c r="GBW378" s="477"/>
      <c r="GCB378" s="477"/>
      <c r="GCE378" s="477"/>
      <c r="GCJ378" s="477"/>
      <c r="GCM378" s="477"/>
      <c r="GCR378" s="477"/>
      <c r="GCU378" s="477"/>
      <c r="GCZ378" s="477"/>
      <c r="GDC378" s="477"/>
      <c r="GDH378" s="477"/>
      <c r="GDK378" s="477"/>
      <c r="GDP378" s="477"/>
      <c r="GDS378" s="477"/>
      <c r="GDX378" s="477"/>
      <c r="GEA378" s="477"/>
      <c r="GEF378" s="477"/>
      <c r="GEI378" s="477"/>
      <c r="GEN378" s="477"/>
      <c r="GEQ378" s="477"/>
      <c r="GEV378" s="477"/>
      <c r="GEY378" s="477"/>
      <c r="GFD378" s="477"/>
      <c r="GFG378" s="477"/>
      <c r="GFL378" s="477"/>
      <c r="GFO378" s="477"/>
      <c r="GFT378" s="477"/>
      <c r="GFW378" s="477"/>
      <c r="GGB378" s="477"/>
      <c r="GGE378" s="477"/>
      <c r="GGJ378" s="477"/>
      <c r="GGM378" s="477"/>
      <c r="GGR378" s="477"/>
      <c r="GGU378" s="477"/>
      <c r="GGZ378" s="477"/>
      <c r="GHC378" s="477"/>
      <c r="GHH378" s="477"/>
      <c r="GHK378" s="477"/>
      <c r="GHP378" s="477"/>
      <c r="GHS378" s="477"/>
      <c r="GHX378" s="477"/>
      <c r="GIA378" s="477"/>
      <c r="GIF378" s="477"/>
      <c r="GII378" s="477"/>
      <c r="GIN378" s="477"/>
      <c r="GIQ378" s="477"/>
      <c r="GIV378" s="477"/>
      <c r="GIY378" s="477"/>
      <c r="GJD378" s="477"/>
      <c r="GJG378" s="477"/>
      <c r="GJL378" s="477"/>
      <c r="GJO378" s="477"/>
      <c r="GJT378" s="477"/>
      <c r="GJW378" s="477"/>
      <c r="GKB378" s="477"/>
      <c r="GKE378" s="477"/>
      <c r="GKJ378" s="477"/>
      <c r="GKM378" s="477"/>
      <c r="GKR378" s="477"/>
      <c r="GKU378" s="477"/>
      <c r="GKZ378" s="477"/>
      <c r="GLC378" s="477"/>
      <c r="GLH378" s="477"/>
      <c r="GLK378" s="477"/>
      <c r="GLP378" s="477"/>
      <c r="GLS378" s="477"/>
      <c r="GLX378" s="477"/>
      <c r="GMA378" s="477"/>
      <c r="GMF378" s="477"/>
      <c r="GMI378" s="477"/>
      <c r="GMN378" s="477"/>
      <c r="GMQ378" s="477"/>
      <c r="GMV378" s="477"/>
      <c r="GMY378" s="477"/>
      <c r="GND378" s="477"/>
      <c r="GNG378" s="477"/>
      <c r="GNL378" s="477"/>
      <c r="GNO378" s="477"/>
      <c r="GNT378" s="477"/>
      <c r="GNW378" s="477"/>
      <c r="GOB378" s="477"/>
      <c r="GOE378" s="477"/>
      <c r="GOJ378" s="477"/>
      <c r="GOM378" s="477"/>
      <c r="GOR378" s="477"/>
      <c r="GOU378" s="477"/>
      <c r="GOZ378" s="477"/>
      <c r="GPC378" s="477"/>
      <c r="GPH378" s="477"/>
      <c r="GPK378" s="477"/>
      <c r="GPP378" s="477"/>
      <c r="GPS378" s="477"/>
      <c r="GPX378" s="477"/>
      <c r="GQA378" s="477"/>
      <c r="GQF378" s="477"/>
      <c r="GQI378" s="477"/>
      <c r="GQN378" s="477"/>
      <c r="GQQ378" s="477"/>
      <c r="GQV378" s="477"/>
      <c r="GQY378" s="477"/>
      <c r="GRD378" s="477"/>
      <c r="GRG378" s="477"/>
      <c r="GRL378" s="477"/>
      <c r="GRO378" s="477"/>
      <c r="GRT378" s="477"/>
      <c r="GRW378" s="477"/>
      <c r="GSB378" s="477"/>
      <c r="GSE378" s="477"/>
      <c r="GSJ378" s="477"/>
      <c r="GSM378" s="477"/>
      <c r="GSR378" s="477"/>
      <c r="GSU378" s="477"/>
      <c r="GSZ378" s="477"/>
      <c r="GTC378" s="477"/>
      <c r="GTH378" s="477"/>
      <c r="GTK378" s="477"/>
      <c r="GTP378" s="477"/>
      <c r="GTS378" s="477"/>
      <c r="GTX378" s="477"/>
      <c r="GUA378" s="477"/>
      <c r="GUF378" s="477"/>
      <c r="GUI378" s="477"/>
      <c r="GUN378" s="477"/>
      <c r="GUQ378" s="477"/>
      <c r="GUV378" s="477"/>
      <c r="GUY378" s="477"/>
      <c r="GVD378" s="477"/>
      <c r="GVG378" s="477"/>
      <c r="GVL378" s="477"/>
      <c r="GVO378" s="477"/>
      <c r="GVT378" s="477"/>
      <c r="GVW378" s="477"/>
      <c r="GWB378" s="477"/>
      <c r="GWE378" s="477"/>
      <c r="GWJ378" s="477"/>
      <c r="GWM378" s="477"/>
      <c r="GWR378" s="477"/>
      <c r="GWU378" s="477"/>
      <c r="GWZ378" s="477"/>
      <c r="GXC378" s="477"/>
      <c r="GXH378" s="477"/>
      <c r="GXK378" s="477"/>
      <c r="GXP378" s="477"/>
      <c r="GXS378" s="477"/>
      <c r="GXX378" s="477"/>
      <c r="GYA378" s="477"/>
      <c r="GYF378" s="477"/>
      <c r="GYI378" s="477"/>
      <c r="GYN378" s="477"/>
      <c r="GYQ378" s="477"/>
      <c r="GYV378" s="477"/>
      <c r="GYY378" s="477"/>
      <c r="GZD378" s="477"/>
      <c r="GZG378" s="477"/>
      <c r="GZL378" s="477"/>
      <c r="GZO378" s="477"/>
      <c r="GZT378" s="477"/>
      <c r="GZW378" s="477"/>
      <c r="HAB378" s="477"/>
      <c r="HAE378" s="477"/>
      <c r="HAJ378" s="477"/>
      <c r="HAM378" s="477"/>
      <c r="HAR378" s="477"/>
      <c r="HAU378" s="477"/>
      <c r="HAZ378" s="477"/>
      <c r="HBC378" s="477"/>
      <c r="HBH378" s="477"/>
      <c r="HBK378" s="477"/>
      <c r="HBP378" s="477"/>
      <c r="HBS378" s="477"/>
      <c r="HBX378" s="477"/>
      <c r="HCA378" s="477"/>
      <c r="HCF378" s="477"/>
      <c r="HCI378" s="477"/>
      <c r="HCN378" s="477"/>
      <c r="HCQ378" s="477"/>
      <c r="HCV378" s="477"/>
      <c r="HCY378" s="477"/>
      <c r="HDD378" s="477"/>
      <c r="HDG378" s="477"/>
      <c r="HDL378" s="477"/>
      <c r="HDO378" s="477"/>
      <c r="HDT378" s="477"/>
      <c r="HDW378" s="477"/>
      <c r="HEB378" s="477"/>
      <c r="HEE378" s="477"/>
      <c r="HEJ378" s="477"/>
      <c r="HEM378" s="477"/>
      <c r="HER378" s="477"/>
      <c r="HEU378" s="477"/>
      <c r="HEZ378" s="477"/>
      <c r="HFC378" s="477"/>
      <c r="HFH378" s="477"/>
      <c r="HFK378" s="477"/>
      <c r="HFP378" s="477"/>
      <c r="HFS378" s="477"/>
      <c r="HFX378" s="477"/>
      <c r="HGA378" s="477"/>
      <c r="HGF378" s="477"/>
      <c r="HGI378" s="477"/>
      <c r="HGN378" s="477"/>
      <c r="HGQ378" s="477"/>
      <c r="HGV378" s="477"/>
      <c r="HGY378" s="477"/>
      <c r="HHD378" s="477"/>
      <c r="HHG378" s="477"/>
      <c r="HHL378" s="477"/>
      <c r="HHO378" s="477"/>
      <c r="HHT378" s="477"/>
      <c r="HHW378" s="477"/>
      <c r="HIB378" s="477"/>
      <c r="HIE378" s="477"/>
      <c r="HIJ378" s="477"/>
      <c r="HIM378" s="477"/>
      <c r="HIR378" s="477"/>
      <c r="HIU378" s="477"/>
      <c r="HIZ378" s="477"/>
      <c r="HJC378" s="477"/>
      <c r="HJH378" s="477"/>
      <c r="HJK378" s="477"/>
      <c r="HJP378" s="477"/>
      <c r="HJS378" s="477"/>
      <c r="HJX378" s="477"/>
      <c r="HKA378" s="477"/>
      <c r="HKF378" s="477"/>
      <c r="HKI378" s="477"/>
      <c r="HKN378" s="477"/>
      <c r="HKQ378" s="477"/>
      <c r="HKV378" s="477"/>
      <c r="HKY378" s="477"/>
      <c r="HLD378" s="477"/>
      <c r="HLG378" s="477"/>
      <c r="HLL378" s="477"/>
      <c r="HLO378" s="477"/>
      <c r="HLT378" s="477"/>
      <c r="HLW378" s="477"/>
      <c r="HMB378" s="477"/>
      <c r="HME378" s="477"/>
      <c r="HMJ378" s="477"/>
      <c r="HMM378" s="477"/>
      <c r="HMR378" s="477"/>
      <c r="HMU378" s="477"/>
      <c r="HMZ378" s="477"/>
      <c r="HNC378" s="477"/>
      <c r="HNH378" s="477"/>
      <c r="HNK378" s="477"/>
      <c r="HNP378" s="477"/>
      <c r="HNS378" s="477"/>
      <c r="HNX378" s="477"/>
      <c r="HOA378" s="477"/>
      <c r="HOF378" s="477"/>
      <c r="HOI378" s="477"/>
      <c r="HON378" s="477"/>
      <c r="HOQ378" s="477"/>
      <c r="HOV378" s="477"/>
      <c r="HOY378" s="477"/>
      <c r="HPD378" s="477"/>
      <c r="HPG378" s="477"/>
      <c r="HPL378" s="477"/>
      <c r="HPO378" s="477"/>
      <c r="HPT378" s="477"/>
      <c r="HPW378" s="477"/>
      <c r="HQB378" s="477"/>
      <c r="HQE378" s="477"/>
      <c r="HQJ378" s="477"/>
      <c r="HQM378" s="477"/>
      <c r="HQR378" s="477"/>
      <c r="HQU378" s="477"/>
      <c r="HQZ378" s="477"/>
      <c r="HRC378" s="477"/>
      <c r="HRH378" s="477"/>
      <c r="HRK378" s="477"/>
      <c r="HRP378" s="477"/>
      <c r="HRS378" s="477"/>
      <c r="HRX378" s="477"/>
      <c r="HSA378" s="477"/>
      <c r="HSF378" s="477"/>
      <c r="HSI378" s="477"/>
      <c r="HSN378" s="477"/>
      <c r="HSQ378" s="477"/>
      <c r="HSV378" s="477"/>
      <c r="HSY378" s="477"/>
      <c r="HTD378" s="477"/>
      <c r="HTG378" s="477"/>
      <c r="HTL378" s="477"/>
      <c r="HTO378" s="477"/>
      <c r="HTT378" s="477"/>
      <c r="HTW378" s="477"/>
      <c r="HUB378" s="477"/>
      <c r="HUE378" s="477"/>
      <c r="HUJ378" s="477"/>
      <c r="HUM378" s="477"/>
      <c r="HUR378" s="477"/>
      <c r="HUU378" s="477"/>
      <c r="HUZ378" s="477"/>
      <c r="HVC378" s="477"/>
      <c r="HVH378" s="477"/>
      <c r="HVK378" s="477"/>
      <c r="HVP378" s="477"/>
      <c r="HVS378" s="477"/>
      <c r="HVX378" s="477"/>
      <c r="HWA378" s="477"/>
      <c r="HWF378" s="477"/>
      <c r="HWI378" s="477"/>
      <c r="HWN378" s="477"/>
      <c r="HWQ378" s="477"/>
      <c r="HWV378" s="477"/>
      <c r="HWY378" s="477"/>
      <c r="HXD378" s="477"/>
      <c r="HXG378" s="477"/>
      <c r="HXL378" s="477"/>
      <c r="HXO378" s="477"/>
      <c r="HXT378" s="477"/>
      <c r="HXW378" s="477"/>
      <c r="HYB378" s="477"/>
      <c r="HYE378" s="477"/>
      <c r="HYJ378" s="477"/>
      <c r="HYM378" s="477"/>
      <c r="HYR378" s="477"/>
      <c r="HYU378" s="477"/>
      <c r="HYZ378" s="477"/>
      <c r="HZC378" s="477"/>
      <c r="HZH378" s="477"/>
      <c r="HZK378" s="477"/>
      <c r="HZP378" s="477"/>
      <c r="HZS378" s="477"/>
      <c r="HZX378" s="477"/>
      <c r="IAA378" s="477"/>
      <c r="IAF378" s="477"/>
      <c r="IAI378" s="477"/>
      <c r="IAN378" s="477"/>
      <c r="IAQ378" s="477"/>
      <c r="IAV378" s="477"/>
      <c r="IAY378" s="477"/>
      <c r="IBD378" s="477"/>
      <c r="IBG378" s="477"/>
      <c r="IBL378" s="477"/>
      <c r="IBO378" s="477"/>
      <c r="IBT378" s="477"/>
      <c r="IBW378" s="477"/>
      <c r="ICB378" s="477"/>
      <c r="ICE378" s="477"/>
      <c r="ICJ378" s="477"/>
      <c r="ICM378" s="477"/>
      <c r="ICR378" s="477"/>
      <c r="ICU378" s="477"/>
      <c r="ICZ378" s="477"/>
      <c r="IDC378" s="477"/>
      <c r="IDH378" s="477"/>
      <c r="IDK378" s="477"/>
      <c r="IDP378" s="477"/>
      <c r="IDS378" s="477"/>
      <c r="IDX378" s="477"/>
      <c r="IEA378" s="477"/>
      <c r="IEF378" s="477"/>
      <c r="IEI378" s="477"/>
      <c r="IEN378" s="477"/>
      <c r="IEQ378" s="477"/>
      <c r="IEV378" s="477"/>
      <c r="IEY378" s="477"/>
      <c r="IFD378" s="477"/>
      <c r="IFG378" s="477"/>
      <c r="IFL378" s="477"/>
      <c r="IFO378" s="477"/>
      <c r="IFT378" s="477"/>
      <c r="IFW378" s="477"/>
      <c r="IGB378" s="477"/>
      <c r="IGE378" s="477"/>
      <c r="IGJ378" s="477"/>
      <c r="IGM378" s="477"/>
      <c r="IGR378" s="477"/>
      <c r="IGU378" s="477"/>
      <c r="IGZ378" s="477"/>
      <c r="IHC378" s="477"/>
      <c r="IHH378" s="477"/>
      <c r="IHK378" s="477"/>
      <c r="IHP378" s="477"/>
      <c r="IHS378" s="477"/>
      <c r="IHX378" s="477"/>
      <c r="IIA378" s="477"/>
      <c r="IIF378" s="477"/>
      <c r="III378" s="477"/>
      <c r="IIN378" s="477"/>
      <c r="IIQ378" s="477"/>
      <c r="IIV378" s="477"/>
      <c r="IIY378" s="477"/>
      <c r="IJD378" s="477"/>
      <c r="IJG378" s="477"/>
      <c r="IJL378" s="477"/>
      <c r="IJO378" s="477"/>
      <c r="IJT378" s="477"/>
      <c r="IJW378" s="477"/>
      <c r="IKB378" s="477"/>
      <c r="IKE378" s="477"/>
      <c r="IKJ378" s="477"/>
      <c r="IKM378" s="477"/>
      <c r="IKR378" s="477"/>
      <c r="IKU378" s="477"/>
      <c r="IKZ378" s="477"/>
      <c r="ILC378" s="477"/>
      <c r="ILH378" s="477"/>
      <c r="ILK378" s="477"/>
      <c r="ILP378" s="477"/>
      <c r="ILS378" s="477"/>
      <c r="ILX378" s="477"/>
      <c r="IMA378" s="477"/>
      <c r="IMF378" s="477"/>
      <c r="IMI378" s="477"/>
      <c r="IMN378" s="477"/>
      <c r="IMQ378" s="477"/>
      <c r="IMV378" s="477"/>
      <c r="IMY378" s="477"/>
      <c r="IND378" s="477"/>
      <c r="ING378" s="477"/>
      <c r="INL378" s="477"/>
      <c r="INO378" s="477"/>
      <c r="INT378" s="477"/>
      <c r="INW378" s="477"/>
      <c r="IOB378" s="477"/>
      <c r="IOE378" s="477"/>
      <c r="IOJ378" s="477"/>
      <c r="IOM378" s="477"/>
      <c r="IOR378" s="477"/>
      <c r="IOU378" s="477"/>
      <c r="IOZ378" s="477"/>
      <c r="IPC378" s="477"/>
      <c r="IPH378" s="477"/>
      <c r="IPK378" s="477"/>
      <c r="IPP378" s="477"/>
      <c r="IPS378" s="477"/>
      <c r="IPX378" s="477"/>
      <c r="IQA378" s="477"/>
      <c r="IQF378" s="477"/>
      <c r="IQI378" s="477"/>
      <c r="IQN378" s="477"/>
      <c r="IQQ378" s="477"/>
      <c r="IQV378" s="477"/>
      <c r="IQY378" s="477"/>
      <c r="IRD378" s="477"/>
      <c r="IRG378" s="477"/>
      <c r="IRL378" s="477"/>
      <c r="IRO378" s="477"/>
      <c r="IRT378" s="477"/>
      <c r="IRW378" s="477"/>
      <c r="ISB378" s="477"/>
      <c r="ISE378" s="477"/>
      <c r="ISJ378" s="477"/>
      <c r="ISM378" s="477"/>
      <c r="ISR378" s="477"/>
      <c r="ISU378" s="477"/>
      <c r="ISZ378" s="477"/>
      <c r="ITC378" s="477"/>
      <c r="ITH378" s="477"/>
      <c r="ITK378" s="477"/>
      <c r="ITP378" s="477"/>
      <c r="ITS378" s="477"/>
      <c r="ITX378" s="477"/>
      <c r="IUA378" s="477"/>
      <c r="IUF378" s="477"/>
      <c r="IUI378" s="477"/>
      <c r="IUN378" s="477"/>
      <c r="IUQ378" s="477"/>
      <c r="IUV378" s="477"/>
      <c r="IUY378" s="477"/>
      <c r="IVD378" s="477"/>
      <c r="IVG378" s="477"/>
      <c r="IVL378" s="477"/>
      <c r="IVO378" s="477"/>
      <c r="IVT378" s="477"/>
      <c r="IVW378" s="477"/>
      <c r="IWB378" s="477"/>
      <c r="IWE378" s="477"/>
      <c r="IWJ378" s="477"/>
      <c r="IWM378" s="477"/>
      <c r="IWR378" s="477"/>
      <c r="IWU378" s="477"/>
      <c r="IWZ378" s="477"/>
      <c r="IXC378" s="477"/>
      <c r="IXH378" s="477"/>
      <c r="IXK378" s="477"/>
      <c r="IXP378" s="477"/>
      <c r="IXS378" s="477"/>
      <c r="IXX378" s="477"/>
      <c r="IYA378" s="477"/>
      <c r="IYF378" s="477"/>
      <c r="IYI378" s="477"/>
      <c r="IYN378" s="477"/>
      <c r="IYQ378" s="477"/>
      <c r="IYV378" s="477"/>
      <c r="IYY378" s="477"/>
      <c r="IZD378" s="477"/>
      <c r="IZG378" s="477"/>
      <c r="IZL378" s="477"/>
      <c r="IZO378" s="477"/>
      <c r="IZT378" s="477"/>
      <c r="IZW378" s="477"/>
      <c r="JAB378" s="477"/>
      <c r="JAE378" s="477"/>
      <c r="JAJ378" s="477"/>
      <c r="JAM378" s="477"/>
      <c r="JAR378" s="477"/>
      <c r="JAU378" s="477"/>
      <c r="JAZ378" s="477"/>
      <c r="JBC378" s="477"/>
      <c r="JBH378" s="477"/>
      <c r="JBK378" s="477"/>
      <c r="JBP378" s="477"/>
      <c r="JBS378" s="477"/>
      <c r="JBX378" s="477"/>
      <c r="JCA378" s="477"/>
      <c r="JCF378" s="477"/>
      <c r="JCI378" s="477"/>
      <c r="JCN378" s="477"/>
      <c r="JCQ378" s="477"/>
      <c r="JCV378" s="477"/>
      <c r="JCY378" s="477"/>
      <c r="JDD378" s="477"/>
      <c r="JDG378" s="477"/>
      <c r="JDL378" s="477"/>
      <c r="JDO378" s="477"/>
      <c r="JDT378" s="477"/>
      <c r="JDW378" s="477"/>
      <c r="JEB378" s="477"/>
      <c r="JEE378" s="477"/>
      <c r="JEJ378" s="477"/>
      <c r="JEM378" s="477"/>
      <c r="JER378" s="477"/>
      <c r="JEU378" s="477"/>
      <c r="JEZ378" s="477"/>
      <c r="JFC378" s="477"/>
      <c r="JFH378" s="477"/>
      <c r="JFK378" s="477"/>
      <c r="JFP378" s="477"/>
      <c r="JFS378" s="477"/>
      <c r="JFX378" s="477"/>
      <c r="JGA378" s="477"/>
      <c r="JGF378" s="477"/>
      <c r="JGI378" s="477"/>
      <c r="JGN378" s="477"/>
      <c r="JGQ378" s="477"/>
      <c r="JGV378" s="477"/>
      <c r="JGY378" s="477"/>
      <c r="JHD378" s="477"/>
      <c r="JHG378" s="477"/>
      <c r="JHL378" s="477"/>
      <c r="JHO378" s="477"/>
      <c r="JHT378" s="477"/>
      <c r="JHW378" s="477"/>
      <c r="JIB378" s="477"/>
      <c r="JIE378" s="477"/>
      <c r="JIJ378" s="477"/>
      <c r="JIM378" s="477"/>
      <c r="JIR378" s="477"/>
      <c r="JIU378" s="477"/>
      <c r="JIZ378" s="477"/>
      <c r="JJC378" s="477"/>
      <c r="JJH378" s="477"/>
      <c r="JJK378" s="477"/>
      <c r="JJP378" s="477"/>
      <c r="JJS378" s="477"/>
      <c r="JJX378" s="477"/>
      <c r="JKA378" s="477"/>
      <c r="JKF378" s="477"/>
      <c r="JKI378" s="477"/>
      <c r="JKN378" s="477"/>
      <c r="JKQ378" s="477"/>
      <c r="JKV378" s="477"/>
      <c r="JKY378" s="477"/>
      <c r="JLD378" s="477"/>
      <c r="JLG378" s="477"/>
      <c r="JLL378" s="477"/>
      <c r="JLO378" s="477"/>
      <c r="JLT378" s="477"/>
      <c r="JLW378" s="477"/>
      <c r="JMB378" s="477"/>
      <c r="JME378" s="477"/>
      <c r="JMJ378" s="477"/>
      <c r="JMM378" s="477"/>
      <c r="JMR378" s="477"/>
      <c r="JMU378" s="477"/>
      <c r="JMZ378" s="477"/>
      <c r="JNC378" s="477"/>
      <c r="JNH378" s="477"/>
      <c r="JNK378" s="477"/>
      <c r="JNP378" s="477"/>
      <c r="JNS378" s="477"/>
      <c r="JNX378" s="477"/>
      <c r="JOA378" s="477"/>
      <c r="JOF378" s="477"/>
      <c r="JOI378" s="477"/>
      <c r="JON378" s="477"/>
      <c r="JOQ378" s="477"/>
      <c r="JOV378" s="477"/>
      <c r="JOY378" s="477"/>
      <c r="JPD378" s="477"/>
      <c r="JPG378" s="477"/>
      <c r="JPL378" s="477"/>
      <c r="JPO378" s="477"/>
      <c r="JPT378" s="477"/>
      <c r="JPW378" s="477"/>
      <c r="JQB378" s="477"/>
      <c r="JQE378" s="477"/>
      <c r="JQJ378" s="477"/>
      <c r="JQM378" s="477"/>
      <c r="JQR378" s="477"/>
      <c r="JQU378" s="477"/>
      <c r="JQZ378" s="477"/>
      <c r="JRC378" s="477"/>
      <c r="JRH378" s="477"/>
      <c r="JRK378" s="477"/>
      <c r="JRP378" s="477"/>
      <c r="JRS378" s="477"/>
      <c r="JRX378" s="477"/>
      <c r="JSA378" s="477"/>
      <c r="JSF378" s="477"/>
      <c r="JSI378" s="477"/>
      <c r="JSN378" s="477"/>
      <c r="JSQ378" s="477"/>
      <c r="JSV378" s="477"/>
      <c r="JSY378" s="477"/>
      <c r="JTD378" s="477"/>
      <c r="JTG378" s="477"/>
      <c r="JTL378" s="477"/>
      <c r="JTO378" s="477"/>
      <c r="JTT378" s="477"/>
      <c r="JTW378" s="477"/>
      <c r="JUB378" s="477"/>
      <c r="JUE378" s="477"/>
      <c r="JUJ378" s="477"/>
      <c r="JUM378" s="477"/>
      <c r="JUR378" s="477"/>
      <c r="JUU378" s="477"/>
      <c r="JUZ378" s="477"/>
      <c r="JVC378" s="477"/>
      <c r="JVH378" s="477"/>
      <c r="JVK378" s="477"/>
      <c r="JVP378" s="477"/>
      <c r="JVS378" s="477"/>
      <c r="JVX378" s="477"/>
      <c r="JWA378" s="477"/>
      <c r="JWF378" s="477"/>
      <c r="JWI378" s="477"/>
      <c r="JWN378" s="477"/>
      <c r="JWQ378" s="477"/>
      <c r="JWV378" s="477"/>
      <c r="JWY378" s="477"/>
      <c r="JXD378" s="477"/>
      <c r="JXG378" s="477"/>
      <c r="JXL378" s="477"/>
      <c r="JXO378" s="477"/>
      <c r="JXT378" s="477"/>
      <c r="JXW378" s="477"/>
      <c r="JYB378" s="477"/>
      <c r="JYE378" s="477"/>
      <c r="JYJ378" s="477"/>
      <c r="JYM378" s="477"/>
      <c r="JYR378" s="477"/>
      <c r="JYU378" s="477"/>
      <c r="JYZ378" s="477"/>
      <c r="JZC378" s="477"/>
      <c r="JZH378" s="477"/>
      <c r="JZK378" s="477"/>
      <c r="JZP378" s="477"/>
      <c r="JZS378" s="477"/>
      <c r="JZX378" s="477"/>
      <c r="KAA378" s="477"/>
      <c r="KAF378" s="477"/>
      <c r="KAI378" s="477"/>
      <c r="KAN378" s="477"/>
      <c r="KAQ378" s="477"/>
      <c r="KAV378" s="477"/>
      <c r="KAY378" s="477"/>
      <c r="KBD378" s="477"/>
      <c r="KBG378" s="477"/>
      <c r="KBL378" s="477"/>
      <c r="KBO378" s="477"/>
      <c r="KBT378" s="477"/>
      <c r="KBW378" s="477"/>
      <c r="KCB378" s="477"/>
      <c r="KCE378" s="477"/>
      <c r="KCJ378" s="477"/>
      <c r="KCM378" s="477"/>
      <c r="KCR378" s="477"/>
      <c r="KCU378" s="477"/>
      <c r="KCZ378" s="477"/>
      <c r="KDC378" s="477"/>
      <c r="KDH378" s="477"/>
      <c r="KDK378" s="477"/>
      <c r="KDP378" s="477"/>
      <c r="KDS378" s="477"/>
      <c r="KDX378" s="477"/>
      <c r="KEA378" s="477"/>
      <c r="KEF378" s="477"/>
      <c r="KEI378" s="477"/>
      <c r="KEN378" s="477"/>
      <c r="KEQ378" s="477"/>
      <c r="KEV378" s="477"/>
      <c r="KEY378" s="477"/>
      <c r="KFD378" s="477"/>
      <c r="KFG378" s="477"/>
      <c r="KFL378" s="477"/>
      <c r="KFO378" s="477"/>
      <c r="KFT378" s="477"/>
      <c r="KFW378" s="477"/>
      <c r="KGB378" s="477"/>
      <c r="KGE378" s="477"/>
      <c r="KGJ378" s="477"/>
      <c r="KGM378" s="477"/>
      <c r="KGR378" s="477"/>
      <c r="KGU378" s="477"/>
      <c r="KGZ378" s="477"/>
      <c r="KHC378" s="477"/>
      <c r="KHH378" s="477"/>
      <c r="KHK378" s="477"/>
      <c r="KHP378" s="477"/>
      <c r="KHS378" s="477"/>
      <c r="KHX378" s="477"/>
      <c r="KIA378" s="477"/>
      <c r="KIF378" s="477"/>
      <c r="KII378" s="477"/>
      <c r="KIN378" s="477"/>
      <c r="KIQ378" s="477"/>
      <c r="KIV378" s="477"/>
      <c r="KIY378" s="477"/>
      <c r="KJD378" s="477"/>
      <c r="KJG378" s="477"/>
      <c r="KJL378" s="477"/>
      <c r="KJO378" s="477"/>
      <c r="KJT378" s="477"/>
      <c r="KJW378" s="477"/>
      <c r="KKB378" s="477"/>
      <c r="KKE378" s="477"/>
      <c r="KKJ378" s="477"/>
      <c r="KKM378" s="477"/>
      <c r="KKR378" s="477"/>
      <c r="KKU378" s="477"/>
      <c r="KKZ378" s="477"/>
      <c r="KLC378" s="477"/>
      <c r="KLH378" s="477"/>
      <c r="KLK378" s="477"/>
      <c r="KLP378" s="477"/>
      <c r="KLS378" s="477"/>
      <c r="KLX378" s="477"/>
      <c r="KMA378" s="477"/>
      <c r="KMF378" s="477"/>
      <c r="KMI378" s="477"/>
      <c r="KMN378" s="477"/>
      <c r="KMQ378" s="477"/>
      <c r="KMV378" s="477"/>
      <c r="KMY378" s="477"/>
      <c r="KND378" s="477"/>
      <c r="KNG378" s="477"/>
      <c r="KNL378" s="477"/>
      <c r="KNO378" s="477"/>
      <c r="KNT378" s="477"/>
      <c r="KNW378" s="477"/>
      <c r="KOB378" s="477"/>
      <c r="KOE378" s="477"/>
      <c r="KOJ378" s="477"/>
      <c r="KOM378" s="477"/>
      <c r="KOR378" s="477"/>
      <c r="KOU378" s="477"/>
      <c r="KOZ378" s="477"/>
      <c r="KPC378" s="477"/>
      <c r="KPH378" s="477"/>
      <c r="KPK378" s="477"/>
      <c r="KPP378" s="477"/>
      <c r="KPS378" s="477"/>
      <c r="KPX378" s="477"/>
      <c r="KQA378" s="477"/>
      <c r="KQF378" s="477"/>
      <c r="KQI378" s="477"/>
      <c r="KQN378" s="477"/>
      <c r="KQQ378" s="477"/>
      <c r="KQV378" s="477"/>
      <c r="KQY378" s="477"/>
      <c r="KRD378" s="477"/>
      <c r="KRG378" s="477"/>
      <c r="KRL378" s="477"/>
      <c r="KRO378" s="477"/>
      <c r="KRT378" s="477"/>
      <c r="KRW378" s="477"/>
      <c r="KSB378" s="477"/>
      <c r="KSE378" s="477"/>
      <c r="KSJ378" s="477"/>
      <c r="KSM378" s="477"/>
      <c r="KSR378" s="477"/>
      <c r="KSU378" s="477"/>
      <c r="KSZ378" s="477"/>
      <c r="KTC378" s="477"/>
      <c r="KTH378" s="477"/>
      <c r="KTK378" s="477"/>
      <c r="KTP378" s="477"/>
      <c r="KTS378" s="477"/>
      <c r="KTX378" s="477"/>
      <c r="KUA378" s="477"/>
      <c r="KUF378" s="477"/>
      <c r="KUI378" s="477"/>
      <c r="KUN378" s="477"/>
      <c r="KUQ378" s="477"/>
      <c r="KUV378" s="477"/>
      <c r="KUY378" s="477"/>
      <c r="KVD378" s="477"/>
      <c r="KVG378" s="477"/>
      <c r="KVL378" s="477"/>
      <c r="KVO378" s="477"/>
      <c r="KVT378" s="477"/>
      <c r="KVW378" s="477"/>
      <c r="KWB378" s="477"/>
      <c r="KWE378" s="477"/>
      <c r="KWJ378" s="477"/>
      <c r="KWM378" s="477"/>
      <c r="KWR378" s="477"/>
      <c r="KWU378" s="477"/>
      <c r="KWZ378" s="477"/>
      <c r="KXC378" s="477"/>
      <c r="KXH378" s="477"/>
      <c r="KXK378" s="477"/>
      <c r="KXP378" s="477"/>
      <c r="KXS378" s="477"/>
      <c r="KXX378" s="477"/>
      <c r="KYA378" s="477"/>
      <c r="KYF378" s="477"/>
      <c r="KYI378" s="477"/>
      <c r="KYN378" s="477"/>
      <c r="KYQ378" s="477"/>
      <c r="KYV378" s="477"/>
      <c r="KYY378" s="477"/>
      <c r="KZD378" s="477"/>
      <c r="KZG378" s="477"/>
      <c r="KZL378" s="477"/>
      <c r="KZO378" s="477"/>
      <c r="KZT378" s="477"/>
      <c r="KZW378" s="477"/>
      <c r="LAB378" s="477"/>
      <c r="LAE378" s="477"/>
      <c r="LAJ378" s="477"/>
      <c r="LAM378" s="477"/>
      <c r="LAR378" s="477"/>
      <c r="LAU378" s="477"/>
      <c r="LAZ378" s="477"/>
      <c r="LBC378" s="477"/>
      <c r="LBH378" s="477"/>
      <c r="LBK378" s="477"/>
      <c r="LBP378" s="477"/>
      <c r="LBS378" s="477"/>
      <c r="LBX378" s="477"/>
      <c r="LCA378" s="477"/>
      <c r="LCF378" s="477"/>
      <c r="LCI378" s="477"/>
      <c r="LCN378" s="477"/>
      <c r="LCQ378" s="477"/>
      <c r="LCV378" s="477"/>
      <c r="LCY378" s="477"/>
      <c r="LDD378" s="477"/>
      <c r="LDG378" s="477"/>
      <c r="LDL378" s="477"/>
      <c r="LDO378" s="477"/>
      <c r="LDT378" s="477"/>
      <c r="LDW378" s="477"/>
      <c r="LEB378" s="477"/>
      <c r="LEE378" s="477"/>
      <c r="LEJ378" s="477"/>
      <c r="LEM378" s="477"/>
      <c r="LER378" s="477"/>
      <c r="LEU378" s="477"/>
      <c r="LEZ378" s="477"/>
      <c r="LFC378" s="477"/>
      <c r="LFH378" s="477"/>
      <c r="LFK378" s="477"/>
      <c r="LFP378" s="477"/>
      <c r="LFS378" s="477"/>
      <c r="LFX378" s="477"/>
      <c r="LGA378" s="477"/>
      <c r="LGF378" s="477"/>
      <c r="LGI378" s="477"/>
      <c r="LGN378" s="477"/>
      <c r="LGQ378" s="477"/>
      <c r="LGV378" s="477"/>
      <c r="LGY378" s="477"/>
      <c r="LHD378" s="477"/>
      <c r="LHG378" s="477"/>
      <c r="LHL378" s="477"/>
      <c r="LHO378" s="477"/>
      <c r="LHT378" s="477"/>
      <c r="LHW378" s="477"/>
      <c r="LIB378" s="477"/>
      <c r="LIE378" s="477"/>
      <c r="LIJ378" s="477"/>
      <c r="LIM378" s="477"/>
      <c r="LIR378" s="477"/>
      <c r="LIU378" s="477"/>
      <c r="LIZ378" s="477"/>
      <c r="LJC378" s="477"/>
      <c r="LJH378" s="477"/>
      <c r="LJK378" s="477"/>
      <c r="LJP378" s="477"/>
      <c r="LJS378" s="477"/>
      <c r="LJX378" s="477"/>
      <c r="LKA378" s="477"/>
      <c r="LKF378" s="477"/>
      <c r="LKI378" s="477"/>
      <c r="LKN378" s="477"/>
      <c r="LKQ378" s="477"/>
      <c r="LKV378" s="477"/>
      <c r="LKY378" s="477"/>
      <c r="LLD378" s="477"/>
      <c r="LLG378" s="477"/>
      <c r="LLL378" s="477"/>
      <c r="LLO378" s="477"/>
      <c r="LLT378" s="477"/>
      <c r="LLW378" s="477"/>
      <c r="LMB378" s="477"/>
      <c r="LME378" s="477"/>
      <c r="LMJ378" s="477"/>
      <c r="LMM378" s="477"/>
      <c r="LMR378" s="477"/>
      <c r="LMU378" s="477"/>
      <c r="LMZ378" s="477"/>
      <c r="LNC378" s="477"/>
      <c r="LNH378" s="477"/>
      <c r="LNK378" s="477"/>
      <c r="LNP378" s="477"/>
      <c r="LNS378" s="477"/>
      <c r="LNX378" s="477"/>
      <c r="LOA378" s="477"/>
      <c r="LOF378" s="477"/>
      <c r="LOI378" s="477"/>
      <c r="LON378" s="477"/>
      <c r="LOQ378" s="477"/>
      <c r="LOV378" s="477"/>
      <c r="LOY378" s="477"/>
      <c r="LPD378" s="477"/>
      <c r="LPG378" s="477"/>
      <c r="LPL378" s="477"/>
      <c r="LPO378" s="477"/>
      <c r="LPT378" s="477"/>
      <c r="LPW378" s="477"/>
      <c r="LQB378" s="477"/>
      <c r="LQE378" s="477"/>
      <c r="LQJ378" s="477"/>
      <c r="LQM378" s="477"/>
      <c r="LQR378" s="477"/>
      <c r="LQU378" s="477"/>
      <c r="LQZ378" s="477"/>
      <c r="LRC378" s="477"/>
      <c r="LRH378" s="477"/>
      <c r="LRK378" s="477"/>
      <c r="LRP378" s="477"/>
      <c r="LRS378" s="477"/>
      <c r="LRX378" s="477"/>
      <c r="LSA378" s="477"/>
      <c r="LSF378" s="477"/>
      <c r="LSI378" s="477"/>
      <c r="LSN378" s="477"/>
      <c r="LSQ378" s="477"/>
      <c r="LSV378" s="477"/>
      <c r="LSY378" s="477"/>
      <c r="LTD378" s="477"/>
      <c r="LTG378" s="477"/>
      <c r="LTL378" s="477"/>
      <c r="LTO378" s="477"/>
      <c r="LTT378" s="477"/>
      <c r="LTW378" s="477"/>
      <c r="LUB378" s="477"/>
      <c r="LUE378" s="477"/>
      <c r="LUJ378" s="477"/>
      <c r="LUM378" s="477"/>
      <c r="LUR378" s="477"/>
      <c r="LUU378" s="477"/>
      <c r="LUZ378" s="477"/>
      <c r="LVC378" s="477"/>
      <c r="LVH378" s="477"/>
      <c r="LVK378" s="477"/>
      <c r="LVP378" s="477"/>
      <c r="LVS378" s="477"/>
      <c r="LVX378" s="477"/>
      <c r="LWA378" s="477"/>
      <c r="LWF378" s="477"/>
      <c r="LWI378" s="477"/>
      <c r="LWN378" s="477"/>
      <c r="LWQ378" s="477"/>
      <c r="LWV378" s="477"/>
      <c r="LWY378" s="477"/>
      <c r="LXD378" s="477"/>
      <c r="LXG378" s="477"/>
      <c r="LXL378" s="477"/>
      <c r="LXO378" s="477"/>
      <c r="LXT378" s="477"/>
      <c r="LXW378" s="477"/>
      <c r="LYB378" s="477"/>
      <c r="LYE378" s="477"/>
      <c r="LYJ378" s="477"/>
      <c r="LYM378" s="477"/>
      <c r="LYR378" s="477"/>
      <c r="LYU378" s="477"/>
      <c r="LYZ378" s="477"/>
      <c r="LZC378" s="477"/>
      <c r="LZH378" s="477"/>
      <c r="LZK378" s="477"/>
      <c r="LZP378" s="477"/>
      <c r="LZS378" s="477"/>
      <c r="LZX378" s="477"/>
      <c r="MAA378" s="477"/>
      <c r="MAF378" s="477"/>
      <c r="MAI378" s="477"/>
      <c r="MAN378" s="477"/>
      <c r="MAQ378" s="477"/>
      <c r="MAV378" s="477"/>
      <c r="MAY378" s="477"/>
      <c r="MBD378" s="477"/>
      <c r="MBG378" s="477"/>
      <c r="MBL378" s="477"/>
      <c r="MBO378" s="477"/>
      <c r="MBT378" s="477"/>
      <c r="MBW378" s="477"/>
      <c r="MCB378" s="477"/>
      <c r="MCE378" s="477"/>
      <c r="MCJ378" s="477"/>
      <c r="MCM378" s="477"/>
      <c r="MCR378" s="477"/>
      <c r="MCU378" s="477"/>
      <c r="MCZ378" s="477"/>
      <c r="MDC378" s="477"/>
      <c r="MDH378" s="477"/>
      <c r="MDK378" s="477"/>
      <c r="MDP378" s="477"/>
      <c r="MDS378" s="477"/>
      <c r="MDX378" s="477"/>
      <c r="MEA378" s="477"/>
      <c r="MEF378" s="477"/>
      <c r="MEI378" s="477"/>
      <c r="MEN378" s="477"/>
      <c r="MEQ378" s="477"/>
      <c r="MEV378" s="477"/>
      <c r="MEY378" s="477"/>
      <c r="MFD378" s="477"/>
      <c r="MFG378" s="477"/>
      <c r="MFL378" s="477"/>
      <c r="MFO378" s="477"/>
      <c r="MFT378" s="477"/>
      <c r="MFW378" s="477"/>
      <c r="MGB378" s="477"/>
      <c r="MGE378" s="477"/>
      <c r="MGJ378" s="477"/>
      <c r="MGM378" s="477"/>
      <c r="MGR378" s="477"/>
      <c r="MGU378" s="477"/>
      <c r="MGZ378" s="477"/>
      <c r="MHC378" s="477"/>
      <c r="MHH378" s="477"/>
      <c r="MHK378" s="477"/>
      <c r="MHP378" s="477"/>
      <c r="MHS378" s="477"/>
      <c r="MHX378" s="477"/>
      <c r="MIA378" s="477"/>
      <c r="MIF378" s="477"/>
      <c r="MII378" s="477"/>
      <c r="MIN378" s="477"/>
      <c r="MIQ378" s="477"/>
      <c r="MIV378" s="477"/>
      <c r="MIY378" s="477"/>
      <c r="MJD378" s="477"/>
      <c r="MJG378" s="477"/>
      <c r="MJL378" s="477"/>
      <c r="MJO378" s="477"/>
      <c r="MJT378" s="477"/>
      <c r="MJW378" s="477"/>
      <c r="MKB378" s="477"/>
      <c r="MKE378" s="477"/>
      <c r="MKJ378" s="477"/>
      <c r="MKM378" s="477"/>
      <c r="MKR378" s="477"/>
      <c r="MKU378" s="477"/>
      <c r="MKZ378" s="477"/>
      <c r="MLC378" s="477"/>
      <c r="MLH378" s="477"/>
      <c r="MLK378" s="477"/>
      <c r="MLP378" s="477"/>
      <c r="MLS378" s="477"/>
      <c r="MLX378" s="477"/>
      <c r="MMA378" s="477"/>
      <c r="MMF378" s="477"/>
      <c r="MMI378" s="477"/>
      <c r="MMN378" s="477"/>
      <c r="MMQ378" s="477"/>
      <c r="MMV378" s="477"/>
      <c r="MMY378" s="477"/>
      <c r="MND378" s="477"/>
      <c r="MNG378" s="477"/>
      <c r="MNL378" s="477"/>
      <c r="MNO378" s="477"/>
      <c r="MNT378" s="477"/>
      <c r="MNW378" s="477"/>
      <c r="MOB378" s="477"/>
      <c r="MOE378" s="477"/>
      <c r="MOJ378" s="477"/>
      <c r="MOM378" s="477"/>
      <c r="MOR378" s="477"/>
      <c r="MOU378" s="477"/>
      <c r="MOZ378" s="477"/>
      <c r="MPC378" s="477"/>
      <c r="MPH378" s="477"/>
      <c r="MPK378" s="477"/>
      <c r="MPP378" s="477"/>
      <c r="MPS378" s="477"/>
      <c r="MPX378" s="477"/>
      <c r="MQA378" s="477"/>
      <c r="MQF378" s="477"/>
      <c r="MQI378" s="477"/>
      <c r="MQN378" s="477"/>
      <c r="MQQ378" s="477"/>
      <c r="MQV378" s="477"/>
      <c r="MQY378" s="477"/>
      <c r="MRD378" s="477"/>
      <c r="MRG378" s="477"/>
      <c r="MRL378" s="477"/>
      <c r="MRO378" s="477"/>
      <c r="MRT378" s="477"/>
      <c r="MRW378" s="477"/>
      <c r="MSB378" s="477"/>
      <c r="MSE378" s="477"/>
      <c r="MSJ378" s="477"/>
      <c r="MSM378" s="477"/>
      <c r="MSR378" s="477"/>
      <c r="MSU378" s="477"/>
      <c r="MSZ378" s="477"/>
      <c r="MTC378" s="477"/>
      <c r="MTH378" s="477"/>
      <c r="MTK378" s="477"/>
      <c r="MTP378" s="477"/>
      <c r="MTS378" s="477"/>
      <c r="MTX378" s="477"/>
      <c r="MUA378" s="477"/>
      <c r="MUF378" s="477"/>
      <c r="MUI378" s="477"/>
      <c r="MUN378" s="477"/>
      <c r="MUQ378" s="477"/>
      <c r="MUV378" s="477"/>
      <c r="MUY378" s="477"/>
      <c r="MVD378" s="477"/>
      <c r="MVG378" s="477"/>
      <c r="MVL378" s="477"/>
      <c r="MVO378" s="477"/>
      <c r="MVT378" s="477"/>
      <c r="MVW378" s="477"/>
      <c r="MWB378" s="477"/>
      <c r="MWE378" s="477"/>
      <c r="MWJ378" s="477"/>
      <c r="MWM378" s="477"/>
      <c r="MWR378" s="477"/>
      <c r="MWU378" s="477"/>
      <c r="MWZ378" s="477"/>
      <c r="MXC378" s="477"/>
      <c r="MXH378" s="477"/>
      <c r="MXK378" s="477"/>
      <c r="MXP378" s="477"/>
      <c r="MXS378" s="477"/>
      <c r="MXX378" s="477"/>
      <c r="MYA378" s="477"/>
      <c r="MYF378" s="477"/>
      <c r="MYI378" s="477"/>
      <c r="MYN378" s="477"/>
      <c r="MYQ378" s="477"/>
      <c r="MYV378" s="477"/>
      <c r="MYY378" s="477"/>
      <c r="MZD378" s="477"/>
      <c r="MZG378" s="477"/>
      <c r="MZL378" s="477"/>
      <c r="MZO378" s="477"/>
      <c r="MZT378" s="477"/>
      <c r="MZW378" s="477"/>
      <c r="NAB378" s="477"/>
      <c r="NAE378" s="477"/>
      <c r="NAJ378" s="477"/>
      <c r="NAM378" s="477"/>
      <c r="NAR378" s="477"/>
      <c r="NAU378" s="477"/>
      <c r="NAZ378" s="477"/>
      <c r="NBC378" s="477"/>
      <c r="NBH378" s="477"/>
      <c r="NBK378" s="477"/>
      <c r="NBP378" s="477"/>
      <c r="NBS378" s="477"/>
      <c r="NBX378" s="477"/>
      <c r="NCA378" s="477"/>
      <c r="NCF378" s="477"/>
      <c r="NCI378" s="477"/>
      <c r="NCN378" s="477"/>
      <c r="NCQ378" s="477"/>
      <c r="NCV378" s="477"/>
      <c r="NCY378" s="477"/>
      <c r="NDD378" s="477"/>
      <c r="NDG378" s="477"/>
      <c r="NDL378" s="477"/>
      <c r="NDO378" s="477"/>
      <c r="NDT378" s="477"/>
      <c r="NDW378" s="477"/>
      <c r="NEB378" s="477"/>
      <c r="NEE378" s="477"/>
      <c r="NEJ378" s="477"/>
      <c r="NEM378" s="477"/>
      <c r="NER378" s="477"/>
      <c r="NEU378" s="477"/>
      <c r="NEZ378" s="477"/>
      <c r="NFC378" s="477"/>
      <c r="NFH378" s="477"/>
      <c r="NFK378" s="477"/>
      <c r="NFP378" s="477"/>
      <c r="NFS378" s="477"/>
      <c r="NFX378" s="477"/>
      <c r="NGA378" s="477"/>
      <c r="NGF378" s="477"/>
      <c r="NGI378" s="477"/>
      <c r="NGN378" s="477"/>
      <c r="NGQ378" s="477"/>
      <c r="NGV378" s="477"/>
      <c r="NGY378" s="477"/>
      <c r="NHD378" s="477"/>
      <c r="NHG378" s="477"/>
      <c r="NHL378" s="477"/>
      <c r="NHO378" s="477"/>
      <c r="NHT378" s="477"/>
      <c r="NHW378" s="477"/>
      <c r="NIB378" s="477"/>
      <c r="NIE378" s="477"/>
      <c r="NIJ378" s="477"/>
      <c r="NIM378" s="477"/>
      <c r="NIR378" s="477"/>
      <c r="NIU378" s="477"/>
      <c r="NIZ378" s="477"/>
      <c r="NJC378" s="477"/>
      <c r="NJH378" s="477"/>
      <c r="NJK378" s="477"/>
      <c r="NJP378" s="477"/>
      <c r="NJS378" s="477"/>
      <c r="NJX378" s="477"/>
      <c r="NKA378" s="477"/>
      <c r="NKF378" s="477"/>
      <c r="NKI378" s="477"/>
      <c r="NKN378" s="477"/>
      <c r="NKQ378" s="477"/>
      <c r="NKV378" s="477"/>
      <c r="NKY378" s="477"/>
      <c r="NLD378" s="477"/>
      <c r="NLG378" s="477"/>
      <c r="NLL378" s="477"/>
      <c r="NLO378" s="477"/>
      <c r="NLT378" s="477"/>
      <c r="NLW378" s="477"/>
      <c r="NMB378" s="477"/>
      <c r="NME378" s="477"/>
      <c r="NMJ378" s="477"/>
      <c r="NMM378" s="477"/>
      <c r="NMR378" s="477"/>
      <c r="NMU378" s="477"/>
      <c r="NMZ378" s="477"/>
      <c r="NNC378" s="477"/>
      <c r="NNH378" s="477"/>
      <c r="NNK378" s="477"/>
      <c r="NNP378" s="477"/>
      <c r="NNS378" s="477"/>
      <c r="NNX378" s="477"/>
      <c r="NOA378" s="477"/>
      <c r="NOF378" s="477"/>
      <c r="NOI378" s="477"/>
      <c r="NON378" s="477"/>
      <c r="NOQ378" s="477"/>
      <c r="NOV378" s="477"/>
      <c r="NOY378" s="477"/>
      <c r="NPD378" s="477"/>
      <c r="NPG378" s="477"/>
      <c r="NPL378" s="477"/>
      <c r="NPO378" s="477"/>
      <c r="NPT378" s="477"/>
      <c r="NPW378" s="477"/>
      <c r="NQB378" s="477"/>
      <c r="NQE378" s="477"/>
      <c r="NQJ378" s="477"/>
      <c r="NQM378" s="477"/>
      <c r="NQR378" s="477"/>
      <c r="NQU378" s="477"/>
      <c r="NQZ378" s="477"/>
      <c r="NRC378" s="477"/>
      <c r="NRH378" s="477"/>
      <c r="NRK378" s="477"/>
      <c r="NRP378" s="477"/>
      <c r="NRS378" s="477"/>
      <c r="NRX378" s="477"/>
      <c r="NSA378" s="477"/>
      <c r="NSF378" s="477"/>
      <c r="NSI378" s="477"/>
      <c r="NSN378" s="477"/>
      <c r="NSQ378" s="477"/>
      <c r="NSV378" s="477"/>
      <c r="NSY378" s="477"/>
      <c r="NTD378" s="477"/>
      <c r="NTG378" s="477"/>
      <c r="NTL378" s="477"/>
      <c r="NTO378" s="477"/>
      <c r="NTT378" s="477"/>
      <c r="NTW378" s="477"/>
      <c r="NUB378" s="477"/>
      <c r="NUE378" s="477"/>
      <c r="NUJ378" s="477"/>
      <c r="NUM378" s="477"/>
      <c r="NUR378" s="477"/>
      <c r="NUU378" s="477"/>
      <c r="NUZ378" s="477"/>
      <c r="NVC378" s="477"/>
      <c r="NVH378" s="477"/>
      <c r="NVK378" s="477"/>
      <c r="NVP378" s="477"/>
      <c r="NVS378" s="477"/>
      <c r="NVX378" s="477"/>
      <c r="NWA378" s="477"/>
      <c r="NWF378" s="477"/>
      <c r="NWI378" s="477"/>
      <c r="NWN378" s="477"/>
      <c r="NWQ378" s="477"/>
      <c r="NWV378" s="477"/>
      <c r="NWY378" s="477"/>
      <c r="NXD378" s="477"/>
      <c r="NXG378" s="477"/>
      <c r="NXL378" s="477"/>
      <c r="NXO378" s="477"/>
      <c r="NXT378" s="477"/>
      <c r="NXW378" s="477"/>
      <c r="NYB378" s="477"/>
      <c r="NYE378" s="477"/>
      <c r="NYJ378" s="477"/>
      <c r="NYM378" s="477"/>
      <c r="NYR378" s="477"/>
      <c r="NYU378" s="477"/>
      <c r="NYZ378" s="477"/>
      <c r="NZC378" s="477"/>
      <c r="NZH378" s="477"/>
      <c r="NZK378" s="477"/>
      <c r="NZP378" s="477"/>
      <c r="NZS378" s="477"/>
      <c r="NZX378" s="477"/>
      <c r="OAA378" s="477"/>
      <c r="OAF378" s="477"/>
      <c r="OAI378" s="477"/>
      <c r="OAN378" s="477"/>
      <c r="OAQ378" s="477"/>
      <c r="OAV378" s="477"/>
      <c r="OAY378" s="477"/>
      <c r="OBD378" s="477"/>
      <c r="OBG378" s="477"/>
      <c r="OBL378" s="477"/>
      <c r="OBO378" s="477"/>
      <c r="OBT378" s="477"/>
      <c r="OBW378" s="477"/>
      <c r="OCB378" s="477"/>
      <c r="OCE378" s="477"/>
      <c r="OCJ378" s="477"/>
      <c r="OCM378" s="477"/>
      <c r="OCR378" s="477"/>
      <c r="OCU378" s="477"/>
      <c r="OCZ378" s="477"/>
      <c r="ODC378" s="477"/>
      <c r="ODH378" s="477"/>
      <c r="ODK378" s="477"/>
      <c r="ODP378" s="477"/>
      <c r="ODS378" s="477"/>
      <c r="ODX378" s="477"/>
      <c r="OEA378" s="477"/>
      <c r="OEF378" s="477"/>
      <c r="OEI378" s="477"/>
      <c r="OEN378" s="477"/>
      <c r="OEQ378" s="477"/>
      <c r="OEV378" s="477"/>
      <c r="OEY378" s="477"/>
      <c r="OFD378" s="477"/>
      <c r="OFG378" s="477"/>
      <c r="OFL378" s="477"/>
      <c r="OFO378" s="477"/>
      <c r="OFT378" s="477"/>
      <c r="OFW378" s="477"/>
      <c r="OGB378" s="477"/>
      <c r="OGE378" s="477"/>
      <c r="OGJ378" s="477"/>
      <c r="OGM378" s="477"/>
      <c r="OGR378" s="477"/>
      <c r="OGU378" s="477"/>
      <c r="OGZ378" s="477"/>
      <c r="OHC378" s="477"/>
      <c r="OHH378" s="477"/>
      <c r="OHK378" s="477"/>
      <c r="OHP378" s="477"/>
      <c r="OHS378" s="477"/>
      <c r="OHX378" s="477"/>
      <c r="OIA378" s="477"/>
      <c r="OIF378" s="477"/>
      <c r="OII378" s="477"/>
      <c r="OIN378" s="477"/>
      <c r="OIQ378" s="477"/>
      <c r="OIV378" s="477"/>
      <c r="OIY378" s="477"/>
      <c r="OJD378" s="477"/>
      <c r="OJG378" s="477"/>
      <c r="OJL378" s="477"/>
      <c r="OJO378" s="477"/>
      <c r="OJT378" s="477"/>
      <c r="OJW378" s="477"/>
      <c r="OKB378" s="477"/>
      <c r="OKE378" s="477"/>
      <c r="OKJ378" s="477"/>
      <c r="OKM378" s="477"/>
      <c r="OKR378" s="477"/>
      <c r="OKU378" s="477"/>
      <c r="OKZ378" s="477"/>
      <c r="OLC378" s="477"/>
      <c r="OLH378" s="477"/>
      <c r="OLK378" s="477"/>
      <c r="OLP378" s="477"/>
      <c r="OLS378" s="477"/>
      <c r="OLX378" s="477"/>
      <c r="OMA378" s="477"/>
      <c r="OMF378" s="477"/>
      <c r="OMI378" s="477"/>
      <c r="OMN378" s="477"/>
      <c r="OMQ378" s="477"/>
      <c r="OMV378" s="477"/>
      <c r="OMY378" s="477"/>
      <c r="OND378" s="477"/>
      <c r="ONG378" s="477"/>
      <c r="ONL378" s="477"/>
      <c r="ONO378" s="477"/>
      <c r="ONT378" s="477"/>
      <c r="ONW378" s="477"/>
      <c r="OOB378" s="477"/>
      <c r="OOE378" s="477"/>
      <c r="OOJ378" s="477"/>
      <c r="OOM378" s="477"/>
      <c r="OOR378" s="477"/>
      <c r="OOU378" s="477"/>
      <c r="OOZ378" s="477"/>
      <c r="OPC378" s="477"/>
      <c r="OPH378" s="477"/>
      <c r="OPK378" s="477"/>
      <c r="OPP378" s="477"/>
      <c r="OPS378" s="477"/>
      <c r="OPX378" s="477"/>
      <c r="OQA378" s="477"/>
      <c r="OQF378" s="477"/>
      <c r="OQI378" s="477"/>
      <c r="OQN378" s="477"/>
      <c r="OQQ378" s="477"/>
      <c r="OQV378" s="477"/>
      <c r="OQY378" s="477"/>
      <c r="ORD378" s="477"/>
      <c r="ORG378" s="477"/>
      <c r="ORL378" s="477"/>
      <c r="ORO378" s="477"/>
      <c r="ORT378" s="477"/>
      <c r="ORW378" s="477"/>
      <c r="OSB378" s="477"/>
      <c r="OSE378" s="477"/>
      <c r="OSJ378" s="477"/>
      <c r="OSM378" s="477"/>
      <c r="OSR378" s="477"/>
      <c r="OSU378" s="477"/>
      <c r="OSZ378" s="477"/>
      <c r="OTC378" s="477"/>
      <c r="OTH378" s="477"/>
      <c r="OTK378" s="477"/>
      <c r="OTP378" s="477"/>
      <c r="OTS378" s="477"/>
      <c r="OTX378" s="477"/>
      <c r="OUA378" s="477"/>
      <c r="OUF378" s="477"/>
      <c r="OUI378" s="477"/>
      <c r="OUN378" s="477"/>
      <c r="OUQ378" s="477"/>
      <c r="OUV378" s="477"/>
      <c r="OUY378" s="477"/>
      <c r="OVD378" s="477"/>
      <c r="OVG378" s="477"/>
      <c r="OVL378" s="477"/>
      <c r="OVO378" s="477"/>
      <c r="OVT378" s="477"/>
      <c r="OVW378" s="477"/>
      <c r="OWB378" s="477"/>
      <c r="OWE378" s="477"/>
      <c r="OWJ378" s="477"/>
      <c r="OWM378" s="477"/>
      <c r="OWR378" s="477"/>
      <c r="OWU378" s="477"/>
      <c r="OWZ378" s="477"/>
      <c r="OXC378" s="477"/>
      <c r="OXH378" s="477"/>
      <c r="OXK378" s="477"/>
      <c r="OXP378" s="477"/>
      <c r="OXS378" s="477"/>
      <c r="OXX378" s="477"/>
      <c r="OYA378" s="477"/>
      <c r="OYF378" s="477"/>
      <c r="OYI378" s="477"/>
      <c r="OYN378" s="477"/>
      <c r="OYQ378" s="477"/>
      <c r="OYV378" s="477"/>
      <c r="OYY378" s="477"/>
      <c r="OZD378" s="477"/>
      <c r="OZG378" s="477"/>
      <c r="OZL378" s="477"/>
      <c r="OZO378" s="477"/>
      <c r="OZT378" s="477"/>
      <c r="OZW378" s="477"/>
      <c r="PAB378" s="477"/>
      <c r="PAE378" s="477"/>
      <c r="PAJ378" s="477"/>
      <c r="PAM378" s="477"/>
      <c r="PAR378" s="477"/>
      <c r="PAU378" s="477"/>
      <c r="PAZ378" s="477"/>
      <c r="PBC378" s="477"/>
      <c r="PBH378" s="477"/>
      <c r="PBK378" s="477"/>
      <c r="PBP378" s="477"/>
      <c r="PBS378" s="477"/>
      <c r="PBX378" s="477"/>
      <c r="PCA378" s="477"/>
      <c r="PCF378" s="477"/>
      <c r="PCI378" s="477"/>
      <c r="PCN378" s="477"/>
      <c r="PCQ378" s="477"/>
      <c r="PCV378" s="477"/>
      <c r="PCY378" s="477"/>
      <c r="PDD378" s="477"/>
      <c r="PDG378" s="477"/>
      <c r="PDL378" s="477"/>
      <c r="PDO378" s="477"/>
      <c r="PDT378" s="477"/>
      <c r="PDW378" s="477"/>
      <c r="PEB378" s="477"/>
      <c r="PEE378" s="477"/>
      <c r="PEJ378" s="477"/>
      <c r="PEM378" s="477"/>
      <c r="PER378" s="477"/>
      <c r="PEU378" s="477"/>
      <c r="PEZ378" s="477"/>
      <c r="PFC378" s="477"/>
      <c r="PFH378" s="477"/>
      <c r="PFK378" s="477"/>
      <c r="PFP378" s="477"/>
      <c r="PFS378" s="477"/>
      <c r="PFX378" s="477"/>
      <c r="PGA378" s="477"/>
      <c r="PGF378" s="477"/>
      <c r="PGI378" s="477"/>
      <c r="PGN378" s="477"/>
      <c r="PGQ378" s="477"/>
      <c r="PGV378" s="477"/>
      <c r="PGY378" s="477"/>
      <c r="PHD378" s="477"/>
      <c r="PHG378" s="477"/>
      <c r="PHL378" s="477"/>
      <c r="PHO378" s="477"/>
      <c r="PHT378" s="477"/>
      <c r="PHW378" s="477"/>
      <c r="PIB378" s="477"/>
      <c r="PIE378" s="477"/>
      <c r="PIJ378" s="477"/>
      <c r="PIM378" s="477"/>
      <c r="PIR378" s="477"/>
      <c r="PIU378" s="477"/>
      <c r="PIZ378" s="477"/>
      <c r="PJC378" s="477"/>
      <c r="PJH378" s="477"/>
      <c r="PJK378" s="477"/>
      <c r="PJP378" s="477"/>
      <c r="PJS378" s="477"/>
      <c r="PJX378" s="477"/>
      <c r="PKA378" s="477"/>
      <c r="PKF378" s="477"/>
      <c r="PKI378" s="477"/>
      <c r="PKN378" s="477"/>
      <c r="PKQ378" s="477"/>
      <c r="PKV378" s="477"/>
      <c r="PKY378" s="477"/>
      <c r="PLD378" s="477"/>
      <c r="PLG378" s="477"/>
      <c r="PLL378" s="477"/>
      <c r="PLO378" s="477"/>
      <c r="PLT378" s="477"/>
      <c r="PLW378" s="477"/>
      <c r="PMB378" s="477"/>
      <c r="PME378" s="477"/>
      <c r="PMJ378" s="477"/>
      <c r="PMM378" s="477"/>
      <c r="PMR378" s="477"/>
      <c r="PMU378" s="477"/>
      <c r="PMZ378" s="477"/>
      <c r="PNC378" s="477"/>
      <c r="PNH378" s="477"/>
      <c r="PNK378" s="477"/>
      <c r="PNP378" s="477"/>
      <c r="PNS378" s="477"/>
      <c r="PNX378" s="477"/>
      <c r="POA378" s="477"/>
      <c r="POF378" s="477"/>
      <c r="POI378" s="477"/>
      <c r="PON378" s="477"/>
      <c r="POQ378" s="477"/>
      <c r="POV378" s="477"/>
      <c r="POY378" s="477"/>
      <c r="PPD378" s="477"/>
      <c r="PPG378" s="477"/>
      <c r="PPL378" s="477"/>
      <c r="PPO378" s="477"/>
      <c r="PPT378" s="477"/>
      <c r="PPW378" s="477"/>
      <c r="PQB378" s="477"/>
      <c r="PQE378" s="477"/>
      <c r="PQJ378" s="477"/>
      <c r="PQM378" s="477"/>
      <c r="PQR378" s="477"/>
      <c r="PQU378" s="477"/>
      <c r="PQZ378" s="477"/>
      <c r="PRC378" s="477"/>
      <c r="PRH378" s="477"/>
      <c r="PRK378" s="477"/>
      <c r="PRP378" s="477"/>
      <c r="PRS378" s="477"/>
      <c r="PRX378" s="477"/>
      <c r="PSA378" s="477"/>
      <c r="PSF378" s="477"/>
      <c r="PSI378" s="477"/>
      <c r="PSN378" s="477"/>
      <c r="PSQ378" s="477"/>
      <c r="PSV378" s="477"/>
      <c r="PSY378" s="477"/>
      <c r="PTD378" s="477"/>
      <c r="PTG378" s="477"/>
      <c r="PTL378" s="477"/>
      <c r="PTO378" s="477"/>
      <c r="PTT378" s="477"/>
      <c r="PTW378" s="477"/>
      <c r="PUB378" s="477"/>
      <c r="PUE378" s="477"/>
      <c r="PUJ378" s="477"/>
      <c r="PUM378" s="477"/>
      <c r="PUR378" s="477"/>
      <c r="PUU378" s="477"/>
      <c r="PUZ378" s="477"/>
      <c r="PVC378" s="477"/>
      <c r="PVH378" s="477"/>
      <c r="PVK378" s="477"/>
      <c r="PVP378" s="477"/>
      <c r="PVS378" s="477"/>
      <c r="PVX378" s="477"/>
      <c r="PWA378" s="477"/>
      <c r="PWF378" s="477"/>
      <c r="PWI378" s="477"/>
      <c r="PWN378" s="477"/>
      <c r="PWQ378" s="477"/>
      <c r="PWV378" s="477"/>
      <c r="PWY378" s="477"/>
      <c r="PXD378" s="477"/>
      <c r="PXG378" s="477"/>
      <c r="PXL378" s="477"/>
      <c r="PXO378" s="477"/>
      <c r="PXT378" s="477"/>
      <c r="PXW378" s="477"/>
      <c r="PYB378" s="477"/>
      <c r="PYE378" s="477"/>
      <c r="PYJ378" s="477"/>
      <c r="PYM378" s="477"/>
      <c r="PYR378" s="477"/>
      <c r="PYU378" s="477"/>
      <c r="PYZ378" s="477"/>
      <c r="PZC378" s="477"/>
      <c r="PZH378" s="477"/>
      <c r="PZK378" s="477"/>
      <c r="PZP378" s="477"/>
      <c r="PZS378" s="477"/>
      <c r="PZX378" s="477"/>
      <c r="QAA378" s="477"/>
      <c r="QAF378" s="477"/>
      <c r="QAI378" s="477"/>
      <c r="QAN378" s="477"/>
      <c r="QAQ378" s="477"/>
      <c r="QAV378" s="477"/>
      <c r="QAY378" s="477"/>
      <c r="QBD378" s="477"/>
      <c r="QBG378" s="477"/>
      <c r="QBL378" s="477"/>
      <c r="QBO378" s="477"/>
      <c r="QBT378" s="477"/>
      <c r="QBW378" s="477"/>
      <c r="QCB378" s="477"/>
      <c r="QCE378" s="477"/>
      <c r="QCJ378" s="477"/>
      <c r="QCM378" s="477"/>
      <c r="QCR378" s="477"/>
      <c r="QCU378" s="477"/>
      <c r="QCZ378" s="477"/>
      <c r="QDC378" s="477"/>
      <c r="QDH378" s="477"/>
      <c r="QDK378" s="477"/>
      <c r="QDP378" s="477"/>
      <c r="QDS378" s="477"/>
      <c r="QDX378" s="477"/>
      <c r="QEA378" s="477"/>
      <c r="QEF378" s="477"/>
      <c r="QEI378" s="477"/>
      <c r="QEN378" s="477"/>
      <c r="QEQ378" s="477"/>
      <c r="QEV378" s="477"/>
      <c r="QEY378" s="477"/>
      <c r="QFD378" s="477"/>
      <c r="QFG378" s="477"/>
      <c r="QFL378" s="477"/>
      <c r="QFO378" s="477"/>
      <c r="QFT378" s="477"/>
      <c r="QFW378" s="477"/>
      <c r="QGB378" s="477"/>
      <c r="QGE378" s="477"/>
      <c r="QGJ378" s="477"/>
      <c r="QGM378" s="477"/>
      <c r="QGR378" s="477"/>
      <c r="QGU378" s="477"/>
      <c r="QGZ378" s="477"/>
      <c r="QHC378" s="477"/>
      <c r="QHH378" s="477"/>
      <c r="QHK378" s="477"/>
      <c r="QHP378" s="477"/>
      <c r="QHS378" s="477"/>
      <c r="QHX378" s="477"/>
      <c r="QIA378" s="477"/>
      <c r="QIF378" s="477"/>
      <c r="QII378" s="477"/>
      <c r="QIN378" s="477"/>
      <c r="QIQ378" s="477"/>
      <c r="QIV378" s="477"/>
      <c r="QIY378" s="477"/>
      <c r="QJD378" s="477"/>
      <c r="QJG378" s="477"/>
      <c r="QJL378" s="477"/>
      <c r="QJO378" s="477"/>
      <c r="QJT378" s="477"/>
      <c r="QJW378" s="477"/>
      <c r="QKB378" s="477"/>
      <c r="QKE378" s="477"/>
      <c r="QKJ378" s="477"/>
      <c r="QKM378" s="477"/>
      <c r="QKR378" s="477"/>
      <c r="QKU378" s="477"/>
      <c r="QKZ378" s="477"/>
      <c r="QLC378" s="477"/>
      <c r="QLH378" s="477"/>
      <c r="QLK378" s="477"/>
      <c r="QLP378" s="477"/>
      <c r="QLS378" s="477"/>
      <c r="QLX378" s="477"/>
      <c r="QMA378" s="477"/>
      <c r="QMF378" s="477"/>
      <c r="QMI378" s="477"/>
      <c r="QMN378" s="477"/>
      <c r="QMQ378" s="477"/>
      <c r="QMV378" s="477"/>
      <c r="QMY378" s="477"/>
      <c r="QND378" s="477"/>
      <c r="QNG378" s="477"/>
      <c r="QNL378" s="477"/>
      <c r="QNO378" s="477"/>
      <c r="QNT378" s="477"/>
      <c r="QNW378" s="477"/>
      <c r="QOB378" s="477"/>
      <c r="QOE378" s="477"/>
      <c r="QOJ378" s="477"/>
      <c r="QOM378" s="477"/>
      <c r="QOR378" s="477"/>
      <c r="QOU378" s="477"/>
      <c r="QOZ378" s="477"/>
      <c r="QPC378" s="477"/>
      <c r="QPH378" s="477"/>
      <c r="QPK378" s="477"/>
      <c r="QPP378" s="477"/>
      <c r="QPS378" s="477"/>
      <c r="QPX378" s="477"/>
      <c r="QQA378" s="477"/>
      <c r="QQF378" s="477"/>
      <c r="QQI378" s="477"/>
      <c r="QQN378" s="477"/>
      <c r="QQQ378" s="477"/>
      <c r="QQV378" s="477"/>
      <c r="QQY378" s="477"/>
      <c r="QRD378" s="477"/>
      <c r="QRG378" s="477"/>
      <c r="QRL378" s="477"/>
      <c r="QRO378" s="477"/>
      <c r="QRT378" s="477"/>
      <c r="QRW378" s="477"/>
      <c r="QSB378" s="477"/>
      <c r="QSE378" s="477"/>
      <c r="QSJ378" s="477"/>
      <c r="QSM378" s="477"/>
      <c r="QSR378" s="477"/>
      <c r="QSU378" s="477"/>
      <c r="QSZ378" s="477"/>
      <c r="QTC378" s="477"/>
      <c r="QTH378" s="477"/>
      <c r="QTK378" s="477"/>
      <c r="QTP378" s="477"/>
      <c r="QTS378" s="477"/>
      <c r="QTX378" s="477"/>
      <c r="QUA378" s="477"/>
      <c r="QUF378" s="477"/>
      <c r="QUI378" s="477"/>
      <c r="QUN378" s="477"/>
      <c r="QUQ378" s="477"/>
      <c r="QUV378" s="477"/>
      <c r="QUY378" s="477"/>
      <c r="QVD378" s="477"/>
      <c r="QVG378" s="477"/>
      <c r="QVL378" s="477"/>
      <c r="QVO378" s="477"/>
      <c r="QVT378" s="477"/>
      <c r="QVW378" s="477"/>
      <c r="QWB378" s="477"/>
      <c r="QWE378" s="477"/>
      <c r="QWJ378" s="477"/>
      <c r="QWM378" s="477"/>
      <c r="QWR378" s="477"/>
      <c r="QWU378" s="477"/>
      <c r="QWZ378" s="477"/>
      <c r="QXC378" s="477"/>
      <c r="QXH378" s="477"/>
      <c r="QXK378" s="477"/>
      <c r="QXP378" s="477"/>
      <c r="QXS378" s="477"/>
      <c r="QXX378" s="477"/>
      <c r="QYA378" s="477"/>
      <c r="QYF378" s="477"/>
      <c r="QYI378" s="477"/>
      <c r="QYN378" s="477"/>
      <c r="QYQ378" s="477"/>
      <c r="QYV378" s="477"/>
      <c r="QYY378" s="477"/>
      <c r="QZD378" s="477"/>
      <c r="QZG378" s="477"/>
      <c r="QZL378" s="477"/>
      <c r="QZO378" s="477"/>
      <c r="QZT378" s="477"/>
      <c r="QZW378" s="477"/>
      <c r="RAB378" s="477"/>
      <c r="RAE378" s="477"/>
      <c r="RAJ378" s="477"/>
      <c r="RAM378" s="477"/>
      <c r="RAR378" s="477"/>
      <c r="RAU378" s="477"/>
      <c r="RAZ378" s="477"/>
      <c r="RBC378" s="477"/>
      <c r="RBH378" s="477"/>
      <c r="RBK378" s="477"/>
      <c r="RBP378" s="477"/>
      <c r="RBS378" s="477"/>
      <c r="RBX378" s="477"/>
      <c r="RCA378" s="477"/>
      <c r="RCF378" s="477"/>
      <c r="RCI378" s="477"/>
      <c r="RCN378" s="477"/>
      <c r="RCQ378" s="477"/>
      <c r="RCV378" s="477"/>
      <c r="RCY378" s="477"/>
      <c r="RDD378" s="477"/>
      <c r="RDG378" s="477"/>
      <c r="RDL378" s="477"/>
      <c r="RDO378" s="477"/>
      <c r="RDT378" s="477"/>
      <c r="RDW378" s="477"/>
      <c r="REB378" s="477"/>
      <c r="REE378" s="477"/>
      <c r="REJ378" s="477"/>
      <c r="REM378" s="477"/>
      <c r="RER378" s="477"/>
      <c r="REU378" s="477"/>
      <c r="REZ378" s="477"/>
      <c r="RFC378" s="477"/>
      <c r="RFH378" s="477"/>
      <c r="RFK378" s="477"/>
      <c r="RFP378" s="477"/>
      <c r="RFS378" s="477"/>
      <c r="RFX378" s="477"/>
      <c r="RGA378" s="477"/>
      <c r="RGF378" s="477"/>
      <c r="RGI378" s="477"/>
      <c r="RGN378" s="477"/>
      <c r="RGQ378" s="477"/>
      <c r="RGV378" s="477"/>
      <c r="RGY378" s="477"/>
      <c r="RHD378" s="477"/>
      <c r="RHG378" s="477"/>
      <c r="RHL378" s="477"/>
      <c r="RHO378" s="477"/>
      <c r="RHT378" s="477"/>
      <c r="RHW378" s="477"/>
      <c r="RIB378" s="477"/>
      <c r="RIE378" s="477"/>
      <c r="RIJ378" s="477"/>
      <c r="RIM378" s="477"/>
      <c r="RIR378" s="477"/>
      <c r="RIU378" s="477"/>
      <c r="RIZ378" s="477"/>
      <c r="RJC378" s="477"/>
      <c r="RJH378" s="477"/>
      <c r="RJK378" s="477"/>
      <c r="RJP378" s="477"/>
      <c r="RJS378" s="477"/>
      <c r="RJX378" s="477"/>
      <c r="RKA378" s="477"/>
      <c r="RKF378" s="477"/>
      <c r="RKI378" s="477"/>
      <c r="RKN378" s="477"/>
      <c r="RKQ378" s="477"/>
      <c r="RKV378" s="477"/>
      <c r="RKY378" s="477"/>
      <c r="RLD378" s="477"/>
      <c r="RLG378" s="477"/>
      <c r="RLL378" s="477"/>
      <c r="RLO378" s="477"/>
      <c r="RLT378" s="477"/>
      <c r="RLW378" s="477"/>
      <c r="RMB378" s="477"/>
      <c r="RME378" s="477"/>
      <c r="RMJ378" s="477"/>
      <c r="RMM378" s="477"/>
      <c r="RMR378" s="477"/>
      <c r="RMU378" s="477"/>
      <c r="RMZ378" s="477"/>
      <c r="RNC378" s="477"/>
      <c r="RNH378" s="477"/>
      <c r="RNK378" s="477"/>
      <c r="RNP378" s="477"/>
      <c r="RNS378" s="477"/>
      <c r="RNX378" s="477"/>
      <c r="ROA378" s="477"/>
      <c r="ROF378" s="477"/>
      <c r="ROI378" s="477"/>
      <c r="RON378" s="477"/>
      <c r="ROQ378" s="477"/>
      <c r="ROV378" s="477"/>
      <c r="ROY378" s="477"/>
      <c r="RPD378" s="477"/>
      <c r="RPG378" s="477"/>
      <c r="RPL378" s="477"/>
      <c r="RPO378" s="477"/>
      <c r="RPT378" s="477"/>
      <c r="RPW378" s="477"/>
      <c r="RQB378" s="477"/>
      <c r="RQE378" s="477"/>
      <c r="RQJ378" s="477"/>
      <c r="RQM378" s="477"/>
      <c r="RQR378" s="477"/>
      <c r="RQU378" s="477"/>
      <c r="RQZ378" s="477"/>
      <c r="RRC378" s="477"/>
      <c r="RRH378" s="477"/>
      <c r="RRK378" s="477"/>
      <c r="RRP378" s="477"/>
      <c r="RRS378" s="477"/>
      <c r="RRX378" s="477"/>
      <c r="RSA378" s="477"/>
      <c r="RSF378" s="477"/>
      <c r="RSI378" s="477"/>
      <c r="RSN378" s="477"/>
      <c r="RSQ378" s="477"/>
      <c r="RSV378" s="477"/>
      <c r="RSY378" s="477"/>
      <c r="RTD378" s="477"/>
      <c r="RTG378" s="477"/>
      <c r="RTL378" s="477"/>
      <c r="RTO378" s="477"/>
      <c r="RTT378" s="477"/>
      <c r="RTW378" s="477"/>
      <c r="RUB378" s="477"/>
      <c r="RUE378" s="477"/>
      <c r="RUJ378" s="477"/>
      <c r="RUM378" s="477"/>
      <c r="RUR378" s="477"/>
      <c r="RUU378" s="477"/>
      <c r="RUZ378" s="477"/>
      <c r="RVC378" s="477"/>
      <c r="RVH378" s="477"/>
      <c r="RVK378" s="477"/>
      <c r="RVP378" s="477"/>
      <c r="RVS378" s="477"/>
      <c r="RVX378" s="477"/>
      <c r="RWA378" s="477"/>
      <c r="RWF378" s="477"/>
      <c r="RWI378" s="477"/>
      <c r="RWN378" s="477"/>
      <c r="RWQ378" s="477"/>
      <c r="RWV378" s="477"/>
      <c r="RWY378" s="477"/>
      <c r="RXD378" s="477"/>
      <c r="RXG378" s="477"/>
      <c r="RXL378" s="477"/>
      <c r="RXO378" s="477"/>
      <c r="RXT378" s="477"/>
      <c r="RXW378" s="477"/>
      <c r="RYB378" s="477"/>
      <c r="RYE378" s="477"/>
      <c r="RYJ378" s="477"/>
      <c r="RYM378" s="477"/>
      <c r="RYR378" s="477"/>
      <c r="RYU378" s="477"/>
      <c r="RYZ378" s="477"/>
      <c r="RZC378" s="477"/>
      <c r="RZH378" s="477"/>
      <c r="RZK378" s="477"/>
      <c r="RZP378" s="477"/>
      <c r="RZS378" s="477"/>
      <c r="RZX378" s="477"/>
      <c r="SAA378" s="477"/>
      <c r="SAF378" s="477"/>
      <c r="SAI378" s="477"/>
      <c r="SAN378" s="477"/>
      <c r="SAQ378" s="477"/>
      <c r="SAV378" s="477"/>
      <c r="SAY378" s="477"/>
      <c r="SBD378" s="477"/>
      <c r="SBG378" s="477"/>
      <c r="SBL378" s="477"/>
      <c r="SBO378" s="477"/>
      <c r="SBT378" s="477"/>
      <c r="SBW378" s="477"/>
      <c r="SCB378" s="477"/>
      <c r="SCE378" s="477"/>
      <c r="SCJ378" s="477"/>
      <c r="SCM378" s="477"/>
      <c r="SCR378" s="477"/>
      <c r="SCU378" s="477"/>
      <c r="SCZ378" s="477"/>
      <c r="SDC378" s="477"/>
      <c r="SDH378" s="477"/>
      <c r="SDK378" s="477"/>
      <c r="SDP378" s="477"/>
      <c r="SDS378" s="477"/>
      <c r="SDX378" s="477"/>
      <c r="SEA378" s="477"/>
      <c r="SEF378" s="477"/>
      <c r="SEI378" s="477"/>
      <c r="SEN378" s="477"/>
      <c r="SEQ378" s="477"/>
      <c r="SEV378" s="477"/>
      <c r="SEY378" s="477"/>
      <c r="SFD378" s="477"/>
      <c r="SFG378" s="477"/>
      <c r="SFL378" s="477"/>
      <c r="SFO378" s="477"/>
      <c r="SFT378" s="477"/>
      <c r="SFW378" s="477"/>
      <c r="SGB378" s="477"/>
      <c r="SGE378" s="477"/>
      <c r="SGJ378" s="477"/>
      <c r="SGM378" s="477"/>
      <c r="SGR378" s="477"/>
      <c r="SGU378" s="477"/>
      <c r="SGZ378" s="477"/>
      <c r="SHC378" s="477"/>
      <c r="SHH378" s="477"/>
      <c r="SHK378" s="477"/>
      <c r="SHP378" s="477"/>
      <c r="SHS378" s="477"/>
      <c r="SHX378" s="477"/>
      <c r="SIA378" s="477"/>
      <c r="SIF378" s="477"/>
      <c r="SII378" s="477"/>
      <c r="SIN378" s="477"/>
      <c r="SIQ378" s="477"/>
      <c r="SIV378" s="477"/>
      <c r="SIY378" s="477"/>
      <c r="SJD378" s="477"/>
      <c r="SJG378" s="477"/>
      <c r="SJL378" s="477"/>
      <c r="SJO378" s="477"/>
      <c r="SJT378" s="477"/>
      <c r="SJW378" s="477"/>
      <c r="SKB378" s="477"/>
      <c r="SKE378" s="477"/>
      <c r="SKJ378" s="477"/>
      <c r="SKM378" s="477"/>
      <c r="SKR378" s="477"/>
      <c r="SKU378" s="477"/>
      <c r="SKZ378" s="477"/>
      <c r="SLC378" s="477"/>
      <c r="SLH378" s="477"/>
      <c r="SLK378" s="477"/>
      <c r="SLP378" s="477"/>
      <c r="SLS378" s="477"/>
      <c r="SLX378" s="477"/>
      <c r="SMA378" s="477"/>
      <c r="SMF378" s="477"/>
      <c r="SMI378" s="477"/>
      <c r="SMN378" s="477"/>
      <c r="SMQ378" s="477"/>
      <c r="SMV378" s="477"/>
      <c r="SMY378" s="477"/>
      <c r="SND378" s="477"/>
      <c r="SNG378" s="477"/>
      <c r="SNL378" s="477"/>
      <c r="SNO378" s="477"/>
      <c r="SNT378" s="477"/>
      <c r="SNW378" s="477"/>
      <c r="SOB378" s="477"/>
      <c r="SOE378" s="477"/>
      <c r="SOJ378" s="477"/>
      <c r="SOM378" s="477"/>
      <c r="SOR378" s="477"/>
      <c r="SOU378" s="477"/>
      <c r="SOZ378" s="477"/>
      <c r="SPC378" s="477"/>
      <c r="SPH378" s="477"/>
      <c r="SPK378" s="477"/>
      <c r="SPP378" s="477"/>
      <c r="SPS378" s="477"/>
      <c r="SPX378" s="477"/>
      <c r="SQA378" s="477"/>
      <c r="SQF378" s="477"/>
      <c r="SQI378" s="477"/>
      <c r="SQN378" s="477"/>
      <c r="SQQ378" s="477"/>
      <c r="SQV378" s="477"/>
      <c r="SQY378" s="477"/>
      <c r="SRD378" s="477"/>
      <c r="SRG378" s="477"/>
      <c r="SRL378" s="477"/>
      <c r="SRO378" s="477"/>
      <c r="SRT378" s="477"/>
      <c r="SRW378" s="477"/>
      <c r="SSB378" s="477"/>
      <c r="SSE378" s="477"/>
      <c r="SSJ378" s="477"/>
      <c r="SSM378" s="477"/>
      <c r="SSR378" s="477"/>
      <c r="SSU378" s="477"/>
      <c r="SSZ378" s="477"/>
      <c r="STC378" s="477"/>
      <c r="STH378" s="477"/>
      <c r="STK378" s="477"/>
      <c r="STP378" s="477"/>
      <c r="STS378" s="477"/>
      <c r="STX378" s="477"/>
      <c r="SUA378" s="477"/>
      <c r="SUF378" s="477"/>
      <c r="SUI378" s="477"/>
      <c r="SUN378" s="477"/>
      <c r="SUQ378" s="477"/>
      <c r="SUV378" s="477"/>
      <c r="SUY378" s="477"/>
      <c r="SVD378" s="477"/>
      <c r="SVG378" s="477"/>
      <c r="SVL378" s="477"/>
      <c r="SVO378" s="477"/>
      <c r="SVT378" s="477"/>
      <c r="SVW378" s="477"/>
      <c r="SWB378" s="477"/>
      <c r="SWE378" s="477"/>
      <c r="SWJ378" s="477"/>
      <c r="SWM378" s="477"/>
      <c r="SWR378" s="477"/>
      <c r="SWU378" s="477"/>
      <c r="SWZ378" s="477"/>
      <c r="SXC378" s="477"/>
      <c r="SXH378" s="477"/>
      <c r="SXK378" s="477"/>
      <c r="SXP378" s="477"/>
      <c r="SXS378" s="477"/>
      <c r="SXX378" s="477"/>
      <c r="SYA378" s="477"/>
      <c r="SYF378" s="477"/>
      <c r="SYI378" s="477"/>
      <c r="SYN378" s="477"/>
      <c r="SYQ378" s="477"/>
      <c r="SYV378" s="477"/>
      <c r="SYY378" s="477"/>
      <c r="SZD378" s="477"/>
      <c r="SZG378" s="477"/>
      <c r="SZL378" s="477"/>
      <c r="SZO378" s="477"/>
      <c r="SZT378" s="477"/>
      <c r="SZW378" s="477"/>
      <c r="TAB378" s="477"/>
      <c r="TAE378" s="477"/>
      <c r="TAJ378" s="477"/>
      <c r="TAM378" s="477"/>
      <c r="TAR378" s="477"/>
      <c r="TAU378" s="477"/>
      <c r="TAZ378" s="477"/>
      <c r="TBC378" s="477"/>
      <c r="TBH378" s="477"/>
      <c r="TBK378" s="477"/>
      <c r="TBP378" s="477"/>
      <c r="TBS378" s="477"/>
      <c r="TBX378" s="477"/>
      <c r="TCA378" s="477"/>
      <c r="TCF378" s="477"/>
      <c r="TCI378" s="477"/>
      <c r="TCN378" s="477"/>
      <c r="TCQ378" s="477"/>
      <c r="TCV378" s="477"/>
      <c r="TCY378" s="477"/>
      <c r="TDD378" s="477"/>
      <c r="TDG378" s="477"/>
      <c r="TDL378" s="477"/>
      <c r="TDO378" s="477"/>
      <c r="TDT378" s="477"/>
      <c r="TDW378" s="477"/>
      <c r="TEB378" s="477"/>
      <c r="TEE378" s="477"/>
      <c r="TEJ378" s="477"/>
      <c r="TEM378" s="477"/>
      <c r="TER378" s="477"/>
      <c r="TEU378" s="477"/>
      <c r="TEZ378" s="477"/>
      <c r="TFC378" s="477"/>
      <c r="TFH378" s="477"/>
      <c r="TFK378" s="477"/>
      <c r="TFP378" s="477"/>
      <c r="TFS378" s="477"/>
      <c r="TFX378" s="477"/>
      <c r="TGA378" s="477"/>
      <c r="TGF378" s="477"/>
      <c r="TGI378" s="477"/>
      <c r="TGN378" s="477"/>
      <c r="TGQ378" s="477"/>
      <c r="TGV378" s="477"/>
      <c r="TGY378" s="477"/>
      <c r="THD378" s="477"/>
      <c r="THG378" s="477"/>
      <c r="THL378" s="477"/>
      <c r="THO378" s="477"/>
      <c r="THT378" s="477"/>
      <c r="THW378" s="477"/>
      <c r="TIB378" s="477"/>
      <c r="TIE378" s="477"/>
      <c r="TIJ378" s="477"/>
      <c r="TIM378" s="477"/>
      <c r="TIR378" s="477"/>
      <c r="TIU378" s="477"/>
      <c r="TIZ378" s="477"/>
      <c r="TJC378" s="477"/>
      <c r="TJH378" s="477"/>
      <c r="TJK378" s="477"/>
      <c r="TJP378" s="477"/>
      <c r="TJS378" s="477"/>
      <c r="TJX378" s="477"/>
      <c r="TKA378" s="477"/>
      <c r="TKF378" s="477"/>
      <c r="TKI378" s="477"/>
      <c r="TKN378" s="477"/>
      <c r="TKQ378" s="477"/>
      <c r="TKV378" s="477"/>
      <c r="TKY378" s="477"/>
      <c r="TLD378" s="477"/>
      <c r="TLG378" s="477"/>
      <c r="TLL378" s="477"/>
      <c r="TLO378" s="477"/>
      <c r="TLT378" s="477"/>
      <c r="TLW378" s="477"/>
      <c r="TMB378" s="477"/>
      <c r="TME378" s="477"/>
      <c r="TMJ378" s="477"/>
      <c r="TMM378" s="477"/>
      <c r="TMR378" s="477"/>
      <c r="TMU378" s="477"/>
      <c r="TMZ378" s="477"/>
      <c r="TNC378" s="477"/>
      <c r="TNH378" s="477"/>
      <c r="TNK378" s="477"/>
      <c r="TNP378" s="477"/>
      <c r="TNS378" s="477"/>
      <c r="TNX378" s="477"/>
      <c r="TOA378" s="477"/>
      <c r="TOF378" s="477"/>
      <c r="TOI378" s="477"/>
      <c r="TON378" s="477"/>
      <c r="TOQ378" s="477"/>
      <c r="TOV378" s="477"/>
      <c r="TOY378" s="477"/>
      <c r="TPD378" s="477"/>
      <c r="TPG378" s="477"/>
      <c r="TPL378" s="477"/>
      <c r="TPO378" s="477"/>
      <c r="TPT378" s="477"/>
      <c r="TPW378" s="477"/>
      <c r="TQB378" s="477"/>
      <c r="TQE378" s="477"/>
      <c r="TQJ378" s="477"/>
      <c r="TQM378" s="477"/>
      <c r="TQR378" s="477"/>
      <c r="TQU378" s="477"/>
      <c r="TQZ378" s="477"/>
      <c r="TRC378" s="477"/>
      <c r="TRH378" s="477"/>
      <c r="TRK378" s="477"/>
      <c r="TRP378" s="477"/>
      <c r="TRS378" s="477"/>
      <c r="TRX378" s="477"/>
      <c r="TSA378" s="477"/>
      <c r="TSF378" s="477"/>
      <c r="TSI378" s="477"/>
      <c r="TSN378" s="477"/>
      <c r="TSQ378" s="477"/>
      <c r="TSV378" s="477"/>
      <c r="TSY378" s="477"/>
      <c r="TTD378" s="477"/>
      <c r="TTG378" s="477"/>
      <c r="TTL378" s="477"/>
      <c r="TTO378" s="477"/>
      <c r="TTT378" s="477"/>
      <c r="TTW378" s="477"/>
      <c r="TUB378" s="477"/>
      <c r="TUE378" s="477"/>
      <c r="TUJ378" s="477"/>
      <c r="TUM378" s="477"/>
      <c r="TUR378" s="477"/>
      <c r="TUU378" s="477"/>
      <c r="TUZ378" s="477"/>
      <c r="TVC378" s="477"/>
      <c r="TVH378" s="477"/>
      <c r="TVK378" s="477"/>
      <c r="TVP378" s="477"/>
      <c r="TVS378" s="477"/>
      <c r="TVX378" s="477"/>
      <c r="TWA378" s="477"/>
      <c r="TWF378" s="477"/>
      <c r="TWI378" s="477"/>
      <c r="TWN378" s="477"/>
      <c r="TWQ378" s="477"/>
      <c r="TWV378" s="477"/>
      <c r="TWY378" s="477"/>
      <c r="TXD378" s="477"/>
      <c r="TXG378" s="477"/>
      <c r="TXL378" s="477"/>
      <c r="TXO378" s="477"/>
      <c r="TXT378" s="477"/>
      <c r="TXW378" s="477"/>
      <c r="TYB378" s="477"/>
      <c r="TYE378" s="477"/>
      <c r="TYJ378" s="477"/>
      <c r="TYM378" s="477"/>
      <c r="TYR378" s="477"/>
      <c r="TYU378" s="477"/>
      <c r="TYZ378" s="477"/>
      <c r="TZC378" s="477"/>
      <c r="TZH378" s="477"/>
      <c r="TZK378" s="477"/>
      <c r="TZP378" s="477"/>
      <c r="TZS378" s="477"/>
      <c r="TZX378" s="477"/>
      <c r="UAA378" s="477"/>
      <c r="UAF378" s="477"/>
      <c r="UAI378" s="477"/>
      <c r="UAN378" s="477"/>
      <c r="UAQ378" s="477"/>
      <c r="UAV378" s="477"/>
      <c r="UAY378" s="477"/>
      <c r="UBD378" s="477"/>
      <c r="UBG378" s="477"/>
      <c r="UBL378" s="477"/>
      <c r="UBO378" s="477"/>
      <c r="UBT378" s="477"/>
      <c r="UBW378" s="477"/>
      <c r="UCB378" s="477"/>
      <c r="UCE378" s="477"/>
      <c r="UCJ378" s="477"/>
      <c r="UCM378" s="477"/>
      <c r="UCR378" s="477"/>
      <c r="UCU378" s="477"/>
      <c r="UCZ378" s="477"/>
      <c r="UDC378" s="477"/>
      <c r="UDH378" s="477"/>
      <c r="UDK378" s="477"/>
      <c r="UDP378" s="477"/>
      <c r="UDS378" s="477"/>
      <c r="UDX378" s="477"/>
      <c r="UEA378" s="477"/>
      <c r="UEF378" s="477"/>
      <c r="UEI378" s="477"/>
      <c r="UEN378" s="477"/>
      <c r="UEQ378" s="477"/>
      <c r="UEV378" s="477"/>
      <c r="UEY378" s="477"/>
      <c r="UFD378" s="477"/>
      <c r="UFG378" s="477"/>
      <c r="UFL378" s="477"/>
      <c r="UFO378" s="477"/>
      <c r="UFT378" s="477"/>
      <c r="UFW378" s="477"/>
      <c r="UGB378" s="477"/>
      <c r="UGE378" s="477"/>
      <c r="UGJ378" s="477"/>
      <c r="UGM378" s="477"/>
      <c r="UGR378" s="477"/>
      <c r="UGU378" s="477"/>
      <c r="UGZ378" s="477"/>
      <c r="UHC378" s="477"/>
      <c r="UHH378" s="477"/>
      <c r="UHK378" s="477"/>
      <c r="UHP378" s="477"/>
      <c r="UHS378" s="477"/>
      <c r="UHX378" s="477"/>
      <c r="UIA378" s="477"/>
      <c r="UIF378" s="477"/>
      <c r="UII378" s="477"/>
      <c r="UIN378" s="477"/>
      <c r="UIQ378" s="477"/>
      <c r="UIV378" s="477"/>
      <c r="UIY378" s="477"/>
      <c r="UJD378" s="477"/>
      <c r="UJG378" s="477"/>
      <c r="UJL378" s="477"/>
      <c r="UJO378" s="477"/>
      <c r="UJT378" s="477"/>
      <c r="UJW378" s="477"/>
      <c r="UKB378" s="477"/>
      <c r="UKE378" s="477"/>
      <c r="UKJ378" s="477"/>
      <c r="UKM378" s="477"/>
      <c r="UKR378" s="477"/>
      <c r="UKU378" s="477"/>
      <c r="UKZ378" s="477"/>
      <c r="ULC378" s="477"/>
      <c r="ULH378" s="477"/>
      <c r="ULK378" s="477"/>
      <c r="ULP378" s="477"/>
      <c r="ULS378" s="477"/>
      <c r="ULX378" s="477"/>
      <c r="UMA378" s="477"/>
      <c r="UMF378" s="477"/>
      <c r="UMI378" s="477"/>
      <c r="UMN378" s="477"/>
      <c r="UMQ378" s="477"/>
      <c r="UMV378" s="477"/>
      <c r="UMY378" s="477"/>
      <c r="UND378" s="477"/>
      <c r="UNG378" s="477"/>
      <c r="UNL378" s="477"/>
      <c r="UNO378" s="477"/>
      <c r="UNT378" s="477"/>
      <c r="UNW378" s="477"/>
      <c r="UOB378" s="477"/>
      <c r="UOE378" s="477"/>
      <c r="UOJ378" s="477"/>
      <c r="UOM378" s="477"/>
      <c r="UOR378" s="477"/>
      <c r="UOU378" s="477"/>
      <c r="UOZ378" s="477"/>
      <c r="UPC378" s="477"/>
      <c r="UPH378" s="477"/>
      <c r="UPK378" s="477"/>
      <c r="UPP378" s="477"/>
      <c r="UPS378" s="477"/>
      <c r="UPX378" s="477"/>
      <c r="UQA378" s="477"/>
      <c r="UQF378" s="477"/>
      <c r="UQI378" s="477"/>
      <c r="UQN378" s="477"/>
      <c r="UQQ378" s="477"/>
      <c r="UQV378" s="477"/>
      <c r="UQY378" s="477"/>
      <c r="URD378" s="477"/>
      <c r="URG378" s="477"/>
      <c r="URL378" s="477"/>
      <c r="URO378" s="477"/>
      <c r="URT378" s="477"/>
      <c r="URW378" s="477"/>
      <c r="USB378" s="477"/>
      <c r="USE378" s="477"/>
      <c r="USJ378" s="477"/>
      <c r="USM378" s="477"/>
      <c r="USR378" s="477"/>
      <c r="USU378" s="477"/>
      <c r="USZ378" s="477"/>
      <c r="UTC378" s="477"/>
      <c r="UTH378" s="477"/>
      <c r="UTK378" s="477"/>
      <c r="UTP378" s="477"/>
      <c r="UTS378" s="477"/>
      <c r="UTX378" s="477"/>
      <c r="UUA378" s="477"/>
      <c r="UUF378" s="477"/>
      <c r="UUI378" s="477"/>
      <c r="UUN378" s="477"/>
      <c r="UUQ378" s="477"/>
      <c r="UUV378" s="477"/>
      <c r="UUY378" s="477"/>
      <c r="UVD378" s="477"/>
      <c r="UVG378" s="477"/>
      <c r="UVL378" s="477"/>
      <c r="UVO378" s="477"/>
      <c r="UVT378" s="477"/>
      <c r="UVW378" s="477"/>
      <c r="UWB378" s="477"/>
      <c r="UWE378" s="477"/>
      <c r="UWJ378" s="477"/>
      <c r="UWM378" s="477"/>
      <c r="UWR378" s="477"/>
      <c r="UWU378" s="477"/>
      <c r="UWZ378" s="477"/>
      <c r="UXC378" s="477"/>
      <c r="UXH378" s="477"/>
      <c r="UXK378" s="477"/>
      <c r="UXP378" s="477"/>
      <c r="UXS378" s="477"/>
      <c r="UXX378" s="477"/>
      <c r="UYA378" s="477"/>
      <c r="UYF378" s="477"/>
      <c r="UYI378" s="477"/>
      <c r="UYN378" s="477"/>
      <c r="UYQ378" s="477"/>
      <c r="UYV378" s="477"/>
      <c r="UYY378" s="477"/>
      <c r="UZD378" s="477"/>
      <c r="UZG378" s="477"/>
      <c r="UZL378" s="477"/>
      <c r="UZO378" s="477"/>
      <c r="UZT378" s="477"/>
      <c r="UZW378" s="477"/>
      <c r="VAB378" s="477"/>
      <c r="VAE378" s="477"/>
      <c r="VAJ378" s="477"/>
      <c r="VAM378" s="477"/>
      <c r="VAR378" s="477"/>
      <c r="VAU378" s="477"/>
      <c r="VAZ378" s="477"/>
      <c r="VBC378" s="477"/>
      <c r="VBH378" s="477"/>
      <c r="VBK378" s="477"/>
      <c r="VBP378" s="477"/>
      <c r="VBS378" s="477"/>
      <c r="VBX378" s="477"/>
      <c r="VCA378" s="477"/>
      <c r="VCF378" s="477"/>
      <c r="VCI378" s="477"/>
      <c r="VCN378" s="477"/>
      <c r="VCQ378" s="477"/>
      <c r="VCV378" s="477"/>
      <c r="VCY378" s="477"/>
      <c r="VDD378" s="477"/>
      <c r="VDG378" s="477"/>
      <c r="VDL378" s="477"/>
      <c r="VDO378" s="477"/>
      <c r="VDT378" s="477"/>
      <c r="VDW378" s="477"/>
      <c r="VEB378" s="477"/>
      <c r="VEE378" s="477"/>
      <c r="VEJ378" s="477"/>
      <c r="VEM378" s="477"/>
      <c r="VER378" s="477"/>
      <c r="VEU378" s="477"/>
      <c r="VEZ378" s="477"/>
      <c r="VFC378" s="477"/>
      <c r="VFH378" s="477"/>
      <c r="VFK378" s="477"/>
      <c r="VFP378" s="477"/>
      <c r="VFS378" s="477"/>
      <c r="VFX378" s="477"/>
      <c r="VGA378" s="477"/>
      <c r="VGF378" s="477"/>
      <c r="VGI378" s="477"/>
      <c r="VGN378" s="477"/>
      <c r="VGQ378" s="477"/>
      <c r="VGV378" s="477"/>
      <c r="VGY378" s="477"/>
      <c r="VHD378" s="477"/>
      <c r="VHG378" s="477"/>
      <c r="VHL378" s="477"/>
      <c r="VHO378" s="477"/>
      <c r="VHT378" s="477"/>
      <c r="VHW378" s="477"/>
      <c r="VIB378" s="477"/>
      <c r="VIE378" s="477"/>
      <c r="VIJ378" s="477"/>
      <c r="VIM378" s="477"/>
      <c r="VIR378" s="477"/>
      <c r="VIU378" s="477"/>
      <c r="VIZ378" s="477"/>
      <c r="VJC378" s="477"/>
      <c r="VJH378" s="477"/>
      <c r="VJK378" s="477"/>
      <c r="VJP378" s="477"/>
      <c r="VJS378" s="477"/>
      <c r="VJX378" s="477"/>
      <c r="VKA378" s="477"/>
      <c r="VKF378" s="477"/>
      <c r="VKI378" s="477"/>
      <c r="VKN378" s="477"/>
      <c r="VKQ378" s="477"/>
      <c r="VKV378" s="477"/>
      <c r="VKY378" s="477"/>
      <c r="VLD378" s="477"/>
      <c r="VLG378" s="477"/>
      <c r="VLL378" s="477"/>
      <c r="VLO378" s="477"/>
      <c r="VLT378" s="477"/>
      <c r="VLW378" s="477"/>
      <c r="VMB378" s="477"/>
      <c r="VME378" s="477"/>
      <c r="VMJ378" s="477"/>
      <c r="VMM378" s="477"/>
      <c r="VMR378" s="477"/>
      <c r="VMU378" s="477"/>
      <c r="VMZ378" s="477"/>
      <c r="VNC378" s="477"/>
      <c r="VNH378" s="477"/>
      <c r="VNK378" s="477"/>
      <c r="VNP378" s="477"/>
      <c r="VNS378" s="477"/>
      <c r="VNX378" s="477"/>
      <c r="VOA378" s="477"/>
      <c r="VOF378" s="477"/>
      <c r="VOI378" s="477"/>
      <c r="VON378" s="477"/>
      <c r="VOQ378" s="477"/>
      <c r="VOV378" s="477"/>
      <c r="VOY378" s="477"/>
      <c r="VPD378" s="477"/>
      <c r="VPG378" s="477"/>
      <c r="VPL378" s="477"/>
      <c r="VPO378" s="477"/>
      <c r="VPT378" s="477"/>
      <c r="VPW378" s="477"/>
      <c r="VQB378" s="477"/>
      <c r="VQE378" s="477"/>
      <c r="VQJ378" s="477"/>
      <c r="VQM378" s="477"/>
      <c r="VQR378" s="477"/>
      <c r="VQU378" s="477"/>
      <c r="VQZ378" s="477"/>
      <c r="VRC378" s="477"/>
      <c r="VRH378" s="477"/>
      <c r="VRK378" s="477"/>
      <c r="VRP378" s="477"/>
      <c r="VRS378" s="477"/>
      <c r="VRX378" s="477"/>
      <c r="VSA378" s="477"/>
      <c r="VSF378" s="477"/>
      <c r="VSI378" s="477"/>
      <c r="VSN378" s="477"/>
      <c r="VSQ378" s="477"/>
      <c r="VSV378" s="477"/>
      <c r="VSY378" s="477"/>
      <c r="VTD378" s="477"/>
      <c r="VTG378" s="477"/>
      <c r="VTL378" s="477"/>
      <c r="VTO378" s="477"/>
      <c r="VTT378" s="477"/>
      <c r="VTW378" s="477"/>
      <c r="VUB378" s="477"/>
      <c r="VUE378" s="477"/>
      <c r="VUJ378" s="477"/>
      <c r="VUM378" s="477"/>
      <c r="VUR378" s="477"/>
      <c r="VUU378" s="477"/>
      <c r="VUZ378" s="477"/>
      <c r="VVC378" s="477"/>
      <c r="VVH378" s="477"/>
      <c r="VVK378" s="477"/>
      <c r="VVP378" s="477"/>
      <c r="VVS378" s="477"/>
      <c r="VVX378" s="477"/>
      <c r="VWA378" s="477"/>
      <c r="VWF378" s="477"/>
      <c r="VWI378" s="477"/>
      <c r="VWN378" s="477"/>
      <c r="VWQ378" s="477"/>
      <c r="VWV378" s="477"/>
      <c r="VWY378" s="477"/>
      <c r="VXD378" s="477"/>
      <c r="VXG378" s="477"/>
      <c r="VXL378" s="477"/>
      <c r="VXO378" s="477"/>
      <c r="VXT378" s="477"/>
      <c r="VXW378" s="477"/>
      <c r="VYB378" s="477"/>
      <c r="VYE378" s="477"/>
      <c r="VYJ378" s="477"/>
      <c r="VYM378" s="477"/>
      <c r="VYR378" s="477"/>
      <c r="VYU378" s="477"/>
      <c r="VYZ378" s="477"/>
      <c r="VZC378" s="477"/>
      <c r="VZH378" s="477"/>
      <c r="VZK378" s="477"/>
      <c r="VZP378" s="477"/>
      <c r="VZS378" s="477"/>
      <c r="VZX378" s="477"/>
      <c r="WAA378" s="477"/>
      <c r="WAF378" s="477"/>
      <c r="WAI378" s="477"/>
      <c r="WAN378" s="477"/>
      <c r="WAQ378" s="477"/>
      <c r="WAV378" s="477"/>
      <c r="WAY378" s="477"/>
      <c r="WBD378" s="477"/>
      <c r="WBG378" s="477"/>
      <c r="WBL378" s="477"/>
      <c r="WBO378" s="477"/>
      <c r="WBT378" s="477"/>
      <c r="WBW378" s="477"/>
      <c r="WCB378" s="477"/>
      <c r="WCE378" s="477"/>
      <c r="WCJ378" s="477"/>
      <c r="WCM378" s="477"/>
      <c r="WCR378" s="477"/>
      <c r="WCU378" s="477"/>
      <c r="WCZ378" s="477"/>
      <c r="WDC378" s="477"/>
      <c r="WDH378" s="477"/>
      <c r="WDK378" s="477"/>
      <c r="WDP378" s="477"/>
      <c r="WDS378" s="477"/>
      <c r="WDX378" s="477"/>
      <c r="WEA378" s="477"/>
      <c r="WEF378" s="477"/>
      <c r="WEI378" s="477"/>
      <c r="WEN378" s="477"/>
      <c r="WEQ378" s="477"/>
      <c r="WEV378" s="477"/>
      <c r="WEY378" s="477"/>
      <c r="WFD378" s="477"/>
      <c r="WFG378" s="477"/>
      <c r="WFL378" s="477"/>
      <c r="WFO378" s="477"/>
      <c r="WFT378" s="477"/>
      <c r="WFW378" s="477"/>
      <c r="WGB378" s="477"/>
      <c r="WGE378" s="477"/>
      <c r="WGJ378" s="477"/>
      <c r="WGM378" s="477"/>
      <c r="WGR378" s="477"/>
      <c r="WGU378" s="477"/>
      <c r="WGZ378" s="477"/>
      <c r="WHC378" s="477"/>
      <c r="WHH378" s="477"/>
      <c r="WHK378" s="477"/>
      <c r="WHP378" s="477"/>
      <c r="WHS378" s="477"/>
      <c r="WHX378" s="477"/>
      <c r="WIA378" s="477"/>
      <c r="WIF378" s="477"/>
      <c r="WII378" s="477"/>
      <c r="WIN378" s="477"/>
      <c r="WIQ378" s="477"/>
      <c r="WIV378" s="477"/>
      <c r="WIY378" s="477"/>
      <c r="WJD378" s="477"/>
      <c r="WJG378" s="477"/>
      <c r="WJL378" s="477"/>
      <c r="WJO378" s="477"/>
      <c r="WJT378" s="477"/>
      <c r="WJW378" s="477"/>
      <c r="WKB378" s="477"/>
      <c r="WKE378" s="477"/>
      <c r="WKJ378" s="477"/>
      <c r="WKM378" s="477"/>
      <c r="WKR378" s="477"/>
      <c r="WKU378" s="477"/>
      <c r="WKZ378" s="477"/>
      <c r="WLC378" s="477"/>
      <c r="WLH378" s="477"/>
      <c r="WLK378" s="477"/>
      <c r="WLP378" s="477"/>
      <c r="WLS378" s="477"/>
      <c r="WLX378" s="477"/>
      <c r="WMA378" s="477"/>
      <c r="WMF378" s="477"/>
      <c r="WMI378" s="477"/>
      <c r="WMN378" s="477"/>
      <c r="WMQ378" s="477"/>
      <c r="WMV378" s="477"/>
      <c r="WMY378" s="477"/>
      <c r="WND378" s="477"/>
      <c r="WNG378" s="477"/>
      <c r="WNL378" s="477"/>
      <c r="WNO378" s="477"/>
      <c r="WNT378" s="477"/>
      <c r="WNW378" s="477"/>
      <c r="WOB378" s="477"/>
      <c r="WOE378" s="477"/>
      <c r="WOJ378" s="477"/>
      <c r="WOM378" s="477"/>
      <c r="WOR378" s="477"/>
      <c r="WOU378" s="477"/>
      <c r="WOZ378" s="477"/>
      <c r="WPC378" s="477"/>
      <c r="WPH378" s="477"/>
      <c r="WPK378" s="477"/>
      <c r="WPP378" s="477"/>
      <c r="WPS378" s="477"/>
      <c r="WPX378" s="477"/>
      <c r="WQA378" s="477"/>
      <c r="WQF378" s="477"/>
      <c r="WQI378" s="477"/>
      <c r="WQN378" s="477"/>
      <c r="WQQ378" s="477"/>
      <c r="WQV378" s="477"/>
      <c r="WQY378" s="477"/>
      <c r="WRD378" s="477"/>
      <c r="WRG378" s="477"/>
      <c r="WRL378" s="477"/>
      <c r="WRO378" s="477"/>
      <c r="WRT378" s="477"/>
      <c r="WRW378" s="477"/>
      <c r="WSB378" s="477"/>
      <c r="WSE378" s="477"/>
      <c r="WSJ378" s="477"/>
      <c r="WSM378" s="477"/>
      <c r="WSR378" s="477"/>
      <c r="WSU378" s="477"/>
      <c r="WSZ378" s="477"/>
      <c r="WTC378" s="477"/>
      <c r="WTH378" s="477"/>
      <c r="WTK378" s="477"/>
      <c r="WTP378" s="477"/>
      <c r="WTS378" s="477"/>
      <c r="WTX378" s="477"/>
      <c r="WUA378" s="477"/>
      <c r="WUF378" s="477"/>
      <c r="WUI378" s="477"/>
      <c r="WUN378" s="477"/>
      <c r="WUQ378" s="477"/>
      <c r="WUV378" s="477"/>
      <c r="WUY378" s="477"/>
      <c r="WVD378" s="477"/>
      <c r="WVG378" s="477"/>
      <c r="WVL378" s="477"/>
      <c r="WVO378" s="477"/>
      <c r="WVT378" s="477"/>
      <c r="WVW378" s="477"/>
      <c r="WWB378" s="477"/>
      <c r="WWE378" s="477"/>
      <c r="WWJ378" s="477"/>
      <c r="WWM378" s="477"/>
      <c r="WWR378" s="477"/>
      <c r="WWU378" s="477"/>
      <c r="WWZ378" s="477"/>
      <c r="WXC378" s="477"/>
      <c r="WXH378" s="477"/>
      <c r="WXK378" s="477"/>
      <c r="WXP378" s="477"/>
      <c r="WXS378" s="477"/>
      <c r="WXX378" s="477"/>
      <c r="WYA378" s="477"/>
      <c r="WYF378" s="477"/>
      <c r="WYI378" s="477"/>
      <c r="WYN378" s="477"/>
      <c r="WYQ378" s="477"/>
      <c r="WYV378" s="477"/>
      <c r="WYY378" s="477"/>
      <c r="WZD378" s="477"/>
      <c r="WZG378" s="477"/>
      <c r="WZL378" s="477"/>
      <c r="WZO378" s="477"/>
      <c r="WZT378" s="477"/>
      <c r="WZW378" s="477"/>
      <c r="XAB378" s="477"/>
      <c r="XAE378" s="477"/>
      <c r="XAJ378" s="477"/>
      <c r="XAM378" s="477"/>
      <c r="XAR378" s="477"/>
      <c r="XAU378" s="477"/>
      <c r="XAZ378" s="477"/>
      <c r="XBC378" s="477"/>
      <c r="XBH378" s="477"/>
      <c r="XBK378" s="477"/>
      <c r="XBP378" s="477"/>
      <c r="XBS378" s="477"/>
      <c r="XBX378" s="477"/>
      <c r="XCA378" s="477"/>
      <c r="XCF378" s="477"/>
      <c r="XCI378" s="477"/>
      <c r="XCN378" s="477"/>
      <c r="XCQ378" s="477"/>
      <c r="XCV378" s="477"/>
      <c r="XCY378" s="477"/>
      <c r="XDD378" s="477"/>
      <c r="XDG378" s="477"/>
      <c r="XDL378" s="477"/>
      <c r="XDO378" s="477"/>
      <c r="XDT378" s="477"/>
      <c r="XDW378" s="477"/>
      <c r="XEB378" s="477"/>
      <c r="XEE378" s="477"/>
      <c r="XEJ378" s="477"/>
      <c r="XEM378" s="477"/>
      <c r="XER378" s="477"/>
      <c r="XEU378" s="477"/>
      <c r="XEZ378" s="477"/>
      <c r="XFC378" s="477"/>
    </row>
    <row r="379" spans="1:1023 1028:2047 2052:3071 3076:4095 4100:5119 5124:6143 6148:7167 7172:8191 8196:9215 9220:10239 10244:11263 11268:12287 12292:13311 13316:14335 14340:15359 15364:16383" ht="28.5" customHeight="1" x14ac:dyDescent="0.25">
      <c r="A379" s="158" t="str">
        <f>+'PAI 2025 GPS rempl2)'!A390</f>
        <v>72.4.1</v>
      </c>
      <c r="B379" s="60" t="str">
        <f>VLOOKUP(A379,'Dimensión 3-Gestión con Valor'!$B$10:$B$379,1,0)</f>
        <v>72.4.1</v>
      </c>
      <c r="C379" s="158" t="s">
        <v>933</v>
      </c>
      <c r="D379" s="158">
        <v>2</v>
      </c>
      <c r="E379" s="158" t="s">
        <v>489</v>
      </c>
      <c r="F379" s="158" t="s">
        <v>974</v>
      </c>
      <c r="G379" s="158" t="s">
        <v>19</v>
      </c>
      <c r="H379" s="158" t="s">
        <v>1795</v>
      </c>
      <c r="I379" s="158" t="s">
        <v>1795</v>
      </c>
      <c r="J379" s="158" t="s">
        <v>1795</v>
      </c>
      <c r="K379" s="158" t="s">
        <v>19</v>
      </c>
      <c r="L379" s="158" t="s">
        <v>19</v>
      </c>
      <c r="M379" s="158" t="s">
        <v>19</v>
      </c>
      <c r="N379" s="158" t="s">
        <v>720</v>
      </c>
      <c r="O379" s="158" t="s">
        <v>19</v>
      </c>
      <c r="P379" s="158" t="s">
        <v>349</v>
      </c>
      <c r="Q379" s="158">
        <v>25</v>
      </c>
      <c r="R379" s="158">
        <v>1</v>
      </c>
      <c r="S379" s="158" t="s">
        <v>487</v>
      </c>
      <c r="T379" s="158" t="s">
        <v>975</v>
      </c>
      <c r="U379" s="165">
        <v>45672</v>
      </c>
      <c r="V379" s="165">
        <v>45706</v>
      </c>
      <c r="W379" s="158" t="s">
        <v>933</v>
      </c>
      <c r="X379" s="359">
        <v>5</v>
      </c>
      <c r="Y379" s="158">
        <v>100</v>
      </c>
      <c r="Z379" s="158" t="s">
        <v>2532</v>
      </c>
      <c r="AA379" s="165">
        <v>45716</v>
      </c>
      <c r="AB379" s="158">
        <v>100</v>
      </c>
      <c r="AC379" s="158" t="s">
        <v>2533</v>
      </c>
      <c r="AD379" s="165">
        <v>45744</v>
      </c>
      <c r="AE379" s="158">
        <v>100</v>
      </c>
      <c r="AF379" s="158">
        <v>5</v>
      </c>
    </row>
    <row r="380" spans="1:1023 1028:2047 2052:3071 3076:4095 4100:5119 5124:6143 6148:7167 7172:8191 8196:9215 9220:10239 10244:11263 11268:12287 12292:13311 13316:14335 14340:15359 15364:16383" ht="28.5" customHeight="1" x14ac:dyDescent="0.25">
      <c r="A380" s="158" t="str">
        <f>+'PAI 2025 GPS rempl2)'!A391</f>
        <v>72.4.2</v>
      </c>
      <c r="B380" s="60" t="str">
        <f>VLOOKUP(A380,'Dimensión 3-Gestión con Valor'!$B$10:$B$379,1,0)</f>
        <v>72.4.2</v>
      </c>
      <c r="C380" s="158" t="s">
        <v>933</v>
      </c>
      <c r="D380" s="158">
        <v>2</v>
      </c>
      <c r="E380" s="158" t="s">
        <v>489</v>
      </c>
      <c r="F380" s="158" t="s">
        <v>976</v>
      </c>
      <c r="G380" s="158" t="s">
        <v>19</v>
      </c>
      <c r="H380" s="158" t="s">
        <v>1795</v>
      </c>
      <c r="I380" s="158" t="s">
        <v>1795</v>
      </c>
      <c r="J380" s="158" t="s">
        <v>1795</v>
      </c>
      <c r="K380" s="158" t="s">
        <v>19</v>
      </c>
      <c r="L380" s="158" t="s">
        <v>19</v>
      </c>
      <c r="M380" s="158" t="s">
        <v>19</v>
      </c>
      <c r="N380" s="158" t="s">
        <v>720</v>
      </c>
      <c r="O380" s="158" t="s">
        <v>19</v>
      </c>
      <c r="P380" s="158" t="s">
        <v>350</v>
      </c>
      <c r="Q380" s="158">
        <v>20</v>
      </c>
      <c r="R380" s="158">
        <v>1</v>
      </c>
      <c r="S380" s="158" t="s">
        <v>487</v>
      </c>
      <c r="T380" s="158" t="s">
        <v>977</v>
      </c>
      <c r="U380" s="165">
        <v>45707</v>
      </c>
      <c r="V380" s="165">
        <v>45716</v>
      </c>
      <c r="W380" s="158" t="s">
        <v>933</v>
      </c>
      <c r="X380" s="359">
        <v>4</v>
      </c>
      <c r="Y380" s="158">
        <v>100</v>
      </c>
      <c r="Z380" s="158" t="s">
        <v>2534</v>
      </c>
      <c r="AA380" s="165">
        <v>45716</v>
      </c>
      <c r="AB380" s="158">
        <v>100</v>
      </c>
      <c r="AC380" s="158" t="s">
        <v>2535</v>
      </c>
      <c r="AD380" s="165">
        <v>45716</v>
      </c>
      <c r="AE380" s="158">
        <v>100</v>
      </c>
      <c r="AF380" s="158">
        <v>4</v>
      </c>
    </row>
    <row r="381" spans="1:1023 1028:2047 2052:3071 3076:4095 4100:5119 5124:6143 6148:7167 7172:8191 8196:9215 9220:10239 10244:11263 11268:12287 12292:13311 13316:14335 14340:15359 15364:16383" ht="120" x14ac:dyDescent="0.25">
      <c r="A381" s="35" t="str">
        <f>+'PAI 2025 GPS rempl2)'!A392</f>
        <v>72.4.3</v>
      </c>
      <c r="B381" s="60" t="str">
        <f>VLOOKUP(A381,'Dimensión 3-Gestión con Valor'!$B$10:$B$379,1,0)</f>
        <v>72.4.3</v>
      </c>
      <c r="C381" s="158" t="s">
        <v>933</v>
      </c>
      <c r="D381" s="158">
        <v>2</v>
      </c>
      <c r="E381" s="158" t="s">
        <v>489</v>
      </c>
      <c r="F381" s="158" t="s">
        <v>978</v>
      </c>
      <c r="G381" s="158" t="s">
        <v>19</v>
      </c>
      <c r="H381" s="158">
        <v>0</v>
      </c>
      <c r="I381" s="158">
        <v>0</v>
      </c>
      <c r="J381" s="158">
        <v>0</v>
      </c>
      <c r="K381" s="158" t="s">
        <v>19</v>
      </c>
      <c r="L381" s="158" t="s">
        <v>19</v>
      </c>
      <c r="M381" s="158" t="s">
        <v>19</v>
      </c>
      <c r="N381" s="158" t="s">
        <v>720</v>
      </c>
      <c r="O381" s="158" t="s">
        <v>19</v>
      </c>
      <c r="P381" s="158" t="s">
        <v>351</v>
      </c>
      <c r="Q381" s="158">
        <v>30</v>
      </c>
      <c r="R381" s="158">
        <v>100</v>
      </c>
      <c r="S381" s="158" t="s">
        <v>515</v>
      </c>
      <c r="T381" s="158" t="s">
        <v>1830</v>
      </c>
      <c r="U381" s="165">
        <v>45719</v>
      </c>
      <c r="V381" s="165">
        <v>45975</v>
      </c>
      <c r="W381" s="158" t="s">
        <v>933</v>
      </c>
      <c r="X381" s="359">
        <v>6</v>
      </c>
      <c r="Y381" s="158">
        <v>55</v>
      </c>
      <c r="Z381" s="158" t="s">
        <v>2536</v>
      </c>
      <c r="AA381" s="165"/>
      <c r="AB381" s="158">
        <v>55</v>
      </c>
      <c r="AC381" s="158" t="s">
        <v>2537</v>
      </c>
      <c r="AD381" s="165"/>
      <c r="AE381" s="158"/>
      <c r="AF381" s="158">
        <v>3.3</v>
      </c>
    </row>
    <row r="382" spans="1:1023 1028:2047 2052:3071 3076:4095 4100:5119 5124:6143 6148:7167 7172:8191 8196:9215 9220:10239 10244:11263 11268:12287 12292:13311 13316:14335 14340:15359 15364:16383" ht="60" x14ac:dyDescent="0.25">
      <c r="A382" s="35" t="str">
        <f>+'PAI 2025 GPS rempl2)'!A393</f>
        <v>72.4.4</v>
      </c>
      <c r="B382" s="60" t="str">
        <f>VLOOKUP(A382,'Dimensión 3-Gestión con Valor'!$B$10:$B$379,1,0)</f>
        <v>72.4.4</v>
      </c>
      <c r="C382" s="158" t="s">
        <v>933</v>
      </c>
      <c r="D382" s="158">
        <v>2</v>
      </c>
      <c r="E382" s="158" t="s">
        <v>489</v>
      </c>
      <c r="F382" s="158" t="s">
        <v>979</v>
      </c>
      <c r="G382" s="158" t="s">
        <v>19</v>
      </c>
      <c r="H382" s="158" t="s">
        <v>1795</v>
      </c>
      <c r="I382" s="158" t="s">
        <v>1795</v>
      </c>
      <c r="J382" s="158" t="s">
        <v>1795</v>
      </c>
      <c r="K382" s="158" t="s">
        <v>19</v>
      </c>
      <c r="L382" s="158" t="s">
        <v>19</v>
      </c>
      <c r="M382" s="158" t="s">
        <v>19</v>
      </c>
      <c r="N382" s="158" t="s">
        <v>720</v>
      </c>
      <c r="O382" s="158" t="s">
        <v>19</v>
      </c>
      <c r="P382" s="158" t="s">
        <v>352</v>
      </c>
      <c r="Q382" s="158">
        <v>25</v>
      </c>
      <c r="R382" s="158">
        <v>1</v>
      </c>
      <c r="S382" s="158" t="s">
        <v>487</v>
      </c>
      <c r="T382" s="158" t="s">
        <v>980</v>
      </c>
      <c r="U382" s="165">
        <v>45992</v>
      </c>
      <c r="V382" s="165">
        <v>46006</v>
      </c>
      <c r="W382" s="158" t="s">
        <v>933</v>
      </c>
      <c r="X382" s="359">
        <v>5</v>
      </c>
      <c r="Y382" s="158">
        <v>0</v>
      </c>
      <c r="Z382" s="158">
        <v>0</v>
      </c>
      <c r="AA382" s="165"/>
      <c r="AB382" s="158">
        <v>0</v>
      </c>
      <c r="AC382" s="158">
        <v>0</v>
      </c>
      <c r="AD382" s="165"/>
      <c r="AE382" s="158"/>
      <c r="AF382" s="158">
        <v>0</v>
      </c>
    </row>
    <row r="383" spans="1:1023 1028:2047 2052:3071 3076:4095 4100:5119 5124:6143 6148:7167 7172:8191 8196:9215 9220:10239 10244:11263 11268:12287 12292:13311 13316:14335 14340:15359 15364:16383" ht="255" x14ac:dyDescent="0.25">
      <c r="A383" s="359" t="str">
        <f>+'PAI 2025 GPS rempl2)'!A394</f>
        <v>7100.1</v>
      </c>
      <c r="B383" s="359" t="str">
        <f>VLOOKUP(A383,'Dimensión 3-Gestión con Valor'!$B$10:$B$379,1,0)</f>
        <v>7100.1</v>
      </c>
      <c r="C383" s="360" t="s">
        <v>899</v>
      </c>
      <c r="D383" s="359">
        <v>2</v>
      </c>
      <c r="E383" s="359" t="s">
        <v>482</v>
      </c>
      <c r="F383" s="360" t="s">
        <v>900</v>
      </c>
      <c r="G383" s="359" t="s">
        <v>484</v>
      </c>
      <c r="H383" s="359" t="s">
        <v>10</v>
      </c>
      <c r="I383" s="359" t="s">
        <v>1438</v>
      </c>
      <c r="J383" s="359" t="s">
        <v>1439</v>
      </c>
      <c r="K383" s="360" t="s">
        <v>2020</v>
      </c>
      <c r="L383" s="359" t="s">
        <v>502</v>
      </c>
      <c r="M383" s="359" t="s">
        <v>23</v>
      </c>
      <c r="N383" s="360" t="s">
        <v>720</v>
      </c>
      <c r="O383" s="359">
        <v>0</v>
      </c>
      <c r="P383" s="359" t="s">
        <v>381</v>
      </c>
      <c r="Q383" s="359">
        <v>50</v>
      </c>
      <c r="R383" s="359">
        <v>6</v>
      </c>
      <c r="S383" s="360" t="s">
        <v>487</v>
      </c>
      <c r="T383" s="359" t="s">
        <v>901</v>
      </c>
      <c r="U383" s="360">
        <v>45692</v>
      </c>
      <c r="V383" s="360">
        <v>46007</v>
      </c>
      <c r="W383" s="359" t="s">
        <v>902</v>
      </c>
      <c r="X383" s="359">
        <v>50</v>
      </c>
      <c r="Y383" s="359">
        <v>0</v>
      </c>
      <c r="Z383" s="359">
        <v>0</v>
      </c>
      <c r="AA383" s="360"/>
      <c r="AB383" s="370">
        <v>0</v>
      </c>
      <c r="AC383" s="359">
        <v>0</v>
      </c>
      <c r="AD383" s="360"/>
      <c r="AE383" s="368"/>
      <c r="AF383" s="359">
        <v>0</v>
      </c>
      <c r="AJ383" s="477"/>
      <c r="AM383" s="477"/>
      <c r="AR383" s="477"/>
      <c r="AU383" s="477"/>
      <c r="AZ383" s="477"/>
      <c r="BC383" s="477"/>
      <c r="BH383" s="477"/>
      <c r="BK383" s="477"/>
      <c r="BP383" s="477"/>
      <c r="BS383" s="477"/>
      <c r="BX383" s="477"/>
      <c r="CA383" s="477"/>
      <c r="CF383" s="477"/>
      <c r="CI383" s="477"/>
      <c r="CN383" s="477"/>
      <c r="CQ383" s="477"/>
      <c r="CV383" s="477"/>
      <c r="CY383" s="477"/>
      <c r="DD383" s="477"/>
      <c r="DG383" s="477"/>
      <c r="DL383" s="477"/>
      <c r="DO383" s="477"/>
      <c r="DT383" s="477"/>
      <c r="DW383" s="477"/>
      <c r="EB383" s="477"/>
      <c r="EE383" s="477"/>
      <c r="EJ383" s="477"/>
      <c r="EM383" s="477"/>
      <c r="ER383" s="477"/>
      <c r="EU383" s="477"/>
      <c r="EZ383" s="477"/>
      <c r="FC383" s="477"/>
      <c r="FH383" s="477"/>
      <c r="FK383" s="477"/>
      <c r="FP383" s="477"/>
      <c r="FS383" s="477"/>
      <c r="FX383" s="477"/>
      <c r="GA383" s="477"/>
      <c r="GF383" s="477"/>
      <c r="GI383" s="477"/>
      <c r="GN383" s="477"/>
      <c r="GQ383" s="477"/>
      <c r="GV383" s="477"/>
      <c r="GY383" s="477"/>
      <c r="HD383" s="477"/>
      <c r="HG383" s="477"/>
      <c r="HL383" s="477"/>
      <c r="HO383" s="477"/>
      <c r="HT383" s="477"/>
      <c r="HW383" s="477"/>
      <c r="IB383" s="477"/>
      <c r="IE383" s="477"/>
      <c r="IJ383" s="477"/>
      <c r="IM383" s="477"/>
      <c r="IR383" s="477"/>
      <c r="IU383" s="477"/>
      <c r="IZ383" s="477"/>
      <c r="JC383" s="477"/>
      <c r="JH383" s="477"/>
      <c r="JK383" s="477"/>
      <c r="JP383" s="477"/>
      <c r="JS383" s="477"/>
      <c r="JX383" s="477"/>
      <c r="KA383" s="477"/>
      <c r="KF383" s="477"/>
      <c r="KI383" s="477"/>
      <c r="KN383" s="477"/>
      <c r="KQ383" s="477"/>
      <c r="KV383" s="477"/>
      <c r="KY383" s="477"/>
      <c r="LD383" s="477"/>
      <c r="LG383" s="477"/>
      <c r="LL383" s="477"/>
      <c r="LO383" s="477"/>
      <c r="LT383" s="477"/>
      <c r="LW383" s="477"/>
      <c r="MB383" s="477"/>
      <c r="ME383" s="477"/>
      <c r="MJ383" s="477"/>
      <c r="MM383" s="477"/>
      <c r="MR383" s="477"/>
      <c r="MU383" s="477"/>
      <c r="MZ383" s="477"/>
      <c r="NC383" s="477"/>
      <c r="NH383" s="477"/>
      <c r="NK383" s="477"/>
      <c r="NP383" s="477"/>
      <c r="NS383" s="477"/>
      <c r="NX383" s="477"/>
      <c r="OA383" s="477"/>
      <c r="OF383" s="477"/>
      <c r="OI383" s="477"/>
      <c r="ON383" s="477"/>
      <c r="OQ383" s="477"/>
      <c r="OV383" s="477"/>
      <c r="OY383" s="477"/>
      <c r="PD383" s="477"/>
      <c r="PG383" s="477"/>
      <c r="PL383" s="477"/>
      <c r="PO383" s="477"/>
      <c r="PT383" s="477"/>
      <c r="PW383" s="477"/>
      <c r="QB383" s="477"/>
      <c r="QE383" s="477"/>
      <c r="QJ383" s="477"/>
      <c r="QM383" s="477"/>
      <c r="QR383" s="477"/>
      <c r="QU383" s="477"/>
      <c r="QZ383" s="477"/>
      <c r="RC383" s="477"/>
      <c r="RH383" s="477"/>
      <c r="RK383" s="477"/>
      <c r="RP383" s="477"/>
      <c r="RS383" s="477"/>
      <c r="RX383" s="477"/>
      <c r="SA383" s="477"/>
      <c r="SF383" s="477"/>
      <c r="SI383" s="477"/>
      <c r="SN383" s="477"/>
      <c r="SQ383" s="477"/>
      <c r="SV383" s="477"/>
      <c r="SY383" s="477"/>
      <c r="TD383" s="477"/>
      <c r="TG383" s="477"/>
      <c r="TL383" s="477"/>
      <c r="TO383" s="477"/>
      <c r="TT383" s="477"/>
      <c r="TW383" s="477"/>
      <c r="UB383" s="477"/>
      <c r="UE383" s="477"/>
      <c r="UJ383" s="477"/>
      <c r="UM383" s="477"/>
      <c r="UR383" s="477"/>
      <c r="UU383" s="477"/>
      <c r="UZ383" s="477"/>
      <c r="VC383" s="477"/>
      <c r="VH383" s="477"/>
      <c r="VK383" s="477"/>
      <c r="VP383" s="477"/>
      <c r="VS383" s="477"/>
      <c r="VX383" s="477"/>
      <c r="WA383" s="477"/>
      <c r="WF383" s="477"/>
      <c r="WI383" s="477"/>
      <c r="WN383" s="477"/>
      <c r="WQ383" s="477"/>
      <c r="WV383" s="477"/>
      <c r="WY383" s="477"/>
      <c r="XD383" s="477"/>
      <c r="XG383" s="477"/>
      <c r="XL383" s="477"/>
      <c r="XO383" s="477"/>
      <c r="XT383" s="477"/>
      <c r="XW383" s="477"/>
      <c r="YB383" s="477"/>
      <c r="YE383" s="477"/>
      <c r="YJ383" s="477"/>
      <c r="YM383" s="477"/>
      <c r="YR383" s="477"/>
      <c r="YU383" s="477"/>
      <c r="YZ383" s="477"/>
      <c r="ZC383" s="477"/>
      <c r="ZH383" s="477"/>
      <c r="ZK383" s="477"/>
      <c r="ZP383" s="477"/>
      <c r="ZS383" s="477"/>
      <c r="ZX383" s="477"/>
      <c r="AAA383" s="477"/>
      <c r="AAF383" s="477"/>
      <c r="AAI383" s="477"/>
      <c r="AAN383" s="477"/>
      <c r="AAQ383" s="477"/>
      <c r="AAV383" s="477"/>
      <c r="AAY383" s="477"/>
      <c r="ABD383" s="477"/>
      <c r="ABG383" s="477"/>
      <c r="ABL383" s="477"/>
      <c r="ABO383" s="477"/>
      <c r="ABT383" s="477"/>
      <c r="ABW383" s="477"/>
      <c r="ACB383" s="477"/>
      <c r="ACE383" s="477"/>
      <c r="ACJ383" s="477"/>
      <c r="ACM383" s="477"/>
      <c r="ACR383" s="477"/>
      <c r="ACU383" s="477"/>
      <c r="ACZ383" s="477"/>
      <c r="ADC383" s="477"/>
      <c r="ADH383" s="477"/>
      <c r="ADK383" s="477"/>
      <c r="ADP383" s="477"/>
      <c r="ADS383" s="477"/>
      <c r="ADX383" s="477"/>
      <c r="AEA383" s="477"/>
      <c r="AEF383" s="477"/>
      <c r="AEI383" s="477"/>
      <c r="AEN383" s="477"/>
      <c r="AEQ383" s="477"/>
      <c r="AEV383" s="477"/>
      <c r="AEY383" s="477"/>
      <c r="AFD383" s="477"/>
      <c r="AFG383" s="477"/>
      <c r="AFL383" s="477"/>
      <c r="AFO383" s="477"/>
      <c r="AFT383" s="477"/>
      <c r="AFW383" s="477"/>
      <c r="AGB383" s="477"/>
      <c r="AGE383" s="477"/>
      <c r="AGJ383" s="477"/>
      <c r="AGM383" s="477"/>
      <c r="AGR383" s="477"/>
      <c r="AGU383" s="477"/>
      <c r="AGZ383" s="477"/>
      <c r="AHC383" s="477"/>
      <c r="AHH383" s="477"/>
      <c r="AHK383" s="477"/>
      <c r="AHP383" s="477"/>
      <c r="AHS383" s="477"/>
      <c r="AHX383" s="477"/>
      <c r="AIA383" s="477"/>
      <c r="AIF383" s="477"/>
      <c r="AII383" s="477"/>
      <c r="AIN383" s="477"/>
      <c r="AIQ383" s="477"/>
      <c r="AIV383" s="477"/>
      <c r="AIY383" s="477"/>
      <c r="AJD383" s="477"/>
      <c r="AJG383" s="477"/>
      <c r="AJL383" s="477"/>
      <c r="AJO383" s="477"/>
      <c r="AJT383" s="477"/>
      <c r="AJW383" s="477"/>
      <c r="AKB383" s="477"/>
      <c r="AKE383" s="477"/>
      <c r="AKJ383" s="477"/>
      <c r="AKM383" s="477"/>
      <c r="AKR383" s="477"/>
      <c r="AKU383" s="477"/>
      <c r="AKZ383" s="477"/>
      <c r="ALC383" s="477"/>
      <c r="ALH383" s="477"/>
      <c r="ALK383" s="477"/>
      <c r="ALP383" s="477"/>
      <c r="ALS383" s="477"/>
      <c r="ALX383" s="477"/>
      <c r="AMA383" s="477"/>
      <c r="AMF383" s="477"/>
      <c r="AMI383" s="477"/>
      <c r="AMN383" s="477"/>
      <c r="AMQ383" s="477"/>
      <c r="AMV383" s="477"/>
      <c r="AMY383" s="477"/>
      <c r="AND383" s="477"/>
      <c r="ANG383" s="477"/>
      <c r="ANL383" s="477"/>
      <c r="ANO383" s="477"/>
      <c r="ANT383" s="477"/>
      <c r="ANW383" s="477"/>
      <c r="AOB383" s="477"/>
      <c r="AOE383" s="477"/>
      <c r="AOJ383" s="477"/>
      <c r="AOM383" s="477"/>
      <c r="AOR383" s="477"/>
      <c r="AOU383" s="477"/>
      <c r="AOZ383" s="477"/>
      <c r="APC383" s="477"/>
      <c r="APH383" s="477"/>
      <c r="APK383" s="477"/>
      <c r="APP383" s="477"/>
      <c r="APS383" s="477"/>
      <c r="APX383" s="477"/>
      <c r="AQA383" s="477"/>
      <c r="AQF383" s="477"/>
      <c r="AQI383" s="477"/>
      <c r="AQN383" s="477"/>
      <c r="AQQ383" s="477"/>
      <c r="AQV383" s="477"/>
      <c r="AQY383" s="477"/>
      <c r="ARD383" s="477"/>
      <c r="ARG383" s="477"/>
      <c r="ARL383" s="477"/>
      <c r="ARO383" s="477"/>
      <c r="ART383" s="477"/>
      <c r="ARW383" s="477"/>
      <c r="ASB383" s="477"/>
      <c r="ASE383" s="477"/>
      <c r="ASJ383" s="477"/>
      <c r="ASM383" s="477"/>
      <c r="ASR383" s="477"/>
      <c r="ASU383" s="477"/>
      <c r="ASZ383" s="477"/>
      <c r="ATC383" s="477"/>
      <c r="ATH383" s="477"/>
      <c r="ATK383" s="477"/>
      <c r="ATP383" s="477"/>
      <c r="ATS383" s="477"/>
      <c r="ATX383" s="477"/>
      <c r="AUA383" s="477"/>
      <c r="AUF383" s="477"/>
      <c r="AUI383" s="477"/>
      <c r="AUN383" s="477"/>
      <c r="AUQ383" s="477"/>
      <c r="AUV383" s="477"/>
      <c r="AUY383" s="477"/>
      <c r="AVD383" s="477"/>
      <c r="AVG383" s="477"/>
      <c r="AVL383" s="477"/>
      <c r="AVO383" s="477"/>
      <c r="AVT383" s="477"/>
      <c r="AVW383" s="477"/>
      <c r="AWB383" s="477"/>
      <c r="AWE383" s="477"/>
      <c r="AWJ383" s="477"/>
      <c r="AWM383" s="477"/>
      <c r="AWR383" s="477"/>
      <c r="AWU383" s="477"/>
      <c r="AWZ383" s="477"/>
      <c r="AXC383" s="477"/>
      <c r="AXH383" s="477"/>
      <c r="AXK383" s="477"/>
      <c r="AXP383" s="477"/>
      <c r="AXS383" s="477"/>
      <c r="AXX383" s="477"/>
      <c r="AYA383" s="477"/>
      <c r="AYF383" s="477"/>
      <c r="AYI383" s="477"/>
      <c r="AYN383" s="477"/>
      <c r="AYQ383" s="477"/>
      <c r="AYV383" s="477"/>
      <c r="AYY383" s="477"/>
      <c r="AZD383" s="477"/>
      <c r="AZG383" s="477"/>
      <c r="AZL383" s="477"/>
      <c r="AZO383" s="477"/>
      <c r="AZT383" s="477"/>
      <c r="AZW383" s="477"/>
      <c r="BAB383" s="477"/>
      <c r="BAE383" s="477"/>
      <c r="BAJ383" s="477"/>
      <c r="BAM383" s="477"/>
      <c r="BAR383" s="477"/>
      <c r="BAU383" s="477"/>
      <c r="BAZ383" s="477"/>
      <c r="BBC383" s="477"/>
      <c r="BBH383" s="477"/>
      <c r="BBK383" s="477"/>
      <c r="BBP383" s="477"/>
      <c r="BBS383" s="477"/>
      <c r="BBX383" s="477"/>
      <c r="BCA383" s="477"/>
      <c r="BCF383" s="477"/>
      <c r="BCI383" s="477"/>
      <c r="BCN383" s="477"/>
      <c r="BCQ383" s="477"/>
      <c r="BCV383" s="477"/>
      <c r="BCY383" s="477"/>
      <c r="BDD383" s="477"/>
      <c r="BDG383" s="477"/>
      <c r="BDL383" s="477"/>
      <c r="BDO383" s="477"/>
      <c r="BDT383" s="477"/>
      <c r="BDW383" s="477"/>
      <c r="BEB383" s="477"/>
      <c r="BEE383" s="477"/>
      <c r="BEJ383" s="477"/>
      <c r="BEM383" s="477"/>
      <c r="BER383" s="477"/>
      <c r="BEU383" s="477"/>
      <c r="BEZ383" s="477"/>
      <c r="BFC383" s="477"/>
      <c r="BFH383" s="477"/>
      <c r="BFK383" s="477"/>
      <c r="BFP383" s="477"/>
      <c r="BFS383" s="477"/>
      <c r="BFX383" s="477"/>
      <c r="BGA383" s="477"/>
      <c r="BGF383" s="477"/>
      <c r="BGI383" s="477"/>
      <c r="BGN383" s="477"/>
      <c r="BGQ383" s="477"/>
      <c r="BGV383" s="477"/>
      <c r="BGY383" s="477"/>
      <c r="BHD383" s="477"/>
      <c r="BHG383" s="477"/>
      <c r="BHL383" s="477"/>
      <c r="BHO383" s="477"/>
      <c r="BHT383" s="477"/>
      <c r="BHW383" s="477"/>
      <c r="BIB383" s="477"/>
      <c r="BIE383" s="477"/>
      <c r="BIJ383" s="477"/>
      <c r="BIM383" s="477"/>
      <c r="BIR383" s="477"/>
      <c r="BIU383" s="477"/>
      <c r="BIZ383" s="477"/>
      <c r="BJC383" s="477"/>
      <c r="BJH383" s="477"/>
      <c r="BJK383" s="477"/>
      <c r="BJP383" s="477"/>
      <c r="BJS383" s="477"/>
      <c r="BJX383" s="477"/>
      <c r="BKA383" s="477"/>
      <c r="BKF383" s="477"/>
      <c r="BKI383" s="477"/>
      <c r="BKN383" s="477"/>
      <c r="BKQ383" s="477"/>
      <c r="BKV383" s="477"/>
      <c r="BKY383" s="477"/>
      <c r="BLD383" s="477"/>
      <c r="BLG383" s="477"/>
      <c r="BLL383" s="477"/>
      <c r="BLO383" s="477"/>
      <c r="BLT383" s="477"/>
      <c r="BLW383" s="477"/>
      <c r="BMB383" s="477"/>
      <c r="BME383" s="477"/>
      <c r="BMJ383" s="477"/>
      <c r="BMM383" s="477"/>
      <c r="BMR383" s="477"/>
      <c r="BMU383" s="477"/>
      <c r="BMZ383" s="477"/>
      <c r="BNC383" s="477"/>
      <c r="BNH383" s="477"/>
      <c r="BNK383" s="477"/>
      <c r="BNP383" s="477"/>
      <c r="BNS383" s="477"/>
      <c r="BNX383" s="477"/>
      <c r="BOA383" s="477"/>
      <c r="BOF383" s="477"/>
      <c r="BOI383" s="477"/>
      <c r="BON383" s="477"/>
      <c r="BOQ383" s="477"/>
      <c r="BOV383" s="477"/>
      <c r="BOY383" s="477"/>
      <c r="BPD383" s="477"/>
      <c r="BPG383" s="477"/>
      <c r="BPL383" s="477"/>
      <c r="BPO383" s="477"/>
      <c r="BPT383" s="477"/>
      <c r="BPW383" s="477"/>
      <c r="BQB383" s="477"/>
      <c r="BQE383" s="477"/>
      <c r="BQJ383" s="477"/>
      <c r="BQM383" s="477"/>
      <c r="BQR383" s="477"/>
      <c r="BQU383" s="477"/>
      <c r="BQZ383" s="477"/>
      <c r="BRC383" s="477"/>
      <c r="BRH383" s="477"/>
      <c r="BRK383" s="477"/>
      <c r="BRP383" s="477"/>
      <c r="BRS383" s="477"/>
      <c r="BRX383" s="477"/>
      <c r="BSA383" s="477"/>
      <c r="BSF383" s="477"/>
      <c r="BSI383" s="477"/>
      <c r="BSN383" s="477"/>
      <c r="BSQ383" s="477"/>
      <c r="BSV383" s="477"/>
      <c r="BSY383" s="477"/>
      <c r="BTD383" s="477"/>
      <c r="BTG383" s="477"/>
      <c r="BTL383" s="477"/>
      <c r="BTO383" s="477"/>
      <c r="BTT383" s="477"/>
      <c r="BTW383" s="477"/>
      <c r="BUB383" s="477"/>
      <c r="BUE383" s="477"/>
      <c r="BUJ383" s="477"/>
      <c r="BUM383" s="477"/>
      <c r="BUR383" s="477"/>
      <c r="BUU383" s="477"/>
      <c r="BUZ383" s="477"/>
      <c r="BVC383" s="477"/>
      <c r="BVH383" s="477"/>
      <c r="BVK383" s="477"/>
      <c r="BVP383" s="477"/>
      <c r="BVS383" s="477"/>
      <c r="BVX383" s="477"/>
      <c r="BWA383" s="477"/>
      <c r="BWF383" s="477"/>
      <c r="BWI383" s="477"/>
      <c r="BWN383" s="477"/>
      <c r="BWQ383" s="477"/>
      <c r="BWV383" s="477"/>
      <c r="BWY383" s="477"/>
      <c r="BXD383" s="477"/>
      <c r="BXG383" s="477"/>
      <c r="BXL383" s="477"/>
      <c r="BXO383" s="477"/>
      <c r="BXT383" s="477"/>
      <c r="BXW383" s="477"/>
      <c r="BYB383" s="477"/>
      <c r="BYE383" s="477"/>
      <c r="BYJ383" s="477"/>
      <c r="BYM383" s="477"/>
      <c r="BYR383" s="477"/>
      <c r="BYU383" s="477"/>
      <c r="BYZ383" s="477"/>
      <c r="BZC383" s="477"/>
      <c r="BZH383" s="477"/>
      <c r="BZK383" s="477"/>
      <c r="BZP383" s="477"/>
      <c r="BZS383" s="477"/>
      <c r="BZX383" s="477"/>
      <c r="CAA383" s="477"/>
      <c r="CAF383" s="477"/>
      <c r="CAI383" s="477"/>
      <c r="CAN383" s="477"/>
      <c r="CAQ383" s="477"/>
      <c r="CAV383" s="477"/>
      <c r="CAY383" s="477"/>
      <c r="CBD383" s="477"/>
      <c r="CBG383" s="477"/>
      <c r="CBL383" s="477"/>
      <c r="CBO383" s="477"/>
      <c r="CBT383" s="477"/>
      <c r="CBW383" s="477"/>
      <c r="CCB383" s="477"/>
      <c r="CCE383" s="477"/>
      <c r="CCJ383" s="477"/>
      <c r="CCM383" s="477"/>
      <c r="CCR383" s="477"/>
      <c r="CCU383" s="477"/>
      <c r="CCZ383" s="477"/>
      <c r="CDC383" s="477"/>
      <c r="CDH383" s="477"/>
      <c r="CDK383" s="477"/>
      <c r="CDP383" s="477"/>
      <c r="CDS383" s="477"/>
      <c r="CDX383" s="477"/>
      <c r="CEA383" s="477"/>
      <c r="CEF383" s="477"/>
      <c r="CEI383" s="477"/>
      <c r="CEN383" s="477"/>
      <c r="CEQ383" s="477"/>
      <c r="CEV383" s="477"/>
      <c r="CEY383" s="477"/>
      <c r="CFD383" s="477"/>
      <c r="CFG383" s="477"/>
      <c r="CFL383" s="477"/>
      <c r="CFO383" s="477"/>
      <c r="CFT383" s="477"/>
      <c r="CFW383" s="477"/>
      <c r="CGB383" s="477"/>
      <c r="CGE383" s="477"/>
      <c r="CGJ383" s="477"/>
      <c r="CGM383" s="477"/>
      <c r="CGR383" s="477"/>
      <c r="CGU383" s="477"/>
      <c r="CGZ383" s="477"/>
      <c r="CHC383" s="477"/>
      <c r="CHH383" s="477"/>
      <c r="CHK383" s="477"/>
      <c r="CHP383" s="477"/>
      <c r="CHS383" s="477"/>
      <c r="CHX383" s="477"/>
      <c r="CIA383" s="477"/>
      <c r="CIF383" s="477"/>
      <c r="CII383" s="477"/>
      <c r="CIN383" s="477"/>
      <c r="CIQ383" s="477"/>
      <c r="CIV383" s="477"/>
      <c r="CIY383" s="477"/>
      <c r="CJD383" s="477"/>
      <c r="CJG383" s="477"/>
      <c r="CJL383" s="477"/>
      <c r="CJO383" s="477"/>
      <c r="CJT383" s="477"/>
      <c r="CJW383" s="477"/>
      <c r="CKB383" s="477"/>
      <c r="CKE383" s="477"/>
      <c r="CKJ383" s="477"/>
      <c r="CKM383" s="477"/>
      <c r="CKR383" s="477"/>
      <c r="CKU383" s="477"/>
      <c r="CKZ383" s="477"/>
      <c r="CLC383" s="477"/>
      <c r="CLH383" s="477"/>
      <c r="CLK383" s="477"/>
      <c r="CLP383" s="477"/>
      <c r="CLS383" s="477"/>
      <c r="CLX383" s="477"/>
      <c r="CMA383" s="477"/>
      <c r="CMF383" s="477"/>
      <c r="CMI383" s="477"/>
      <c r="CMN383" s="477"/>
      <c r="CMQ383" s="477"/>
      <c r="CMV383" s="477"/>
      <c r="CMY383" s="477"/>
      <c r="CND383" s="477"/>
      <c r="CNG383" s="477"/>
      <c r="CNL383" s="477"/>
      <c r="CNO383" s="477"/>
      <c r="CNT383" s="477"/>
      <c r="CNW383" s="477"/>
      <c r="COB383" s="477"/>
      <c r="COE383" s="477"/>
      <c r="COJ383" s="477"/>
      <c r="COM383" s="477"/>
      <c r="COR383" s="477"/>
      <c r="COU383" s="477"/>
      <c r="COZ383" s="477"/>
      <c r="CPC383" s="477"/>
      <c r="CPH383" s="477"/>
      <c r="CPK383" s="477"/>
      <c r="CPP383" s="477"/>
      <c r="CPS383" s="477"/>
      <c r="CPX383" s="477"/>
      <c r="CQA383" s="477"/>
      <c r="CQF383" s="477"/>
      <c r="CQI383" s="477"/>
      <c r="CQN383" s="477"/>
      <c r="CQQ383" s="477"/>
      <c r="CQV383" s="477"/>
      <c r="CQY383" s="477"/>
      <c r="CRD383" s="477"/>
      <c r="CRG383" s="477"/>
      <c r="CRL383" s="477"/>
      <c r="CRO383" s="477"/>
      <c r="CRT383" s="477"/>
      <c r="CRW383" s="477"/>
      <c r="CSB383" s="477"/>
      <c r="CSE383" s="477"/>
      <c r="CSJ383" s="477"/>
      <c r="CSM383" s="477"/>
      <c r="CSR383" s="477"/>
      <c r="CSU383" s="477"/>
      <c r="CSZ383" s="477"/>
      <c r="CTC383" s="477"/>
      <c r="CTH383" s="477"/>
      <c r="CTK383" s="477"/>
      <c r="CTP383" s="477"/>
      <c r="CTS383" s="477"/>
      <c r="CTX383" s="477"/>
      <c r="CUA383" s="477"/>
      <c r="CUF383" s="477"/>
      <c r="CUI383" s="477"/>
      <c r="CUN383" s="477"/>
      <c r="CUQ383" s="477"/>
      <c r="CUV383" s="477"/>
      <c r="CUY383" s="477"/>
      <c r="CVD383" s="477"/>
      <c r="CVG383" s="477"/>
      <c r="CVL383" s="477"/>
      <c r="CVO383" s="477"/>
      <c r="CVT383" s="477"/>
      <c r="CVW383" s="477"/>
      <c r="CWB383" s="477"/>
      <c r="CWE383" s="477"/>
      <c r="CWJ383" s="477"/>
      <c r="CWM383" s="477"/>
      <c r="CWR383" s="477"/>
      <c r="CWU383" s="477"/>
      <c r="CWZ383" s="477"/>
      <c r="CXC383" s="477"/>
      <c r="CXH383" s="477"/>
      <c r="CXK383" s="477"/>
      <c r="CXP383" s="477"/>
      <c r="CXS383" s="477"/>
      <c r="CXX383" s="477"/>
      <c r="CYA383" s="477"/>
      <c r="CYF383" s="477"/>
      <c r="CYI383" s="477"/>
      <c r="CYN383" s="477"/>
      <c r="CYQ383" s="477"/>
      <c r="CYV383" s="477"/>
      <c r="CYY383" s="477"/>
      <c r="CZD383" s="477"/>
      <c r="CZG383" s="477"/>
      <c r="CZL383" s="477"/>
      <c r="CZO383" s="477"/>
      <c r="CZT383" s="477"/>
      <c r="CZW383" s="477"/>
      <c r="DAB383" s="477"/>
      <c r="DAE383" s="477"/>
      <c r="DAJ383" s="477"/>
      <c r="DAM383" s="477"/>
      <c r="DAR383" s="477"/>
      <c r="DAU383" s="477"/>
      <c r="DAZ383" s="477"/>
      <c r="DBC383" s="477"/>
      <c r="DBH383" s="477"/>
      <c r="DBK383" s="477"/>
      <c r="DBP383" s="477"/>
      <c r="DBS383" s="477"/>
      <c r="DBX383" s="477"/>
      <c r="DCA383" s="477"/>
      <c r="DCF383" s="477"/>
      <c r="DCI383" s="477"/>
      <c r="DCN383" s="477"/>
      <c r="DCQ383" s="477"/>
      <c r="DCV383" s="477"/>
      <c r="DCY383" s="477"/>
      <c r="DDD383" s="477"/>
      <c r="DDG383" s="477"/>
      <c r="DDL383" s="477"/>
      <c r="DDO383" s="477"/>
      <c r="DDT383" s="477"/>
      <c r="DDW383" s="477"/>
      <c r="DEB383" s="477"/>
      <c r="DEE383" s="477"/>
      <c r="DEJ383" s="477"/>
      <c r="DEM383" s="477"/>
      <c r="DER383" s="477"/>
      <c r="DEU383" s="477"/>
      <c r="DEZ383" s="477"/>
      <c r="DFC383" s="477"/>
      <c r="DFH383" s="477"/>
      <c r="DFK383" s="477"/>
      <c r="DFP383" s="477"/>
      <c r="DFS383" s="477"/>
      <c r="DFX383" s="477"/>
      <c r="DGA383" s="477"/>
      <c r="DGF383" s="477"/>
      <c r="DGI383" s="477"/>
      <c r="DGN383" s="477"/>
      <c r="DGQ383" s="477"/>
      <c r="DGV383" s="477"/>
      <c r="DGY383" s="477"/>
      <c r="DHD383" s="477"/>
      <c r="DHG383" s="477"/>
      <c r="DHL383" s="477"/>
      <c r="DHO383" s="477"/>
      <c r="DHT383" s="477"/>
      <c r="DHW383" s="477"/>
      <c r="DIB383" s="477"/>
      <c r="DIE383" s="477"/>
      <c r="DIJ383" s="477"/>
      <c r="DIM383" s="477"/>
      <c r="DIR383" s="477"/>
      <c r="DIU383" s="477"/>
      <c r="DIZ383" s="477"/>
      <c r="DJC383" s="477"/>
      <c r="DJH383" s="477"/>
      <c r="DJK383" s="477"/>
      <c r="DJP383" s="477"/>
      <c r="DJS383" s="477"/>
      <c r="DJX383" s="477"/>
      <c r="DKA383" s="477"/>
      <c r="DKF383" s="477"/>
      <c r="DKI383" s="477"/>
      <c r="DKN383" s="477"/>
      <c r="DKQ383" s="477"/>
      <c r="DKV383" s="477"/>
      <c r="DKY383" s="477"/>
      <c r="DLD383" s="477"/>
      <c r="DLG383" s="477"/>
      <c r="DLL383" s="477"/>
      <c r="DLO383" s="477"/>
      <c r="DLT383" s="477"/>
      <c r="DLW383" s="477"/>
      <c r="DMB383" s="477"/>
      <c r="DME383" s="477"/>
      <c r="DMJ383" s="477"/>
      <c r="DMM383" s="477"/>
      <c r="DMR383" s="477"/>
      <c r="DMU383" s="477"/>
      <c r="DMZ383" s="477"/>
      <c r="DNC383" s="477"/>
      <c r="DNH383" s="477"/>
      <c r="DNK383" s="477"/>
      <c r="DNP383" s="477"/>
      <c r="DNS383" s="477"/>
      <c r="DNX383" s="477"/>
      <c r="DOA383" s="477"/>
      <c r="DOF383" s="477"/>
      <c r="DOI383" s="477"/>
      <c r="DON383" s="477"/>
      <c r="DOQ383" s="477"/>
      <c r="DOV383" s="477"/>
      <c r="DOY383" s="477"/>
      <c r="DPD383" s="477"/>
      <c r="DPG383" s="477"/>
      <c r="DPL383" s="477"/>
      <c r="DPO383" s="477"/>
      <c r="DPT383" s="477"/>
      <c r="DPW383" s="477"/>
      <c r="DQB383" s="477"/>
      <c r="DQE383" s="477"/>
      <c r="DQJ383" s="477"/>
      <c r="DQM383" s="477"/>
      <c r="DQR383" s="477"/>
      <c r="DQU383" s="477"/>
      <c r="DQZ383" s="477"/>
      <c r="DRC383" s="477"/>
      <c r="DRH383" s="477"/>
      <c r="DRK383" s="477"/>
      <c r="DRP383" s="477"/>
      <c r="DRS383" s="477"/>
      <c r="DRX383" s="477"/>
      <c r="DSA383" s="477"/>
      <c r="DSF383" s="477"/>
      <c r="DSI383" s="477"/>
      <c r="DSN383" s="477"/>
      <c r="DSQ383" s="477"/>
      <c r="DSV383" s="477"/>
      <c r="DSY383" s="477"/>
      <c r="DTD383" s="477"/>
      <c r="DTG383" s="477"/>
      <c r="DTL383" s="477"/>
      <c r="DTO383" s="477"/>
      <c r="DTT383" s="477"/>
      <c r="DTW383" s="477"/>
      <c r="DUB383" s="477"/>
      <c r="DUE383" s="477"/>
      <c r="DUJ383" s="477"/>
      <c r="DUM383" s="477"/>
      <c r="DUR383" s="477"/>
      <c r="DUU383" s="477"/>
      <c r="DUZ383" s="477"/>
      <c r="DVC383" s="477"/>
      <c r="DVH383" s="477"/>
      <c r="DVK383" s="477"/>
      <c r="DVP383" s="477"/>
      <c r="DVS383" s="477"/>
      <c r="DVX383" s="477"/>
      <c r="DWA383" s="477"/>
      <c r="DWF383" s="477"/>
      <c r="DWI383" s="477"/>
      <c r="DWN383" s="477"/>
      <c r="DWQ383" s="477"/>
      <c r="DWV383" s="477"/>
      <c r="DWY383" s="477"/>
      <c r="DXD383" s="477"/>
      <c r="DXG383" s="477"/>
      <c r="DXL383" s="477"/>
      <c r="DXO383" s="477"/>
      <c r="DXT383" s="477"/>
      <c r="DXW383" s="477"/>
      <c r="DYB383" s="477"/>
      <c r="DYE383" s="477"/>
      <c r="DYJ383" s="477"/>
      <c r="DYM383" s="477"/>
      <c r="DYR383" s="477"/>
      <c r="DYU383" s="477"/>
      <c r="DYZ383" s="477"/>
      <c r="DZC383" s="477"/>
      <c r="DZH383" s="477"/>
      <c r="DZK383" s="477"/>
      <c r="DZP383" s="477"/>
      <c r="DZS383" s="477"/>
      <c r="DZX383" s="477"/>
      <c r="EAA383" s="477"/>
      <c r="EAF383" s="477"/>
      <c r="EAI383" s="477"/>
      <c r="EAN383" s="477"/>
      <c r="EAQ383" s="477"/>
      <c r="EAV383" s="477"/>
      <c r="EAY383" s="477"/>
      <c r="EBD383" s="477"/>
      <c r="EBG383" s="477"/>
      <c r="EBL383" s="477"/>
      <c r="EBO383" s="477"/>
      <c r="EBT383" s="477"/>
      <c r="EBW383" s="477"/>
      <c r="ECB383" s="477"/>
      <c r="ECE383" s="477"/>
      <c r="ECJ383" s="477"/>
      <c r="ECM383" s="477"/>
      <c r="ECR383" s="477"/>
      <c r="ECU383" s="477"/>
      <c r="ECZ383" s="477"/>
      <c r="EDC383" s="477"/>
      <c r="EDH383" s="477"/>
      <c r="EDK383" s="477"/>
      <c r="EDP383" s="477"/>
      <c r="EDS383" s="477"/>
      <c r="EDX383" s="477"/>
      <c r="EEA383" s="477"/>
      <c r="EEF383" s="477"/>
      <c r="EEI383" s="477"/>
      <c r="EEN383" s="477"/>
      <c r="EEQ383" s="477"/>
      <c r="EEV383" s="477"/>
      <c r="EEY383" s="477"/>
      <c r="EFD383" s="477"/>
      <c r="EFG383" s="477"/>
      <c r="EFL383" s="477"/>
      <c r="EFO383" s="477"/>
      <c r="EFT383" s="477"/>
      <c r="EFW383" s="477"/>
      <c r="EGB383" s="477"/>
      <c r="EGE383" s="477"/>
      <c r="EGJ383" s="477"/>
      <c r="EGM383" s="477"/>
      <c r="EGR383" s="477"/>
      <c r="EGU383" s="477"/>
      <c r="EGZ383" s="477"/>
      <c r="EHC383" s="477"/>
      <c r="EHH383" s="477"/>
      <c r="EHK383" s="477"/>
      <c r="EHP383" s="477"/>
      <c r="EHS383" s="477"/>
      <c r="EHX383" s="477"/>
      <c r="EIA383" s="477"/>
      <c r="EIF383" s="477"/>
      <c r="EII383" s="477"/>
      <c r="EIN383" s="477"/>
      <c r="EIQ383" s="477"/>
      <c r="EIV383" s="477"/>
      <c r="EIY383" s="477"/>
      <c r="EJD383" s="477"/>
      <c r="EJG383" s="477"/>
      <c r="EJL383" s="477"/>
      <c r="EJO383" s="477"/>
      <c r="EJT383" s="477"/>
      <c r="EJW383" s="477"/>
      <c r="EKB383" s="477"/>
      <c r="EKE383" s="477"/>
      <c r="EKJ383" s="477"/>
      <c r="EKM383" s="477"/>
      <c r="EKR383" s="477"/>
      <c r="EKU383" s="477"/>
      <c r="EKZ383" s="477"/>
      <c r="ELC383" s="477"/>
      <c r="ELH383" s="477"/>
      <c r="ELK383" s="477"/>
      <c r="ELP383" s="477"/>
      <c r="ELS383" s="477"/>
      <c r="ELX383" s="477"/>
      <c r="EMA383" s="477"/>
      <c r="EMF383" s="477"/>
      <c r="EMI383" s="477"/>
      <c r="EMN383" s="477"/>
      <c r="EMQ383" s="477"/>
      <c r="EMV383" s="477"/>
      <c r="EMY383" s="477"/>
      <c r="END383" s="477"/>
      <c r="ENG383" s="477"/>
      <c r="ENL383" s="477"/>
      <c r="ENO383" s="477"/>
      <c r="ENT383" s="477"/>
      <c r="ENW383" s="477"/>
      <c r="EOB383" s="477"/>
      <c r="EOE383" s="477"/>
      <c r="EOJ383" s="477"/>
      <c r="EOM383" s="477"/>
      <c r="EOR383" s="477"/>
      <c r="EOU383" s="477"/>
      <c r="EOZ383" s="477"/>
      <c r="EPC383" s="477"/>
      <c r="EPH383" s="477"/>
      <c r="EPK383" s="477"/>
      <c r="EPP383" s="477"/>
      <c r="EPS383" s="477"/>
      <c r="EPX383" s="477"/>
      <c r="EQA383" s="477"/>
      <c r="EQF383" s="477"/>
      <c r="EQI383" s="477"/>
      <c r="EQN383" s="477"/>
      <c r="EQQ383" s="477"/>
      <c r="EQV383" s="477"/>
      <c r="EQY383" s="477"/>
      <c r="ERD383" s="477"/>
      <c r="ERG383" s="477"/>
      <c r="ERL383" s="477"/>
      <c r="ERO383" s="477"/>
      <c r="ERT383" s="477"/>
      <c r="ERW383" s="477"/>
      <c r="ESB383" s="477"/>
      <c r="ESE383" s="477"/>
      <c r="ESJ383" s="477"/>
      <c r="ESM383" s="477"/>
      <c r="ESR383" s="477"/>
      <c r="ESU383" s="477"/>
      <c r="ESZ383" s="477"/>
      <c r="ETC383" s="477"/>
      <c r="ETH383" s="477"/>
      <c r="ETK383" s="477"/>
      <c r="ETP383" s="477"/>
      <c r="ETS383" s="477"/>
      <c r="ETX383" s="477"/>
      <c r="EUA383" s="477"/>
      <c r="EUF383" s="477"/>
      <c r="EUI383" s="477"/>
      <c r="EUN383" s="477"/>
      <c r="EUQ383" s="477"/>
      <c r="EUV383" s="477"/>
      <c r="EUY383" s="477"/>
      <c r="EVD383" s="477"/>
      <c r="EVG383" s="477"/>
      <c r="EVL383" s="477"/>
      <c r="EVO383" s="477"/>
      <c r="EVT383" s="477"/>
      <c r="EVW383" s="477"/>
      <c r="EWB383" s="477"/>
      <c r="EWE383" s="477"/>
      <c r="EWJ383" s="477"/>
      <c r="EWM383" s="477"/>
      <c r="EWR383" s="477"/>
      <c r="EWU383" s="477"/>
      <c r="EWZ383" s="477"/>
      <c r="EXC383" s="477"/>
      <c r="EXH383" s="477"/>
      <c r="EXK383" s="477"/>
      <c r="EXP383" s="477"/>
      <c r="EXS383" s="477"/>
      <c r="EXX383" s="477"/>
      <c r="EYA383" s="477"/>
      <c r="EYF383" s="477"/>
      <c r="EYI383" s="477"/>
      <c r="EYN383" s="477"/>
      <c r="EYQ383" s="477"/>
      <c r="EYV383" s="477"/>
      <c r="EYY383" s="477"/>
      <c r="EZD383" s="477"/>
      <c r="EZG383" s="477"/>
      <c r="EZL383" s="477"/>
      <c r="EZO383" s="477"/>
      <c r="EZT383" s="477"/>
      <c r="EZW383" s="477"/>
      <c r="FAB383" s="477"/>
      <c r="FAE383" s="477"/>
      <c r="FAJ383" s="477"/>
      <c r="FAM383" s="477"/>
      <c r="FAR383" s="477"/>
      <c r="FAU383" s="477"/>
      <c r="FAZ383" s="477"/>
      <c r="FBC383" s="477"/>
      <c r="FBH383" s="477"/>
      <c r="FBK383" s="477"/>
      <c r="FBP383" s="477"/>
      <c r="FBS383" s="477"/>
      <c r="FBX383" s="477"/>
      <c r="FCA383" s="477"/>
      <c r="FCF383" s="477"/>
      <c r="FCI383" s="477"/>
      <c r="FCN383" s="477"/>
      <c r="FCQ383" s="477"/>
      <c r="FCV383" s="477"/>
      <c r="FCY383" s="477"/>
      <c r="FDD383" s="477"/>
      <c r="FDG383" s="477"/>
      <c r="FDL383" s="477"/>
      <c r="FDO383" s="477"/>
      <c r="FDT383" s="477"/>
      <c r="FDW383" s="477"/>
      <c r="FEB383" s="477"/>
      <c r="FEE383" s="477"/>
      <c r="FEJ383" s="477"/>
      <c r="FEM383" s="477"/>
      <c r="FER383" s="477"/>
      <c r="FEU383" s="477"/>
      <c r="FEZ383" s="477"/>
      <c r="FFC383" s="477"/>
      <c r="FFH383" s="477"/>
      <c r="FFK383" s="477"/>
      <c r="FFP383" s="477"/>
      <c r="FFS383" s="477"/>
      <c r="FFX383" s="477"/>
      <c r="FGA383" s="477"/>
      <c r="FGF383" s="477"/>
      <c r="FGI383" s="477"/>
      <c r="FGN383" s="477"/>
      <c r="FGQ383" s="477"/>
      <c r="FGV383" s="477"/>
      <c r="FGY383" s="477"/>
      <c r="FHD383" s="477"/>
      <c r="FHG383" s="477"/>
      <c r="FHL383" s="477"/>
      <c r="FHO383" s="477"/>
      <c r="FHT383" s="477"/>
      <c r="FHW383" s="477"/>
      <c r="FIB383" s="477"/>
      <c r="FIE383" s="477"/>
      <c r="FIJ383" s="477"/>
      <c r="FIM383" s="477"/>
      <c r="FIR383" s="477"/>
      <c r="FIU383" s="477"/>
      <c r="FIZ383" s="477"/>
      <c r="FJC383" s="477"/>
      <c r="FJH383" s="477"/>
      <c r="FJK383" s="477"/>
      <c r="FJP383" s="477"/>
      <c r="FJS383" s="477"/>
      <c r="FJX383" s="477"/>
      <c r="FKA383" s="477"/>
      <c r="FKF383" s="477"/>
      <c r="FKI383" s="477"/>
      <c r="FKN383" s="477"/>
      <c r="FKQ383" s="477"/>
      <c r="FKV383" s="477"/>
      <c r="FKY383" s="477"/>
      <c r="FLD383" s="477"/>
      <c r="FLG383" s="477"/>
      <c r="FLL383" s="477"/>
      <c r="FLO383" s="477"/>
      <c r="FLT383" s="477"/>
      <c r="FLW383" s="477"/>
      <c r="FMB383" s="477"/>
      <c r="FME383" s="477"/>
      <c r="FMJ383" s="477"/>
      <c r="FMM383" s="477"/>
      <c r="FMR383" s="477"/>
      <c r="FMU383" s="477"/>
      <c r="FMZ383" s="477"/>
      <c r="FNC383" s="477"/>
      <c r="FNH383" s="477"/>
      <c r="FNK383" s="477"/>
      <c r="FNP383" s="477"/>
      <c r="FNS383" s="477"/>
      <c r="FNX383" s="477"/>
      <c r="FOA383" s="477"/>
      <c r="FOF383" s="477"/>
      <c r="FOI383" s="477"/>
      <c r="FON383" s="477"/>
      <c r="FOQ383" s="477"/>
      <c r="FOV383" s="477"/>
      <c r="FOY383" s="477"/>
      <c r="FPD383" s="477"/>
      <c r="FPG383" s="477"/>
      <c r="FPL383" s="477"/>
      <c r="FPO383" s="477"/>
      <c r="FPT383" s="477"/>
      <c r="FPW383" s="477"/>
      <c r="FQB383" s="477"/>
      <c r="FQE383" s="477"/>
      <c r="FQJ383" s="477"/>
      <c r="FQM383" s="477"/>
      <c r="FQR383" s="477"/>
      <c r="FQU383" s="477"/>
      <c r="FQZ383" s="477"/>
      <c r="FRC383" s="477"/>
      <c r="FRH383" s="477"/>
      <c r="FRK383" s="477"/>
      <c r="FRP383" s="477"/>
      <c r="FRS383" s="477"/>
      <c r="FRX383" s="477"/>
      <c r="FSA383" s="477"/>
      <c r="FSF383" s="477"/>
      <c r="FSI383" s="477"/>
      <c r="FSN383" s="477"/>
      <c r="FSQ383" s="477"/>
      <c r="FSV383" s="477"/>
      <c r="FSY383" s="477"/>
      <c r="FTD383" s="477"/>
      <c r="FTG383" s="477"/>
      <c r="FTL383" s="477"/>
      <c r="FTO383" s="477"/>
      <c r="FTT383" s="477"/>
      <c r="FTW383" s="477"/>
      <c r="FUB383" s="477"/>
      <c r="FUE383" s="477"/>
      <c r="FUJ383" s="477"/>
      <c r="FUM383" s="477"/>
      <c r="FUR383" s="477"/>
      <c r="FUU383" s="477"/>
      <c r="FUZ383" s="477"/>
      <c r="FVC383" s="477"/>
      <c r="FVH383" s="477"/>
      <c r="FVK383" s="477"/>
      <c r="FVP383" s="477"/>
      <c r="FVS383" s="477"/>
      <c r="FVX383" s="477"/>
      <c r="FWA383" s="477"/>
      <c r="FWF383" s="477"/>
      <c r="FWI383" s="477"/>
      <c r="FWN383" s="477"/>
      <c r="FWQ383" s="477"/>
      <c r="FWV383" s="477"/>
      <c r="FWY383" s="477"/>
      <c r="FXD383" s="477"/>
      <c r="FXG383" s="477"/>
      <c r="FXL383" s="477"/>
      <c r="FXO383" s="477"/>
      <c r="FXT383" s="477"/>
      <c r="FXW383" s="477"/>
      <c r="FYB383" s="477"/>
      <c r="FYE383" s="477"/>
      <c r="FYJ383" s="477"/>
      <c r="FYM383" s="477"/>
      <c r="FYR383" s="477"/>
      <c r="FYU383" s="477"/>
      <c r="FYZ383" s="477"/>
      <c r="FZC383" s="477"/>
      <c r="FZH383" s="477"/>
      <c r="FZK383" s="477"/>
      <c r="FZP383" s="477"/>
      <c r="FZS383" s="477"/>
      <c r="FZX383" s="477"/>
      <c r="GAA383" s="477"/>
      <c r="GAF383" s="477"/>
      <c r="GAI383" s="477"/>
      <c r="GAN383" s="477"/>
      <c r="GAQ383" s="477"/>
      <c r="GAV383" s="477"/>
      <c r="GAY383" s="477"/>
      <c r="GBD383" s="477"/>
      <c r="GBG383" s="477"/>
      <c r="GBL383" s="477"/>
      <c r="GBO383" s="477"/>
      <c r="GBT383" s="477"/>
      <c r="GBW383" s="477"/>
      <c r="GCB383" s="477"/>
      <c r="GCE383" s="477"/>
      <c r="GCJ383" s="477"/>
      <c r="GCM383" s="477"/>
      <c r="GCR383" s="477"/>
      <c r="GCU383" s="477"/>
      <c r="GCZ383" s="477"/>
      <c r="GDC383" s="477"/>
      <c r="GDH383" s="477"/>
      <c r="GDK383" s="477"/>
      <c r="GDP383" s="477"/>
      <c r="GDS383" s="477"/>
      <c r="GDX383" s="477"/>
      <c r="GEA383" s="477"/>
      <c r="GEF383" s="477"/>
      <c r="GEI383" s="477"/>
      <c r="GEN383" s="477"/>
      <c r="GEQ383" s="477"/>
      <c r="GEV383" s="477"/>
      <c r="GEY383" s="477"/>
      <c r="GFD383" s="477"/>
      <c r="GFG383" s="477"/>
      <c r="GFL383" s="477"/>
      <c r="GFO383" s="477"/>
      <c r="GFT383" s="477"/>
      <c r="GFW383" s="477"/>
      <c r="GGB383" s="477"/>
      <c r="GGE383" s="477"/>
      <c r="GGJ383" s="477"/>
      <c r="GGM383" s="477"/>
      <c r="GGR383" s="477"/>
      <c r="GGU383" s="477"/>
      <c r="GGZ383" s="477"/>
      <c r="GHC383" s="477"/>
      <c r="GHH383" s="477"/>
      <c r="GHK383" s="477"/>
      <c r="GHP383" s="477"/>
      <c r="GHS383" s="477"/>
      <c r="GHX383" s="477"/>
      <c r="GIA383" s="477"/>
      <c r="GIF383" s="477"/>
      <c r="GII383" s="477"/>
      <c r="GIN383" s="477"/>
      <c r="GIQ383" s="477"/>
      <c r="GIV383" s="477"/>
      <c r="GIY383" s="477"/>
      <c r="GJD383" s="477"/>
      <c r="GJG383" s="477"/>
      <c r="GJL383" s="477"/>
      <c r="GJO383" s="477"/>
      <c r="GJT383" s="477"/>
      <c r="GJW383" s="477"/>
      <c r="GKB383" s="477"/>
      <c r="GKE383" s="477"/>
      <c r="GKJ383" s="477"/>
      <c r="GKM383" s="477"/>
      <c r="GKR383" s="477"/>
      <c r="GKU383" s="477"/>
      <c r="GKZ383" s="477"/>
      <c r="GLC383" s="477"/>
      <c r="GLH383" s="477"/>
      <c r="GLK383" s="477"/>
      <c r="GLP383" s="477"/>
      <c r="GLS383" s="477"/>
      <c r="GLX383" s="477"/>
      <c r="GMA383" s="477"/>
      <c r="GMF383" s="477"/>
      <c r="GMI383" s="477"/>
      <c r="GMN383" s="477"/>
      <c r="GMQ383" s="477"/>
      <c r="GMV383" s="477"/>
      <c r="GMY383" s="477"/>
      <c r="GND383" s="477"/>
      <c r="GNG383" s="477"/>
      <c r="GNL383" s="477"/>
      <c r="GNO383" s="477"/>
      <c r="GNT383" s="477"/>
      <c r="GNW383" s="477"/>
      <c r="GOB383" s="477"/>
      <c r="GOE383" s="477"/>
      <c r="GOJ383" s="477"/>
      <c r="GOM383" s="477"/>
      <c r="GOR383" s="477"/>
      <c r="GOU383" s="477"/>
      <c r="GOZ383" s="477"/>
      <c r="GPC383" s="477"/>
      <c r="GPH383" s="477"/>
      <c r="GPK383" s="477"/>
      <c r="GPP383" s="477"/>
      <c r="GPS383" s="477"/>
      <c r="GPX383" s="477"/>
      <c r="GQA383" s="477"/>
      <c r="GQF383" s="477"/>
      <c r="GQI383" s="477"/>
      <c r="GQN383" s="477"/>
      <c r="GQQ383" s="477"/>
      <c r="GQV383" s="477"/>
      <c r="GQY383" s="477"/>
      <c r="GRD383" s="477"/>
      <c r="GRG383" s="477"/>
      <c r="GRL383" s="477"/>
      <c r="GRO383" s="477"/>
      <c r="GRT383" s="477"/>
      <c r="GRW383" s="477"/>
      <c r="GSB383" s="477"/>
      <c r="GSE383" s="477"/>
      <c r="GSJ383" s="477"/>
      <c r="GSM383" s="477"/>
      <c r="GSR383" s="477"/>
      <c r="GSU383" s="477"/>
      <c r="GSZ383" s="477"/>
      <c r="GTC383" s="477"/>
      <c r="GTH383" s="477"/>
      <c r="GTK383" s="477"/>
      <c r="GTP383" s="477"/>
      <c r="GTS383" s="477"/>
      <c r="GTX383" s="477"/>
      <c r="GUA383" s="477"/>
      <c r="GUF383" s="477"/>
      <c r="GUI383" s="477"/>
      <c r="GUN383" s="477"/>
      <c r="GUQ383" s="477"/>
      <c r="GUV383" s="477"/>
      <c r="GUY383" s="477"/>
      <c r="GVD383" s="477"/>
      <c r="GVG383" s="477"/>
      <c r="GVL383" s="477"/>
      <c r="GVO383" s="477"/>
      <c r="GVT383" s="477"/>
      <c r="GVW383" s="477"/>
      <c r="GWB383" s="477"/>
      <c r="GWE383" s="477"/>
      <c r="GWJ383" s="477"/>
      <c r="GWM383" s="477"/>
      <c r="GWR383" s="477"/>
      <c r="GWU383" s="477"/>
      <c r="GWZ383" s="477"/>
      <c r="GXC383" s="477"/>
      <c r="GXH383" s="477"/>
      <c r="GXK383" s="477"/>
      <c r="GXP383" s="477"/>
      <c r="GXS383" s="477"/>
      <c r="GXX383" s="477"/>
      <c r="GYA383" s="477"/>
      <c r="GYF383" s="477"/>
      <c r="GYI383" s="477"/>
      <c r="GYN383" s="477"/>
      <c r="GYQ383" s="477"/>
      <c r="GYV383" s="477"/>
      <c r="GYY383" s="477"/>
      <c r="GZD383" s="477"/>
      <c r="GZG383" s="477"/>
      <c r="GZL383" s="477"/>
      <c r="GZO383" s="477"/>
      <c r="GZT383" s="477"/>
      <c r="GZW383" s="477"/>
      <c r="HAB383" s="477"/>
      <c r="HAE383" s="477"/>
      <c r="HAJ383" s="477"/>
      <c r="HAM383" s="477"/>
      <c r="HAR383" s="477"/>
      <c r="HAU383" s="477"/>
      <c r="HAZ383" s="477"/>
      <c r="HBC383" s="477"/>
      <c r="HBH383" s="477"/>
      <c r="HBK383" s="477"/>
      <c r="HBP383" s="477"/>
      <c r="HBS383" s="477"/>
      <c r="HBX383" s="477"/>
      <c r="HCA383" s="477"/>
      <c r="HCF383" s="477"/>
      <c r="HCI383" s="477"/>
      <c r="HCN383" s="477"/>
      <c r="HCQ383" s="477"/>
      <c r="HCV383" s="477"/>
      <c r="HCY383" s="477"/>
      <c r="HDD383" s="477"/>
      <c r="HDG383" s="477"/>
      <c r="HDL383" s="477"/>
      <c r="HDO383" s="477"/>
      <c r="HDT383" s="477"/>
      <c r="HDW383" s="477"/>
      <c r="HEB383" s="477"/>
      <c r="HEE383" s="477"/>
      <c r="HEJ383" s="477"/>
      <c r="HEM383" s="477"/>
      <c r="HER383" s="477"/>
      <c r="HEU383" s="477"/>
      <c r="HEZ383" s="477"/>
      <c r="HFC383" s="477"/>
      <c r="HFH383" s="477"/>
      <c r="HFK383" s="477"/>
      <c r="HFP383" s="477"/>
      <c r="HFS383" s="477"/>
      <c r="HFX383" s="477"/>
      <c r="HGA383" s="477"/>
      <c r="HGF383" s="477"/>
      <c r="HGI383" s="477"/>
      <c r="HGN383" s="477"/>
      <c r="HGQ383" s="477"/>
      <c r="HGV383" s="477"/>
      <c r="HGY383" s="477"/>
      <c r="HHD383" s="477"/>
      <c r="HHG383" s="477"/>
      <c r="HHL383" s="477"/>
      <c r="HHO383" s="477"/>
      <c r="HHT383" s="477"/>
      <c r="HHW383" s="477"/>
      <c r="HIB383" s="477"/>
      <c r="HIE383" s="477"/>
      <c r="HIJ383" s="477"/>
      <c r="HIM383" s="477"/>
      <c r="HIR383" s="477"/>
      <c r="HIU383" s="477"/>
      <c r="HIZ383" s="477"/>
      <c r="HJC383" s="477"/>
      <c r="HJH383" s="477"/>
      <c r="HJK383" s="477"/>
      <c r="HJP383" s="477"/>
      <c r="HJS383" s="477"/>
      <c r="HJX383" s="477"/>
      <c r="HKA383" s="477"/>
      <c r="HKF383" s="477"/>
      <c r="HKI383" s="477"/>
      <c r="HKN383" s="477"/>
      <c r="HKQ383" s="477"/>
      <c r="HKV383" s="477"/>
      <c r="HKY383" s="477"/>
      <c r="HLD383" s="477"/>
      <c r="HLG383" s="477"/>
      <c r="HLL383" s="477"/>
      <c r="HLO383" s="477"/>
      <c r="HLT383" s="477"/>
      <c r="HLW383" s="477"/>
      <c r="HMB383" s="477"/>
      <c r="HME383" s="477"/>
      <c r="HMJ383" s="477"/>
      <c r="HMM383" s="477"/>
      <c r="HMR383" s="477"/>
      <c r="HMU383" s="477"/>
      <c r="HMZ383" s="477"/>
      <c r="HNC383" s="477"/>
      <c r="HNH383" s="477"/>
      <c r="HNK383" s="477"/>
      <c r="HNP383" s="477"/>
      <c r="HNS383" s="477"/>
      <c r="HNX383" s="477"/>
      <c r="HOA383" s="477"/>
      <c r="HOF383" s="477"/>
      <c r="HOI383" s="477"/>
      <c r="HON383" s="477"/>
      <c r="HOQ383" s="477"/>
      <c r="HOV383" s="477"/>
      <c r="HOY383" s="477"/>
      <c r="HPD383" s="477"/>
      <c r="HPG383" s="477"/>
      <c r="HPL383" s="477"/>
      <c r="HPO383" s="477"/>
      <c r="HPT383" s="477"/>
      <c r="HPW383" s="477"/>
      <c r="HQB383" s="477"/>
      <c r="HQE383" s="477"/>
      <c r="HQJ383" s="477"/>
      <c r="HQM383" s="477"/>
      <c r="HQR383" s="477"/>
      <c r="HQU383" s="477"/>
      <c r="HQZ383" s="477"/>
      <c r="HRC383" s="477"/>
      <c r="HRH383" s="477"/>
      <c r="HRK383" s="477"/>
      <c r="HRP383" s="477"/>
      <c r="HRS383" s="477"/>
      <c r="HRX383" s="477"/>
      <c r="HSA383" s="477"/>
      <c r="HSF383" s="477"/>
      <c r="HSI383" s="477"/>
      <c r="HSN383" s="477"/>
      <c r="HSQ383" s="477"/>
      <c r="HSV383" s="477"/>
      <c r="HSY383" s="477"/>
      <c r="HTD383" s="477"/>
      <c r="HTG383" s="477"/>
      <c r="HTL383" s="477"/>
      <c r="HTO383" s="477"/>
      <c r="HTT383" s="477"/>
      <c r="HTW383" s="477"/>
      <c r="HUB383" s="477"/>
      <c r="HUE383" s="477"/>
      <c r="HUJ383" s="477"/>
      <c r="HUM383" s="477"/>
      <c r="HUR383" s="477"/>
      <c r="HUU383" s="477"/>
      <c r="HUZ383" s="477"/>
      <c r="HVC383" s="477"/>
      <c r="HVH383" s="477"/>
      <c r="HVK383" s="477"/>
      <c r="HVP383" s="477"/>
      <c r="HVS383" s="477"/>
      <c r="HVX383" s="477"/>
      <c r="HWA383" s="477"/>
      <c r="HWF383" s="477"/>
      <c r="HWI383" s="477"/>
      <c r="HWN383" s="477"/>
      <c r="HWQ383" s="477"/>
      <c r="HWV383" s="477"/>
      <c r="HWY383" s="477"/>
      <c r="HXD383" s="477"/>
      <c r="HXG383" s="477"/>
      <c r="HXL383" s="477"/>
      <c r="HXO383" s="477"/>
      <c r="HXT383" s="477"/>
      <c r="HXW383" s="477"/>
      <c r="HYB383" s="477"/>
      <c r="HYE383" s="477"/>
      <c r="HYJ383" s="477"/>
      <c r="HYM383" s="477"/>
      <c r="HYR383" s="477"/>
      <c r="HYU383" s="477"/>
      <c r="HYZ383" s="477"/>
      <c r="HZC383" s="477"/>
      <c r="HZH383" s="477"/>
      <c r="HZK383" s="477"/>
      <c r="HZP383" s="477"/>
      <c r="HZS383" s="477"/>
      <c r="HZX383" s="477"/>
      <c r="IAA383" s="477"/>
      <c r="IAF383" s="477"/>
      <c r="IAI383" s="477"/>
      <c r="IAN383" s="477"/>
      <c r="IAQ383" s="477"/>
      <c r="IAV383" s="477"/>
      <c r="IAY383" s="477"/>
      <c r="IBD383" s="477"/>
      <c r="IBG383" s="477"/>
      <c r="IBL383" s="477"/>
      <c r="IBO383" s="477"/>
      <c r="IBT383" s="477"/>
      <c r="IBW383" s="477"/>
      <c r="ICB383" s="477"/>
      <c r="ICE383" s="477"/>
      <c r="ICJ383" s="477"/>
      <c r="ICM383" s="477"/>
      <c r="ICR383" s="477"/>
      <c r="ICU383" s="477"/>
      <c r="ICZ383" s="477"/>
      <c r="IDC383" s="477"/>
      <c r="IDH383" s="477"/>
      <c r="IDK383" s="477"/>
      <c r="IDP383" s="477"/>
      <c r="IDS383" s="477"/>
      <c r="IDX383" s="477"/>
      <c r="IEA383" s="477"/>
      <c r="IEF383" s="477"/>
      <c r="IEI383" s="477"/>
      <c r="IEN383" s="477"/>
      <c r="IEQ383" s="477"/>
      <c r="IEV383" s="477"/>
      <c r="IEY383" s="477"/>
      <c r="IFD383" s="477"/>
      <c r="IFG383" s="477"/>
      <c r="IFL383" s="477"/>
      <c r="IFO383" s="477"/>
      <c r="IFT383" s="477"/>
      <c r="IFW383" s="477"/>
      <c r="IGB383" s="477"/>
      <c r="IGE383" s="477"/>
      <c r="IGJ383" s="477"/>
      <c r="IGM383" s="477"/>
      <c r="IGR383" s="477"/>
      <c r="IGU383" s="477"/>
      <c r="IGZ383" s="477"/>
      <c r="IHC383" s="477"/>
      <c r="IHH383" s="477"/>
      <c r="IHK383" s="477"/>
      <c r="IHP383" s="477"/>
      <c r="IHS383" s="477"/>
      <c r="IHX383" s="477"/>
      <c r="IIA383" s="477"/>
      <c r="IIF383" s="477"/>
      <c r="III383" s="477"/>
      <c r="IIN383" s="477"/>
      <c r="IIQ383" s="477"/>
      <c r="IIV383" s="477"/>
      <c r="IIY383" s="477"/>
      <c r="IJD383" s="477"/>
      <c r="IJG383" s="477"/>
      <c r="IJL383" s="477"/>
      <c r="IJO383" s="477"/>
      <c r="IJT383" s="477"/>
      <c r="IJW383" s="477"/>
      <c r="IKB383" s="477"/>
      <c r="IKE383" s="477"/>
      <c r="IKJ383" s="477"/>
      <c r="IKM383" s="477"/>
      <c r="IKR383" s="477"/>
      <c r="IKU383" s="477"/>
      <c r="IKZ383" s="477"/>
      <c r="ILC383" s="477"/>
      <c r="ILH383" s="477"/>
      <c r="ILK383" s="477"/>
      <c r="ILP383" s="477"/>
      <c r="ILS383" s="477"/>
      <c r="ILX383" s="477"/>
      <c r="IMA383" s="477"/>
      <c r="IMF383" s="477"/>
      <c r="IMI383" s="477"/>
      <c r="IMN383" s="477"/>
      <c r="IMQ383" s="477"/>
      <c r="IMV383" s="477"/>
      <c r="IMY383" s="477"/>
      <c r="IND383" s="477"/>
      <c r="ING383" s="477"/>
      <c r="INL383" s="477"/>
      <c r="INO383" s="477"/>
      <c r="INT383" s="477"/>
      <c r="INW383" s="477"/>
      <c r="IOB383" s="477"/>
      <c r="IOE383" s="477"/>
      <c r="IOJ383" s="477"/>
      <c r="IOM383" s="477"/>
      <c r="IOR383" s="477"/>
      <c r="IOU383" s="477"/>
      <c r="IOZ383" s="477"/>
      <c r="IPC383" s="477"/>
      <c r="IPH383" s="477"/>
      <c r="IPK383" s="477"/>
      <c r="IPP383" s="477"/>
      <c r="IPS383" s="477"/>
      <c r="IPX383" s="477"/>
      <c r="IQA383" s="477"/>
      <c r="IQF383" s="477"/>
      <c r="IQI383" s="477"/>
      <c r="IQN383" s="477"/>
      <c r="IQQ383" s="477"/>
      <c r="IQV383" s="477"/>
      <c r="IQY383" s="477"/>
      <c r="IRD383" s="477"/>
      <c r="IRG383" s="477"/>
      <c r="IRL383" s="477"/>
      <c r="IRO383" s="477"/>
      <c r="IRT383" s="477"/>
      <c r="IRW383" s="477"/>
      <c r="ISB383" s="477"/>
      <c r="ISE383" s="477"/>
      <c r="ISJ383" s="477"/>
      <c r="ISM383" s="477"/>
      <c r="ISR383" s="477"/>
      <c r="ISU383" s="477"/>
      <c r="ISZ383" s="477"/>
      <c r="ITC383" s="477"/>
      <c r="ITH383" s="477"/>
      <c r="ITK383" s="477"/>
      <c r="ITP383" s="477"/>
      <c r="ITS383" s="477"/>
      <c r="ITX383" s="477"/>
      <c r="IUA383" s="477"/>
      <c r="IUF383" s="477"/>
      <c r="IUI383" s="477"/>
      <c r="IUN383" s="477"/>
      <c r="IUQ383" s="477"/>
      <c r="IUV383" s="477"/>
      <c r="IUY383" s="477"/>
      <c r="IVD383" s="477"/>
      <c r="IVG383" s="477"/>
      <c r="IVL383" s="477"/>
      <c r="IVO383" s="477"/>
      <c r="IVT383" s="477"/>
      <c r="IVW383" s="477"/>
      <c r="IWB383" s="477"/>
      <c r="IWE383" s="477"/>
      <c r="IWJ383" s="477"/>
      <c r="IWM383" s="477"/>
      <c r="IWR383" s="477"/>
      <c r="IWU383" s="477"/>
      <c r="IWZ383" s="477"/>
      <c r="IXC383" s="477"/>
      <c r="IXH383" s="477"/>
      <c r="IXK383" s="477"/>
      <c r="IXP383" s="477"/>
      <c r="IXS383" s="477"/>
      <c r="IXX383" s="477"/>
      <c r="IYA383" s="477"/>
      <c r="IYF383" s="477"/>
      <c r="IYI383" s="477"/>
      <c r="IYN383" s="477"/>
      <c r="IYQ383" s="477"/>
      <c r="IYV383" s="477"/>
      <c r="IYY383" s="477"/>
      <c r="IZD383" s="477"/>
      <c r="IZG383" s="477"/>
      <c r="IZL383" s="477"/>
      <c r="IZO383" s="477"/>
      <c r="IZT383" s="477"/>
      <c r="IZW383" s="477"/>
      <c r="JAB383" s="477"/>
      <c r="JAE383" s="477"/>
      <c r="JAJ383" s="477"/>
      <c r="JAM383" s="477"/>
      <c r="JAR383" s="477"/>
      <c r="JAU383" s="477"/>
      <c r="JAZ383" s="477"/>
      <c r="JBC383" s="477"/>
      <c r="JBH383" s="477"/>
      <c r="JBK383" s="477"/>
      <c r="JBP383" s="477"/>
      <c r="JBS383" s="477"/>
      <c r="JBX383" s="477"/>
      <c r="JCA383" s="477"/>
      <c r="JCF383" s="477"/>
      <c r="JCI383" s="477"/>
      <c r="JCN383" s="477"/>
      <c r="JCQ383" s="477"/>
      <c r="JCV383" s="477"/>
      <c r="JCY383" s="477"/>
      <c r="JDD383" s="477"/>
      <c r="JDG383" s="477"/>
      <c r="JDL383" s="477"/>
      <c r="JDO383" s="477"/>
      <c r="JDT383" s="477"/>
      <c r="JDW383" s="477"/>
      <c r="JEB383" s="477"/>
      <c r="JEE383" s="477"/>
      <c r="JEJ383" s="477"/>
      <c r="JEM383" s="477"/>
      <c r="JER383" s="477"/>
      <c r="JEU383" s="477"/>
      <c r="JEZ383" s="477"/>
      <c r="JFC383" s="477"/>
      <c r="JFH383" s="477"/>
      <c r="JFK383" s="477"/>
      <c r="JFP383" s="477"/>
      <c r="JFS383" s="477"/>
      <c r="JFX383" s="477"/>
      <c r="JGA383" s="477"/>
      <c r="JGF383" s="477"/>
      <c r="JGI383" s="477"/>
      <c r="JGN383" s="477"/>
      <c r="JGQ383" s="477"/>
      <c r="JGV383" s="477"/>
      <c r="JGY383" s="477"/>
      <c r="JHD383" s="477"/>
      <c r="JHG383" s="477"/>
      <c r="JHL383" s="477"/>
      <c r="JHO383" s="477"/>
      <c r="JHT383" s="477"/>
      <c r="JHW383" s="477"/>
      <c r="JIB383" s="477"/>
      <c r="JIE383" s="477"/>
      <c r="JIJ383" s="477"/>
      <c r="JIM383" s="477"/>
      <c r="JIR383" s="477"/>
      <c r="JIU383" s="477"/>
      <c r="JIZ383" s="477"/>
      <c r="JJC383" s="477"/>
      <c r="JJH383" s="477"/>
      <c r="JJK383" s="477"/>
      <c r="JJP383" s="477"/>
      <c r="JJS383" s="477"/>
      <c r="JJX383" s="477"/>
      <c r="JKA383" s="477"/>
      <c r="JKF383" s="477"/>
      <c r="JKI383" s="477"/>
      <c r="JKN383" s="477"/>
      <c r="JKQ383" s="477"/>
      <c r="JKV383" s="477"/>
      <c r="JKY383" s="477"/>
      <c r="JLD383" s="477"/>
      <c r="JLG383" s="477"/>
      <c r="JLL383" s="477"/>
      <c r="JLO383" s="477"/>
      <c r="JLT383" s="477"/>
      <c r="JLW383" s="477"/>
      <c r="JMB383" s="477"/>
      <c r="JME383" s="477"/>
      <c r="JMJ383" s="477"/>
      <c r="JMM383" s="477"/>
      <c r="JMR383" s="477"/>
      <c r="JMU383" s="477"/>
      <c r="JMZ383" s="477"/>
      <c r="JNC383" s="477"/>
      <c r="JNH383" s="477"/>
      <c r="JNK383" s="477"/>
      <c r="JNP383" s="477"/>
      <c r="JNS383" s="477"/>
      <c r="JNX383" s="477"/>
      <c r="JOA383" s="477"/>
      <c r="JOF383" s="477"/>
      <c r="JOI383" s="477"/>
      <c r="JON383" s="477"/>
      <c r="JOQ383" s="477"/>
      <c r="JOV383" s="477"/>
      <c r="JOY383" s="477"/>
      <c r="JPD383" s="477"/>
      <c r="JPG383" s="477"/>
      <c r="JPL383" s="477"/>
      <c r="JPO383" s="477"/>
      <c r="JPT383" s="477"/>
      <c r="JPW383" s="477"/>
      <c r="JQB383" s="477"/>
      <c r="JQE383" s="477"/>
      <c r="JQJ383" s="477"/>
      <c r="JQM383" s="477"/>
      <c r="JQR383" s="477"/>
      <c r="JQU383" s="477"/>
      <c r="JQZ383" s="477"/>
      <c r="JRC383" s="477"/>
      <c r="JRH383" s="477"/>
      <c r="JRK383" s="477"/>
      <c r="JRP383" s="477"/>
      <c r="JRS383" s="477"/>
      <c r="JRX383" s="477"/>
      <c r="JSA383" s="477"/>
      <c r="JSF383" s="477"/>
      <c r="JSI383" s="477"/>
      <c r="JSN383" s="477"/>
      <c r="JSQ383" s="477"/>
      <c r="JSV383" s="477"/>
      <c r="JSY383" s="477"/>
      <c r="JTD383" s="477"/>
      <c r="JTG383" s="477"/>
      <c r="JTL383" s="477"/>
      <c r="JTO383" s="477"/>
      <c r="JTT383" s="477"/>
      <c r="JTW383" s="477"/>
      <c r="JUB383" s="477"/>
      <c r="JUE383" s="477"/>
      <c r="JUJ383" s="477"/>
      <c r="JUM383" s="477"/>
      <c r="JUR383" s="477"/>
      <c r="JUU383" s="477"/>
      <c r="JUZ383" s="477"/>
      <c r="JVC383" s="477"/>
      <c r="JVH383" s="477"/>
      <c r="JVK383" s="477"/>
      <c r="JVP383" s="477"/>
      <c r="JVS383" s="477"/>
      <c r="JVX383" s="477"/>
      <c r="JWA383" s="477"/>
      <c r="JWF383" s="477"/>
      <c r="JWI383" s="477"/>
      <c r="JWN383" s="477"/>
      <c r="JWQ383" s="477"/>
      <c r="JWV383" s="477"/>
      <c r="JWY383" s="477"/>
      <c r="JXD383" s="477"/>
      <c r="JXG383" s="477"/>
      <c r="JXL383" s="477"/>
      <c r="JXO383" s="477"/>
      <c r="JXT383" s="477"/>
      <c r="JXW383" s="477"/>
      <c r="JYB383" s="477"/>
      <c r="JYE383" s="477"/>
      <c r="JYJ383" s="477"/>
      <c r="JYM383" s="477"/>
      <c r="JYR383" s="477"/>
      <c r="JYU383" s="477"/>
      <c r="JYZ383" s="477"/>
      <c r="JZC383" s="477"/>
      <c r="JZH383" s="477"/>
      <c r="JZK383" s="477"/>
      <c r="JZP383" s="477"/>
      <c r="JZS383" s="477"/>
      <c r="JZX383" s="477"/>
      <c r="KAA383" s="477"/>
      <c r="KAF383" s="477"/>
      <c r="KAI383" s="477"/>
      <c r="KAN383" s="477"/>
      <c r="KAQ383" s="477"/>
      <c r="KAV383" s="477"/>
      <c r="KAY383" s="477"/>
      <c r="KBD383" s="477"/>
      <c r="KBG383" s="477"/>
      <c r="KBL383" s="477"/>
      <c r="KBO383" s="477"/>
      <c r="KBT383" s="477"/>
      <c r="KBW383" s="477"/>
      <c r="KCB383" s="477"/>
      <c r="KCE383" s="477"/>
      <c r="KCJ383" s="477"/>
      <c r="KCM383" s="477"/>
      <c r="KCR383" s="477"/>
      <c r="KCU383" s="477"/>
      <c r="KCZ383" s="477"/>
      <c r="KDC383" s="477"/>
      <c r="KDH383" s="477"/>
      <c r="KDK383" s="477"/>
      <c r="KDP383" s="477"/>
      <c r="KDS383" s="477"/>
      <c r="KDX383" s="477"/>
      <c r="KEA383" s="477"/>
      <c r="KEF383" s="477"/>
      <c r="KEI383" s="477"/>
      <c r="KEN383" s="477"/>
      <c r="KEQ383" s="477"/>
      <c r="KEV383" s="477"/>
      <c r="KEY383" s="477"/>
      <c r="KFD383" s="477"/>
      <c r="KFG383" s="477"/>
      <c r="KFL383" s="477"/>
      <c r="KFO383" s="477"/>
      <c r="KFT383" s="477"/>
      <c r="KFW383" s="477"/>
      <c r="KGB383" s="477"/>
      <c r="KGE383" s="477"/>
      <c r="KGJ383" s="477"/>
      <c r="KGM383" s="477"/>
      <c r="KGR383" s="477"/>
      <c r="KGU383" s="477"/>
      <c r="KGZ383" s="477"/>
      <c r="KHC383" s="477"/>
      <c r="KHH383" s="477"/>
      <c r="KHK383" s="477"/>
      <c r="KHP383" s="477"/>
      <c r="KHS383" s="477"/>
      <c r="KHX383" s="477"/>
      <c r="KIA383" s="477"/>
      <c r="KIF383" s="477"/>
      <c r="KII383" s="477"/>
      <c r="KIN383" s="477"/>
      <c r="KIQ383" s="477"/>
      <c r="KIV383" s="477"/>
      <c r="KIY383" s="477"/>
      <c r="KJD383" s="477"/>
      <c r="KJG383" s="477"/>
      <c r="KJL383" s="477"/>
      <c r="KJO383" s="477"/>
      <c r="KJT383" s="477"/>
      <c r="KJW383" s="477"/>
      <c r="KKB383" s="477"/>
      <c r="KKE383" s="477"/>
      <c r="KKJ383" s="477"/>
      <c r="KKM383" s="477"/>
      <c r="KKR383" s="477"/>
      <c r="KKU383" s="477"/>
      <c r="KKZ383" s="477"/>
      <c r="KLC383" s="477"/>
      <c r="KLH383" s="477"/>
      <c r="KLK383" s="477"/>
      <c r="KLP383" s="477"/>
      <c r="KLS383" s="477"/>
      <c r="KLX383" s="477"/>
      <c r="KMA383" s="477"/>
      <c r="KMF383" s="477"/>
      <c r="KMI383" s="477"/>
      <c r="KMN383" s="477"/>
      <c r="KMQ383" s="477"/>
      <c r="KMV383" s="477"/>
      <c r="KMY383" s="477"/>
      <c r="KND383" s="477"/>
      <c r="KNG383" s="477"/>
      <c r="KNL383" s="477"/>
      <c r="KNO383" s="477"/>
      <c r="KNT383" s="477"/>
      <c r="KNW383" s="477"/>
      <c r="KOB383" s="477"/>
      <c r="KOE383" s="477"/>
      <c r="KOJ383" s="477"/>
      <c r="KOM383" s="477"/>
      <c r="KOR383" s="477"/>
      <c r="KOU383" s="477"/>
      <c r="KOZ383" s="477"/>
      <c r="KPC383" s="477"/>
      <c r="KPH383" s="477"/>
      <c r="KPK383" s="477"/>
      <c r="KPP383" s="477"/>
      <c r="KPS383" s="477"/>
      <c r="KPX383" s="477"/>
      <c r="KQA383" s="477"/>
      <c r="KQF383" s="477"/>
      <c r="KQI383" s="477"/>
      <c r="KQN383" s="477"/>
      <c r="KQQ383" s="477"/>
      <c r="KQV383" s="477"/>
      <c r="KQY383" s="477"/>
      <c r="KRD383" s="477"/>
      <c r="KRG383" s="477"/>
      <c r="KRL383" s="477"/>
      <c r="KRO383" s="477"/>
      <c r="KRT383" s="477"/>
      <c r="KRW383" s="477"/>
      <c r="KSB383" s="477"/>
      <c r="KSE383" s="477"/>
      <c r="KSJ383" s="477"/>
      <c r="KSM383" s="477"/>
      <c r="KSR383" s="477"/>
      <c r="KSU383" s="477"/>
      <c r="KSZ383" s="477"/>
      <c r="KTC383" s="477"/>
      <c r="KTH383" s="477"/>
      <c r="KTK383" s="477"/>
      <c r="KTP383" s="477"/>
      <c r="KTS383" s="477"/>
      <c r="KTX383" s="477"/>
      <c r="KUA383" s="477"/>
      <c r="KUF383" s="477"/>
      <c r="KUI383" s="477"/>
      <c r="KUN383" s="477"/>
      <c r="KUQ383" s="477"/>
      <c r="KUV383" s="477"/>
      <c r="KUY383" s="477"/>
      <c r="KVD383" s="477"/>
      <c r="KVG383" s="477"/>
      <c r="KVL383" s="477"/>
      <c r="KVO383" s="477"/>
      <c r="KVT383" s="477"/>
      <c r="KVW383" s="477"/>
      <c r="KWB383" s="477"/>
      <c r="KWE383" s="477"/>
      <c r="KWJ383" s="477"/>
      <c r="KWM383" s="477"/>
      <c r="KWR383" s="477"/>
      <c r="KWU383" s="477"/>
      <c r="KWZ383" s="477"/>
      <c r="KXC383" s="477"/>
      <c r="KXH383" s="477"/>
      <c r="KXK383" s="477"/>
      <c r="KXP383" s="477"/>
      <c r="KXS383" s="477"/>
      <c r="KXX383" s="477"/>
      <c r="KYA383" s="477"/>
      <c r="KYF383" s="477"/>
      <c r="KYI383" s="477"/>
      <c r="KYN383" s="477"/>
      <c r="KYQ383" s="477"/>
      <c r="KYV383" s="477"/>
      <c r="KYY383" s="477"/>
      <c r="KZD383" s="477"/>
      <c r="KZG383" s="477"/>
      <c r="KZL383" s="477"/>
      <c r="KZO383" s="477"/>
      <c r="KZT383" s="477"/>
      <c r="KZW383" s="477"/>
      <c r="LAB383" s="477"/>
      <c r="LAE383" s="477"/>
      <c r="LAJ383" s="477"/>
      <c r="LAM383" s="477"/>
      <c r="LAR383" s="477"/>
      <c r="LAU383" s="477"/>
      <c r="LAZ383" s="477"/>
      <c r="LBC383" s="477"/>
      <c r="LBH383" s="477"/>
      <c r="LBK383" s="477"/>
      <c r="LBP383" s="477"/>
      <c r="LBS383" s="477"/>
      <c r="LBX383" s="477"/>
      <c r="LCA383" s="477"/>
      <c r="LCF383" s="477"/>
      <c r="LCI383" s="477"/>
      <c r="LCN383" s="477"/>
      <c r="LCQ383" s="477"/>
      <c r="LCV383" s="477"/>
      <c r="LCY383" s="477"/>
      <c r="LDD383" s="477"/>
      <c r="LDG383" s="477"/>
      <c r="LDL383" s="477"/>
      <c r="LDO383" s="477"/>
      <c r="LDT383" s="477"/>
      <c r="LDW383" s="477"/>
      <c r="LEB383" s="477"/>
      <c r="LEE383" s="477"/>
      <c r="LEJ383" s="477"/>
      <c r="LEM383" s="477"/>
      <c r="LER383" s="477"/>
      <c r="LEU383" s="477"/>
      <c r="LEZ383" s="477"/>
      <c r="LFC383" s="477"/>
      <c r="LFH383" s="477"/>
      <c r="LFK383" s="477"/>
      <c r="LFP383" s="477"/>
      <c r="LFS383" s="477"/>
      <c r="LFX383" s="477"/>
      <c r="LGA383" s="477"/>
      <c r="LGF383" s="477"/>
      <c r="LGI383" s="477"/>
      <c r="LGN383" s="477"/>
      <c r="LGQ383" s="477"/>
      <c r="LGV383" s="477"/>
      <c r="LGY383" s="477"/>
      <c r="LHD383" s="477"/>
      <c r="LHG383" s="477"/>
      <c r="LHL383" s="477"/>
      <c r="LHO383" s="477"/>
      <c r="LHT383" s="477"/>
      <c r="LHW383" s="477"/>
      <c r="LIB383" s="477"/>
      <c r="LIE383" s="477"/>
      <c r="LIJ383" s="477"/>
      <c r="LIM383" s="477"/>
      <c r="LIR383" s="477"/>
      <c r="LIU383" s="477"/>
      <c r="LIZ383" s="477"/>
      <c r="LJC383" s="477"/>
      <c r="LJH383" s="477"/>
      <c r="LJK383" s="477"/>
      <c r="LJP383" s="477"/>
      <c r="LJS383" s="477"/>
      <c r="LJX383" s="477"/>
      <c r="LKA383" s="477"/>
      <c r="LKF383" s="477"/>
      <c r="LKI383" s="477"/>
      <c r="LKN383" s="477"/>
      <c r="LKQ383" s="477"/>
      <c r="LKV383" s="477"/>
      <c r="LKY383" s="477"/>
      <c r="LLD383" s="477"/>
      <c r="LLG383" s="477"/>
      <c r="LLL383" s="477"/>
      <c r="LLO383" s="477"/>
      <c r="LLT383" s="477"/>
      <c r="LLW383" s="477"/>
      <c r="LMB383" s="477"/>
      <c r="LME383" s="477"/>
      <c r="LMJ383" s="477"/>
      <c r="LMM383" s="477"/>
      <c r="LMR383" s="477"/>
      <c r="LMU383" s="477"/>
      <c r="LMZ383" s="477"/>
      <c r="LNC383" s="477"/>
      <c r="LNH383" s="477"/>
      <c r="LNK383" s="477"/>
      <c r="LNP383" s="477"/>
      <c r="LNS383" s="477"/>
      <c r="LNX383" s="477"/>
      <c r="LOA383" s="477"/>
      <c r="LOF383" s="477"/>
      <c r="LOI383" s="477"/>
      <c r="LON383" s="477"/>
      <c r="LOQ383" s="477"/>
      <c r="LOV383" s="477"/>
      <c r="LOY383" s="477"/>
      <c r="LPD383" s="477"/>
      <c r="LPG383" s="477"/>
      <c r="LPL383" s="477"/>
      <c r="LPO383" s="477"/>
      <c r="LPT383" s="477"/>
      <c r="LPW383" s="477"/>
      <c r="LQB383" s="477"/>
      <c r="LQE383" s="477"/>
      <c r="LQJ383" s="477"/>
      <c r="LQM383" s="477"/>
      <c r="LQR383" s="477"/>
      <c r="LQU383" s="477"/>
      <c r="LQZ383" s="477"/>
      <c r="LRC383" s="477"/>
      <c r="LRH383" s="477"/>
      <c r="LRK383" s="477"/>
      <c r="LRP383" s="477"/>
      <c r="LRS383" s="477"/>
      <c r="LRX383" s="477"/>
      <c r="LSA383" s="477"/>
      <c r="LSF383" s="477"/>
      <c r="LSI383" s="477"/>
      <c r="LSN383" s="477"/>
      <c r="LSQ383" s="477"/>
      <c r="LSV383" s="477"/>
      <c r="LSY383" s="477"/>
      <c r="LTD383" s="477"/>
      <c r="LTG383" s="477"/>
      <c r="LTL383" s="477"/>
      <c r="LTO383" s="477"/>
      <c r="LTT383" s="477"/>
      <c r="LTW383" s="477"/>
      <c r="LUB383" s="477"/>
      <c r="LUE383" s="477"/>
      <c r="LUJ383" s="477"/>
      <c r="LUM383" s="477"/>
      <c r="LUR383" s="477"/>
      <c r="LUU383" s="477"/>
      <c r="LUZ383" s="477"/>
      <c r="LVC383" s="477"/>
      <c r="LVH383" s="477"/>
      <c r="LVK383" s="477"/>
      <c r="LVP383" s="477"/>
      <c r="LVS383" s="477"/>
      <c r="LVX383" s="477"/>
      <c r="LWA383" s="477"/>
      <c r="LWF383" s="477"/>
      <c r="LWI383" s="477"/>
      <c r="LWN383" s="477"/>
      <c r="LWQ383" s="477"/>
      <c r="LWV383" s="477"/>
      <c r="LWY383" s="477"/>
      <c r="LXD383" s="477"/>
      <c r="LXG383" s="477"/>
      <c r="LXL383" s="477"/>
      <c r="LXO383" s="477"/>
      <c r="LXT383" s="477"/>
      <c r="LXW383" s="477"/>
      <c r="LYB383" s="477"/>
      <c r="LYE383" s="477"/>
      <c r="LYJ383" s="477"/>
      <c r="LYM383" s="477"/>
      <c r="LYR383" s="477"/>
      <c r="LYU383" s="477"/>
      <c r="LYZ383" s="477"/>
      <c r="LZC383" s="477"/>
      <c r="LZH383" s="477"/>
      <c r="LZK383" s="477"/>
      <c r="LZP383" s="477"/>
      <c r="LZS383" s="477"/>
      <c r="LZX383" s="477"/>
      <c r="MAA383" s="477"/>
      <c r="MAF383" s="477"/>
      <c r="MAI383" s="477"/>
      <c r="MAN383" s="477"/>
      <c r="MAQ383" s="477"/>
      <c r="MAV383" s="477"/>
      <c r="MAY383" s="477"/>
      <c r="MBD383" s="477"/>
      <c r="MBG383" s="477"/>
      <c r="MBL383" s="477"/>
      <c r="MBO383" s="477"/>
      <c r="MBT383" s="477"/>
      <c r="MBW383" s="477"/>
      <c r="MCB383" s="477"/>
      <c r="MCE383" s="477"/>
      <c r="MCJ383" s="477"/>
      <c r="MCM383" s="477"/>
      <c r="MCR383" s="477"/>
      <c r="MCU383" s="477"/>
      <c r="MCZ383" s="477"/>
      <c r="MDC383" s="477"/>
      <c r="MDH383" s="477"/>
      <c r="MDK383" s="477"/>
      <c r="MDP383" s="477"/>
      <c r="MDS383" s="477"/>
      <c r="MDX383" s="477"/>
      <c r="MEA383" s="477"/>
      <c r="MEF383" s="477"/>
      <c r="MEI383" s="477"/>
      <c r="MEN383" s="477"/>
      <c r="MEQ383" s="477"/>
      <c r="MEV383" s="477"/>
      <c r="MEY383" s="477"/>
      <c r="MFD383" s="477"/>
      <c r="MFG383" s="477"/>
      <c r="MFL383" s="477"/>
      <c r="MFO383" s="477"/>
      <c r="MFT383" s="477"/>
      <c r="MFW383" s="477"/>
      <c r="MGB383" s="477"/>
      <c r="MGE383" s="477"/>
      <c r="MGJ383" s="477"/>
      <c r="MGM383" s="477"/>
      <c r="MGR383" s="477"/>
      <c r="MGU383" s="477"/>
      <c r="MGZ383" s="477"/>
      <c r="MHC383" s="477"/>
      <c r="MHH383" s="477"/>
      <c r="MHK383" s="477"/>
      <c r="MHP383" s="477"/>
      <c r="MHS383" s="477"/>
      <c r="MHX383" s="477"/>
      <c r="MIA383" s="477"/>
      <c r="MIF383" s="477"/>
      <c r="MII383" s="477"/>
      <c r="MIN383" s="477"/>
      <c r="MIQ383" s="477"/>
      <c r="MIV383" s="477"/>
      <c r="MIY383" s="477"/>
      <c r="MJD383" s="477"/>
      <c r="MJG383" s="477"/>
      <c r="MJL383" s="477"/>
      <c r="MJO383" s="477"/>
      <c r="MJT383" s="477"/>
      <c r="MJW383" s="477"/>
      <c r="MKB383" s="477"/>
      <c r="MKE383" s="477"/>
      <c r="MKJ383" s="477"/>
      <c r="MKM383" s="477"/>
      <c r="MKR383" s="477"/>
      <c r="MKU383" s="477"/>
      <c r="MKZ383" s="477"/>
      <c r="MLC383" s="477"/>
      <c r="MLH383" s="477"/>
      <c r="MLK383" s="477"/>
      <c r="MLP383" s="477"/>
      <c r="MLS383" s="477"/>
      <c r="MLX383" s="477"/>
      <c r="MMA383" s="477"/>
      <c r="MMF383" s="477"/>
      <c r="MMI383" s="477"/>
      <c r="MMN383" s="477"/>
      <c r="MMQ383" s="477"/>
      <c r="MMV383" s="477"/>
      <c r="MMY383" s="477"/>
      <c r="MND383" s="477"/>
      <c r="MNG383" s="477"/>
      <c r="MNL383" s="477"/>
      <c r="MNO383" s="477"/>
      <c r="MNT383" s="477"/>
      <c r="MNW383" s="477"/>
      <c r="MOB383" s="477"/>
      <c r="MOE383" s="477"/>
      <c r="MOJ383" s="477"/>
      <c r="MOM383" s="477"/>
      <c r="MOR383" s="477"/>
      <c r="MOU383" s="477"/>
      <c r="MOZ383" s="477"/>
      <c r="MPC383" s="477"/>
      <c r="MPH383" s="477"/>
      <c r="MPK383" s="477"/>
      <c r="MPP383" s="477"/>
      <c r="MPS383" s="477"/>
      <c r="MPX383" s="477"/>
      <c r="MQA383" s="477"/>
      <c r="MQF383" s="477"/>
      <c r="MQI383" s="477"/>
      <c r="MQN383" s="477"/>
      <c r="MQQ383" s="477"/>
      <c r="MQV383" s="477"/>
      <c r="MQY383" s="477"/>
      <c r="MRD383" s="477"/>
      <c r="MRG383" s="477"/>
      <c r="MRL383" s="477"/>
      <c r="MRO383" s="477"/>
      <c r="MRT383" s="477"/>
      <c r="MRW383" s="477"/>
      <c r="MSB383" s="477"/>
      <c r="MSE383" s="477"/>
      <c r="MSJ383" s="477"/>
      <c r="MSM383" s="477"/>
      <c r="MSR383" s="477"/>
      <c r="MSU383" s="477"/>
      <c r="MSZ383" s="477"/>
      <c r="MTC383" s="477"/>
      <c r="MTH383" s="477"/>
      <c r="MTK383" s="477"/>
      <c r="MTP383" s="477"/>
      <c r="MTS383" s="477"/>
      <c r="MTX383" s="477"/>
      <c r="MUA383" s="477"/>
      <c r="MUF383" s="477"/>
      <c r="MUI383" s="477"/>
      <c r="MUN383" s="477"/>
      <c r="MUQ383" s="477"/>
      <c r="MUV383" s="477"/>
      <c r="MUY383" s="477"/>
      <c r="MVD383" s="477"/>
      <c r="MVG383" s="477"/>
      <c r="MVL383" s="477"/>
      <c r="MVO383" s="477"/>
      <c r="MVT383" s="477"/>
      <c r="MVW383" s="477"/>
      <c r="MWB383" s="477"/>
      <c r="MWE383" s="477"/>
      <c r="MWJ383" s="477"/>
      <c r="MWM383" s="477"/>
      <c r="MWR383" s="477"/>
      <c r="MWU383" s="477"/>
      <c r="MWZ383" s="477"/>
      <c r="MXC383" s="477"/>
      <c r="MXH383" s="477"/>
      <c r="MXK383" s="477"/>
      <c r="MXP383" s="477"/>
      <c r="MXS383" s="477"/>
      <c r="MXX383" s="477"/>
      <c r="MYA383" s="477"/>
      <c r="MYF383" s="477"/>
      <c r="MYI383" s="477"/>
      <c r="MYN383" s="477"/>
      <c r="MYQ383" s="477"/>
      <c r="MYV383" s="477"/>
      <c r="MYY383" s="477"/>
      <c r="MZD383" s="477"/>
      <c r="MZG383" s="477"/>
      <c r="MZL383" s="477"/>
      <c r="MZO383" s="477"/>
      <c r="MZT383" s="477"/>
      <c r="MZW383" s="477"/>
      <c r="NAB383" s="477"/>
      <c r="NAE383" s="477"/>
      <c r="NAJ383" s="477"/>
      <c r="NAM383" s="477"/>
      <c r="NAR383" s="477"/>
      <c r="NAU383" s="477"/>
      <c r="NAZ383" s="477"/>
      <c r="NBC383" s="477"/>
      <c r="NBH383" s="477"/>
      <c r="NBK383" s="477"/>
      <c r="NBP383" s="477"/>
      <c r="NBS383" s="477"/>
      <c r="NBX383" s="477"/>
      <c r="NCA383" s="477"/>
      <c r="NCF383" s="477"/>
      <c r="NCI383" s="477"/>
      <c r="NCN383" s="477"/>
      <c r="NCQ383" s="477"/>
      <c r="NCV383" s="477"/>
      <c r="NCY383" s="477"/>
      <c r="NDD383" s="477"/>
      <c r="NDG383" s="477"/>
      <c r="NDL383" s="477"/>
      <c r="NDO383" s="477"/>
      <c r="NDT383" s="477"/>
      <c r="NDW383" s="477"/>
      <c r="NEB383" s="477"/>
      <c r="NEE383" s="477"/>
      <c r="NEJ383" s="477"/>
      <c r="NEM383" s="477"/>
      <c r="NER383" s="477"/>
      <c r="NEU383" s="477"/>
      <c r="NEZ383" s="477"/>
      <c r="NFC383" s="477"/>
      <c r="NFH383" s="477"/>
      <c r="NFK383" s="477"/>
      <c r="NFP383" s="477"/>
      <c r="NFS383" s="477"/>
      <c r="NFX383" s="477"/>
      <c r="NGA383" s="477"/>
      <c r="NGF383" s="477"/>
      <c r="NGI383" s="477"/>
      <c r="NGN383" s="477"/>
      <c r="NGQ383" s="477"/>
      <c r="NGV383" s="477"/>
      <c r="NGY383" s="477"/>
      <c r="NHD383" s="477"/>
      <c r="NHG383" s="477"/>
      <c r="NHL383" s="477"/>
      <c r="NHO383" s="477"/>
      <c r="NHT383" s="477"/>
      <c r="NHW383" s="477"/>
      <c r="NIB383" s="477"/>
      <c r="NIE383" s="477"/>
      <c r="NIJ383" s="477"/>
      <c r="NIM383" s="477"/>
      <c r="NIR383" s="477"/>
      <c r="NIU383" s="477"/>
      <c r="NIZ383" s="477"/>
      <c r="NJC383" s="477"/>
      <c r="NJH383" s="477"/>
      <c r="NJK383" s="477"/>
      <c r="NJP383" s="477"/>
      <c r="NJS383" s="477"/>
      <c r="NJX383" s="477"/>
      <c r="NKA383" s="477"/>
      <c r="NKF383" s="477"/>
      <c r="NKI383" s="477"/>
      <c r="NKN383" s="477"/>
      <c r="NKQ383" s="477"/>
      <c r="NKV383" s="477"/>
      <c r="NKY383" s="477"/>
      <c r="NLD383" s="477"/>
      <c r="NLG383" s="477"/>
      <c r="NLL383" s="477"/>
      <c r="NLO383" s="477"/>
      <c r="NLT383" s="477"/>
      <c r="NLW383" s="477"/>
      <c r="NMB383" s="477"/>
      <c r="NME383" s="477"/>
      <c r="NMJ383" s="477"/>
      <c r="NMM383" s="477"/>
      <c r="NMR383" s="477"/>
      <c r="NMU383" s="477"/>
      <c r="NMZ383" s="477"/>
      <c r="NNC383" s="477"/>
      <c r="NNH383" s="477"/>
      <c r="NNK383" s="477"/>
      <c r="NNP383" s="477"/>
      <c r="NNS383" s="477"/>
      <c r="NNX383" s="477"/>
      <c r="NOA383" s="477"/>
      <c r="NOF383" s="477"/>
      <c r="NOI383" s="477"/>
      <c r="NON383" s="477"/>
      <c r="NOQ383" s="477"/>
      <c r="NOV383" s="477"/>
      <c r="NOY383" s="477"/>
      <c r="NPD383" s="477"/>
      <c r="NPG383" s="477"/>
      <c r="NPL383" s="477"/>
      <c r="NPO383" s="477"/>
      <c r="NPT383" s="477"/>
      <c r="NPW383" s="477"/>
      <c r="NQB383" s="477"/>
      <c r="NQE383" s="477"/>
      <c r="NQJ383" s="477"/>
      <c r="NQM383" s="477"/>
      <c r="NQR383" s="477"/>
      <c r="NQU383" s="477"/>
      <c r="NQZ383" s="477"/>
      <c r="NRC383" s="477"/>
      <c r="NRH383" s="477"/>
      <c r="NRK383" s="477"/>
      <c r="NRP383" s="477"/>
      <c r="NRS383" s="477"/>
      <c r="NRX383" s="477"/>
      <c r="NSA383" s="477"/>
      <c r="NSF383" s="477"/>
      <c r="NSI383" s="477"/>
      <c r="NSN383" s="477"/>
      <c r="NSQ383" s="477"/>
      <c r="NSV383" s="477"/>
      <c r="NSY383" s="477"/>
      <c r="NTD383" s="477"/>
      <c r="NTG383" s="477"/>
      <c r="NTL383" s="477"/>
      <c r="NTO383" s="477"/>
      <c r="NTT383" s="477"/>
      <c r="NTW383" s="477"/>
      <c r="NUB383" s="477"/>
      <c r="NUE383" s="477"/>
      <c r="NUJ383" s="477"/>
      <c r="NUM383" s="477"/>
      <c r="NUR383" s="477"/>
      <c r="NUU383" s="477"/>
      <c r="NUZ383" s="477"/>
      <c r="NVC383" s="477"/>
      <c r="NVH383" s="477"/>
      <c r="NVK383" s="477"/>
      <c r="NVP383" s="477"/>
      <c r="NVS383" s="477"/>
      <c r="NVX383" s="477"/>
      <c r="NWA383" s="477"/>
      <c r="NWF383" s="477"/>
      <c r="NWI383" s="477"/>
      <c r="NWN383" s="477"/>
      <c r="NWQ383" s="477"/>
      <c r="NWV383" s="477"/>
      <c r="NWY383" s="477"/>
      <c r="NXD383" s="477"/>
      <c r="NXG383" s="477"/>
      <c r="NXL383" s="477"/>
      <c r="NXO383" s="477"/>
      <c r="NXT383" s="477"/>
      <c r="NXW383" s="477"/>
      <c r="NYB383" s="477"/>
      <c r="NYE383" s="477"/>
      <c r="NYJ383" s="477"/>
      <c r="NYM383" s="477"/>
      <c r="NYR383" s="477"/>
      <c r="NYU383" s="477"/>
      <c r="NYZ383" s="477"/>
      <c r="NZC383" s="477"/>
      <c r="NZH383" s="477"/>
      <c r="NZK383" s="477"/>
      <c r="NZP383" s="477"/>
      <c r="NZS383" s="477"/>
      <c r="NZX383" s="477"/>
      <c r="OAA383" s="477"/>
      <c r="OAF383" s="477"/>
      <c r="OAI383" s="477"/>
      <c r="OAN383" s="477"/>
      <c r="OAQ383" s="477"/>
      <c r="OAV383" s="477"/>
      <c r="OAY383" s="477"/>
      <c r="OBD383" s="477"/>
      <c r="OBG383" s="477"/>
      <c r="OBL383" s="477"/>
      <c r="OBO383" s="477"/>
      <c r="OBT383" s="477"/>
      <c r="OBW383" s="477"/>
      <c r="OCB383" s="477"/>
      <c r="OCE383" s="477"/>
      <c r="OCJ383" s="477"/>
      <c r="OCM383" s="477"/>
      <c r="OCR383" s="477"/>
      <c r="OCU383" s="477"/>
      <c r="OCZ383" s="477"/>
      <c r="ODC383" s="477"/>
      <c r="ODH383" s="477"/>
      <c r="ODK383" s="477"/>
      <c r="ODP383" s="477"/>
      <c r="ODS383" s="477"/>
      <c r="ODX383" s="477"/>
      <c r="OEA383" s="477"/>
      <c r="OEF383" s="477"/>
      <c r="OEI383" s="477"/>
      <c r="OEN383" s="477"/>
      <c r="OEQ383" s="477"/>
      <c r="OEV383" s="477"/>
      <c r="OEY383" s="477"/>
      <c r="OFD383" s="477"/>
      <c r="OFG383" s="477"/>
      <c r="OFL383" s="477"/>
      <c r="OFO383" s="477"/>
      <c r="OFT383" s="477"/>
      <c r="OFW383" s="477"/>
      <c r="OGB383" s="477"/>
      <c r="OGE383" s="477"/>
      <c r="OGJ383" s="477"/>
      <c r="OGM383" s="477"/>
      <c r="OGR383" s="477"/>
      <c r="OGU383" s="477"/>
      <c r="OGZ383" s="477"/>
      <c r="OHC383" s="477"/>
      <c r="OHH383" s="477"/>
      <c r="OHK383" s="477"/>
      <c r="OHP383" s="477"/>
      <c r="OHS383" s="477"/>
      <c r="OHX383" s="477"/>
      <c r="OIA383" s="477"/>
      <c r="OIF383" s="477"/>
      <c r="OII383" s="477"/>
      <c r="OIN383" s="477"/>
      <c r="OIQ383" s="477"/>
      <c r="OIV383" s="477"/>
      <c r="OIY383" s="477"/>
      <c r="OJD383" s="477"/>
      <c r="OJG383" s="477"/>
      <c r="OJL383" s="477"/>
      <c r="OJO383" s="477"/>
      <c r="OJT383" s="477"/>
      <c r="OJW383" s="477"/>
      <c r="OKB383" s="477"/>
      <c r="OKE383" s="477"/>
      <c r="OKJ383" s="477"/>
      <c r="OKM383" s="477"/>
      <c r="OKR383" s="477"/>
      <c r="OKU383" s="477"/>
      <c r="OKZ383" s="477"/>
      <c r="OLC383" s="477"/>
      <c r="OLH383" s="477"/>
      <c r="OLK383" s="477"/>
      <c r="OLP383" s="477"/>
      <c r="OLS383" s="477"/>
      <c r="OLX383" s="477"/>
      <c r="OMA383" s="477"/>
      <c r="OMF383" s="477"/>
      <c r="OMI383" s="477"/>
      <c r="OMN383" s="477"/>
      <c r="OMQ383" s="477"/>
      <c r="OMV383" s="477"/>
      <c r="OMY383" s="477"/>
      <c r="OND383" s="477"/>
      <c r="ONG383" s="477"/>
      <c r="ONL383" s="477"/>
      <c r="ONO383" s="477"/>
      <c r="ONT383" s="477"/>
      <c r="ONW383" s="477"/>
      <c r="OOB383" s="477"/>
      <c r="OOE383" s="477"/>
      <c r="OOJ383" s="477"/>
      <c r="OOM383" s="477"/>
      <c r="OOR383" s="477"/>
      <c r="OOU383" s="477"/>
      <c r="OOZ383" s="477"/>
      <c r="OPC383" s="477"/>
      <c r="OPH383" s="477"/>
      <c r="OPK383" s="477"/>
      <c r="OPP383" s="477"/>
      <c r="OPS383" s="477"/>
      <c r="OPX383" s="477"/>
      <c r="OQA383" s="477"/>
      <c r="OQF383" s="477"/>
      <c r="OQI383" s="477"/>
      <c r="OQN383" s="477"/>
      <c r="OQQ383" s="477"/>
      <c r="OQV383" s="477"/>
      <c r="OQY383" s="477"/>
      <c r="ORD383" s="477"/>
      <c r="ORG383" s="477"/>
      <c r="ORL383" s="477"/>
      <c r="ORO383" s="477"/>
      <c r="ORT383" s="477"/>
      <c r="ORW383" s="477"/>
      <c r="OSB383" s="477"/>
      <c r="OSE383" s="477"/>
      <c r="OSJ383" s="477"/>
      <c r="OSM383" s="477"/>
      <c r="OSR383" s="477"/>
      <c r="OSU383" s="477"/>
      <c r="OSZ383" s="477"/>
      <c r="OTC383" s="477"/>
      <c r="OTH383" s="477"/>
      <c r="OTK383" s="477"/>
      <c r="OTP383" s="477"/>
      <c r="OTS383" s="477"/>
      <c r="OTX383" s="477"/>
      <c r="OUA383" s="477"/>
      <c r="OUF383" s="477"/>
      <c r="OUI383" s="477"/>
      <c r="OUN383" s="477"/>
      <c r="OUQ383" s="477"/>
      <c r="OUV383" s="477"/>
      <c r="OUY383" s="477"/>
      <c r="OVD383" s="477"/>
      <c r="OVG383" s="477"/>
      <c r="OVL383" s="477"/>
      <c r="OVO383" s="477"/>
      <c r="OVT383" s="477"/>
      <c r="OVW383" s="477"/>
      <c r="OWB383" s="477"/>
      <c r="OWE383" s="477"/>
      <c r="OWJ383" s="477"/>
      <c r="OWM383" s="477"/>
      <c r="OWR383" s="477"/>
      <c r="OWU383" s="477"/>
      <c r="OWZ383" s="477"/>
      <c r="OXC383" s="477"/>
      <c r="OXH383" s="477"/>
      <c r="OXK383" s="477"/>
      <c r="OXP383" s="477"/>
      <c r="OXS383" s="477"/>
      <c r="OXX383" s="477"/>
      <c r="OYA383" s="477"/>
      <c r="OYF383" s="477"/>
      <c r="OYI383" s="477"/>
      <c r="OYN383" s="477"/>
      <c r="OYQ383" s="477"/>
      <c r="OYV383" s="477"/>
      <c r="OYY383" s="477"/>
      <c r="OZD383" s="477"/>
      <c r="OZG383" s="477"/>
      <c r="OZL383" s="477"/>
      <c r="OZO383" s="477"/>
      <c r="OZT383" s="477"/>
      <c r="OZW383" s="477"/>
      <c r="PAB383" s="477"/>
      <c r="PAE383" s="477"/>
      <c r="PAJ383" s="477"/>
      <c r="PAM383" s="477"/>
      <c r="PAR383" s="477"/>
      <c r="PAU383" s="477"/>
      <c r="PAZ383" s="477"/>
      <c r="PBC383" s="477"/>
      <c r="PBH383" s="477"/>
      <c r="PBK383" s="477"/>
      <c r="PBP383" s="477"/>
      <c r="PBS383" s="477"/>
      <c r="PBX383" s="477"/>
      <c r="PCA383" s="477"/>
      <c r="PCF383" s="477"/>
      <c r="PCI383" s="477"/>
      <c r="PCN383" s="477"/>
      <c r="PCQ383" s="477"/>
      <c r="PCV383" s="477"/>
      <c r="PCY383" s="477"/>
      <c r="PDD383" s="477"/>
      <c r="PDG383" s="477"/>
      <c r="PDL383" s="477"/>
      <c r="PDO383" s="477"/>
      <c r="PDT383" s="477"/>
      <c r="PDW383" s="477"/>
      <c r="PEB383" s="477"/>
      <c r="PEE383" s="477"/>
      <c r="PEJ383" s="477"/>
      <c r="PEM383" s="477"/>
      <c r="PER383" s="477"/>
      <c r="PEU383" s="477"/>
      <c r="PEZ383" s="477"/>
      <c r="PFC383" s="477"/>
      <c r="PFH383" s="477"/>
      <c r="PFK383" s="477"/>
      <c r="PFP383" s="477"/>
      <c r="PFS383" s="477"/>
      <c r="PFX383" s="477"/>
      <c r="PGA383" s="477"/>
      <c r="PGF383" s="477"/>
      <c r="PGI383" s="477"/>
      <c r="PGN383" s="477"/>
      <c r="PGQ383" s="477"/>
      <c r="PGV383" s="477"/>
      <c r="PGY383" s="477"/>
      <c r="PHD383" s="477"/>
      <c r="PHG383" s="477"/>
      <c r="PHL383" s="477"/>
      <c r="PHO383" s="477"/>
      <c r="PHT383" s="477"/>
      <c r="PHW383" s="477"/>
      <c r="PIB383" s="477"/>
      <c r="PIE383" s="477"/>
      <c r="PIJ383" s="477"/>
      <c r="PIM383" s="477"/>
      <c r="PIR383" s="477"/>
      <c r="PIU383" s="477"/>
      <c r="PIZ383" s="477"/>
      <c r="PJC383" s="477"/>
      <c r="PJH383" s="477"/>
      <c r="PJK383" s="477"/>
      <c r="PJP383" s="477"/>
      <c r="PJS383" s="477"/>
      <c r="PJX383" s="477"/>
      <c r="PKA383" s="477"/>
      <c r="PKF383" s="477"/>
      <c r="PKI383" s="477"/>
      <c r="PKN383" s="477"/>
      <c r="PKQ383" s="477"/>
      <c r="PKV383" s="477"/>
      <c r="PKY383" s="477"/>
      <c r="PLD383" s="477"/>
      <c r="PLG383" s="477"/>
      <c r="PLL383" s="477"/>
      <c r="PLO383" s="477"/>
      <c r="PLT383" s="477"/>
      <c r="PLW383" s="477"/>
      <c r="PMB383" s="477"/>
      <c r="PME383" s="477"/>
      <c r="PMJ383" s="477"/>
      <c r="PMM383" s="477"/>
      <c r="PMR383" s="477"/>
      <c r="PMU383" s="477"/>
      <c r="PMZ383" s="477"/>
      <c r="PNC383" s="477"/>
      <c r="PNH383" s="477"/>
      <c r="PNK383" s="477"/>
      <c r="PNP383" s="477"/>
      <c r="PNS383" s="477"/>
      <c r="PNX383" s="477"/>
      <c r="POA383" s="477"/>
      <c r="POF383" s="477"/>
      <c r="POI383" s="477"/>
      <c r="PON383" s="477"/>
      <c r="POQ383" s="477"/>
      <c r="POV383" s="477"/>
      <c r="POY383" s="477"/>
      <c r="PPD383" s="477"/>
      <c r="PPG383" s="477"/>
      <c r="PPL383" s="477"/>
      <c r="PPO383" s="477"/>
      <c r="PPT383" s="477"/>
      <c r="PPW383" s="477"/>
      <c r="PQB383" s="477"/>
      <c r="PQE383" s="477"/>
      <c r="PQJ383" s="477"/>
      <c r="PQM383" s="477"/>
      <c r="PQR383" s="477"/>
      <c r="PQU383" s="477"/>
      <c r="PQZ383" s="477"/>
      <c r="PRC383" s="477"/>
      <c r="PRH383" s="477"/>
      <c r="PRK383" s="477"/>
      <c r="PRP383" s="477"/>
      <c r="PRS383" s="477"/>
      <c r="PRX383" s="477"/>
      <c r="PSA383" s="477"/>
      <c r="PSF383" s="477"/>
      <c r="PSI383" s="477"/>
      <c r="PSN383" s="477"/>
      <c r="PSQ383" s="477"/>
      <c r="PSV383" s="477"/>
      <c r="PSY383" s="477"/>
      <c r="PTD383" s="477"/>
      <c r="PTG383" s="477"/>
      <c r="PTL383" s="477"/>
      <c r="PTO383" s="477"/>
      <c r="PTT383" s="477"/>
      <c r="PTW383" s="477"/>
      <c r="PUB383" s="477"/>
      <c r="PUE383" s="477"/>
      <c r="PUJ383" s="477"/>
      <c r="PUM383" s="477"/>
      <c r="PUR383" s="477"/>
      <c r="PUU383" s="477"/>
      <c r="PUZ383" s="477"/>
      <c r="PVC383" s="477"/>
      <c r="PVH383" s="477"/>
      <c r="PVK383" s="477"/>
      <c r="PVP383" s="477"/>
      <c r="PVS383" s="477"/>
      <c r="PVX383" s="477"/>
      <c r="PWA383" s="477"/>
      <c r="PWF383" s="477"/>
      <c r="PWI383" s="477"/>
      <c r="PWN383" s="477"/>
      <c r="PWQ383" s="477"/>
      <c r="PWV383" s="477"/>
      <c r="PWY383" s="477"/>
      <c r="PXD383" s="477"/>
      <c r="PXG383" s="477"/>
      <c r="PXL383" s="477"/>
      <c r="PXO383" s="477"/>
      <c r="PXT383" s="477"/>
      <c r="PXW383" s="477"/>
      <c r="PYB383" s="477"/>
      <c r="PYE383" s="477"/>
      <c r="PYJ383" s="477"/>
      <c r="PYM383" s="477"/>
      <c r="PYR383" s="477"/>
      <c r="PYU383" s="477"/>
      <c r="PYZ383" s="477"/>
      <c r="PZC383" s="477"/>
      <c r="PZH383" s="477"/>
      <c r="PZK383" s="477"/>
      <c r="PZP383" s="477"/>
      <c r="PZS383" s="477"/>
      <c r="PZX383" s="477"/>
      <c r="QAA383" s="477"/>
      <c r="QAF383" s="477"/>
      <c r="QAI383" s="477"/>
      <c r="QAN383" s="477"/>
      <c r="QAQ383" s="477"/>
      <c r="QAV383" s="477"/>
      <c r="QAY383" s="477"/>
      <c r="QBD383" s="477"/>
      <c r="QBG383" s="477"/>
      <c r="QBL383" s="477"/>
      <c r="QBO383" s="477"/>
      <c r="QBT383" s="477"/>
      <c r="QBW383" s="477"/>
      <c r="QCB383" s="477"/>
      <c r="QCE383" s="477"/>
      <c r="QCJ383" s="477"/>
      <c r="QCM383" s="477"/>
      <c r="QCR383" s="477"/>
      <c r="QCU383" s="477"/>
      <c r="QCZ383" s="477"/>
      <c r="QDC383" s="477"/>
      <c r="QDH383" s="477"/>
      <c r="QDK383" s="477"/>
      <c r="QDP383" s="477"/>
      <c r="QDS383" s="477"/>
      <c r="QDX383" s="477"/>
      <c r="QEA383" s="477"/>
      <c r="QEF383" s="477"/>
      <c r="QEI383" s="477"/>
      <c r="QEN383" s="477"/>
      <c r="QEQ383" s="477"/>
      <c r="QEV383" s="477"/>
      <c r="QEY383" s="477"/>
      <c r="QFD383" s="477"/>
      <c r="QFG383" s="477"/>
      <c r="QFL383" s="477"/>
      <c r="QFO383" s="477"/>
      <c r="QFT383" s="477"/>
      <c r="QFW383" s="477"/>
      <c r="QGB383" s="477"/>
      <c r="QGE383" s="477"/>
      <c r="QGJ383" s="477"/>
      <c r="QGM383" s="477"/>
      <c r="QGR383" s="477"/>
      <c r="QGU383" s="477"/>
      <c r="QGZ383" s="477"/>
      <c r="QHC383" s="477"/>
      <c r="QHH383" s="477"/>
      <c r="QHK383" s="477"/>
      <c r="QHP383" s="477"/>
      <c r="QHS383" s="477"/>
      <c r="QHX383" s="477"/>
      <c r="QIA383" s="477"/>
      <c r="QIF383" s="477"/>
      <c r="QII383" s="477"/>
      <c r="QIN383" s="477"/>
      <c r="QIQ383" s="477"/>
      <c r="QIV383" s="477"/>
      <c r="QIY383" s="477"/>
      <c r="QJD383" s="477"/>
      <c r="QJG383" s="477"/>
      <c r="QJL383" s="477"/>
      <c r="QJO383" s="477"/>
      <c r="QJT383" s="477"/>
      <c r="QJW383" s="477"/>
      <c r="QKB383" s="477"/>
      <c r="QKE383" s="477"/>
      <c r="QKJ383" s="477"/>
      <c r="QKM383" s="477"/>
      <c r="QKR383" s="477"/>
      <c r="QKU383" s="477"/>
      <c r="QKZ383" s="477"/>
      <c r="QLC383" s="477"/>
      <c r="QLH383" s="477"/>
      <c r="QLK383" s="477"/>
      <c r="QLP383" s="477"/>
      <c r="QLS383" s="477"/>
      <c r="QLX383" s="477"/>
      <c r="QMA383" s="477"/>
      <c r="QMF383" s="477"/>
      <c r="QMI383" s="477"/>
      <c r="QMN383" s="477"/>
      <c r="QMQ383" s="477"/>
      <c r="QMV383" s="477"/>
      <c r="QMY383" s="477"/>
      <c r="QND383" s="477"/>
      <c r="QNG383" s="477"/>
      <c r="QNL383" s="477"/>
      <c r="QNO383" s="477"/>
      <c r="QNT383" s="477"/>
      <c r="QNW383" s="477"/>
      <c r="QOB383" s="477"/>
      <c r="QOE383" s="477"/>
      <c r="QOJ383" s="477"/>
      <c r="QOM383" s="477"/>
      <c r="QOR383" s="477"/>
      <c r="QOU383" s="477"/>
      <c r="QOZ383" s="477"/>
      <c r="QPC383" s="477"/>
      <c r="QPH383" s="477"/>
      <c r="QPK383" s="477"/>
      <c r="QPP383" s="477"/>
      <c r="QPS383" s="477"/>
      <c r="QPX383" s="477"/>
      <c r="QQA383" s="477"/>
      <c r="QQF383" s="477"/>
      <c r="QQI383" s="477"/>
      <c r="QQN383" s="477"/>
      <c r="QQQ383" s="477"/>
      <c r="QQV383" s="477"/>
      <c r="QQY383" s="477"/>
      <c r="QRD383" s="477"/>
      <c r="QRG383" s="477"/>
      <c r="QRL383" s="477"/>
      <c r="QRO383" s="477"/>
      <c r="QRT383" s="477"/>
      <c r="QRW383" s="477"/>
      <c r="QSB383" s="477"/>
      <c r="QSE383" s="477"/>
      <c r="QSJ383" s="477"/>
      <c r="QSM383" s="477"/>
      <c r="QSR383" s="477"/>
      <c r="QSU383" s="477"/>
      <c r="QSZ383" s="477"/>
      <c r="QTC383" s="477"/>
      <c r="QTH383" s="477"/>
      <c r="QTK383" s="477"/>
      <c r="QTP383" s="477"/>
      <c r="QTS383" s="477"/>
      <c r="QTX383" s="477"/>
      <c r="QUA383" s="477"/>
      <c r="QUF383" s="477"/>
      <c r="QUI383" s="477"/>
      <c r="QUN383" s="477"/>
      <c r="QUQ383" s="477"/>
      <c r="QUV383" s="477"/>
      <c r="QUY383" s="477"/>
      <c r="QVD383" s="477"/>
      <c r="QVG383" s="477"/>
      <c r="QVL383" s="477"/>
      <c r="QVO383" s="477"/>
      <c r="QVT383" s="477"/>
      <c r="QVW383" s="477"/>
      <c r="QWB383" s="477"/>
      <c r="QWE383" s="477"/>
      <c r="QWJ383" s="477"/>
      <c r="QWM383" s="477"/>
      <c r="QWR383" s="477"/>
      <c r="QWU383" s="477"/>
      <c r="QWZ383" s="477"/>
      <c r="QXC383" s="477"/>
      <c r="QXH383" s="477"/>
      <c r="QXK383" s="477"/>
      <c r="QXP383" s="477"/>
      <c r="QXS383" s="477"/>
      <c r="QXX383" s="477"/>
      <c r="QYA383" s="477"/>
      <c r="QYF383" s="477"/>
      <c r="QYI383" s="477"/>
      <c r="QYN383" s="477"/>
      <c r="QYQ383" s="477"/>
      <c r="QYV383" s="477"/>
      <c r="QYY383" s="477"/>
      <c r="QZD383" s="477"/>
      <c r="QZG383" s="477"/>
      <c r="QZL383" s="477"/>
      <c r="QZO383" s="477"/>
      <c r="QZT383" s="477"/>
      <c r="QZW383" s="477"/>
      <c r="RAB383" s="477"/>
      <c r="RAE383" s="477"/>
      <c r="RAJ383" s="477"/>
      <c r="RAM383" s="477"/>
      <c r="RAR383" s="477"/>
      <c r="RAU383" s="477"/>
      <c r="RAZ383" s="477"/>
      <c r="RBC383" s="477"/>
      <c r="RBH383" s="477"/>
      <c r="RBK383" s="477"/>
      <c r="RBP383" s="477"/>
      <c r="RBS383" s="477"/>
      <c r="RBX383" s="477"/>
      <c r="RCA383" s="477"/>
      <c r="RCF383" s="477"/>
      <c r="RCI383" s="477"/>
      <c r="RCN383" s="477"/>
      <c r="RCQ383" s="477"/>
      <c r="RCV383" s="477"/>
      <c r="RCY383" s="477"/>
      <c r="RDD383" s="477"/>
      <c r="RDG383" s="477"/>
      <c r="RDL383" s="477"/>
      <c r="RDO383" s="477"/>
      <c r="RDT383" s="477"/>
      <c r="RDW383" s="477"/>
      <c r="REB383" s="477"/>
      <c r="REE383" s="477"/>
      <c r="REJ383" s="477"/>
      <c r="REM383" s="477"/>
      <c r="RER383" s="477"/>
      <c r="REU383" s="477"/>
      <c r="REZ383" s="477"/>
      <c r="RFC383" s="477"/>
      <c r="RFH383" s="477"/>
      <c r="RFK383" s="477"/>
      <c r="RFP383" s="477"/>
      <c r="RFS383" s="477"/>
      <c r="RFX383" s="477"/>
      <c r="RGA383" s="477"/>
      <c r="RGF383" s="477"/>
      <c r="RGI383" s="477"/>
      <c r="RGN383" s="477"/>
      <c r="RGQ383" s="477"/>
      <c r="RGV383" s="477"/>
      <c r="RGY383" s="477"/>
      <c r="RHD383" s="477"/>
      <c r="RHG383" s="477"/>
      <c r="RHL383" s="477"/>
      <c r="RHO383" s="477"/>
      <c r="RHT383" s="477"/>
      <c r="RHW383" s="477"/>
      <c r="RIB383" s="477"/>
      <c r="RIE383" s="477"/>
      <c r="RIJ383" s="477"/>
      <c r="RIM383" s="477"/>
      <c r="RIR383" s="477"/>
      <c r="RIU383" s="477"/>
      <c r="RIZ383" s="477"/>
      <c r="RJC383" s="477"/>
      <c r="RJH383" s="477"/>
      <c r="RJK383" s="477"/>
      <c r="RJP383" s="477"/>
      <c r="RJS383" s="477"/>
      <c r="RJX383" s="477"/>
      <c r="RKA383" s="477"/>
      <c r="RKF383" s="477"/>
      <c r="RKI383" s="477"/>
      <c r="RKN383" s="477"/>
      <c r="RKQ383" s="477"/>
      <c r="RKV383" s="477"/>
      <c r="RKY383" s="477"/>
      <c r="RLD383" s="477"/>
      <c r="RLG383" s="477"/>
      <c r="RLL383" s="477"/>
      <c r="RLO383" s="477"/>
      <c r="RLT383" s="477"/>
      <c r="RLW383" s="477"/>
      <c r="RMB383" s="477"/>
      <c r="RME383" s="477"/>
      <c r="RMJ383" s="477"/>
      <c r="RMM383" s="477"/>
      <c r="RMR383" s="477"/>
      <c r="RMU383" s="477"/>
      <c r="RMZ383" s="477"/>
      <c r="RNC383" s="477"/>
      <c r="RNH383" s="477"/>
      <c r="RNK383" s="477"/>
      <c r="RNP383" s="477"/>
      <c r="RNS383" s="477"/>
      <c r="RNX383" s="477"/>
      <c r="ROA383" s="477"/>
      <c r="ROF383" s="477"/>
      <c r="ROI383" s="477"/>
      <c r="RON383" s="477"/>
      <c r="ROQ383" s="477"/>
      <c r="ROV383" s="477"/>
      <c r="ROY383" s="477"/>
      <c r="RPD383" s="477"/>
      <c r="RPG383" s="477"/>
      <c r="RPL383" s="477"/>
      <c r="RPO383" s="477"/>
      <c r="RPT383" s="477"/>
      <c r="RPW383" s="477"/>
      <c r="RQB383" s="477"/>
      <c r="RQE383" s="477"/>
      <c r="RQJ383" s="477"/>
      <c r="RQM383" s="477"/>
      <c r="RQR383" s="477"/>
      <c r="RQU383" s="477"/>
      <c r="RQZ383" s="477"/>
      <c r="RRC383" s="477"/>
      <c r="RRH383" s="477"/>
      <c r="RRK383" s="477"/>
      <c r="RRP383" s="477"/>
      <c r="RRS383" s="477"/>
      <c r="RRX383" s="477"/>
      <c r="RSA383" s="477"/>
      <c r="RSF383" s="477"/>
      <c r="RSI383" s="477"/>
      <c r="RSN383" s="477"/>
      <c r="RSQ383" s="477"/>
      <c r="RSV383" s="477"/>
      <c r="RSY383" s="477"/>
      <c r="RTD383" s="477"/>
      <c r="RTG383" s="477"/>
      <c r="RTL383" s="477"/>
      <c r="RTO383" s="477"/>
      <c r="RTT383" s="477"/>
      <c r="RTW383" s="477"/>
      <c r="RUB383" s="477"/>
      <c r="RUE383" s="477"/>
      <c r="RUJ383" s="477"/>
      <c r="RUM383" s="477"/>
      <c r="RUR383" s="477"/>
      <c r="RUU383" s="477"/>
      <c r="RUZ383" s="477"/>
      <c r="RVC383" s="477"/>
      <c r="RVH383" s="477"/>
      <c r="RVK383" s="477"/>
      <c r="RVP383" s="477"/>
      <c r="RVS383" s="477"/>
      <c r="RVX383" s="477"/>
      <c r="RWA383" s="477"/>
      <c r="RWF383" s="477"/>
      <c r="RWI383" s="477"/>
      <c r="RWN383" s="477"/>
      <c r="RWQ383" s="477"/>
      <c r="RWV383" s="477"/>
      <c r="RWY383" s="477"/>
      <c r="RXD383" s="477"/>
      <c r="RXG383" s="477"/>
      <c r="RXL383" s="477"/>
      <c r="RXO383" s="477"/>
      <c r="RXT383" s="477"/>
      <c r="RXW383" s="477"/>
      <c r="RYB383" s="477"/>
      <c r="RYE383" s="477"/>
      <c r="RYJ383" s="477"/>
      <c r="RYM383" s="477"/>
      <c r="RYR383" s="477"/>
      <c r="RYU383" s="477"/>
      <c r="RYZ383" s="477"/>
      <c r="RZC383" s="477"/>
      <c r="RZH383" s="477"/>
      <c r="RZK383" s="477"/>
      <c r="RZP383" s="477"/>
      <c r="RZS383" s="477"/>
      <c r="RZX383" s="477"/>
      <c r="SAA383" s="477"/>
      <c r="SAF383" s="477"/>
      <c r="SAI383" s="477"/>
      <c r="SAN383" s="477"/>
      <c r="SAQ383" s="477"/>
      <c r="SAV383" s="477"/>
      <c r="SAY383" s="477"/>
      <c r="SBD383" s="477"/>
      <c r="SBG383" s="477"/>
      <c r="SBL383" s="477"/>
      <c r="SBO383" s="477"/>
      <c r="SBT383" s="477"/>
      <c r="SBW383" s="477"/>
      <c r="SCB383" s="477"/>
      <c r="SCE383" s="477"/>
      <c r="SCJ383" s="477"/>
      <c r="SCM383" s="477"/>
      <c r="SCR383" s="477"/>
      <c r="SCU383" s="477"/>
      <c r="SCZ383" s="477"/>
      <c r="SDC383" s="477"/>
      <c r="SDH383" s="477"/>
      <c r="SDK383" s="477"/>
      <c r="SDP383" s="477"/>
      <c r="SDS383" s="477"/>
      <c r="SDX383" s="477"/>
      <c r="SEA383" s="477"/>
      <c r="SEF383" s="477"/>
      <c r="SEI383" s="477"/>
      <c r="SEN383" s="477"/>
      <c r="SEQ383" s="477"/>
      <c r="SEV383" s="477"/>
      <c r="SEY383" s="477"/>
      <c r="SFD383" s="477"/>
      <c r="SFG383" s="477"/>
      <c r="SFL383" s="477"/>
      <c r="SFO383" s="477"/>
      <c r="SFT383" s="477"/>
      <c r="SFW383" s="477"/>
      <c r="SGB383" s="477"/>
      <c r="SGE383" s="477"/>
      <c r="SGJ383" s="477"/>
      <c r="SGM383" s="477"/>
      <c r="SGR383" s="477"/>
      <c r="SGU383" s="477"/>
      <c r="SGZ383" s="477"/>
      <c r="SHC383" s="477"/>
      <c r="SHH383" s="477"/>
      <c r="SHK383" s="477"/>
      <c r="SHP383" s="477"/>
      <c r="SHS383" s="477"/>
      <c r="SHX383" s="477"/>
      <c r="SIA383" s="477"/>
      <c r="SIF383" s="477"/>
      <c r="SII383" s="477"/>
      <c r="SIN383" s="477"/>
      <c r="SIQ383" s="477"/>
      <c r="SIV383" s="477"/>
      <c r="SIY383" s="477"/>
      <c r="SJD383" s="477"/>
      <c r="SJG383" s="477"/>
      <c r="SJL383" s="477"/>
      <c r="SJO383" s="477"/>
      <c r="SJT383" s="477"/>
      <c r="SJW383" s="477"/>
      <c r="SKB383" s="477"/>
      <c r="SKE383" s="477"/>
      <c r="SKJ383" s="477"/>
      <c r="SKM383" s="477"/>
      <c r="SKR383" s="477"/>
      <c r="SKU383" s="477"/>
      <c r="SKZ383" s="477"/>
      <c r="SLC383" s="477"/>
      <c r="SLH383" s="477"/>
      <c r="SLK383" s="477"/>
      <c r="SLP383" s="477"/>
      <c r="SLS383" s="477"/>
      <c r="SLX383" s="477"/>
      <c r="SMA383" s="477"/>
      <c r="SMF383" s="477"/>
      <c r="SMI383" s="477"/>
      <c r="SMN383" s="477"/>
      <c r="SMQ383" s="477"/>
      <c r="SMV383" s="477"/>
      <c r="SMY383" s="477"/>
      <c r="SND383" s="477"/>
      <c r="SNG383" s="477"/>
      <c r="SNL383" s="477"/>
      <c r="SNO383" s="477"/>
      <c r="SNT383" s="477"/>
      <c r="SNW383" s="477"/>
      <c r="SOB383" s="477"/>
      <c r="SOE383" s="477"/>
      <c r="SOJ383" s="477"/>
      <c r="SOM383" s="477"/>
      <c r="SOR383" s="477"/>
      <c r="SOU383" s="477"/>
      <c r="SOZ383" s="477"/>
      <c r="SPC383" s="477"/>
      <c r="SPH383" s="477"/>
      <c r="SPK383" s="477"/>
      <c r="SPP383" s="477"/>
      <c r="SPS383" s="477"/>
      <c r="SPX383" s="477"/>
      <c r="SQA383" s="477"/>
      <c r="SQF383" s="477"/>
      <c r="SQI383" s="477"/>
      <c r="SQN383" s="477"/>
      <c r="SQQ383" s="477"/>
      <c r="SQV383" s="477"/>
      <c r="SQY383" s="477"/>
      <c r="SRD383" s="477"/>
      <c r="SRG383" s="477"/>
      <c r="SRL383" s="477"/>
      <c r="SRO383" s="477"/>
      <c r="SRT383" s="477"/>
      <c r="SRW383" s="477"/>
      <c r="SSB383" s="477"/>
      <c r="SSE383" s="477"/>
      <c r="SSJ383" s="477"/>
      <c r="SSM383" s="477"/>
      <c r="SSR383" s="477"/>
      <c r="SSU383" s="477"/>
      <c r="SSZ383" s="477"/>
      <c r="STC383" s="477"/>
      <c r="STH383" s="477"/>
      <c r="STK383" s="477"/>
      <c r="STP383" s="477"/>
      <c r="STS383" s="477"/>
      <c r="STX383" s="477"/>
      <c r="SUA383" s="477"/>
      <c r="SUF383" s="477"/>
      <c r="SUI383" s="477"/>
      <c r="SUN383" s="477"/>
      <c r="SUQ383" s="477"/>
      <c r="SUV383" s="477"/>
      <c r="SUY383" s="477"/>
      <c r="SVD383" s="477"/>
      <c r="SVG383" s="477"/>
      <c r="SVL383" s="477"/>
      <c r="SVO383" s="477"/>
      <c r="SVT383" s="477"/>
      <c r="SVW383" s="477"/>
      <c r="SWB383" s="477"/>
      <c r="SWE383" s="477"/>
      <c r="SWJ383" s="477"/>
      <c r="SWM383" s="477"/>
      <c r="SWR383" s="477"/>
      <c r="SWU383" s="477"/>
      <c r="SWZ383" s="477"/>
      <c r="SXC383" s="477"/>
      <c r="SXH383" s="477"/>
      <c r="SXK383" s="477"/>
      <c r="SXP383" s="477"/>
      <c r="SXS383" s="477"/>
      <c r="SXX383" s="477"/>
      <c r="SYA383" s="477"/>
      <c r="SYF383" s="477"/>
      <c r="SYI383" s="477"/>
      <c r="SYN383" s="477"/>
      <c r="SYQ383" s="477"/>
      <c r="SYV383" s="477"/>
      <c r="SYY383" s="477"/>
      <c r="SZD383" s="477"/>
      <c r="SZG383" s="477"/>
      <c r="SZL383" s="477"/>
      <c r="SZO383" s="477"/>
      <c r="SZT383" s="477"/>
      <c r="SZW383" s="477"/>
      <c r="TAB383" s="477"/>
      <c r="TAE383" s="477"/>
      <c r="TAJ383" s="477"/>
      <c r="TAM383" s="477"/>
      <c r="TAR383" s="477"/>
      <c r="TAU383" s="477"/>
      <c r="TAZ383" s="477"/>
      <c r="TBC383" s="477"/>
      <c r="TBH383" s="477"/>
      <c r="TBK383" s="477"/>
      <c r="TBP383" s="477"/>
      <c r="TBS383" s="477"/>
      <c r="TBX383" s="477"/>
      <c r="TCA383" s="477"/>
      <c r="TCF383" s="477"/>
      <c r="TCI383" s="477"/>
      <c r="TCN383" s="477"/>
      <c r="TCQ383" s="477"/>
      <c r="TCV383" s="477"/>
      <c r="TCY383" s="477"/>
      <c r="TDD383" s="477"/>
      <c r="TDG383" s="477"/>
      <c r="TDL383" s="477"/>
      <c r="TDO383" s="477"/>
      <c r="TDT383" s="477"/>
      <c r="TDW383" s="477"/>
      <c r="TEB383" s="477"/>
      <c r="TEE383" s="477"/>
      <c r="TEJ383" s="477"/>
      <c r="TEM383" s="477"/>
      <c r="TER383" s="477"/>
      <c r="TEU383" s="477"/>
      <c r="TEZ383" s="477"/>
      <c r="TFC383" s="477"/>
      <c r="TFH383" s="477"/>
      <c r="TFK383" s="477"/>
      <c r="TFP383" s="477"/>
      <c r="TFS383" s="477"/>
      <c r="TFX383" s="477"/>
      <c r="TGA383" s="477"/>
      <c r="TGF383" s="477"/>
      <c r="TGI383" s="477"/>
      <c r="TGN383" s="477"/>
      <c r="TGQ383" s="477"/>
      <c r="TGV383" s="477"/>
      <c r="TGY383" s="477"/>
      <c r="THD383" s="477"/>
      <c r="THG383" s="477"/>
      <c r="THL383" s="477"/>
      <c r="THO383" s="477"/>
      <c r="THT383" s="477"/>
      <c r="THW383" s="477"/>
      <c r="TIB383" s="477"/>
      <c r="TIE383" s="477"/>
      <c r="TIJ383" s="477"/>
      <c r="TIM383" s="477"/>
      <c r="TIR383" s="477"/>
      <c r="TIU383" s="477"/>
      <c r="TIZ383" s="477"/>
      <c r="TJC383" s="477"/>
      <c r="TJH383" s="477"/>
      <c r="TJK383" s="477"/>
      <c r="TJP383" s="477"/>
      <c r="TJS383" s="477"/>
      <c r="TJX383" s="477"/>
      <c r="TKA383" s="477"/>
      <c r="TKF383" s="477"/>
      <c r="TKI383" s="477"/>
      <c r="TKN383" s="477"/>
      <c r="TKQ383" s="477"/>
      <c r="TKV383" s="477"/>
      <c r="TKY383" s="477"/>
      <c r="TLD383" s="477"/>
      <c r="TLG383" s="477"/>
      <c r="TLL383" s="477"/>
      <c r="TLO383" s="477"/>
      <c r="TLT383" s="477"/>
      <c r="TLW383" s="477"/>
      <c r="TMB383" s="477"/>
      <c r="TME383" s="477"/>
      <c r="TMJ383" s="477"/>
      <c r="TMM383" s="477"/>
      <c r="TMR383" s="477"/>
      <c r="TMU383" s="477"/>
      <c r="TMZ383" s="477"/>
      <c r="TNC383" s="477"/>
      <c r="TNH383" s="477"/>
      <c r="TNK383" s="477"/>
      <c r="TNP383" s="477"/>
      <c r="TNS383" s="477"/>
      <c r="TNX383" s="477"/>
      <c r="TOA383" s="477"/>
      <c r="TOF383" s="477"/>
      <c r="TOI383" s="477"/>
      <c r="TON383" s="477"/>
      <c r="TOQ383" s="477"/>
      <c r="TOV383" s="477"/>
      <c r="TOY383" s="477"/>
      <c r="TPD383" s="477"/>
      <c r="TPG383" s="477"/>
      <c r="TPL383" s="477"/>
      <c r="TPO383" s="477"/>
      <c r="TPT383" s="477"/>
      <c r="TPW383" s="477"/>
      <c r="TQB383" s="477"/>
      <c r="TQE383" s="477"/>
      <c r="TQJ383" s="477"/>
      <c r="TQM383" s="477"/>
      <c r="TQR383" s="477"/>
      <c r="TQU383" s="477"/>
      <c r="TQZ383" s="477"/>
      <c r="TRC383" s="477"/>
      <c r="TRH383" s="477"/>
      <c r="TRK383" s="477"/>
      <c r="TRP383" s="477"/>
      <c r="TRS383" s="477"/>
      <c r="TRX383" s="477"/>
      <c r="TSA383" s="477"/>
      <c r="TSF383" s="477"/>
      <c r="TSI383" s="477"/>
      <c r="TSN383" s="477"/>
      <c r="TSQ383" s="477"/>
      <c r="TSV383" s="477"/>
      <c r="TSY383" s="477"/>
      <c r="TTD383" s="477"/>
      <c r="TTG383" s="477"/>
      <c r="TTL383" s="477"/>
      <c r="TTO383" s="477"/>
      <c r="TTT383" s="477"/>
      <c r="TTW383" s="477"/>
      <c r="TUB383" s="477"/>
      <c r="TUE383" s="477"/>
      <c r="TUJ383" s="477"/>
      <c r="TUM383" s="477"/>
      <c r="TUR383" s="477"/>
      <c r="TUU383" s="477"/>
      <c r="TUZ383" s="477"/>
      <c r="TVC383" s="477"/>
      <c r="TVH383" s="477"/>
      <c r="TVK383" s="477"/>
      <c r="TVP383" s="477"/>
      <c r="TVS383" s="477"/>
      <c r="TVX383" s="477"/>
      <c r="TWA383" s="477"/>
      <c r="TWF383" s="477"/>
      <c r="TWI383" s="477"/>
      <c r="TWN383" s="477"/>
      <c r="TWQ383" s="477"/>
      <c r="TWV383" s="477"/>
      <c r="TWY383" s="477"/>
      <c r="TXD383" s="477"/>
      <c r="TXG383" s="477"/>
      <c r="TXL383" s="477"/>
      <c r="TXO383" s="477"/>
      <c r="TXT383" s="477"/>
      <c r="TXW383" s="477"/>
      <c r="TYB383" s="477"/>
      <c r="TYE383" s="477"/>
      <c r="TYJ383" s="477"/>
      <c r="TYM383" s="477"/>
      <c r="TYR383" s="477"/>
      <c r="TYU383" s="477"/>
      <c r="TYZ383" s="477"/>
      <c r="TZC383" s="477"/>
      <c r="TZH383" s="477"/>
      <c r="TZK383" s="477"/>
      <c r="TZP383" s="477"/>
      <c r="TZS383" s="477"/>
      <c r="TZX383" s="477"/>
      <c r="UAA383" s="477"/>
      <c r="UAF383" s="477"/>
      <c r="UAI383" s="477"/>
      <c r="UAN383" s="477"/>
      <c r="UAQ383" s="477"/>
      <c r="UAV383" s="477"/>
      <c r="UAY383" s="477"/>
      <c r="UBD383" s="477"/>
      <c r="UBG383" s="477"/>
      <c r="UBL383" s="477"/>
      <c r="UBO383" s="477"/>
      <c r="UBT383" s="477"/>
      <c r="UBW383" s="477"/>
      <c r="UCB383" s="477"/>
      <c r="UCE383" s="477"/>
      <c r="UCJ383" s="477"/>
      <c r="UCM383" s="477"/>
      <c r="UCR383" s="477"/>
      <c r="UCU383" s="477"/>
      <c r="UCZ383" s="477"/>
      <c r="UDC383" s="477"/>
      <c r="UDH383" s="477"/>
      <c r="UDK383" s="477"/>
      <c r="UDP383" s="477"/>
      <c r="UDS383" s="477"/>
      <c r="UDX383" s="477"/>
      <c r="UEA383" s="477"/>
      <c r="UEF383" s="477"/>
      <c r="UEI383" s="477"/>
      <c r="UEN383" s="477"/>
      <c r="UEQ383" s="477"/>
      <c r="UEV383" s="477"/>
      <c r="UEY383" s="477"/>
      <c r="UFD383" s="477"/>
      <c r="UFG383" s="477"/>
      <c r="UFL383" s="477"/>
      <c r="UFO383" s="477"/>
      <c r="UFT383" s="477"/>
      <c r="UFW383" s="477"/>
      <c r="UGB383" s="477"/>
      <c r="UGE383" s="477"/>
      <c r="UGJ383" s="477"/>
      <c r="UGM383" s="477"/>
      <c r="UGR383" s="477"/>
      <c r="UGU383" s="477"/>
      <c r="UGZ383" s="477"/>
      <c r="UHC383" s="477"/>
      <c r="UHH383" s="477"/>
      <c r="UHK383" s="477"/>
      <c r="UHP383" s="477"/>
      <c r="UHS383" s="477"/>
      <c r="UHX383" s="477"/>
      <c r="UIA383" s="477"/>
      <c r="UIF383" s="477"/>
      <c r="UII383" s="477"/>
      <c r="UIN383" s="477"/>
      <c r="UIQ383" s="477"/>
      <c r="UIV383" s="477"/>
      <c r="UIY383" s="477"/>
      <c r="UJD383" s="477"/>
      <c r="UJG383" s="477"/>
      <c r="UJL383" s="477"/>
      <c r="UJO383" s="477"/>
      <c r="UJT383" s="477"/>
      <c r="UJW383" s="477"/>
      <c r="UKB383" s="477"/>
      <c r="UKE383" s="477"/>
      <c r="UKJ383" s="477"/>
      <c r="UKM383" s="477"/>
      <c r="UKR383" s="477"/>
      <c r="UKU383" s="477"/>
      <c r="UKZ383" s="477"/>
      <c r="ULC383" s="477"/>
      <c r="ULH383" s="477"/>
      <c r="ULK383" s="477"/>
      <c r="ULP383" s="477"/>
      <c r="ULS383" s="477"/>
      <c r="ULX383" s="477"/>
      <c r="UMA383" s="477"/>
      <c r="UMF383" s="477"/>
      <c r="UMI383" s="477"/>
      <c r="UMN383" s="477"/>
      <c r="UMQ383" s="477"/>
      <c r="UMV383" s="477"/>
      <c r="UMY383" s="477"/>
      <c r="UND383" s="477"/>
      <c r="UNG383" s="477"/>
      <c r="UNL383" s="477"/>
      <c r="UNO383" s="477"/>
      <c r="UNT383" s="477"/>
      <c r="UNW383" s="477"/>
      <c r="UOB383" s="477"/>
      <c r="UOE383" s="477"/>
      <c r="UOJ383" s="477"/>
      <c r="UOM383" s="477"/>
      <c r="UOR383" s="477"/>
      <c r="UOU383" s="477"/>
      <c r="UOZ383" s="477"/>
      <c r="UPC383" s="477"/>
      <c r="UPH383" s="477"/>
      <c r="UPK383" s="477"/>
      <c r="UPP383" s="477"/>
      <c r="UPS383" s="477"/>
      <c r="UPX383" s="477"/>
      <c r="UQA383" s="477"/>
      <c r="UQF383" s="477"/>
      <c r="UQI383" s="477"/>
      <c r="UQN383" s="477"/>
      <c r="UQQ383" s="477"/>
      <c r="UQV383" s="477"/>
      <c r="UQY383" s="477"/>
      <c r="URD383" s="477"/>
      <c r="URG383" s="477"/>
      <c r="URL383" s="477"/>
      <c r="URO383" s="477"/>
      <c r="URT383" s="477"/>
      <c r="URW383" s="477"/>
      <c r="USB383" s="477"/>
      <c r="USE383" s="477"/>
      <c r="USJ383" s="477"/>
      <c r="USM383" s="477"/>
      <c r="USR383" s="477"/>
      <c r="USU383" s="477"/>
      <c r="USZ383" s="477"/>
      <c r="UTC383" s="477"/>
      <c r="UTH383" s="477"/>
      <c r="UTK383" s="477"/>
      <c r="UTP383" s="477"/>
      <c r="UTS383" s="477"/>
      <c r="UTX383" s="477"/>
      <c r="UUA383" s="477"/>
      <c r="UUF383" s="477"/>
      <c r="UUI383" s="477"/>
      <c r="UUN383" s="477"/>
      <c r="UUQ383" s="477"/>
      <c r="UUV383" s="477"/>
      <c r="UUY383" s="477"/>
      <c r="UVD383" s="477"/>
      <c r="UVG383" s="477"/>
      <c r="UVL383" s="477"/>
      <c r="UVO383" s="477"/>
      <c r="UVT383" s="477"/>
      <c r="UVW383" s="477"/>
      <c r="UWB383" s="477"/>
      <c r="UWE383" s="477"/>
      <c r="UWJ383" s="477"/>
      <c r="UWM383" s="477"/>
      <c r="UWR383" s="477"/>
      <c r="UWU383" s="477"/>
      <c r="UWZ383" s="477"/>
      <c r="UXC383" s="477"/>
      <c r="UXH383" s="477"/>
      <c r="UXK383" s="477"/>
      <c r="UXP383" s="477"/>
      <c r="UXS383" s="477"/>
      <c r="UXX383" s="477"/>
      <c r="UYA383" s="477"/>
      <c r="UYF383" s="477"/>
      <c r="UYI383" s="477"/>
      <c r="UYN383" s="477"/>
      <c r="UYQ383" s="477"/>
      <c r="UYV383" s="477"/>
      <c r="UYY383" s="477"/>
      <c r="UZD383" s="477"/>
      <c r="UZG383" s="477"/>
      <c r="UZL383" s="477"/>
      <c r="UZO383" s="477"/>
      <c r="UZT383" s="477"/>
      <c r="UZW383" s="477"/>
      <c r="VAB383" s="477"/>
      <c r="VAE383" s="477"/>
      <c r="VAJ383" s="477"/>
      <c r="VAM383" s="477"/>
      <c r="VAR383" s="477"/>
      <c r="VAU383" s="477"/>
      <c r="VAZ383" s="477"/>
      <c r="VBC383" s="477"/>
      <c r="VBH383" s="477"/>
      <c r="VBK383" s="477"/>
      <c r="VBP383" s="477"/>
      <c r="VBS383" s="477"/>
      <c r="VBX383" s="477"/>
      <c r="VCA383" s="477"/>
      <c r="VCF383" s="477"/>
      <c r="VCI383" s="477"/>
      <c r="VCN383" s="477"/>
      <c r="VCQ383" s="477"/>
      <c r="VCV383" s="477"/>
      <c r="VCY383" s="477"/>
      <c r="VDD383" s="477"/>
      <c r="VDG383" s="477"/>
      <c r="VDL383" s="477"/>
      <c r="VDO383" s="477"/>
      <c r="VDT383" s="477"/>
      <c r="VDW383" s="477"/>
      <c r="VEB383" s="477"/>
      <c r="VEE383" s="477"/>
      <c r="VEJ383" s="477"/>
      <c r="VEM383" s="477"/>
      <c r="VER383" s="477"/>
      <c r="VEU383" s="477"/>
      <c r="VEZ383" s="477"/>
      <c r="VFC383" s="477"/>
      <c r="VFH383" s="477"/>
      <c r="VFK383" s="477"/>
      <c r="VFP383" s="477"/>
      <c r="VFS383" s="477"/>
      <c r="VFX383" s="477"/>
      <c r="VGA383" s="477"/>
      <c r="VGF383" s="477"/>
      <c r="VGI383" s="477"/>
      <c r="VGN383" s="477"/>
      <c r="VGQ383" s="477"/>
      <c r="VGV383" s="477"/>
      <c r="VGY383" s="477"/>
      <c r="VHD383" s="477"/>
      <c r="VHG383" s="477"/>
      <c r="VHL383" s="477"/>
      <c r="VHO383" s="477"/>
      <c r="VHT383" s="477"/>
      <c r="VHW383" s="477"/>
      <c r="VIB383" s="477"/>
      <c r="VIE383" s="477"/>
      <c r="VIJ383" s="477"/>
      <c r="VIM383" s="477"/>
      <c r="VIR383" s="477"/>
      <c r="VIU383" s="477"/>
      <c r="VIZ383" s="477"/>
      <c r="VJC383" s="477"/>
      <c r="VJH383" s="477"/>
      <c r="VJK383" s="477"/>
      <c r="VJP383" s="477"/>
      <c r="VJS383" s="477"/>
      <c r="VJX383" s="477"/>
      <c r="VKA383" s="477"/>
      <c r="VKF383" s="477"/>
      <c r="VKI383" s="477"/>
      <c r="VKN383" s="477"/>
      <c r="VKQ383" s="477"/>
      <c r="VKV383" s="477"/>
      <c r="VKY383" s="477"/>
      <c r="VLD383" s="477"/>
      <c r="VLG383" s="477"/>
      <c r="VLL383" s="477"/>
      <c r="VLO383" s="477"/>
      <c r="VLT383" s="477"/>
      <c r="VLW383" s="477"/>
      <c r="VMB383" s="477"/>
      <c r="VME383" s="477"/>
      <c r="VMJ383" s="477"/>
      <c r="VMM383" s="477"/>
      <c r="VMR383" s="477"/>
      <c r="VMU383" s="477"/>
      <c r="VMZ383" s="477"/>
      <c r="VNC383" s="477"/>
      <c r="VNH383" s="477"/>
      <c r="VNK383" s="477"/>
      <c r="VNP383" s="477"/>
      <c r="VNS383" s="477"/>
      <c r="VNX383" s="477"/>
      <c r="VOA383" s="477"/>
      <c r="VOF383" s="477"/>
      <c r="VOI383" s="477"/>
      <c r="VON383" s="477"/>
      <c r="VOQ383" s="477"/>
      <c r="VOV383" s="477"/>
      <c r="VOY383" s="477"/>
      <c r="VPD383" s="477"/>
      <c r="VPG383" s="477"/>
      <c r="VPL383" s="477"/>
      <c r="VPO383" s="477"/>
      <c r="VPT383" s="477"/>
      <c r="VPW383" s="477"/>
      <c r="VQB383" s="477"/>
      <c r="VQE383" s="477"/>
      <c r="VQJ383" s="477"/>
      <c r="VQM383" s="477"/>
      <c r="VQR383" s="477"/>
      <c r="VQU383" s="477"/>
      <c r="VQZ383" s="477"/>
      <c r="VRC383" s="477"/>
      <c r="VRH383" s="477"/>
      <c r="VRK383" s="477"/>
      <c r="VRP383" s="477"/>
      <c r="VRS383" s="477"/>
      <c r="VRX383" s="477"/>
      <c r="VSA383" s="477"/>
      <c r="VSF383" s="477"/>
      <c r="VSI383" s="477"/>
      <c r="VSN383" s="477"/>
      <c r="VSQ383" s="477"/>
      <c r="VSV383" s="477"/>
      <c r="VSY383" s="477"/>
      <c r="VTD383" s="477"/>
      <c r="VTG383" s="477"/>
      <c r="VTL383" s="477"/>
      <c r="VTO383" s="477"/>
      <c r="VTT383" s="477"/>
      <c r="VTW383" s="477"/>
      <c r="VUB383" s="477"/>
      <c r="VUE383" s="477"/>
      <c r="VUJ383" s="477"/>
      <c r="VUM383" s="477"/>
      <c r="VUR383" s="477"/>
      <c r="VUU383" s="477"/>
      <c r="VUZ383" s="477"/>
      <c r="VVC383" s="477"/>
      <c r="VVH383" s="477"/>
      <c r="VVK383" s="477"/>
      <c r="VVP383" s="477"/>
      <c r="VVS383" s="477"/>
      <c r="VVX383" s="477"/>
      <c r="VWA383" s="477"/>
      <c r="VWF383" s="477"/>
      <c r="VWI383" s="477"/>
      <c r="VWN383" s="477"/>
      <c r="VWQ383" s="477"/>
      <c r="VWV383" s="477"/>
      <c r="VWY383" s="477"/>
      <c r="VXD383" s="477"/>
      <c r="VXG383" s="477"/>
      <c r="VXL383" s="477"/>
      <c r="VXO383" s="477"/>
      <c r="VXT383" s="477"/>
      <c r="VXW383" s="477"/>
      <c r="VYB383" s="477"/>
      <c r="VYE383" s="477"/>
      <c r="VYJ383" s="477"/>
      <c r="VYM383" s="477"/>
      <c r="VYR383" s="477"/>
      <c r="VYU383" s="477"/>
      <c r="VYZ383" s="477"/>
      <c r="VZC383" s="477"/>
      <c r="VZH383" s="477"/>
      <c r="VZK383" s="477"/>
      <c r="VZP383" s="477"/>
      <c r="VZS383" s="477"/>
      <c r="VZX383" s="477"/>
      <c r="WAA383" s="477"/>
      <c r="WAF383" s="477"/>
      <c r="WAI383" s="477"/>
      <c r="WAN383" s="477"/>
      <c r="WAQ383" s="477"/>
      <c r="WAV383" s="477"/>
      <c r="WAY383" s="477"/>
      <c r="WBD383" s="477"/>
      <c r="WBG383" s="477"/>
      <c r="WBL383" s="477"/>
      <c r="WBO383" s="477"/>
      <c r="WBT383" s="477"/>
      <c r="WBW383" s="477"/>
      <c r="WCB383" s="477"/>
      <c r="WCE383" s="477"/>
      <c r="WCJ383" s="477"/>
      <c r="WCM383" s="477"/>
      <c r="WCR383" s="477"/>
      <c r="WCU383" s="477"/>
      <c r="WCZ383" s="477"/>
      <c r="WDC383" s="477"/>
      <c r="WDH383" s="477"/>
      <c r="WDK383" s="477"/>
      <c r="WDP383" s="477"/>
      <c r="WDS383" s="477"/>
      <c r="WDX383" s="477"/>
      <c r="WEA383" s="477"/>
      <c r="WEF383" s="477"/>
      <c r="WEI383" s="477"/>
      <c r="WEN383" s="477"/>
      <c r="WEQ383" s="477"/>
      <c r="WEV383" s="477"/>
      <c r="WEY383" s="477"/>
      <c r="WFD383" s="477"/>
      <c r="WFG383" s="477"/>
      <c r="WFL383" s="477"/>
      <c r="WFO383" s="477"/>
      <c r="WFT383" s="477"/>
      <c r="WFW383" s="477"/>
      <c r="WGB383" s="477"/>
      <c r="WGE383" s="477"/>
      <c r="WGJ383" s="477"/>
      <c r="WGM383" s="477"/>
      <c r="WGR383" s="477"/>
      <c r="WGU383" s="477"/>
      <c r="WGZ383" s="477"/>
      <c r="WHC383" s="477"/>
      <c r="WHH383" s="477"/>
      <c r="WHK383" s="477"/>
      <c r="WHP383" s="477"/>
      <c r="WHS383" s="477"/>
      <c r="WHX383" s="477"/>
      <c r="WIA383" s="477"/>
      <c r="WIF383" s="477"/>
      <c r="WII383" s="477"/>
      <c r="WIN383" s="477"/>
      <c r="WIQ383" s="477"/>
      <c r="WIV383" s="477"/>
      <c r="WIY383" s="477"/>
      <c r="WJD383" s="477"/>
      <c r="WJG383" s="477"/>
      <c r="WJL383" s="477"/>
      <c r="WJO383" s="477"/>
      <c r="WJT383" s="477"/>
      <c r="WJW383" s="477"/>
      <c r="WKB383" s="477"/>
      <c r="WKE383" s="477"/>
      <c r="WKJ383" s="477"/>
      <c r="WKM383" s="477"/>
      <c r="WKR383" s="477"/>
      <c r="WKU383" s="477"/>
      <c r="WKZ383" s="477"/>
      <c r="WLC383" s="477"/>
      <c r="WLH383" s="477"/>
      <c r="WLK383" s="477"/>
      <c r="WLP383" s="477"/>
      <c r="WLS383" s="477"/>
      <c r="WLX383" s="477"/>
      <c r="WMA383" s="477"/>
      <c r="WMF383" s="477"/>
      <c r="WMI383" s="477"/>
      <c r="WMN383" s="477"/>
      <c r="WMQ383" s="477"/>
      <c r="WMV383" s="477"/>
      <c r="WMY383" s="477"/>
      <c r="WND383" s="477"/>
      <c r="WNG383" s="477"/>
      <c r="WNL383" s="477"/>
      <c r="WNO383" s="477"/>
      <c r="WNT383" s="477"/>
      <c r="WNW383" s="477"/>
      <c r="WOB383" s="477"/>
      <c r="WOE383" s="477"/>
      <c r="WOJ383" s="477"/>
      <c r="WOM383" s="477"/>
      <c r="WOR383" s="477"/>
      <c r="WOU383" s="477"/>
      <c r="WOZ383" s="477"/>
      <c r="WPC383" s="477"/>
      <c r="WPH383" s="477"/>
      <c r="WPK383" s="477"/>
      <c r="WPP383" s="477"/>
      <c r="WPS383" s="477"/>
      <c r="WPX383" s="477"/>
      <c r="WQA383" s="477"/>
      <c r="WQF383" s="477"/>
      <c r="WQI383" s="477"/>
      <c r="WQN383" s="477"/>
      <c r="WQQ383" s="477"/>
      <c r="WQV383" s="477"/>
      <c r="WQY383" s="477"/>
      <c r="WRD383" s="477"/>
      <c r="WRG383" s="477"/>
      <c r="WRL383" s="477"/>
      <c r="WRO383" s="477"/>
      <c r="WRT383" s="477"/>
      <c r="WRW383" s="477"/>
      <c r="WSB383" s="477"/>
      <c r="WSE383" s="477"/>
      <c r="WSJ383" s="477"/>
      <c r="WSM383" s="477"/>
      <c r="WSR383" s="477"/>
      <c r="WSU383" s="477"/>
      <c r="WSZ383" s="477"/>
      <c r="WTC383" s="477"/>
      <c r="WTH383" s="477"/>
      <c r="WTK383" s="477"/>
      <c r="WTP383" s="477"/>
      <c r="WTS383" s="477"/>
      <c r="WTX383" s="477"/>
      <c r="WUA383" s="477"/>
      <c r="WUF383" s="477"/>
      <c r="WUI383" s="477"/>
      <c r="WUN383" s="477"/>
      <c r="WUQ383" s="477"/>
      <c r="WUV383" s="477"/>
      <c r="WUY383" s="477"/>
      <c r="WVD383" s="477"/>
      <c r="WVG383" s="477"/>
      <c r="WVL383" s="477"/>
      <c r="WVO383" s="477"/>
      <c r="WVT383" s="477"/>
      <c r="WVW383" s="477"/>
      <c r="WWB383" s="477"/>
      <c r="WWE383" s="477"/>
      <c r="WWJ383" s="477"/>
      <c r="WWM383" s="477"/>
      <c r="WWR383" s="477"/>
      <c r="WWU383" s="477"/>
      <c r="WWZ383" s="477"/>
      <c r="WXC383" s="477"/>
      <c r="WXH383" s="477"/>
      <c r="WXK383" s="477"/>
      <c r="WXP383" s="477"/>
      <c r="WXS383" s="477"/>
      <c r="WXX383" s="477"/>
      <c r="WYA383" s="477"/>
      <c r="WYF383" s="477"/>
      <c r="WYI383" s="477"/>
      <c r="WYN383" s="477"/>
      <c r="WYQ383" s="477"/>
      <c r="WYV383" s="477"/>
      <c r="WYY383" s="477"/>
      <c r="WZD383" s="477"/>
      <c r="WZG383" s="477"/>
      <c r="WZL383" s="477"/>
      <c r="WZO383" s="477"/>
      <c r="WZT383" s="477"/>
      <c r="WZW383" s="477"/>
      <c r="XAB383" s="477"/>
      <c r="XAE383" s="477"/>
      <c r="XAJ383" s="477"/>
      <c r="XAM383" s="477"/>
      <c r="XAR383" s="477"/>
      <c r="XAU383" s="477"/>
      <c r="XAZ383" s="477"/>
      <c r="XBC383" s="477"/>
      <c r="XBH383" s="477"/>
      <c r="XBK383" s="477"/>
      <c r="XBP383" s="477"/>
      <c r="XBS383" s="477"/>
      <c r="XBX383" s="477"/>
      <c r="XCA383" s="477"/>
      <c r="XCF383" s="477"/>
      <c r="XCI383" s="477"/>
      <c r="XCN383" s="477"/>
      <c r="XCQ383" s="477"/>
      <c r="XCV383" s="477"/>
      <c r="XCY383" s="477"/>
      <c r="XDD383" s="477"/>
      <c r="XDG383" s="477"/>
      <c r="XDL383" s="477"/>
      <c r="XDO383" s="477"/>
      <c r="XDT383" s="477"/>
      <c r="XDW383" s="477"/>
      <c r="XEB383" s="477"/>
      <c r="XEE383" s="477"/>
      <c r="XEJ383" s="477"/>
      <c r="XEM383" s="477"/>
      <c r="XER383" s="477"/>
      <c r="XEU383" s="477"/>
      <c r="XEZ383" s="477"/>
      <c r="XFC383" s="477"/>
    </row>
    <row r="384" spans="1:1023 1028:2047 2052:3071 3076:4095 4100:5119 5124:6143 6148:7167 7172:8191 8196:9215 9220:10239 10244:11263 11268:12287 12292:13311 13316:14335 14340:15359 15364:16383" ht="45" x14ac:dyDescent="0.25">
      <c r="A384" s="35" t="str">
        <f>+'PAI 2025 GPS rempl2)'!A395</f>
        <v>7100.1.1</v>
      </c>
      <c r="B384" s="60" t="str">
        <f>VLOOKUP(A384,'Dimensión 3-Gestión con Valor'!$B$10:$B$379,1,0)</f>
        <v>7100.1.1</v>
      </c>
      <c r="C384" s="158" t="s">
        <v>899</v>
      </c>
      <c r="D384" s="158">
        <v>2</v>
      </c>
      <c r="E384" s="158" t="s">
        <v>489</v>
      </c>
      <c r="F384" s="158" t="s">
        <v>903</v>
      </c>
      <c r="G384" s="158" t="s">
        <v>1795</v>
      </c>
      <c r="H384" s="158" t="s">
        <v>1795</v>
      </c>
      <c r="I384" s="158" t="s">
        <v>1795</v>
      </c>
      <c r="J384" s="158" t="s">
        <v>1795</v>
      </c>
      <c r="K384" s="158" t="s">
        <v>19</v>
      </c>
      <c r="L384" s="158" t="s">
        <v>19</v>
      </c>
      <c r="M384" s="158" t="s">
        <v>19</v>
      </c>
      <c r="N384" s="158" t="s">
        <v>720</v>
      </c>
      <c r="O384" s="158" t="s">
        <v>19</v>
      </c>
      <c r="P384" s="158" t="s">
        <v>382</v>
      </c>
      <c r="Q384" s="158">
        <v>10</v>
      </c>
      <c r="R384" s="158">
        <v>1</v>
      </c>
      <c r="S384" s="158" t="s">
        <v>487</v>
      </c>
      <c r="T384" s="158" t="s">
        <v>904</v>
      </c>
      <c r="U384" s="165">
        <v>45692</v>
      </c>
      <c r="V384" s="165">
        <v>45695</v>
      </c>
      <c r="W384" s="158" t="s">
        <v>899</v>
      </c>
      <c r="X384" s="359">
        <v>5</v>
      </c>
      <c r="Y384" s="158">
        <v>100</v>
      </c>
      <c r="Z384" s="158" t="s">
        <v>2538</v>
      </c>
      <c r="AA384" s="165">
        <v>45695</v>
      </c>
      <c r="AB384" s="158">
        <v>100</v>
      </c>
      <c r="AC384" s="158" t="s">
        <v>2539</v>
      </c>
      <c r="AD384" s="165">
        <v>45695</v>
      </c>
      <c r="AE384" s="158">
        <v>100</v>
      </c>
      <c r="AF384" s="158">
        <v>5</v>
      </c>
    </row>
    <row r="385" spans="1:1023 1028:2047 2052:3071 3076:4095 4100:5119 5124:6143 6148:7167 7172:8191 8196:9215 9220:10239 10244:11263 11268:12287 12292:13311 13316:14335 14340:15359 15364:16383" ht="45" x14ac:dyDescent="0.25">
      <c r="A385" s="35" t="str">
        <f>+'PAI 2025 GPS rempl2)'!A396</f>
        <v>7100.1.2</v>
      </c>
      <c r="B385" s="60" t="str">
        <f>VLOOKUP(A385,'Dimensión 3-Gestión con Valor'!$B$10:$B$379,1,0)</f>
        <v>7100.1.2</v>
      </c>
      <c r="C385" s="158" t="s">
        <v>899</v>
      </c>
      <c r="D385" s="158">
        <v>2</v>
      </c>
      <c r="E385" s="158" t="s">
        <v>489</v>
      </c>
      <c r="F385" s="158" t="s">
        <v>905</v>
      </c>
      <c r="G385" s="158" t="s">
        <v>19</v>
      </c>
      <c r="H385" s="158" t="s">
        <v>1795</v>
      </c>
      <c r="I385" s="158" t="s">
        <v>1795</v>
      </c>
      <c r="J385" s="158" t="s">
        <v>1795</v>
      </c>
      <c r="K385" s="158" t="s">
        <v>19</v>
      </c>
      <c r="L385" s="158" t="s">
        <v>19</v>
      </c>
      <c r="M385" s="158" t="s">
        <v>19</v>
      </c>
      <c r="N385" s="158" t="s">
        <v>720</v>
      </c>
      <c r="O385" s="158" t="s">
        <v>19</v>
      </c>
      <c r="P385" s="158" t="s">
        <v>383</v>
      </c>
      <c r="Q385" s="158">
        <v>60</v>
      </c>
      <c r="R385" s="158">
        <v>6</v>
      </c>
      <c r="S385" s="158" t="s">
        <v>487</v>
      </c>
      <c r="T385" s="158" t="s">
        <v>901</v>
      </c>
      <c r="U385" s="165">
        <v>45699</v>
      </c>
      <c r="V385" s="165">
        <v>45989</v>
      </c>
      <c r="W385" s="158" t="s">
        <v>902</v>
      </c>
      <c r="X385" s="359">
        <v>30</v>
      </c>
      <c r="Y385" s="158">
        <v>83.33</v>
      </c>
      <c r="Z385" s="158" t="s">
        <v>2540</v>
      </c>
      <c r="AA385" s="165"/>
      <c r="AB385" s="158">
        <v>83.33</v>
      </c>
      <c r="AC385" s="158" t="s">
        <v>2541</v>
      </c>
      <c r="AD385" s="165"/>
      <c r="AE385" s="158"/>
      <c r="AF385" s="158">
        <v>24.999000000000002</v>
      </c>
    </row>
    <row r="386" spans="1:1023 1028:2047 2052:3071 3076:4095 4100:5119 5124:6143 6148:7167 7172:8191 8196:9215 9220:10239 10244:11263 11268:12287 12292:13311 13316:14335 14340:15359 15364:16383" ht="34.5" customHeight="1" x14ac:dyDescent="0.25">
      <c r="A386" s="158" t="str">
        <f>+'PAI 2025 GPS rempl2)'!A397</f>
        <v>7100.1.3</v>
      </c>
      <c r="B386" s="60" t="str">
        <f>VLOOKUP(A386,'Dimensión 3-Gestión con Valor'!$B$10:$B$379,1,0)</f>
        <v>7100.1.3</v>
      </c>
      <c r="C386" s="158" t="s">
        <v>899</v>
      </c>
      <c r="D386" s="158">
        <v>2</v>
      </c>
      <c r="E386" s="158" t="s">
        <v>489</v>
      </c>
      <c r="F386" s="158" t="s">
        <v>906</v>
      </c>
      <c r="G386" s="158" t="s">
        <v>1795</v>
      </c>
      <c r="H386" s="158" t="s">
        <v>1795</v>
      </c>
      <c r="I386" s="158" t="s">
        <v>1795</v>
      </c>
      <c r="J386" s="158" t="s">
        <v>1795</v>
      </c>
      <c r="K386" s="158" t="s">
        <v>19</v>
      </c>
      <c r="L386" s="158" t="s">
        <v>19</v>
      </c>
      <c r="M386" s="158" t="s">
        <v>19</v>
      </c>
      <c r="N386" s="158" t="s">
        <v>720</v>
      </c>
      <c r="O386" s="158" t="s">
        <v>19</v>
      </c>
      <c r="P386" s="158" t="s">
        <v>384</v>
      </c>
      <c r="Q386" s="158">
        <v>30</v>
      </c>
      <c r="R386" s="158">
        <v>6</v>
      </c>
      <c r="S386" s="165" t="s">
        <v>487</v>
      </c>
      <c r="T386" s="165" t="s">
        <v>907</v>
      </c>
      <c r="U386" s="165">
        <v>45699</v>
      </c>
      <c r="V386" s="165">
        <v>46007</v>
      </c>
      <c r="W386" s="158" t="s">
        <v>899</v>
      </c>
      <c r="X386" s="359">
        <v>15</v>
      </c>
      <c r="Y386" s="158">
        <v>83.33</v>
      </c>
      <c r="Z386" s="158" t="s">
        <v>2542</v>
      </c>
      <c r="AA386" s="165"/>
      <c r="AB386" s="158">
        <v>83.33</v>
      </c>
      <c r="AC386" s="158" t="s">
        <v>2543</v>
      </c>
      <c r="AD386" s="165"/>
      <c r="AE386" s="158"/>
      <c r="AF386" s="158">
        <v>12.499500000000001</v>
      </c>
    </row>
    <row r="387" spans="1:1023 1028:2047 2052:3071 3076:4095 4100:5119 5124:6143 6148:7167 7172:8191 8196:9215 9220:10239 10244:11263 11268:12287 12292:13311 13316:14335 14340:15359 15364:16383" ht="75" x14ac:dyDescent="0.25">
      <c r="A387" s="359" t="str">
        <f>+'PAI 2025 GPS rempl2)'!A398</f>
        <v>7100.2</v>
      </c>
      <c r="B387" s="359" t="str">
        <f>VLOOKUP(A387,'Dimensión 3-Gestión con Valor'!$B$10:$B$379,1,0)</f>
        <v>7100.2</v>
      </c>
      <c r="C387" s="360" t="s">
        <v>899</v>
      </c>
      <c r="D387" s="359">
        <v>2</v>
      </c>
      <c r="E387" s="359" t="s">
        <v>482</v>
      </c>
      <c r="F387" s="360" t="s">
        <v>908</v>
      </c>
      <c r="G387" s="359" t="s">
        <v>501</v>
      </c>
      <c r="H387" s="359" t="s">
        <v>1795</v>
      </c>
      <c r="I387" s="359" t="s">
        <v>1795</v>
      </c>
      <c r="J387" s="359" t="s">
        <v>1795</v>
      </c>
      <c r="K387" s="360" t="s">
        <v>19</v>
      </c>
      <c r="L387" s="359" t="s">
        <v>485</v>
      </c>
      <c r="M387" s="359" t="s">
        <v>23</v>
      </c>
      <c r="N387" s="360" t="s">
        <v>596</v>
      </c>
      <c r="O387" s="359">
        <v>0</v>
      </c>
      <c r="P387" s="359" t="s">
        <v>185</v>
      </c>
      <c r="Q387" s="359">
        <v>50</v>
      </c>
      <c r="R387" s="359">
        <v>1</v>
      </c>
      <c r="S387" s="360" t="s">
        <v>487</v>
      </c>
      <c r="T387" s="359" t="s">
        <v>909</v>
      </c>
      <c r="U387" s="360">
        <v>45691</v>
      </c>
      <c r="V387" s="360">
        <v>45930</v>
      </c>
      <c r="W387" s="359" t="s">
        <v>899</v>
      </c>
      <c r="X387" s="359">
        <v>50</v>
      </c>
      <c r="Y387" s="359">
        <v>0</v>
      </c>
      <c r="Z387" s="359">
        <v>0</v>
      </c>
      <c r="AA387" s="360"/>
      <c r="AB387" s="370">
        <v>0</v>
      </c>
      <c r="AC387" s="359">
        <v>0</v>
      </c>
      <c r="AD387" s="360"/>
      <c r="AE387" s="368"/>
      <c r="AF387" s="359">
        <v>0</v>
      </c>
      <c r="AJ387" s="477"/>
      <c r="AM387" s="477"/>
      <c r="AR387" s="477"/>
      <c r="AU387" s="477"/>
      <c r="AZ387" s="477"/>
      <c r="BC387" s="477"/>
      <c r="BH387" s="477"/>
      <c r="BK387" s="477"/>
      <c r="BP387" s="477"/>
      <c r="BS387" s="477"/>
      <c r="BX387" s="477"/>
      <c r="CA387" s="477"/>
      <c r="CF387" s="477"/>
      <c r="CI387" s="477"/>
      <c r="CN387" s="477"/>
      <c r="CQ387" s="477"/>
      <c r="CV387" s="477"/>
      <c r="CY387" s="477"/>
      <c r="DD387" s="477"/>
      <c r="DG387" s="477"/>
      <c r="DL387" s="477"/>
      <c r="DO387" s="477"/>
      <c r="DT387" s="477"/>
      <c r="DW387" s="477"/>
      <c r="EB387" s="477"/>
      <c r="EE387" s="477"/>
      <c r="EJ387" s="477"/>
      <c r="EM387" s="477"/>
      <c r="ER387" s="477"/>
      <c r="EU387" s="477"/>
      <c r="EZ387" s="477"/>
      <c r="FC387" s="477"/>
      <c r="FH387" s="477"/>
      <c r="FK387" s="477"/>
      <c r="FP387" s="477"/>
      <c r="FS387" s="477"/>
      <c r="FX387" s="477"/>
      <c r="GA387" s="477"/>
      <c r="GF387" s="477"/>
      <c r="GI387" s="477"/>
      <c r="GN387" s="477"/>
      <c r="GQ387" s="477"/>
      <c r="GV387" s="477"/>
      <c r="GY387" s="477"/>
      <c r="HD387" s="477"/>
      <c r="HG387" s="477"/>
      <c r="HL387" s="477"/>
      <c r="HO387" s="477"/>
      <c r="HT387" s="477"/>
      <c r="HW387" s="477"/>
      <c r="IB387" s="477"/>
      <c r="IE387" s="477"/>
      <c r="IJ387" s="477"/>
      <c r="IM387" s="477"/>
      <c r="IR387" s="477"/>
      <c r="IU387" s="477"/>
      <c r="IZ387" s="477"/>
      <c r="JC387" s="477"/>
      <c r="JH387" s="477"/>
      <c r="JK387" s="477"/>
      <c r="JP387" s="477"/>
      <c r="JS387" s="477"/>
      <c r="JX387" s="477"/>
      <c r="KA387" s="477"/>
      <c r="KF387" s="477"/>
      <c r="KI387" s="477"/>
      <c r="KN387" s="477"/>
      <c r="KQ387" s="477"/>
      <c r="KV387" s="477"/>
      <c r="KY387" s="477"/>
      <c r="LD387" s="477"/>
      <c r="LG387" s="477"/>
      <c r="LL387" s="477"/>
      <c r="LO387" s="477"/>
      <c r="LT387" s="477"/>
      <c r="LW387" s="477"/>
      <c r="MB387" s="477"/>
      <c r="ME387" s="477"/>
      <c r="MJ387" s="477"/>
      <c r="MM387" s="477"/>
      <c r="MR387" s="477"/>
      <c r="MU387" s="477"/>
      <c r="MZ387" s="477"/>
      <c r="NC387" s="477"/>
      <c r="NH387" s="477"/>
      <c r="NK387" s="477"/>
      <c r="NP387" s="477"/>
      <c r="NS387" s="477"/>
      <c r="NX387" s="477"/>
      <c r="OA387" s="477"/>
      <c r="OF387" s="477"/>
      <c r="OI387" s="477"/>
      <c r="ON387" s="477"/>
      <c r="OQ387" s="477"/>
      <c r="OV387" s="477"/>
      <c r="OY387" s="477"/>
      <c r="PD387" s="477"/>
      <c r="PG387" s="477"/>
      <c r="PL387" s="477"/>
      <c r="PO387" s="477"/>
      <c r="PT387" s="477"/>
      <c r="PW387" s="477"/>
      <c r="QB387" s="477"/>
      <c r="QE387" s="477"/>
      <c r="QJ387" s="477"/>
      <c r="QM387" s="477"/>
      <c r="QR387" s="477"/>
      <c r="QU387" s="477"/>
      <c r="QZ387" s="477"/>
      <c r="RC387" s="477"/>
      <c r="RH387" s="477"/>
      <c r="RK387" s="477"/>
      <c r="RP387" s="477"/>
      <c r="RS387" s="477"/>
      <c r="RX387" s="477"/>
      <c r="SA387" s="477"/>
      <c r="SF387" s="477"/>
      <c r="SI387" s="477"/>
      <c r="SN387" s="477"/>
      <c r="SQ387" s="477"/>
      <c r="SV387" s="477"/>
      <c r="SY387" s="477"/>
      <c r="TD387" s="477"/>
      <c r="TG387" s="477"/>
      <c r="TL387" s="477"/>
      <c r="TO387" s="477"/>
      <c r="TT387" s="477"/>
      <c r="TW387" s="477"/>
      <c r="UB387" s="477"/>
      <c r="UE387" s="477"/>
      <c r="UJ387" s="477"/>
      <c r="UM387" s="477"/>
      <c r="UR387" s="477"/>
      <c r="UU387" s="477"/>
      <c r="UZ387" s="477"/>
      <c r="VC387" s="477"/>
      <c r="VH387" s="477"/>
      <c r="VK387" s="477"/>
      <c r="VP387" s="477"/>
      <c r="VS387" s="477"/>
      <c r="VX387" s="477"/>
      <c r="WA387" s="477"/>
      <c r="WF387" s="477"/>
      <c r="WI387" s="477"/>
      <c r="WN387" s="477"/>
      <c r="WQ387" s="477"/>
      <c r="WV387" s="477"/>
      <c r="WY387" s="477"/>
      <c r="XD387" s="477"/>
      <c r="XG387" s="477"/>
      <c r="XL387" s="477"/>
      <c r="XO387" s="477"/>
      <c r="XT387" s="477"/>
      <c r="XW387" s="477"/>
      <c r="YB387" s="477"/>
      <c r="YE387" s="477"/>
      <c r="YJ387" s="477"/>
      <c r="YM387" s="477"/>
      <c r="YR387" s="477"/>
      <c r="YU387" s="477"/>
      <c r="YZ387" s="477"/>
      <c r="ZC387" s="477"/>
      <c r="ZH387" s="477"/>
      <c r="ZK387" s="477"/>
      <c r="ZP387" s="477"/>
      <c r="ZS387" s="477"/>
      <c r="ZX387" s="477"/>
      <c r="AAA387" s="477"/>
      <c r="AAF387" s="477"/>
      <c r="AAI387" s="477"/>
      <c r="AAN387" s="477"/>
      <c r="AAQ387" s="477"/>
      <c r="AAV387" s="477"/>
      <c r="AAY387" s="477"/>
      <c r="ABD387" s="477"/>
      <c r="ABG387" s="477"/>
      <c r="ABL387" s="477"/>
      <c r="ABO387" s="477"/>
      <c r="ABT387" s="477"/>
      <c r="ABW387" s="477"/>
      <c r="ACB387" s="477"/>
      <c r="ACE387" s="477"/>
      <c r="ACJ387" s="477"/>
      <c r="ACM387" s="477"/>
      <c r="ACR387" s="477"/>
      <c r="ACU387" s="477"/>
      <c r="ACZ387" s="477"/>
      <c r="ADC387" s="477"/>
      <c r="ADH387" s="477"/>
      <c r="ADK387" s="477"/>
      <c r="ADP387" s="477"/>
      <c r="ADS387" s="477"/>
      <c r="ADX387" s="477"/>
      <c r="AEA387" s="477"/>
      <c r="AEF387" s="477"/>
      <c r="AEI387" s="477"/>
      <c r="AEN387" s="477"/>
      <c r="AEQ387" s="477"/>
      <c r="AEV387" s="477"/>
      <c r="AEY387" s="477"/>
      <c r="AFD387" s="477"/>
      <c r="AFG387" s="477"/>
      <c r="AFL387" s="477"/>
      <c r="AFO387" s="477"/>
      <c r="AFT387" s="477"/>
      <c r="AFW387" s="477"/>
      <c r="AGB387" s="477"/>
      <c r="AGE387" s="477"/>
      <c r="AGJ387" s="477"/>
      <c r="AGM387" s="477"/>
      <c r="AGR387" s="477"/>
      <c r="AGU387" s="477"/>
      <c r="AGZ387" s="477"/>
      <c r="AHC387" s="477"/>
      <c r="AHH387" s="477"/>
      <c r="AHK387" s="477"/>
      <c r="AHP387" s="477"/>
      <c r="AHS387" s="477"/>
      <c r="AHX387" s="477"/>
      <c r="AIA387" s="477"/>
      <c r="AIF387" s="477"/>
      <c r="AII387" s="477"/>
      <c r="AIN387" s="477"/>
      <c r="AIQ387" s="477"/>
      <c r="AIV387" s="477"/>
      <c r="AIY387" s="477"/>
      <c r="AJD387" s="477"/>
      <c r="AJG387" s="477"/>
      <c r="AJL387" s="477"/>
      <c r="AJO387" s="477"/>
      <c r="AJT387" s="477"/>
      <c r="AJW387" s="477"/>
      <c r="AKB387" s="477"/>
      <c r="AKE387" s="477"/>
      <c r="AKJ387" s="477"/>
      <c r="AKM387" s="477"/>
      <c r="AKR387" s="477"/>
      <c r="AKU387" s="477"/>
      <c r="AKZ387" s="477"/>
      <c r="ALC387" s="477"/>
      <c r="ALH387" s="477"/>
      <c r="ALK387" s="477"/>
      <c r="ALP387" s="477"/>
      <c r="ALS387" s="477"/>
      <c r="ALX387" s="477"/>
      <c r="AMA387" s="477"/>
      <c r="AMF387" s="477"/>
      <c r="AMI387" s="477"/>
      <c r="AMN387" s="477"/>
      <c r="AMQ387" s="477"/>
      <c r="AMV387" s="477"/>
      <c r="AMY387" s="477"/>
      <c r="AND387" s="477"/>
      <c r="ANG387" s="477"/>
      <c r="ANL387" s="477"/>
      <c r="ANO387" s="477"/>
      <c r="ANT387" s="477"/>
      <c r="ANW387" s="477"/>
      <c r="AOB387" s="477"/>
      <c r="AOE387" s="477"/>
      <c r="AOJ387" s="477"/>
      <c r="AOM387" s="477"/>
      <c r="AOR387" s="477"/>
      <c r="AOU387" s="477"/>
      <c r="AOZ387" s="477"/>
      <c r="APC387" s="477"/>
      <c r="APH387" s="477"/>
      <c r="APK387" s="477"/>
      <c r="APP387" s="477"/>
      <c r="APS387" s="477"/>
      <c r="APX387" s="477"/>
      <c r="AQA387" s="477"/>
      <c r="AQF387" s="477"/>
      <c r="AQI387" s="477"/>
      <c r="AQN387" s="477"/>
      <c r="AQQ387" s="477"/>
      <c r="AQV387" s="477"/>
      <c r="AQY387" s="477"/>
      <c r="ARD387" s="477"/>
      <c r="ARG387" s="477"/>
      <c r="ARL387" s="477"/>
      <c r="ARO387" s="477"/>
      <c r="ART387" s="477"/>
      <c r="ARW387" s="477"/>
      <c r="ASB387" s="477"/>
      <c r="ASE387" s="477"/>
      <c r="ASJ387" s="477"/>
      <c r="ASM387" s="477"/>
      <c r="ASR387" s="477"/>
      <c r="ASU387" s="477"/>
      <c r="ASZ387" s="477"/>
      <c r="ATC387" s="477"/>
      <c r="ATH387" s="477"/>
      <c r="ATK387" s="477"/>
      <c r="ATP387" s="477"/>
      <c r="ATS387" s="477"/>
      <c r="ATX387" s="477"/>
      <c r="AUA387" s="477"/>
      <c r="AUF387" s="477"/>
      <c r="AUI387" s="477"/>
      <c r="AUN387" s="477"/>
      <c r="AUQ387" s="477"/>
      <c r="AUV387" s="477"/>
      <c r="AUY387" s="477"/>
      <c r="AVD387" s="477"/>
      <c r="AVG387" s="477"/>
      <c r="AVL387" s="477"/>
      <c r="AVO387" s="477"/>
      <c r="AVT387" s="477"/>
      <c r="AVW387" s="477"/>
      <c r="AWB387" s="477"/>
      <c r="AWE387" s="477"/>
      <c r="AWJ387" s="477"/>
      <c r="AWM387" s="477"/>
      <c r="AWR387" s="477"/>
      <c r="AWU387" s="477"/>
      <c r="AWZ387" s="477"/>
      <c r="AXC387" s="477"/>
      <c r="AXH387" s="477"/>
      <c r="AXK387" s="477"/>
      <c r="AXP387" s="477"/>
      <c r="AXS387" s="477"/>
      <c r="AXX387" s="477"/>
      <c r="AYA387" s="477"/>
      <c r="AYF387" s="477"/>
      <c r="AYI387" s="477"/>
      <c r="AYN387" s="477"/>
      <c r="AYQ387" s="477"/>
      <c r="AYV387" s="477"/>
      <c r="AYY387" s="477"/>
      <c r="AZD387" s="477"/>
      <c r="AZG387" s="477"/>
      <c r="AZL387" s="477"/>
      <c r="AZO387" s="477"/>
      <c r="AZT387" s="477"/>
      <c r="AZW387" s="477"/>
      <c r="BAB387" s="477"/>
      <c r="BAE387" s="477"/>
      <c r="BAJ387" s="477"/>
      <c r="BAM387" s="477"/>
      <c r="BAR387" s="477"/>
      <c r="BAU387" s="477"/>
      <c r="BAZ387" s="477"/>
      <c r="BBC387" s="477"/>
      <c r="BBH387" s="477"/>
      <c r="BBK387" s="477"/>
      <c r="BBP387" s="477"/>
      <c r="BBS387" s="477"/>
      <c r="BBX387" s="477"/>
      <c r="BCA387" s="477"/>
      <c r="BCF387" s="477"/>
      <c r="BCI387" s="477"/>
      <c r="BCN387" s="477"/>
      <c r="BCQ387" s="477"/>
      <c r="BCV387" s="477"/>
      <c r="BCY387" s="477"/>
      <c r="BDD387" s="477"/>
      <c r="BDG387" s="477"/>
      <c r="BDL387" s="477"/>
      <c r="BDO387" s="477"/>
      <c r="BDT387" s="477"/>
      <c r="BDW387" s="477"/>
      <c r="BEB387" s="477"/>
      <c r="BEE387" s="477"/>
      <c r="BEJ387" s="477"/>
      <c r="BEM387" s="477"/>
      <c r="BER387" s="477"/>
      <c r="BEU387" s="477"/>
      <c r="BEZ387" s="477"/>
      <c r="BFC387" s="477"/>
      <c r="BFH387" s="477"/>
      <c r="BFK387" s="477"/>
      <c r="BFP387" s="477"/>
      <c r="BFS387" s="477"/>
      <c r="BFX387" s="477"/>
      <c r="BGA387" s="477"/>
      <c r="BGF387" s="477"/>
      <c r="BGI387" s="477"/>
      <c r="BGN387" s="477"/>
      <c r="BGQ387" s="477"/>
      <c r="BGV387" s="477"/>
      <c r="BGY387" s="477"/>
      <c r="BHD387" s="477"/>
      <c r="BHG387" s="477"/>
      <c r="BHL387" s="477"/>
      <c r="BHO387" s="477"/>
      <c r="BHT387" s="477"/>
      <c r="BHW387" s="477"/>
      <c r="BIB387" s="477"/>
      <c r="BIE387" s="477"/>
      <c r="BIJ387" s="477"/>
      <c r="BIM387" s="477"/>
      <c r="BIR387" s="477"/>
      <c r="BIU387" s="477"/>
      <c r="BIZ387" s="477"/>
      <c r="BJC387" s="477"/>
      <c r="BJH387" s="477"/>
      <c r="BJK387" s="477"/>
      <c r="BJP387" s="477"/>
      <c r="BJS387" s="477"/>
      <c r="BJX387" s="477"/>
      <c r="BKA387" s="477"/>
      <c r="BKF387" s="477"/>
      <c r="BKI387" s="477"/>
      <c r="BKN387" s="477"/>
      <c r="BKQ387" s="477"/>
      <c r="BKV387" s="477"/>
      <c r="BKY387" s="477"/>
      <c r="BLD387" s="477"/>
      <c r="BLG387" s="477"/>
      <c r="BLL387" s="477"/>
      <c r="BLO387" s="477"/>
      <c r="BLT387" s="477"/>
      <c r="BLW387" s="477"/>
      <c r="BMB387" s="477"/>
      <c r="BME387" s="477"/>
      <c r="BMJ387" s="477"/>
      <c r="BMM387" s="477"/>
      <c r="BMR387" s="477"/>
      <c r="BMU387" s="477"/>
      <c r="BMZ387" s="477"/>
      <c r="BNC387" s="477"/>
      <c r="BNH387" s="477"/>
      <c r="BNK387" s="477"/>
      <c r="BNP387" s="477"/>
      <c r="BNS387" s="477"/>
      <c r="BNX387" s="477"/>
      <c r="BOA387" s="477"/>
      <c r="BOF387" s="477"/>
      <c r="BOI387" s="477"/>
      <c r="BON387" s="477"/>
      <c r="BOQ387" s="477"/>
      <c r="BOV387" s="477"/>
      <c r="BOY387" s="477"/>
      <c r="BPD387" s="477"/>
      <c r="BPG387" s="477"/>
      <c r="BPL387" s="477"/>
      <c r="BPO387" s="477"/>
      <c r="BPT387" s="477"/>
      <c r="BPW387" s="477"/>
      <c r="BQB387" s="477"/>
      <c r="BQE387" s="477"/>
      <c r="BQJ387" s="477"/>
      <c r="BQM387" s="477"/>
      <c r="BQR387" s="477"/>
      <c r="BQU387" s="477"/>
      <c r="BQZ387" s="477"/>
      <c r="BRC387" s="477"/>
      <c r="BRH387" s="477"/>
      <c r="BRK387" s="477"/>
      <c r="BRP387" s="477"/>
      <c r="BRS387" s="477"/>
      <c r="BRX387" s="477"/>
      <c r="BSA387" s="477"/>
      <c r="BSF387" s="477"/>
      <c r="BSI387" s="477"/>
      <c r="BSN387" s="477"/>
      <c r="BSQ387" s="477"/>
      <c r="BSV387" s="477"/>
      <c r="BSY387" s="477"/>
      <c r="BTD387" s="477"/>
      <c r="BTG387" s="477"/>
      <c r="BTL387" s="477"/>
      <c r="BTO387" s="477"/>
      <c r="BTT387" s="477"/>
      <c r="BTW387" s="477"/>
      <c r="BUB387" s="477"/>
      <c r="BUE387" s="477"/>
      <c r="BUJ387" s="477"/>
      <c r="BUM387" s="477"/>
      <c r="BUR387" s="477"/>
      <c r="BUU387" s="477"/>
      <c r="BUZ387" s="477"/>
      <c r="BVC387" s="477"/>
      <c r="BVH387" s="477"/>
      <c r="BVK387" s="477"/>
      <c r="BVP387" s="477"/>
      <c r="BVS387" s="477"/>
      <c r="BVX387" s="477"/>
      <c r="BWA387" s="477"/>
      <c r="BWF387" s="477"/>
      <c r="BWI387" s="477"/>
      <c r="BWN387" s="477"/>
      <c r="BWQ387" s="477"/>
      <c r="BWV387" s="477"/>
      <c r="BWY387" s="477"/>
      <c r="BXD387" s="477"/>
      <c r="BXG387" s="477"/>
      <c r="BXL387" s="477"/>
      <c r="BXO387" s="477"/>
      <c r="BXT387" s="477"/>
      <c r="BXW387" s="477"/>
      <c r="BYB387" s="477"/>
      <c r="BYE387" s="477"/>
      <c r="BYJ387" s="477"/>
      <c r="BYM387" s="477"/>
      <c r="BYR387" s="477"/>
      <c r="BYU387" s="477"/>
      <c r="BYZ387" s="477"/>
      <c r="BZC387" s="477"/>
      <c r="BZH387" s="477"/>
      <c r="BZK387" s="477"/>
      <c r="BZP387" s="477"/>
      <c r="BZS387" s="477"/>
      <c r="BZX387" s="477"/>
      <c r="CAA387" s="477"/>
      <c r="CAF387" s="477"/>
      <c r="CAI387" s="477"/>
      <c r="CAN387" s="477"/>
      <c r="CAQ387" s="477"/>
      <c r="CAV387" s="477"/>
      <c r="CAY387" s="477"/>
      <c r="CBD387" s="477"/>
      <c r="CBG387" s="477"/>
      <c r="CBL387" s="477"/>
      <c r="CBO387" s="477"/>
      <c r="CBT387" s="477"/>
      <c r="CBW387" s="477"/>
      <c r="CCB387" s="477"/>
      <c r="CCE387" s="477"/>
      <c r="CCJ387" s="477"/>
      <c r="CCM387" s="477"/>
      <c r="CCR387" s="477"/>
      <c r="CCU387" s="477"/>
      <c r="CCZ387" s="477"/>
      <c r="CDC387" s="477"/>
      <c r="CDH387" s="477"/>
      <c r="CDK387" s="477"/>
      <c r="CDP387" s="477"/>
      <c r="CDS387" s="477"/>
      <c r="CDX387" s="477"/>
      <c r="CEA387" s="477"/>
      <c r="CEF387" s="477"/>
      <c r="CEI387" s="477"/>
      <c r="CEN387" s="477"/>
      <c r="CEQ387" s="477"/>
      <c r="CEV387" s="477"/>
      <c r="CEY387" s="477"/>
      <c r="CFD387" s="477"/>
      <c r="CFG387" s="477"/>
      <c r="CFL387" s="477"/>
      <c r="CFO387" s="477"/>
      <c r="CFT387" s="477"/>
      <c r="CFW387" s="477"/>
      <c r="CGB387" s="477"/>
      <c r="CGE387" s="477"/>
      <c r="CGJ387" s="477"/>
      <c r="CGM387" s="477"/>
      <c r="CGR387" s="477"/>
      <c r="CGU387" s="477"/>
      <c r="CGZ387" s="477"/>
      <c r="CHC387" s="477"/>
      <c r="CHH387" s="477"/>
      <c r="CHK387" s="477"/>
      <c r="CHP387" s="477"/>
      <c r="CHS387" s="477"/>
      <c r="CHX387" s="477"/>
      <c r="CIA387" s="477"/>
      <c r="CIF387" s="477"/>
      <c r="CII387" s="477"/>
      <c r="CIN387" s="477"/>
      <c r="CIQ387" s="477"/>
      <c r="CIV387" s="477"/>
      <c r="CIY387" s="477"/>
      <c r="CJD387" s="477"/>
      <c r="CJG387" s="477"/>
      <c r="CJL387" s="477"/>
      <c r="CJO387" s="477"/>
      <c r="CJT387" s="477"/>
      <c r="CJW387" s="477"/>
      <c r="CKB387" s="477"/>
      <c r="CKE387" s="477"/>
      <c r="CKJ387" s="477"/>
      <c r="CKM387" s="477"/>
      <c r="CKR387" s="477"/>
      <c r="CKU387" s="477"/>
      <c r="CKZ387" s="477"/>
      <c r="CLC387" s="477"/>
      <c r="CLH387" s="477"/>
      <c r="CLK387" s="477"/>
      <c r="CLP387" s="477"/>
      <c r="CLS387" s="477"/>
      <c r="CLX387" s="477"/>
      <c r="CMA387" s="477"/>
      <c r="CMF387" s="477"/>
      <c r="CMI387" s="477"/>
      <c r="CMN387" s="477"/>
      <c r="CMQ387" s="477"/>
      <c r="CMV387" s="477"/>
      <c r="CMY387" s="477"/>
      <c r="CND387" s="477"/>
      <c r="CNG387" s="477"/>
      <c r="CNL387" s="477"/>
      <c r="CNO387" s="477"/>
      <c r="CNT387" s="477"/>
      <c r="CNW387" s="477"/>
      <c r="COB387" s="477"/>
      <c r="COE387" s="477"/>
      <c r="COJ387" s="477"/>
      <c r="COM387" s="477"/>
      <c r="COR387" s="477"/>
      <c r="COU387" s="477"/>
      <c r="COZ387" s="477"/>
      <c r="CPC387" s="477"/>
      <c r="CPH387" s="477"/>
      <c r="CPK387" s="477"/>
      <c r="CPP387" s="477"/>
      <c r="CPS387" s="477"/>
      <c r="CPX387" s="477"/>
      <c r="CQA387" s="477"/>
      <c r="CQF387" s="477"/>
      <c r="CQI387" s="477"/>
      <c r="CQN387" s="477"/>
      <c r="CQQ387" s="477"/>
      <c r="CQV387" s="477"/>
      <c r="CQY387" s="477"/>
      <c r="CRD387" s="477"/>
      <c r="CRG387" s="477"/>
      <c r="CRL387" s="477"/>
      <c r="CRO387" s="477"/>
      <c r="CRT387" s="477"/>
      <c r="CRW387" s="477"/>
      <c r="CSB387" s="477"/>
      <c r="CSE387" s="477"/>
      <c r="CSJ387" s="477"/>
      <c r="CSM387" s="477"/>
      <c r="CSR387" s="477"/>
      <c r="CSU387" s="477"/>
      <c r="CSZ387" s="477"/>
      <c r="CTC387" s="477"/>
      <c r="CTH387" s="477"/>
      <c r="CTK387" s="477"/>
      <c r="CTP387" s="477"/>
      <c r="CTS387" s="477"/>
      <c r="CTX387" s="477"/>
      <c r="CUA387" s="477"/>
      <c r="CUF387" s="477"/>
      <c r="CUI387" s="477"/>
      <c r="CUN387" s="477"/>
      <c r="CUQ387" s="477"/>
      <c r="CUV387" s="477"/>
      <c r="CUY387" s="477"/>
      <c r="CVD387" s="477"/>
      <c r="CVG387" s="477"/>
      <c r="CVL387" s="477"/>
      <c r="CVO387" s="477"/>
      <c r="CVT387" s="477"/>
      <c r="CVW387" s="477"/>
      <c r="CWB387" s="477"/>
      <c r="CWE387" s="477"/>
      <c r="CWJ387" s="477"/>
      <c r="CWM387" s="477"/>
      <c r="CWR387" s="477"/>
      <c r="CWU387" s="477"/>
      <c r="CWZ387" s="477"/>
      <c r="CXC387" s="477"/>
      <c r="CXH387" s="477"/>
      <c r="CXK387" s="477"/>
      <c r="CXP387" s="477"/>
      <c r="CXS387" s="477"/>
      <c r="CXX387" s="477"/>
      <c r="CYA387" s="477"/>
      <c r="CYF387" s="477"/>
      <c r="CYI387" s="477"/>
      <c r="CYN387" s="477"/>
      <c r="CYQ387" s="477"/>
      <c r="CYV387" s="477"/>
      <c r="CYY387" s="477"/>
      <c r="CZD387" s="477"/>
      <c r="CZG387" s="477"/>
      <c r="CZL387" s="477"/>
      <c r="CZO387" s="477"/>
      <c r="CZT387" s="477"/>
      <c r="CZW387" s="477"/>
      <c r="DAB387" s="477"/>
      <c r="DAE387" s="477"/>
      <c r="DAJ387" s="477"/>
      <c r="DAM387" s="477"/>
      <c r="DAR387" s="477"/>
      <c r="DAU387" s="477"/>
      <c r="DAZ387" s="477"/>
      <c r="DBC387" s="477"/>
      <c r="DBH387" s="477"/>
      <c r="DBK387" s="477"/>
      <c r="DBP387" s="477"/>
      <c r="DBS387" s="477"/>
      <c r="DBX387" s="477"/>
      <c r="DCA387" s="477"/>
      <c r="DCF387" s="477"/>
      <c r="DCI387" s="477"/>
      <c r="DCN387" s="477"/>
      <c r="DCQ387" s="477"/>
      <c r="DCV387" s="477"/>
      <c r="DCY387" s="477"/>
      <c r="DDD387" s="477"/>
      <c r="DDG387" s="477"/>
      <c r="DDL387" s="477"/>
      <c r="DDO387" s="477"/>
      <c r="DDT387" s="477"/>
      <c r="DDW387" s="477"/>
      <c r="DEB387" s="477"/>
      <c r="DEE387" s="477"/>
      <c r="DEJ387" s="477"/>
      <c r="DEM387" s="477"/>
      <c r="DER387" s="477"/>
      <c r="DEU387" s="477"/>
      <c r="DEZ387" s="477"/>
      <c r="DFC387" s="477"/>
      <c r="DFH387" s="477"/>
      <c r="DFK387" s="477"/>
      <c r="DFP387" s="477"/>
      <c r="DFS387" s="477"/>
      <c r="DFX387" s="477"/>
      <c r="DGA387" s="477"/>
      <c r="DGF387" s="477"/>
      <c r="DGI387" s="477"/>
      <c r="DGN387" s="477"/>
      <c r="DGQ387" s="477"/>
      <c r="DGV387" s="477"/>
      <c r="DGY387" s="477"/>
      <c r="DHD387" s="477"/>
      <c r="DHG387" s="477"/>
      <c r="DHL387" s="477"/>
      <c r="DHO387" s="477"/>
      <c r="DHT387" s="477"/>
      <c r="DHW387" s="477"/>
      <c r="DIB387" s="477"/>
      <c r="DIE387" s="477"/>
      <c r="DIJ387" s="477"/>
      <c r="DIM387" s="477"/>
      <c r="DIR387" s="477"/>
      <c r="DIU387" s="477"/>
      <c r="DIZ387" s="477"/>
      <c r="DJC387" s="477"/>
      <c r="DJH387" s="477"/>
      <c r="DJK387" s="477"/>
      <c r="DJP387" s="477"/>
      <c r="DJS387" s="477"/>
      <c r="DJX387" s="477"/>
      <c r="DKA387" s="477"/>
      <c r="DKF387" s="477"/>
      <c r="DKI387" s="477"/>
      <c r="DKN387" s="477"/>
      <c r="DKQ387" s="477"/>
      <c r="DKV387" s="477"/>
      <c r="DKY387" s="477"/>
      <c r="DLD387" s="477"/>
      <c r="DLG387" s="477"/>
      <c r="DLL387" s="477"/>
      <c r="DLO387" s="477"/>
      <c r="DLT387" s="477"/>
      <c r="DLW387" s="477"/>
      <c r="DMB387" s="477"/>
      <c r="DME387" s="477"/>
      <c r="DMJ387" s="477"/>
      <c r="DMM387" s="477"/>
      <c r="DMR387" s="477"/>
      <c r="DMU387" s="477"/>
      <c r="DMZ387" s="477"/>
      <c r="DNC387" s="477"/>
      <c r="DNH387" s="477"/>
      <c r="DNK387" s="477"/>
      <c r="DNP387" s="477"/>
      <c r="DNS387" s="477"/>
      <c r="DNX387" s="477"/>
      <c r="DOA387" s="477"/>
      <c r="DOF387" s="477"/>
      <c r="DOI387" s="477"/>
      <c r="DON387" s="477"/>
      <c r="DOQ387" s="477"/>
      <c r="DOV387" s="477"/>
      <c r="DOY387" s="477"/>
      <c r="DPD387" s="477"/>
      <c r="DPG387" s="477"/>
      <c r="DPL387" s="477"/>
      <c r="DPO387" s="477"/>
      <c r="DPT387" s="477"/>
      <c r="DPW387" s="477"/>
      <c r="DQB387" s="477"/>
      <c r="DQE387" s="477"/>
      <c r="DQJ387" s="477"/>
      <c r="DQM387" s="477"/>
      <c r="DQR387" s="477"/>
      <c r="DQU387" s="477"/>
      <c r="DQZ387" s="477"/>
      <c r="DRC387" s="477"/>
      <c r="DRH387" s="477"/>
      <c r="DRK387" s="477"/>
      <c r="DRP387" s="477"/>
      <c r="DRS387" s="477"/>
      <c r="DRX387" s="477"/>
      <c r="DSA387" s="477"/>
      <c r="DSF387" s="477"/>
      <c r="DSI387" s="477"/>
      <c r="DSN387" s="477"/>
      <c r="DSQ387" s="477"/>
      <c r="DSV387" s="477"/>
      <c r="DSY387" s="477"/>
      <c r="DTD387" s="477"/>
      <c r="DTG387" s="477"/>
      <c r="DTL387" s="477"/>
      <c r="DTO387" s="477"/>
      <c r="DTT387" s="477"/>
      <c r="DTW387" s="477"/>
      <c r="DUB387" s="477"/>
      <c r="DUE387" s="477"/>
      <c r="DUJ387" s="477"/>
      <c r="DUM387" s="477"/>
      <c r="DUR387" s="477"/>
      <c r="DUU387" s="477"/>
      <c r="DUZ387" s="477"/>
      <c r="DVC387" s="477"/>
      <c r="DVH387" s="477"/>
      <c r="DVK387" s="477"/>
      <c r="DVP387" s="477"/>
      <c r="DVS387" s="477"/>
      <c r="DVX387" s="477"/>
      <c r="DWA387" s="477"/>
      <c r="DWF387" s="477"/>
      <c r="DWI387" s="477"/>
      <c r="DWN387" s="477"/>
      <c r="DWQ387" s="477"/>
      <c r="DWV387" s="477"/>
      <c r="DWY387" s="477"/>
      <c r="DXD387" s="477"/>
      <c r="DXG387" s="477"/>
      <c r="DXL387" s="477"/>
      <c r="DXO387" s="477"/>
      <c r="DXT387" s="477"/>
      <c r="DXW387" s="477"/>
      <c r="DYB387" s="477"/>
      <c r="DYE387" s="477"/>
      <c r="DYJ387" s="477"/>
      <c r="DYM387" s="477"/>
      <c r="DYR387" s="477"/>
      <c r="DYU387" s="477"/>
      <c r="DYZ387" s="477"/>
      <c r="DZC387" s="477"/>
      <c r="DZH387" s="477"/>
      <c r="DZK387" s="477"/>
      <c r="DZP387" s="477"/>
      <c r="DZS387" s="477"/>
      <c r="DZX387" s="477"/>
      <c r="EAA387" s="477"/>
      <c r="EAF387" s="477"/>
      <c r="EAI387" s="477"/>
      <c r="EAN387" s="477"/>
      <c r="EAQ387" s="477"/>
      <c r="EAV387" s="477"/>
      <c r="EAY387" s="477"/>
      <c r="EBD387" s="477"/>
      <c r="EBG387" s="477"/>
      <c r="EBL387" s="477"/>
      <c r="EBO387" s="477"/>
      <c r="EBT387" s="477"/>
      <c r="EBW387" s="477"/>
      <c r="ECB387" s="477"/>
      <c r="ECE387" s="477"/>
      <c r="ECJ387" s="477"/>
      <c r="ECM387" s="477"/>
      <c r="ECR387" s="477"/>
      <c r="ECU387" s="477"/>
      <c r="ECZ387" s="477"/>
      <c r="EDC387" s="477"/>
      <c r="EDH387" s="477"/>
      <c r="EDK387" s="477"/>
      <c r="EDP387" s="477"/>
      <c r="EDS387" s="477"/>
      <c r="EDX387" s="477"/>
      <c r="EEA387" s="477"/>
      <c r="EEF387" s="477"/>
      <c r="EEI387" s="477"/>
      <c r="EEN387" s="477"/>
      <c r="EEQ387" s="477"/>
      <c r="EEV387" s="477"/>
      <c r="EEY387" s="477"/>
      <c r="EFD387" s="477"/>
      <c r="EFG387" s="477"/>
      <c r="EFL387" s="477"/>
      <c r="EFO387" s="477"/>
      <c r="EFT387" s="477"/>
      <c r="EFW387" s="477"/>
      <c r="EGB387" s="477"/>
      <c r="EGE387" s="477"/>
      <c r="EGJ387" s="477"/>
      <c r="EGM387" s="477"/>
      <c r="EGR387" s="477"/>
      <c r="EGU387" s="477"/>
      <c r="EGZ387" s="477"/>
      <c r="EHC387" s="477"/>
      <c r="EHH387" s="477"/>
      <c r="EHK387" s="477"/>
      <c r="EHP387" s="477"/>
      <c r="EHS387" s="477"/>
      <c r="EHX387" s="477"/>
      <c r="EIA387" s="477"/>
      <c r="EIF387" s="477"/>
      <c r="EII387" s="477"/>
      <c r="EIN387" s="477"/>
      <c r="EIQ387" s="477"/>
      <c r="EIV387" s="477"/>
      <c r="EIY387" s="477"/>
      <c r="EJD387" s="477"/>
      <c r="EJG387" s="477"/>
      <c r="EJL387" s="477"/>
      <c r="EJO387" s="477"/>
      <c r="EJT387" s="477"/>
      <c r="EJW387" s="477"/>
      <c r="EKB387" s="477"/>
      <c r="EKE387" s="477"/>
      <c r="EKJ387" s="477"/>
      <c r="EKM387" s="477"/>
      <c r="EKR387" s="477"/>
      <c r="EKU387" s="477"/>
      <c r="EKZ387" s="477"/>
      <c r="ELC387" s="477"/>
      <c r="ELH387" s="477"/>
      <c r="ELK387" s="477"/>
      <c r="ELP387" s="477"/>
      <c r="ELS387" s="477"/>
      <c r="ELX387" s="477"/>
      <c r="EMA387" s="477"/>
      <c r="EMF387" s="477"/>
      <c r="EMI387" s="477"/>
      <c r="EMN387" s="477"/>
      <c r="EMQ387" s="477"/>
      <c r="EMV387" s="477"/>
      <c r="EMY387" s="477"/>
      <c r="END387" s="477"/>
      <c r="ENG387" s="477"/>
      <c r="ENL387" s="477"/>
      <c r="ENO387" s="477"/>
      <c r="ENT387" s="477"/>
      <c r="ENW387" s="477"/>
      <c r="EOB387" s="477"/>
      <c r="EOE387" s="477"/>
      <c r="EOJ387" s="477"/>
      <c r="EOM387" s="477"/>
      <c r="EOR387" s="477"/>
      <c r="EOU387" s="477"/>
      <c r="EOZ387" s="477"/>
      <c r="EPC387" s="477"/>
      <c r="EPH387" s="477"/>
      <c r="EPK387" s="477"/>
      <c r="EPP387" s="477"/>
      <c r="EPS387" s="477"/>
      <c r="EPX387" s="477"/>
      <c r="EQA387" s="477"/>
      <c r="EQF387" s="477"/>
      <c r="EQI387" s="477"/>
      <c r="EQN387" s="477"/>
      <c r="EQQ387" s="477"/>
      <c r="EQV387" s="477"/>
      <c r="EQY387" s="477"/>
      <c r="ERD387" s="477"/>
      <c r="ERG387" s="477"/>
      <c r="ERL387" s="477"/>
      <c r="ERO387" s="477"/>
      <c r="ERT387" s="477"/>
      <c r="ERW387" s="477"/>
      <c r="ESB387" s="477"/>
      <c r="ESE387" s="477"/>
      <c r="ESJ387" s="477"/>
      <c r="ESM387" s="477"/>
      <c r="ESR387" s="477"/>
      <c r="ESU387" s="477"/>
      <c r="ESZ387" s="477"/>
      <c r="ETC387" s="477"/>
      <c r="ETH387" s="477"/>
      <c r="ETK387" s="477"/>
      <c r="ETP387" s="477"/>
      <c r="ETS387" s="477"/>
      <c r="ETX387" s="477"/>
      <c r="EUA387" s="477"/>
      <c r="EUF387" s="477"/>
      <c r="EUI387" s="477"/>
      <c r="EUN387" s="477"/>
      <c r="EUQ387" s="477"/>
      <c r="EUV387" s="477"/>
      <c r="EUY387" s="477"/>
      <c r="EVD387" s="477"/>
      <c r="EVG387" s="477"/>
      <c r="EVL387" s="477"/>
      <c r="EVO387" s="477"/>
      <c r="EVT387" s="477"/>
      <c r="EVW387" s="477"/>
      <c r="EWB387" s="477"/>
      <c r="EWE387" s="477"/>
      <c r="EWJ387" s="477"/>
      <c r="EWM387" s="477"/>
      <c r="EWR387" s="477"/>
      <c r="EWU387" s="477"/>
      <c r="EWZ387" s="477"/>
      <c r="EXC387" s="477"/>
      <c r="EXH387" s="477"/>
      <c r="EXK387" s="477"/>
      <c r="EXP387" s="477"/>
      <c r="EXS387" s="477"/>
      <c r="EXX387" s="477"/>
      <c r="EYA387" s="477"/>
      <c r="EYF387" s="477"/>
      <c r="EYI387" s="477"/>
      <c r="EYN387" s="477"/>
      <c r="EYQ387" s="477"/>
      <c r="EYV387" s="477"/>
      <c r="EYY387" s="477"/>
      <c r="EZD387" s="477"/>
      <c r="EZG387" s="477"/>
      <c r="EZL387" s="477"/>
      <c r="EZO387" s="477"/>
      <c r="EZT387" s="477"/>
      <c r="EZW387" s="477"/>
      <c r="FAB387" s="477"/>
      <c r="FAE387" s="477"/>
      <c r="FAJ387" s="477"/>
      <c r="FAM387" s="477"/>
      <c r="FAR387" s="477"/>
      <c r="FAU387" s="477"/>
      <c r="FAZ387" s="477"/>
      <c r="FBC387" s="477"/>
      <c r="FBH387" s="477"/>
      <c r="FBK387" s="477"/>
      <c r="FBP387" s="477"/>
      <c r="FBS387" s="477"/>
      <c r="FBX387" s="477"/>
      <c r="FCA387" s="477"/>
      <c r="FCF387" s="477"/>
      <c r="FCI387" s="477"/>
      <c r="FCN387" s="477"/>
      <c r="FCQ387" s="477"/>
      <c r="FCV387" s="477"/>
      <c r="FCY387" s="477"/>
      <c r="FDD387" s="477"/>
      <c r="FDG387" s="477"/>
      <c r="FDL387" s="477"/>
      <c r="FDO387" s="477"/>
      <c r="FDT387" s="477"/>
      <c r="FDW387" s="477"/>
      <c r="FEB387" s="477"/>
      <c r="FEE387" s="477"/>
      <c r="FEJ387" s="477"/>
      <c r="FEM387" s="477"/>
      <c r="FER387" s="477"/>
      <c r="FEU387" s="477"/>
      <c r="FEZ387" s="477"/>
      <c r="FFC387" s="477"/>
      <c r="FFH387" s="477"/>
      <c r="FFK387" s="477"/>
      <c r="FFP387" s="477"/>
      <c r="FFS387" s="477"/>
      <c r="FFX387" s="477"/>
      <c r="FGA387" s="477"/>
      <c r="FGF387" s="477"/>
      <c r="FGI387" s="477"/>
      <c r="FGN387" s="477"/>
      <c r="FGQ387" s="477"/>
      <c r="FGV387" s="477"/>
      <c r="FGY387" s="477"/>
      <c r="FHD387" s="477"/>
      <c r="FHG387" s="477"/>
      <c r="FHL387" s="477"/>
      <c r="FHO387" s="477"/>
      <c r="FHT387" s="477"/>
      <c r="FHW387" s="477"/>
      <c r="FIB387" s="477"/>
      <c r="FIE387" s="477"/>
      <c r="FIJ387" s="477"/>
      <c r="FIM387" s="477"/>
      <c r="FIR387" s="477"/>
      <c r="FIU387" s="477"/>
      <c r="FIZ387" s="477"/>
      <c r="FJC387" s="477"/>
      <c r="FJH387" s="477"/>
      <c r="FJK387" s="477"/>
      <c r="FJP387" s="477"/>
      <c r="FJS387" s="477"/>
      <c r="FJX387" s="477"/>
      <c r="FKA387" s="477"/>
      <c r="FKF387" s="477"/>
      <c r="FKI387" s="477"/>
      <c r="FKN387" s="477"/>
      <c r="FKQ387" s="477"/>
      <c r="FKV387" s="477"/>
      <c r="FKY387" s="477"/>
      <c r="FLD387" s="477"/>
      <c r="FLG387" s="477"/>
      <c r="FLL387" s="477"/>
      <c r="FLO387" s="477"/>
      <c r="FLT387" s="477"/>
      <c r="FLW387" s="477"/>
      <c r="FMB387" s="477"/>
      <c r="FME387" s="477"/>
      <c r="FMJ387" s="477"/>
      <c r="FMM387" s="477"/>
      <c r="FMR387" s="477"/>
      <c r="FMU387" s="477"/>
      <c r="FMZ387" s="477"/>
      <c r="FNC387" s="477"/>
      <c r="FNH387" s="477"/>
      <c r="FNK387" s="477"/>
      <c r="FNP387" s="477"/>
      <c r="FNS387" s="477"/>
      <c r="FNX387" s="477"/>
      <c r="FOA387" s="477"/>
      <c r="FOF387" s="477"/>
      <c r="FOI387" s="477"/>
      <c r="FON387" s="477"/>
      <c r="FOQ387" s="477"/>
      <c r="FOV387" s="477"/>
      <c r="FOY387" s="477"/>
      <c r="FPD387" s="477"/>
      <c r="FPG387" s="477"/>
      <c r="FPL387" s="477"/>
      <c r="FPO387" s="477"/>
      <c r="FPT387" s="477"/>
      <c r="FPW387" s="477"/>
      <c r="FQB387" s="477"/>
      <c r="FQE387" s="477"/>
      <c r="FQJ387" s="477"/>
      <c r="FQM387" s="477"/>
      <c r="FQR387" s="477"/>
      <c r="FQU387" s="477"/>
      <c r="FQZ387" s="477"/>
      <c r="FRC387" s="477"/>
      <c r="FRH387" s="477"/>
      <c r="FRK387" s="477"/>
      <c r="FRP387" s="477"/>
      <c r="FRS387" s="477"/>
      <c r="FRX387" s="477"/>
      <c r="FSA387" s="477"/>
      <c r="FSF387" s="477"/>
      <c r="FSI387" s="477"/>
      <c r="FSN387" s="477"/>
      <c r="FSQ387" s="477"/>
      <c r="FSV387" s="477"/>
      <c r="FSY387" s="477"/>
      <c r="FTD387" s="477"/>
      <c r="FTG387" s="477"/>
      <c r="FTL387" s="477"/>
      <c r="FTO387" s="477"/>
      <c r="FTT387" s="477"/>
      <c r="FTW387" s="477"/>
      <c r="FUB387" s="477"/>
      <c r="FUE387" s="477"/>
      <c r="FUJ387" s="477"/>
      <c r="FUM387" s="477"/>
      <c r="FUR387" s="477"/>
      <c r="FUU387" s="477"/>
      <c r="FUZ387" s="477"/>
      <c r="FVC387" s="477"/>
      <c r="FVH387" s="477"/>
      <c r="FVK387" s="477"/>
      <c r="FVP387" s="477"/>
      <c r="FVS387" s="477"/>
      <c r="FVX387" s="477"/>
      <c r="FWA387" s="477"/>
      <c r="FWF387" s="477"/>
      <c r="FWI387" s="477"/>
      <c r="FWN387" s="477"/>
      <c r="FWQ387" s="477"/>
      <c r="FWV387" s="477"/>
      <c r="FWY387" s="477"/>
      <c r="FXD387" s="477"/>
      <c r="FXG387" s="477"/>
      <c r="FXL387" s="477"/>
      <c r="FXO387" s="477"/>
      <c r="FXT387" s="477"/>
      <c r="FXW387" s="477"/>
      <c r="FYB387" s="477"/>
      <c r="FYE387" s="477"/>
      <c r="FYJ387" s="477"/>
      <c r="FYM387" s="477"/>
      <c r="FYR387" s="477"/>
      <c r="FYU387" s="477"/>
      <c r="FYZ387" s="477"/>
      <c r="FZC387" s="477"/>
      <c r="FZH387" s="477"/>
      <c r="FZK387" s="477"/>
      <c r="FZP387" s="477"/>
      <c r="FZS387" s="477"/>
      <c r="FZX387" s="477"/>
      <c r="GAA387" s="477"/>
      <c r="GAF387" s="477"/>
      <c r="GAI387" s="477"/>
      <c r="GAN387" s="477"/>
      <c r="GAQ387" s="477"/>
      <c r="GAV387" s="477"/>
      <c r="GAY387" s="477"/>
      <c r="GBD387" s="477"/>
      <c r="GBG387" s="477"/>
      <c r="GBL387" s="477"/>
      <c r="GBO387" s="477"/>
      <c r="GBT387" s="477"/>
      <c r="GBW387" s="477"/>
      <c r="GCB387" s="477"/>
      <c r="GCE387" s="477"/>
      <c r="GCJ387" s="477"/>
      <c r="GCM387" s="477"/>
      <c r="GCR387" s="477"/>
      <c r="GCU387" s="477"/>
      <c r="GCZ387" s="477"/>
      <c r="GDC387" s="477"/>
      <c r="GDH387" s="477"/>
      <c r="GDK387" s="477"/>
      <c r="GDP387" s="477"/>
      <c r="GDS387" s="477"/>
      <c r="GDX387" s="477"/>
      <c r="GEA387" s="477"/>
      <c r="GEF387" s="477"/>
      <c r="GEI387" s="477"/>
      <c r="GEN387" s="477"/>
      <c r="GEQ387" s="477"/>
      <c r="GEV387" s="477"/>
      <c r="GEY387" s="477"/>
      <c r="GFD387" s="477"/>
      <c r="GFG387" s="477"/>
      <c r="GFL387" s="477"/>
      <c r="GFO387" s="477"/>
      <c r="GFT387" s="477"/>
      <c r="GFW387" s="477"/>
      <c r="GGB387" s="477"/>
      <c r="GGE387" s="477"/>
      <c r="GGJ387" s="477"/>
      <c r="GGM387" s="477"/>
      <c r="GGR387" s="477"/>
      <c r="GGU387" s="477"/>
      <c r="GGZ387" s="477"/>
      <c r="GHC387" s="477"/>
      <c r="GHH387" s="477"/>
      <c r="GHK387" s="477"/>
      <c r="GHP387" s="477"/>
      <c r="GHS387" s="477"/>
      <c r="GHX387" s="477"/>
      <c r="GIA387" s="477"/>
      <c r="GIF387" s="477"/>
      <c r="GII387" s="477"/>
      <c r="GIN387" s="477"/>
      <c r="GIQ387" s="477"/>
      <c r="GIV387" s="477"/>
      <c r="GIY387" s="477"/>
      <c r="GJD387" s="477"/>
      <c r="GJG387" s="477"/>
      <c r="GJL387" s="477"/>
      <c r="GJO387" s="477"/>
      <c r="GJT387" s="477"/>
      <c r="GJW387" s="477"/>
      <c r="GKB387" s="477"/>
      <c r="GKE387" s="477"/>
      <c r="GKJ387" s="477"/>
      <c r="GKM387" s="477"/>
      <c r="GKR387" s="477"/>
      <c r="GKU387" s="477"/>
      <c r="GKZ387" s="477"/>
      <c r="GLC387" s="477"/>
      <c r="GLH387" s="477"/>
      <c r="GLK387" s="477"/>
      <c r="GLP387" s="477"/>
      <c r="GLS387" s="477"/>
      <c r="GLX387" s="477"/>
      <c r="GMA387" s="477"/>
      <c r="GMF387" s="477"/>
      <c r="GMI387" s="477"/>
      <c r="GMN387" s="477"/>
      <c r="GMQ387" s="477"/>
      <c r="GMV387" s="477"/>
      <c r="GMY387" s="477"/>
      <c r="GND387" s="477"/>
      <c r="GNG387" s="477"/>
      <c r="GNL387" s="477"/>
      <c r="GNO387" s="477"/>
      <c r="GNT387" s="477"/>
      <c r="GNW387" s="477"/>
      <c r="GOB387" s="477"/>
      <c r="GOE387" s="477"/>
      <c r="GOJ387" s="477"/>
      <c r="GOM387" s="477"/>
      <c r="GOR387" s="477"/>
      <c r="GOU387" s="477"/>
      <c r="GOZ387" s="477"/>
      <c r="GPC387" s="477"/>
      <c r="GPH387" s="477"/>
      <c r="GPK387" s="477"/>
      <c r="GPP387" s="477"/>
      <c r="GPS387" s="477"/>
      <c r="GPX387" s="477"/>
      <c r="GQA387" s="477"/>
      <c r="GQF387" s="477"/>
      <c r="GQI387" s="477"/>
      <c r="GQN387" s="477"/>
      <c r="GQQ387" s="477"/>
      <c r="GQV387" s="477"/>
      <c r="GQY387" s="477"/>
      <c r="GRD387" s="477"/>
      <c r="GRG387" s="477"/>
      <c r="GRL387" s="477"/>
      <c r="GRO387" s="477"/>
      <c r="GRT387" s="477"/>
      <c r="GRW387" s="477"/>
      <c r="GSB387" s="477"/>
      <c r="GSE387" s="477"/>
      <c r="GSJ387" s="477"/>
      <c r="GSM387" s="477"/>
      <c r="GSR387" s="477"/>
      <c r="GSU387" s="477"/>
      <c r="GSZ387" s="477"/>
      <c r="GTC387" s="477"/>
      <c r="GTH387" s="477"/>
      <c r="GTK387" s="477"/>
      <c r="GTP387" s="477"/>
      <c r="GTS387" s="477"/>
      <c r="GTX387" s="477"/>
      <c r="GUA387" s="477"/>
      <c r="GUF387" s="477"/>
      <c r="GUI387" s="477"/>
      <c r="GUN387" s="477"/>
      <c r="GUQ387" s="477"/>
      <c r="GUV387" s="477"/>
      <c r="GUY387" s="477"/>
      <c r="GVD387" s="477"/>
      <c r="GVG387" s="477"/>
      <c r="GVL387" s="477"/>
      <c r="GVO387" s="477"/>
      <c r="GVT387" s="477"/>
      <c r="GVW387" s="477"/>
      <c r="GWB387" s="477"/>
      <c r="GWE387" s="477"/>
      <c r="GWJ387" s="477"/>
      <c r="GWM387" s="477"/>
      <c r="GWR387" s="477"/>
      <c r="GWU387" s="477"/>
      <c r="GWZ387" s="477"/>
      <c r="GXC387" s="477"/>
      <c r="GXH387" s="477"/>
      <c r="GXK387" s="477"/>
      <c r="GXP387" s="477"/>
      <c r="GXS387" s="477"/>
      <c r="GXX387" s="477"/>
      <c r="GYA387" s="477"/>
      <c r="GYF387" s="477"/>
      <c r="GYI387" s="477"/>
      <c r="GYN387" s="477"/>
      <c r="GYQ387" s="477"/>
      <c r="GYV387" s="477"/>
      <c r="GYY387" s="477"/>
      <c r="GZD387" s="477"/>
      <c r="GZG387" s="477"/>
      <c r="GZL387" s="477"/>
      <c r="GZO387" s="477"/>
      <c r="GZT387" s="477"/>
      <c r="GZW387" s="477"/>
      <c r="HAB387" s="477"/>
      <c r="HAE387" s="477"/>
      <c r="HAJ387" s="477"/>
      <c r="HAM387" s="477"/>
      <c r="HAR387" s="477"/>
      <c r="HAU387" s="477"/>
      <c r="HAZ387" s="477"/>
      <c r="HBC387" s="477"/>
      <c r="HBH387" s="477"/>
      <c r="HBK387" s="477"/>
      <c r="HBP387" s="477"/>
      <c r="HBS387" s="477"/>
      <c r="HBX387" s="477"/>
      <c r="HCA387" s="477"/>
      <c r="HCF387" s="477"/>
      <c r="HCI387" s="477"/>
      <c r="HCN387" s="477"/>
      <c r="HCQ387" s="477"/>
      <c r="HCV387" s="477"/>
      <c r="HCY387" s="477"/>
      <c r="HDD387" s="477"/>
      <c r="HDG387" s="477"/>
      <c r="HDL387" s="477"/>
      <c r="HDO387" s="477"/>
      <c r="HDT387" s="477"/>
      <c r="HDW387" s="477"/>
      <c r="HEB387" s="477"/>
      <c r="HEE387" s="477"/>
      <c r="HEJ387" s="477"/>
      <c r="HEM387" s="477"/>
      <c r="HER387" s="477"/>
      <c r="HEU387" s="477"/>
      <c r="HEZ387" s="477"/>
      <c r="HFC387" s="477"/>
      <c r="HFH387" s="477"/>
      <c r="HFK387" s="477"/>
      <c r="HFP387" s="477"/>
      <c r="HFS387" s="477"/>
      <c r="HFX387" s="477"/>
      <c r="HGA387" s="477"/>
      <c r="HGF387" s="477"/>
      <c r="HGI387" s="477"/>
      <c r="HGN387" s="477"/>
      <c r="HGQ387" s="477"/>
      <c r="HGV387" s="477"/>
      <c r="HGY387" s="477"/>
      <c r="HHD387" s="477"/>
      <c r="HHG387" s="477"/>
      <c r="HHL387" s="477"/>
      <c r="HHO387" s="477"/>
      <c r="HHT387" s="477"/>
      <c r="HHW387" s="477"/>
      <c r="HIB387" s="477"/>
      <c r="HIE387" s="477"/>
      <c r="HIJ387" s="477"/>
      <c r="HIM387" s="477"/>
      <c r="HIR387" s="477"/>
      <c r="HIU387" s="477"/>
      <c r="HIZ387" s="477"/>
      <c r="HJC387" s="477"/>
      <c r="HJH387" s="477"/>
      <c r="HJK387" s="477"/>
      <c r="HJP387" s="477"/>
      <c r="HJS387" s="477"/>
      <c r="HJX387" s="477"/>
      <c r="HKA387" s="477"/>
      <c r="HKF387" s="477"/>
      <c r="HKI387" s="477"/>
      <c r="HKN387" s="477"/>
      <c r="HKQ387" s="477"/>
      <c r="HKV387" s="477"/>
      <c r="HKY387" s="477"/>
      <c r="HLD387" s="477"/>
      <c r="HLG387" s="477"/>
      <c r="HLL387" s="477"/>
      <c r="HLO387" s="477"/>
      <c r="HLT387" s="477"/>
      <c r="HLW387" s="477"/>
      <c r="HMB387" s="477"/>
      <c r="HME387" s="477"/>
      <c r="HMJ387" s="477"/>
      <c r="HMM387" s="477"/>
      <c r="HMR387" s="477"/>
      <c r="HMU387" s="477"/>
      <c r="HMZ387" s="477"/>
      <c r="HNC387" s="477"/>
      <c r="HNH387" s="477"/>
      <c r="HNK387" s="477"/>
      <c r="HNP387" s="477"/>
      <c r="HNS387" s="477"/>
      <c r="HNX387" s="477"/>
      <c r="HOA387" s="477"/>
      <c r="HOF387" s="477"/>
      <c r="HOI387" s="477"/>
      <c r="HON387" s="477"/>
      <c r="HOQ387" s="477"/>
      <c r="HOV387" s="477"/>
      <c r="HOY387" s="477"/>
      <c r="HPD387" s="477"/>
      <c r="HPG387" s="477"/>
      <c r="HPL387" s="477"/>
      <c r="HPO387" s="477"/>
      <c r="HPT387" s="477"/>
      <c r="HPW387" s="477"/>
      <c r="HQB387" s="477"/>
      <c r="HQE387" s="477"/>
      <c r="HQJ387" s="477"/>
      <c r="HQM387" s="477"/>
      <c r="HQR387" s="477"/>
      <c r="HQU387" s="477"/>
      <c r="HQZ387" s="477"/>
      <c r="HRC387" s="477"/>
      <c r="HRH387" s="477"/>
      <c r="HRK387" s="477"/>
      <c r="HRP387" s="477"/>
      <c r="HRS387" s="477"/>
      <c r="HRX387" s="477"/>
      <c r="HSA387" s="477"/>
      <c r="HSF387" s="477"/>
      <c r="HSI387" s="477"/>
      <c r="HSN387" s="477"/>
      <c r="HSQ387" s="477"/>
      <c r="HSV387" s="477"/>
      <c r="HSY387" s="477"/>
      <c r="HTD387" s="477"/>
      <c r="HTG387" s="477"/>
      <c r="HTL387" s="477"/>
      <c r="HTO387" s="477"/>
      <c r="HTT387" s="477"/>
      <c r="HTW387" s="477"/>
      <c r="HUB387" s="477"/>
      <c r="HUE387" s="477"/>
      <c r="HUJ387" s="477"/>
      <c r="HUM387" s="477"/>
      <c r="HUR387" s="477"/>
      <c r="HUU387" s="477"/>
      <c r="HUZ387" s="477"/>
      <c r="HVC387" s="477"/>
      <c r="HVH387" s="477"/>
      <c r="HVK387" s="477"/>
      <c r="HVP387" s="477"/>
      <c r="HVS387" s="477"/>
      <c r="HVX387" s="477"/>
      <c r="HWA387" s="477"/>
      <c r="HWF387" s="477"/>
      <c r="HWI387" s="477"/>
      <c r="HWN387" s="477"/>
      <c r="HWQ387" s="477"/>
      <c r="HWV387" s="477"/>
      <c r="HWY387" s="477"/>
      <c r="HXD387" s="477"/>
      <c r="HXG387" s="477"/>
      <c r="HXL387" s="477"/>
      <c r="HXO387" s="477"/>
      <c r="HXT387" s="477"/>
      <c r="HXW387" s="477"/>
      <c r="HYB387" s="477"/>
      <c r="HYE387" s="477"/>
      <c r="HYJ387" s="477"/>
      <c r="HYM387" s="477"/>
      <c r="HYR387" s="477"/>
      <c r="HYU387" s="477"/>
      <c r="HYZ387" s="477"/>
      <c r="HZC387" s="477"/>
      <c r="HZH387" s="477"/>
      <c r="HZK387" s="477"/>
      <c r="HZP387" s="477"/>
      <c r="HZS387" s="477"/>
      <c r="HZX387" s="477"/>
      <c r="IAA387" s="477"/>
      <c r="IAF387" s="477"/>
      <c r="IAI387" s="477"/>
      <c r="IAN387" s="477"/>
      <c r="IAQ387" s="477"/>
      <c r="IAV387" s="477"/>
      <c r="IAY387" s="477"/>
      <c r="IBD387" s="477"/>
      <c r="IBG387" s="477"/>
      <c r="IBL387" s="477"/>
      <c r="IBO387" s="477"/>
      <c r="IBT387" s="477"/>
      <c r="IBW387" s="477"/>
      <c r="ICB387" s="477"/>
      <c r="ICE387" s="477"/>
      <c r="ICJ387" s="477"/>
      <c r="ICM387" s="477"/>
      <c r="ICR387" s="477"/>
      <c r="ICU387" s="477"/>
      <c r="ICZ387" s="477"/>
      <c r="IDC387" s="477"/>
      <c r="IDH387" s="477"/>
      <c r="IDK387" s="477"/>
      <c r="IDP387" s="477"/>
      <c r="IDS387" s="477"/>
      <c r="IDX387" s="477"/>
      <c r="IEA387" s="477"/>
      <c r="IEF387" s="477"/>
      <c r="IEI387" s="477"/>
      <c r="IEN387" s="477"/>
      <c r="IEQ387" s="477"/>
      <c r="IEV387" s="477"/>
      <c r="IEY387" s="477"/>
      <c r="IFD387" s="477"/>
      <c r="IFG387" s="477"/>
      <c r="IFL387" s="477"/>
      <c r="IFO387" s="477"/>
      <c r="IFT387" s="477"/>
      <c r="IFW387" s="477"/>
      <c r="IGB387" s="477"/>
      <c r="IGE387" s="477"/>
      <c r="IGJ387" s="477"/>
      <c r="IGM387" s="477"/>
      <c r="IGR387" s="477"/>
      <c r="IGU387" s="477"/>
      <c r="IGZ387" s="477"/>
      <c r="IHC387" s="477"/>
      <c r="IHH387" s="477"/>
      <c r="IHK387" s="477"/>
      <c r="IHP387" s="477"/>
      <c r="IHS387" s="477"/>
      <c r="IHX387" s="477"/>
      <c r="IIA387" s="477"/>
      <c r="IIF387" s="477"/>
      <c r="III387" s="477"/>
      <c r="IIN387" s="477"/>
      <c r="IIQ387" s="477"/>
      <c r="IIV387" s="477"/>
      <c r="IIY387" s="477"/>
      <c r="IJD387" s="477"/>
      <c r="IJG387" s="477"/>
      <c r="IJL387" s="477"/>
      <c r="IJO387" s="477"/>
      <c r="IJT387" s="477"/>
      <c r="IJW387" s="477"/>
      <c r="IKB387" s="477"/>
      <c r="IKE387" s="477"/>
      <c r="IKJ387" s="477"/>
      <c r="IKM387" s="477"/>
      <c r="IKR387" s="477"/>
      <c r="IKU387" s="477"/>
      <c r="IKZ387" s="477"/>
      <c r="ILC387" s="477"/>
      <c r="ILH387" s="477"/>
      <c r="ILK387" s="477"/>
      <c r="ILP387" s="477"/>
      <c r="ILS387" s="477"/>
      <c r="ILX387" s="477"/>
      <c r="IMA387" s="477"/>
      <c r="IMF387" s="477"/>
      <c r="IMI387" s="477"/>
      <c r="IMN387" s="477"/>
      <c r="IMQ387" s="477"/>
      <c r="IMV387" s="477"/>
      <c r="IMY387" s="477"/>
      <c r="IND387" s="477"/>
      <c r="ING387" s="477"/>
      <c r="INL387" s="477"/>
      <c r="INO387" s="477"/>
      <c r="INT387" s="477"/>
      <c r="INW387" s="477"/>
      <c r="IOB387" s="477"/>
      <c r="IOE387" s="477"/>
      <c r="IOJ387" s="477"/>
      <c r="IOM387" s="477"/>
      <c r="IOR387" s="477"/>
      <c r="IOU387" s="477"/>
      <c r="IOZ387" s="477"/>
      <c r="IPC387" s="477"/>
      <c r="IPH387" s="477"/>
      <c r="IPK387" s="477"/>
      <c r="IPP387" s="477"/>
      <c r="IPS387" s="477"/>
      <c r="IPX387" s="477"/>
      <c r="IQA387" s="477"/>
      <c r="IQF387" s="477"/>
      <c r="IQI387" s="477"/>
      <c r="IQN387" s="477"/>
      <c r="IQQ387" s="477"/>
      <c r="IQV387" s="477"/>
      <c r="IQY387" s="477"/>
      <c r="IRD387" s="477"/>
      <c r="IRG387" s="477"/>
      <c r="IRL387" s="477"/>
      <c r="IRO387" s="477"/>
      <c r="IRT387" s="477"/>
      <c r="IRW387" s="477"/>
      <c r="ISB387" s="477"/>
      <c r="ISE387" s="477"/>
      <c r="ISJ387" s="477"/>
      <c r="ISM387" s="477"/>
      <c r="ISR387" s="477"/>
      <c r="ISU387" s="477"/>
      <c r="ISZ387" s="477"/>
      <c r="ITC387" s="477"/>
      <c r="ITH387" s="477"/>
      <c r="ITK387" s="477"/>
      <c r="ITP387" s="477"/>
      <c r="ITS387" s="477"/>
      <c r="ITX387" s="477"/>
      <c r="IUA387" s="477"/>
      <c r="IUF387" s="477"/>
      <c r="IUI387" s="477"/>
      <c r="IUN387" s="477"/>
      <c r="IUQ387" s="477"/>
      <c r="IUV387" s="477"/>
      <c r="IUY387" s="477"/>
      <c r="IVD387" s="477"/>
      <c r="IVG387" s="477"/>
      <c r="IVL387" s="477"/>
      <c r="IVO387" s="477"/>
      <c r="IVT387" s="477"/>
      <c r="IVW387" s="477"/>
      <c r="IWB387" s="477"/>
      <c r="IWE387" s="477"/>
      <c r="IWJ387" s="477"/>
      <c r="IWM387" s="477"/>
      <c r="IWR387" s="477"/>
      <c r="IWU387" s="477"/>
      <c r="IWZ387" s="477"/>
      <c r="IXC387" s="477"/>
      <c r="IXH387" s="477"/>
      <c r="IXK387" s="477"/>
      <c r="IXP387" s="477"/>
      <c r="IXS387" s="477"/>
      <c r="IXX387" s="477"/>
      <c r="IYA387" s="477"/>
      <c r="IYF387" s="477"/>
      <c r="IYI387" s="477"/>
      <c r="IYN387" s="477"/>
      <c r="IYQ387" s="477"/>
      <c r="IYV387" s="477"/>
      <c r="IYY387" s="477"/>
      <c r="IZD387" s="477"/>
      <c r="IZG387" s="477"/>
      <c r="IZL387" s="477"/>
      <c r="IZO387" s="477"/>
      <c r="IZT387" s="477"/>
      <c r="IZW387" s="477"/>
      <c r="JAB387" s="477"/>
      <c r="JAE387" s="477"/>
      <c r="JAJ387" s="477"/>
      <c r="JAM387" s="477"/>
      <c r="JAR387" s="477"/>
      <c r="JAU387" s="477"/>
      <c r="JAZ387" s="477"/>
      <c r="JBC387" s="477"/>
      <c r="JBH387" s="477"/>
      <c r="JBK387" s="477"/>
      <c r="JBP387" s="477"/>
      <c r="JBS387" s="477"/>
      <c r="JBX387" s="477"/>
      <c r="JCA387" s="477"/>
      <c r="JCF387" s="477"/>
      <c r="JCI387" s="477"/>
      <c r="JCN387" s="477"/>
      <c r="JCQ387" s="477"/>
      <c r="JCV387" s="477"/>
      <c r="JCY387" s="477"/>
      <c r="JDD387" s="477"/>
      <c r="JDG387" s="477"/>
      <c r="JDL387" s="477"/>
      <c r="JDO387" s="477"/>
      <c r="JDT387" s="477"/>
      <c r="JDW387" s="477"/>
      <c r="JEB387" s="477"/>
      <c r="JEE387" s="477"/>
      <c r="JEJ387" s="477"/>
      <c r="JEM387" s="477"/>
      <c r="JER387" s="477"/>
      <c r="JEU387" s="477"/>
      <c r="JEZ387" s="477"/>
      <c r="JFC387" s="477"/>
      <c r="JFH387" s="477"/>
      <c r="JFK387" s="477"/>
      <c r="JFP387" s="477"/>
      <c r="JFS387" s="477"/>
      <c r="JFX387" s="477"/>
      <c r="JGA387" s="477"/>
      <c r="JGF387" s="477"/>
      <c r="JGI387" s="477"/>
      <c r="JGN387" s="477"/>
      <c r="JGQ387" s="477"/>
      <c r="JGV387" s="477"/>
      <c r="JGY387" s="477"/>
      <c r="JHD387" s="477"/>
      <c r="JHG387" s="477"/>
      <c r="JHL387" s="477"/>
      <c r="JHO387" s="477"/>
      <c r="JHT387" s="477"/>
      <c r="JHW387" s="477"/>
      <c r="JIB387" s="477"/>
      <c r="JIE387" s="477"/>
      <c r="JIJ387" s="477"/>
      <c r="JIM387" s="477"/>
      <c r="JIR387" s="477"/>
      <c r="JIU387" s="477"/>
      <c r="JIZ387" s="477"/>
      <c r="JJC387" s="477"/>
      <c r="JJH387" s="477"/>
      <c r="JJK387" s="477"/>
      <c r="JJP387" s="477"/>
      <c r="JJS387" s="477"/>
      <c r="JJX387" s="477"/>
      <c r="JKA387" s="477"/>
      <c r="JKF387" s="477"/>
      <c r="JKI387" s="477"/>
      <c r="JKN387" s="477"/>
      <c r="JKQ387" s="477"/>
      <c r="JKV387" s="477"/>
      <c r="JKY387" s="477"/>
      <c r="JLD387" s="477"/>
      <c r="JLG387" s="477"/>
      <c r="JLL387" s="477"/>
      <c r="JLO387" s="477"/>
      <c r="JLT387" s="477"/>
      <c r="JLW387" s="477"/>
      <c r="JMB387" s="477"/>
      <c r="JME387" s="477"/>
      <c r="JMJ387" s="477"/>
      <c r="JMM387" s="477"/>
      <c r="JMR387" s="477"/>
      <c r="JMU387" s="477"/>
      <c r="JMZ387" s="477"/>
      <c r="JNC387" s="477"/>
      <c r="JNH387" s="477"/>
      <c r="JNK387" s="477"/>
      <c r="JNP387" s="477"/>
      <c r="JNS387" s="477"/>
      <c r="JNX387" s="477"/>
      <c r="JOA387" s="477"/>
      <c r="JOF387" s="477"/>
      <c r="JOI387" s="477"/>
      <c r="JON387" s="477"/>
      <c r="JOQ387" s="477"/>
      <c r="JOV387" s="477"/>
      <c r="JOY387" s="477"/>
      <c r="JPD387" s="477"/>
      <c r="JPG387" s="477"/>
      <c r="JPL387" s="477"/>
      <c r="JPO387" s="477"/>
      <c r="JPT387" s="477"/>
      <c r="JPW387" s="477"/>
      <c r="JQB387" s="477"/>
      <c r="JQE387" s="477"/>
      <c r="JQJ387" s="477"/>
      <c r="JQM387" s="477"/>
      <c r="JQR387" s="477"/>
      <c r="JQU387" s="477"/>
      <c r="JQZ387" s="477"/>
      <c r="JRC387" s="477"/>
      <c r="JRH387" s="477"/>
      <c r="JRK387" s="477"/>
      <c r="JRP387" s="477"/>
      <c r="JRS387" s="477"/>
      <c r="JRX387" s="477"/>
      <c r="JSA387" s="477"/>
      <c r="JSF387" s="477"/>
      <c r="JSI387" s="477"/>
      <c r="JSN387" s="477"/>
      <c r="JSQ387" s="477"/>
      <c r="JSV387" s="477"/>
      <c r="JSY387" s="477"/>
      <c r="JTD387" s="477"/>
      <c r="JTG387" s="477"/>
      <c r="JTL387" s="477"/>
      <c r="JTO387" s="477"/>
      <c r="JTT387" s="477"/>
      <c r="JTW387" s="477"/>
      <c r="JUB387" s="477"/>
      <c r="JUE387" s="477"/>
      <c r="JUJ387" s="477"/>
      <c r="JUM387" s="477"/>
      <c r="JUR387" s="477"/>
      <c r="JUU387" s="477"/>
      <c r="JUZ387" s="477"/>
      <c r="JVC387" s="477"/>
      <c r="JVH387" s="477"/>
      <c r="JVK387" s="477"/>
      <c r="JVP387" s="477"/>
      <c r="JVS387" s="477"/>
      <c r="JVX387" s="477"/>
      <c r="JWA387" s="477"/>
      <c r="JWF387" s="477"/>
      <c r="JWI387" s="477"/>
      <c r="JWN387" s="477"/>
      <c r="JWQ387" s="477"/>
      <c r="JWV387" s="477"/>
      <c r="JWY387" s="477"/>
      <c r="JXD387" s="477"/>
      <c r="JXG387" s="477"/>
      <c r="JXL387" s="477"/>
      <c r="JXO387" s="477"/>
      <c r="JXT387" s="477"/>
      <c r="JXW387" s="477"/>
      <c r="JYB387" s="477"/>
      <c r="JYE387" s="477"/>
      <c r="JYJ387" s="477"/>
      <c r="JYM387" s="477"/>
      <c r="JYR387" s="477"/>
      <c r="JYU387" s="477"/>
      <c r="JYZ387" s="477"/>
      <c r="JZC387" s="477"/>
      <c r="JZH387" s="477"/>
      <c r="JZK387" s="477"/>
      <c r="JZP387" s="477"/>
      <c r="JZS387" s="477"/>
      <c r="JZX387" s="477"/>
      <c r="KAA387" s="477"/>
      <c r="KAF387" s="477"/>
      <c r="KAI387" s="477"/>
      <c r="KAN387" s="477"/>
      <c r="KAQ387" s="477"/>
      <c r="KAV387" s="477"/>
      <c r="KAY387" s="477"/>
      <c r="KBD387" s="477"/>
      <c r="KBG387" s="477"/>
      <c r="KBL387" s="477"/>
      <c r="KBO387" s="477"/>
      <c r="KBT387" s="477"/>
      <c r="KBW387" s="477"/>
      <c r="KCB387" s="477"/>
      <c r="KCE387" s="477"/>
      <c r="KCJ387" s="477"/>
      <c r="KCM387" s="477"/>
      <c r="KCR387" s="477"/>
      <c r="KCU387" s="477"/>
      <c r="KCZ387" s="477"/>
      <c r="KDC387" s="477"/>
      <c r="KDH387" s="477"/>
      <c r="KDK387" s="477"/>
      <c r="KDP387" s="477"/>
      <c r="KDS387" s="477"/>
      <c r="KDX387" s="477"/>
      <c r="KEA387" s="477"/>
      <c r="KEF387" s="477"/>
      <c r="KEI387" s="477"/>
      <c r="KEN387" s="477"/>
      <c r="KEQ387" s="477"/>
      <c r="KEV387" s="477"/>
      <c r="KEY387" s="477"/>
      <c r="KFD387" s="477"/>
      <c r="KFG387" s="477"/>
      <c r="KFL387" s="477"/>
      <c r="KFO387" s="477"/>
      <c r="KFT387" s="477"/>
      <c r="KFW387" s="477"/>
      <c r="KGB387" s="477"/>
      <c r="KGE387" s="477"/>
      <c r="KGJ387" s="477"/>
      <c r="KGM387" s="477"/>
      <c r="KGR387" s="477"/>
      <c r="KGU387" s="477"/>
      <c r="KGZ387" s="477"/>
      <c r="KHC387" s="477"/>
      <c r="KHH387" s="477"/>
      <c r="KHK387" s="477"/>
      <c r="KHP387" s="477"/>
      <c r="KHS387" s="477"/>
      <c r="KHX387" s="477"/>
      <c r="KIA387" s="477"/>
      <c r="KIF387" s="477"/>
      <c r="KII387" s="477"/>
      <c r="KIN387" s="477"/>
      <c r="KIQ387" s="477"/>
      <c r="KIV387" s="477"/>
      <c r="KIY387" s="477"/>
      <c r="KJD387" s="477"/>
      <c r="KJG387" s="477"/>
      <c r="KJL387" s="477"/>
      <c r="KJO387" s="477"/>
      <c r="KJT387" s="477"/>
      <c r="KJW387" s="477"/>
      <c r="KKB387" s="477"/>
      <c r="KKE387" s="477"/>
      <c r="KKJ387" s="477"/>
      <c r="KKM387" s="477"/>
      <c r="KKR387" s="477"/>
      <c r="KKU387" s="477"/>
      <c r="KKZ387" s="477"/>
      <c r="KLC387" s="477"/>
      <c r="KLH387" s="477"/>
      <c r="KLK387" s="477"/>
      <c r="KLP387" s="477"/>
      <c r="KLS387" s="477"/>
      <c r="KLX387" s="477"/>
      <c r="KMA387" s="477"/>
      <c r="KMF387" s="477"/>
      <c r="KMI387" s="477"/>
      <c r="KMN387" s="477"/>
      <c r="KMQ387" s="477"/>
      <c r="KMV387" s="477"/>
      <c r="KMY387" s="477"/>
      <c r="KND387" s="477"/>
      <c r="KNG387" s="477"/>
      <c r="KNL387" s="477"/>
      <c r="KNO387" s="477"/>
      <c r="KNT387" s="477"/>
      <c r="KNW387" s="477"/>
      <c r="KOB387" s="477"/>
      <c r="KOE387" s="477"/>
      <c r="KOJ387" s="477"/>
      <c r="KOM387" s="477"/>
      <c r="KOR387" s="477"/>
      <c r="KOU387" s="477"/>
      <c r="KOZ387" s="477"/>
      <c r="KPC387" s="477"/>
      <c r="KPH387" s="477"/>
      <c r="KPK387" s="477"/>
      <c r="KPP387" s="477"/>
      <c r="KPS387" s="477"/>
      <c r="KPX387" s="477"/>
      <c r="KQA387" s="477"/>
      <c r="KQF387" s="477"/>
      <c r="KQI387" s="477"/>
      <c r="KQN387" s="477"/>
      <c r="KQQ387" s="477"/>
      <c r="KQV387" s="477"/>
      <c r="KQY387" s="477"/>
      <c r="KRD387" s="477"/>
      <c r="KRG387" s="477"/>
      <c r="KRL387" s="477"/>
      <c r="KRO387" s="477"/>
      <c r="KRT387" s="477"/>
      <c r="KRW387" s="477"/>
      <c r="KSB387" s="477"/>
      <c r="KSE387" s="477"/>
      <c r="KSJ387" s="477"/>
      <c r="KSM387" s="477"/>
      <c r="KSR387" s="477"/>
      <c r="KSU387" s="477"/>
      <c r="KSZ387" s="477"/>
      <c r="KTC387" s="477"/>
      <c r="KTH387" s="477"/>
      <c r="KTK387" s="477"/>
      <c r="KTP387" s="477"/>
      <c r="KTS387" s="477"/>
      <c r="KTX387" s="477"/>
      <c r="KUA387" s="477"/>
      <c r="KUF387" s="477"/>
      <c r="KUI387" s="477"/>
      <c r="KUN387" s="477"/>
      <c r="KUQ387" s="477"/>
      <c r="KUV387" s="477"/>
      <c r="KUY387" s="477"/>
      <c r="KVD387" s="477"/>
      <c r="KVG387" s="477"/>
      <c r="KVL387" s="477"/>
      <c r="KVO387" s="477"/>
      <c r="KVT387" s="477"/>
      <c r="KVW387" s="477"/>
      <c r="KWB387" s="477"/>
      <c r="KWE387" s="477"/>
      <c r="KWJ387" s="477"/>
      <c r="KWM387" s="477"/>
      <c r="KWR387" s="477"/>
      <c r="KWU387" s="477"/>
      <c r="KWZ387" s="477"/>
      <c r="KXC387" s="477"/>
      <c r="KXH387" s="477"/>
      <c r="KXK387" s="477"/>
      <c r="KXP387" s="477"/>
      <c r="KXS387" s="477"/>
      <c r="KXX387" s="477"/>
      <c r="KYA387" s="477"/>
      <c r="KYF387" s="477"/>
      <c r="KYI387" s="477"/>
      <c r="KYN387" s="477"/>
      <c r="KYQ387" s="477"/>
      <c r="KYV387" s="477"/>
      <c r="KYY387" s="477"/>
      <c r="KZD387" s="477"/>
      <c r="KZG387" s="477"/>
      <c r="KZL387" s="477"/>
      <c r="KZO387" s="477"/>
      <c r="KZT387" s="477"/>
      <c r="KZW387" s="477"/>
      <c r="LAB387" s="477"/>
      <c r="LAE387" s="477"/>
      <c r="LAJ387" s="477"/>
      <c r="LAM387" s="477"/>
      <c r="LAR387" s="477"/>
      <c r="LAU387" s="477"/>
      <c r="LAZ387" s="477"/>
      <c r="LBC387" s="477"/>
      <c r="LBH387" s="477"/>
      <c r="LBK387" s="477"/>
      <c r="LBP387" s="477"/>
      <c r="LBS387" s="477"/>
      <c r="LBX387" s="477"/>
      <c r="LCA387" s="477"/>
      <c r="LCF387" s="477"/>
      <c r="LCI387" s="477"/>
      <c r="LCN387" s="477"/>
      <c r="LCQ387" s="477"/>
      <c r="LCV387" s="477"/>
      <c r="LCY387" s="477"/>
      <c r="LDD387" s="477"/>
      <c r="LDG387" s="477"/>
      <c r="LDL387" s="477"/>
      <c r="LDO387" s="477"/>
      <c r="LDT387" s="477"/>
      <c r="LDW387" s="477"/>
      <c r="LEB387" s="477"/>
      <c r="LEE387" s="477"/>
      <c r="LEJ387" s="477"/>
      <c r="LEM387" s="477"/>
      <c r="LER387" s="477"/>
      <c r="LEU387" s="477"/>
      <c r="LEZ387" s="477"/>
      <c r="LFC387" s="477"/>
      <c r="LFH387" s="477"/>
      <c r="LFK387" s="477"/>
      <c r="LFP387" s="477"/>
      <c r="LFS387" s="477"/>
      <c r="LFX387" s="477"/>
      <c r="LGA387" s="477"/>
      <c r="LGF387" s="477"/>
      <c r="LGI387" s="477"/>
      <c r="LGN387" s="477"/>
      <c r="LGQ387" s="477"/>
      <c r="LGV387" s="477"/>
      <c r="LGY387" s="477"/>
      <c r="LHD387" s="477"/>
      <c r="LHG387" s="477"/>
      <c r="LHL387" s="477"/>
      <c r="LHO387" s="477"/>
      <c r="LHT387" s="477"/>
      <c r="LHW387" s="477"/>
      <c r="LIB387" s="477"/>
      <c r="LIE387" s="477"/>
      <c r="LIJ387" s="477"/>
      <c r="LIM387" s="477"/>
      <c r="LIR387" s="477"/>
      <c r="LIU387" s="477"/>
      <c r="LIZ387" s="477"/>
      <c r="LJC387" s="477"/>
      <c r="LJH387" s="477"/>
      <c r="LJK387" s="477"/>
      <c r="LJP387" s="477"/>
      <c r="LJS387" s="477"/>
      <c r="LJX387" s="477"/>
      <c r="LKA387" s="477"/>
      <c r="LKF387" s="477"/>
      <c r="LKI387" s="477"/>
      <c r="LKN387" s="477"/>
      <c r="LKQ387" s="477"/>
      <c r="LKV387" s="477"/>
      <c r="LKY387" s="477"/>
      <c r="LLD387" s="477"/>
      <c r="LLG387" s="477"/>
      <c r="LLL387" s="477"/>
      <c r="LLO387" s="477"/>
      <c r="LLT387" s="477"/>
      <c r="LLW387" s="477"/>
      <c r="LMB387" s="477"/>
      <c r="LME387" s="477"/>
      <c r="LMJ387" s="477"/>
      <c r="LMM387" s="477"/>
      <c r="LMR387" s="477"/>
      <c r="LMU387" s="477"/>
      <c r="LMZ387" s="477"/>
      <c r="LNC387" s="477"/>
      <c r="LNH387" s="477"/>
      <c r="LNK387" s="477"/>
      <c r="LNP387" s="477"/>
      <c r="LNS387" s="477"/>
      <c r="LNX387" s="477"/>
      <c r="LOA387" s="477"/>
      <c r="LOF387" s="477"/>
      <c r="LOI387" s="477"/>
      <c r="LON387" s="477"/>
      <c r="LOQ387" s="477"/>
      <c r="LOV387" s="477"/>
      <c r="LOY387" s="477"/>
      <c r="LPD387" s="477"/>
      <c r="LPG387" s="477"/>
      <c r="LPL387" s="477"/>
      <c r="LPO387" s="477"/>
      <c r="LPT387" s="477"/>
      <c r="LPW387" s="477"/>
      <c r="LQB387" s="477"/>
      <c r="LQE387" s="477"/>
      <c r="LQJ387" s="477"/>
      <c r="LQM387" s="477"/>
      <c r="LQR387" s="477"/>
      <c r="LQU387" s="477"/>
      <c r="LQZ387" s="477"/>
      <c r="LRC387" s="477"/>
      <c r="LRH387" s="477"/>
      <c r="LRK387" s="477"/>
      <c r="LRP387" s="477"/>
      <c r="LRS387" s="477"/>
      <c r="LRX387" s="477"/>
      <c r="LSA387" s="477"/>
      <c r="LSF387" s="477"/>
      <c r="LSI387" s="477"/>
      <c r="LSN387" s="477"/>
      <c r="LSQ387" s="477"/>
      <c r="LSV387" s="477"/>
      <c r="LSY387" s="477"/>
      <c r="LTD387" s="477"/>
      <c r="LTG387" s="477"/>
      <c r="LTL387" s="477"/>
      <c r="LTO387" s="477"/>
      <c r="LTT387" s="477"/>
      <c r="LTW387" s="477"/>
      <c r="LUB387" s="477"/>
      <c r="LUE387" s="477"/>
      <c r="LUJ387" s="477"/>
      <c r="LUM387" s="477"/>
      <c r="LUR387" s="477"/>
      <c r="LUU387" s="477"/>
      <c r="LUZ387" s="477"/>
      <c r="LVC387" s="477"/>
      <c r="LVH387" s="477"/>
      <c r="LVK387" s="477"/>
      <c r="LVP387" s="477"/>
      <c r="LVS387" s="477"/>
      <c r="LVX387" s="477"/>
      <c r="LWA387" s="477"/>
      <c r="LWF387" s="477"/>
      <c r="LWI387" s="477"/>
      <c r="LWN387" s="477"/>
      <c r="LWQ387" s="477"/>
      <c r="LWV387" s="477"/>
      <c r="LWY387" s="477"/>
      <c r="LXD387" s="477"/>
      <c r="LXG387" s="477"/>
      <c r="LXL387" s="477"/>
      <c r="LXO387" s="477"/>
      <c r="LXT387" s="477"/>
      <c r="LXW387" s="477"/>
      <c r="LYB387" s="477"/>
      <c r="LYE387" s="477"/>
      <c r="LYJ387" s="477"/>
      <c r="LYM387" s="477"/>
      <c r="LYR387" s="477"/>
      <c r="LYU387" s="477"/>
      <c r="LYZ387" s="477"/>
      <c r="LZC387" s="477"/>
      <c r="LZH387" s="477"/>
      <c r="LZK387" s="477"/>
      <c r="LZP387" s="477"/>
      <c r="LZS387" s="477"/>
      <c r="LZX387" s="477"/>
      <c r="MAA387" s="477"/>
      <c r="MAF387" s="477"/>
      <c r="MAI387" s="477"/>
      <c r="MAN387" s="477"/>
      <c r="MAQ387" s="477"/>
      <c r="MAV387" s="477"/>
      <c r="MAY387" s="477"/>
      <c r="MBD387" s="477"/>
      <c r="MBG387" s="477"/>
      <c r="MBL387" s="477"/>
      <c r="MBO387" s="477"/>
      <c r="MBT387" s="477"/>
      <c r="MBW387" s="477"/>
      <c r="MCB387" s="477"/>
      <c r="MCE387" s="477"/>
      <c r="MCJ387" s="477"/>
      <c r="MCM387" s="477"/>
      <c r="MCR387" s="477"/>
      <c r="MCU387" s="477"/>
      <c r="MCZ387" s="477"/>
      <c r="MDC387" s="477"/>
      <c r="MDH387" s="477"/>
      <c r="MDK387" s="477"/>
      <c r="MDP387" s="477"/>
      <c r="MDS387" s="477"/>
      <c r="MDX387" s="477"/>
      <c r="MEA387" s="477"/>
      <c r="MEF387" s="477"/>
      <c r="MEI387" s="477"/>
      <c r="MEN387" s="477"/>
      <c r="MEQ387" s="477"/>
      <c r="MEV387" s="477"/>
      <c r="MEY387" s="477"/>
      <c r="MFD387" s="477"/>
      <c r="MFG387" s="477"/>
      <c r="MFL387" s="477"/>
      <c r="MFO387" s="477"/>
      <c r="MFT387" s="477"/>
      <c r="MFW387" s="477"/>
      <c r="MGB387" s="477"/>
      <c r="MGE387" s="477"/>
      <c r="MGJ387" s="477"/>
      <c r="MGM387" s="477"/>
      <c r="MGR387" s="477"/>
      <c r="MGU387" s="477"/>
      <c r="MGZ387" s="477"/>
      <c r="MHC387" s="477"/>
      <c r="MHH387" s="477"/>
      <c r="MHK387" s="477"/>
      <c r="MHP387" s="477"/>
      <c r="MHS387" s="477"/>
      <c r="MHX387" s="477"/>
      <c r="MIA387" s="477"/>
      <c r="MIF387" s="477"/>
      <c r="MII387" s="477"/>
      <c r="MIN387" s="477"/>
      <c r="MIQ387" s="477"/>
      <c r="MIV387" s="477"/>
      <c r="MIY387" s="477"/>
      <c r="MJD387" s="477"/>
      <c r="MJG387" s="477"/>
      <c r="MJL387" s="477"/>
      <c r="MJO387" s="477"/>
      <c r="MJT387" s="477"/>
      <c r="MJW387" s="477"/>
      <c r="MKB387" s="477"/>
      <c r="MKE387" s="477"/>
      <c r="MKJ387" s="477"/>
      <c r="MKM387" s="477"/>
      <c r="MKR387" s="477"/>
      <c r="MKU387" s="477"/>
      <c r="MKZ387" s="477"/>
      <c r="MLC387" s="477"/>
      <c r="MLH387" s="477"/>
      <c r="MLK387" s="477"/>
      <c r="MLP387" s="477"/>
      <c r="MLS387" s="477"/>
      <c r="MLX387" s="477"/>
      <c r="MMA387" s="477"/>
      <c r="MMF387" s="477"/>
      <c r="MMI387" s="477"/>
      <c r="MMN387" s="477"/>
      <c r="MMQ387" s="477"/>
      <c r="MMV387" s="477"/>
      <c r="MMY387" s="477"/>
      <c r="MND387" s="477"/>
      <c r="MNG387" s="477"/>
      <c r="MNL387" s="477"/>
      <c r="MNO387" s="477"/>
      <c r="MNT387" s="477"/>
      <c r="MNW387" s="477"/>
      <c r="MOB387" s="477"/>
      <c r="MOE387" s="477"/>
      <c r="MOJ387" s="477"/>
      <c r="MOM387" s="477"/>
      <c r="MOR387" s="477"/>
      <c r="MOU387" s="477"/>
      <c r="MOZ387" s="477"/>
      <c r="MPC387" s="477"/>
      <c r="MPH387" s="477"/>
      <c r="MPK387" s="477"/>
      <c r="MPP387" s="477"/>
      <c r="MPS387" s="477"/>
      <c r="MPX387" s="477"/>
      <c r="MQA387" s="477"/>
      <c r="MQF387" s="477"/>
      <c r="MQI387" s="477"/>
      <c r="MQN387" s="477"/>
      <c r="MQQ387" s="477"/>
      <c r="MQV387" s="477"/>
      <c r="MQY387" s="477"/>
      <c r="MRD387" s="477"/>
      <c r="MRG387" s="477"/>
      <c r="MRL387" s="477"/>
      <c r="MRO387" s="477"/>
      <c r="MRT387" s="477"/>
      <c r="MRW387" s="477"/>
      <c r="MSB387" s="477"/>
      <c r="MSE387" s="477"/>
      <c r="MSJ387" s="477"/>
      <c r="MSM387" s="477"/>
      <c r="MSR387" s="477"/>
      <c r="MSU387" s="477"/>
      <c r="MSZ387" s="477"/>
      <c r="MTC387" s="477"/>
      <c r="MTH387" s="477"/>
      <c r="MTK387" s="477"/>
      <c r="MTP387" s="477"/>
      <c r="MTS387" s="477"/>
      <c r="MTX387" s="477"/>
      <c r="MUA387" s="477"/>
      <c r="MUF387" s="477"/>
      <c r="MUI387" s="477"/>
      <c r="MUN387" s="477"/>
      <c r="MUQ387" s="477"/>
      <c r="MUV387" s="477"/>
      <c r="MUY387" s="477"/>
      <c r="MVD387" s="477"/>
      <c r="MVG387" s="477"/>
      <c r="MVL387" s="477"/>
      <c r="MVO387" s="477"/>
      <c r="MVT387" s="477"/>
      <c r="MVW387" s="477"/>
      <c r="MWB387" s="477"/>
      <c r="MWE387" s="477"/>
      <c r="MWJ387" s="477"/>
      <c r="MWM387" s="477"/>
      <c r="MWR387" s="477"/>
      <c r="MWU387" s="477"/>
      <c r="MWZ387" s="477"/>
      <c r="MXC387" s="477"/>
      <c r="MXH387" s="477"/>
      <c r="MXK387" s="477"/>
      <c r="MXP387" s="477"/>
      <c r="MXS387" s="477"/>
      <c r="MXX387" s="477"/>
      <c r="MYA387" s="477"/>
      <c r="MYF387" s="477"/>
      <c r="MYI387" s="477"/>
      <c r="MYN387" s="477"/>
      <c r="MYQ387" s="477"/>
      <c r="MYV387" s="477"/>
      <c r="MYY387" s="477"/>
      <c r="MZD387" s="477"/>
      <c r="MZG387" s="477"/>
      <c r="MZL387" s="477"/>
      <c r="MZO387" s="477"/>
      <c r="MZT387" s="477"/>
      <c r="MZW387" s="477"/>
      <c r="NAB387" s="477"/>
      <c r="NAE387" s="477"/>
      <c r="NAJ387" s="477"/>
      <c r="NAM387" s="477"/>
      <c r="NAR387" s="477"/>
      <c r="NAU387" s="477"/>
      <c r="NAZ387" s="477"/>
      <c r="NBC387" s="477"/>
      <c r="NBH387" s="477"/>
      <c r="NBK387" s="477"/>
      <c r="NBP387" s="477"/>
      <c r="NBS387" s="477"/>
      <c r="NBX387" s="477"/>
      <c r="NCA387" s="477"/>
      <c r="NCF387" s="477"/>
      <c r="NCI387" s="477"/>
      <c r="NCN387" s="477"/>
      <c r="NCQ387" s="477"/>
      <c r="NCV387" s="477"/>
      <c r="NCY387" s="477"/>
      <c r="NDD387" s="477"/>
      <c r="NDG387" s="477"/>
      <c r="NDL387" s="477"/>
      <c r="NDO387" s="477"/>
      <c r="NDT387" s="477"/>
      <c r="NDW387" s="477"/>
      <c r="NEB387" s="477"/>
      <c r="NEE387" s="477"/>
      <c r="NEJ387" s="477"/>
      <c r="NEM387" s="477"/>
      <c r="NER387" s="477"/>
      <c r="NEU387" s="477"/>
      <c r="NEZ387" s="477"/>
      <c r="NFC387" s="477"/>
      <c r="NFH387" s="477"/>
      <c r="NFK387" s="477"/>
      <c r="NFP387" s="477"/>
      <c r="NFS387" s="477"/>
      <c r="NFX387" s="477"/>
      <c r="NGA387" s="477"/>
      <c r="NGF387" s="477"/>
      <c r="NGI387" s="477"/>
      <c r="NGN387" s="477"/>
      <c r="NGQ387" s="477"/>
      <c r="NGV387" s="477"/>
      <c r="NGY387" s="477"/>
      <c r="NHD387" s="477"/>
      <c r="NHG387" s="477"/>
      <c r="NHL387" s="477"/>
      <c r="NHO387" s="477"/>
      <c r="NHT387" s="477"/>
      <c r="NHW387" s="477"/>
      <c r="NIB387" s="477"/>
      <c r="NIE387" s="477"/>
      <c r="NIJ387" s="477"/>
      <c r="NIM387" s="477"/>
      <c r="NIR387" s="477"/>
      <c r="NIU387" s="477"/>
      <c r="NIZ387" s="477"/>
      <c r="NJC387" s="477"/>
      <c r="NJH387" s="477"/>
      <c r="NJK387" s="477"/>
      <c r="NJP387" s="477"/>
      <c r="NJS387" s="477"/>
      <c r="NJX387" s="477"/>
      <c r="NKA387" s="477"/>
      <c r="NKF387" s="477"/>
      <c r="NKI387" s="477"/>
      <c r="NKN387" s="477"/>
      <c r="NKQ387" s="477"/>
      <c r="NKV387" s="477"/>
      <c r="NKY387" s="477"/>
      <c r="NLD387" s="477"/>
      <c r="NLG387" s="477"/>
      <c r="NLL387" s="477"/>
      <c r="NLO387" s="477"/>
      <c r="NLT387" s="477"/>
      <c r="NLW387" s="477"/>
      <c r="NMB387" s="477"/>
      <c r="NME387" s="477"/>
      <c r="NMJ387" s="477"/>
      <c r="NMM387" s="477"/>
      <c r="NMR387" s="477"/>
      <c r="NMU387" s="477"/>
      <c r="NMZ387" s="477"/>
      <c r="NNC387" s="477"/>
      <c r="NNH387" s="477"/>
      <c r="NNK387" s="477"/>
      <c r="NNP387" s="477"/>
      <c r="NNS387" s="477"/>
      <c r="NNX387" s="477"/>
      <c r="NOA387" s="477"/>
      <c r="NOF387" s="477"/>
      <c r="NOI387" s="477"/>
      <c r="NON387" s="477"/>
      <c r="NOQ387" s="477"/>
      <c r="NOV387" s="477"/>
      <c r="NOY387" s="477"/>
      <c r="NPD387" s="477"/>
      <c r="NPG387" s="477"/>
      <c r="NPL387" s="477"/>
      <c r="NPO387" s="477"/>
      <c r="NPT387" s="477"/>
      <c r="NPW387" s="477"/>
      <c r="NQB387" s="477"/>
      <c r="NQE387" s="477"/>
      <c r="NQJ387" s="477"/>
      <c r="NQM387" s="477"/>
      <c r="NQR387" s="477"/>
      <c r="NQU387" s="477"/>
      <c r="NQZ387" s="477"/>
      <c r="NRC387" s="477"/>
      <c r="NRH387" s="477"/>
      <c r="NRK387" s="477"/>
      <c r="NRP387" s="477"/>
      <c r="NRS387" s="477"/>
      <c r="NRX387" s="477"/>
      <c r="NSA387" s="477"/>
      <c r="NSF387" s="477"/>
      <c r="NSI387" s="477"/>
      <c r="NSN387" s="477"/>
      <c r="NSQ387" s="477"/>
      <c r="NSV387" s="477"/>
      <c r="NSY387" s="477"/>
      <c r="NTD387" s="477"/>
      <c r="NTG387" s="477"/>
      <c r="NTL387" s="477"/>
      <c r="NTO387" s="477"/>
      <c r="NTT387" s="477"/>
      <c r="NTW387" s="477"/>
      <c r="NUB387" s="477"/>
      <c r="NUE387" s="477"/>
      <c r="NUJ387" s="477"/>
      <c r="NUM387" s="477"/>
      <c r="NUR387" s="477"/>
      <c r="NUU387" s="477"/>
      <c r="NUZ387" s="477"/>
      <c r="NVC387" s="477"/>
      <c r="NVH387" s="477"/>
      <c r="NVK387" s="477"/>
      <c r="NVP387" s="477"/>
      <c r="NVS387" s="477"/>
      <c r="NVX387" s="477"/>
      <c r="NWA387" s="477"/>
      <c r="NWF387" s="477"/>
      <c r="NWI387" s="477"/>
      <c r="NWN387" s="477"/>
      <c r="NWQ387" s="477"/>
      <c r="NWV387" s="477"/>
      <c r="NWY387" s="477"/>
      <c r="NXD387" s="477"/>
      <c r="NXG387" s="477"/>
      <c r="NXL387" s="477"/>
      <c r="NXO387" s="477"/>
      <c r="NXT387" s="477"/>
      <c r="NXW387" s="477"/>
      <c r="NYB387" s="477"/>
      <c r="NYE387" s="477"/>
      <c r="NYJ387" s="477"/>
      <c r="NYM387" s="477"/>
      <c r="NYR387" s="477"/>
      <c r="NYU387" s="477"/>
      <c r="NYZ387" s="477"/>
      <c r="NZC387" s="477"/>
      <c r="NZH387" s="477"/>
      <c r="NZK387" s="477"/>
      <c r="NZP387" s="477"/>
      <c r="NZS387" s="477"/>
      <c r="NZX387" s="477"/>
      <c r="OAA387" s="477"/>
      <c r="OAF387" s="477"/>
      <c r="OAI387" s="477"/>
      <c r="OAN387" s="477"/>
      <c r="OAQ387" s="477"/>
      <c r="OAV387" s="477"/>
      <c r="OAY387" s="477"/>
      <c r="OBD387" s="477"/>
      <c r="OBG387" s="477"/>
      <c r="OBL387" s="477"/>
      <c r="OBO387" s="477"/>
      <c r="OBT387" s="477"/>
      <c r="OBW387" s="477"/>
      <c r="OCB387" s="477"/>
      <c r="OCE387" s="477"/>
      <c r="OCJ387" s="477"/>
      <c r="OCM387" s="477"/>
      <c r="OCR387" s="477"/>
      <c r="OCU387" s="477"/>
      <c r="OCZ387" s="477"/>
      <c r="ODC387" s="477"/>
      <c r="ODH387" s="477"/>
      <c r="ODK387" s="477"/>
      <c r="ODP387" s="477"/>
      <c r="ODS387" s="477"/>
      <c r="ODX387" s="477"/>
      <c r="OEA387" s="477"/>
      <c r="OEF387" s="477"/>
      <c r="OEI387" s="477"/>
      <c r="OEN387" s="477"/>
      <c r="OEQ387" s="477"/>
      <c r="OEV387" s="477"/>
      <c r="OEY387" s="477"/>
      <c r="OFD387" s="477"/>
      <c r="OFG387" s="477"/>
      <c r="OFL387" s="477"/>
      <c r="OFO387" s="477"/>
      <c r="OFT387" s="477"/>
      <c r="OFW387" s="477"/>
      <c r="OGB387" s="477"/>
      <c r="OGE387" s="477"/>
      <c r="OGJ387" s="477"/>
      <c r="OGM387" s="477"/>
      <c r="OGR387" s="477"/>
      <c r="OGU387" s="477"/>
      <c r="OGZ387" s="477"/>
      <c r="OHC387" s="477"/>
      <c r="OHH387" s="477"/>
      <c r="OHK387" s="477"/>
      <c r="OHP387" s="477"/>
      <c r="OHS387" s="477"/>
      <c r="OHX387" s="477"/>
      <c r="OIA387" s="477"/>
      <c r="OIF387" s="477"/>
      <c r="OII387" s="477"/>
      <c r="OIN387" s="477"/>
      <c r="OIQ387" s="477"/>
      <c r="OIV387" s="477"/>
      <c r="OIY387" s="477"/>
      <c r="OJD387" s="477"/>
      <c r="OJG387" s="477"/>
      <c r="OJL387" s="477"/>
      <c r="OJO387" s="477"/>
      <c r="OJT387" s="477"/>
      <c r="OJW387" s="477"/>
      <c r="OKB387" s="477"/>
      <c r="OKE387" s="477"/>
      <c r="OKJ387" s="477"/>
      <c r="OKM387" s="477"/>
      <c r="OKR387" s="477"/>
      <c r="OKU387" s="477"/>
      <c r="OKZ387" s="477"/>
      <c r="OLC387" s="477"/>
      <c r="OLH387" s="477"/>
      <c r="OLK387" s="477"/>
      <c r="OLP387" s="477"/>
      <c r="OLS387" s="477"/>
      <c r="OLX387" s="477"/>
      <c r="OMA387" s="477"/>
      <c r="OMF387" s="477"/>
      <c r="OMI387" s="477"/>
      <c r="OMN387" s="477"/>
      <c r="OMQ387" s="477"/>
      <c r="OMV387" s="477"/>
      <c r="OMY387" s="477"/>
      <c r="OND387" s="477"/>
      <c r="ONG387" s="477"/>
      <c r="ONL387" s="477"/>
      <c r="ONO387" s="477"/>
      <c r="ONT387" s="477"/>
      <c r="ONW387" s="477"/>
      <c r="OOB387" s="477"/>
      <c r="OOE387" s="477"/>
      <c r="OOJ387" s="477"/>
      <c r="OOM387" s="477"/>
      <c r="OOR387" s="477"/>
      <c r="OOU387" s="477"/>
      <c r="OOZ387" s="477"/>
      <c r="OPC387" s="477"/>
      <c r="OPH387" s="477"/>
      <c r="OPK387" s="477"/>
      <c r="OPP387" s="477"/>
      <c r="OPS387" s="477"/>
      <c r="OPX387" s="477"/>
      <c r="OQA387" s="477"/>
      <c r="OQF387" s="477"/>
      <c r="OQI387" s="477"/>
      <c r="OQN387" s="477"/>
      <c r="OQQ387" s="477"/>
      <c r="OQV387" s="477"/>
      <c r="OQY387" s="477"/>
      <c r="ORD387" s="477"/>
      <c r="ORG387" s="477"/>
      <c r="ORL387" s="477"/>
      <c r="ORO387" s="477"/>
      <c r="ORT387" s="477"/>
      <c r="ORW387" s="477"/>
      <c r="OSB387" s="477"/>
      <c r="OSE387" s="477"/>
      <c r="OSJ387" s="477"/>
      <c r="OSM387" s="477"/>
      <c r="OSR387" s="477"/>
      <c r="OSU387" s="477"/>
      <c r="OSZ387" s="477"/>
      <c r="OTC387" s="477"/>
      <c r="OTH387" s="477"/>
      <c r="OTK387" s="477"/>
      <c r="OTP387" s="477"/>
      <c r="OTS387" s="477"/>
      <c r="OTX387" s="477"/>
      <c r="OUA387" s="477"/>
      <c r="OUF387" s="477"/>
      <c r="OUI387" s="477"/>
      <c r="OUN387" s="477"/>
      <c r="OUQ387" s="477"/>
      <c r="OUV387" s="477"/>
      <c r="OUY387" s="477"/>
      <c r="OVD387" s="477"/>
      <c r="OVG387" s="477"/>
      <c r="OVL387" s="477"/>
      <c r="OVO387" s="477"/>
      <c r="OVT387" s="477"/>
      <c r="OVW387" s="477"/>
      <c r="OWB387" s="477"/>
      <c r="OWE387" s="477"/>
      <c r="OWJ387" s="477"/>
      <c r="OWM387" s="477"/>
      <c r="OWR387" s="477"/>
      <c r="OWU387" s="477"/>
      <c r="OWZ387" s="477"/>
      <c r="OXC387" s="477"/>
      <c r="OXH387" s="477"/>
      <c r="OXK387" s="477"/>
      <c r="OXP387" s="477"/>
      <c r="OXS387" s="477"/>
      <c r="OXX387" s="477"/>
      <c r="OYA387" s="477"/>
      <c r="OYF387" s="477"/>
      <c r="OYI387" s="477"/>
      <c r="OYN387" s="477"/>
      <c r="OYQ387" s="477"/>
      <c r="OYV387" s="477"/>
      <c r="OYY387" s="477"/>
      <c r="OZD387" s="477"/>
      <c r="OZG387" s="477"/>
      <c r="OZL387" s="477"/>
      <c r="OZO387" s="477"/>
      <c r="OZT387" s="477"/>
      <c r="OZW387" s="477"/>
      <c r="PAB387" s="477"/>
      <c r="PAE387" s="477"/>
      <c r="PAJ387" s="477"/>
      <c r="PAM387" s="477"/>
      <c r="PAR387" s="477"/>
      <c r="PAU387" s="477"/>
      <c r="PAZ387" s="477"/>
      <c r="PBC387" s="477"/>
      <c r="PBH387" s="477"/>
      <c r="PBK387" s="477"/>
      <c r="PBP387" s="477"/>
      <c r="PBS387" s="477"/>
      <c r="PBX387" s="477"/>
      <c r="PCA387" s="477"/>
      <c r="PCF387" s="477"/>
      <c r="PCI387" s="477"/>
      <c r="PCN387" s="477"/>
      <c r="PCQ387" s="477"/>
      <c r="PCV387" s="477"/>
      <c r="PCY387" s="477"/>
      <c r="PDD387" s="477"/>
      <c r="PDG387" s="477"/>
      <c r="PDL387" s="477"/>
      <c r="PDO387" s="477"/>
      <c r="PDT387" s="477"/>
      <c r="PDW387" s="477"/>
      <c r="PEB387" s="477"/>
      <c r="PEE387" s="477"/>
      <c r="PEJ387" s="477"/>
      <c r="PEM387" s="477"/>
      <c r="PER387" s="477"/>
      <c r="PEU387" s="477"/>
      <c r="PEZ387" s="477"/>
      <c r="PFC387" s="477"/>
      <c r="PFH387" s="477"/>
      <c r="PFK387" s="477"/>
      <c r="PFP387" s="477"/>
      <c r="PFS387" s="477"/>
      <c r="PFX387" s="477"/>
      <c r="PGA387" s="477"/>
      <c r="PGF387" s="477"/>
      <c r="PGI387" s="477"/>
      <c r="PGN387" s="477"/>
      <c r="PGQ387" s="477"/>
      <c r="PGV387" s="477"/>
      <c r="PGY387" s="477"/>
      <c r="PHD387" s="477"/>
      <c r="PHG387" s="477"/>
      <c r="PHL387" s="477"/>
      <c r="PHO387" s="477"/>
      <c r="PHT387" s="477"/>
      <c r="PHW387" s="477"/>
      <c r="PIB387" s="477"/>
      <c r="PIE387" s="477"/>
      <c r="PIJ387" s="477"/>
      <c r="PIM387" s="477"/>
      <c r="PIR387" s="477"/>
      <c r="PIU387" s="477"/>
      <c r="PIZ387" s="477"/>
      <c r="PJC387" s="477"/>
      <c r="PJH387" s="477"/>
      <c r="PJK387" s="477"/>
      <c r="PJP387" s="477"/>
      <c r="PJS387" s="477"/>
      <c r="PJX387" s="477"/>
      <c r="PKA387" s="477"/>
      <c r="PKF387" s="477"/>
      <c r="PKI387" s="477"/>
      <c r="PKN387" s="477"/>
      <c r="PKQ387" s="477"/>
      <c r="PKV387" s="477"/>
      <c r="PKY387" s="477"/>
      <c r="PLD387" s="477"/>
      <c r="PLG387" s="477"/>
      <c r="PLL387" s="477"/>
      <c r="PLO387" s="477"/>
      <c r="PLT387" s="477"/>
      <c r="PLW387" s="477"/>
      <c r="PMB387" s="477"/>
      <c r="PME387" s="477"/>
      <c r="PMJ387" s="477"/>
      <c r="PMM387" s="477"/>
      <c r="PMR387" s="477"/>
      <c r="PMU387" s="477"/>
      <c r="PMZ387" s="477"/>
      <c r="PNC387" s="477"/>
      <c r="PNH387" s="477"/>
      <c r="PNK387" s="477"/>
      <c r="PNP387" s="477"/>
      <c r="PNS387" s="477"/>
      <c r="PNX387" s="477"/>
      <c r="POA387" s="477"/>
      <c r="POF387" s="477"/>
      <c r="POI387" s="477"/>
      <c r="PON387" s="477"/>
      <c r="POQ387" s="477"/>
      <c r="POV387" s="477"/>
      <c r="POY387" s="477"/>
      <c r="PPD387" s="477"/>
      <c r="PPG387" s="477"/>
      <c r="PPL387" s="477"/>
      <c r="PPO387" s="477"/>
      <c r="PPT387" s="477"/>
      <c r="PPW387" s="477"/>
      <c r="PQB387" s="477"/>
      <c r="PQE387" s="477"/>
      <c r="PQJ387" s="477"/>
      <c r="PQM387" s="477"/>
      <c r="PQR387" s="477"/>
      <c r="PQU387" s="477"/>
      <c r="PQZ387" s="477"/>
      <c r="PRC387" s="477"/>
      <c r="PRH387" s="477"/>
      <c r="PRK387" s="477"/>
      <c r="PRP387" s="477"/>
      <c r="PRS387" s="477"/>
      <c r="PRX387" s="477"/>
      <c r="PSA387" s="477"/>
      <c r="PSF387" s="477"/>
      <c r="PSI387" s="477"/>
      <c r="PSN387" s="477"/>
      <c r="PSQ387" s="477"/>
      <c r="PSV387" s="477"/>
      <c r="PSY387" s="477"/>
      <c r="PTD387" s="477"/>
      <c r="PTG387" s="477"/>
      <c r="PTL387" s="477"/>
      <c r="PTO387" s="477"/>
      <c r="PTT387" s="477"/>
      <c r="PTW387" s="477"/>
      <c r="PUB387" s="477"/>
      <c r="PUE387" s="477"/>
      <c r="PUJ387" s="477"/>
      <c r="PUM387" s="477"/>
      <c r="PUR387" s="477"/>
      <c r="PUU387" s="477"/>
      <c r="PUZ387" s="477"/>
      <c r="PVC387" s="477"/>
      <c r="PVH387" s="477"/>
      <c r="PVK387" s="477"/>
      <c r="PVP387" s="477"/>
      <c r="PVS387" s="477"/>
      <c r="PVX387" s="477"/>
      <c r="PWA387" s="477"/>
      <c r="PWF387" s="477"/>
      <c r="PWI387" s="477"/>
      <c r="PWN387" s="477"/>
      <c r="PWQ387" s="477"/>
      <c r="PWV387" s="477"/>
      <c r="PWY387" s="477"/>
      <c r="PXD387" s="477"/>
      <c r="PXG387" s="477"/>
      <c r="PXL387" s="477"/>
      <c r="PXO387" s="477"/>
      <c r="PXT387" s="477"/>
      <c r="PXW387" s="477"/>
      <c r="PYB387" s="477"/>
      <c r="PYE387" s="477"/>
      <c r="PYJ387" s="477"/>
      <c r="PYM387" s="477"/>
      <c r="PYR387" s="477"/>
      <c r="PYU387" s="477"/>
      <c r="PYZ387" s="477"/>
      <c r="PZC387" s="477"/>
      <c r="PZH387" s="477"/>
      <c r="PZK387" s="477"/>
      <c r="PZP387" s="477"/>
      <c r="PZS387" s="477"/>
      <c r="PZX387" s="477"/>
      <c r="QAA387" s="477"/>
      <c r="QAF387" s="477"/>
      <c r="QAI387" s="477"/>
      <c r="QAN387" s="477"/>
      <c r="QAQ387" s="477"/>
      <c r="QAV387" s="477"/>
      <c r="QAY387" s="477"/>
      <c r="QBD387" s="477"/>
      <c r="QBG387" s="477"/>
      <c r="QBL387" s="477"/>
      <c r="QBO387" s="477"/>
      <c r="QBT387" s="477"/>
      <c r="QBW387" s="477"/>
      <c r="QCB387" s="477"/>
      <c r="QCE387" s="477"/>
      <c r="QCJ387" s="477"/>
      <c r="QCM387" s="477"/>
      <c r="QCR387" s="477"/>
      <c r="QCU387" s="477"/>
      <c r="QCZ387" s="477"/>
      <c r="QDC387" s="477"/>
      <c r="QDH387" s="477"/>
      <c r="QDK387" s="477"/>
      <c r="QDP387" s="477"/>
      <c r="QDS387" s="477"/>
      <c r="QDX387" s="477"/>
      <c r="QEA387" s="477"/>
      <c r="QEF387" s="477"/>
      <c r="QEI387" s="477"/>
      <c r="QEN387" s="477"/>
      <c r="QEQ387" s="477"/>
      <c r="QEV387" s="477"/>
      <c r="QEY387" s="477"/>
      <c r="QFD387" s="477"/>
      <c r="QFG387" s="477"/>
      <c r="QFL387" s="477"/>
      <c r="QFO387" s="477"/>
      <c r="QFT387" s="477"/>
      <c r="QFW387" s="477"/>
      <c r="QGB387" s="477"/>
      <c r="QGE387" s="477"/>
      <c r="QGJ387" s="477"/>
      <c r="QGM387" s="477"/>
      <c r="QGR387" s="477"/>
      <c r="QGU387" s="477"/>
      <c r="QGZ387" s="477"/>
      <c r="QHC387" s="477"/>
      <c r="QHH387" s="477"/>
      <c r="QHK387" s="477"/>
      <c r="QHP387" s="477"/>
      <c r="QHS387" s="477"/>
      <c r="QHX387" s="477"/>
      <c r="QIA387" s="477"/>
      <c r="QIF387" s="477"/>
      <c r="QII387" s="477"/>
      <c r="QIN387" s="477"/>
      <c r="QIQ387" s="477"/>
      <c r="QIV387" s="477"/>
      <c r="QIY387" s="477"/>
      <c r="QJD387" s="477"/>
      <c r="QJG387" s="477"/>
      <c r="QJL387" s="477"/>
      <c r="QJO387" s="477"/>
      <c r="QJT387" s="477"/>
      <c r="QJW387" s="477"/>
      <c r="QKB387" s="477"/>
      <c r="QKE387" s="477"/>
      <c r="QKJ387" s="477"/>
      <c r="QKM387" s="477"/>
      <c r="QKR387" s="477"/>
      <c r="QKU387" s="477"/>
      <c r="QKZ387" s="477"/>
      <c r="QLC387" s="477"/>
      <c r="QLH387" s="477"/>
      <c r="QLK387" s="477"/>
      <c r="QLP387" s="477"/>
      <c r="QLS387" s="477"/>
      <c r="QLX387" s="477"/>
      <c r="QMA387" s="477"/>
      <c r="QMF387" s="477"/>
      <c r="QMI387" s="477"/>
      <c r="QMN387" s="477"/>
      <c r="QMQ387" s="477"/>
      <c r="QMV387" s="477"/>
      <c r="QMY387" s="477"/>
      <c r="QND387" s="477"/>
      <c r="QNG387" s="477"/>
      <c r="QNL387" s="477"/>
      <c r="QNO387" s="477"/>
      <c r="QNT387" s="477"/>
      <c r="QNW387" s="477"/>
      <c r="QOB387" s="477"/>
      <c r="QOE387" s="477"/>
      <c r="QOJ387" s="477"/>
      <c r="QOM387" s="477"/>
      <c r="QOR387" s="477"/>
      <c r="QOU387" s="477"/>
      <c r="QOZ387" s="477"/>
      <c r="QPC387" s="477"/>
      <c r="QPH387" s="477"/>
      <c r="QPK387" s="477"/>
      <c r="QPP387" s="477"/>
      <c r="QPS387" s="477"/>
      <c r="QPX387" s="477"/>
      <c r="QQA387" s="477"/>
      <c r="QQF387" s="477"/>
      <c r="QQI387" s="477"/>
      <c r="QQN387" s="477"/>
      <c r="QQQ387" s="477"/>
      <c r="QQV387" s="477"/>
      <c r="QQY387" s="477"/>
      <c r="QRD387" s="477"/>
      <c r="QRG387" s="477"/>
      <c r="QRL387" s="477"/>
      <c r="QRO387" s="477"/>
      <c r="QRT387" s="477"/>
      <c r="QRW387" s="477"/>
      <c r="QSB387" s="477"/>
      <c r="QSE387" s="477"/>
      <c r="QSJ387" s="477"/>
      <c r="QSM387" s="477"/>
      <c r="QSR387" s="477"/>
      <c r="QSU387" s="477"/>
      <c r="QSZ387" s="477"/>
      <c r="QTC387" s="477"/>
      <c r="QTH387" s="477"/>
      <c r="QTK387" s="477"/>
      <c r="QTP387" s="477"/>
      <c r="QTS387" s="477"/>
      <c r="QTX387" s="477"/>
      <c r="QUA387" s="477"/>
      <c r="QUF387" s="477"/>
      <c r="QUI387" s="477"/>
      <c r="QUN387" s="477"/>
      <c r="QUQ387" s="477"/>
      <c r="QUV387" s="477"/>
      <c r="QUY387" s="477"/>
      <c r="QVD387" s="477"/>
      <c r="QVG387" s="477"/>
      <c r="QVL387" s="477"/>
      <c r="QVO387" s="477"/>
      <c r="QVT387" s="477"/>
      <c r="QVW387" s="477"/>
      <c r="QWB387" s="477"/>
      <c r="QWE387" s="477"/>
      <c r="QWJ387" s="477"/>
      <c r="QWM387" s="477"/>
      <c r="QWR387" s="477"/>
      <c r="QWU387" s="477"/>
      <c r="QWZ387" s="477"/>
      <c r="QXC387" s="477"/>
      <c r="QXH387" s="477"/>
      <c r="QXK387" s="477"/>
      <c r="QXP387" s="477"/>
      <c r="QXS387" s="477"/>
      <c r="QXX387" s="477"/>
      <c r="QYA387" s="477"/>
      <c r="QYF387" s="477"/>
      <c r="QYI387" s="477"/>
      <c r="QYN387" s="477"/>
      <c r="QYQ387" s="477"/>
      <c r="QYV387" s="477"/>
      <c r="QYY387" s="477"/>
      <c r="QZD387" s="477"/>
      <c r="QZG387" s="477"/>
      <c r="QZL387" s="477"/>
      <c r="QZO387" s="477"/>
      <c r="QZT387" s="477"/>
      <c r="QZW387" s="477"/>
      <c r="RAB387" s="477"/>
      <c r="RAE387" s="477"/>
      <c r="RAJ387" s="477"/>
      <c r="RAM387" s="477"/>
      <c r="RAR387" s="477"/>
      <c r="RAU387" s="477"/>
      <c r="RAZ387" s="477"/>
      <c r="RBC387" s="477"/>
      <c r="RBH387" s="477"/>
      <c r="RBK387" s="477"/>
      <c r="RBP387" s="477"/>
      <c r="RBS387" s="477"/>
      <c r="RBX387" s="477"/>
      <c r="RCA387" s="477"/>
      <c r="RCF387" s="477"/>
      <c r="RCI387" s="477"/>
      <c r="RCN387" s="477"/>
      <c r="RCQ387" s="477"/>
      <c r="RCV387" s="477"/>
      <c r="RCY387" s="477"/>
      <c r="RDD387" s="477"/>
      <c r="RDG387" s="477"/>
      <c r="RDL387" s="477"/>
      <c r="RDO387" s="477"/>
      <c r="RDT387" s="477"/>
      <c r="RDW387" s="477"/>
      <c r="REB387" s="477"/>
      <c r="REE387" s="477"/>
      <c r="REJ387" s="477"/>
      <c r="REM387" s="477"/>
      <c r="RER387" s="477"/>
      <c r="REU387" s="477"/>
      <c r="REZ387" s="477"/>
      <c r="RFC387" s="477"/>
      <c r="RFH387" s="477"/>
      <c r="RFK387" s="477"/>
      <c r="RFP387" s="477"/>
      <c r="RFS387" s="477"/>
      <c r="RFX387" s="477"/>
      <c r="RGA387" s="477"/>
      <c r="RGF387" s="477"/>
      <c r="RGI387" s="477"/>
      <c r="RGN387" s="477"/>
      <c r="RGQ387" s="477"/>
      <c r="RGV387" s="477"/>
      <c r="RGY387" s="477"/>
      <c r="RHD387" s="477"/>
      <c r="RHG387" s="477"/>
      <c r="RHL387" s="477"/>
      <c r="RHO387" s="477"/>
      <c r="RHT387" s="477"/>
      <c r="RHW387" s="477"/>
      <c r="RIB387" s="477"/>
      <c r="RIE387" s="477"/>
      <c r="RIJ387" s="477"/>
      <c r="RIM387" s="477"/>
      <c r="RIR387" s="477"/>
      <c r="RIU387" s="477"/>
      <c r="RIZ387" s="477"/>
      <c r="RJC387" s="477"/>
      <c r="RJH387" s="477"/>
      <c r="RJK387" s="477"/>
      <c r="RJP387" s="477"/>
      <c r="RJS387" s="477"/>
      <c r="RJX387" s="477"/>
      <c r="RKA387" s="477"/>
      <c r="RKF387" s="477"/>
      <c r="RKI387" s="477"/>
      <c r="RKN387" s="477"/>
      <c r="RKQ387" s="477"/>
      <c r="RKV387" s="477"/>
      <c r="RKY387" s="477"/>
      <c r="RLD387" s="477"/>
      <c r="RLG387" s="477"/>
      <c r="RLL387" s="477"/>
      <c r="RLO387" s="477"/>
      <c r="RLT387" s="477"/>
      <c r="RLW387" s="477"/>
      <c r="RMB387" s="477"/>
      <c r="RME387" s="477"/>
      <c r="RMJ387" s="477"/>
      <c r="RMM387" s="477"/>
      <c r="RMR387" s="477"/>
      <c r="RMU387" s="477"/>
      <c r="RMZ387" s="477"/>
      <c r="RNC387" s="477"/>
      <c r="RNH387" s="477"/>
      <c r="RNK387" s="477"/>
      <c r="RNP387" s="477"/>
      <c r="RNS387" s="477"/>
      <c r="RNX387" s="477"/>
      <c r="ROA387" s="477"/>
      <c r="ROF387" s="477"/>
      <c r="ROI387" s="477"/>
      <c r="RON387" s="477"/>
      <c r="ROQ387" s="477"/>
      <c r="ROV387" s="477"/>
      <c r="ROY387" s="477"/>
      <c r="RPD387" s="477"/>
      <c r="RPG387" s="477"/>
      <c r="RPL387" s="477"/>
      <c r="RPO387" s="477"/>
      <c r="RPT387" s="477"/>
      <c r="RPW387" s="477"/>
      <c r="RQB387" s="477"/>
      <c r="RQE387" s="477"/>
      <c r="RQJ387" s="477"/>
      <c r="RQM387" s="477"/>
      <c r="RQR387" s="477"/>
      <c r="RQU387" s="477"/>
      <c r="RQZ387" s="477"/>
      <c r="RRC387" s="477"/>
      <c r="RRH387" s="477"/>
      <c r="RRK387" s="477"/>
      <c r="RRP387" s="477"/>
      <c r="RRS387" s="477"/>
      <c r="RRX387" s="477"/>
      <c r="RSA387" s="477"/>
      <c r="RSF387" s="477"/>
      <c r="RSI387" s="477"/>
      <c r="RSN387" s="477"/>
      <c r="RSQ387" s="477"/>
      <c r="RSV387" s="477"/>
      <c r="RSY387" s="477"/>
      <c r="RTD387" s="477"/>
      <c r="RTG387" s="477"/>
      <c r="RTL387" s="477"/>
      <c r="RTO387" s="477"/>
      <c r="RTT387" s="477"/>
      <c r="RTW387" s="477"/>
      <c r="RUB387" s="477"/>
      <c r="RUE387" s="477"/>
      <c r="RUJ387" s="477"/>
      <c r="RUM387" s="477"/>
      <c r="RUR387" s="477"/>
      <c r="RUU387" s="477"/>
      <c r="RUZ387" s="477"/>
      <c r="RVC387" s="477"/>
      <c r="RVH387" s="477"/>
      <c r="RVK387" s="477"/>
      <c r="RVP387" s="477"/>
      <c r="RVS387" s="477"/>
      <c r="RVX387" s="477"/>
      <c r="RWA387" s="477"/>
      <c r="RWF387" s="477"/>
      <c r="RWI387" s="477"/>
      <c r="RWN387" s="477"/>
      <c r="RWQ387" s="477"/>
      <c r="RWV387" s="477"/>
      <c r="RWY387" s="477"/>
      <c r="RXD387" s="477"/>
      <c r="RXG387" s="477"/>
      <c r="RXL387" s="477"/>
      <c r="RXO387" s="477"/>
      <c r="RXT387" s="477"/>
      <c r="RXW387" s="477"/>
      <c r="RYB387" s="477"/>
      <c r="RYE387" s="477"/>
      <c r="RYJ387" s="477"/>
      <c r="RYM387" s="477"/>
      <c r="RYR387" s="477"/>
      <c r="RYU387" s="477"/>
      <c r="RYZ387" s="477"/>
      <c r="RZC387" s="477"/>
      <c r="RZH387" s="477"/>
      <c r="RZK387" s="477"/>
      <c r="RZP387" s="477"/>
      <c r="RZS387" s="477"/>
      <c r="RZX387" s="477"/>
      <c r="SAA387" s="477"/>
      <c r="SAF387" s="477"/>
      <c r="SAI387" s="477"/>
      <c r="SAN387" s="477"/>
      <c r="SAQ387" s="477"/>
      <c r="SAV387" s="477"/>
      <c r="SAY387" s="477"/>
      <c r="SBD387" s="477"/>
      <c r="SBG387" s="477"/>
      <c r="SBL387" s="477"/>
      <c r="SBO387" s="477"/>
      <c r="SBT387" s="477"/>
      <c r="SBW387" s="477"/>
      <c r="SCB387" s="477"/>
      <c r="SCE387" s="477"/>
      <c r="SCJ387" s="477"/>
      <c r="SCM387" s="477"/>
      <c r="SCR387" s="477"/>
      <c r="SCU387" s="477"/>
      <c r="SCZ387" s="477"/>
      <c r="SDC387" s="477"/>
      <c r="SDH387" s="477"/>
      <c r="SDK387" s="477"/>
      <c r="SDP387" s="477"/>
      <c r="SDS387" s="477"/>
      <c r="SDX387" s="477"/>
      <c r="SEA387" s="477"/>
      <c r="SEF387" s="477"/>
      <c r="SEI387" s="477"/>
      <c r="SEN387" s="477"/>
      <c r="SEQ387" s="477"/>
      <c r="SEV387" s="477"/>
      <c r="SEY387" s="477"/>
      <c r="SFD387" s="477"/>
      <c r="SFG387" s="477"/>
      <c r="SFL387" s="477"/>
      <c r="SFO387" s="477"/>
      <c r="SFT387" s="477"/>
      <c r="SFW387" s="477"/>
      <c r="SGB387" s="477"/>
      <c r="SGE387" s="477"/>
      <c r="SGJ387" s="477"/>
      <c r="SGM387" s="477"/>
      <c r="SGR387" s="477"/>
      <c r="SGU387" s="477"/>
      <c r="SGZ387" s="477"/>
      <c r="SHC387" s="477"/>
      <c r="SHH387" s="477"/>
      <c r="SHK387" s="477"/>
      <c r="SHP387" s="477"/>
      <c r="SHS387" s="477"/>
      <c r="SHX387" s="477"/>
      <c r="SIA387" s="477"/>
      <c r="SIF387" s="477"/>
      <c r="SII387" s="477"/>
      <c r="SIN387" s="477"/>
      <c r="SIQ387" s="477"/>
      <c r="SIV387" s="477"/>
      <c r="SIY387" s="477"/>
      <c r="SJD387" s="477"/>
      <c r="SJG387" s="477"/>
      <c r="SJL387" s="477"/>
      <c r="SJO387" s="477"/>
      <c r="SJT387" s="477"/>
      <c r="SJW387" s="477"/>
      <c r="SKB387" s="477"/>
      <c r="SKE387" s="477"/>
      <c r="SKJ387" s="477"/>
      <c r="SKM387" s="477"/>
      <c r="SKR387" s="477"/>
      <c r="SKU387" s="477"/>
      <c r="SKZ387" s="477"/>
      <c r="SLC387" s="477"/>
      <c r="SLH387" s="477"/>
      <c r="SLK387" s="477"/>
      <c r="SLP387" s="477"/>
      <c r="SLS387" s="477"/>
      <c r="SLX387" s="477"/>
      <c r="SMA387" s="477"/>
      <c r="SMF387" s="477"/>
      <c r="SMI387" s="477"/>
      <c r="SMN387" s="477"/>
      <c r="SMQ387" s="477"/>
      <c r="SMV387" s="477"/>
      <c r="SMY387" s="477"/>
      <c r="SND387" s="477"/>
      <c r="SNG387" s="477"/>
      <c r="SNL387" s="477"/>
      <c r="SNO387" s="477"/>
      <c r="SNT387" s="477"/>
      <c r="SNW387" s="477"/>
      <c r="SOB387" s="477"/>
      <c r="SOE387" s="477"/>
      <c r="SOJ387" s="477"/>
      <c r="SOM387" s="477"/>
      <c r="SOR387" s="477"/>
      <c r="SOU387" s="477"/>
      <c r="SOZ387" s="477"/>
      <c r="SPC387" s="477"/>
      <c r="SPH387" s="477"/>
      <c r="SPK387" s="477"/>
      <c r="SPP387" s="477"/>
      <c r="SPS387" s="477"/>
      <c r="SPX387" s="477"/>
      <c r="SQA387" s="477"/>
      <c r="SQF387" s="477"/>
      <c r="SQI387" s="477"/>
      <c r="SQN387" s="477"/>
      <c r="SQQ387" s="477"/>
      <c r="SQV387" s="477"/>
      <c r="SQY387" s="477"/>
      <c r="SRD387" s="477"/>
      <c r="SRG387" s="477"/>
      <c r="SRL387" s="477"/>
      <c r="SRO387" s="477"/>
      <c r="SRT387" s="477"/>
      <c r="SRW387" s="477"/>
      <c r="SSB387" s="477"/>
      <c r="SSE387" s="477"/>
      <c r="SSJ387" s="477"/>
      <c r="SSM387" s="477"/>
      <c r="SSR387" s="477"/>
      <c r="SSU387" s="477"/>
      <c r="SSZ387" s="477"/>
      <c r="STC387" s="477"/>
      <c r="STH387" s="477"/>
      <c r="STK387" s="477"/>
      <c r="STP387" s="477"/>
      <c r="STS387" s="477"/>
      <c r="STX387" s="477"/>
      <c r="SUA387" s="477"/>
      <c r="SUF387" s="477"/>
      <c r="SUI387" s="477"/>
      <c r="SUN387" s="477"/>
      <c r="SUQ387" s="477"/>
      <c r="SUV387" s="477"/>
      <c r="SUY387" s="477"/>
      <c r="SVD387" s="477"/>
      <c r="SVG387" s="477"/>
      <c r="SVL387" s="477"/>
      <c r="SVO387" s="477"/>
      <c r="SVT387" s="477"/>
      <c r="SVW387" s="477"/>
      <c r="SWB387" s="477"/>
      <c r="SWE387" s="477"/>
      <c r="SWJ387" s="477"/>
      <c r="SWM387" s="477"/>
      <c r="SWR387" s="477"/>
      <c r="SWU387" s="477"/>
      <c r="SWZ387" s="477"/>
      <c r="SXC387" s="477"/>
      <c r="SXH387" s="477"/>
      <c r="SXK387" s="477"/>
      <c r="SXP387" s="477"/>
      <c r="SXS387" s="477"/>
      <c r="SXX387" s="477"/>
      <c r="SYA387" s="477"/>
      <c r="SYF387" s="477"/>
      <c r="SYI387" s="477"/>
      <c r="SYN387" s="477"/>
      <c r="SYQ387" s="477"/>
      <c r="SYV387" s="477"/>
      <c r="SYY387" s="477"/>
      <c r="SZD387" s="477"/>
      <c r="SZG387" s="477"/>
      <c r="SZL387" s="477"/>
      <c r="SZO387" s="477"/>
      <c r="SZT387" s="477"/>
      <c r="SZW387" s="477"/>
      <c r="TAB387" s="477"/>
      <c r="TAE387" s="477"/>
      <c r="TAJ387" s="477"/>
      <c r="TAM387" s="477"/>
      <c r="TAR387" s="477"/>
      <c r="TAU387" s="477"/>
      <c r="TAZ387" s="477"/>
      <c r="TBC387" s="477"/>
      <c r="TBH387" s="477"/>
      <c r="TBK387" s="477"/>
      <c r="TBP387" s="477"/>
      <c r="TBS387" s="477"/>
      <c r="TBX387" s="477"/>
      <c r="TCA387" s="477"/>
      <c r="TCF387" s="477"/>
      <c r="TCI387" s="477"/>
      <c r="TCN387" s="477"/>
      <c r="TCQ387" s="477"/>
      <c r="TCV387" s="477"/>
      <c r="TCY387" s="477"/>
      <c r="TDD387" s="477"/>
      <c r="TDG387" s="477"/>
      <c r="TDL387" s="477"/>
      <c r="TDO387" s="477"/>
      <c r="TDT387" s="477"/>
      <c r="TDW387" s="477"/>
      <c r="TEB387" s="477"/>
      <c r="TEE387" s="477"/>
      <c r="TEJ387" s="477"/>
      <c r="TEM387" s="477"/>
      <c r="TER387" s="477"/>
      <c r="TEU387" s="477"/>
      <c r="TEZ387" s="477"/>
      <c r="TFC387" s="477"/>
      <c r="TFH387" s="477"/>
      <c r="TFK387" s="477"/>
      <c r="TFP387" s="477"/>
      <c r="TFS387" s="477"/>
      <c r="TFX387" s="477"/>
      <c r="TGA387" s="477"/>
      <c r="TGF387" s="477"/>
      <c r="TGI387" s="477"/>
      <c r="TGN387" s="477"/>
      <c r="TGQ387" s="477"/>
      <c r="TGV387" s="477"/>
      <c r="TGY387" s="477"/>
      <c r="THD387" s="477"/>
      <c r="THG387" s="477"/>
      <c r="THL387" s="477"/>
      <c r="THO387" s="477"/>
      <c r="THT387" s="477"/>
      <c r="THW387" s="477"/>
      <c r="TIB387" s="477"/>
      <c r="TIE387" s="477"/>
      <c r="TIJ387" s="477"/>
      <c r="TIM387" s="477"/>
      <c r="TIR387" s="477"/>
      <c r="TIU387" s="477"/>
      <c r="TIZ387" s="477"/>
      <c r="TJC387" s="477"/>
      <c r="TJH387" s="477"/>
      <c r="TJK387" s="477"/>
      <c r="TJP387" s="477"/>
      <c r="TJS387" s="477"/>
      <c r="TJX387" s="477"/>
      <c r="TKA387" s="477"/>
      <c r="TKF387" s="477"/>
      <c r="TKI387" s="477"/>
      <c r="TKN387" s="477"/>
      <c r="TKQ387" s="477"/>
      <c r="TKV387" s="477"/>
      <c r="TKY387" s="477"/>
      <c r="TLD387" s="477"/>
      <c r="TLG387" s="477"/>
      <c r="TLL387" s="477"/>
      <c r="TLO387" s="477"/>
      <c r="TLT387" s="477"/>
      <c r="TLW387" s="477"/>
      <c r="TMB387" s="477"/>
      <c r="TME387" s="477"/>
      <c r="TMJ387" s="477"/>
      <c r="TMM387" s="477"/>
      <c r="TMR387" s="477"/>
      <c r="TMU387" s="477"/>
      <c r="TMZ387" s="477"/>
      <c r="TNC387" s="477"/>
      <c r="TNH387" s="477"/>
      <c r="TNK387" s="477"/>
      <c r="TNP387" s="477"/>
      <c r="TNS387" s="477"/>
      <c r="TNX387" s="477"/>
      <c r="TOA387" s="477"/>
      <c r="TOF387" s="477"/>
      <c r="TOI387" s="477"/>
      <c r="TON387" s="477"/>
      <c r="TOQ387" s="477"/>
      <c r="TOV387" s="477"/>
      <c r="TOY387" s="477"/>
      <c r="TPD387" s="477"/>
      <c r="TPG387" s="477"/>
      <c r="TPL387" s="477"/>
      <c r="TPO387" s="477"/>
      <c r="TPT387" s="477"/>
      <c r="TPW387" s="477"/>
      <c r="TQB387" s="477"/>
      <c r="TQE387" s="477"/>
      <c r="TQJ387" s="477"/>
      <c r="TQM387" s="477"/>
      <c r="TQR387" s="477"/>
      <c r="TQU387" s="477"/>
      <c r="TQZ387" s="477"/>
      <c r="TRC387" s="477"/>
      <c r="TRH387" s="477"/>
      <c r="TRK387" s="477"/>
      <c r="TRP387" s="477"/>
      <c r="TRS387" s="477"/>
      <c r="TRX387" s="477"/>
      <c r="TSA387" s="477"/>
      <c r="TSF387" s="477"/>
      <c r="TSI387" s="477"/>
      <c r="TSN387" s="477"/>
      <c r="TSQ387" s="477"/>
      <c r="TSV387" s="477"/>
      <c r="TSY387" s="477"/>
      <c r="TTD387" s="477"/>
      <c r="TTG387" s="477"/>
      <c r="TTL387" s="477"/>
      <c r="TTO387" s="477"/>
      <c r="TTT387" s="477"/>
      <c r="TTW387" s="477"/>
      <c r="TUB387" s="477"/>
      <c r="TUE387" s="477"/>
      <c r="TUJ387" s="477"/>
      <c r="TUM387" s="477"/>
      <c r="TUR387" s="477"/>
      <c r="TUU387" s="477"/>
      <c r="TUZ387" s="477"/>
      <c r="TVC387" s="477"/>
      <c r="TVH387" s="477"/>
      <c r="TVK387" s="477"/>
      <c r="TVP387" s="477"/>
      <c r="TVS387" s="477"/>
      <c r="TVX387" s="477"/>
      <c r="TWA387" s="477"/>
      <c r="TWF387" s="477"/>
      <c r="TWI387" s="477"/>
      <c r="TWN387" s="477"/>
      <c r="TWQ387" s="477"/>
      <c r="TWV387" s="477"/>
      <c r="TWY387" s="477"/>
      <c r="TXD387" s="477"/>
      <c r="TXG387" s="477"/>
      <c r="TXL387" s="477"/>
      <c r="TXO387" s="477"/>
      <c r="TXT387" s="477"/>
      <c r="TXW387" s="477"/>
      <c r="TYB387" s="477"/>
      <c r="TYE387" s="477"/>
      <c r="TYJ387" s="477"/>
      <c r="TYM387" s="477"/>
      <c r="TYR387" s="477"/>
      <c r="TYU387" s="477"/>
      <c r="TYZ387" s="477"/>
      <c r="TZC387" s="477"/>
      <c r="TZH387" s="477"/>
      <c r="TZK387" s="477"/>
      <c r="TZP387" s="477"/>
      <c r="TZS387" s="477"/>
      <c r="TZX387" s="477"/>
      <c r="UAA387" s="477"/>
      <c r="UAF387" s="477"/>
      <c r="UAI387" s="477"/>
      <c r="UAN387" s="477"/>
      <c r="UAQ387" s="477"/>
      <c r="UAV387" s="477"/>
      <c r="UAY387" s="477"/>
      <c r="UBD387" s="477"/>
      <c r="UBG387" s="477"/>
      <c r="UBL387" s="477"/>
      <c r="UBO387" s="477"/>
      <c r="UBT387" s="477"/>
      <c r="UBW387" s="477"/>
      <c r="UCB387" s="477"/>
      <c r="UCE387" s="477"/>
      <c r="UCJ387" s="477"/>
      <c r="UCM387" s="477"/>
      <c r="UCR387" s="477"/>
      <c r="UCU387" s="477"/>
      <c r="UCZ387" s="477"/>
      <c r="UDC387" s="477"/>
      <c r="UDH387" s="477"/>
      <c r="UDK387" s="477"/>
      <c r="UDP387" s="477"/>
      <c r="UDS387" s="477"/>
      <c r="UDX387" s="477"/>
      <c r="UEA387" s="477"/>
      <c r="UEF387" s="477"/>
      <c r="UEI387" s="477"/>
      <c r="UEN387" s="477"/>
      <c r="UEQ387" s="477"/>
      <c r="UEV387" s="477"/>
      <c r="UEY387" s="477"/>
      <c r="UFD387" s="477"/>
      <c r="UFG387" s="477"/>
      <c r="UFL387" s="477"/>
      <c r="UFO387" s="477"/>
      <c r="UFT387" s="477"/>
      <c r="UFW387" s="477"/>
      <c r="UGB387" s="477"/>
      <c r="UGE387" s="477"/>
      <c r="UGJ387" s="477"/>
      <c r="UGM387" s="477"/>
      <c r="UGR387" s="477"/>
      <c r="UGU387" s="477"/>
      <c r="UGZ387" s="477"/>
      <c r="UHC387" s="477"/>
      <c r="UHH387" s="477"/>
      <c r="UHK387" s="477"/>
      <c r="UHP387" s="477"/>
      <c r="UHS387" s="477"/>
      <c r="UHX387" s="477"/>
      <c r="UIA387" s="477"/>
      <c r="UIF387" s="477"/>
      <c r="UII387" s="477"/>
      <c r="UIN387" s="477"/>
      <c r="UIQ387" s="477"/>
      <c r="UIV387" s="477"/>
      <c r="UIY387" s="477"/>
      <c r="UJD387" s="477"/>
      <c r="UJG387" s="477"/>
      <c r="UJL387" s="477"/>
      <c r="UJO387" s="477"/>
      <c r="UJT387" s="477"/>
      <c r="UJW387" s="477"/>
      <c r="UKB387" s="477"/>
      <c r="UKE387" s="477"/>
      <c r="UKJ387" s="477"/>
      <c r="UKM387" s="477"/>
      <c r="UKR387" s="477"/>
      <c r="UKU387" s="477"/>
      <c r="UKZ387" s="477"/>
      <c r="ULC387" s="477"/>
      <c r="ULH387" s="477"/>
      <c r="ULK387" s="477"/>
      <c r="ULP387" s="477"/>
      <c r="ULS387" s="477"/>
      <c r="ULX387" s="477"/>
      <c r="UMA387" s="477"/>
      <c r="UMF387" s="477"/>
      <c r="UMI387" s="477"/>
      <c r="UMN387" s="477"/>
      <c r="UMQ387" s="477"/>
      <c r="UMV387" s="477"/>
      <c r="UMY387" s="477"/>
      <c r="UND387" s="477"/>
      <c r="UNG387" s="477"/>
      <c r="UNL387" s="477"/>
      <c r="UNO387" s="477"/>
      <c r="UNT387" s="477"/>
      <c r="UNW387" s="477"/>
      <c r="UOB387" s="477"/>
      <c r="UOE387" s="477"/>
      <c r="UOJ387" s="477"/>
      <c r="UOM387" s="477"/>
      <c r="UOR387" s="477"/>
      <c r="UOU387" s="477"/>
      <c r="UOZ387" s="477"/>
      <c r="UPC387" s="477"/>
      <c r="UPH387" s="477"/>
      <c r="UPK387" s="477"/>
      <c r="UPP387" s="477"/>
      <c r="UPS387" s="477"/>
      <c r="UPX387" s="477"/>
      <c r="UQA387" s="477"/>
      <c r="UQF387" s="477"/>
      <c r="UQI387" s="477"/>
      <c r="UQN387" s="477"/>
      <c r="UQQ387" s="477"/>
      <c r="UQV387" s="477"/>
      <c r="UQY387" s="477"/>
      <c r="URD387" s="477"/>
      <c r="URG387" s="477"/>
      <c r="URL387" s="477"/>
      <c r="URO387" s="477"/>
      <c r="URT387" s="477"/>
      <c r="URW387" s="477"/>
      <c r="USB387" s="477"/>
      <c r="USE387" s="477"/>
      <c r="USJ387" s="477"/>
      <c r="USM387" s="477"/>
      <c r="USR387" s="477"/>
      <c r="USU387" s="477"/>
      <c r="USZ387" s="477"/>
      <c r="UTC387" s="477"/>
      <c r="UTH387" s="477"/>
      <c r="UTK387" s="477"/>
      <c r="UTP387" s="477"/>
      <c r="UTS387" s="477"/>
      <c r="UTX387" s="477"/>
      <c r="UUA387" s="477"/>
      <c r="UUF387" s="477"/>
      <c r="UUI387" s="477"/>
      <c r="UUN387" s="477"/>
      <c r="UUQ387" s="477"/>
      <c r="UUV387" s="477"/>
      <c r="UUY387" s="477"/>
      <c r="UVD387" s="477"/>
      <c r="UVG387" s="477"/>
      <c r="UVL387" s="477"/>
      <c r="UVO387" s="477"/>
      <c r="UVT387" s="477"/>
      <c r="UVW387" s="477"/>
      <c r="UWB387" s="477"/>
      <c r="UWE387" s="477"/>
      <c r="UWJ387" s="477"/>
      <c r="UWM387" s="477"/>
      <c r="UWR387" s="477"/>
      <c r="UWU387" s="477"/>
      <c r="UWZ387" s="477"/>
      <c r="UXC387" s="477"/>
      <c r="UXH387" s="477"/>
      <c r="UXK387" s="477"/>
      <c r="UXP387" s="477"/>
      <c r="UXS387" s="477"/>
      <c r="UXX387" s="477"/>
      <c r="UYA387" s="477"/>
      <c r="UYF387" s="477"/>
      <c r="UYI387" s="477"/>
      <c r="UYN387" s="477"/>
      <c r="UYQ387" s="477"/>
      <c r="UYV387" s="477"/>
      <c r="UYY387" s="477"/>
      <c r="UZD387" s="477"/>
      <c r="UZG387" s="477"/>
      <c r="UZL387" s="477"/>
      <c r="UZO387" s="477"/>
      <c r="UZT387" s="477"/>
      <c r="UZW387" s="477"/>
      <c r="VAB387" s="477"/>
      <c r="VAE387" s="477"/>
      <c r="VAJ387" s="477"/>
      <c r="VAM387" s="477"/>
      <c r="VAR387" s="477"/>
      <c r="VAU387" s="477"/>
      <c r="VAZ387" s="477"/>
      <c r="VBC387" s="477"/>
      <c r="VBH387" s="477"/>
      <c r="VBK387" s="477"/>
      <c r="VBP387" s="477"/>
      <c r="VBS387" s="477"/>
      <c r="VBX387" s="477"/>
      <c r="VCA387" s="477"/>
      <c r="VCF387" s="477"/>
      <c r="VCI387" s="477"/>
      <c r="VCN387" s="477"/>
      <c r="VCQ387" s="477"/>
      <c r="VCV387" s="477"/>
      <c r="VCY387" s="477"/>
      <c r="VDD387" s="477"/>
      <c r="VDG387" s="477"/>
      <c r="VDL387" s="477"/>
      <c r="VDO387" s="477"/>
      <c r="VDT387" s="477"/>
      <c r="VDW387" s="477"/>
      <c r="VEB387" s="477"/>
      <c r="VEE387" s="477"/>
      <c r="VEJ387" s="477"/>
      <c r="VEM387" s="477"/>
      <c r="VER387" s="477"/>
      <c r="VEU387" s="477"/>
      <c r="VEZ387" s="477"/>
      <c r="VFC387" s="477"/>
      <c r="VFH387" s="477"/>
      <c r="VFK387" s="477"/>
      <c r="VFP387" s="477"/>
      <c r="VFS387" s="477"/>
      <c r="VFX387" s="477"/>
      <c r="VGA387" s="477"/>
      <c r="VGF387" s="477"/>
      <c r="VGI387" s="477"/>
      <c r="VGN387" s="477"/>
      <c r="VGQ387" s="477"/>
      <c r="VGV387" s="477"/>
      <c r="VGY387" s="477"/>
      <c r="VHD387" s="477"/>
      <c r="VHG387" s="477"/>
      <c r="VHL387" s="477"/>
      <c r="VHO387" s="477"/>
      <c r="VHT387" s="477"/>
      <c r="VHW387" s="477"/>
      <c r="VIB387" s="477"/>
      <c r="VIE387" s="477"/>
      <c r="VIJ387" s="477"/>
      <c r="VIM387" s="477"/>
      <c r="VIR387" s="477"/>
      <c r="VIU387" s="477"/>
      <c r="VIZ387" s="477"/>
      <c r="VJC387" s="477"/>
      <c r="VJH387" s="477"/>
      <c r="VJK387" s="477"/>
      <c r="VJP387" s="477"/>
      <c r="VJS387" s="477"/>
      <c r="VJX387" s="477"/>
      <c r="VKA387" s="477"/>
      <c r="VKF387" s="477"/>
      <c r="VKI387" s="477"/>
      <c r="VKN387" s="477"/>
      <c r="VKQ387" s="477"/>
      <c r="VKV387" s="477"/>
      <c r="VKY387" s="477"/>
      <c r="VLD387" s="477"/>
      <c r="VLG387" s="477"/>
      <c r="VLL387" s="477"/>
      <c r="VLO387" s="477"/>
      <c r="VLT387" s="477"/>
      <c r="VLW387" s="477"/>
      <c r="VMB387" s="477"/>
      <c r="VME387" s="477"/>
      <c r="VMJ387" s="477"/>
      <c r="VMM387" s="477"/>
      <c r="VMR387" s="477"/>
      <c r="VMU387" s="477"/>
      <c r="VMZ387" s="477"/>
      <c r="VNC387" s="477"/>
      <c r="VNH387" s="477"/>
      <c r="VNK387" s="477"/>
      <c r="VNP387" s="477"/>
      <c r="VNS387" s="477"/>
      <c r="VNX387" s="477"/>
      <c r="VOA387" s="477"/>
      <c r="VOF387" s="477"/>
      <c r="VOI387" s="477"/>
      <c r="VON387" s="477"/>
      <c r="VOQ387" s="477"/>
      <c r="VOV387" s="477"/>
      <c r="VOY387" s="477"/>
      <c r="VPD387" s="477"/>
      <c r="VPG387" s="477"/>
      <c r="VPL387" s="477"/>
      <c r="VPO387" s="477"/>
      <c r="VPT387" s="477"/>
      <c r="VPW387" s="477"/>
      <c r="VQB387" s="477"/>
      <c r="VQE387" s="477"/>
      <c r="VQJ387" s="477"/>
      <c r="VQM387" s="477"/>
      <c r="VQR387" s="477"/>
      <c r="VQU387" s="477"/>
      <c r="VQZ387" s="477"/>
      <c r="VRC387" s="477"/>
      <c r="VRH387" s="477"/>
      <c r="VRK387" s="477"/>
      <c r="VRP387" s="477"/>
      <c r="VRS387" s="477"/>
      <c r="VRX387" s="477"/>
      <c r="VSA387" s="477"/>
      <c r="VSF387" s="477"/>
      <c r="VSI387" s="477"/>
      <c r="VSN387" s="477"/>
      <c r="VSQ387" s="477"/>
      <c r="VSV387" s="477"/>
      <c r="VSY387" s="477"/>
      <c r="VTD387" s="477"/>
      <c r="VTG387" s="477"/>
      <c r="VTL387" s="477"/>
      <c r="VTO387" s="477"/>
      <c r="VTT387" s="477"/>
      <c r="VTW387" s="477"/>
      <c r="VUB387" s="477"/>
      <c r="VUE387" s="477"/>
      <c r="VUJ387" s="477"/>
      <c r="VUM387" s="477"/>
      <c r="VUR387" s="477"/>
      <c r="VUU387" s="477"/>
      <c r="VUZ387" s="477"/>
      <c r="VVC387" s="477"/>
      <c r="VVH387" s="477"/>
      <c r="VVK387" s="477"/>
      <c r="VVP387" s="477"/>
      <c r="VVS387" s="477"/>
      <c r="VVX387" s="477"/>
      <c r="VWA387" s="477"/>
      <c r="VWF387" s="477"/>
      <c r="VWI387" s="477"/>
      <c r="VWN387" s="477"/>
      <c r="VWQ387" s="477"/>
      <c r="VWV387" s="477"/>
      <c r="VWY387" s="477"/>
      <c r="VXD387" s="477"/>
      <c r="VXG387" s="477"/>
      <c r="VXL387" s="477"/>
      <c r="VXO387" s="477"/>
      <c r="VXT387" s="477"/>
      <c r="VXW387" s="477"/>
      <c r="VYB387" s="477"/>
      <c r="VYE387" s="477"/>
      <c r="VYJ387" s="477"/>
      <c r="VYM387" s="477"/>
      <c r="VYR387" s="477"/>
      <c r="VYU387" s="477"/>
      <c r="VYZ387" s="477"/>
      <c r="VZC387" s="477"/>
      <c r="VZH387" s="477"/>
      <c r="VZK387" s="477"/>
      <c r="VZP387" s="477"/>
      <c r="VZS387" s="477"/>
      <c r="VZX387" s="477"/>
      <c r="WAA387" s="477"/>
      <c r="WAF387" s="477"/>
      <c r="WAI387" s="477"/>
      <c r="WAN387" s="477"/>
      <c r="WAQ387" s="477"/>
      <c r="WAV387" s="477"/>
      <c r="WAY387" s="477"/>
      <c r="WBD387" s="477"/>
      <c r="WBG387" s="477"/>
      <c r="WBL387" s="477"/>
      <c r="WBO387" s="477"/>
      <c r="WBT387" s="477"/>
      <c r="WBW387" s="477"/>
      <c r="WCB387" s="477"/>
      <c r="WCE387" s="477"/>
      <c r="WCJ387" s="477"/>
      <c r="WCM387" s="477"/>
      <c r="WCR387" s="477"/>
      <c r="WCU387" s="477"/>
      <c r="WCZ387" s="477"/>
      <c r="WDC387" s="477"/>
      <c r="WDH387" s="477"/>
      <c r="WDK387" s="477"/>
      <c r="WDP387" s="477"/>
      <c r="WDS387" s="477"/>
      <c r="WDX387" s="477"/>
      <c r="WEA387" s="477"/>
      <c r="WEF387" s="477"/>
      <c r="WEI387" s="477"/>
      <c r="WEN387" s="477"/>
      <c r="WEQ387" s="477"/>
      <c r="WEV387" s="477"/>
      <c r="WEY387" s="477"/>
      <c r="WFD387" s="477"/>
      <c r="WFG387" s="477"/>
      <c r="WFL387" s="477"/>
      <c r="WFO387" s="477"/>
      <c r="WFT387" s="477"/>
      <c r="WFW387" s="477"/>
      <c r="WGB387" s="477"/>
      <c r="WGE387" s="477"/>
      <c r="WGJ387" s="477"/>
      <c r="WGM387" s="477"/>
      <c r="WGR387" s="477"/>
      <c r="WGU387" s="477"/>
      <c r="WGZ387" s="477"/>
      <c r="WHC387" s="477"/>
      <c r="WHH387" s="477"/>
      <c r="WHK387" s="477"/>
      <c r="WHP387" s="477"/>
      <c r="WHS387" s="477"/>
      <c r="WHX387" s="477"/>
      <c r="WIA387" s="477"/>
      <c r="WIF387" s="477"/>
      <c r="WII387" s="477"/>
      <c r="WIN387" s="477"/>
      <c r="WIQ387" s="477"/>
      <c r="WIV387" s="477"/>
      <c r="WIY387" s="477"/>
      <c r="WJD387" s="477"/>
      <c r="WJG387" s="477"/>
      <c r="WJL387" s="477"/>
      <c r="WJO387" s="477"/>
      <c r="WJT387" s="477"/>
      <c r="WJW387" s="477"/>
      <c r="WKB387" s="477"/>
      <c r="WKE387" s="477"/>
      <c r="WKJ387" s="477"/>
      <c r="WKM387" s="477"/>
      <c r="WKR387" s="477"/>
      <c r="WKU387" s="477"/>
      <c r="WKZ387" s="477"/>
      <c r="WLC387" s="477"/>
      <c r="WLH387" s="477"/>
      <c r="WLK387" s="477"/>
      <c r="WLP387" s="477"/>
      <c r="WLS387" s="477"/>
      <c r="WLX387" s="477"/>
      <c r="WMA387" s="477"/>
      <c r="WMF387" s="477"/>
      <c r="WMI387" s="477"/>
      <c r="WMN387" s="477"/>
      <c r="WMQ387" s="477"/>
      <c r="WMV387" s="477"/>
      <c r="WMY387" s="477"/>
      <c r="WND387" s="477"/>
      <c r="WNG387" s="477"/>
      <c r="WNL387" s="477"/>
      <c r="WNO387" s="477"/>
      <c r="WNT387" s="477"/>
      <c r="WNW387" s="477"/>
      <c r="WOB387" s="477"/>
      <c r="WOE387" s="477"/>
      <c r="WOJ387" s="477"/>
      <c r="WOM387" s="477"/>
      <c r="WOR387" s="477"/>
      <c r="WOU387" s="477"/>
      <c r="WOZ387" s="477"/>
      <c r="WPC387" s="477"/>
      <c r="WPH387" s="477"/>
      <c r="WPK387" s="477"/>
      <c r="WPP387" s="477"/>
      <c r="WPS387" s="477"/>
      <c r="WPX387" s="477"/>
      <c r="WQA387" s="477"/>
      <c r="WQF387" s="477"/>
      <c r="WQI387" s="477"/>
      <c r="WQN387" s="477"/>
      <c r="WQQ387" s="477"/>
      <c r="WQV387" s="477"/>
      <c r="WQY387" s="477"/>
      <c r="WRD387" s="477"/>
      <c r="WRG387" s="477"/>
      <c r="WRL387" s="477"/>
      <c r="WRO387" s="477"/>
      <c r="WRT387" s="477"/>
      <c r="WRW387" s="477"/>
      <c r="WSB387" s="477"/>
      <c r="WSE387" s="477"/>
      <c r="WSJ387" s="477"/>
      <c r="WSM387" s="477"/>
      <c r="WSR387" s="477"/>
      <c r="WSU387" s="477"/>
      <c r="WSZ387" s="477"/>
      <c r="WTC387" s="477"/>
      <c r="WTH387" s="477"/>
      <c r="WTK387" s="477"/>
      <c r="WTP387" s="477"/>
      <c r="WTS387" s="477"/>
      <c r="WTX387" s="477"/>
      <c r="WUA387" s="477"/>
      <c r="WUF387" s="477"/>
      <c r="WUI387" s="477"/>
      <c r="WUN387" s="477"/>
      <c r="WUQ387" s="477"/>
      <c r="WUV387" s="477"/>
      <c r="WUY387" s="477"/>
      <c r="WVD387" s="477"/>
      <c r="WVG387" s="477"/>
      <c r="WVL387" s="477"/>
      <c r="WVO387" s="477"/>
      <c r="WVT387" s="477"/>
      <c r="WVW387" s="477"/>
      <c r="WWB387" s="477"/>
      <c r="WWE387" s="477"/>
      <c r="WWJ387" s="477"/>
      <c r="WWM387" s="477"/>
      <c r="WWR387" s="477"/>
      <c r="WWU387" s="477"/>
      <c r="WWZ387" s="477"/>
      <c r="WXC387" s="477"/>
      <c r="WXH387" s="477"/>
      <c r="WXK387" s="477"/>
      <c r="WXP387" s="477"/>
      <c r="WXS387" s="477"/>
      <c r="WXX387" s="477"/>
      <c r="WYA387" s="477"/>
      <c r="WYF387" s="477"/>
      <c r="WYI387" s="477"/>
      <c r="WYN387" s="477"/>
      <c r="WYQ387" s="477"/>
      <c r="WYV387" s="477"/>
      <c r="WYY387" s="477"/>
      <c r="WZD387" s="477"/>
      <c r="WZG387" s="477"/>
      <c r="WZL387" s="477"/>
      <c r="WZO387" s="477"/>
      <c r="WZT387" s="477"/>
      <c r="WZW387" s="477"/>
      <c r="XAB387" s="477"/>
      <c r="XAE387" s="477"/>
      <c r="XAJ387" s="477"/>
      <c r="XAM387" s="477"/>
      <c r="XAR387" s="477"/>
      <c r="XAU387" s="477"/>
      <c r="XAZ387" s="477"/>
      <c r="XBC387" s="477"/>
      <c r="XBH387" s="477"/>
      <c r="XBK387" s="477"/>
      <c r="XBP387" s="477"/>
      <c r="XBS387" s="477"/>
      <c r="XBX387" s="477"/>
      <c r="XCA387" s="477"/>
      <c r="XCF387" s="477"/>
      <c r="XCI387" s="477"/>
      <c r="XCN387" s="477"/>
      <c r="XCQ387" s="477"/>
      <c r="XCV387" s="477"/>
      <c r="XCY387" s="477"/>
      <c r="XDD387" s="477"/>
      <c r="XDG387" s="477"/>
      <c r="XDL387" s="477"/>
      <c r="XDO387" s="477"/>
      <c r="XDT387" s="477"/>
      <c r="XDW387" s="477"/>
      <c r="XEB387" s="477"/>
      <c r="XEE387" s="477"/>
      <c r="XEJ387" s="477"/>
      <c r="XEM387" s="477"/>
      <c r="XER387" s="477"/>
      <c r="XEU387" s="477"/>
      <c r="XEZ387" s="477"/>
      <c r="XFC387" s="477"/>
    </row>
    <row r="388" spans="1:1023 1028:2047 2052:3071 3076:4095 4100:5119 5124:6143 6148:7167 7172:8191 8196:9215 9220:10239 10244:11263 11268:12287 12292:13311 13316:14335 14340:15359 15364:16383" ht="60" x14ac:dyDescent="0.25">
      <c r="A388" s="35" t="str">
        <f>+'PAI 2025 GPS rempl2)'!A399</f>
        <v>7100.2.1</v>
      </c>
      <c r="B388" s="60" t="str">
        <f>VLOOKUP(A388,'Dimensión 3-Gestión con Valor'!$B$10:$B$379,1,0)</f>
        <v>7100.2.1</v>
      </c>
      <c r="C388" s="158" t="s">
        <v>899</v>
      </c>
      <c r="D388" s="158">
        <v>2</v>
      </c>
      <c r="E388" s="158" t="s">
        <v>489</v>
      </c>
      <c r="F388" s="158" t="s">
        <v>910</v>
      </c>
      <c r="G388" s="158" t="s">
        <v>19</v>
      </c>
      <c r="H388" s="158">
        <v>0</v>
      </c>
      <c r="I388" s="158">
        <v>0</v>
      </c>
      <c r="J388" s="158">
        <v>0</v>
      </c>
      <c r="K388" s="158" t="s">
        <v>19</v>
      </c>
      <c r="L388" s="158" t="s">
        <v>19</v>
      </c>
      <c r="M388" s="158" t="s">
        <v>19</v>
      </c>
      <c r="N388" s="158" t="s">
        <v>596</v>
      </c>
      <c r="O388" s="158" t="s">
        <v>19</v>
      </c>
      <c r="P388" s="158" t="s">
        <v>186</v>
      </c>
      <c r="Q388" s="158">
        <v>20</v>
      </c>
      <c r="R388" s="158">
        <v>1</v>
      </c>
      <c r="S388" s="158" t="s">
        <v>487</v>
      </c>
      <c r="T388" s="158" t="s">
        <v>911</v>
      </c>
      <c r="U388" s="165">
        <v>45691</v>
      </c>
      <c r="V388" s="165">
        <v>45733</v>
      </c>
      <c r="W388" s="158" t="s">
        <v>899</v>
      </c>
      <c r="X388" s="359">
        <v>10</v>
      </c>
      <c r="Y388" s="158">
        <v>100</v>
      </c>
      <c r="Z388" s="158" t="s">
        <v>2544</v>
      </c>
      <c r="AA388" s="165">
        <v>45733</v>
      </c>
      <c r="AB388" s="158">
        <v>100</v>
      </c>
      <c r="AC388" s="158" t="s">
        <v>2545</v>
      </c>
      <c r="AD388" s="165">
        <v>45733</v>
      </c>
      <c r="AE388" s="158">
        <v>100</v>
      </c>
      <c r="AF388" s="158">
        <v>10</v>
      </c>
    </row>
    <row r="389" spans="1:1023 1028:2047 2052:3071 3076:4095 4100:5119 5124:6143 6148:7167 7172:8191 8196:9215 9220:10239 10244:11263 11268:12287 12292:13311 13316:14335 14340:15359 15364:16383" ht="90" x14ac:dyDescent="0.25">
      <c r="A389" s="158" t="str">
        <f>+'PAI 2025 GPS rempl2)'!A400</f>
        <v>7100.2.2</v>
      </c>
      <c r="B389" s="60" t="str">
        <f>VLOOKUP(A389,'Dimensión 3-Gestión con Valor'!$B$10:$B$379,1,0)</f>
        <v>7100.2.2</v>
      </c>
      <c r="C389" s="158" t="s">
        <v>899</v>
      </c>
      <c r="D389" s="158">
        <v>2</v>
      </c>
      <c r="E389" s="158" t="s">
        <v>489</v>
      </c>
      <c r="F389" s="158" t="s">
        <v>912</v>
      </c>
      <c r="G389" s="158" t="s">
        <v>19</v>
      </c>
      <c r="H389" s="158" t="s">
        <v>1795</v>
      </c>
      <c r="I389" s="158" t="s">
        <v>1795</v>
      </c>
      <c r="J389" s="158" t="s">
        <v>1795</v>
      </c>
      <c r="K389" s="158" t="s">
        <v>19</v>
      </c>
      <c r="L389" s="158" t="s">
        <v>19</v>
      </c>
      <c r="M389" s="158" t="s">
        <v>19</v>
      </c>
      <c r="N389" s="158" t="s">
        <v>596</v>
      </c>
      <c r="O389" s="158" t="s">
        <v>19</v>
      </c>
      <c r="P389" s="158" t="s">
        <v>187</v>
      </c>
      <c r="Q389" s="158">
        <v>30</v>
      </c>
      <c r="R389" s="158">
        <v>1</v>
      </c>
      <c r="S389" s="165" t="s">
        <v>487</v>
      </c>
      <c r="T389" s="165" t="s">
        <v>911</v>
      </c>
      <c r="U389" s="165">
        <v>45734</v>
      </c>
      <c r="V389" s="165">
        <v>45806</v>
      </c>
      <c r="W389" s="158" t="s">
        <v>899</v>
      </c>
      <c r="X389" s="359">
        <v>15</v>
      </c>
      <c r="Y389" s="158">
        <v>100</v>
      </c>
      <c r="Z389" s="158" t="s">
        <v>187</v>
      </c>
      <c r="AA389" s="165">
        <v>45805</v>
      </c>
      <c r="AB389" s="158">
        <v>100</v>
      </c>
      <c r="AC389" s="158" t="s">
        <v>2274</v>
      </c>
      <c r="AD389" s="165">
        <v>45805</v>
      </c>
      <c r="AE389" s="158">
        <v>100</v>
      </c>
      <c r="AF389" s="158">
        <v>15</v>
      </c>
    </row>
    <row r="390" spans="1:1023 1028:2047 2052:3071 3076:4095 4100:5119 5124:6143 6148:7167 7172:8191 8196:9215 9220:10239 10244:11263 11268:12287 12292:13311 13316:14335 14340:15359 15364:16383" ht="60" x14ac:dyDescent="0.25">
      <c r="A390" s="35" t="str">
        <f>+'PAI 2025 GPS rempl2)'!A401</f>
        <v>7100.2.3</v>
      </c>
      <c r="B390" s="60" t="str">
        <f>VLOOKUP(A390,'Dimensión 3-Gestión con Valor'!$B$10:$B$379,1,0)</f>
        <v>7100.2.3</v>
      </c>
      <c r="C390" s="158" t="s">
        <v>899</v>
      </c>
      <c r="D390" s="158">
        <v>2</v>
      </c>
      <c r="E390" s="158" t="s">
        <v>489</v>
      </c>
      <c r="F390" s="158" t="s">
        <v>913</v>
      </c>
      <c r="G390" s="158" t="s">
        <v>19</v>
      </c>
      <c r="H390" s="158" t="s">
        <v>1795</v>
      </c>
      <c r="I390" s="158" t="s">
        <v>1795</v>
      </c>
      <c r="J390" s="158" t="s">
        <v>1795</v>
      </c>
      <c r="K390" s="158" t="s">
        <v>19</v>
      </c>
      <c r="L390" s="158" t="s">
        <v>19</v>
      </c>
      <c r="M390" s="158" t="s">
        <v>19</v>
      </c>
      <c r="N390" s="158" t="s">
        <v>596</v>
      </c>
      <c r="O390" s="158" t="s">
        <v>19</v>
      </c>
      <c r="P390" s="158" t="s">
        <v>188</v>
      </c>
      <c r="Q390" s="158">
        <v>20</v>
      </c>
      <c r="R390" s="158">
        <v>1</v>
      </c>
      <c r="S390" s="158" t="s">
        <v>487</v>
      </c>
      <c r="T390" s="158" t="s">
        <v>911</v>
      </c>
      <c r="U390" s="165">
        <v>45811</v>
      </c>
      <c r="V390" s="165">
        <v>45849</v>
      </c>
      <c r="W390" s="158" t="s">
        <v>899</v>
      </c>
      <c r="X390" s="359">
        <v>10</v>
      </c>
      <c r="Y390" s="158">
        <v>100</v>
      </c>
      <c r="Z390" s="158" t="s">
        <v>2546</v>
      </c>
      <c r="AA390" s="165">
        <v>45842</v>
      </c>
      <c r="AB390" s="158">
        <v>100</v>
      </c>
      <c r="AC390" s="158" t="s">
        <v>2547</v>
      </c>
      <c r="AD390" s="165"/>
      <c r="AE390" s="158">
        <v>100</v>
      </c>
      <c r="AF390" s="158">
        <v>10</v>
      </c>
    </row>
    <row r="391" spans="1:1023 1028:2047 2052:3071 3076:4095 4100:5119 5124:6143 6148:7167 7172:8191 8196:9215 9220:10239 10244:11263 11268:12287 12292:13311 13316:14335 14340:15359 15364:16383" ht="34.5" customHeight="1" x14ac:dyDescent="0.25">
      <c r="A391" s="35" t="str">
        <f>+'PAI 2025 GPS rempl2)'!A402</f>
        <v>7100.2.4</v>
      </c>
      <c r="B391" s="60" t="str">
        <f>VLOOKUP(A391,'Dimensión 3-Gestión con Valor'!$B$10:$B$379,1,0)</f>
        <v>7100.2.4</v>
      </c>
      <c r="C391" s="158" t="s">
        <v>899</v>
      </c>
      <c r="D391" s="158">
        <v>2</v>
      </c>
      <c r="E391" s="158" t="s">
        <v>489</v>
      </c>
      <c r="F391" s="158" t="s">
        <v>914</v>
      </c>
      <c r="G391" s="158" t="s">
        <v>19</v>
      </c>
      <c r="H391" s="158">
        <v>0</v>
      </c>
      <c r="I391" s="158">
        <v>0</v>
      </c>
      <c r="J391" s="158">
        <v>0</v>
      </c>
      <c r="K391" s="158" t="s">
        <v>19</v>
      </c>
      <c r="L391" s="158" t="s">
        <v>19</v>
      </c>
      <c r="M391" s="158" t="s">
        <v>19</v>
      </c>
      <c r="N391" s="158" t="s">
        <v>596</v>
      </c>
      <c r="O391" s="158" t="s">
        <v>19</v>
      </c>
      <c r="P391" s="158" t="s">
        <v>189</v>
      </c>
      <c r="Q391" s="158">
        <v>10</v>
      </c>
      <c r="R391" s="158">
        <v>1</v>
      </c>
      <c r="S391" s="165" t="s">
        <v>487</v>
      </c>
      <c r="T391" s="165" t="s">
        <v>915</v>
      </c>
      <c r="U391" s="165">
        <v>45852</v>
      </c>
      <c r="V391" s="165">
        <v>45898</v>
      </c>
      <c r="W391" s="158" t="s">
        <v>899</v>
      </c>
      <c r="X391" s="359">
        <v>5</v>
      </c>
      <c r="Y391" s="158">
        <v>100</v>
      </c>
      <c r="Z391" s="158" t="s">
        <v>2548</v>
      </c>
      <c r="AA391" s="165">
        <v>45898</v>
      </c>
      <c r="AB391" s="158">
        <v>100</v>
      </c>
      <c r="AC391" s="158" t="s">
        <v>2549</v>
      </c>
      <c r="AD391" s="165">
        <v>45898</v>
      </c>
      <c r="AE391" s="158">
        <v>100</v>
      </c>
      <c r="AF391" s="158">
        <v>5</v>
      </c>
    </row>
    <row r="392" spans="1:1023 1028:2047 2052:3071 3076:4095 4100:5119 5124:6143 6148:7167 7172:8191 8196:9215 9220:10239 10244:11263 11268:12287 12292:13311 13316:14335 14340:15359 15364:16383" ht="45" x14ac:dyDescent="0.25">
      <c r="A392" s="35" t="str">
        <f>+'PAI 2025 GPS rempl2)'!A403</f>
        <v>7100.2.5</v>
      </c>
      <c r="B392" s="60" t="str">
        <f>VLOOKUP(A392,'Dimensión 3-Gestión con Valor'!$B$10:$B$379,1,0)</f>
        <v>7100.2.5</v>
      </c>
      <c r="C392" s="158" t="s">
        <v>899</v>
      </c>
      <c r="D392" s="158">
        <v>2</v>
      </c>
      <c r="E392" s="158" t="s">
        <v>489</v>
      </c>
      <c r="F392" s="158" t="s">
        <v>916</v>
      </c>
      <c r="G392" s="158" t="s">
        <v>19</v>
      </c>
      <c r="H392" s="158">
        <v>0</v>
      </c>
      <c r="I392" s="158">
        <v>0</v>
      </c>
      <c r="J392" s="158">
        <v>0</v>
      </c>
      <c r="K392" s="158" t="s">
        <v>19</v>
      </c>
      <c r="L392" s="158" t="s">
        <v>19</v>
      </c>
      <c r="M392" s="158" t="s">
        <v>19</v>
      </c>
      <c r="N392" s="158" t="s">
        <v>596</v>
      </c>
      <c r="O392" s="158" t="s">
        <v>19</v>
      </c>
      <c r="P392" s="158" t="s">
        <v>190</v>
      </c>
      <c r="Q392" s="158">
        <v>20</v>
      </c>
      <c r="R392" s="158">
        <v>1</v>
      </c>
      <c r="S392" s="158" t="s">
        <v>487</v>
      </c>
      <c r="T392" s="158" t="s">
        <v>909</v>
      </c>
      <c r="U392" s="165">
        <v>45901</v>
      </c>
      <c r="V392" s="165">
        <v>45930</v>
      </c>
      <c r="W392" s="158" t="s">
        <v>899</v>
      </c>
      <c r="X392" s="359">
        <v>10</v>
      </c>
      <c r="Y392" s="158">
        <v>0</v>
      </c>
      <c r="Z392" s="158">
        <v>0</v>
      </c>
      <c r="AA392" s="165"/>
      <c r="AB392" s="158">
        <v>0</v>
      </c>
      <c r="AC392" s="158">
        <v>0</v>
      </c>
      <c r="AD392" s="165"/>
      <c r="AE392" s="158"/>
      <c r="AF392" s="158">
        <v>0</v>
      </c>
    </row>
    <row r="393" spans="1:1023 1028:2047 2052:3071 3076:4095 4100:5119 5124:6143 6148:7167 7172:8191 8196:9215 9220:10239 10244:11263 11268:12287 12292:13311 13316:14335 14340:15359 15364:16383" ht="135" x14ac:dyDescent="0.25">
      <c r="A393" s="359" t="str">
        <f>+'PAI 2025 GPS rempl2)'!A404</f>
        <v>71.1</v>
      </c>
      <c r="B393" s="359" t="str">
        <f>VLOOKUP(A393,'Dimensión 3-Gestión con Valor'!$B$10:$B$379,1,0)</f>
        <v>71.1</v>
      </c>
      <c r="C393" s="360" t="s">
        <v>1182</v>
      </c>
      <c r="D393" s="359">
        <v>4</v>
      </c>
      <c r="E393" s="359" t="s">
        <v>482</v>
      </c>
      <c r="F393" s="360" t="s">
        <v>1183</v>
      </c>
      <c r="G393" s="359" t="s">
        <v>484</v>
      </c>
      <c r="H393" s="359" t="s">
        <v>1795</v>
      </c>
      <c r="I393" s="359" t="s">
        <v>1795</v>
      </c>
      <c r="J393" s="359" t="s">
        <v>1795</v>
      </c>
      <c r="K393" s="360" t="s">
        <v>19</v>
      </c>
      <c r="L393" s="359" t="s">
        <v>485</v>
      </c>
      <c r="M393" s="359" t="s">
        <v>22</v>
      </c>
      <c r="N393" s="360" t="s">
        <v>636</v>
      </c>
      <c r="O393" s="359">
        <v>0</v>
      </c>
      <c r="P393" s="359" t="s">
        <v>195</v>
      </c>
      <c r="Q393" s="359">
        <v>30</v>
      </c>
      <c r="R393" s="359">
        <v>100</v>
      </c>
      <c r="S393" s="360" t="s">
        <v>515</v>
      </c>
      <c r="T393" s="359" t="s">
        <v>1184</v>
      </c>
      <c r="U393" s="360">
        <v>45691</v>
      </c>
      <c r="V393" s="360">
        <v>46010</v>
      </c>
      <c r="W393" s="359" t="s">
        <v>1182</v>
      </c>
      <c r="X393" s="359">
        <v>30</v>
      </c>
      <c r="Y393" s="359">
        <v>53</v>
      </c>
      <c r="Z393" s="359" t="s">
        <v>2550</v>
      </c>
      <c r="AA393" s="360"/>
      <c r="AB393" s="370">
        <v>53</v>
      </c>
      <c r="AC393" s="359" t="s">
        <v>2551</v>
      </c>
      <c r="AD393" s="360"/>
      <c r="AE393" s="368"/>
      <c r="AF393" s="359">
        <v>15.9</v>
      </c>
      <c r="AJ393" s="477"/>
      <c r="AM393" s="477"/>
      <c r="AR393" s="477"/>
      <c r="AU393" s="477"/>
      <c r="AZ393" s="477"/>
      <c r="BC393" s="477"/>
      <c r="BH393" s="477"/>
      <c r="BK393" s="477"/>
      <c r="BP393" s="477"/>
      <c r="BS393" s="477"/>
      <c r="BX393" s="477"/>
      <c r="CA393" s="477"/>
      <c r="CF393" s="477"/>
      <c r="CI393" s="477"/>
      <c r="CN393" s="477"/>
      <c r="CQ393" s="477"/>
      <c r="CV393" s="477"/>
      <c r="CY393" s="477"/>
      <c r="DD393" s="477"/>
      <c r="DG393" s="477"/>
      <c r="DL393" s="477"/>
      <c r="DO393" s="477"/>
      <c r="DT393" s="477"/>
      <c r="DW393" s="477"/>
      <c r="EB393" s="477"/>
      <c r="EE393" s="477"/>
      <c r="EJ393" s="477"/>
      <c r="EM393" s="477"/>
      <c r="ER393" s="477"/>
      <c r="EU393" s="477"/>
      <c r="EZ393" s="477"/>
      <c r="FC393" s="477"/>
      <c r="FH393" s="477"/>
      <c r="FK393" s="477"/>
      <c r="FP393" s="477"/>
      <c r="FS393" s="477"/>
      <c r="FX393" s="477"/>
      <c r="GA393" s="477"/>
      <c r="GF393" s="477"/>
      <c r="GI393" s="477"/>
      <c r="GN393" s="477"/>
      <c r="GQ393" s="477"/>
      <c r="GV393" s="477"/>
      <c r="GY393" s="477"/>
      <c r="HD393" s="477"/>
      <c r="HG393" s="477"/>
      <c r="HL393" s="477"/>
      <c r="HO393" s="477"/>
      <c r="HT393" s="477"/>
      <c r="HW393" s="477"/>
      <c r="IB393" s="477"/>
      <c r="IE393" s="477"/>
      <c r="IJ393" s="477"/>
      <c r="IM393" s="477"/>
      <c r="IR393" s="477"/>
      <c r="IU393" s="477"/>
      <c r="IZ393" s="477"/>
      <c r="JC393" s="477"/>
      <c r="JH393" s="477"/>
      <c r="JK393" s="477"/>
      <c r="JP393" s="477"/>
      <c r="JS393" s="477"/>
      <c r="JX393" s="477"/>
      <c r="KA393" s="477"/>
      <c r="KF393" s="477"/>
      <c r="KI393" s="477"/>
      <c r="KN393" s="477"/>
      <c r="KQ393" s="477"/>
      <c r="KV393" s="477"/>
      <c r="KY393" s="477"/>
      <c r="LD393" s="477"/>
      <c r="LG393" s="477"/>
      <c r="LL393" s="477"/>
      <c r="LO393" s="477"/>
      <c r="LT393" s="477"/>
      <c r="LW393" s="477"/>
      <c r="MB393" s="477"/>
      <c r="ME393" s="477"/>
      <c r="MJ393" s="477"/>
      <c r="MM393" s="477"/>
      <c r="MR393" s="477"/>
      <c r="MU393" s="477"/>
      <c r="MZ393" s="477"/>
      <c r="NC393" s="477"/>
      <c r="NH393" s="477"/>
      <c r="NK393" s="477"/>
      <c r="NP393" s="477"/>
      <c r="NS393" s="477"/>
      <c r="NX393" s="477"/>
      <c r="OA393" s="477"/>
      <c r="OF393" s="477"/>
      <c r="OI393" s="477"/>
      <c r="ON393" s="477"/>
      <c r="OQ393" s="477"/>
      <c r="OV393" s="477"/>
      <c r="OY393" s="477"/>
      <c r="PD393" s="477"/>
      <c r="PG393" s="477"/>
      <c r="PL393" s="477"/>
      <c r="PO393" s="477"/>
      <c r="PT393" s="477"/>
      <c r="PW393" s="477"/>
      <c r="QB393" s="477"/>
      <c r="QE393" s="477"/>
      <c r="QJ393" s="477"/>
      <c r="QM393" s="477"/>
      <c r="QR393" s="477"/>
      <c r="QU393" s="477"/>
      <c r="QZ393" s="477"/>
      <c r="RC393" s="477"/>
      <c r="RH393" s="477"/>
      <c r="RK393" s="477"/>
      <c r="RP393" s="477"/>
      <c r="RS393" s="477"/>
      <c r="RX393" s="477"/>
      <c r="SA393" s="477"/>
      <c r="SF393" s="477"/>
      <c r="SI393" s="477"/>
      <c r="SN393" s="477"/>
      <c r="SQ393" s="477"/>
      <c r="SV393" s="477"/>
      <c r="SY393" s="477"/>
      <c r="TD393" s="477"/>
      <c r="TG393" s="477"/>
      <c r="TL393" s="477"/>
      <c r="TO393" s="477"/>
      <c r="TT393" s="477"/>
      <c r="TW393" s="477"/>
      <c r="UB393" s="477"/>
      <c r="UE393" s="477"/>
      <c r="UJ393" s="477"/>
      <c r="UM393" s="477"/>
      <c r="UR393" s="477"/>
      <c r="UU393" s="477"/>
      <c r="UZ393" s="477"/>
      <c r="VC393" s="477"/>
      <c r="VH393" s="477"/>
      <c r="VK393" s="477"/>
      <c r="VP393" s="477"/>
      <c r="VS393" s="477"/>
      <c r="VX393" s="477"/>
      <c r="WA393" s="477"/>
      <c r="WF393" s="477"/>
      <c r="WI393" s="477"/>
      <c r="WN393" s="477"/>
      <c r="WQ393" s="477"/>
      <c r="WV393" s="477"/>
      <c r="WY393" s="477"/>
      <c r="XD393" s="477"/>
      <c r="XG393" s="477"/>
      <c r="XL393" s="477"/>
      <c r="XO393" s="477"/>
      <c r="XT393" s="477"/>
      <c r="XW393" s="477"/>
      <c r="YB393" s="477"/>
      <c r="YE393" s="477"/>
      <c r="YJ393" s="477"/>
      <c r="YM393" s="477"/>
      <c r="YR393" s="477"/>
      <c r="YU393" s="477"/>
      <c r="YZ393" s="477"/>
      <c r="ZC393" s="477"/>
      <c r="ZH393" s="477"/>
      <c r="ZK393" s="477"/>
      <c r="ZP393" s="477"/>
      <c r="ZS393" s="477"/>
      <c r="ZX393" s="477"/>
      <c r="AAA393" s="477"/>
      <c r="AAF393" s="477"/>
      <c r="AAI393" s="477"/>
      <c r="AAN393" s="477"/>
      <c r="AAQ393" s="477"/>
      <c r="AAV393" s="477"/>
      <c r="AAY393" s="477"/>
      <c r="ABD393" s="477"/>
      <c r="ABG393" s="477"/>
      <c r="ABL393" s="477"/>
      <c r="ABO393" s="477"/>
      <c r="ABT393" s="477"/>
      <c r="ABW393" s="477"/>
      <c r="ACB393" s="477"/>
      <c r="ACE393" s="477"/>
      <c r="ACJ393" s="477"/>
      <c r="ACM393" s="477"/>
      <c r="ACR393" s="477"/>
      <c r="ACU393" s="477"/>
      <c r="ACZ393" s="477"/>
      <c r="ADC393" s="477"/>
      <c r="ADH393" s="477"/>
      <c r="ADK393" s="477"/>
      <c r="ADP393" s="477"/>
      <c r="ADS393" s="477"/>
      <c r="ADX393" s="477"/>
      <c r="AEA393" s="477"/>
      <c r="AEF393" s="477"/>
      <c r="AEI393" s="477"/>
      <c r="AEN393" s="477"/>
      <c r="AEQ393" s="477"/>
      <c r="AEV393" s="477"/>
      <c r="AEY393" s="477"/>
      <c r="AFD393" s="477"/>
      <c r="AFG393" s="477"/>
      <c r="AFL393" s="477"/>
      <c r="AFO393" s="477"/>
      <c r="AFT393" s="477"/>
      <c r="AFW393" s="477"/>
      <c r="AGB393" s="477"/>
      <c r="AGE393" s="477"/>
      <c r="AGJ393" s="477"/>
      <c r="AGM393" s="477"/>
      <c r="AGR393" s="477"/>
      <c r="AGU393" s="477"/>
      <c r="AGZ393" s="477"/>
      <c r="AHC393" s="477"/>
      <c r="AHH393" s="477"/>
      <c r="AHK393" s="477"/>
      <c r="AHP393" s="477"/>
      <c r="AHS393" s="477"/>
      <c r="AHX393" s="477"/>
      <c r="AIA393" s="477"/>
      <c r="AIF393" s="477"/>
      <c r="AII393" s="477"/>
      <c r="AIN393" s="477"/>
      <c r="AIQ393" s="477"/>
      <c r="AIV393" s="477"/>
      <c r="AIY393" s="477"/>
      <c r="AJD393" s="477"/>
      <c r="AJG393" s="477"/>
      <c r="AJL393" s="477"/>
      <c r="AJO393" s="477"/>
      <c r="AJT393" s="477"/>
      <c r="AJW393" s="477"/>
      <c r="AKB393" s="477"/>
      <c r="AKE393" s="477"/>
      <c r="AKJ393" s="477"/>
      <c r="AKM393" s="477"/>
      <c r="AKR393" s="477"/>
      <c r="AKU393" s="477"/>
      <c r="AKZ393" s="477"/>
      <c r="ALC393" s="477"/>
      <c r="ALH393" s="477"/>
      <c r="ALK393" s="477"/>
      <c r="ALP393" s="477"/>
      <c r="ALS393" s="477"/>
      <c r="ALX393" s="477"/>
      <c r="AMA393" s="477"/>
      <c r="AMF393" s="477"/>
      <c r="AMI393" s="477"/>
      <c r="AMN393" s="477"/>
      <c r="AMQ393" s="477"/>
      <c r="AMV393" s="477"/>
      <c r="AMY393" s="477"/>
      <c r="AND393" s="477"/>
      <c r="ANG393" s="477"/>
      <c r="ANL393" s="477"/>
      <c r="ANO393" s="477"/>
      <c r="ANT393" s="477"/>
      <c r="ANW393" s="477"/>
      <c r="AOB393" s="477"/>
      <c r="AOE393" s="477"/>
      <c r="AOJ393" s="477"/>
      <c r="AOM393" s="477"/>
      <c r="AOR393" s="477"/>
      <c r="AOU393" s="477"/>
      <c r="AOZ393" s="477"/>
      <c r="APC393" s="477"/>
      <c r="APH393" s="477"/>
      <c r="APK393" s="477"/>
      <c r="APP393" s="477"/>
      <c r="APS393" s="477"/>
      <c r="APX393" s="477"/>
      <c r="AQA393" s="477"/>
      <c r="AQF393" s="477"/>
      <c r="AQI393" s="477"/>
      <c r="AQN393" s="477"/>
      <c r="AQQ393" s="477"/>
      <c r="AQV393" s="477"/>
      <c r="AQY393" s="477"/>
      <c r="ARD393" s="477"/>
      <c r="ARG393" s="477"/>
      <c r="ARL393" s="477"/>
      <c r="ARO393" s="477"/>
      <c r="ART393" s="477"/>
      <c r="ARW393" s="477"/>
      <c r="ASB393" s="477"/>
      <c r="ASE393" s="477"/>
      <c r="ASJ393" s="477"/>
      <c r="ASM393" s="477"/>
      <c r="ASR393" s="477"/>
      <c r="ASU393" s="477"/>
      <c r="ASZ393" s="477"/>
      <c r="ATC393" s="477"/>
      <c r="ATH393" s="477"/>
      <c r="ATK393" s="477"/>
      <c r="ATP393" s="477"/>
      <c r="ATS393" s="477"/>
      <c r="ATX393" s="477"/>
      <c r="AUA393" s="477"/>
      <c r="AUF393" s="477"/>
      <c r="AUI393" s="477"/>
      <c r="AUN393" s="477"/>
      <c r="AUQ393" s="477"/>
      <c r="AUV393" s="477"/>
      <c r="AUY393" s="477"/>
      <c r="AVD393" s="477"/>
      <c r="AVG393" s="477"/>
      <c r="AVL393" s="477"/>
      <c r="AVO393" s="477"/>
      <c r="AVT393" s="477"/>
      <c r="AVW393" s="477"/>
      <c r="AWB393" s="477"/>
      <c r="AWE393" s="477"/>
      <c r="AWJ393" s="477"/>
      <c r="AWM393" s="477"/>
      <c r="AWR393" s="477"/>
      <c r="AWU393" s="477"/>
      <c r="AWZ393" s="477"/>
      <c r="AXC393" s="477"/>
      <c r="AXH393" s="477"/>
      <c r="AXK393" s="477"/>
      <c r="AXP393" s="477"/>
      <c r="AXS393" s="477"/>
      <c r="AXX393" s="477"/>
      <c r="AYA393" s="477"/>
      <c r="AYF393" s="477"/>
      <c r="AYI393" s="477"/>
      <c r="AYN393" s="477"/>
      <c r="AYQ393" s="477"/>
      <c r="AYV393" s="477"/>
      <c r="AYY393" s="477"/>
      <c r="AZD393" s="477"/>
      <c r="AZG393" s="477"/>
      <c r="AZL393" s="477"/>
      <c r="AZO393" s="477"/>
      <c r="AZT393" s="477"/>
      <c r="AZW393" s="477"/>
      <c r="BAB393" s="477"/>
      <c r="BAE393" s="477"/>
      <c r="BAJ393" s="477"/>
      <c r="BAM393" s="477"/>
      <c r="BAR393" s="477"/>
      <c r="BAU393" s="477"/>
      <c r="BAZ393" s="477"/>
      <c r="BBC393" s="477"/>
      <c r="BBH393" s="477"/>
      <c r="BBK393" s="477"/>
      <c r="BBP393" s="477"/>
      <c r="BBS393" s="477"/>
      <c r="BBX393" s="477"/>
      <c r="BCA393" s="477"/>
      <c r="BCF393" s="477"/>
      <c r="BCI393" s="477"/>
      <c r="BCN393" s="477"/>
      <c r="BCQ393" s="477"/>
      <c r="BCV393" s="477"/>
      <c r="BCY393" s="477"/>
      <c r="BDD393" s="477"/>
      <c r="BDG393" s="477"/>
      <c r="BDL393" s="477"/>
      <c r="BDO393" s="477"/>
      <c r="BDT393" s="477"/>
      <c r="BDW393" s="477"/>
      <c r="BEB393" s="477"/>
      <c r="BEE393" s="477"/>
      <c r="BEJ393" s="477"/>
      <c r="BEM393" s="477"/>
      <c r="BER393" s="477"/>
      <c r="BEU393" s="477"/>
      <c r="BEZ393" s="477"/>
      <c r="BFC393" s="477"/>
      <c r="BFH393" s="477"/>
      <c r="BFK393" s="477"/>
      <c r="BFP393" s="477"/>
      <c r="BFS393" s="477"/>
      <c r="BFX393" s="477"/>
      <c r="BGA393" s="477"/>
      <c r="BGF393" s="477"/>
      <c r="BGI393" s="477"/>
      <c r="BGN393" s="477"/>
      <c r="BGQ393" s="477"/>
      <c r="BGV393" s="477"/>
      <c r="BGY393" s="477"/>
      <c r="BHD393" s="477"/>
      <c r="BHG393" s="477"/>
      <c r="BHL393" s="477"/>
      <c r="BHO393" s="477"/>
      <c r="BHT393" s="477"/>
      <c r="BHW393" s="477"/>
      <c r="BIB393" s="477"/>
      <c r="BIE393" s="477"/>
      <c r="BIJ393" s="477"/>
      <c r="BIM393" s="477"/>
      <c r="BIR393" s="477"/>
      <c r="BIU393" s="477"/>
      <c r="BIZ393" s="477"/>
      <c r="BJC393" s="477"/>
      <c r="BJH393" s="477"/>
      <c r="BJK393" s="477"/>
      <c r="BJP393" s="477"/>
      <c r="BJS393" s="477"/>
      <c r="BJX393" s="477"/>
      <c r="BKA393" s="477"/>
      <c r="BKF393" s="477"/>
      <c r="BKI393" s="477"/>
      <c r="BKN393" s="477"/>
      <c r="BKQ393" s="477"/>
      <c r="BKV393" s="477"/>
      <c r="BKY393" s="477"/>
      <c r="BLD393" s="477"/>
      <c r="BLG393" s="477"/>
      <c r="BLL393" s="477"/>
      <c r="BLO393" s="477"/>
      <c r="BLT393" s="477"/>
      <c r="BLW393" s="477"/>
      <c r="BMB393" s="477"/>
      <c r="BME393" s="477"/>
      <c r="BMJ393" s="477"/>
      <c r="BMM393" s="477"/>
      <c r="BMR393" s="477"/>
      <c r="BMU393" s="477"/>
      <c r="BMZ393" s="477"/>
      <c r="BNC393" s="477"/>
      <c r="BNH393" s="477"/>
      <c r="BNK393" s="477"/>
      <c r="BNP393" s="477"/>
      <c r="BNS393" s="477"/>
      <c r="BNX393" s="477"/>
      <c r="BOA393" s="477"/>
      <c r="BOF393" s="477"/>
      <c r="BOI393" s="477"/>
      <c r="BON393" s="477"/>
      <c r="BOQ393" s="477"/>
      <c r="BOV393" s="477"/>
      <c r="BOY393" s="477"/>
      <c r="BPD393" s="477"/>
      <c r="BPG393" s="477"/>
      <c r="BPL393" s="477"/>
      <c r="BPO393" s="477"/>
      <c r="BPT393" s="477"/>
      <c r="BPW393" s="477"/>
      <c r="BQB393" s="477"/>
      <c r="BQE393" s="477"/>
      <c r="BQJ393" s="477"/>
      <c r="BQM393" s="477"/>
      <c r="BQR393" s="477"/>
      <c r="BQU393" s="477"/>
      <c r="BQZ393" s="477"/>
      <c r="BRC393" s="477"/>
      <c r="BRH393" s="477"/>
      <c r="BRK393" s="477"/>
      <c r="BRP393" s="477"/>
      <c r="BRS393" s="477"/>
      <c r="BRX393" s="477"/>
      <c r="BSA393" s="477"/>
      <c r="BSF393" s="477"/>
      <c r="BSI393" s="477"/>
      <c r="BSN393" s="477"/>
      <c r="BSQ393" s="477"/>
      <c r="BSV393" s="477"/>
      <c r="BSY393" s="477"/>
      <c r="BTD393" s="477"/>
      <c r="BTG393" s="477"/>
      <c r="BTL393" s="477"/>
      <c r="BTO393" s="477"/>
      <c r="BTT393" s="477"/>
      <c r="BTW393" s="477"/>
      <c r="BUB393" s="477"/>
      <c r="BUE393" s="477"/>
      <c r="BUJ393" s="477"/>
      <c r="BUM393" s="477"/>
      <c r="BUR393" s="477"/>
      <c r="BUU393" s="477"/>
      <c r="BUZ393" s="477"/>
      <c r="BVC393" s="477"/>
      <c r="BVH393" s="477"/>
      <c r="BVK393" s="477"/>
      <c r="BVP393" s="477"/>
      <c r="BVS393" s="477"/>
      <c r="BVX393" s="477"/>
      <c r="BWA393" s="477"/>
      <c r="BWF393" s="477"/>
      <c r="BWI393" s="477"/>
      <c r="BWN393" s="477"/>
      <c r="BWQ393" s="477"/>
      <c r="BWV393" s="477"/>
      <c r="BWY393" s="477"/>
      <c r="BXD393" s="477"/>
      <c r="BXG393" s="477"/>
      <c r="BXL393" s="477"/>
      <c r="BXO393" s="477"/>
      <c r="BXT393" s="477"/>
      <c r="BXW393" s="477"/>
      <c r="BYB393" s="477"/>
      <c r="BYE393" s="477"/>
      <c r="BYJ393" s="477"/>
      <c r="BYM393" s="477"/>
      <c r="BYR393" s="477"/>
      <c r="BYU393" s="477"/>
      <c r="BYZ393" s="477"/>
      <c r="BZC393" s="477"/>
      <c r="BZH393" s="477"/>
      <c r="BZK393" s="477"/>
      <c r="BZP393" s="477"/>
      <c r="BZS393" s="477"/>
      <c r="BZX393" s="477"/>
      <c r="CAA393" s="477"/>
      <c r="CAF393" s="477"/>
      <c r="CAI393" s="477"/>
      <c r="CAN393" s="477"/>
      <c r="CAQ393" s="477"/>
      <c r="CAV393" s="477"/>
      <c r="CAY393" s="477"/>
      <c r="CBD393" s="477"/>
      <c r="CBG393" s="477"/>
      <c r="CBL393" s="477"/>
      <c r="CBO393" s="477"/>
      <c r="CBT393" s="477"/>
      <c r="CBW393" s="477"/>
      <c r="CCB393" s="477"/>
      <c r="CCE393" s="477"/>
      <c r="CCJ393" s="477"/>
      <c r="CCM393" s="477"/>
      <c r="CCR393" s="477"/>
      <c r="CCU393" s="477"/>
      <c r="CCZ393" s="477"/>
      <c r="CDC393" s="477"/>
      <c r="CDH393" s="477"/>
      <c r="CDK393" s="477"/>
      <c r="CDP393" s="477"/>
      <c r="CDS393" s="477"/>
      <c r="CDX393" s="477"/>
      <c r="CEA393" s="477"/>
      <c r="CEF393" s="477"/>
      <c r="CEI393" s="477"/>
      <c r="CEN393" s="477"/>
      <c r="CEQ393" s="477"/>
      <c r="CEV393" s="477"/>
      <c r="CEY393" s="477"/>
      <c r="CFD393" s="477"/>
      <c r="CFG393" s="477"/>
      <c r="CFL393" s="477"/>
      <c r="CFO393" s="477"/>
      <c r="CFT393" s="477"/>
      <c r="CFW393" s="477"/>
      <c r="CGB393" s="477"/>
      <c r="CGE393" s="477"/>
      <c r="CGJ393" s="477"/>
      <c r="CGM393" s="477"/>
      <c r="CGR393" s="477"/>
      <c r="CGU393" s="477"/>
      <c r="CGZ393" s="477"/>
      <c r="CHC393" s="477"/>
      <c r="CHH393" s="477"/>
      <c r="CHK393" s="477"/>
      <c r="CHP393" s="477"/>
      <c r="CHS393" s="477"/>
      <c r="CHX393" s="477"/>
      <c r="CIA393" s="477"/>
      <c r="CIF393" s="477"/>
      <c r="CII393" s="477"/>
      <c r="CIN393" s="477"/>
      <c r="CIQ393" s="477"/>
      <c r="CIV393" s="477"/>
      <c r="CIY393" s="477"/>
      <c r="CJD393" s="477"/>
      <c r="CJG393" s="477"/>
      <c r="CJL393" s="477"/>
      <c r="CJO393" s="477"/>
      <c r="CJT393" s="477"/>
      <c r="CJW393" s="477"/>
      <c r="CKB393" s="477"/>
      <c r="CKE393" s="477"/>
      <c r="CKJ393" s="477"/>
      <c r="CKM393" s="477"/>
      <c r="CKR393" s="477"/>
      <c r="CKU393" s="477"/>
      <c r="CKZ393" s="477"/>
      <c r="CLC393" s="477"/>
      <c r="CLH393" s="477"/>
      <c r="CLK393" s="477"/>
      <c r="CLP393" s="477"/>
      <c r="CLS393" s="477"/>
      <c r="CLX393" s="477"/>
      <c r="CMA393" s="477"/>
      <c r="CMF393" s="477"/>
      <c r="CMI393" s="477"/>
      <c r="CMN393" s="477"/>
      <c r="CMQ393" s="477"/>
      <c r="CMV393" s="477"/>
      <c r="CMY393" s="477"/>
      <c r="CND393" s="477"/>
      <c r="CNG393" s="477"/>
      <c r="CNL393" s="477"/>
      <c r="CNO393" s="477"/>
      <c r="CNT393" s="477"/>
      <c r="CNW393" s="477"/>
      <c r="COB393" s="477"/>
      <c r="COE393" s="477"/>
      <c r="COJ393" s="477"/>
      <c r="COM393" s="477"/>
      <c r="COR393" s="477"/>
      <c r="COU393" s="477"/>
      <c r="COZ393" s="477"/>
      <c r="CPC393" s="477"/>
      <c r="CPH393" s="477"/>
      <c r="CPK393" s="477"/>
      <c r="CPP393" s="477"/>
      <c r="CPS393" s="477"/>
      <c r="CPX393" s="477"/>
      <c r="CQA393" s="477"/>
      <c r="CQF393" s="477"/>
      <c r="CQI393" s="477"/>
      <c r="CQN393" s="477"/>
      <c r="CQQ393" s="477"/>
      <c r="CQV393" s="477"/>
      <c r="CQY393" s="477"/>
      <c r="CRD393" s="477"/>
      <c r="CRG393" s="477"/>
      <c r="CRL393" s="477"/>
      <c r="CRO393" s="477"/>
      <c r="CRT393" s="477"/>
      <c r="CRW393" s="477"/>
      <c r="CSB393" s="477"/>
      <c r="CSE393" s="477"/>
      <c r="CSJ393" s="477"/>
      <c r="CSM393" s="477"/>
      <c r="CSR393" s="477"/>
      <c r="CSU393" s="477"/>
      <c r="CSZ393" s="477"/>
      <c r="CTC393" s="477"/>
      <c r="CTH393" s="477"/>
      <c r="CTK393" s="477"/>
      <c r="CTP393" s="477"/>
      <c r="CTS393" s="477"/>
      <c r="CTX393" s="477"/>
      <c r="CUA393" s="477"/>
      <c r="CUF393" s="477"/>
      <c r="CUI393" s="477"/>
      <c r="CUN393" s="477"/>
      <c r="CUQ393" s="477"/>
      <c r="CUV393" s="477"/>
      <c r="CUY393" s="477"/>
      <c r="CVD393" s="477"/>
      <c r="CVG393" s="477"/>
      <c r="CVL393" s="477"/>
      <c r="CVO393" s="477"/>
      <c r="CVT393" s="477"/>
      <c r="CVW393" s="477"/>
      <c r="CWB393" s="477"/>
      <c r="CWE393" s="477"/>
      <c r="CWJ393" s="477"/>
      <c r="CWM393" s="477"/>
      <c r="CWR393" s="477"/>
      <c r="CWU393" s="477"/>
      <c r="CWZ393" s="477"/>
      <c r="CXC393" s="477"/>
      <c r="CXH393" s="477"/>
      <c r="CXK393" s="477"/>
      <c r="CXP393" s="477"/>
      <c r="CXS393" s="477"/>
      <c r="CXX393" s="477"/>
      <c r="CYA393" s="477"/>
      <c r="CYF393" s="477"/>
      <c r="CYI393" s="477"/>
      <c r="CYN393" s="477"/>
      <c r="CYQ393" s="477"/>
      <c r="CYV393" s="477"/>
      <c r="CYY393" s="477"/>
      <c r="CZD393" s="477"/>
      <c r="CZG393" s="477"/>
      <c r="CZL393" s="477"/>
      <c r="CZO393" s="477"/>
      <c r="CZT393" s="477"/>
      <c r="CZW393" s="477"/>
      <c r="DAB393" s="477"/>
      <c r="DAE393" s="477"/>
      <c r="DAJ393" s="477"/>
      <c r="DAM393" s="477"/>
      <c r="DAR393" s="477"/>
      <c r="DAU393" s="477"/>
      <c r="DAZ393" s="477"/>
      <c r="DBC393" s="477"/>
      <c r="DBH393" s="477"/>
      <c r="DBK393" s="477"/>
      <c r="DBP393" s="477"/>
      <c r="DBS393" s="477"/>
      <c r="DBX393" s="477"/>
      <c r="DCA393" s="477"/>
      <c r="DCF393" s="477"/>
      <c r="DCI393" s="477"/>
      <c r="DCN393" s="477"/>
      <c r="DCQ393" s="477"/>
      <c r="DCV393" s="477"/>
      <c r="DCY393" s="477"/>
      <c r="DDD393" s="477"/>
      <c r="DDG393" s="477"/>
      <c r="DDL393" s="477"/>
      <c r="DDO393" s="477"/>
      <c r="DDT393" s="477"/>
      <c r="DDW393" s="477"/>
      <c r="DEB393" s="477"/>
      <c r="DEE393" s="477"/>
      <c r="DEJ393" s="477"/>
      <c r="DEM393" s="477"/>
      <c r="DER393" s="477"/>
      <c r="DEU393" s="477"/>
      <c r="DEZ393" s="477"/>
      <c r="DFC393" s="477"/>
      <c r="DFH393" s="477"/>
      <c r="DFK393" s="477"/>
      <c r="DFP393" s="477"/>
      <c r="DFS393" s="477"/>
      <c r="DFX393" s="477"/>
      <c r="DGA393" s="477"/>
      <c r="DGF393" s="477"/>
      <c r="DGI393" s="477"/>
      <c r="DGN393" s="477"/>
      <c r="DGQ393" s="477"/>
      <c r="DGV393" s="477"/>
      <c r="DGY393" s="477"/>
      <c r="DHD393" s="477"/>
      <c r="DHG393" s="477"/>
      <c r="DHL393" s="477"/>
      <c r="DHO393" s="477"/>
      <c r="DHT393" s="477"/>
      <c r="DHW393" s="477"/>
      <c r="DIB393" s="477"/>
      <c r="DIE393" s="477"/>
      <c r="DIJ393" s="477"/>
      <c r="DIM393" s="477"/>
      <c r="DIR393" s="477"/>
      <c r="DIU393" s="477"/>
      <c r="DIZ393" s="477"/>
      <c r="DJC393" s="477"/>
      <c r="DJH393" s="477"/>
      <c r="DJK393" s="477"/>
      <c r="DJP393" s="477"/>
      <c r="DJS393" s="477"/>
      <c r="DJX393" s="477"/>
      <c r="DKA393" s="477"/>
      <c r="DKF393" s="477"/>
      <c r="DKI393" s="477"/>
      <c r="DKN393" s="477"/>
      <c r="DKQ393" s="477"/>
      <c r="DKV393" s="477"/>
      <c r="DKY393" s="477"/>
      <c r="DLD393" s="477"/>
      <c r="DLG393" s="477"/>
      <c r="DLL393" s="477"/>
      <c r="DLO393" s="477"/>
      <c r="DLT393" s="477"/>
      <c r="DLW393" s="477"/>
      <c r="DMB393" s="477"/>
      <c r="DME393" s="477"/>
      <c r="DMJ393" s="477"/>
      <c r="DMM393" s="477"/>
      <c r="DMR393" s="477"/>
      <c r="DMU393" s="477"/>
      <c r="DMZ393" s="477"/>
      <c r="DNC393" s="477"/>
      <c r="DNH393" s="477"/>
      <c r="DNK393" s="477"/>
      <c r="DNP393" s="477"/>
      <c r="DNS393" s="477"/>
      <c r="DNX393" s="477"/>
      <c r="DOA393" s="477"/>
      <c r="DOF393" s="477"/>
      <c r="DOI393" s="477"/>
      <c r="DON393" s="477"/>
      <c r="DOQ393" s="477"/>
      <c r="DOV393" s="477"/>
      <c r="DOY393" s="477"/>
      <c r="DPD393" s="477"/>
      <c r="DPG393" s="477"/>
      <c r="DPL393" s="477"/>
      <c r="DPO393" s="477"/>
      <c r="DPT393" s="477"/>
      <c r="DPW393" s="477"/>
      <c r="DQB393" s="477"/>
      <c r="DQE393" s="477"/>
      <c r="DQJ393" s="477"/>
      <c r="DQM393" s="477"/>
      <c r="DQR393" s="477"/>
      <c r="DQU393" s="477"/>
      <c r="DQZ393" s="477"/>
      <c r="DRC393" s="477"/>
      <c r="DRH393" s="477"/>
      <c r="DRK393" s="477"/>
      <c r="DRP393" s="477"/>
      <c r="DRS393" s="477"/>
      <c r="DRX393" s="477"/>
      <c r="DSA393" s="477"/>
      <c r="DSF393" s="477"/>
      <c r="DSI393" s="477"/>
      <c r="DSN393" s="477"/>
      <c r="DSQ393" s="477"/>
      <c r="DSV393" s="477"/>
      <c r="DSY393" s="477"/>
      <c r="DTD393" s="477"/>
      <c r="DTG393" s="477"/>
      <c r="DTL393" s="477"/>
      <c r="DTO393" s="477"/>
      <c r="DTT393" s="477"/>
      <c r="DTW393" s="477"/>
      <c r="DUB393" s="477"/>
      <c r="DUE393" s="477"/>
      <c r="DUJ393" s="477"/>
      <c r="DUM393" s="477"/>
      <c r="DUR393" s="477"/>
      <c r="DUU393" s="477"/>
      <c r="DUZ393" s="477"/>
      <c r="DVC393" s="477"/>
      <c r="DVH393" s="477"/>
      <c r="DVK393" s="477"/>
      <c r="DVP393" s="477"/>
      <c r="DVS393" s="477"/>
      <c r="DVX393" s="477"/>
      <c r="DWA393" s="477"/>
      <c r="DWF393" s="477"/>
      <c r="DWI393" s="477"/>
      <c r="DWN393" s="477"/>
      <c r="DWQ393" s="477"/>
      <c r="DWV393" s="477"/>
      <c r="DWY393" s="477"/>
      <c r="DXD393" s="477"/>
      <c r="DXG393" s="477"/>
      <c r="DXL393" s="477"/>
      <c r="DXO393" s="477"/>
      <c r="DXT393" s="477"/>
      <c r="DXW393" s="477"/>
      <c r="DYB393" s="477"/>
      <c r="DYE393" s="477"/>
      <c r="DYJ393" s="477"/>
      <c r="DYM393" s="477"/>
      <c r="DYR393" s="477"/>
      <c r="DYU393" s="477"/>
      <c r="DYZ393" s="477"/>
      <c r="DZC393" s="477"/>
      <c r="DZH393" s="477"/>
      <c r="DZK393" s="477"/>
      <c r="DZP393" s="477"/>
      <c r="DZS393" s="477"/>
      <c r="DZX393" s="477"/>
      <c r="EAA393" s="477"/>
      <c r="EAF393" s="477"/>
      <c r="EAI393" s="477"/>
      <c r="EAN393" s="477"/>
      <c r="EAQ393" s="477"/>
      <c r="EAV393" s="477"/>
      <c r="EAY393" s="477"/>
      <c r="EBD393" s="477"/>
      <c r="EBG393" s="477"/>
      <c r="EBL393" s="477"/>
      <c r="EBO393" s="477"/>
      <c r="EBT393" s="477"/>
      <c r="EBW393" s="477"/>
      <c r="ECB393" s="477"/>
      <c r="ECE393" s="477"/>
      <c r="ECJ393" s="477"/>
      <c r="ECM393" s="477"/>
      <c r="ECR393" s="477"/>
      <c r="ECU393" s="477"/>
      <c r="ECZ393" s="477"/>
      <c r="EDC393" s="477"/>
      <c r="EDH393" s="477"/>
      <c r="EDK393" s="477"/>
      <c r="EDP393" s="477"/>
      <c r="EDS393" s="477"/>
      <c r="EDX393" s="477"/>
      <c r="EEA393" s="477"/>
      <c r="EEF393" s="477"/>
      <c r="EEI393" s="477"/>
      <c r="EEN393" s="477"/>
      <c r="EEQ393" s="477"/>
      <c r="EEV393" s="477"/>
      <c r="EEY393" s="477"/>
      <c r="EFD393" s="477"/>
      <c r="EFG393" s="477"/>
      <c r="EFL393" s="477"/>
      <c r="EFO393" s="477"/>
      <c r="EFT393" s="477"/>
      <c r="EFW393" s="477"/>
      <c r="EGB393" s="477"/>
      <c r="EGE393" s="477"/>
      <c r="EGJ393" s="477"/>
      <c r="EGM393" s="477"/>
      <c r="EGR393" s="477"/>
      <c r="EGU393" s="477"/>
      <c r="EGZ393" s="477"/>
      <c r="EHC393" s="477"/>
      <c r="EHH393" s="477"/>
      <c r="EHK393" s="477"/>
      <c r="EHP393" s="477"/>
      <c r="EHS393" s="477"/>
      <c r="EHX393" s="477"/>
      <c r="EIA393" s="477"/>
      <c r="EIF393" s="477"/>
      <c r="EII393" s="477"/>
      <c r="EIN393" s="477"/>
      <c r="EIQ393" s="477"/>
      <c r="EIV393" s="477"/>
      <c r="EIY393" s="477"/>
      <c r="EJD393" s="477"/>
      <c r="EJG393" s="477"/>
      <c r="EJL393" s="477"/>
      <c r="EJO393" s="477"/>
      <c r="EJT393" s="477"/>
      <c r="EJW393" s="477"/>
      <c r="EKB393" s="477"/>
      <c r="EKE393" s="477"/>
      <c r="EKJ393" s="477"/>
      <c r="EKM393" s="477"/>
      <c r="EKR393" s="477"/>
      <c r="EKU393" s="477"/>
      <c r="EKZ393" s="477"/>
      <c r="ELC393" s="477"/>
      <c r="ELH393" s="477"/>
      <c r="ELK393" s="477"/>
      <c r="ELP393" s="477"/>
      <c r="ELS393" s="477"/>
      <c r="ELX393" s="477"/>
      <c r="EMA393" s="477"/>
      <c r="EMF393" s="477"/>
      <c r="EMI393" s="477"/>
      <c r="EMN393" s="477"/>
      <c r="EMQ393" s="477"/>
      <c r="EMV393" s="477"/>
      <c r="EMY393" s="477"/>
      <c r="END393" s="477"/>
      <c r="ENG393" s="477"/>
      <c r="ENL393" s="477"/>
      <c r="ENO393" s="477"/>
      <c r="ENT393" s="477"/>
      <c r="ENW393" s="477"/>
      <c r="EOB393" s="477"/>
      <c r="EOE393" s="477"/>
      <c r="EOJ393" s="477"/>
      <c r="EOM393" s="477"/>
      <c r="EOR393" s="477"/>
      <c r="EOU393" s="477"/>
      <c r="EOZ393" s="477"/>
      <c r="EPC393" s="477"/>
      <c r="EPH393" s="477"/>
      <c r="EPK393" s="477"/>
      <c r="EPP393" s="477"/>
      <c r="EPS393" s="477"/>
      <c r="EPX393" s="477"/>
      <c r="EQA393" s="477"/>
      <c r="EQF393" s="477"/>
      <c r="EQI393" s="477"/>
      <c r="EQN393" s="477"/>
      <c r="EQQ393" s="477"/>
      <c r="EQV393" s="477"/>
      <c r="EQY393" s="477"/>
      <c r="ERD393" s="477"/>
      <c r="ERG393" s="477"/>
      <c r="ERL393" s="477"/>
      <c r="ERO393" s="477"/>
      <c r="ERT393" s="477"/>
      <c r="ERW393" s="477"/>
      <c r="ESB393" s="477"/>
      <c r="ESE393" s="477"/>
      <c r="ESJ393" s="477"/>
      <c r="ESM393" s="477"/>
      <c r="ESR393" s="477"/>
      <c r="ESU393" s="477"/>
      <c r="ESZ393" s="477"/>
      <c r="ETC393" s="477"/>
      <c r="ETH393" s="477"/>
      <c r="ETK393" s="477"/>
      <c r="ETP393" s="477"/>
      <c r="ETS393" s="477"/>
      <c r="ETX393" s="477"/>
      <c r="EUA393" s="477"/>
      <c r="EUF393" s="477"/>
      <c r="EUI393" s="477"/>
      <c r="EUN393" s="477"/>
      <c r="EUQ393" s="477"/>
      <c r="EUV393" s="477"/>
      <c r="EUY393" s="477"/>
      <c r="EVD393" s="477"/>
      <c r="EVG393" s="477"/>
      <c r="EVL393" s="477"/>
      <c r="EVO393" s="477"/>
      <c r="EVT393" s="477"/>
      <c r="EVW393" s="477"/>
      <c r="EWB393" s="477"/>
      <c r="EWE393" s="477"/>
      <c r="EWJ393" s="477"/>
      <c r="EWM393" s="477"/>
      <c r="EWR393" s="477"/>
      <c r="EWU393" s="477"/>
      <c r="EWZ393" s="477"/>
      <c r="EXC393" s="477"/>
      <c r="EXH393" s="477"/>
      <c r="EXK393" s="477"/>
      <c r="EXP393" s="477"/>
      <c r="EXS393" s="477"/>
      <c r="EXX393" s="477"/>
      <c r="EYA393" s="477"/>
      <c r="EYF393" s="477"/>
      <c r="EYI393" s="477"/>
      <c r="EYN393" s="477"/>
      <c r="EYQ393" s="477"/>
      <c r="EYV393" s="477"/>
      <c r="EYY393" s="477"/>
      <c r="EZD393" s="477"/>
      <c r="EZG393" s="477"/>
      <c r="EZL393" s="477"/>
      <c r="EZO393" s="477"/>
      <c r="EZT393" s="477"/>
      <c r="EZW393" s="477"/>
      <c r="FAB393" s="477"/>
      <c r="FAE393" s="477"/>
      <c r="FAJ393" s="477"/>
      <c r="FAM393" s="477"/>
      <c r="FAR393" s="477"/>
      <c r="FAU393" s="477"/>
      <c r="FAZ393" s="477"/>
      <c r="FBC393" s="477"/>
      <c r="FBH393" s="477"/>
      <c r="FBK393" s="477"/>
      <c r="FBP393" s="477"/>
      <c r="FBS393" s="477"/>
      <c r="FBX393" s="477"/>
      <c r="FCA393" s="477"/>
      <c r="FCF393" s="477"/>
      <c r="FCI393" s="477"/>
      <c r="FCN393" s="477"/>
      <c r="FCQ393" s="477"/>
      <c r="FCV393" s="477"/>
      <c r="FCY393" s="477"/>
      <c r="FDD393" s="477"/>
      <c r="FDG393" s="477"/>
      <c r="FDL393" s="477"/>
      <c r="FDO393" s="477"/>
      <c r="FDT393" s="477"/>
      <c r="FDW393" s="477"/>
      <c r="FEB393" s="477"/>
      <c r="FEE393" s="477"/>
      <c r="FEJ393" s="477"/>
      <c r="FEM393" s="477"/>
      <c r="FER393" s="477"/>
      <c r="FEU393" s="477"/>
      <c r="FEZ393" s="477"/>
      <c r="FFC393" s="477"/>
      <c r="FFH393" s="477"/>
      <c r="FFK393" s="477"/>
      <c r="FFP393" s="477"/>
      <c r="FFS393" s="477"/>
      <c r="FFX393" s="477"/>
      <c r="FGA393" s="477"/>
      <c r="FGF393" s="477"/>
      <c r="FGI393" s="477"/>
      <c r="FGN393" s="477"/>
      <c r="FGQ393" s="477"/>
      <c r="FGV393" s="477"/>
      <c r="FGY393" s="477"/>
      <c r="FHD393" s="477"/>
      <c r="FHG393" s="477"/>
      <c r="FHL393" s="477"/>
      <c r="FHO393" s="477"/>
      <c r="FHT393" s="477"/>
      <c r="FHW393" s="477"/>
      <c r="FIB393" s="477"/>
      <c r="FIE393" s="477"/>
      <c r="FIJ393" s="477"/>
      <c r="FIM393" s="477"/>
      <c r="FIR393" s="477"/>
      <c r="FIU393" s="477"/>
      <c r="FIZ393" s="477"/>
      <c r="FJC393" s="477"/>
      <c r="FJH393" s="477"/>
      <c r="FJK393" s="477"/>
      <c r="FJP393" s="477"/>
      <c r="FJS393" s="477"/>
      <c r="FJX393" s="477"/>
      <c r="FKA393" s="477"/>
      <c r="FKF393" s="477"/>
      <c r="FKI393" s="477"/>
      <c r="FKN393" s="477"/>
      <c r="FKQ393" s="477"/>
      <c r="FKV393" s="477"/>
      <c r="FKY393" s="477"/>
      <c r="FLD393" s="477"/>
      <c r="FLG393" s="477"/>
      <c r="FLL393" s="477"/>
      <c r="FLO393" s="477"/>
      <c r="FLT393" s="477"/>
      <c r="FLW393" s="477"/>
      <c r="FMB393" s="477"/>
      <c r="FME393" s="477"/>
      <c r="FMJ393" s="477"/>
      <c r="FMM393" s="477"/>
      <c r="FMR393" s="477"/>
      <c r="FMU393" s="477"/>
      <c r="FMZ393" s="477"/>
      <c r="FNC393" s="477"/>
      <c r="FNH393" s="477"/>
      <c r="FNK393" s="477"/>
      <c r="FNP393" s="477"/>
      <c r="FNS393" s="477"/>
      <c r="FNX393" s="477"/>
      <c r="FOA393" s="477"/>
      <c r="FOF393" s="477"/>
      <c r="FOI393" s="477"/>
      <c r="FON393" s="477"/>
      <c r="FOQ393" s="477"/>
      <c r="FOV393" s="477"/>
      <c r="FOY393" s="477"/>
      <c r="FPD393" s="477"/>
      <c r="FPG393" s="477"/>
      <c r="FPL393" s="477"/>
      <c r="FPO393" s="477"/>
      <c r="FPT393" s="477"/>
      <c r="FPW393" s="477"/>
      <c r="FQB393" s="477"/>
      <c r="FQE393" s="477"/>
      <c r="FQJ393" s="477"/>
      <c r="FQM393" s="477"/>
      <c r="FQR393" s="477"/>
      <c r="FQU393" s="477"/>
      <c r="FQZ393" s="477"/>
      <c r="FRC393" s="477"/>
      <c r="FRH393" s="477"/>
      <c r="FRK393" s="477"/>
      <c r="FRP393" s="477"/>
      <c r="FRS393" s="477"/>
      <c r="FRX393" s="477"/>
      <c r="FSA393" s="477"/>
      <c r="FSF393" s="477"/>
      <c r="FSI393" s="477"/>
      <c r="FSN393" s="477"/>
      <c r="FSQ393" s="477"/>
      <c r="FSV393" s="477"/>
      <c r="FSY393" s="477"/>
      <c r="FTD393" s="477"/>
      <c r="FTG393" s="477"/>
      <c r="FTL393" s="477"/>
      <c r="FTO393" s="477"/>
      <c r="FTT393" s="477"/>
      <c r="FTW393" s="477"/>
      <c r="FUB393" s="477"/>
      <c r="FUE393" s="477"/>
      <c r="FUJ393" s="477"/>
      <c r="FUM393" s="477"/>
      <c r="FUR393" s="477"/>
      <c r="FUU393" s="477"/>
      <c r="FUZ393" s="477"/>
      <c r="FVC393" s="477"/>
      <c r="FVH393" s="477"/>
      <c r="FVK393" s="477"/>
      <c r="FVP393" s="477"/>
      <c r="FVS393" s="477"/>
      <c r="FVX393" s="477"/>
      <c r="FWA393" s="477"/>
      <c r="FWF393" s="477"/>
      <c r="FWI393" s="477"/>
      <c r="FWN393" s="477"/>
      <c r="FWQ393" s="477"/>
      <c r="FWV393" s="477"/>
      <c r="FWY393" s="477"/>
      <c r="FXD393" s="477"/>
      <c r="FXG393" s="477"/>
      <c r="FXL393" s="477"/>
      <c r="FXO393" s="477"/>
      <c r="FXT393" s="477"/>
      <c r="FXW393" s="477"/>
      <c r="FYB393" s="477"/>
      <c r="FYE393" s="477"/>
      <c r="FYJ393" s="477"/>
      <c r="FYM393" s="477"/>
      <c r="FYR393" s="477"/>
      <c r="FYU393" s="477"/>
      <c r="FYZ393" s="477"/>
      <c r="FZC393" s="477"/>
      <c r="FZH393" s="477"/>
      <c r="FZK393" s="477"/>
      <c r="FZP393" s="477"/>
      <c r="FZS393" s="477"/>
      <c r="FZX393" s="477"/>
      <c r="GAA393" s="477"/>
      <c r="GAF393" s="477"/>
      <c r="GAI393" s="477"/>
      <c r="GAN393" s="477"/>
      <c r="GAQ393" s="477"/>
      <c r="GAV393" s="477"/>
      <c r="GAY393" s="477"/>
      <c r="GBD393" s="477"/>
      <c r="GBG393" s="477"/>
      <c r="GBL393" s="477"/>
      <c r="GBO393" s="477"/>
      <c r="GBT393" s="477"/>
      <c r="GBW393" s="477"/>
      <c r="GCB393" s="477"/>
      <c r="GCE393" s="477"/>
      <c r="GCJ393" s="477"/>
      <c r="GCM393" s="477"/>
      <c r="GCR393" s="477"/>
      <c r="GCU393" s="477"/>
      <c r="GCZ393" s="477"/>
      <c r="GDC393" s="477"/>
      <c r="GDH393" s="477"/>
      <c r="GDK393" s="477"/>
      <c r="GDP393" s="477"/>
      <c r="GDS393" s="477"/>
      <c r="GDX393" s="477"/>
      <c r="GEA393" s="477"/>
      <c r="GEF393" s="477"/>
      <c r="GEI393" s="477"/>
      <c r="GEN393" s="477"/>
      <c r="GEQ393" s="477"/>
      <c r="GEV393" s="477"/>
      <c r="GEY393" s="477"/>
      <c r="GFD393" s="477"/>
      <c r="GFG393" s="477"/>
      <c r="GFL393" s="477"/>
      <c r="GFO393" s="477"/>
      <c r="GFT393" s="477"/>
      <c r="GFW393" s="477"/>
      <c r="GGB393" s="477"/>
      <c r="GGE393" s="477"/>
      <c r="GGJ393" s="477"/>
      <c r="GGM393" s="477"/>
      <c r="GGR393" s="477"/>
      <c r="GGU393" s="477"/>
      <c r="GGZ393" s="477"/>
      <c r="GHC393" s="477"/>
      <c r="GHH393" s="477"/>
      <c r="GHK393" s="477"/>
      <c r="GHP393" s="477"/>
      <c r="GHS393" s="477"/>
      <c r="GHX393" s="477"/>
      <c r="GIA393" s="477"/>
      <c r="GIF393" s="477"/>
      <c r="GII393" s="477"/>
      <c r="GIN393" s="477"/>
      <c r="GIQ393" s="477"/>
      <c r="GIV393" s="477"/>
      <c r="GIY393" s="477"/>
      <c r="GJD393" s="477"/>
      <c r="GJG393" s="477"/>
      <c r="GJL393" s="477"/>
      <c r="GJO393" s="477"/>
      <c r="GJT393" s="477"/>
      <c r="GJW393" s="477"/>
      <c r="GKB393" s="477"/>
      <c r="GKE393" s="477"/>
      <c r="GKJ393" s="477"/>
      <c r="GKM393" s="477"/>
      <c r="GKR393" s="477"/>
      <c r="GKU393" s="477"/>
      <c r="GKZ393" s="477"/>
      <c r="GLC393" s="477"/>
      <c r="GLH393" s="477"/>
      <c r="GLK393" s="477"/>
      <c r="GLP393" s="477"/>
      <c r="GLS393" s="477"/>
      <c r="GLX393" s="477"/>
      <c r="GMA393" s="477"/>
      <c r="GMF393" s="477"/>
      <c r="GMI393" s="477"/>
      <c r="GMN393" s="477"/>
      <c r="GMQ393" s="477"/>
      <c r="GMV393" s="477"/>
      <c r="GMY393" s="477"/>
      <c r="GND393" s="477"/>
      <c r="GNG393" s="477"/>
      <c r="GNL393" s="477"/>
      <c r="GNO393" s="477"/>
      <c r="GNT393" s="477"/>
      <c r="GNW393" s="477"/>
      <c r="GOB393" s="477"/>
      <c r="GOE393" s="477"/>
      <c r="GOJ393" s="477"/>
      <c r="GOM393" s="477"/>
      <c r="GOR393" s="477"/>
      <c r="GOU393" s="477"/>
      <c r="GOZ393" s="477"/>
      <c r="GPC393" s="477"/>
      <c r="GPH393" s="477"/>
      <c r="GPK393" s="477"/>
      <c r="GPP393" s="477"/>
      <c r="GPS393" s="477"/>
      <c r="GPX393" s="477"/>
      <c r="GQA393" s="477"/>
      <c r="GQF393" s="477"/>
      <c r="GQI393" s="477"/>
      <c r="GQN393" s="477"/>
      <c r="GQQ393" s="477"/>
      <c r="GQV393" s="477"/>
      <c r="GQY393" s="477"/>
      <c r="GRD393" s="477"/>
      <c r="GRG393" s="477"/>
      <c r="GRL393" s="477"/>
      <c r="GRO393" s="477"/>
      <c r="GRT393" s="477"/>
      <c r="GRW393" s="477"/>
      <c r="GSB393" s="477"/>
      <c r="GSE393" s="477"/>
      <c r="GSJ393" s="477"/>
      <c r="GSM393" s="477"/>
      <c r="GSR393" s="477"/>
      <c r="GSU393" s="477"/>
      <c r="GSZ393" s="477"/>
      <c r="GTC393" s="477"/>
      <c r="GTH393" s="477"/>
      <c r="GTK393" s="477"/>
      <c r="GTP393" s="477"/>
      <c r="GTS393" s="477"/>
      <c r="GTX393" s="477"/>
      <c r="GUA393" s="477"/>
      <c r="GUF393" s="477"/>
      <c r="GUI393" s="477"/>
      <c r="GUN393" s="477"/>
      <c r="GUQ393" s="477"/>
      <c r="GUV393" s="477"/>
      <c r="GUY393" s="477"/>
      <c r="GVD393" s="477"/>
      <c r="GVG393" s="477"/>
      <c r="GVL393" s="477"/>
      <c r="GVO393" s="477"/>
      <c r="GVT393" s="477"/>
      <c r="GVW393" s="477"/>
      <c r="GWB393" s="477"/>
      <c r="GWE393" s="477"/>
      <c r="GWJ393" s="477"/>
      <c r="GWM393" s="477"/>
      <c r="GWR393" s="477"/>
      <c r="GWU393" s="477"/>
      <c r="GWZ393" s="477"/>
      <c r="GXC393" s="477"/>
      <c r="GXH393" s="477"/>
      <c r="GXK393" s="477"/>
      <c r="GXP393" s="477"/>
      <c r="GXS393" s="477"/>
      <c r="GXX393" s="477"/>
      <c r="GYA393" s="477"/>
      <c r="GYF393" s="477"/>
      <c r="GYI393" s="477"/>
      <c r="GYN393" s="477"/>
      <c r="GYQ393" s="477"/>
      <c r="GYV393" s="477"/>
      <c r="GYY393" s="477"/>
      <c r="GZD393" s="477"/>
      <c r="GZG393" s="477"/>
      <c r="GZL393" s="477"/>
      <c r="GZO393" s="477"/>
      <c r="GZT393" s="477"/>
      <c r="GZW393" s="477"/>
      <c r="HAB393" s="477"/>
      <c r="HAE393" s="477"/>
      <c r="HAJ393" s="477"/>
      <c r="HAM393" s="477"/>
      <c r="HAR393" s="477"/>
      <c r="HAU393" s="477"/>
      <c r="HAZ393" s="477"/>
      <c r="HBC393" s="477"/>
      <c r="HBH393" s="477"/>
      <c r="HBK393" s="477"/>
      <c r="HBP393" s="477"/>
      <c r="HBS393" s="477"/>
      <c r="HBX393" s="477"/>
      <c r="HCA393" s="477"/>
      <c r="HCF393" s="477"/>
      <c r="HCI393" s="477"/>
      <c r="HCN393" s="477"/>
      <c r="HCQ393" s="477"/>
      <c r="HCV393" s="477"/>
      <c r="HCY393" s="477"/>
      <c r="HDD393" s="477"/>
      <c r="HDG393" s="477"/>
      <c r="HDL393" s="477"/>
      <c r="HDO393" s="477"/>
      <c r="HDT393" s="477"/>
      <c r="HDW393" s="477"/>
      <c r="HEB393" s="477"/>
      <c r="HEE393" s="477"/>
      <c r="HEJ393" s="477"/>
      <c r="HEM393" s="477"/>
      <c r="HER393" s="477"/>
      <c r="HEU393" s="477"/>
      <c r="HEZ393" s="477"/>
      <c r="HFC393" s="477"/>
      <c r="HFH393" s="477"/>
      <c r="HFK393" s="477"/>
      <c r="HFP393" s="477"/>
      <c r="HFS393" s="477"/>
      <c r="HFX393" s="477"/>
      <c r="HGA393" s="477"/>
      <c r="HGF393" s="477"/>
      <c r="HGI393" s="477"/>
      <c r="HGN393" s="477"/>
      <c r="HGQ393" s="477"/>
      <c r="HGV393" s="477"/>
      <c r="HGY393" s="477"/>
      <c r="HHD393" s="477"/>
      <c r="HHG393" s="477"/>
      <c r="HHL393" s="477"/>
      <c r="HHO393" s="477"/>
      <c r="HHT393" s="477"/>
      <c r="HHW393" s="477"/>
      <c r="HIB393" s="477"/>
      <c r="HIE393" s="477"/>
      <c r="HIJ393" s="477"/>
      <c r="HIM393" s="477"/>
      <c r="HIR393" s="477"/>
      <c r="HIU393" s="477"/>
      <c r="HIZ393" s="477"/>
      <c r="HJC393" s="477"/>
      <c r="HJH393" s="477"/>
      <c r="HJK393" s="477"/>
      <c r="HJP393" s="477"/>
      <c r="HJS393" s="477"/>
      <c r="HJX393" s="477"/>
      <c r="HKA393" s="477"/>
      <c r="HKF393" s="477"/>
      <c r="HKI393" s="477"/>
      <c r="HKN393" s="477"/>
      <c r="HKQ393" s="477"/>
      <c r="HKV393" s="477"/>
      <c r="HKY393" s="477"/>
      <c r="HLD393" s="477"/>
      <c r="HLG393" s="477"/>
      <c r="HLL393" s="477"/>
      <c r="HLO393" s="477"/>
      <c r="HLT393" s="477"/>
      <c r="HLW393" s="477"/>
      <c r="HMB393" s="477"/>
      <c r="HME393" s="477"/>
      <c r="HMJ393" s="477"/>
      <c r="HMM393" s="477"/>
      <c r="HMR393" s="477"/>
      <c r="HMU393" s="477"/>
      <c r="HMZ393" s="477"/>
      <c r="HNC393" s="477"/>
      <c r="HNH393" s="477"/>
      <c r="HNK393" s="477"/>
      <c r="HNP393" s="477"/>
      <c r="HNS393" s="477"/>
      <c r="HNX393" s="477"/>
      <c r="HOA393" s="477"/>
      <c r="HOF393" s="477"/>
      <c r="HOI393" s="477"/>
      <c r="HON393" s="477"/>
      <c r="HOQ393" s="477"/>
      <c r="HOV393" s="477"/>
      <c r="HOY393" s="477"/>
      <c r="HPD393" s="477"/>
      <c r="HPG393" s="477"/>
      <c r="HPL393" s="477"/>
      <c r="HPO393" s="477"/>
      <c r="HPT393" s="477"/>
      <c r="HPW393" s="477"/>
      <c r="HQB393" s="477"/>
      <c r="HQE393" s="477"/>
      <c r="HQJ393" s="477"/>
      <c r="HQM393" s="477"/>
      <c r="HQR393" s="477"/>
      <c r="HQU393" s="477"/>
      <c r="HQZ393" s="477"/>
      <c r="HRC393" s="477"/>
      <c r="HRH393" s="477"/>
      <c r="HRK393" s="477"/>
      <c r="HRP393" s="477"/>
      <c r="HRS393" s="477"/>
      <c r="HRX393" s="477"/>
      <c r="HSA393" s="477"/>
      <c r="HSF393" s="477"/>
      <c r="HSI393" s="477"/>
      <c r="HSN393" s="477"/>
      <c r="HSQ393" s="477"/>
      <c r="HSV393" s="477"/>
      <c r="HSY393" s="477"/>
      <c r="HTD393" s="477"/>
      <c r="HTG393" s="477"/>
      <c r="HTL393" s="477"/>
      <c r="HTO393" s="477"/>
      <c r="HTT393" s="477"/>
      <c r="HTW393" s="477"/>
      <c r="HUB393" s="477"/>
      <c r="HUE393" s="477"/>
      <c r="HUJ393" s="477"/>
      <c r="HUM393" s="477"/>
      <c r="HUR393" s="477"/>
      <c r="HUU393" s="477"/>
      <c r="HUZ393" s="477"/>
      <c r="HVC393" s="477"/>
      <c r="HVH393" s="477"/>
      <c r="HVK393" s="477"/>
      <c r="HVP393" s="477"/>
      <c r="HVS393" s="477"/>
      <c r="HVX393" s="477"/>
      <c r="HWA393" s="477"/>
      <c r="HWF393" s="477"/>
      <c r="HWI393" s="477"/>
      <c r="HWN393" s="477"/>
      <c r="HWQ393" s="477"/>
      <c r="HWV393" s="477"/>
      <c r="HWY393" s="477"/>
      <c r="HXD393" s="477"/>
      <c r="HXG393" s="477"/>
      <c r="HXL393" s="477"/>
      <c r="HXO393" s="477"/>
      <c r="HXT393" s="477"/>
      <c r="HXW393" s="477"/>
      <c r="HYB393" s="477"/>
      <c r="HYE393" s="477"/>
      <c r="HYJ393" s="477"/>
      <c r="HYM393" s="477"/>
      <c r="HYR393" s="477"/>
      <c r="HYU393" s="477"/>
      <c r="HYZ393" s="477"/>
      <c r="HZC393" s="477"/>
      <c r="HZH393" s="477"/>
      <c r="HZK393" s="477"/>
      <c r="HZP393" s="477"/>
      <c r="HZS393" s="477"/>
      <c r="HZX393" s="477"/>
      <c r="IAA393" s="477"/>
      <c r="IAF393" s="477"/>
      <c r="IAI393" s="477"/>
      <c r="IAN393" s="477"/>
      <c r="IAQ393" s="477"/>
      <c r="IAV393" s="477"/>
      <c r="IAY393" s="477"/>
      <c r="IBD393" s="477"/>
      <c r="IBG393" s="477"/>
      <c r="IBL393" s="477"/>
      <c r="IBO393" s="477"/>
      <c r="IBT393" s="477"/>
      <c r="IBW393" s="477"/>
      <c r="ICB393" s="477"/>
      <c r="ICE393" s="477"/>
      <c r="ICJ393" s="477"/>
      <c r="ICM393" s="477"/>
      <c r="ICR393" s="477"/>
      <c r="ICU393" s="477"/>
      <c r="ICZ393" s="477"/>
      <c r="IDC393" s="477"/>
      <c r="IDH393" s="477"/>
      <c r="IDK393" s="477"/>
      <c r="IDP393" s="477"/>
      <c r="IDS393" s="477"/>
      <c r="IDX393" s="477"/>
      <c r="IEA393" s="477"/>
      <c r="IEF393" s="477"/>
      <c r="IEI393" s="477"/>
      <c r="IEN393" s="477"/>
      <c r="IEQ393" s="477"/>
      <c r="IEV393" s="477"/>
      <c r="IEY393" s="477"/>
      <c r="IFD393" s="477"/>
      <c r="IFG393" s="477"/>
      <c r="IFL393" s="477"/>
      <c r="IFO393" s="477"/>
      <c r="IFT393" s="477"/>
      <c r="IFW393" s="477"/>
      <c r="IGB393" s="477"/>
      <c r="IGE393" s="477"/>
      <c r="IGJ393" s="477"/>
      <c r="IGM393" s="477"/>
      <c r="IGR393" s="477"/>
      <c r="IGU393" s="477"/>
      <c r="IGZ393" s="477"/>
      <c r="IHC393" s="477"/>
      <c r="IHH393" s="477"/>
      <c r="IHK393" s="477"/>
      <c r="IHP393" s="477"/>
      <c r="IHS393" s="477"/>
      <c r="IHX393" s="477"/>
      <c r="IIA393" s="477"/>
      <c r="IIF393" s="477"/>
      <c r="III393" s="477"/>
      <c r="IIN393" s="477"/>
      <c r="IIQ393" s="477"/>
      <c r="IIV393" s="477"/>
      <c r="IIY393" s="477"/>
      <c r="IJD393" s="477"/>
      <c r="IJG393" s="477"/>
      <c r="IJL393" s="477"/>
      <c r="IJO393" s="477"/>
      <c r="IJT393" s="477"/>
      <c r="IJW393" s="477"/>
      <c r="IKB393" s="477"/>
      <c r="IKE393" s="477"/>
      <c r="IKJ393" s="477"/>
      <c r="IKM393" s="477"/>
      <c r="IKR393" s="477"/>
      <c r="IKU393" s="477"/>
      <c r="IKZ393" s="477"/>
      <c r="ILC393" s="477"/>
      <c r="ILH393" s="477"/>
      <c r="ILK393" s="477"/>
      <c r="ILP393" s="477"/>
      <c r="ILS393" s="477"/>
      <c r="ILX393" s="477"/>
      <c r="IMA393" s="477"/>
      <c r="IMF393" s="477"/>
      <c r="IMI393" s="477"/>
      <c r="IMN393" s="477"/>
      <c r="IMQ393" s="477"/>
      <c r="IMV393" s="477"/>
      <c r="IMY393" s="477"/>
      <c r="IND393" s="477"/>
      <c r="ING393" s="477"/>
      <c r="INL393" s="477"/>
      <c r="INO393" s="477"/>
      <c r="INT393" s="477"/>
      <c r="INW393" s="477"/>
      <c r="IOB393" s="477"/>
      <c r="IOE393" s="477"/>
      <c r="IOJ393" s="477"/>
      <c r="IOM393" s="477"/>
      <c r="IOR393" s="477"/>
      <c r="IOU393" s="477"/>
      <c r="IOZ393" s="477"/>
      <c r="IPC393" s="477"/>
      <c r="IPH393" s="477"/>
      <c r="IPK393" s="477"/>
      <c r="IPP393" s="477"/>
      <c r="IPS393" s="477"/>
      <c r="IPX393" s="477"/>
      <c r="IQA393" s="477"/>
      <c r="IQF393" s="477"/>
      <c r="IQI393" s="477"/>
      <c r="IQN393" s="477"/>
      <c r="IQQ393" s="477"/>
      <c r="IQV393" s="477"/>
      <c r="IQY393" s="477"/>
      <c r="IRD393" s="477"/>
      <c r="IRG393" s="477"/>
      <c r="IRL393" s="477"/>
      <c r="IRO393" s="477"/>
      <c r="IRT393" s="477"/>
      <c r="IRW393" s="477"/>
      <c r="ISB393" s="477"/>
      <c r="ISE393" s="477"/>
      <c r="ISJ393" s="477"/>
      <c r="ISM393" s="477"/>
      <c r="ISR393" s="477"/>
      <c r="ISU393" s="477"/>
      <c r="ISZ393" s="477"/>
      <c r="ITC393" s="477"/>
      <c r="ITH393" s="477"/>
      <c r="ITK393" s="477"/>
      <c r="ITP393" s="477"/>
      <c r="ITS393" s="477"/>
      <c r="ITX393" s="477"/>
      <c r="IUA393" s="477"/>
      <c r="IUF393" s="477"/>
      <c r="IUI393" s="477"/>
      <c r="IUN393" s="477"/>
      <c r="IUQ393" s="477"/>
      <c r="IUV393" s="477"/>
      <c r="IUY393" s="477"/>
      <c r="IVD393" s="477"/>
      <c r="IVG393" s="477"/>
      <c r="IVL393" s="477"/>
      <c r="IVO393" s="477"/>
      <c r="IVT393" s="477"/>
      <c r="IVW393" s="477"/>
      <c r="IWB393" s="477"/>
      <c r="IWE393" s="477"/>
      <c r="IWJ393" s="477"/>
      <c r="IWM393" s="477"/>
      <c r="IWR393" s="477"/>
      <c r="IWU393" s="477"/>
      <c r="IWZ393" s="477"/>
      <c r="IXC393" s="477"/>
      <c r="IXH393" s="477"/>
      <c r="IXK393" s="477"/>
      <c r="IXP393" s="477"/>
      <c r="IXS393" s="477"/>
      <c r="IXX393" s="477"/>
      <c r="IYA393" s="477"/>
      <c r="IYF393" s="477"/>
      <c r="IYI393" s="477"/>
      <c r="IYN393" s="477"/>
      <c r="IYQ393" s="477"/>
      <c r="IYV393" s="477"/>
      <c r="IYY393" s="477"/>
      <c r="IZD393" s="477"/>
      <c r="IZG393" s="477"/>
      <c r="IZL393" s="477"/>
      <c r="IZO393" s="477"/>
      <c r="IZT393" s="477"/>
      <c r="IZW393" s="477"/>
      <c r="JAB393" s="477"/>
      <c r="JAE393" s="477"/>
      <c r="JAJ393" s="477"/>
      <c r="JAM393" s="477"/>
      <c r="JAR393" s="477"/>
      <c r="JAU393" s="477"/>
      <c r="JAZ393" s="477"/>
      <c r="JBC393" s="477"/>
      <c r="JBH393" s="477"/>
      <c r="JBK393" s="477"/>
      <c r="JBP393" s="477"/>
      <c r="JBS393" s="477"/>
      <c r="JBX393" s="477"/>
      <c r="JCA393" s="477"/>
      <c r="JCF393" s="477"/>
      <c r="JCI393" s="477"/>
      <c r="JCN393" s="477"/>
      <c r="JCQ393" s="477"/>
      <c r="JCV393" s="477"/>
      <c r="JCY393" s="477"/>
      <c r="JDD393" s="477"/>
      <c r="JDG393" s="477"/>
      <c r="JDL393" s="477"/>
      <c r="JDO393" s="477"/>
      <c r="JDT393" s="477"/>
      <c r="JDW393" s="477"/>
      <c r="JEB393" s="477"/>
      <c r="JEE393" s="477"/>
      <c r="JEJ393" s="477"/>
      <c r="JEM393" s="477"/>
      <c r="JER393" s="477"/>
      <c r="JEU393" s="477"/>
      <c r="JEZ393" s="477"/>
      <c r="JFC393" s="477"/>
      <c r="JFH393" s="477"/>
      <c r="JFK393" s="477"/>
      <c r="JFP393" s="477"/>
      <c r="JFS393" s="477"/>
      <c r="JFX393" s="477"/>
      <c r="JGA393" s="477"/>
      <c r="JGF393" s="477"/>
      <c r="JGI393" s="477"/>
      <c r="JGN393" s="477"/>
      <c r="JGQ393" s="477"/>
      <c r="JGV393" s="477"/>
      <c r="JGY393" s="477"/>
      <c r="JHD393" s="477"/>
      <c r="JHG393" s="477"/>
      <c r="JHL393" s="477"/>
      <c r="JHO393" s="477"/>
      <c r="JHT393" s="477"/>
      <c r="JHW393" s="477"/>
      <c r="JIB393" s="477"/>
      <c r="JIE393" s="477"/>
      <c r="JIJ393" s="477"/>
      <c r="JIM393" s="477"/>
      <c r="JIR393" s="477"/>
      <c r="JIU393" s="477"/>
      <c r="JIZ393" s="477"/>
      <c r="JJC393" s="477"/>
      <c r="JJH393" s="477"/>
      <c r="JJK393" s="477"/>
      <c r="JJP393" s="477"/>
      <c r="JJS393" s="477"/>
      <c r="JJX393" s="477"/>
      <c r="JKA393" s="477"/>
      <c r="JKF393" s="477"/>
      <c r="JKI393" s="477"/>
      <c r="JKN393" s="477"/>
      <c r="JKQ393" s="477"/>
      <c r="JKV393" s="477"/>
      <c r="JKY393" s="477"/>
      <c r="JLD393" s="477"/>
      <c r="JLG393" s="477"/>
      <c r="JLL393" s="477"/>
      <c r="JLO393" s="477"/>
      <c r="JLT393" s="477"/>
      <c r="JLW393" s="477"/>
      <c r="JMB393" s="477"/>
      <c r="JME393" s="477"/>
      <c r="JMJ393" s="477"/>
      <c r="JMM393" s="477"/>
      <c r="JMR393" s="477"/>
      <c r="JMU393" s="477"/>
      <c r="JMZ393" s="477"/>
      <c r="JNC393" s="477"/>
      <c r="JNH393" s="477"/>
      <c r="JNK393" s="477"/>
      <c r="JNP393" s="477"/>
      <c r="JNS393" s="477"/>
      <c r="JNX393" s="477"/>
      <c r="JOA393" s="477"/>
      <c r="JOF393" s="477"/>
      <c r="JOI393" s="477"/>
      <c r="JON393" s="477"/>
      <c r="JOQ393" s="477"/>
      <c r="JOV393" s="477"/>
      <c r="JOY393" s="477"/>
      <c r="JPD393" s="477"/>
      <c r="JPG393" s="477"/>
      <c r="JPL393" s="477"/>
      <c r="JPO393" s="477"/>
      <c r="JPT393" s="477"/>
      <c r="JPW393" s="477"/>
      <c r="JQB393" s="477"/>
      <c r="JQE393" s="477"/>
      <c r="JQJ393" s="477"/>
      <c r="JQM393" s="477"/>
      <c r="JQR393" s="477"/>
      <c r="JQU393" s="477"/>
      <c r="JQZ393" s="477"/>
      <c r="JRC393" s="477"/>
      <c r="JRH393" s="477"/>
      <c r="JRK393" s="477"/>
      <c r="JRP393" s="477"/>
      <c r="JRS393" s="477"/>
      <c r="JRX393" s="477"/>
      <c r="JSA393" s="477"/>
      <c r="JSF393" s="477"/>
      <c r="JSI393" s="477"/>
      <c r="JSN393" s="477"/>
      <c r="JSQ393" s="477"/>
      <c r="JSV393" s="477"/>
      <c r="JSY393" s="477"/>
      <c r="JTD393" s="477"/>
      <c r="JTG393" s="477"/>
      <c r="JTL393" s="477"/>
      <c r="JTO393" s="477"/>
      <c r="JTT393" s="477"/>
      <c r="JTW393" s="477"/>
      <c r="JUB393" s="477"/>
      <c r="JUE393" s="477"/>
      <c r="JUJ393" s="477"/>
      <c r="JUM393" s="477"/>
      <c r="JUR393" s="477"/>
      <c r="JUU393" s="477"/>
      <c r="JUZ393" s="477"/>
      <c r="JVC393" s="477"/>
      <c r="JVH393" s="477"/>
      <c r="JVK393" s="477"/>
      <c r="JVP393" s="477"/>
      <c r="JVS393" s="477"/>
      <c r="JVX393" s="477"/>
      <c r="JWA393" s="477"/>
      <c r="JWF393" s="477"/>
      <c r="JWI393" s="477"/>
      <c r="JWN393" s="477"/>
      <c r="JWQ393" s="477"/>
      <c r="JWV393" s="477"/>
      <c r="JWY393" s="477"/>
      <c r="JXD393" s="477"/>
      <c r="JXG393" s="477"/>
      <c r="JXL393" s="477"/>
      <c r="JXO393" s="477"/>
      <c r="JXT393" s="477"/>
      <c r="JXW393" s="477"/>
      <c r="JYB393" s="477"/>
      <c r="JYE393" s="477"/>
      <c r="JYJ393" s="477"/>
      <c r="JYM393" s="477"/>
      <c r="JYR393" s="477"/>
      <c r="JYU393" s="477"/>
      <c r="JYZ393" s="477"/>
      <c r="JZC393" s="477"/>
      <c r="JZH393" s="477"/>
      <c r="JZK393" s="477"/>
      <c r="JZP393" s="477"/>
      <c r="JZS393" s="477"/>
      <c r="JZX393" s="477"/>
      <c r="KAA393" s="477"/>
      <c r="KAF393" s="477"/>
      <c r="KAI393" s="477"/>
      <c r="KAN393" s="477"/>
      <c r="KAQ393" s="477"/>
      <c r="KAV393" s="477"/>
      <c r="KAY393" s="477"/>
      <c r="KBD393" s="477"/>
      <c r="KBG393" s="477"/>
      <c r="KBL393" s="477"/>
      <c r="KBO393" s="477"/>
      <c r="KBT393" s="477"/>
      <c r="KBW393" s="477"/>
      <c r="KCB393" s="477"/>
      <c r="KCE393" s="477"/>
      <c r="KCJ393" s="477"/>
      <c r="KCM393" s="477"/>
      <c r="KCR393" s="477"/>
      <c r="KCU393" s="477"/>
      <c r="KCZ393" s="477"/>
      <c r="KDC393" s="477"/>
      <c r="KDH393" s="477"/>
      <c r="KDK393" s="477"/>
      <c r="KDP393" s="477"/>
      <c r="KDS393" s="477"/>
      <c r="KDX393" s="477"/>
      <c r="KEA393" s="477"/>
      <c r="KEF393" s="477"/>
      <c r="KEI393" s="477"/>
      <c r="KEN393" s="477"/>
      <c r="KEQ393" s="477"/>
      <c r="KEV393" s="477"/>
      <c r="KEY393" s="477"/>
      <c r="KFD393" s="477"/>
      <c r="KFG393" s="477"/>
      <c r="KFL393" s="477"/>
      <c r="KFO393" s="477"/>
      <c r="KFT393" s="477"/>
      <c r="KFW393" s="477"/>
      <c r="KGB393" s="477"/>
      <c r="KGE393" s="477"/>
      <c r="KGJ393" s="477"/>
      <c r="KGM393" s="477"/>
      <c r="KGR393" s="477"/>
      <c r="KGU393" s="477"/>
      <c r="KGZ393" s="477"/>
      <c r="KHC393" s="477"/>
      <c r="KHH393" s="477"/>
      <c r="KHK393" s="477"/>
      <c r="KHP393" s="477"/>
      <c r="KHS393" s="477"/>
      <c r="KHX393" s="477"/>
      <c r="KIA393" s="477"/>
      <c r="KIF393" s="477"/>
      <c r="KII393" s="477"/>
      <c r="KIN393" s="477"/>
      <c r="KIQ393" s="477"/>
      <c r="KIV393" s="477"/>
      <c r="KIY393" s="477"/>
      <c r="KJD393" s="477"/>
      <c r="KJG393" s="477"/>
      <c r="KJL393" s="477"/>
      <c r="KJO393" s="477"/>
      <c r="KJT393" s="477"/>
      <c r="KJW393" s="477"/>
      <c r="KKB393" s="477"/>
      <c r="KKE393" s="477"/>
      <c r="KKJ393" s="477"/>
      <c r="KKM393" s="477"/>
      <c r="KKR393" s="477"/>
      <c r="KKU393" s="477"/>
      <c r="KKZ393" s="477"/>
      <c r="KLC393" s="477"/>
      <c r="KLH393" s="477"/>
      <c r="KLK393" s="477"/>
      <c r="KLP393" s="477"/>
      <c r="KLS393" s="477"/>
      <c r="KLX393" s="477"/>
      <c r="KMA393" s="477"/>
      <c r="KMF393" s="477"/>
      <c r="KMI393" s="477"/>
      <c r="KMN393" s="477"/>
      <c r="KMQ393" s="477"/>
      <c r="KMV393" s="477"/>
      <c r="KMY393" s="477"/>
      <c r="KND393" s="477"/>
      <c r="KNG393" s="477"/>
      <c r="KNL393" s="477"/>
      <c r="KNO393" s="477"/>
      <c r="KNT393" s="477"/>
      <c r="KNW393" s="477"/>
      <c r="KOB393" s="477"/>
      <c r="KOE393" s="477"/>
      <c r="KOJ393" s="477"/>
      <c r="KOM393" s="477"/>
      <c r="KOR393" s="477"/>
      <c r="KOU393" s="477"/>
      <c r="KOZ393" s="477"/>
      <c r="KPC393" s="477"/>
      <c r="KPH393" s="477"/>
      <c r="KPK393" s="477"/>
      <c r="KPP393" s="477"/>
      <c r="KPS393" s="477"/>
      <c r="KPX393" s="477"/>
      <c r="KQA393" s="477"/>
      <c r="KQF393" s="477"/>
      <c r="KQI393" s="477"/>
      <c r="KQN393" s="477"/>
      <c r="KQQ393" s="477"/>
      <c r="KQV393" s="477"/>
      <c r="KQY393" s="477"/>
      <c r="KRD393" s="477"/>
      <c r="KRG393" s="477"/>
      <c r="KRL393" s="477"/>
      <c r="KRO393" s="477"/>
      <c r="KRT393" s="477"/>
      <c r="KRW393" s="477"/>
      <c r="KSB393" s="477"/>
      <c r="KSE393" s="477"/>
      <c r="KSJ393" s="477"/>
      <c r="KSM393" s="477"/>
      <c r="KSR393" s="477"/>
      <c r="KSU393" s="477"/>
      <c r="KSZ393" s="477"/>
      <c r="KTC393" s="477"/>
      <c r="KTH393" s="477"/>
      <c r="KTK393" s="477"/>
      <c r="KTP393" s="477"/>
      <c r="KTS393" s="477"/>
      <c r="KTX393" s="477"/>
      <c r="KUA393" s="477"/>
      <c r="KUF393" s="477"/>
      <c r="KUI393" s="477"/>
      <c r="KUN393" s="477"/>
      <c r="KUQ393" s="477"/>
      <c r="KUV393" s="477"/>
      <c r="KUY393" s="477"/>
      <c r="KVD393" s="477"/>
      <c r="KVG393" s="477"/>
      <c r="KVL393" s="477"/>
      <c r="KVO393" s="477"/>
      <c r="KVT393" s="477"/>
      <c r="KVW393" s="477"/>
      <c r="KWB393" s="477"/>
      <c r="KWE393" s="477"/>
      <c r="KWJ393" s="477"/>
      <c r="KWM393" s="477"/>
      <c r="KWR393" s="477"/>
      <c r="KWU393" s="477"/>
      <c r="KWZ393" s="477"/>
      <c r="KXC393" s="477"/>
      <c r="KXH393" s="477"/>
      <c r="KXK393" s="477"/>
      <c r="KXP393" s="477"/>
      <c r="KXS393" s="477"/>
      <c r="KXX393" s="477"/>
      <c r="KYA393" s="477"/>
      <c r="KYF393" s="477"/>
      <c r="KYI393" s="477"/>
      <c r="KYN393" s="477"/>
      <c r="KYQ393" s="477"/>
      <c r="KYV393" s="477"/>
      <c r="KYY393" s="477"/>
      <c r="KZD393" s="477"/>
      <c r="KZG393" s="477"/>
      <c r="KZL393" s="477"/>
      <c r="KZO393" s="477"/>
      <c r="KZT393" s="477"/>
      <c r="KZW393" s="477"/>
      <c r="LAB393" s="477"/>
      <c r="LAE393" s="477"/>
      <c r="LAJ393" s="477"/>
      <c r="LAM393" s="477"/>
      <c r="LAR393" s="477"/>
      <c r="LAU393" s="477"/>
      <c r="LAZ393" s="477"/>
      <c r="LBC393" s="477"/>
      <c r="LBH393" s="477"/>
      <c r="LBK393" s="477"/>
      <c r="LBP393" s="477"/>
      <c r="LBS393" s="477"/>
      <c r="LBX393" s="477"/>
      <c r="LCA393" s="477"/>
      <c r="LCF393" s="477"/>
      <c r="LCI393" s="477"/>
      <c r="LCN393" s="477"/>
      <c r="LCQ393" s="477"/>
      <c r="LCV393" s="477"/>
      <c r="LCY393" s="477"/>
      <c r="LDD393" s="477"/>
      <c r="LDG393" s="477"/>
      <c r="LDL393" s="477"/>
      <c r="LDO393" s="477"/>
      <c r="LDT393" s="477"/>
      <c r="LDW393" s="477"/>
      <c r="LEB393" s="477"/>
      <c r="LEE393" s="477"/>
      <c r="LEJ393" s="477"/>
      <c r="LEM393" s="477"/>
      <c r="LER393" s="477"/>
      <c r="LEU393" s="477"/>
      <c r="LEZ393" s="477"/>
      <c r="LFC393" s="477"/>
      <c r="LFH393" s="477"/>
      <c r="LFK393" s="477"/>
      <c r="LFP393" s="477"/>
      <c r="LFS393" s="477"/>
      <c r="LFX393" s="477"/>
      <c r="LGA393" s="477"/>
      <c r="LGF393" s="477"/>
      <c r="LGI393" s="477"/>
      <c r="LGN393" s="477"/>
      <c r="LGQ393" s="477"/>
      <c r="LGV393" s="477"/>
      <c r="LGY393" s="477"/>
      <c r="LHD393" s="477"/>
      <c r="LHG393" s="477"/>
      <c r="LHL393" s="477"/>
      <c r="LHO393" s="477"/>
      <c r="LHT393" s="477"/>
      <c r="LHW393" s="477"/>
      <c r="LIB393" s="477"/>
      <c r="LIE393" s="477"/>
      <c r="LIJ393" s="477"/>
      <c r="LIM393" s="477"/>
      <c r="LIR393" s="477"/>
      <c r="LIU393" s="477"/>
      <c r="LIZ393" s="477"/>
      <c r="LJC393" s="477"/>
      <c r="LJH393" s="477"/>
      <c r="LJK393" s="477"/>
      <c r="LJP393" s="477"/>
      <c r="LJS393" s="477"/>
      <c r="LJX393" s="477"/>
      <c r="LKA393" s="477"/>
      <c r="LKF393" s="477"/>
      <c r="LKI393" s="477"/>
      <c r="LKN393" s="477"/>
      <c r="LKQ393" s="477"/>
      <c r="LKV393" s="477"/>
      <c r="LKY393" s="477"/>
      <c r="LLD393" s="477"/>
      <c r="LLG393" s="477"/>
      <c r="LLL393" s="477"/>
      <c r="LLO393" s="477"/>
      <c r="LLT393" s="477"/>
      <c r="LLW393" s="477"/>
      <c r="LMB393" s="477"/>
      <c r="LME393" s="477"/>
      <c r="LMJ393" s="477"/>
      <c r="LMM393" s="477"/>
      <c r="LMR393" s="477"/>
      <c r="LMU393" s="477"/>
      <c r="LMZ393" s="477"/>
      <c r="LNC393" s="477"/>
      <c r="LNH393" s="477"/>
      <c r="LNK393" s="477"/>
      <c r="LNP393" s="477"/>
      <c r="LNS393" s="477"/>
      <c r="LNX393" s="477"/>
      <c r="LOA393" s="477"/>
      <c r="LOF393" s="477"/>
      <c r="LOI393" s="477"/>
      <c r="LON393" s="477"/>
      <c r="LOQ393" s="477"/>
      <c r="LOV393" s="477"/>
      <c r="LOY393" s="477"/>
      <c r="LPD393" s="477"/>
      <c r="LPG393" s="477"/>
      <c r="LPL393" s="477"/>
      <c r="LPO393" s="477"/>
      <c r="LPT393" s="477"/>
      <c r="LPW393" s="477"/>
      <c r="LQB393" s="477"/>
      <c r="LQE393" s="477"/>
      <c r="LQJ393" s="477"/>
      <c r="LQM393" s="477"/>
      <c r="LQR393" s="477"/>
      <c r="LQU393" s="477"/>
      <c r="LQZ393" s="477"/>
      <c r="LRC393" s="477"/>
      <c r="LRH393" s="477"/>
      <c r="LRK393" s="477"/>
      <c r="LRP393" s="477"/>
      <c r="LRS393" s="477"/>
      <c r="LRX393" s="477"/>
      <c r="LSA393" s="477"/>
      <c r="LSF393" s="477"/>
      <c r="LSI393" s="477"/>
      <c r="LSN393" s="477"/>
      <c r="LSQ393" s="477"/>
      <c r="LSV393" s="477"/>
      <c r="LSY393" s="477"/>
      <c r="LTD393" s="477"/>
      <c r="LTG393" s="477"/>
      <c r="LTL393" s="477"/>
      <c r="LTO393" s="477"/>
      <c r="LTT393" s="477"/>
      <c r="LTW393" s="477"/>
      <c r="LUB393" s="477"/>
      <c r="LUE393" s="477"/>
      <c r="LUJ393" s="477"/>
      <c r="LUM393" s="477"/>
      <c r="LUR393" s="477"/>
      <c r="LUU393" s="477"/>
      <c r="LUZ393" s="477"/>
      <c r="LVC393" s="477"/>
      <c r="LVH393" s="477"/>
      <c r="LVK393" s="477"/>
      <c r="LVP393" s="477"/>
      <c r="LVS393" s="477"/>
      <c r="LVX393" s="477"/>
      <c r="LWA393" s="477"/>
      <c r="LWF393" s="477"/>
      <c r="LWI393" s="477"/>
      <c r="LWN393" s="477"/>
      <c r="LWQ393" s="477"/>
      <c r="LWV393" s="477"/>
      <c r="LWY393" s="477"/>
      <c r="LXD393" s="477"/>
      <c r="LXG393" s="477"/>
      <c r="LXL393" s="477"/>
      <c r="LXO393" s="477"/>
      <c r="LXT393" s="477"/>
      <c r="LXW393" s="477"/>
      <c r="LYB393" s="477"/>
      <c r="LYE393" s="477"/>
      <c r="LYJ393" s="477"/>
      <c r="LYM393" s="477"/>
      <c r="LYR393" s="477"/>
      <c r="LYU393" s="477"/>
      <c r="LYZ393" s="477"/>
      <c r="LZC393" s="477"/>
      <c r="LZH393" s="477"/>
      <c r="LZK393" s="477"/>
      <c r="LZP393" s="477"/>
      <c r="LZS393" s="477"/>
      <c r="LZX393" s="477"/>
      <c r="MAA393" s="477"/>
      <c r="MAF393" s="477"/>
      <c r="MAI393" s="477"/>
      <c r="MAN393" s="477"/>
      <c r="MAQ393" s="477"/>
      <c r="MAV393" s="477"/>
      <c r="MAY393" s="477"/>
      <c r="MBD393" s="477"/>
      <c r="MBG393" s="477"/>
      <c r="MBL393" s="477"/>
      <c r="MBO393" s="477"/>
      <c r="MBT393" s="477"/>
      <c r="MBW393" s="477"/>
      <c r="MCB393" s="477"/>
      <c r="MCE393" s="477"/>
      <c r="MCJ393" s="477"/>
      <c r="MCM393" s="477"/>
      <c r="MCR393" s="477"/>
      <c r="MCU393" s="477"/>
      <c r="MCZ393" s="477"/>
      <c r="MDC393" s="477"/>
      <c r="MDH393" s="477"/>
      <c r="MDK393" s="477"/>
      <c r="MDP393" s="477"/>
      <c r="MDS393" s="477"/>
      <c r="MDX393" s="477"/>
      <c r="MEA393" s="477"/>
      <c r="MEF393" s="477"/>
      <c r="MEI393" s="477"/>
      <c r="MEN393" s="477"/>
      <c r="MEQ393" s="477"/>
      <c r="MEV393" s="477"/>
      <c r="MEY393" s="477"/>
      <c r="MFD393" s="477"/>
      <c r="MFG393" s="477"/>
      <c r="MFL393" s="477"/>
      <c r="MFO393" s="477"/>
      <c r="MFT393" s="477"/>
      <c r="MFW393" s="477"/>
      <c r="MGB393" s="477"/>
      <c r="MGE393" s="477"/>
      <c r="MGJ393" s="477"/>
      <c r="MGM393" s="477"/>
      <c r="MGR393" s="477"/>
      <c r="MGU393" s="477"/>
      <c r="MGZ393" s="477"/>
      <c r="MHC393" s="477"/>
      <c r="MHH393" s="477"/>
      <c r="MHK393" s="477"/>
      <c r="MHP393" s="477"/>
      <c r="MHS393" s="477"/>
      <c r="MHX393" s="477"/>
      <c r="MIA393" s="477"/>
      <c r="MIF393" s="477"/>
      <c r="MII393" s="477"/>
      <c r="MIN393" s="477"/>
      <c r="MIQ393" s="477"/>
      <c r="MIV393" s="477"/>
      <c r="MIY393" s="477"/>
      <c r="MJD393" s="477"/>
      <c r="MJG393" s="477"/>
      <c r="MJL393" s="477"/>
      <c r="MJO393" s="477"/>
      <c r="MJT393" s="477"/>
      <c r="MJW393" s="477"/>
      <c r="MKB393" s="477"/>
      <c r="MKE393" s="477"/>
      <c r="MKJ393" s="477"/>
      <c r="MKM393" s="477"/>
      <c r="MKR393" s="477"/>
      <c r="MKU393" s="477"/>
      <c r="MKZ393" s="477"/>
      <c r="MLC393" s="477"/>
      <c r="MLH393" s="477"/>
      <c r="MLK393" s="477"/>
      <c r="MLP393" s="477"/>
      <c r="MLS393" s="477"/>
      <c r="MLX393" s="477"/>
      <c r="MMA393" s="477"/>
      <c r="MMF393" s="477"/>
      <c r="MMI393" s="477"/>
      <c r="MMN393" s="477"/>
      <c r="MMQ393" s="477"/>
      <c r="MMV393" s="477"/>
      <c r="MMY393" s="477"/>
      <c r="MND393" s="477"/>
      <c r="MNG393" s="477"/>
      <c r="MNL393" s="477"/>
      <c r="MNO393" s="477"/>
      <c r="MNT393" s="477"/>
      <c r="MNW393" s="477"/>
      <c r="MOB393" s="477"/>
      <c r="MOE393" s="477"/>
      <c r="MOJ393" s="477"/>
      <c r="MOM393" s="477"/>
      <c r="MOR393" s="477"/>
      <c r="MOU393" s="477"/>
      <c r="MOZ393" s="477"/>
      <c r="MPC393" s="477"/>
      <c r="MPH393" s="477"/>
      <c r="MPK393" s="477"/>
      <c r="MPP393" s="477"/>
      <c r="MPS393" s="477"/>
      <c r="MPX393" s="477"/>
      <c r="MQA393" s="477"/>
      <c r="MQF393" s="477"/>
      <c r="MQI393" s="477"/>
      <c r="MQN393" s="477"/>
      <c r="MQQ393" s="477"/>
      <c r="MQV393" s="477"/>
      <c r="MQY393" s="477"/>
      <c r="MRD393" s="477"/>
      <c r="MRG393" s="477"/>
      <c r="MRL393" s="477"/>
      <c r="MRO393" s="477"/>
      <c r="MRT393" s="477"/>
      <c r="MRW393" s="477"/>
      <c r="MSB393" s="477"/>
      <c r="MSE393" s="477"/>
      <c r="MSJ393" s="477"/>
      <c r="MSM393" s="477"/>
      <c r="MSR393" s="477"/>
      <c r="MSU393" s="477"/>
      <c r="MSZ393" s="477"/>
      <c r="MTC393" s="477"/>
      <c r="MTH393" s="477"/>
      <c r="MTK393" s="477"/>
      <c r="MTP393" s="477"/>
      <c r="MTS393" s="477"/>
      <c r="MTX393" s="477"/>
      <c r="MUA393" s="477"/>
      <c r="MUF393" s="477"/>
      <c r="MUI393" s="477"/>
      <c r="MUN393" s="477"/>
      <c r="MUQ393" s="477"/>
      <c r="MUV393" s="477"/>
      <c r="MUY393" s="477"/>
      <c r="MVD393" s="477"/>
      <c r="MVG393" s="477"/>
      <c r="MVL393" s="477"/>
      <c r="MVO393" s="477"/>
      <c r="MVT393" s="477"/>
      <c r="MVW393" s="477"/>
      <c r="MWB393" s="477"/>
      <c r="MWE393" s="477"/>
      <c r="MWJ393" s="477"/>
      <c r="MWM393" s="477"/>
      <c r="MWR393" s="477"/>
      <c r="MWU393" s="477"/>
      <c r="MWZ393" s="477"/>
      <c r="MXC393" s="477"/>
      <c r="MXH393" s="477"/>
      <c r="MXK393" s="477"/>
      <c r="MXP393" s="477"/>
      <c r="MXS393" s="477"/>
      <c r="MXX393" s="477"/>
      <c r="MYA393" s="477"/>
      <c r="MYF393" s="477"/>
      <c r="MYI393" s="477"/>
      <c r="MYN393" s="477"/>
      <c r="MYQ393" s="477"/>
      <c r="MYV393" s="477"/>
      <c r="MYY393" s="477"/>
      <c r="MZD393" s="477"/>
      <c r="MZG393" s="477"/>
      <c r="MZL393" s="477"/>
      <c r="MZO393" s="477"/>
      <c r="MZT393" s="477"/>
      <c r="MZW393" s="477"/>
      <c r="NAB393" s="477"/>
      <c r="NAE393" s="477"/>
      <c r="NAJ393" s="477"/>
      <c r="NAM393" s="477"/>
      <c r="NAR393" s="477"/>
      <c r="NAU393" s="477"/>
      <c r="NAZ393" s="477"/>
      <c r="NBC393" s="477"/>
      <c r="NBH393" s="477"/>
      <c r="NBK393" s="477"/>
      <c r="NBP393" s="477"/>
      <c r="NBS393" s="477"/>
      <c r="NBX393" s="477"/>
      <c r="NCA393" s="477"/>
      <c r="NCF393" s="477"/>
      <c r="NCI393" s="477"/>
      <c r="NCN393" s="477"/>
      <c r="NCQ393" s="477"/>
      <c r="NCV393" s="477"/>
      <c r="NCY393" s="477"/>
      <c r="NDD393" s="477"/>
      <c r="NDG393" s="477"/>
      <c r="NDL393" s="477"/>
      <c r="NDO393" s="477"/>
      <c r="NDT393" s="477"/>
      <c r="NDW393" s="477"/>
      <c r="NEB393" s="477"/>
      <c r="NEE393" s="477"/>
      <c r="NEJ393" s="477"/>
      <c r="NEM393" s="477"/>
      <c r="NER393" s="477"/>
      <c r="NEU393" s="477"/>
      <c r="NEZ393" s="477"/>
      <c r="NFC393" s="477"/>
      <c r="NFH393" s="477"/>
      <c r="NFK393" s="477"/>
      <c r="NFP393" s="477"/>
      <c r="NFS393" s="477"/>
      <c r="NFX393" s="477"/>
      <c r="NGA393" s="477"/>
      <c r="NGF393" s="477"/>
      <c r="NGI393" s="477"/>
      <c r="NGN393" s="477"/>
      <c r="NGQ393" s="477"/>
      <c r="NGV393" s="477"/>
      <c r="NGY393" s="477"/>
      <c r="NHD393" s="477"/>
      <c r="NHG393" s="477"/>
      <c r="NHL393" s="477"/>
      <c r="NHO393" s="477"/>
      <c r="NHT393" s="477"/>
      <c r="NHW393" s="477"/>
      <c r="NIB393" s="477"/>
      <c r="NIE393" s="477"/>
      <c r="NIJ393" s="477"/>
      <c r="NIM393" s="477"/>
      <c r="NIR393" s="477"/>
      <c r="NIU393" s="477"/>
      <c r="NIZ393" s="477"/>
      <c r="NJC393" s="477"/>
      <c r="NJH393" s="477"/>
      <c r="NJK393" s="477"/>
      <c r="NJP393" s="477"/>
      <c r="NJS393" s="477"/>
      <c r="NJX393" s="477"/>
      <c r="NKA393" s="477"/>
      <c r="NKF393" s="477"/>
      <c r="NKI393" s="477"/>
      <c r="NKN393" s="477"/>
      <c r="NKQ393" s="477"/>
      <c r="NKV393" s="477"/>
      <c r="NKY393" s="477"/>
      <c r="NLD393" s="477"/>
      <c r="NLG393" s="477"/>
      <c r="NLL393" s="477"/>
      <c r="NLO393" s="477"/>
      <c r="NLT393" s="477"/>
      <c r="NLW393" s="477"/>
      <c r="NMB393" s="477"/>
      <c r="NME393" s="477"/>
      <c r="NMJ393" s="477"/>
      <c r="NMM393" s="477"/>
      <c r="NMR393" s="477"/>
      <c r="NMU393" s="477"/>
      <c r="NMZ393" s="477"/>
      <c r="NNC393" s="477"/>
      <c r="NNH393" s="477"/>
      <c r="NNK393" s="477"/>
      <c r="NNP393" s="477"/>
      <c r="NNS393" s="477"/>
      <c r="NNX393" s="477"/>
      <c r="NOA393" s="477"/>
      <c r="NOF393" s="477"/>
      <c r="NOI393" s="477"/>
      <c r="NON393" s="477"/>
      <c r="NOQ393" s="477"/>
      <c r="NOV393" s="477"/>
      <c r="NOY393" s="477"/>
      <c r="NPD393" s="477"/>
      <c r="NPG393" s="477"/>
      <c r="NPL393" s="477"/>
      <c r="NPO393" s="477"/>
      <c r="NPT393" s="477"/>
      <c r="NPW393" s="477"/>
      <c r="NQB393" s="477"/>
      <c r="NQE393" s="477"/>
      <c r="NQJ393" s="477"/>
      <c r="NQM393" s="477"/>
      <c r="NQR393" s="477"/>
      <c r="NQU393" s="477"/>
      <c r="NQZ393" s="477"/>
      <c r="NRC393" s="477"/>
      <c r="NRH393" s="477"/>
      <c r="NRK393" s="477"/>
      <c r="NRP393" s="477"/>
      <c r="NRS393" s="477"/>
      <c r="NRX393" s="477"/>
      <c r="NSA393" s="477"/>
      <c r="NSF393" s="477"/>
      <c r="NSI393" s="477"/>
      <c r="NSN393" s="477"/>
      <c r="NSQ393" s="477"/>
      <c r="NSV393" s="477"/>
      <c r="NSY393" s="477"/>
      <c r="NTD393" s="477"/>
      <c r="NTG393" s="477"/>
      <c r="NTL393" s="477"/>
      <c r="NTO393" s="477"/>
      <c r="NTT393" s="477"/>
      <c r="NTW393" s="477"/>
      <c r="NUB393" s="477"/>
      <c r="NUE393" s="477"/>
      <c r="NUJ393" s="477"/>
      <c r="NUM393" s="477"/>
      <c r="NUR393" s="477"/>
      <c r="NUU393" s="477"/>
      <c r="NUZ393" s="477"/>
      <c r="NVC393" s="477"/>
      <c r="NVH393" s="477"/>
      <c r="NVK393" s="477"/>
      <c r="NVP393" s="477"/>
      <c r="NVS393" s="477"/>
      <c r="NVX393" s="477"/>
      <c r="NWA393" s="477"/>
      <c r="NWF393" s="477"/>
      <c r="NWI393" s="477"/>
      <c r="NWN393" s="477"/>
      <c r="NWQ393" s="477"/>
      <c r="NWV393" s="477"/>
      <c r="NWY393" s="477"/>
      <c r="NXD393" s="477"/>
      <c r="NXG393" s="477"/>
      <c r="NXL393" s="477"/>
      <c r="NXO393" s="477"/>
      <c r="NXT393" s="477"/>
      <c r="NXW393" s="477"/>
      <c r="NYB393" s="477"/>
      <c r="NYE393" s="477"/>
      <c r="NYJ393" s="477"/>
      <c r="NYM393" s="477"/>
      <c r="NYR393" s="477"/>
      <c r="NYU393" s="477"/>
      <c r="NYZ393" s="477"/>
      <c r="NZC393" s="477"/>
      <c r="NZH393" s="477"/>
      <c r="NZK393" s="477"/>
      <c r="NZP393" s="477"/>
      <c r="NZS393" s="477"/>
      <c r="NZX393" s="477"/>
      <c r="OAA393" s="477"/>
      <c r="OAF393" s="477"/>
      <c r="OAI393" s="477"/>
      <c r="OAN393" s="477"/>
      <c r="OAQ393" s="477"/>
      <c r="OAV393" s="477"/>
      <c r="OAY393" s="477"/>
      <c r="OBD393" s="477"/>
      <c r="OBG393" s="477"/>
      <c r="OBL393" s="477"/>
      <c r="OBO393" s="477"/>
      <c r="OBT393" s="477"/>
      <c r="OBW393" s="477"/>
      <c r="OCB393" s="477"/>
      <c r="OCE393" s="477"/>
      <c r="OCJ393" s="477"/>
      <c r="OCM393" s="477"/>
      <c r="OCR393" s="477"/>
      <c r="OCU393" s="477"/>
      <c r="OCZ393" s="477"/>
      <c r="ODC393" s="477"/>
      <c r="ODH393" s="477"/>
      <c r="ODK393" s="477"/>
      <c r="ODP393" s="477"/>
      <c r="ODS393" s="477"/>
      <c r="ODX393" s="477"/>
      <c r="OEA393" s="477"/>
      <c r="OEF393" s="477"/>
      <c r="OEI393" s="477"/>
      <c r="OEN393" s="477"/>
      <c r="OEQ393" s="477"/>
      <c r="OEV393" s="477"/>
      <c r="OEY393" s="477"/>
      <c r="OFD393" s="477"/>
      <c r="OFG393" s="477"/>
      <c r="OFL393" s="477"/>
      <c r="OFO393" s="477"/>
      <c r="OFT393" s="477"/>
      <c r="OFW393" s="477"/>
      <c r="OGB393" s="477"/>
      <c r="OGE393" s="477"/>
      <c r="OGJ393" s="477"/>
      <c r="OGM393" s="477"/>
      <c r="OGR393" s="477"/>
      <c r="OGU393" s="477"/>
      <c r="OGZ393" s="477"/>
      <c r="OHC393" s="477"/>
      <c r="OHH393" s="477"/>
      <c r="OHK393" s="477"/>
      <c r="OHP393" s="477"/>
      <c r="OHS393" s="477"/>
      <c r="OHX393" s="477"/>
      <c r="OIA393" s="477"/>
      <c r="OIF393" s="477"/>
      <c r="OII393" s="477"/>
      <c r="OIN393" s="477"/>
      <c r="OIQ393" s="477"/>
      <c r="OIV393" s="477"/>
      <c r="OIY393" s="477"/>
      <c r="OJD393" s="477"/>
      <c r="OJG393" s="477"/>
      <c r="OJL393" s="477"/>
      <c r="OJO393" s="477"/>
      <c r="OJT393" s="477"/>
      <c r="OJW393" s="477"/>
      <c r="OKB393" s="477"/>
      <c r="OKE393" s="477"/>
      <c r="OKJ393" s="477"/>
      <c r="OKM393" s="477"/>
      <c r="OKR393" s="477"/>
      <c r="OKU393" s="477"/>
      <c r="OKZ393" s="477"/>
      <c r="OLC393" s="477"/>
      <c r="OLH393" s="477"/>
      <c r="OLK393" s="477"/>
      <c r="OLP393" s="477"/>
      <c r="OLS393" s="477"/>
      <c r="OLX393" s="477"/>
      <c r="OMA393" s="477"/>
      <c r="OMF393" s="477"/>
      <c r="OMI393" s="477"/>
      <c r="OMN393" s="477"/>
      <c r="OMQ393" s="477"/>
      <c r="OMV393" s="477"/>
      <c r="OMY393" s="477"/>
      <c r="OND393" s="477"/>
      <c r="ONG393" s="477"/>
      <c r="ONL393" s="477"/>
      <c r="ONO393" s="477"/>
      <c r="ONT393" s="477"/>
      <c r="ONW393" s="477"/>
      <c r="OOB393" s="477"/>
      <c r="OOE393" s="477"/>
      <c r="OOJ393" s="477"/>
      <c r="OOM393" s="477"/>
      <c r="OOR393" s="477"/>
      <c r="OOU393" s="477"/>
      <c r="OOZ393" s="477"/>
      <c r="OPC393" s="477"/>
      <c r="OPH393" s="477"/>
      <c r="OPK393" s="477"/>
      <c r="OPP393" s="477"/>
      <c r="OPS393" s="477"/>
      <c r="OPX393" s="477"/>
      <c r="OQA393" s="477"/>
      <c r="OQF393" s="477"/>
      <c r="OQI393" s="477"/>
      <c r="OQN393" s="477"/>
      <c r="OQQ393" s="477"/>
      <c r="OQV393" s="477"/>
      <c r="OQY393" s="477"/>
      <c r="ORD393" s="477"/>
      <c r="ORG393" s="477"/>
      <c r="ORL393" s="477"/>
      <c r="ORO393" s="477"/>
      <c r="ORT393" s="477"/>
      <c r="ORW393" s="477"/>
      <c r="OSB393" s="477"/>
      <c r="OSE393" s="477"/>
      <c r="OSJ393" s="477"/>
      <c r="OSM393" s="477"/>
      <c r="OSR393" s="477"/>
      <c r="OSU393" s="477"/>
      <c r="OSZ393" s="477"/>
      <c r="OTC393" s="477"/>
      <c r="OTH393" s="477"/>
      <c r="OTK393" s="477"/>
      <c r="OTP393" s="477"/>
      <c r="OTS393" s="477"/>
      <c r="OTX393" s="477"/>
      <c r="OUA393" s="477"/>
      <c r="OUF393" s="477"/>
      <c r="OUI393" s="477"/>
      <c r="OUN393" s="477"/>
      <c r="OUQ393" s="477"/>
      <c r="OUV393" s="477"/>
      <c r="OUY393" s="477"/>
      <c r="OVD393" s="477"/>
      <c r="OVG393" s="477"/>
      <c r="OVL393" s="477"/>
      <c r="OVO393" s="477"/>
      <c r="OVT393" s="477"/>
      <c r="OVW393" s="477"/>
      <c r="OWB393" s="477"/>
      <c r="OWE393" s="477"/>
      <c r="OWJ393" s="477"/>
      <c r="OWM393" s="477"/>
      <c r="OWR393" s="477"/>
      <c r="OWU393" s="477"/>
      <c r="OWZ393" s="477"/>
      <c r="OXC393" s="477"/>
      <c r="OXH393" s="477"/>
      <c r="OXK393" s="477"/>
      <c r="OXP393" s="477"/>
      <c r="OXS393" s="477"/>
      <c r="OXX393" s="477"/>
      <c r="OYA393" s="477"/>
      <c r="OYF393" s="477"/>
      <c r="OYI393" s="477"/>
      <c r="OYN393" s="477"/>
      <c r="OYQ393" s="477"/>
      <c r="OYV393" s="477"/>
      <c r="OYY393" s="477"/>
      <c r="OZD393" s="477"/>
      <c r="OZG393" s="477"/>
      <c r="OZL393" s="477"/>
      <c r="OZO393" s="477"/>
      <c r="OZT393" s="477"/>
      <c r="OZW393" s="477"/>
      <c r="PAB393" s="477"/>
      <c r="PAE393" s="477"/>
      <c r="PAJ393" s="477"/>
      <c r="PAM393" s="477"/>
      <c r="PAR393" s="477"/>
      <c r="PAU393" s="477"/>
      <c r="PAZ393" s="477"/>
      <c r="PBC393" s="477"/>
      <c r="PBH393" s="477"/>
      <c r="PBK393" s="477"/>
      <c r="PBP393" s="477"/>
      <c r="PBS393" s="477"/>
      <c r="PBX393" s="477"/>
      <c r="PCA393" s="477"/>
      <c r="PCF393" s="477"/>
      <c r="PCI393" s="477"/>
      <c r="PCN393" s="477"/>
      <c r="PCQ393" s="477"/>
      <c r="PCV393" s="477"/>
      <c r="PCY393" s="477"/>
      <c r="PDD393" s="477"/>
      <c r="PDG393" s="477"/>
      <c r="PDL393" s="477"/>
      <c r="PDO393" s="477"/>
      <c r="PDT393" s="477"/>
      <c r="PDW393" s="477"/>
      <c r="PEB393" s="477"/>
      <c r="PEE393" s="477"/>
      <c r="PEJ393" s="477"/>
      <c r="PEM393" s="477"/>
      <c r="PER393" s="477"/>
      <c r="PEU393" s="477"/>
      <c r="PEZ393" s="477"/>
      <c r="PFC393" s="477"/>
      <c r="PFH393" s="477"/>
      <c r="PFK393" s="477"/>
      <c r="PFP393" s="477"/>
      <c r="PFS393" s="477"/>
      <c r="PFX393" s="477"/>
      <c r="PGA393" s="477"/>
      <c r="PGF393" s="477"/>
      <c r="PGI393" s="477"/>
      <c r="PGN393" s="477"/>
      <c r="PGQ393" s="477"/>
      <c r="PGV393" s="477"/>
      <c r="PGY393" s="477"/>
      <c r="PHD393" s="477"/>
      <c r="PHG393" s="477"/>
      <c r="PHL393" s="477"/>
      <c r="PHO393" s="477"/>
      <c r="PHT393" s="477"/>
      <c r="PHW393" s="477"/>
      <c r="PIB393" s="477"/>
      <c r="PIE393" s="477"/>
      <c r="PIJ393" s="477"/>
      <c r="PIM393" s="477"/>
      <c r="PIR393" s="477"/>
      <c r="PIU393" s="477"/>
      <c r="PIZ393" s="477"/>
      <c r="PJC393" s="477"/>
      <c r="PJH393" s="477"/>
      <c r="PJK393" s="477"/>
      <c r="PJP393" s="477"/>
      <c r="PJS393" s="477"/>
      <c r="PJX393" s="477"/>
      <c r="PKA393" s="477"/>
      <c r="PKF393" s="477"/>
      <c r="PKI393" s="477"/>
      <c r="PKN393" s="477"/>
      <c r="PKQ393" s="477"/>
      <c r="PKV393" s="477"/>
      <c r="PKY393" s="477"/>
      <c r="PLD393" s="477"/>
      <c r="PLG393" s="477"/>
      <c r="PLL393" s="477"/>
      <c r="PLO393" s="477"/>
      <c r="PLT393" s="477"/>
      <c r="PLW393" s="477"/>
      <c r="PMB393" s="477"/>
      <c r="PME393" s="477"/>
      <c r="PMJ393" s="477"/>
      <c r="PMM393" s="477"/>
      <c r="PMR393" s="477"/>
      <c r="PMU393" s="477"/>
      <c r="PMZ393" s="477"/>
      <c r="PNC393" s="477"/>
      <c r="PNH393" s="477"/>
      <c r="PNK393" s="477"/>
      <c r="PNP393" s="477"/>
      <c r="PNS393" s="477"/>
      <c r="PNX393" s="477"/>
      <c r="POA393" s="477"/>
      <c r="POF393" s="477"/>
      <c r="POI393" s="477"/>
      <c r="PON393" s="477"/>
      <c r="POQ393" s="477"/>
      <c r="POV393" s="477"/>
      <c r="POY393" s="477"/>
      <c r="PPD393" s="477"/>
      <c r="PPG393" s="477"/>
      <c r="PPL393" s="477"/>
      <c r="PPO393" s="477"/>
      <c r="PPT393" s="477"/>
      <c r="PPW393" s="477"/>
      <c r="PQB393" s="477"/>
      <c r="PQE393" s="477"/>
      <c r="PQJ393" s="477"/>
      <c r="PQM393" s="477"/>
      <c r="PQR393" s="477"/>
      <c r="PQU393" s="477"/>
      <c r="PQZ393" s="477"/>
      <c r="PRC393" s="477"/>
      <c r="PRH393" s="477"/>
      <c r="PRK393" s="477"/>
      <c r="PRP393" s="477"/>
      <c r="PRS393" s="477"/>
      <c r="PRX393" s="477"/>
      <c r="PSA393" s="477"/>
      <c r="PSF393" s="477"/>
      <c r="PSI393" s="477"/>
      <c r="PSN393" s="477"/>
      <c r="PSQ393" s="477"/>
      <c r="PSV393" s="477"/>
      <c r="PSY393" s="477"/>
      <c r="PTD393" s="477"/>
      <c r="PTG393" s="477"/>
      <c r="PTL393" s="477"/>
      <c r="PTO393" s="477"/>
      <c r="PTT393" s="477"/>
      <c r="PTW393" s="477"/>
      <c r="PUB393" s="477"/>
      <c r="PUE393" s="477"/>
      <c r="PUJ393" s="477"/>
      <c r="PUM393" s="477"/>
      <c r="PUR393" s="477"/>
      <c r="PUU393" s="477"/>
      <c r="PUZ393" s="477"/>
      <c r="PVC393" s="477"/>
      <c r="PVH393" s="477"/>
      <c r="PVK393" s="477"/>
      <c r="PVP393" s="477"/>
      <c r="PVS393" s="477"/>
      <c r="PVX393" s="477"/>
      <c r="PWA393" s="477"/>
      <c r="PWF393" s="477"/>
      <c r="PWI393" s="477"/>
      <c r="PWN393" s="477"/>
      <c r="PWQ393" s="477"/>
      <c r="PWV393" s="477"/>
      <c r="PWY393" s="477"/>
      <c r="PXD393" s="477"/>
      <c r="PXG393" s="477"/>
      <c r="PXL393" s="477"/>
      <c r="PXO393" s="477"/>
      <c r="PXT393" s="477"/>
      <c r="PXW393" s="477"/>
      <c r="PYB393" s="477"/>
      <c r="PYE393" s="477"/>
      <c r="PYJ393" s="477"/>
      <c r="PYM393" s="477"/>
      <c r="PYR393" s="477"/>
      <c r="PYU393" s="477"/>
      <c r="PYZ393" s="477"/>
      <c r="PZC393" s="477"/>
      <c r="PZH393" s="477"/>
      <c r="PZK393" s="477"/>
      <c r="PZP393" s="477"/>
      <c r="PZS393" s="477"/>
      <c r="PZX393" s="477"/>
      <c r="QAA393" s="477"/>
      <c r="QAF393" s="477"/>
      <c r="QAI393" s="477"/>
      <c r="QAN393" s="477"/>
      <c r="QAQ393" s="477"/>
      <c r="QAV393" s="477"/>
      <c r="QAY393" s="477"/>
      <c r="QBD393" s="477"/>
      <c r="QBG393" s="477"/>
      <c r="QBL393" s="477"/>
      <c r="QBO393" s="477"/>
      <c r="QBT393" s="477"/>
      <c r="QBW393" s="477"/>
      <c r="QCB393" s="477"/>
      <c r="QCE393" s="477"/>
      <c r="QCJ393" s="477"/>
      <c r="QCM393" s="477"/>
      <c r="QCR393" s="477"/>
      <c r="QCU393" s="477"/>
      <c r="QCZ393" s="477"/>
      <c r="QDC393" s="477"/>
      <c r="QDH393" s="477"/>
      <c r="QDK393" s="477"/>
      <c r="QDP393" s="477"/>
      <c r="QDS393" s="477"/>
      <c r="QDX393" s="477"/>
      <c r="QEA393" s="477"/>
      <c r="QEF393" s="477"/>
      <c r="QEI393" s="477"/>
      <c r="QEN393" s="477"/>
      <c r="QEQ393" s="477"/>
      <c r="QEV393" s="477"/>
      <c r="QEY393" s="477"/>
      <c r="QFD393" s="477"/>
      <c r="QFG393" s="477"/>
      <c r="QFL393" s="477"/>
      <c r="QFO393" s="477"/>
      <c r="QFT393" s="477"/>
      <c r="QFW393" s="477"/>
      <c r="QGB393" s="477"/>
      <c r="QGE393" s="477"/>
      <c r="QGJ393" s="477"/>
      <c r="QGM393" s="477"/>
      <c r="QGR393" s="477"/>
      <c r="QGU393" s="477"/>
      <c r="QGZ393" s="477"/>
      <c r="QHC393" s="477"/>
      <c r="QHH393" s="477"/>
      <c r="QHK393" s="477"/>
      <c r="QHP393" s="477"/>
      <c r="QHS393" s="477"/>
      <c r="QHX393" s="477"/>
      <c r="QIA393" s="477"/>
      <c r="QIF393" s="477"/>
      <c r="QII393" s="477"/>
      <c r="QIN393" s="477"/>
      <c r="QIQ393" s="477"/>
      <c r="QIV393" s="477"/>
      <c r="QIY393" s="477"/>
      <c r="QJD393" s="477"/>
      <c r="QJG393" s="477"/>
      <c r="QJL393" s="477"/>
      <c r="QJO393" s="477"/>
      <c r="QJT393" s="477"/>
      <c r="QJW393" s="477"/>
      <c r="QKB393" s="477"/>
      <c r="QKE393" s="477"/>
      <c r="QKJ393" s="477"/>
      <c r="QKM393" s="477"/>
      <c r="QKR393" s="477"/>
      <c r="QKU393" s="477"/>
      <c r="QKZ393" s="477"/>
      <c r="QLC393" s="477"/>
      <c r="QLH393" s="477"/>
      <c r="QLK393" s="477"/>
      <c r="QLP393" s="477"/>
      <c r="QLS393" s="477"/>
      <c r="QLX393" s="477"/>
      <c r="QMA393" s="477"/>
      <c r="QMF393" s="477"/>
      <c r="QMI393" s="477"/>
      <c r="QMN393" s="477"/>
      <c r="QMQ393" s="477"/>
      <c r="QMV393" s="477"/>
      <c r="QMY393" s="477"/>
      <c r="QND393" s="477"/>
      <c r="QNG393" s="477"/>
      <c r="QNL393" s="477"/>
      <c r="QNO393" s="477"/>
      <c r="QNT393" s="477"/>
      <c r="QNW393" s="477"/>
      <c r="QOB393" s="477"/>
      <c r="QOE393" s="477"/>
      <c r="QOJ393" s="477"/>
      <c r="QOM393" s="477"/>
      <c r="QOR393" s="477"/>
      <c r="QOU393" s="477"/>
      <c r="QOZ393" s="477"/>
      <c r="QPC393" s="477"/>
      <c r="QPH393" s="477"/>
      <c r="QPK393" s="477"/>
      <c r="QPP393" s="477"/>
      <c r="QPS393" s="477"/>
      <c r="QPX393" s="477"/>
      <c r="QQA393" s="477"/>
      <c r="QQF393" s="477"/>
      <c r="QQI393" s="477"/>
      <c r="QQN393" s="477"/>
      <c r="QQQ393" s="477"/>
      <c r="QQV393" s="477"/>
      <c r="QQY393" s="477"/>
      <c r="QRD393" s="477"/>
      <c r="QRG393" s="477"/>
      <c r="QRL393" s="477"/>
      <c r="QRO393" s="477"/>
      <c r="QRT393" s="477"/>
      <c r="QRW393" s="477"/>
      <c r="QSB393" s="477"/>
      <c r="QSE393" s="477"/>
      <c r="QSJ393" s="477"/>
      <c r="QSM393" s="477"/>
      <c r="QSR393" s="477"/>
      <c r="QSU393" s="477"/>
      <c r="QSZ393" s="477"/>
      <c r="QTC393" s="477"/>
      <c r="QTH393" s="477"/>
      <c r="QTK393" s="477"/>
      <c r="QTP393" s="477"/>
      <c r="QTS393" s="477"/>
      <c r="QTX393" s="477"/>
      <c r="QUA393" s="477"/>
      <c r="QUF393" s="477"/>
      <c r="QUI393" s="477"/>
      <c r="QUN393" s="477"/>
      <c r="QUQ393" s="477"/>
      <c r="QUV393" s="477"/>
      <c r="QUY393" s="477"/>
      <c r="QVD393" s="477"/>
      <c r="QVG393" s="477"/>
      <c r="QVL393" s="477"/>
      <c r="QVO393" s="477"/>
      <c r="QVT393" s="477"/>
      <c r="QVW393" s="477"/>
      <c r="QWB393" s="477"/>
      <c r="QWE393" s="477"/>
      <c r="QWJ393" s="477"/>
      <c r="QWM393" s="477"/>
      <c r="QWR393" s="477"/>
      <c r="QWU393" s="477"/>
      <c r="QWZ393" s="477"/>
      <c r="QXC393" s="477"/>
      <c r="QXH393" s="477"/>
      <c r="QXK393" s="477"/>
      <c r="QXP393" s="477"/>
      <c r="QXS393" s="477"/>
      <c r="QXX393" s="477"/>
      <c r="QYA393" s="477"/>
      <c r="QYF393" s="477"/>
      <c r="QYI393" s="477"/>
      <c r="QYN393" s="477"/>
      <c r="QYQ393" s="477"/>
      <c r="QYV393" s="477"/>
      <c r="QYY393" s="477"/>
      <c r="QZD393" s="477"/>
      <c r="QZG393" s="477"/>
      <c r="QZL393" s="477"/>
      <c r="QZO393" s="477"/>
      <c r="QZT393" s="477"/>
      <c r="QZW393" s="477"/>
      <c r="RAB393" s="477"/>
      <c r="RAE393" s="477"/>
      <c r="RAJ393" s="477"/>
      <c r="RAM393" s="477"/>
      <c r="RAR393" s="477"/>
      <c r="RAU393" s="477"/>
      <c r="RAZ393" s="477"/>
      <c r="RBC393" s="477"/>
      <c r="RBH393" s="477"/>
      <c r="RBK393" s="477"/>
      <c r="RBP393" s="477"/>
      <c r="RBS393" s="477"/>
      <c r="RBX393" s="477"/>
      <c r="RCA393" s="477"/>
      <c r="RCF393" s="477"/>
      <c r="RCI393" s="477"/>
      <c r="RCN393" s="477"/>
      <c r="RCQ393" s="477"/>
      <c r="RCV393" s="477"/>
      <c r="RCY393" s="477"/>
      <c r="RDD393" s="477"/>
      <c r="RDG393" s="477"/>
      <c r="RDL393" s="477"/>
      <c r="RDO393" s="477"/>
      <c r="RDT393" s="477"/>
      <c r="RDW393" s="477"/>
      <c r="REB393" s="477"/>
      <c r="REE393" s="477"/>
      <c r="REJ393" s="477"/>
      <c r="REM393" s="477"/>
      <c r="RER393" s="477"/>
      <c r="REU393" s="477"/>
      <c r="REZ393" s="477"/>
      <c r="RFC393" s="477"/>
      <c r="RFH393" s="477"/>
      <c r="RFK393" s="477"/>
      <c r="RFP393" s="477"/>
      <c r="RFS393" s="477"/>
      <c r="RFX393" s="477"/>
      <c r="RGA393" s="477"/>
      <c r="RGF393" s="477"/>
      <c r="RGI393" s="477"/>
      <c r="RGN393" s="477"/>
      <c r="RGQ393" s="477"/>
      <c r="RGV393" s="477"/>
      <c r="RGY393" s="477"/>
      <c r="RHD393" s="477"/>
      <c r="RHG393" s="477"/>
      <c r="RHL393" s="477"/>
      <c r="RHO393" s="477"/>
      <c r="RHT393" s="477"/>
      <c r="RHW393" s="477"/>
      <c r="RIB393" s="477"/>
      <c r="RIE393" s="477"/>
      <c r="RIJ393" s="477"/>
      <c r="RIM393" s="477"/>
      <c r="RIR393" s="477"/>
      <c r="RIU393" s="477"/>
      <c r="RIZ393" s="477"/>
      <c r="RJC393" s="477"/>
      <c r="RJH393" s="477"/>
      <c r="RJK393" s="477"/>
      <c r="RJP393" s="477"/>
      <c r="RJS393" s="477"/>
      <c r="RJX393" s="477"/>
      <c r="RKA393" s="477"/>
      <c r="RKF393" s="477"/>
      <c r="RKI393" s="477"/>
      <c r="RKN393" s="477"/>
      <c r="RKQ393" s="477"/>
      <c r="RKV393" s="477"/>
      <c r="RKY393" s="477"/>
      <c r="RLD393" s="477"/>
      <c r="RLG393" s="477"/>
      <c r="RLL393" s="477"/>
      <c r="RLO393" s="477"/>
      <c r="RLT393" s="477"/>
      <c r="RLW393" s="477"/>
      <c r="RMB393" s="477"/>
      <c r="RME393" s="477"/>
      <c r="RMJ393" s="477"/>
      <c r="RMM393" s="477"/>
      <c r="RMR393" s="477"/>
      <c r="RMU393" s="477"/>
      <c r="RMZ393" s="477"/>
      <c r="RNC393" s="477"/>
      <c r="RNH393" s="477"/>
      <c r="RNK393" s="477"/>
      <c r="RNP393" s="477"/>
      <c r="RNS393" s="477"/>
      <c r="RNX393" s="477"/>
      <c r="ROA393" s="477"/>
      <c r="ROF393" s="477"/>
      <c r="ROI393" s="477"/>
      <c r="RON393" s="477"/>
      <c r="ROQ393" s="477"/>
      <c r="ROV393" s="477"/>
      <c r="ROY393" s="477"/>
      <c r="RPD393" s="477"/>
      <c r="RPG393" s="477"/>
      <c r="RPL393" s="477"/>
      <c r="RPO393" s="477"/>
      <c r="RPT393" s="477"/>
      <c r="RPW393" s="477"/>
      <c r="RQB393" s="477"/>
      <c r="RQE393" s="477"/>
      <c r="RQJ393" s="477"/>
      <c r="RQM393" s="477"/>
      <c r="RQR393" s="477"/>
      <c r="RQU393" s="477"/>
      <c r="RQZ393" s="477"/>
      <c r="RRC393" s="477"/>
      <c r="RRH393" s="477"/>
      <c r="RRK393" s="477"/>
      <c r="RRP393" s="477"/>
      <c r="RRS393" s="477"/>
      <c r="RRX393" s="477"/>
      <c r="RSA393" s="477"/>
      <c r="RSF393" s="477"/>
      <c r="RSI393" s="477"/>
      <c r="RSN393" s="477"/>
      <c r="RSQ393" s="477"/>
      <c r="RSV393" s="477"/>
      <c r="RSY393" s="477"/>
      <c r="RTD393" s="477"/>
      <c r="RTG393" s="477"/>
      <c r="RTL393" s="477"/>
      <c r="RTO393" s="477"/>
      <c r="RTT393" s="477"/>
      <c r="RTW393" s="477"/>
      <c r="RUB393" s="477"/>
      <c r="RUE393" s="477"/>
      <c r="RUJ393" s="477"/>
      <c r="RUM393" s="477"/>
      <c r="RUR393" s="477"/>
      <c r="RUU393" s="477"/>
      <c r="RUZ393" s="477"/>
      <c r="RVC393" s="477"/>
      <c r="RVH393" s="477"/>
      <c r="RVK393" s="477"/>
      <c r="RVP393" s="477"/>
      <c r="RVS393" s="477"/>
      <c r="RVX393" s="477"/>
      <c r="RWA393" s="477"/>
      <c r="RWF393" s="477"/>
      <c r="RWI393" s="477"/>
      <c r="RWN393" s="477"/>
      <c r="RWQ393" s="477"/>
      <c r="RWV393" s="477"/>
      <c r="RWY393" s="477"/>
      <c r="RXD393" s="477"/>
      <c r="RXG393" s="477"/>
      <c r="RXL393" s="477"/>
      <c r="RXO393" s="477"/>
      <c r="RXT393" s="477"/>
      <c r="RXW393" s="477"/>
      <c r="RYB393" s="477"/>
      <c r="RYE393" s="477"/>
      <c r="RYJ393" s="477"/>
      <c r="RYM393" s="477"/>
      <c r="RYR393" s="477"/>
      <c r="RYU393" s="477"/>
      <c r="RYZ393" s="477"/>
      <c r="RZC393" s="477"/>
      <c r="RZH393" s="477"/>
      <c r="RZK393" s="477"/>
      <c r="RZP393" s="477"/>
      <c r="RZS393" s="477"/>
      <c r="RZX393" s="477"/>
      <c r="SAA393" s="477"/>
      <c r="SAF393" s="477"/>
      <c r="SAI393" s="477"/>
      <c r="SAN393" s="477"/>
      <c r="SAQ393" s="477"/>
      <c r="SAV393" s="477"/>
      <c r="SAY393" s="477"/>
      <c r="SBD393" s="477"/>
      <c r="SBG393" s="477"/>
      <c r="SBL393" s="477"/>
      <c r="SBO393" s="477"/>
      <c r="SBT393" s="477"/>
      <c r="SBW393" s="477"/>
      <c r="SCB393" s="477"/>
      <c r="SCE393" s="477"/>
      <c r="SCJ393" s="477"/>
      <c r="SCM393" s="477"/>
      <c r="SCR393" s="477"/>
      <c r="SCU393" s="477"/>
      <c r="SCZ393" s="477"/>
      <c r="SDC393" s="477"/>
      <c r="SDH393" s="477"/>
      <c r="SDK393" s="477"/>
      <c r="SDP393" s="477"/>
      <c r="SDS393" s="477"/>
      <c r="SDX393" s="477"/>
      <c r="SEA393" s="477"/>
      <c r="SEF393" s="477"/>
      <c r="SEI393" s="477"/>
      <c r="SEN393" s="477"/>
      <c r="SEQ393" s="477"/>
      <c r="SEV393" s="477"/>
      <c r="SEY393" s="477"/>
      <c r="SFD393" s="477"/>
      <c r="SFG393" s="477"/>
      <c r="SFL393" s="477"/>
      <c r="SFO393" s="477"/>
      <c r="SFT393" s="477"/>
      <c r="SFW393" s="477"/>
      <c r="SGB393" s="477"/>
      <c r="SGE393" s="477"/>
      <c r="SGJ393" s="477"/>
      <c r="SGM393" s="477"/>
      <c r="SGR393" s="477"/>
      <c r="SGU393" s="477"/>
      <c r="SGZ393" s="477"/>
      <c r="SHC393" s="477"/>
      <c r="SHH393" s="477"/>
      <c r="SHK393" s="477"/>
      <c r="SHP393" s="477"/>
      <c r="SHS393" s="477"/>
      <c r="SHX393" s="477"/>
      <c r="SIA393" s="477"/>
      <c r="SIF393" s="477"/>
      <c r="SII393" s="477"/>
      <c r="SIN393" s="477"/>
      <c r="SIQ393" s="477"/>
      <c r="SIV393" s="477"/>
      <c r="SIY393" s="477"/>
      <c r="SJD393" s="477"/>
      <c r="SJG393" s="477"/>
      <c r="SJL393" s="477"/>
      <c r="SJO393" s="477"/>
      <c r="SJT393" s="477"/>
      <c r="SJW393" s="477"/>
      <c r="SKB393" s="477"/>
      <c r="SKE393" s="477"/>
      <c r="SKJ393" s="477"/>
      <c r="SKM393" s="477"/>
      <c r="SKR393" s="477"/>
      <c r="SKU393" s="477"/>
      <c r="SKZ393" s="477"/>
      <c r="SLC393" s="477"/>
      <c r="SLH393" s="477"/>
      <c r="SLK393" s="477"/>
      <c r="SLP393" s="477"/>
      <c r="SLS393" s="477"/>
      <c r="SLX393" s="477"/>
      <c r="SMA393" s="477"/>
      <c r="SMF393" s="477"/>
      <c r="SMI393" s="477"/>
      <c r="SMN393" s="477"/>
      <c r="SMQ393" s="477"/>
      <c r="SMV393" s="477"/>
      <c r="SMY393" s="477"/>
      <c r="SND393" s="477"/>
      <c r="SNG393" s="477"/>
      <c r="SNL393" s="477"/>
      <c r="SNO393" s="477"/>
      <c r="SNT393" s="477"/>
      <c r="SNW393" s="477"/>
      <c r="SOB393" s="477"/>
      <c r="SOE393" s="477"/>
      <c r="SOJ393" s="477"/>
      <c r="SOM393" s="477"/>
      <c r="SOR393" s="477"/>
      <c r="SOU393" s="477"/>
      <c r="SOZ393" s="477"/>
      <c r="SPC393" s="477"/>
      <c r="SPH393" s="477"/>
      <c r="SPK393" s="477"/>
      <c r="SPP393" s="477"/>
      <c r="SPS393" s="477"/>
      <c r="SPX393" s="477"/>
      <c r="SQA393" s="477"/>
      <c r="SQF393" s="477"/>
      <c r="SQI393" s="477"/>
      <c r="SQN393" s="477"/>
      <c r="SQQ393" s="477"/>
      <c r="SQV393" s="477"/>
      <c r="SQY393" s="477"/>
      <c r="SRD393" s="477"/>
      <c r="SRG393" s="477"/>
      <c r="SRL393" s="477"/>
      <c r="SRO393" s="477"/>
      <c r="SRT393" s="477"/>
      <c r="SRW393" s="477"/>
      <c r="SSB393" s="477"/>
      <c r="SSE393" s="477"/>
      <c r="SSJ393" s="477"/>
      <c r="SSM393" s="477"/>
      <c r="SSR393" s="477"/>
      <c r="SSU393" s="477"/>
      <c r="SSZ393" s="477"/>
      <c r="STC393" s="477"/>
      <c r="STH393" s="477"/>
      <c r="STK393" s="477"/>
      <c r="STP393" s="477"/>
      <c r="STS393" s="477"/>
      <c r="STX393" s="477"/>
      <c r="SUA393" s="477"/>
      <c r="SUF393" s="477"/>
      <c r="SUI393" s="477"/>
      <c r="SUN393" s="477"/>
      <c r="SUQ393" s="477"/>
      <c r="SUV393" s="477"/>
      <c r="SUY393" s="477"/>
      <c r="SVD393" s="477"/>
      <c r="SVG393" s="477"/>
      <c r="SVL393" s="477"/>
      <c r="SVO393" s="477"/>
      <c r="SVT393" s="477"/>
      <c r="SVW393" s="477"/>
      <c r="SWB393" s="477"/>
      <c r="SWE393" s="477"/>
      <c r="SWJ393" s="477"/>
      <c r="SWM393" s="477"/>
      <c r="SWR393" s="477"/>
      <c r="SWU393" s="477"/>
      <c r="SWZ393" s="477"/>
      <c r="SXC393" s="477"/>
      <c r="SXH393" s="477"/>
      <c r="SXK393" s="477"/>
      <c r="SXP393" s="477"/>
      <c r="SXS393" s="477"/>
      <c r="SXX393" s="477"/>
      <c r="SYA393" s="477"/>
      <c r="SYF393" s="477"/>
      <c r="SYI393" s="477"/>
      <c r="SYN393" s="477"/>
      <c r="SYQ393" s="477"/>
      <c r="SYV393" s="477"/>
      <c r="SYY393" s="477"/>
      <c r="SZD393" s="477"/>
      <c r="SZG393" s="477"/>
      <c r="SZL393" s="477"/>
      <c r="SZO393" s="477"/>
      <c r="SZT393" s="477"/>
      <c r="SZW393" s="477"/>
      <c r="TAB393" s="477"/>
      <c r="TAE393" s="477"/>
      <c r="TAJ393" s="477"/>
      <c r="TAM393" s="477"/>
      <c r="TAR393" s="477"/>
      <c r="TAU393" s="477"/>
      <c r="TAZ393" s="477"/>
      <c r="TBC393" s="477"/>
      <c r="TBH393" s="477"/>
      <c r="TBK393" s="477"/>
      <c r="TBP393" s="477"/>
      <c r="TBS393" s="477"/>
      <c r="TBX393" s="477"/>
      <c r="TCA393" s="477"/>
      <c r="TCF393" s="477"/>
      <c r="TCI393" s="477"/>
      <c r="TCN393" s="477"/>
      <c r="TCQ393" s="477"/>
      <c r="TCV393" s="477"/>
      <c r="TCY393" s="477"/>
      <c r="TDD393" s="477"/>
      <c r="TDG393" s="477"/>
      <c r="TDL393" s="477"/>
      <c r="TDO393" s="477"/>
      <c r="TDT393" s="477"/>
      <c r="TDW393" s="477"/>
      <c r="TEB393" s="477"/>
      <c r="TEE393" s="477"/>
      <c r="TEJ393" s="477"/>
      <c r="TEM393" s="477"/>
      <c r="TER393" s="477"/>
      <c r="TEU393" s="477"/>
      <c r="TEZ393" s="477"/>
      <c r="TFC393" s="477"/>
      <c r="TFH393" s="477"/>
      <c r="TFK393" s="477"/>
      <c r="TFP393" s="477"/>
      <c r="TFS393" s="477"/>
      <c r="TFX393" s="477"/>
      <c r="TGA393" s="477"/>
      <c r="TGF393" s="477"/>
      <c r="TGI393" s="477"/>
      <c r="TGN393" s="477"/>
      <c r="TGQ393" s="477"/>
      <c r="TGV393" s="477"/>
      <c r="TGY393" s="477"/>
      <c r="THD393" s="477"/>
      <c r="THG393" s="477"/>
      <c r="THL393" s="477"/>
      <c r="THO393" s="477"/>
      <c r="THT393" s="477"/>
      <c r="THW393" s="477"/>
      <c r="TIB393" s="477"/>
      <c r="TIE393" s="477"/>
      <c r="TIJ393" s="477"/>
      <c r="TIM393" s="477"/>
      <c r="TIR393" s="477"/>
      <c r="TIU393" s="477"/>
      <c r="TIZ393" s="477"/>
      <c r="TJC393" s="477"/>
      <c r="TJH393" s="477"/>
      <c r="TJK393" s="477"/>
      <c r="TJP393" s="477"/>
      <c r="TJS393" s="477"/>
      <c r="TJX393" s="477"/>
      <c r="TKA393" s="477"/>
      <c r="TKF393" s="477"/>
      <c r="TKI393" s="477"/>
      <c r="TKN393" s="477"/>
      <c r="TKQ393" s="477"/>
      <c r="TKV393" s="477"/>
      <c r="TKY393" s="477"/>
      <c r="TLD393" s="477"/>
      <c r="TLG393" s="477"/>
      <c r="TLL393" s="477"/>
      <c r="TLO393" s="477"/>
      <c r="TLT393" s="477"/>
      <c r="TLW393" s="477"/>
      <c r="TMB393" s="477"/>
      <c r="TME393" s="477"/>
      <c r="TMJ393" s="477"/>
      <c r="TMM393" s="477"/>
      <c r="TMR393" s="477"/>
      <c r="TMU393" s="477"/>
      <c r="TMZ393" s="477"/>
      <c r="TNC393" s="477"/>
      <c r="TNH393" s="477"/>
      <c r="TNK393" s="477"/>
      <c r="TNP393" s="477"/>
      <c r="TNS393" s="477"/>
      <c r="TNX393" s="477"/>
      <c r="TOA393" s="477"/>
      <c r="TOF393" s="477"/>
      <c r="TOI393" s="477"/>
      <c r="TON393" s="477"/>
      <c r="TOQ393" s="477"/>
      <c r="TOV393" s="477"/>
      <c r="TOY393" s="477"/>
      <c r="TPD393" s="477"/>
      <c r="TPG393" s="477"/>
      <c r="TPL393" s="477"/>
      <c r="TPO393" s="477"/>
      <c r="TPT393" s="477"/>
      <c r="TPW393" s="477"/>
      <c r="TQB393" s="477"/>
      <c r="TQE393" s="477"/>
      <c r="TQJ393" s="477"/>
      <c r="TQM393" s="477"/>
      <c r="TQR393" s="477"/>
      <c r="TQU393" s="477"/>
      <c r="TQZ393" s="477"/>
      <c r="TRC393" s="477"/>
      <c r="TRH393" s="477"/>
      <c r="TRK393" s="477"/>
      <c r="TRP393" s="477"/>
      <c r="TRS393" s="477"/>
      <c r="TRX393" s="477"/>
      <c r="TSA393" s="477"/>
      <c r="TSF393" s="477"/>
      <c r="TSI393" s="477"/>
      <c r="TSN393" s="477"/>
      <c r="TSQ393" s="477"/>
      <c r="TSV393" s="477"/>
      <c r="TSY393" s="477"/>
      <c r="TTD393" s="477"/>
      <c r="TTG393" s="477"/>
      <c r="TTL393" s="477"/>
      <c r="TTO393" s="477"/>
      <c r="TTT393" s="477"/>
      <c r="TTW393" s="477"/>
      <c r="TUB393" s="477"/>
      <c r="TUE393" s="477"/>
      <c r="TUJ393" s="477"/>
      <c r="TUM393" s="477"/>
      <c r="TUR393" s="477"/>
      <c r="TUU393" s="477"/>
      <c r="TUZ393" s="477"/>
      <c r="TVC393" s="477"/>
      <c r="TVH393" s="477"/>
      <c r="TVK393" s="477"/>
      <c r="TVP393" s="477"/>
      <c r="TVS393" s="477"/>
      <c r="TVX393" s="477"/>
      <c r="TWA393" s="477"/>
      <c r="TWF393" s="477"/>
      <c r="TWI393" s="477"/>
      <c r="TWN393" s="477"/>
      <c r="TWQ393" s="477"/>
      <c r="TWV393" s="477"/>
      <c r="TWY393" s="477"/>
      <c r="TXD393" s="477"/>
      <c r="TXG393" s="477"/>
      <c r="TXL393" s="477"/>
      <c r="TXO393" s="477"/>
      <c r="TXT393" s="477"/>
      <c r="TXW393" s="477"/>
      <c r="TYB393" s="477"/>
      <c r="TYE393" s="477"/>
      <c r="TYJ393" s="477"/>
      <c r="TYM393" s="477"/>
      <c r="TYR393" s="477"/>
      <c r="TYU393" s="477"/>
      <c r="TYZ393" s="477"/>
      <c r="TZC393" s="477"/>
      <c r="TZH393" s="477"/>
      <c r="TZK393" s="477"/>
      <c r="TZP393" s="477"/>
      <c r="TZS393" s="477"/>
      <c r="TZX393" s="477"/>
      <c r="UAA393" s="477"/>
      <c r="UAF393" s="477"/>
      <c r="UAI393" s="477"/>
      <c r="UAN393" s="477"/>
      <c r="UAQ393" s="477"/>
      <c r="UAV393" s="477"/>
      <c r="UAY393" s="477"/>
      <c r="UBD393" s="477"/>
      <c r="UBG393" s="477"/>
      <c r="UBL393" s="477"/>
      <c r="UBO393" s="477"/>
      <c r="UBT393" s="477"/>
      <c r="UBW393" s="477"/>
      <c r="UCB393" s="477"/>
      <c r="UCE393" s="477"/>
      <c r="UCJ393" s="477"/>
      <c r="UCM393" s="477"/>
      <c r="UCR393" s="477"/>
      <c r="UCU393" s="477"/>
      <c r="UCZ393" s="477"/>
      <c r="UDC393" s="477"/>
      <c r="UDH393" s="477"/>
      <c r="UDK393" s="477"/>
      <c r="UDP393" s="477"/>
      <c r="UDS393" s="477"/>
      <c r="UDX393" s="477"/>
      <c r="UEA393" s="477"/>
      <c r="UEF393" s="477"/>
      <c r="UEI393" s="477"/>
      <c r="UEN393" s="477"/>
      <c r="UEQ393" s="477"/>
      <c r="UEV393" s="477"/>
      <c r="UEY393" s="477"/>
      <c r="UFD393" s="477"/>
      <c r="UFG393" s="477"/>
      <c r="UFL393" s="477"/>
      <c r="UFO393" s="477"/>
      <c r="UFT393" s="477"/>
      <c r="UFW393" s="477"/>
      <c r="UGB393" s="477"/>
      <c r="UGE393" s="477"/>
      <c r="UGJ393" s="477"/>
      <c r="UGM393" s="477"/>
      <c r="UGR393" s="477"/>
      <c r="UGU393" s="477"/>
      <c r="UGZ393" s="477"/>
      <c r="UHC393" s="477"/>
      <c r="UHH393" s="477"/>
      <c r="UHK393" s="477"/>
      <c r="UHP393" s="477"/>
      <c r="UHS393" s="477"/>
      <c r="UHX393" s="477"/>
      <c r="UIA393" s="477"/>
      <c r="UIF393" s="477"/>
      <c r="UII393" s="477"/>
      <c r="UIN393" s="477"/>
      <c r="UIQ393" s="477"/>
      <c r="UIV393" s="477"/>
      <c r="UIY393" s="477"/>
      <c r="UJD393" s="477"/>
      <c r="UJG393" s="477"/>
      <c r="UJL393" s="477"/>
      <c r="UJO393" s="477"/>
      <c r="UJT393" s="477"/>
      <c r="UJW393" s="477"/>
      <c r="UKB393" s="477"/>
      <c r="UKE393" s="477"/>
      <c r="UKJ393" s="477"/>
      <c r="UKM393" s="477"/>
      <c r="UKR393" s="477"/>
      <c r="UKU393" s="477"/>
      <c r="UKZ393" s="477"/>
      <c r="ULC393" s="477"/>
      <c r="ULH393" s="477"/>
      <c r="ULK393" s="477"/>
      <c r="ULP393" s="477"/>
      <c r="ULS393" s="477"/>
      <c r="ULX393" s="477"/>
      <c r="UMA393" s="477"/>
      <c r="UMF393" s="477"/>
      <c r="UMI393" s="477"/>
      <c r="UMN393" s="477"/>
      <c r="UMQ393" s="477"/>
      <c r="UMV393" s="477"/>
      <c r="UMY393" s="477"/>
      <c r="UND393" s="477"/>
      <c r="UNG393" s="477"/>
      <c r="UNL393" s="477"/>
      <c r="UNO393" s="477"/>
      <c r="UNT393" s="477"/>
      <c r="UNW393" s="477"/>
      <c r="UOB393" s="477"/>
      <c r="UOE393" s="477"/>
      <c r="UOJ393" s="477"/>
      <c r="UOM393" s="477"/>
      <c r="UOR393" s="477"/>
      <c r="UOU393" s="477"/>
      <c r="UOZ393" s="477"/>
      <c r="UPC393" s="477"/>
      <c r="UPH393" s="477"/>
      <c r="UPK393" s="477"/>
      <c r="UPP393" s="477"/>
      <c r="UPS393" s="477"/>
      <c r="UPX393" s="477"/>
      <c r="UQA393" s="477"/>
      <c r="UQF393" s="477"/>
      <c r="UQI393" s="477"/>
      <c r="UQN393" s="477"/>
      <c r="UQQ393" s="477"/>
      <c r="UQV393" s="477"/>
      <c r="UQY393" s="477"/>
      <c r="URD393" s="477"/>
      <c r="URG393" s="477"/>
      <c r="URL393" s="477"/>
      <c r="URO393" s="477"/>
      <c r="URT393" s="477"/>
      <c r="URW393" s="477"/>
      <c r="USB393" s="477"/>
      <c r="USE393" s="477"/>
      <c r="USJ393" s="477"/>
      <c r="USM393" s="477"/>
      <c r="USR393" s="477"/>
      <c r="USU393" s="477"/>
      <c r="USZ393" s="477"/>
      <c r="UTC393" s="477"/>
      <c r="UTH393" s="477"/>
      <c r="UTK393" s="477"/>
      <c r="UTP393" s="477"/>
      <c r="UTS393" s="477"/>
      <c r="UTX393" s="477"/>
      <c r="UUA393" s="477"/>
      <c r="UUF393" s="477"/>
      <c r="UUI393" s="477"/>
      <c r="UUN393" s="477"/>
      <c r="UUQ393" s="477"/>
      <c r="UUV393" s="477"/>
      <c r="UUY393" s="477"/>
      <c r="UVD393" s="477"/>
      <c r="UVG393" s="477"/>
      <c r="UVL393" s="477"/>
      <c r="UVO393" s="477"/>
      <c r="UVT393" s="477"/>
      <c r="UVW393" s="477"/>
      <c r="UWB393" s="477"/>
      <c r="UWE393" s="477"/>
      <c r="UWJ393" s="477"/>
      <c r="UWM393" s="477"/>
      <c r="UWR393" s="477"/>
      <c r="UWU393" s="477"/>
      <c r="UWZ393" s="477"/>
      <c r="UXC393" s="477"/>
      <c r="UXH393" s="477"/>
      <c r="UXK393" s="477"/>
      <c r="UXP393" s="477"/>
      <c r="UXS393" s="477"/>
      <c r="UXX393" s="477"/>
      <c r="UYA393" s="477"/>
      <c r="UYF393" s="477"/>
      <c r="UYI393" s="477"/>
      <c r="UYN393" s="477"/>
      <c r="UYQ393" s="477"/>
      <c r="UYV393" s="477"/>
      <c r="UYY393" s="477"/>
      <c r="UZD393" s="477"/>
      <c r="UZG393" s="477"/>
      <c r="UZL393" s="477"/>
      <c r="UZO393" s="477"/>
      <c r="UZT393" s="477"/>
      <c r="UZW393" s="477"/>
      <c r="VAB393" s="477"/>
      <c r="VAE393" s="477"/>
      <c r="VAJ393" s="477"/>
      <c r="VAM393" s="477"/>
      <c r="VAR393" s="477"/>
      <c r="VAU393" s="477"/>
      <c r="VAZ393" s="477"/>
      <c r="VBC393" s="477"/>
      <c r="VBH393" s="477"/>
      <c r="VBK393" s="477"/>
      <c r="VBP393" s="477"/>
      <c r="VBS393" s="477"/>
      <c r="VBX393" s="477"/>
      <c r="VCA393" s="477"/>
      <c r="VCF393" s="477"/>
      <c r="VCI393" s="477"/>
      <c r="VCN393" s="477"/>
      <c r="VCQ393" s="477"/>
      <c r="VCV393" s="477"/>
      <c r="VCY393" s="477"/>
      <c r="VDD393" s="477"/>
      <c r="VDG393" s="477"/>
      <c r="VDL393" s="477"/>
      <c r="VDO393" s="477"/>
      <c r="VDT393" s="477"/>
      <c r="VDW393" s="477"/>
      <c r="VEB393" s="477"/>
      <c r="VEE393" s="477"/>
      <c r="VEJ393" s="477"/>
      <c r="VEM393" s="477"/>
      <c r="VER393" s="477"/>
      <c r="VEU393" s="477"/>
      <c r="VEZ393" s="477"/>
      <c r="VFC393" s="477"/>
      <c r="VFH393" s="477"/>
      <c r="VFK393" s="477"/>
      <c r="VFP393" s="477"/>
      <c r="VFS393" s="477"/>
      <c r="VFX393" s="477"/>
      <c r="VGA393" s="477"/>
      <c r="VGF393" s="477"/>
      <c r="VGI393" s="477"/>
      <c r="VGN393" s="477"/>
      <c r="VGQ393" s="477"/>
      <c r="VGV393" s="477"/>
      <c r="VGY393" s="477"/>
      <c r="VHD393" s="477"/>
      <c r="VHG393" s="477"/>
      <c r="VHL393" s="477"/>
      <c r="VHO393" s="477"/>
      <c r="VHT393" s="477"/>
      <c r="VHW393" s="477"/>
      <c r="VIB393" s="477"/>
      <c r="VIE393" s="477"/>
      <c r="VIJ393" s="477"/>
      <c r="VIM393" s="477"/>
      <c r="VIR393" s="477"/>
      <c r="VIU393" s="477"/>
      <c r="VIZ393" s="477"/>
      <c r="VJC393" s="477"/>
      <c r="VJH393" s="477"/>
      <c r="VJK393" s="477"/>
      <c r="VJP393" s="477"/>
      <c r="VJS393" s="477"/>
      <c r="VJX393" s="477"/>
      <c r="VKA393" s="477"/>
      <c r="VKF393" s="477"/>
      <c r="VKI393" s="477"/>
      <c r="VKN393" s="477"/>
      <c r="VKQ393" s="477"/>
      <c r="VKV393" s="477"/>
      <c r="VKY393" s="477"/>
      <c r="VLD393" s="477"/>
      <c r="VLG393" s="477"/>
      <c r="VLL393" s="477"/>
      <c r="VLO393" s="477"/>
      <c r="VLT393" s="477"/>
      <c r="VLW393" s="477"/>
      <c r="VMB393" s="477"/>
      <c r="VME393" s="477"/>
      <c r="VMJ393" s="477"/>
      <c r="VMM393" s="477"/>
      <c r="VMR393" s="477"/>
      <c r="VMU393" s="477"/>
      <c r="VMZ393" s="477"/>
      <c r="VNC393" s="477"/>
      <c r="VNH393" s="477"/>
      <c r="VNK393" s="477"/>
      <c r="VNP393" s="477"/>
      <c r="VNS393" s="477"/>
      <c r="VNX393" s="477"/>
      <c r="VOA393" s="477"/>
      <c r="VOF393" s="477"/>
      <c r="VOI393" s="477"/>
      <c r="VON393" s="477"/>
      <c r="VOQ393" s="477"/>
      <c r="VOV393" s="477"/>
      <c r="VOY393" s="477"/>
      <c r="VPD393" s="477"/>
      <c r="VPG393" s="477"/>
      <c r="VPL393" s="477"/>
      <c r="VPO393" s="477"/>
      <c r="VPT393" s="477"/>
      <c r="VPW393" s="477"/>
      <c r="VQB393" s="477"/>
      <c r="VQE393" s="477"/>
      <c r="VQJ393" s="477"/>
      <c r="VQM393" s="477"/>
      <c r="VQR393" s="477"/>
      <c r="VQU393" s="477"/>
      <c r="VQZ393" s="477"/>
      <c r="VRC393" s="477"/>
      <c r="VRH393" s="477"/>
      <c r="VRK393" s="477"/>
      <c r="VRP393" s="477"/>
      <c r="VRS393" s="477"/>
      <c r="VRX393" s="477"/>
      <c r="VSA393" s="477"/>
      <c r="VSF393" s="477"/>
      <c r="VSI393" s="477"/>
      <c r="VSN393" s="477"/>
      <c r="VSQ393" s="477"/>
      <c r="VSV393" s="477"/>
      <c r="VSY393" s="477"/>
      <c r="VTD393" s="477"/>
      <c r="VTG393" s="477"/>
      <c r="VTL393" s="477"/>
      <c r="VTO393" s="477"/>
      <c r="VTT393" s="477"/>
      <c r="VTW393" s="477"/>
      <c r="VUB393" s="477"/>
      <c r="VUE393" s="477"/>
      <c r="VUJ393" s="477"/>
      <c r="VUM393" s="477"/>
      <c r="VUR393" s="477"/>
      <c r="VUU393" s="477"/>
      <c r="VUZ393" s="477"/>
      <c r="VVC393" s="477"/>
      <c r="VVH393" s="477"/>
      <c r="VVK393" s="477"/>
      <c r="VVP393" s="477"/>
      <c r="VVS393" s="477"/>
      <c r="VVX393" s="477"/>
      <c r="VWA393" s="477"/>
      <c r="VWF393" s="477"/>
      <c r="VWI393" s="477"/>
      <c r="VWN393" s="477"/>
      <c r="VWQ393" s="477"/>
      <c r="VWV393" s="477"/>
      <c r="VWY393" s="477"/>
      <c r="VXD393" s="477"/>
      <c r="VXG393" s="477"/>
      <c r="VXL393" s="477"/>
      <c r="VXO393" s="477"/>
      <c r="VXT393" s="477"/>
      <c r="VXW393" s="477"/>
      <c r="VYB393" s="477"/>
      <c r="VYE393" s="477"/>
      <c r="VYJ393" s="477"/>
      <c r="VYM393" s="477"/>
      <c r="VYR393" s="477"/>
      <c r="VYU393" s="477"/>
      <c r="VYZ393" s="477"/>
      <c r="VZC393" s="477"/>
      <c r="VZH393" s="477"/>
      <c r="VZK393" s="477"/>
      <c r="VZP393" s="477"/>
      <c r="VZS393" s="477"/>
      <c r="VZX393" s="477"/>
      <c r="WAA393" s="477"/>
      <c r="WAF393" s="477"/>
      <c r="WAI393" s="477"/>
      <c r="WAN393" s="477"/>
      <c r="WAQ393" s="477"/>
      <c r="WAV393" s="477"/>
      <c r="WAY393" s="477"/>
      <c r="WBD393" s="477"/>
      <c r="WBG393" s="477"/>
      <c r="WBL393" s="477"/>
      <c r="WBO393" s="477"/>
      <c r="WBT393" s="477"/>
      <c r="WBW393" s="477"/>
      <c r="WCB393" s="477"/>
      <c r="WCE393" s="477"/>
      <c r="WCJ393" s="477"/>
      <c r="WCM393" s="477"/>
      <c r="WCR393" s="477"/>
      <c r="WCU393" s="477"/>
      <c r="WCZ393" s="477"/>
      <c r="WDC393" s="477"/>
      <c r="WDH393" s="477"/>
      <c r="WDK393" s="477"/>
      <c r="WDP393" s="477"/>
      <c r="WDS393" s="477"/>
      <c r="WDX393" s="477"/>
      <c r="WEA393" s="477"/>
      <c r="WEF393" s="477"/>
      <c r="WEI393" s="477"/>
      <c r="WEN393" s="477"/>
      <c r="WEQ393" s="477"/>
      <c r="WEV393" s="477"/>
      <c r="WEY393" s="477"/>
      <c r="WFD393" s="477"/>
      <c r="WFG393" s="477"/>
      <c r="WFL393" s="477"/>
      <c r="WFO393" s="477"/>
      <c r="WFT393" s="477"/>
      <c r="WFW393" s="477"/>
      <c r="WGB393" s="477"/>
      <c r="WGE393" s="477"/>
      <c r="WGJ393" s="477"/>
      <c r="WGM393" s="477"/>
      <c r="WGR393" s="477"/>
      <c r="WGU393" s="477"/>
      <c r="WGZ393" s="477"/>
      <c r="WHC393" s="477"/>
      <c r="WHH393" s="477"/>
      <c r="WHK393" s="477"/>
      <c r="WHP393" s="477"/>
      <c r="WHS393" s="477"/>
      <c r="WHX393" s="477"/>
      <c r="WIA393" s="477"/>
      <c r="WIF393" s="477"/>
      <c r="WII393" s="477"/>
      <c r="WIN393" s="477"/>
      <c r="WIQ393" s="477"/>
      <c r="WIV393" s="477"/>
      <c r="WIY393" s="477"/>
      <c r="WJD393" s="477"/>
      <c r="WJG393" s="477"/>
      <c r="WJL393" s="477"/>
      <c r="WJO393" s="477"/>
      <c r="WJT393" s="477"/>
      <c r="WJW393" s="477"/>
      <c r="WKB393" s="477"/>
      <c r="WKE393" s="477"/>
      <c r="WKJ393" s="477"/>
      <c r="WKM393" s="477"/>
      <c r="WKR393" s="477"/>
      <c r="WKU393" s="477"/>
      <c r="WKZ393" s="477"/>
      <c r="WLC393" s="477"/>
      <c r="WLH393" s="477"/>
      <c r="WLK393" s="477"/>
      <c r="WLP393" s="477"/>
      <c r="WLS393" s="477"/>
      <c r="WLX393" s="477"/>
      <c r="WMA393" s="477"/>
      <c r="WMF393" s="477"/>
      <c r="WMI393" s="477"/>
      <c r="WMN393" s="477"/>
      <c r="WMQ393" s="477"/>
      <c r="WMV393" s="477"/>
      <c r="WMY393" s="477"/>
      <c r="WND393" s="477"/>
      <c r="WNG393" s="477"/>
      <c r="WNL393" s="477"/>
      <c r="WNO393" s="477"/>
      <c r="WNT393" s="477"/>
      <c r="WNW393" s="477"/>
      <c r="WOB393" s="477"/>
      <c r="WOE393" s="477"/>
      <c r="WOJ393" s="477"/>
      <c r="WOM393" s="477"/>
      <c r="WOR393" s="477"/>
      <c r="WOU393" s="477"/>
      <c r="WOZ393" s="477"/>
      <c r="WPC393" s="477"/>
      <c r="WPH393" s="477"/>
      <c r="WPK393" s="477"/>
      <c r="WPP393" s="477"/>
      <c r="WPS393" s="477"/>
      <c r="WPX393" s="477"/>
      <c r="WQA393" s="477"/>
      <c r="WQF393" s="477"/>
      <c r="WQI393" s="477"/>
      <c r="WQN393" s="477"/>
      <c r="WQQ393" s="477"/>
      <c r="WQV393" s="477"/>
      <c r="WQY393" s="477"/>
      <c r="WRD393" s="477"/>
      <c r="WRG393" s="477"/>
      <c r="WRL393" s="477"/>
      <c r="WRO393" s="477"/>
      <c r="WRT393" s="477"/>
      <c r="WRW393" s="477"/>
      <c r="WSB393" s="477"/>
      <c r="WSE393" s="477"/>
      <c r="WSJ393" s="477"/>
      <c r="WSM393" s="477"/>
      <c r="WSR393" s="477"/>
      <c r="WSU393" s="477"/>
      <c r="WSZ393" s="477"/>
      <c r="WTC393" s="477"/>
      <c r="WTH393" s="477"/>
      <c r="WTK393" s="477"/>
      <c r="WTP393" s="477"/>
      <c r="WTS393" s="477"/>
      <c r="WTX393" s="477"/>
      <c r="WUA393" s="477"/>
      <c r="WUF393" s="477"/>
      <c r="WUI393" s="477"/>
      <c r="WUN393" s="477"/>
      <c r="WUQ393" s="477"/>
      <c r="WUV393" s="477"/>
      <c r="WUY393" s="477"/>
      <c r="WVD393" s="477"/>
      <c r="WVG393" s="477"/>
      <c r="WVL393" s="477"/>
      <c r="WVO393" s="477"/>
      <c r="WVT393" s="477"/>
      <c r="WVW393" s="477"/>
      <c r="WWB393" s="477"/>
      <c r="WWE393" s="477"/>
      <c r="WWJ393" s="477"/>
      <c r="WWM393" s="477"/>
      <c r="WWR393" s="477"/>
      <c r="WWU393" s="477"/>
      <c r="WWZ393" s="477"/>
      <c r="WXC393" s="477"/>
      <c r="WXH393" s="477"/>
      <c r="WXK393" s="477"/>
      <c r="WXP393" s="477"/>
      <c r="WXS393" s="477"/>
      <c r="WXX393" s="477"/>
      <c r="WYA393" s="477"/>
      <c r="WYF393" s="477"/>
      <c r="WYI393" s="477"/>
      <c r="WYN393" s="477"/>
      <c r="WYQ393" s="477"/>
      <c r="WYV393" s="477"/>
      <c r="WYY393" s="477"/>
      <c r="WZD393" s="477"/>
      <c r="WZG393" s="477"/>
      <c r="WZL393" s="477"/>
      <c r="WZO393" s="477"/>
      <c r="WZT393" s="477"/>
      <c r="WZW393" s="477"/>
      <c r="XAB393" s="477"/>
      <c r="XAE393" s="477"/>
      <c r="XAJ393" s="477"/>
      <c r="XAM393" s="477"/>
      <c r="XAR393" s="477"/>
      <c r="XAU393" s="477"/>
      <c r="XAZ393" s="477"/>
      <c r="XBC393" s="477"/>
      <c r="XBH393" s="477"/>
      <c r="XBK393" s="477"/>
      <c r="XBP393" s="477"/>
      <c r="XBS393" s="477"/>
      <c r="XBX393" s="477"/>
      <c r="XCA393" s="477"/>
      <c r="XCF393" s="477"/>
      <c r="XCI393" s="477"/>
      <c r="XCN393" s="477"/>
      <c r="XCQ393" s="477"/>
      <c r="XCV393" s="477"/>
      <c r="XCY393" s="477"/>
      <c r="XDD393" s="477"/>
      <c r="XDG393" s="477"/>
      <c r="XDL393" s="477"/>
      <c r="XDO393" s="477"/>
      <c r="XDT393" s="477"/>
      <c r="XDW393" s="477"/>
      <c r="XEB393" s="477"/>
      <c r="XEE393" s="477"/>
      <c r="XEJ393" s="477"/>
      <c r="XEM393" s="477"/>
      <c r="XER393" s="477"/>
      <c r="XEU393" s="477"/>
      <c r="XEZ393" s="477"/>
      <c r="XFC393" s="477"/>
    </row>
    <row r="394" spans="1:1023 1028:2047 2052:3071 3076:4095 4100:5119 5124:6143 6148:7167 7172:8191 8196:9215 9220:10239 10244:11263 11268:12287 12292:13311 13316:14335 14340:15359 15364:16383" ht="34.5" customHeight="1" x14ac:dyDescent="0.25">
      <c r="A394" s="158" t="str">
        <f>+'PAI 2025 GPS rempl2)'!A405</f>
        <v>71.1.1</v>
      </c>
      <c r="B394" s="60" t="str">
        <f>VLOOKUP(A394,'Dimensión 3-Gestión con Valor'!$B$10:$B$379,1,0)</f>
        <v>71.1.1</v>
      </c>
      <c r="C394" s="158" t="s">
        <v>1182</v>
      </c>
      <c r="D394" s="158">
        <v>4</v>
      </c>
      <c r="E394" s="158" t="s">
        <v>489</v>
      </c>
      <c r="F394" s="158" t="s">
        <v>1185</v>
      </c>
      <c r="G394" s="158" t="s">
        <v>1795</v>
      </c>
      <c r="H394" s="158" t="s">
        <v>1795</v>
      </c>
      <c r="I394" s="158" t="s">
        <v>1795</v>
      </c>
      <c r="J394" s="158" t="s">
        <v>1795</v>
      </c>
      <c r="K394" s="158" t="s">
        <v>19</v>
      </c>
      <c r="L394" s="158" t="s">
        <v>19</v>
      </c>
      <c r="M394" s="158" t="s">
        <v>19</v>
      </c>
      <c r="N394" s="158" t="s">
        <v>636</v>
      </c>
      <c r="O394" s="158" t="s">
        <v>19</v>
      </c>
      <c r="P394" s="158" t="s">
        <v>196</v>
      </c>
      <c r="Q394" s="158">
        <v>30</v>
      </c>
      <c r="R394" s="158">
        <v>1</v>
      </c>
      <c r="S394" s="158" t="s">
        <v>487</v>
      </c>
      <c r="T394" s="158" t="s">
        <v>1186</v>
      </c>
      <c r="U394" s="165">
        <v>45691</v>
      </c>
      <c r="V394" s="165">
        <v>45744</v>
      </c>
      <c r="W394" s="158" t="s">
        <v>1182</v>
      </c>
      <c r="X394" s="359">
        <v>9</v>
      </c>
      <c r="Y394" s="158">
        <v>100</v>
      </c>
      <c r="Z394" s="158" t="s">
        <v>2552</v>
      </c>
      <c r="AA394" s="165">
        <v>45744</v>
      </c>
      <c r="AB394" s="158">
        <v>100</v>
      </c>
      <c r="AC394" s="158" t="s">
        <v>2553</v>
      </c>
      <c r="AD394" s="165">
        <v>45744</v>
      </c>
      <c r="AE394" s="158">
        <v>100</v>
      </c>
      <c r="AF394" s="158">
        <v>9</v>
      </c>
    </row>
    <row r="395" spans="1:1023 1028:2047 2052:3071 3076:4095 4100:5119 5124:6143 6148:7167 7172:8191 8196:9215 9220:10239 10244:11263 11268:12287 12292:13311 13316:14335 14340:15359 15364:16383" ht="135" x14ac:dyDescent="0.25">
      <c r="A395" s="35" t="str">
        <f>+'PAI 2025 GPS rempl2)'!A406</f>
        <v>71.1.2</v>
      </c>
      <c r="B395" s="60" t="str">
        <f>VLOOKUP(A395,'Dimensión 3-Gestión con Valor'!$B$10:$B$379,1,0)</f>
        <v>71.1.2</v>
      </c>
      <c r="C395" s="158" t="s">
        <v>1182</v>
      </c>
      <c r="D395" s="158">
        <v>4</v>
      </c>
      <c r="E395" s="158" t="s">
        <v>489</v>
      </c>
      <c r="F395" s="158" t="s">
        <v>1187</v>
      </c>
      <c r="G395" s="158" t="s">
        <v>19</v>
      </c>
      <c r="H395" s="158" t="s">
        <v>1795</v>
      </c>
      <c r="I395" s="158" t="s">
        <v>1795</v>
      </c>
      <c r="J395" s="158" t="s">
        <v>1795</v>
      </c>
      <c r="K395" s="158" t="s">
        <v>19</v>
      </c>
      <c r="L395" s="158" t="s">
        <v>19</v>
      </c>
      <c r="M395" s="158" t="s">
        <v>19</v>
      </c>
      <c r="N395" s="158" t="s">
        <v>636</v>
      </c>
      <c r="O395" s="158" t="s">
        <v>19</v>
      </c>
      <c r="P395" s="158" t="s">
        <v>33</v>
      </c>
      <c r="Q395" s="158">
        <v>60</v>
      </c>
      <c r="R395" s="158">
        <v>30</v>
      </c>
      <c r="S395" s="158" t="s">
        <v>487</v>
      </c>
      <c r="T395" s="158" t="s">
        <v>1788</v>
      </c>
      <c r="U395" s="165">
        <v>45748</v>
      </c>
      <c r="V395" s="165">
        <v>45996</v>
      </c>
      <c r="W395" s="158" t="s">
        <v>1182</v>
      </c>
      <c r="X395" s="359">
        <v>18</v>
      </c>
      <c r="Y395" s="158">
        <v>53</v>
      </c>
      <c r="Z395" s="158" t="s">
        <v>2550</v>
      </c>
      <c r="AA395" s="165"/>
      <c r="AB395" s="158">
        <v>53</v>
      </c>
      <c r="AC395" s="158" t="s">
        <v>2554</v>
      </c>
      <c r="AD395" s="165"/>
      <c r="AE395" s="158"/>
      <c r="AF395" s="158">
        <v>9.5399999999999991</v>
      </c>
    </row>
    <row r="396" spans="1:1023 1028:2047 2052:3071 3076:4095 4100:5119 5124:6143 6148:7167 7172:8191 8196:9215 9220:10239 10244:11263 11268:12287 12292:13311 13316:14335 14340:15359 15364:16383" ht="150" x14ac:dyDescent="0.25">
      <c r="A396" s="35" t="str">
        <f>+'PAI 2025 GPS rempl2)'!A407</f>
        <v>71.1.3</v>
      </c>
      <c r="B396" s="60" t="str">
        <f>VLOOKUP(A396,'Dimensión 3-Gestión con Valor'!$B$10:$B$379,1,0)</f>
        <v>71.1.3</v>
      </c>
      <c r="C396" s="158" t="s">
        <v>1182</v>
      </c>
      <c r="D396" s="158">
        <v>4</v>
      </c>
      <c r="E396" s="158" t="s">
        <v>489</v>
      </c>
      <c r="F396" s="158" t="s">
        <v>1188</v>
      </c>
      <c r="G396" s="158" t="s">
        <v>19</v>
      </c>
      <c r="H396" s="158" t="s">
        <v>1795</v>
      </c>
      <c r="I396" s="158" t="s">
        <v>1795</v>
      </c>
      <c r="J396" s="158" t="s">
        <v>1795</v>
      </c>
      <c r="K396" s="158" t="s">
        <v>19</v>
      </c>
      <c r="L396" s="158" t="s">
        <v>19</v>
      </c>
      <c r="M396" s="158" t="s">
        <v>19</v>
      </c>
      <c r="N396" s="158" t="s">
        <v>636</v>
      </c>
      <c r="O396" s="158" t="s">
        <v>19</v>
      </c>
      <c r="P396" s="158" t="s">
        <v>197</v>
      </c>
      <c r="Q396" s="158">
        <v>10</v>
      </c>
      <c r="R396" s="158">
        <v>3</v>
      </c>
      <c r="S396" s="158" t="s">
        <v>487</v>
      </c>
      <c r="T396" s="158" t="s">
        <v>1189</v>
      </c>
      <c r="U396" s="165">
        <v>45748</v>
      </c>
      <c r="V396" s="165">
        <v>46010</v>
      </c>
      <c r="W396" s="158" t="s">
        <v>1182</v>
      </c>
      <c r="X396" s="359">
        <v>3</v>
      </c>
      <c r="Y396" s="158">
        <v>33</v>
      </c>
      <c r="Z396" s="158" t="s">
        <v>2555</v>
      </c>
      <c r="AA396" s="165"/>
      <c r="AB396" s="158">
        <v>33</v>
      </c>
      <c r="AC396" s="158" t="s">
        <v>2556</v>
      </c>
      <c r="AD396" s="165"/>
      <c r="AE396" s="158"/>
      <c r="AF396" s="158">
        <v>0.99</v>
      </c>
    </row>
    <row r="397" spans="1:1023 1028:2047 2052:3071 3076:4095 4100:5119 5124:6143 6148:7167 7172:8191 8196:9215 9220:10239 10244:11263 11268:12287 12292:13311 13316:14335 14340:15359 15364:16383" ht="34.5" customHeight="1" x14ac:dyDescent="0.25">
      <c r="A397" s="359" t="str">
        <f>+'PAI 2025 GPS rempl2)'!A408</f>
        <v>71.2</v>
      </c>
      <c r="B397" s="359" t="str">
        <f>VLOOKUP(A397,'Dimensión 3-Gestión con Valor'!$B$10:$B$379,1,0)</f>
        <v>71.2</v>
      </c>
      <c r="C397" s="360" t="s">
        <v>1182</v>
      </c>
      <c r="D397" s="359">
        <v>4</v>
      </c>
      <c r="E397" s="359" t="s">
        <v>482</v>
      </c>
      <c r="F397" s="360" t="s">
        <v>1190</v>
      </c>
      <c r="G397" s="359" t="s">
        <v>484</v>
      </c>
      <c r="H397" s="359" t="s">
        <v>10</v>
      </c>
      <c r="I397" s="359" t="s">
        <v>1438</v>
      </c>
      <c r="J397" s="359" t="s">
        <v>1439</v>
      </c>
      <c r="K397" s="360" t="s">
        <v>1865</v>
      </c>
      <c r="L397" s="359" t="s">
        <v>485</v>
      </c>
      <c r="M397" s="359" t="s">
        <v>22</v>
      </c>
      <c r="N397" s="360" t="s">
        <v>720</v>
      </c>
      <c r="O397" s="359">
        <v>0</v>
      </c>
      <c r="P397" s="359" t="s">
        <v>329</v>
      </c>
      <c r="Q397" s="359">
        <v>20</v>
      </c>
      <c r="R397" s="359">
        <v>100</v>
      </c>
      <c r="S397" s="360" t="s">
        <v>515</v>
      </c>
      <c r="T397" s="359" t="s">
        <v>1191</v>
      </c>
      <c r="U397" s="360">
        <v>45691</v>
      </c>
      <c r="V397" s="360">
        <v>45989</v>
      </c>
      <c r="W397" s="359" t="s">
        <v>1182</v>
      </c>
      <c r="X397" s="359">
        <v>20</v>
      </c>
      <c r="Y397" s="359">
        <v>60</v>
      </c>
      <c r="Z397" s="359" t="s">
        <v>2557</v>
      </c>
      <c r="AA397" s="360"/>
      <c r="AB397" s="370">
        <v>60</v>
      </c>
      <c r="AC397" s="359" t="s">
        <v>2558</v>
      </c>
      <c r="AD397" s="360"/>
      <c r="AE397" s="368"/>
      <c r="AF397" s="359">
        <v>12</v>
      </c>
      <c r="AJ397" s="477"/>
      <c r="AM397" s="477"/>
      <c r="AR397" s="477"/>
      <c r="AU397" s="477"/>
      <c r="AZ397" s="477"/>
      <c r="BC397" s="477"/>
      <c r="BH397" s="477"/>
      <c r="BK397" s="477"/>
      <c r="BP397" s="477"/>
      <c r="BS397" s="477"/>
      <c r="BX397" s="477"/>
      <c r="CA397" s="477"/>
      <c r="CF397" s="477"/>
      <c r="CI397" s="477"/>
      <c r="CN397" s="477"/>
      <c r="CQ397" s="477"/>
      <c r="CV397" s="477"/>
      <c r="CY397" s="477"/>
      <c r="DD397" s="477"/>
      <c r="DG397" s="477"/>
      <c r="DL397" s="477"/>
      <c r="DO397" s="477"/>
      <c r="DT397" s="477"/>
      <c r="DW397" s="477"/>
      <c r="EB397" s="477"/>
      <c r="EE397" s="477"/>
      <c r="EJ397" s="477"/>
      <c r="EM397" s="477"/>
      <c r="ER397" s="477"/>
      <c r="EU397" s="477"/>
      <c r="EZ397" s="477"/>
      <c r="FC397" s="477"/>
      <c r="FH397" s="477"/>
      <c r="FK397" s="477"/>
      <c r="FP397" s="477"/>
      <c r="FS397" s="477"/>
      <c r="FX397" s="477"/>
      <c r="GA397" s="477"/>
      <c r="GF397" s="477"/>
      <c r="GI397" s="477"/>
      <c r="GN397" s="477"/>
      <c r="GQ397" s="477"/>
      <c r="GV397" s="477"/>
      <c r="GY397" s="477"/>
      <c r="HD397" s="477"/>
      <c r="HG397" s="477"/>
      <c r="HL397" s="477"/>
      <c r="HO397" s="477"/>
      <c r="HT397" s="477"/>
      <c r="HW397" s="477"/>
      <c r="IB397" s="477"/>
      <c r="IE397" s="477"/>
      <c r="IJ397" s="477"/>
      <c r="IM397" s="477"/>
      <c r="IR397" s="477"/>
      <c r="IU397" s="477"/>
      <c r="IZ397" s="477"/>
      <c r="JC397" s="477"/>
      <c r="JH397" s="477"/>
      <c r="JK397" s="477"/>
      <c r="JP397" s="477"/>
      <c r="JS397" s="477"/>
      <c r="JX397" s="477"/>
      <c r="KA397" s="477"/>
      <c r="KF397" s="477"/>
      <c r="KI397" s="477"/>
      <c r="KN397" s="477"/>
      <c r="KQ397" s="477"/>
      <c r="KV397" s="477"/>
      <c r="KY397" s="477"/>
      <c r="LD397" s="477"/>
      <c r="LG397" s="477"/>
      <c r="LL397" s="477"/>
      <c r="LO397" s="477"/>
      <c r="LT397" s="477"/>
      <c r="LW397" s="477"/>
      <c r="MB397" s="477"/>
      <c r="ME397" s="477"/>
      <c r="MJ397" s="477"/>
      <c r="MM397" s="477"/>
      <c r="MR397" s="477"/>
      <c r="MU397" s="477"/>
      <c r="MZ397" s="477"/>
      <c r="NC397" s="477"/>
      <c r="NH397" s="477"/>
      <c r="NK397" s="477"/>
      <c r="NP397" s="477"/>
      <c r="NS397" s="477"/>
      <c r="NX397" s="477"/>
      <c r="OA397" s="477"/>
      <c r="OF397" s="477"/>
      <c r="OI397" s="477"/>
      <c r="ON397" s="477"/>
      <c r="OQ397" s="477"/>
      <c r="OV397" s="477"/>
      <c r="OY397" s="477"/>
      <c r="PD397" s="477"/>
      <c r="PG397" s="477"/>
      <c r="PL397" s="477"/>
      <c r="PO397" s="477"/>
      <c r="PT397" s="477"/>
      <c r="PW397" s="477"/>
      <c r="QB397" s="477"/>
      <c r="QE397" s="477"/>
      <c r="QJ397" s="477"/>
      <c r="QM397" s="477"/>
      <c r="QR397" s="477"/>
      <c r="QU397" s="477"/>
      <c r="QZ397" s="477"/>
      <c r="RC397" s="477"/>
      <c r="RH397" s="477"/>
      <c r="RK397" s="477"/>
      <c r="RP397" s="477"/>
      <c r="RS397" s="477"/>
      <c r="RX397" s="477"/>
      <c r="SA397" s="477"/>
      <c r="SF397" s="477"/>
      <c r="SI397" s="477"/>
      <c r="SN397" s="477"/>
      <c r="SQ397" s="477"/>
      <c r="SV397" s="477"/>
      <c r="SY397" s="477"/>
      <c r="TD397" s="477"/>
      <c r="TG397" s="477"/>
      <c r="TL397" s="477"/>
      <c r="TO397" s="477"/>
      <c r="TT397" s="477"/>
      <c r="TW397" s="477"/>
      <c r="UB397" s="477"/>
      <c r="UE397" s="477"/>
      <c r="UJ397" s="477"/>
      <c r="UM397" s="477"/>
      <c r="UR397" s="477"/>
      <c r="UU397" s="477"/>
      <c r="UZ397" s="477"/>
      <c r="VC397" s="477"/>
      <c r="VH397" s="477"/>
      <c r="VK397" s="477"/>
      <c r="VP397" s="477"/>
      <c r="VS397" s="477"/>
      <c r="VX397" s="477"/>
      <c r="WA397" s="477"/>
      <c r="WF397" s="477"/>
      <c r="WI397" s="477"/>
      <c r="WN397" s="477"/>
      <c r="WQ397" s="477"/>
      <c r="WV397" s="477"/>
      <c r="WY397" s="477"/>
      <c r="XD397" s="477"/>
      <c r="XG397" s="477"/>
      <c r="XL397" s="477"/>
      <c r="XO397" s="477"/>
      <c r="XT397" s="477"/>
      <c r="XW397" s="477"/>
      <c r="YB397" s="477"/>
      <c r="YE397" s="477"/>
      <c r="YJ397" s="477"/>
      <c r="YM397" s="477"/>
      <c r="YR397" s="477"/>
      <c r="YU397" s="477"/>
      <c r="YZ397" s="477"/>
      <c r="ZC397" s="477"/>
      <c r="ZH397" s="477"/>
      <c r="ZK397" s="477"/>
      <c r="ZP397" s="477"/>
      <c r="ZS397" s="477"/>
      <c r="ZX397" s="477"/>
      <c r="AAA397" s="477"/>
      <c r="AAF397" s="477"/>
      <c r="AAI397" s="477"/>
      <c r="AAN397" s="477"/>
      <c r="AAQ397" s="477"/>
      <c r="AAV397" s="477"/>
      <c r="AAY397" s="477"/>
      <c r="ABD397" s="477"/>
      <c r="ABG397" s="477"/>
      <c r="ABL397" s="477"/>
      <c r="ABO397" s="477"/>
      <c r="ABT397" s="477"/>
      <c r="ABW397" s="477"/>
      <c r="ACB397" s="477"/>
      <c r="ACE397" s="477"/>
      <c r="ACJ397" s="477"/>
      <c r="ACM397" s="477"/>
      <c r="ACR397" s="477"/>
      <c r="ACU397" s="477"/>
      <c r="ACZ397" s="477"/>
      <c r="ADC397" s="477"/>
      <c r="ADH397" s="477"/>
      <c r="ADK397" s="477"/>
      <c r="ADP397" s="477"/>
      <c r="ADS397" s="477"/>
      <c r="ADX397" s="477"/>
      <c r="AEA397" s="477"/>
      <c r="AEF397" s="477"/>
      <c r="AEI397" s="477"/>
      <c r="AEN397" s="477"/>
      <c r="AEQ397" s="477"/>
      <c r="AEV397" s="477"/>
      <c r="AEY397" s="477"/>
      <c r="AFD397" s="477"/>
      <c r="AFG397" s="477"/>
      <c r="AFL397" s="477"/>
      <c r="AFO397" s="477"/>
      <c r="AFT397" s="477"/>
      <c r="AFW397" s="477"/>
      <c r="AGB397" s="477"/>
      <c r="AGE397" s="477"/>
      <c r="AGJ397" s="477"/>
      <c r="AGM397" s="477"/>
      <c r="AGR397" s="477"/>
      <c r="AGU397" s="477"/>
      <c r="AGZ397" s="477"/>
      <c r="AHC397" s="477"/>
      <c r="AHH397" s="477"/>
      <c r="AHK397" s="477"/>
      <c r="AHP397" s="477"/>
      <c r="AHS397" s="477"/>
      <c r="AHX397" s="477"/>
      <c r="AIA397" s="477"/>
      <c r="AIF397" s="477"/>
      <c r="AII397" s="477"/>
      <c r="AIN397" s="477"/>
      <c r="AIQ397" s="477"/>
      <c r="AIV397" s="477"/>
      <c r="AIY397" s="477"/>
      <c r="AJD397" s="477"/>
      <c r="AJG397" s="477"/>
      <c r="AJL397" s="477"/>
      <c r="AJO397" s="477"/>
      <c r="AJT397" s="477"/>
      <c r="AJW397" s="477"/>
      <c r="AKB397" s="477"/>
      <c r="AKE397" s="477"/>
      <c r="AKJ397" s="477"/>
      <c r="AKM397" s="477"/>
      <c r="AKR397" s="477"/>
      <c r="AKU397" s="477"/>
      <c r="AKZ397" s="477"/>
      <c r="ALC397" s="477"/>
      <c r="ALH397" s="477"/>
      <c r="ALK397" s="477"/>
      <c r="ALP397" s="477"/>
      <c r="ALS397" s="477"/>
      <c r="ALX397" s="477"/>
      <c r="AMA397" s="477"/>
      <c r="AMF397" s="477"/>
      <c r="AMI397" s="477"/>
      <c r="AMN397" s="477"/>
      <c r="AMQ397" s="477"/>
      <c r="AMV397" s="477"/>
      <c r="AMY397" s="477"/>
      <c r="AND397" s="477"/>
      <c r="ANG397" s="477"/>
      <c r="ANL397" s="477"/>
      <c r="ANO397" s="477"/>
      <c r="ANT397" s="477"/>
      <c r="ANW397" s="477"/>
      <c r="AOB397" s="477"/>
      <c r="AOE397" s="477"/>
      <c r="AOJ397" s="477"/>
      <c r="AOM397" s="477"/>
      <c r="AOR397" s="477"/>
      <c r="AOU397" s="477"/>
      <c r="AOZ397" s="477"/>
      <c r="APC397" s="477"/>
      <c r="APH397" s="477"/>
      <c r="APK397" s="477"/>
      <c r="APP397" s="477"/>
      <c r="APS397" s="477"/>
      <c r="APX397" s="477"/>
      <c r="AQA397" s="477"/>
      <c r="AQF397" s="477"/>
      <c r="AQI397" s="477"/>
      <c r="AQN397" s="477"/>
      <c r="AQQ397" s="477"/>
      <c r="AQV397" s="477"/>
      <c r="AQY397" s="477"/>
      <c r="ARD397" s="477"/>
      <c r="ARG397" s="477"/>
      <c r="ARL397" s="477"/>
      <c r="ARO397" s="477"/>
      <c r="ART397" s="477"/>
      <c r="ARW397" s="477"/>
      <c r="ASB397" s="477"/>
      <c r="ASE397" s="477"/>
      <c r="ASJ397" s="477"/>
      <c r="ASM397" s="477"/>
      <c r="ASR397" s="477"/>
      <c r="ASU397" s="477"/>
      <c r="ASZ397" s="477"/>
      <c r="ATC397" s="477"/>
      <c r="ATH397" s="477"/>
      <c r="ATK397" s="477"/>
      <c r="ATP397" s="477"/>
      <c r="ATS397" s="477"/>
      <c r="ATX397" s="477"/>
      <c r="AUA397" s="477"/>
      <c r="AUF397" s="477"/>
      <c r="AUI397" s="477"/>
      <c r="AUN397" s="477"/>
      <c r="AUQ397" s="477"/>
      <c r="AUV397" s="477"/>
      <c r="AUY397" s="477"/>
      <c r="AVD397" s="477"/>
      <c r="AVG397" s="477"/>
      <c r="AVL397" s="477"/>
      <c r="AVO397" s="477"/>
      <c r="AVT397" s="477"/>
      <c r="AVW397" s="477"/>
      <c r="AWB397" s="477"/>
      <c r="AWE397" s="477"/>
      <c r="AWJ397" s="477"/>
      <c r="AWM397" s="477"/>
      <c r="AWR397" s="477"/>
      <c r="AWU397" s="477"/>
      <c r="AWZ397" s="477"/>
      <c r="AXC397" s="477"/>
      <c r="AXH397" s="477"/>
      <c r="AXK397" s="477"/>
      <c r="AXP397" s="477"/>
      <c r="AXS397" s="477"/>
      <c r="AXX397" s="477"/>
      <c r="AYA397" s="477"/>
      <c r="AYF397" s="477"/>
      <c r="AYI397" s="477"/>
      <c r="AYN397" s="477"/>
      <c r="AYQ397" s="477"/>
      <c r="AYV397" s="477"/>
      <c r="AYY397" s="477"/>
      <c r="AZD397" s="477"/>
      <c r="AZG397" s="477"/>
      <c r="AZL397" s="477"/>
      <c r="AZO397" s="477"/>
      <c r="AZT397" s="477"/>
      <c r="AZW397" s="477"/>
      <c r="BAB397" s="477"/>
      <c r="BAE397" s="477"/>
      <c r="BAJ397" s="477"/>
      <c r="BAM397" s="477"/>
      <c r="BAR397" s="477"/>
      <c r="BAU397" s="477"/>
      <c r="BAZ397" s="477"/>
      <c r="BBC397" s="477"/>
      <c r="BBH397" s="477"/>
      <c r="BBK397" s="477"/>
      <c r="BBP397" s="477"/>
      <c r="BBS397" s="477"/>
      <c r="BBX397" s="477"/>
      <c r="BCA397" s="477"/>
      <c r="BCF397" s="477"/>
      <c r="BCI397" s="477"/>
      <c r="BCN397" s="477"/>
      <c r="BCQ397" s="477"/>
      <c r="BCV397" s="477"/>
      <c r="BCY397" s="477"/>
      <c r="BDD397" s="477"/>
      <c r="BDG397" s="477"/>
      <c r="BDL397" s="477"/>
      <c r="BDO397" s="477"/>
      <c r="BDT397" s="477"/>
      <c r="BDW397" s="477"/>
      <c r="BEB397" s="477"/>
      <c r="BEE397" s="477"/>
      <c r="BEJ397" s="477"/>
      <c r="BEM397" s="477"/>
      <c r="BER397" s="477"/>
      <c r="BEU397" s="477"/>
      <c r="BEZ397" s="477"/>
      <c r="BFC397" s="477"/>
      <c r="BFH397" s="477"/>
      <c r="BFK397" s="477"/>
      <c r="BFP397" s="477"/>
      <c r="BFS397" s="477"/>
      <c r="BFX397" s="477"/>
      <c r="BGA397" s="477"/>
      <c r="BGF397" s="477"/>
      <c r="BGI397" s="477"/>
      <c r="BGN397" s="477"/>
      <c r="BGQ397" s="477"/>
      <c r="BGV397" s="477"/>
      <c r="BGY397" s="477"/>
      <c r="BHD397" s="477"/>
      <c r="BHG397" s="477"/>
      <c r="BHL397" s="477"/>
      <c r="BHO397" s="477"/>
      <c r="BHT397" s="477"/>
      <c r="BHW397" s="477"/>
      <c r="BIB397" s="477"/>
      <c r="BIE397" s="477"/>
      <c r="BIJ397" s="477"/>
      <c r="BIM397" s="477"/>
      <c r="BIR397" s="477"/>
      <c r="BIU397" s="477"/>
      <c r="BIZ397" s="477"/>
      <c r="BJC397" s="477"/>
      <c r="BJH397" s="477"/>
      <c r="BJK397" s="477"/>
      <c r="BJP397" s="477"/>
      <c r="BJS397" s="477"/>
      <c r="BJX397" s="477"/>
      <c r="BKA397" s="477"/>
      <c r="BKF397" s="477"/>
      <c r="BKI397" s="477"/>
      <c r="BKN397" s="477"/>
      <c r="BKQ397" s="477"/>
      <c r="BKV397" s="477"/>
      <c r="BKY397" s="477"/>
      <c r="BLD397" s="477"/>
      <c r="BLG397" s="477"/>
      <c r="BLL397" s="477"/>
      <c r="BLO397" s="477"/>
      <c r="BLT397" s="477"/>
      <c r="BLW397" s="477"/>
      <c r="BMB397" s="477"/>
      <c r="BME397" s="477"/>
      <c r="BMJ397" s="477"/>
      <c r="BMM397" s="477"/>
      <c r="BMR397" s="477"/>
      <c r="BMU397" s="477"/>
      <c r="BMZ397" s="477"/>
      <c r="BNC397" s="477"/>
      <c r="BNH397" s="477"/>
      <c r="BNK397" s="477"/>
      <c r="BNP397" s="477"/>
      <c r="BNS397" s="477"/>
      <c r="BNX397" s="477"/>
      <c r="BOA397" s="477"/>
      <c r="BOF397" s="477"/>
      <c r="BOI397" s="477"/>
      <c r="BON397" s="477"/>
      <c r="BOQ397" s="477"/>
      <c r="BOV397" s="477"/>
      <c r="BOY397" s="477"/>
      <c r="BPD397" s="477"/>
      <c r="BPG397" s="477"/>
      <c r="BPL397" s="477"/>
      <c r="BPO397" s="477"/>
      <c r="BPT397" s="477"/>
      <c r="BPW397" s="477"/>
      <c r="BQB397" s="477"/>
      <c r="BQE397" s="477"/>
      <c r="BQJ397" s="477"/>
      <c r="BQM397" s="477"/>
      <c r="BQR397" s="477"/>
      <c r="BQU397" s="477"/>
      <c r="BQZ397" s="477"/>
      <c r="BRC397" s="477"/>
      <c r="BRH397" s="477"/>
      <c r="BRK397" s="477"/>
      <c r="BRP397" s="477"/>
      <c r="BRS397" s="477"/>
      <c r="BRX397" s="477"/>
      <c r="BSA397" s="477"/>
      <c r="BSF397" s="477"/>
      <c r="BSI397" s="477"/>
      <c r="BSN397" s="477"/>
      <c r="BSQ397" s="477"/>
      <c r="BSV397" s="477"/>
      <c r="BSY397" s="477"/>
      <c r="BTD397" s="477"/>
      <c r="BTG397" s="477"/>
      <c r="BTL397" s="477"/>
      <c r="BTO397" s="477"/>
      <c r="BTT397" s="477"/>
      <c r="BTW397" s="477"/>
      <c r="BUB397" s="477"/>
      <c r="BUE397" s="477"/>
      <c r="BUJ397" s="477"/>
      <c r="BUM397" s="477"/>
      <c r="BUR397" s="477"/>
      <c r="BUU397" s="477"/>
      <c r="BUZ397" s="477"/>
      <c r="BVC397" s="477"/>
      <c r="BVH397" s="477"/>
      <c r="BVK397" s="477"/>
      <c r="BVP397" s="477"/>
      <c r="BVS397" s="477"/>
      <c r="BVX397" s="477"/>
      <c r="BWA397" s="477"/>
      <c r="BWF397" s="477"/>
      <c r="BWI397" s="477"/>
      <c r="BWN397" s="477"/>
      <c r="BWQ397" s="477"/>
      <c r="BWV397" s="477"/>
      <c r="BWY397" s="477"/>
      <c r="BXD397" s="477"/>
      <c r="BXG397" s="477"/>
      <c r="BXL397" s="477"/>
      <c r="BXO397" s="477"/>
      <c r="BXT397" s="477"/>
      <c r="BXW397" s="477"/>
      <c r="BYB397" s="477"/>
      <c r="BYE397" s="477"/>
      <c r="BYJ397" s="477"/>
      <c r="BYM397" s="477"/>
      <c r="BYR397" s="477"/>
      <c r="BYU397" s="477"/>
      <c r="BYZ397" s="477"/>
      <c r="BZC397" s="477"/>
      <c r="BZH397" s="477"/>
      <c r="BZK397" s="477"/>
      <c r="BZP397" s="477"/>
      <c r="BZS397" s="477"/>
      <c r="BZX397" s="477"/>
      <c r="CAA397" s="477"/>
      <c r="CAF397" s="477"/>
      <c r="CAI397" s="477"/>
      <c r="CAN397" s="477"/>
      <c r="CAQ397" s="477"/>
      <c r="CAV397" s="477"/>
      <c r="CAY397" s="477"/>
      <c r="CBD397" s="477"/>
      <c r="CBG397" s="477"/>
      <c r="CBL397" s="477"/>
      <c r="CBO397" s="477"/>
      <c r="CBT397" s="477"/>
      <c r="CBW397" s="477"/>
      <c r="CCB397" s="477"/>
      <c r="CCE397" s="477"/>
      <c r="CCJ397" s="477"/>
      <c r="CCM397" s="477"/>
      <c r="CCR397" s="477"/>
      <c r="CCU397" s="477"/>
      <c r="CCZ397" s="477"/>
      <c r="CDC397" s="477"/>
      <c r="CDH397" s="477"/>
      <c r="CDK397" s="477"/>
      <c r="CDP397" s="477"/>
      <c r="CDS397" s="477"/>
      <c r="CDX397" s="477"/>
      <c r="CEA397" s="477"/>
      <c r="CEF397" s="477"/>
      <c r="CEI397" s="477"/>
      <c r="CEN397" s="477"/>
      <c r="CEQ397" s="477"/>
      <c r="CEV397" s="477"/>
      <c r="CEY397" s="477"/>
      <c r="CFD397" s="477"/>
      <c r="CFG397" s="477"/>
      <c r="CFL397" s="477"/>
      <c r="CFO397" s="477"/>
      <c r="CFT397" s="477"/>
      <c r="CFW397" s="477"/>
      <c r="CGB397" s="477"/>
      <c r="CGE397" s="477"/>
      <c r="CGJ397" s="477"/>
      <c r="CGM397" s="477"/>
      <c r="CGR397" s="477"/>
      <c r="CGU397" s="477"/>
      <c r="CGZ397" s="477"/>
      <c r="CHC397" s="477"/>
      <c r="CHH397" s="477"/>
      <c r="CHK397" s="477"/>
      <c r="CHP397" s="477"/>
      <c r="CHS397" s="477"/>
      <c r="CHX397" s="477"/>
      <c r="CIA397" s="477"/>
      <c r="CIF397" s="477"/>
      <c r="CII397" s="477"/>
      <c r="CIN397" s="477"/>
      <c r="CIQ397" s="477"/>
      <c r="CIV397" s="477"/>
      <c r="CIY397" s="477"/>
      <c r="CJD397" s="477"/>
      <c r="CJG397" s="477"/>
      <c r="CJL397" s="477"/>
      <c r="CJO397" s="477"/>
      <c r="CJT397" s="477"/>
      <c r="CJW397" s="477"/>
      <c r="CKB397" s="477"/>
      <c r="CKE397" s="477"/>
      <c r="CKJ397" s="477"/>
      <c r="CKM397" s="477"/>
      <c r="CKR397" s="477"/>
      <c r="CKU397" s="477"/>
      <c r="CKZ397" s="477"/>
      <c r="CLC397" s="477"/>
      <c r="CLH397" s="477"/>
      <c r="CLK397" s="477"/>
      <c r="CLP397" s="477"/>
      <c r="CLS397" s="477"/>
      <c r="CLX397" s="477"/>
      <c r="CMA397" s="477"/>
      <c r="CMF397" s="477"/>
      <c r="CMI397" s="477"/>
      <c r="CMN397" s="477"/>
      <c r="CMQ397" s="477"/>
      <c r="CMV397" s="477"/>
      <c r="CMY397" s="477"/>
      <c r="CND397" s="477"/>
      <c r="CNG397" s="477"/>
      <c r="CNL397" s="477"/>
      <c r="CNO397" s="477"/>
      <c r="CNT397" s="477"/>
      <c r="CNW397" s="477"/>
      <c r="COB397" s="477"/>
      <c r="COE397" s="477"/>
      <c r="COJ397" s="477"/>
      <c r="COM397" s="477"/>
      <c r="COR397" s="477"/>
      <c r="COU397" s="477"/>
      <c r="COZ397" s="477"/>
      <c r="CPC397" s="477"/>
      <c r="CPH397" s="477"/>
      <c r="CPK397" s="477"/>
      <c r="CPP397" s="477"/>
      <c r="CPS397" s="477"/>
      <c r="CPX397" s="477"/>
      <c r="CQA397" s="477"/>
      <c r="CQF397" s="477"/>
      <c r="CQI397" s="477"/>
      <c r="CQN397" s="477"/>
      <c r="CQQ397" s="477"/>
      <c r="CQV397" s="477"/>
      <c r="CQY397" s="477"/>
      <c r="CRD397" s="477"/>
      <c r="CRG397" s="477"/>
      <c r="CRL397" s="477"/>
      <c r="CRO397" s="477"/>
      <c r="CRT397" s="477"/>
      <c r="CRW397" s="477"/>
      <c r="CSB397" s="477"/>
      <c r="CSE397" s="477"/>
      <c r="CSJ397" s="477"/>
      <c r="CSM397" s="477"/>
      <c r="CSR397" s="477"/>
      <c r="CSU397" s="477"/>
      <c r="CSZ397" s="477"/>
      <c r="CTC397" s="477"/>
      <c r="CTH397" s="477"/>
      <c r="CTK397" s="477"/>
      <c r="CTP397" s="477"/>
      <c r="CTS397" s="477"/>
      <c r="CTX397" s="477"/>
      <c r="CUA397" s="477"/>
      <c r="CUF397" s="477"/>
      <c r="CUI397" s="477"/>
      <c r="CUN397" s="477"/>
      <c r="CUQ397" s="477"/>
      <c r="CUV397" s="477"/>
      <c r="CUY397" s="477"/>
      <c r="CVD397" s="477"/>
      <c r="CVG397" s="477"/>
      <c r="CVL397" s="477"/>
      <c r="CVO397" s="477"/>
      <c r="CVT397" s="477"/>
      <c r="CVW397" s="477"/>
      <c r="CWB397" s="477"/>
      <c r="CWE397" s="477"/>
      <c r="CWJ397" s="477"/>
      <c r="CWM397" s="477"/>
      <c r="CWR397" s="477"/>
      <c r="CWU397" s="477"/>
      <c r="CWZ397" s="477"/>
      <c r="CXC397" s="477"/>
      <c r="CXH397" s="477"/>
      <c r="CXK397" s="477"/>
      <c r="CXP397" s="477"/>
      <c r="CXS397" s="477"/>
      <c r="CXX397" s="477"/>
      <c r="CYA397" s="477"/>
      <c r="CYF397" s="477"/>
      <c r="CYI397" s="477"/>
      <c r="CYN397" s="477"/>
      <c r="CYQ397" s="477"/>
      <c r="CYV397" s="477"/>
      <c r="CYY397" s="477"/>
      <c r="CZD397" s="477"/>
      <c r="CZG397" s="477"/>
      <c r="CZL397" s="477"/>
      <c r="CZO397" s="477"/>
      <c r="CZT397" s="477"/>
      <c r="CZW397" s="477"/>
      <c r="DAB397" s="477"/>
      <c r="DAE397" s="477"/>
      <c r="DAJ397" s="477"/>
      <c r="DAM397" s="477"/>
      <c r="DAR397" s="477"/>
      <c r="DAU397" s="477"/>
      <c r="DAZ397" s="477"/>
      <c r="DBC397" s="477"/>
      <c r="DBH397" s="477"/>
      <c r="DBK397" s="477"/>
      <c r="DBP397" s="477"/>
      <c r="DBS397" s="477"/>
      <c r="DBX397" s="477"/>
      <c r="DCA397" s="477"/>
      <c r="DCF397" s="477"/>
      <c r="DCI397" s="477"/>
      <c r="DCN397" s="477"/>
      <c r="DCQ397" s="477"/>
      <c r="DCV397" s="477"/>
      <c r="DCY397" s="477"/>
      <c r="DDD397" s="477"/>
      <c r="DDG397" s="477"/>
      <c r="DDL397" s="477"/>
      <c r="DDO397" s="477"/>
      <c r="DDT397" s="477"/>
      <c r="DDW397" s="477"/>
      <c r="DEB397" s="477"/>
      <c r="DEE397" s="477"/>
      <c r="DEJ397" s="477"/>
      <c r="DEM397" s="477"/>
      <c r="DER397" s="477"/>
      <c r="DEU397" s="477"/>
      <c r="DEZ397" s="477"/>
      <c r="DFC397" s="477"/>
      <c r="DFH397" s="477"/>
      <c r="DFK397" s="477"/>
      <c r="DFP397" s="477"/>
      <c r="DFS397" s="477"/>
      <c r="DFX397" s="477"/>
      <c r="DGA397" s="477"/>
      <c r="DGF397" s="477"/>
      <c r="DGI397" s="477"/>
      <c r="DGN397" s="477"/>
      <c r="DGQ397" s="477"/>
      <c r="DGV397" s="477"/>
      <c r="DGY397" s="477"/>
      <c r="DHD397" s="477"/>
      <c r="DHG397" s="477"/>
      <c r="DHL397" s="477"/>
      <c r="DHO397" s="477"/>
      <c r="DHT397" s="477"/>
      <c r="DHW397" s="477"/>
      <c r="DIB397" s="477"/>
      <c r="DIE397" s="477"/>
      <c r="DIJ397" s="477"/>
      <c r="DIM397" s="477"/>
      <c r="DIR397" s="477"/>
      <c r="DIU397" s="477"/>
      <c r="DIZ397" s="477"/>
      <c r="DJC397" s="477"/>
      <c r="DJH397" s="477"/>
      <c r="DJK397" s="477"/>
      <c r="DJP397" s="477"/>
      <c r="DJS397" s="477"/>
      <c r="DJX397" s="477"/>
      <c r="DKA397" s="477"/>
      <c r="DKF397" s="477"/>
      <c r="DKI397" s="477"/>
      <c r="DKN397" s="477"/>
      <c r="DKQ397" s="477"/>
      <c r="DKV397" s="477"/>
      <c r="DKY397" s="477"/>
      <c r="DLD397" s="477"/>
      <c r="DLG397" s="477"/>
      <c r="DLL397" s="477"/>
      <c r="DLO397" s="477"/>
      <c r="DLT397" s="477"/>
      <c r="DLW397" s="477"/>
      <c r="DMB397" s="477"/>
      <c r="DME397" s="477"/>
      <c r="DMJ397" s="477"/>
      <c r="DMM397" s="477"/>
      <c r="DMR397" s="477"/>
      <c r="DMU397" s="477"/>
      <c r="DMZ397" s="477"/>
      <c r="DNC397" s="477"/>
      <c r="DNH397" s="477"/>
      <c r="DNK397" s="477"/>
      <c r="DNP397" s="477"/>
      <c r="DNS397" s="477"/>
      <c r="DNX397" s="477"/>
      <c r="DOA397" s="477"/>
      <c r="DOF397" s="477"/>
      <c r="DOI397" s="477"/>
      <c r="DON397" s="477"/>
      <c r="DOQ397" s="477"/>
      <c r="DOV397" s="477"/>
      <c r="DOY397" s="477"/>
      <c r="DPD397" s="477"/>
      <c r="DPG397" s="477"/>
      <c r="DPL397" s="477"/>
      <c r="DPO397" s="477"/>
      <c r="DPT397" s="477"/>
      <c r="DPW397" s="477"/>
      <c r="DQB397" s="477"/>
      <c r="DQE397" s="477"/>
      <c r="DQJ397" s="477"/>
      <c r="DQM397" s="477"/>
      <c r="DQR397" s="477"/>
      <c r="DQU397" s="477"/>
      <c r="DQZ397" s="477"/>
      <c r="DRC397" s="477"/>
      <c r="DRH397" s="477"/>
      <c r="DRK397" s="477"/>
      <c r="DRP397" s="477"/>
      <c r="DRS397" s="477"/>
      <c r="DRX397" s="477"/>
      <c r="DSA397" s="477"/>
      <c r="DSF397" s="477"/>
      <c r="DSI397" s="477"/>
      <c r="DSN397" s="477"/>
      <c r="DSQ397" s="477"/>
      <c r="DSV397" s="477"/>
      <c r="DSY397" s="477"/>
      <c r="DTD397" s="477"/>
      <c r="DTG397" s="477"/>
      <c r="DTL397" s="477"/>
      <c r="DTO397" s="477"/>
      <c r="DTT397" s="477"/>
      <c r="DTW397" s="477"/>
      <c r="DUB397" s="477"/>
      <c r="DUE397" s="477"/>
      <c r="DUJ397" s="477"/>
      <c r="DUM397" s="477"/>
      <c r="DUR397" s="477"/>
      <c r="DUU397" s="477"/>
      <c r="DUZ397" s="477"/>
      <c r="DVC397" s="477"/>
      <c r="DVH397" s="477"/>
      <c r="DVK397" s="477"/>
      <c r="DVP397" s="477"/>
      <c r="DVS397" s="477"/>
      <c r="DVX397" s="477"/>
      <c r="DWA397" s="477"/>
      <c r="DWF397" s="477"/>
      <c r="DWI397" s="477"/>
      <c r="DWN397" s="477"/>
      <c r="DWQ397" s="477"/>
      <c r="DWV397" s="477"/>
      <c r="DWY397" s="477"/>
      <c r="DXD397" s="477"/>
      <c r="DXG397" s="477"/>
      <c r="DXL397" s="477"/>
      <c r="DXO397" s="477"/>
      <c r="DXT397" s="477"/>
      <c r="DXW397" s="477"/>
      <c r="DYB397" s="477"/>
      <c r="DYE397" s="477"/>
      <c r="DYJ397" s="477"/>
      <c r="DYM397" s="477"/>
      <c r="DYR397" s="477"/>
      <c r="DYU397" s="477"/>
      <c r="DYZ397" s="477"/>
      <c r="DZC397" s="477"/>
      <c r="DZH397" s="477"/>
      <c r="DZK397" s="477"/>
      <c r="DZP397" s="477"/>
      <c r="DZS397" s="477"/>
      <c r="DZX397" s="477"/>
      <c r="EAA397" s="477"/>
      <c r="EAF397" s="477"/>
      <c r="EAI397" s="477"/>
      <c r="EAN397" s="477"/>
      <c r="EAQ397" s="477"/>
      <c r="EAV397" s="477"/>
      <c r="EAY397" s="477"/>
      <c r="EBD397" s="477"/>
      <c r="EBG397" s="477"/>
      <c r="EBL397" s="477"/>
      <c r="EBO397" s="477"/>
      <c r="EBT397" s="477"/>
      <c r="EBW397" s="477"/>
      <c r="ECB397" s="477"/>
      <c r="ECE397" s="477"/>
      <c r="ECJ397" s="477"/>
      <c r="ECM397" s="477"/>
      <c r="ECR397" s="477"/>
      <c r="ECU397" s="477"/>
      <c r="ECZ397" s="477"/>
      <c r="EDC397" s="477"/>
      <c r="EDH397" s="477"/>
      <c r="EDK397" s="477"/>
      <c r="EDP397" s="477"/>
      <c r="EDS397" s="477"/>
      <c r="EDX397" s="477"/>
      <c r="EEA397" s="477"/>
      <c r="EEF397" s="477"/>
      <c r="EEI397" s="477"/>
      <c r="EEN397" s="477"/>
      <c r="EEQ397" s="477"/>
      <c r="EEV397" s="477"/>
      <c r="EEY397" s="477"/>
      <c r="EFD397" s="477"/>
      <c r="EFG397" s="477"/>
      <c r="EFL397" s="477"/>
      <c r="EFO397" s="477"/>
      <c r="EFT397" s="477"/>
      <c r="EFW397" s="477"/>
      <c r="EGB397" s="477"/>
      <c r="EGE397" s="477"/>
      <c r="EGJ397" s="477"/>
      <c r="EGM397" s="477"/>
      <c r="EGR397" s="477"/>
      <c r="EGU397" s="477"/>
      <c r="EGZ397" s="477"/>
      <c r="EHC397" s="477"/>
      <c r="EHH397" s="477"/>
      <c r="EHK397" s="477"/>
      <c r="EHP397" s="477"/>
      <c r="EHS397" s="477"/>
      <c r="EHX397" s="477"/>
      <c r="EIA397" s="477"/>
      <c r="EIF397" s="477"/>
      <c r="EII397" s="477"/>
      <c r="EIN397" s="477"/>
      <c r="EIQ397" s="477"/>
      <c r="EIV397" s="477"/>
      <c r="EIY397" s="477"/>
      <c r="EJD397" s="477"/>
      <c r="EJG397" s="477"/>
      <c r="EJL397" s="477"/>
      <c r="EJO397" s="477"/>
      <c r="EJT397" s="477"/>
      <c r="EJW397" s="477"/>
      <c r="EKB397" s="477"/>
      <c r="EKE397" s="477"/>
      <c r="EKJ397" s="477"/>
      <c r="EKM397" s="477"/>
      <c r="EKR397" s="477"/>
      <c r="EKU397" s="477"/>
      <c r="EKZ397" s="477"/>
      <c r="ELC397" s="477"/>
      <c r="ELH397" s="477"/>
      <c r="ELK397" s="477"/>
      <c r="ELP397" s="477"/>
      <c r="ELS397" s="477"/>
      <c r="ELX397" s="477"/>
      <c r="EMA397" s="477"/>
      <c r="EMF397" s="477"/>
      <c r="EMI397" s="477"/>
      <c r="EMN397" s="477"/>
      <c r="EMQ397" s="477"/>
      <c r="EMV397" s="477"/>
      <c r="EMY397" s="477"/>
      <c r="END397" s="477"/>
      <c r="ENG397" s="477"/>
      <c r="ENL397" s="477"/>
      <c r="ENO397" s="477"/>
      <c r="ENT397" s="477"/>
      <c r="ENW397" s="477"/>
      <c r="EOB397" s="477"/>
      <c r="EOE397" s="477"/>
      <c r="EOJ397" s="477"/>
      <c r="EOM397" s="477"/>
      <c r="EOR397" s="477"/>
      <c r="EOU397" s="477"/>
      <c r="EOZ397" s="477"/>
      <c r="EPC397" s="477"/>
      <c r="EPH397" s="477"/>
      <c r="EPK397" s="477"/>
      <c r="EPP397" s="477"/>
      <c r="EPS397" s="477"/>
      <c r="EPX397" s="477"/>
      <c r="EQA397" s="477"/>
      <c r="EQF397" s="477"/>
      <c r="EQI397" s="477"/>
      <c r="EQN397" s="477"/>
      <c r="EQQ397" s="477"/>
      <c r="EQV397" s="477"/>
      <c r="EQY397" s="477"/>
      <c r="ERD397" s="477"/>
      <c r="ERG397" s="477"/>
      <c r="ERL397" s="477"/>
      <c r="ERO397" s="477"/>
      <c r="ERT397" s="477"/>
      <c r="ERW397" s="477"/>
      <c r="ESB397" s="477"/>
      <c r="ESE397" s="477"/>
      <c r="ESJ397" s="477"/>
      <c r="ESM397" s="477"/>
      <c r="ESR397" s="477"/>
      <c r="ESU397" s="477"/>
      <c r="ESZ397" s="477"/>
      <c r="ETC397" s="477"/>
      <c r="ETH397" s="477"/>
      <c r="ETK397" s="477"/>
      <c r="ETP397" s="477"/>
      <c r="ETS397" s="477"/>
      <c r="ETX397" s="477"/>
      <c r="EUA397" s="477"/>
      <c r="EUF397" s="477"/>
      <c r="EUI397" s="477"/>
      <c r="EUN397" s="477"/>
      <c r="EUQ397" s="477"/>
      <c r="EUV397" s="477"/>
      <c r="EUY397" s="477"/>
      <c r="EVD397" s="477"/>
      <c r="EVG397" s="477"/>
      <c r="EVL397" s="477"/>
      <c r="EVO397" s="477"/>
      <c r="EVT397" s="477"/>
      <c r="EVW397" s="477"/>
      <c r="EWB397" s="477"/>
      <c r="EWE397" s="477"/>
      <c r="EWJ397" s="477"/>
      <c r="EWM397" s="477"/>
      <c r="EWR397" s="477"/>
      <c r="EWU397" s="477"/>
      <c r="EWZ397" s="477"/>
      <c r="EXC397" s="477"/>
      <c r="EXH397" s="477"/>
      <c r="EXK397" s="477"/>
      <c r="EXP397" s="477"/>
      <c r="EXS397" s="477"/>
      <c r="EXX397" s="477"/>
      <c r="EYA397" s="477"/>
      <c r="EYF397" s="477"/>
      <c r="EYI397" s="477"/>
      <c r="EYN397" s="477"/>
      <c r="EYQ397" s="477"/>
      <c r="EYV397" s="477"/>
      <c r="EYY397" s="477"/>
      <c r="EZD397" s="477"/>
      <c r="EZG397" s="477"/>
      <c r="EZL397" s="477"/>
      <c r="EZO397" s="477"/>
      <c r="EZT397" s="477"/>
      <c r="EZW397" s="477"/>
      <c r="FAB397" s="477"/>
      <c r="FAE397" s="477"/>
      <c r="FAJ397" s="477"/>
      <c r="FAM397" s="477"/>
      <c r="FAR397" s="477"/>
      <c r="FAU397" s="477"/>
      <c r="FAZ397" s="477"/>
      <c r="FBC397" s="477"/>
      <c r="FBH397" s="477"/>
      <c r="FBK397" s="477"/>
      <c r="FBP397" s="477"/>
      <c r="FBS397" s="477"/>
      <c r="FBX397" s="477"/>
      <c r="FCA397" s="477"/>
      <c r="FCF397" s="477"/>
      <c r="FCI397" s="477"/>
      <c r="FCN397" s="477"/>
      <c r="FCQ397" s="477"/>
      <c r="FCV397" s="477"/>
      <c r="FCY397" s="477"/>
      <c r="FDD397" s="477"/>
      <c r="FDG397" s="477"/>
      <c r="FDL397" s="477"/>
      <c r="FDO397" s="477"/>
      <c r="FDT397" s="477"/>
      <c r="FDW397" s="477"/>
      <c r="FEB397" s="477"/>
      <c r="FEE397" s="477"/>
      <c r="FEJ397" s="477"/>
      <c r="FEM397" s="477"/>
      <c r="FER397" s="477"/>
      <c r="FEU397" s="477"/>
      <c r="FEZ397" s="477"/>
      <c r="FFC397" s="477"/>
      <c r="FFH397" s="477"/>
      <c r="FFK397" s="477"/>
      <c r="FFP397" s="477"/>
      <c r="FFS397" s="477"/>
      <c r="FFX397" s="477"/>
      <c r="FGA397" s="477"/>
      <c r="FGF397" s="477"/>
      <c r="FGI397" s="477"/>
      <c r="FGN397" s="477"/>
      <c r="FGQ397" s="477"/>
      <c r="FGV397" s="477"/>
      <c r="FGY397" s="477"/>
      <c r="FHD397" s="477"/>
      <c r="FHG397" s="477"/>
      <c r="FHL397" s="477"/>
      <c r="FHO397" s="477"/>
      <c r="FHT397" s="477"/>
      <c r="FHW397" s="477"/>
      <c r="FIB397" s="477"/>
      <c r="FIE397" s="477"/>
      <c r="FIJ397" s="477"/>
      <c r="FIM397" s="477"/>
      <c r="FIR397" s="477"/>
      <c r="FIU397" s="477"/>
      <c r="FIZ397" s="477"/>
      <c r="FJC397" s="477"/>
      <c r="FJH397" s="477"/>
      <c r="FJK397" s="477"/>
      <c r="FJP397" s="477"/>
      <c r="FJS397" s="477"/>
      <c r="FJX397" s="477"/>
      <c r="FKA397" s="477"/>
      <c r="FKF397" s="477"/>
      <c r="FKI397" s="477"/>
      <c r="FKN397" s="477"/>
      <c r="FKQ397" s="477"/>
      <c r="FKV397" s="477"/>
      <c r="FKY397" s="477"/>
      <c r="FLD397" s="477"/>
      <c r="FLG397" s="477"/>
      <c r="FLL397" s="477"/>
      <c r="FLO397" s="477"/>
      <c r="FLT397" s="477"/>
      <c r="FLW397" s="477"/>
      <c r="FMB397" s="477"/>
      <c r="FME397" s="477"/>
      <c r="FMJ397" s="477"/>
      <c r="FMM397" s="477"/>
      <c r="FMR397" s="477"/>
      <c r="FMU397" s="477"/>
      <c r="FMZ397" s="477"/>
      <c r="FNC397" s="477"/>
      <c r="FNH397" s="477"/>
      <c r="FNK397" s="477"/>
      <c r="FNP397" s="477"/>
      <c r="FNS397" s="477"/>
      <c r="FNX397" s="477"/>
      <c r="FOA397" s="477"/>
      <c r="FOF397" s="477"/>
      <c r="FOI397" s="477"/>
      <c r="FON397" s="477"/>
      <c r="FOQ397" s="477"/>
      <c r="FOV397" s="477"/>
      <c r="FOY397" s="477"/>
      <c r="FPD397" s="477"/>
      <c r="FPG397" s="477"/>
      <c r="FPL397" s="477"/>
      <c r="FPO397" s="477"/>
      <c r="FPT397" s="477"/>
      <c r="FPW397" s="477"/>
      <c r="FQB397" s="477"/>
      <c r="FQE397" s="477"/>
      <c r="FQJ397" s="477"/>
      <c r="FQM397" s="477"/>
      <c r="FQR397" s="477"/>
      <c r="FQU397" s="477"/>
      <c r="FQZ397" s="477"/>
      <c r="FRC397" s="477"/>
      <c r="FRH397" s="477"/>
      <c r="FRK397" s="477"/>
      <c r="FRP397" s="477"/>
      <c r="FRS397" s="477"/>
      <c r="FRX397" s="477"/>
      <c r="FSA397" s="477"/>
      <c r="FSF397" s="477"/>
      <c r="FSI397" s="477"/>
      <c r="FSN397" s="477"/>
      <c r="FSQ397" s="477"/>
      <c r="FSV397" s="477"/>
      <c r="FSY397" s="477"/>
      <c r="FTD397" s="477"/>
      <c r="FTG397" s="477"/>
      <c r="FTL397" s="477"/>
      <c r="FTO397" s="477"/>
      <c r="FTT397" s="477"/>
      <c r="FTW397" s="477"/>
      <c r="FUB397" s="477"/>
      <c r="FUE397" s="477"/>
      <c r="FUJ397" s="477"/>
      <c r="FUM397" s="477"/>
      <c r="FUR397" s="477"/>
      <c r="FUU397" s="477"/>
      <c r="FUZ397" s="477"/>
      <c r="FVC397" s="477"/>
      <c r="FVH397" s="477"/>
      <c r="FVK397" s="477"/>
      <c r="FVP397" s="477"/>
      <c r="FVS397" s="477"/>
      <c r="FVX397" s="477"/>
      <c r="FWA397" s="477"/>
      <c r="FWF397" s="477"/>
      <c r="FWI397" s="477"/>
      <c r="FWN397" s="477"/>
      <c r="FWQ397" s="477"/>
      <c r="FWV397" s="477"/>
      <c r="FWY397" s="477"/>
      <c r="FXD397" s="477"/>
      <c r="FXG397" s="477"/>
      <c r="FXL397" s="477"/>
      <c r="FXO397" s="477"/>
      <c r="FXT397" s="477"/>
      <c r="FXW397" s="477"/>
      <c r="FYB397" s="477"/>
      <c r="FYE397" s="477"/>
      <c r="FYJ397" s="477"/>
      <c r="FYM397" s="477"/>
      <c r="FYR397" s="477"/>
      <c r="FYU397" s="477"/>
      <c r="FYZ397" s="477"/>
      <c r="FZC397" s="477"/>
      <c r="FZH397" s="477"/>
      <c r="FZK397" s="477"/>
      <c r="FZP397" s="477"/>
      <c r="FZS397" s="477"/>
      <c r="FZX397" s="477"/>
      <c r="GAA397" s="477"/>
      <c r="GAF397" s="477"/>
      <c r="GAI397" s="477"/>
      <c r="GAN397" s="477"/>
      <c r="GAQ397" s="477"/>
      <c r="GAV397" s="477"/>
      <c r="GAY397" s="477"/>
      <c r="GBD397" s="477"/>
      <c r="GBG397" s="477"/>
      <c r="GBL397" s="477"/>
      <c r="GBO397" s="477"/>
      <c r="GBT397" s="477"/>
      <c r="GBW397" s="477"/>
      <c r="GCB397" s="477"/>
      <c r="GCE397" s="477"/>
      <c r="GCJ397" s="477"/>
      <c r="GCM397" s="477"/>
      <c r="GCR397" s="477"/>
      <c r="GCU397" s="477"/>
      <c r="GCZ397" s="477"/>
      <c r="GDC397" s="477"/>
      <c r="GDH397" s="477"/>
      <c r="GDK397" s="477"/>
      <c r="GDP397" s="477"/>
      <c r="GDS397" s="477"/>
      <c r="GDX397" s="477"/>
      <c r="GEA397" s="477"/>
      <c r="GEF397" s="477"/>
      <c r="GEI397" s="477"/>
      <c r="GEN397" s="477"/>
      <c r="GEQ397" s="477"/>
      <c r="GEV397" s="477"/>
      <c r="GEY397" s="477"/>
      <c r="GFD397" s="477"/>
      <c r="GFG397" s="477"/>
      <c r="GFL397" s="477"/>
      <c r="GFO397" s="477"/>
      <c r="GFT397" s="477"/>
      <c r="GFW397" s="477"/>
      <c r="GGB397" s="477"/>
      <c r="GGE397" s="477"/>
      <c r="GGJ397" s="477"/>
      <c r="GGM397" s="477"/>
      <c r="GGR397" s="477"/>
      <c r="GGU397" s="477"/>
      <c r="GGZ397" s="477"/>
      <c r="GHC397" s="477"/>
      <c r="GHH397" s="477"/>
      <c r="GHK397" s="477"/>
      <c r="GHP397" s="477"/>
      <c r="GHS397" s="477"/>
      <c r="GHX397" s="477"/>
      <c r="GIA397" s="477"/>
      <c r="GIF397" s="477"/>
      <c r="GII397" s="477"/>
      <c r="GIN397" s="477"/>
      <c r="GIQ397" s="477"/>
      <c r="GIV397" s="477"/>
      <c r="GIY397" s="477"/>
      <c r="GJD397" s="477"/>
      <c r="GJG397" s="477"/>
      <c r="GJL397" s="477"/>
      <c r="GJO397" s="477"/>
      <c r="GJT397" s="477"/>
      <c r="GJW397" s="477"/>
      <c r="GKB397" s="477"/>
      <c r="GKE397" s="477"/>
      <c r="GKJ397" s="477"/>
      <c r="GKM397" s="477"/>
      <c r="GKR397" s="477"/>
      <c r="GKU397" s="477"/>
      <c r="GKZ397" s="477"/>
      <c r="GLC397" s="477"/>
      <c r="GLH397" s="477"/>
      <c r="GLK397" s="477"/>
      <c r="GLP397" s="477"/>
      <c r="GLS397" s="477"/>
      <c r="GLX397" s="477"/>
      <c r="GMA397" s="477"/>
      <c r="GMF397" s="477"/>
      <c r="GMI397" s="477"/>
      <c r="GMN397" s="477"/>
      <c r="GMQ397" s="477"/>
      <c r="GMV397" s="477"/>
      <c r="GMY397" s="477"/>
      <c r="GND397" s="477"/>
      <c r="GNG397" s="477"/>
      <c r="GNL397" s="477"/>
      <c r="GNO397" s="477"/>
      <c r="GNT397" s="477"/>
      <c r="GNW397" s="477"/>
      <c r="GOB397" s="477"/>
      <c r="GOE397" s="477"/>
      <c r="GOJ397" s="477"/>
      <c r="GOM397" s="477"/>
      <c r="GOR397" s="477"/>
      <c r="GOU397" s="477"/>
      <c r="GOZ397" s="477"/>
      <c r="GPC397" s="477"/>
      <c r="GPH397" s="477"/>
      <c r="GPK397" s="477"/>
      <c r="GPP397" s="477"/>
      <c r="GPS397" s="477"/>
      <c r="GPX397" s="477"/>
      <c r="GQA397" s="477"/>
      <c r="GQF397" s="477"/>
      <c r="GQI397" s="477"/>
      <c r="GQN397" s="477"/>
      <c r="GQQ397" s="477"/>
      <c r="GQV397" s="477"/>
      <c r="GQY397" s="477"/>
      <c r="GRD397" s="477"/>
      <c r="GRG397" s="477"/>
      <c r="GRL397" s="477"/>
      <c r="GRO397" s="477"/>
      <c r="GRT397" s="477"/>
      <c r="GRW397" s="477"/>
      <c r="GSB397" s="477"/>
      <c r="GSE397" s="477"/>
      <c r="GSJ397" s="477"/>
      <c r="GSM397" s="477"/>
      <c r="GSR397" s="477"/>
      <c r="GSU397" s="477"/>
      <c r="GSZ397" s="477"/>
      <c r="GTC397" s="477"/>
      <c r="GTH397" s="477"/>
      <c r="GTK397" s="477"/>
      <c r="GTP397" s="477"/>
      <c r="GTS397" s="477"/>
      <c r="GTX397" s="477"/>
      <c r="GUA397" s="477"/>
      <c r="GUF397" s="477"/>
      <c r="GUI397" s="477"/>
      <c r="GUN397" s="477"/>
      <c r="GUQ397" s="477"/>
      <c r="GUV397" s="477"/>
      <c r="GUY397" s="477"/>
      <c r="GVD397" s="477"/>
      <c r="GVG397" s="477"/>
      <c r="GVL397" s="477"/>
      <c r="GVO397" s="477"/>
      <c r="GVT397" s="477"/>
      <c r="GVW397" s="477"/>
      <c r="GWB397" s="477"/>
      <c r="GWE397" s="477"/>
      <c r="GWJ397" s="477"/>
      <c r="GWM397" s="477"/>
      <c r="GWR397" s="477"/>
      <c r="GWU397" s="477"/>
      <c r="GWZ397" s="477"/>
      <c r="GXC397" s="477"/>
      <c r="GXH397" s="477"/>
      <c r="GXK397" s="477"/>
      <c r="GXP397" s="477"/>
      <c r="GXS397" s="477"/>
      <c r="GXX397" s="477"/>
      <c r="GYA397" s="477"/>
      <c r="GYF397" s="477"/>
      <c r="GYI397" s="477"/>
      <c r="GYN397" s="477"/>
      <c r="GYQ397" s="477"/>
      <c r="GYV397" s="477"/>
      <c r="GYY397" s="477"/>
      <c r="GZD397" s="477"/>
      <c r="GZG397" s="477"/>
      <c r="GZL397" s="477"/>
      <c r="GZO397" s="477"/>
      <c r="GZT397" s="477"/>
      <c r="GZW397" s="477"/>
      <c r="HAB397" s="477"/>
      <c r="HAE397" s="477"/>
      <c r="HAJ397" s="477"/>
      <c r="HAM397" s="477"/>
      <c r="HAR397" s="477"/>
      <c r="HAU397" s="477"/>
      <c r="HAZ397" s="477"/>
      <c r="HBC397" s="477"/>
      <c r="HBH397" s="477"/>
      <c r="HBK397" s="477"/>
      <c r="HBP397" s="477"/>
      <c r="HBS397" s="477"/>
      <c r="HBX397" s="477"/>
      <c r="HCA397" s="477"/>
      <c r="HCF397" s="477"/>
      <c r="HCI397" s="477"/>
      <c r="HCN397" s="477"/>
      <c r="HCQ397" s="477"/>
      <c r="HCV397" s="477"/>
      <c r="HCY397" s="477"/>
      <c r="HDD397" s="477"/>
      <c r="HDG397" s="477"/>
      <c r="HDL397" s="477"/>
      <c r="HDO397" s="477"/>
      <c r="HDT397" s="477"/>
      <c r="HDW397" s="477"/>
      <c r="HEB397" s="477"/>
      <c r="HEE397" s="477"/>
      <c r="HEJ397" s="477"/>
      <c r="HEM397" s="477"/>
      <c r="HER397" s="477"/>
      <c r="HEU397" s="477"/>
      <c r="HEZ397" s="477"/>
      <c r="HFC397" s="477"/>
      <c r="HFH397" s="477"/>
      <c r="HFK397" s="477"/>
      <c r="HFP397" s="477"/>
      <c r="HFS397" s="477"/>
      <c r="HFX397" s="477"/>
      <c r="HGA397" s="477"/>
      <c r="HGF397" s="477"/>
      <c r="HGI397" s="477"/>
      <c r="HGN397" s="477"/>
      <c r="HGQ397" s="477"/>
      <c r="HGV397" s="477"/>
      <c r="HGY397" s="477"/>
      <c r="HHD397" s="477"/>
      <c r="HHG397" s="477"/>
      <c r="HHL397" s="477"/>
      <c r="HHO397" s="477"/>
      <c r="HHT397" s="477"/>
      <c r="HHW397" s="477"/>
      <c r="HIB397" s="477"/>
      <c r="HIE397" s="477"/>
      <c r="HIJ397" s="477"/>
      <c r="HIM397" s="477"/>
      <c r="HIR397" s="477"/>
      <c r="HIU397" s="477"/>
      <c r="HIZ397" s="477"/>
      <c r="HJC397" s="477"/>
      <c r="HJH397" s="477"/>
      <c r="HJK397" s="477"/>
      <c r="HJP397" s="477"/>
      <c r="HJS397" s="477"/>
      <c r="HJX397" s="477"/>
      <c r="HKA397" s="477"/>
      <c r="HKF397" s="477"/>
      <c r="HKI397" s="477"/>
      <c r="HKN397" s="477"/>
      <c r="HKQ397" s="477"/>
      <c r="HKV397" s="477"/>
      <c r="HKY397" s="477"/>
      <c r="HLD397" s="477"/>
      <c r="HLG397" s="477"/>
      <c r="HLL397" s="477"/>
      <c r="HLO397" s="477"/>
      <c r="HLT397" s="477"/>
      <c r="HLW397" s="477"/>
      <c r="HMB397" s="477"/>
      <c r="HME397" s="477"/>
      <c r="HMJ397" s="477"/>
      <c r="HMM397" s="477"/>
      <c r="HMR397" s="477"/>
      <c r="HMU397" s="477"/>
      <c r="HMZ397" s="477"/>
      <c r="HNC397" s="477"/>
      <c r="HNH397" s="477"/>
      <c r="HNK397" s="477"/>
      <c r="HNP397" s="477"/>
      <c r="HNS397" s="477"/>
      <c r="HNX397" s="477"/>
      <c r="HOA397" s="477"/>
      <c r="HOF397" s="477"/>
      <c r="HOI397" s="477"/>
      <c r="HON397" s="477"/>
      <c r="HOQ397" s="477"/>
      <c r="HOV397" s="477"/>
      <c r="HOY397" s="477"/>
      <c r="HPD397" s="477"/>
      <c r="HPG397" s="477"/>
      <c r="HPL397" s="477"/>
      <c r="HPO397" s="477"/>
      <c r="HPT397" s="477"/>
      <c r="HPW397" s="477"/>
      <c r="HQB397" s="477"/>
      <c r="HQE397" s="477"/>
      <c r="HQJ397" s="477"/>
      <c r="HQM397" s="477"/>
      <c r="HQR397" s="477"/>
      <c r="HQU397" s="477"/>
      <c r="HQZ397" s="477"/>
      <c r="HRC397" s="477"/>
      <c r="HRH397" s="477"/>
      <c r="HRK397" s="477"/>
      <c r="HRP397" s="477"/>
      <c r="HRS397" s="477"/>
      <c r="HRX397" s="477"/>
      <c r="HSA397" s="477"/>
      <c r="HSF397" s="477"/>
      <c r="HSI397" s="477"/>
      <c r="HSN397" s="477"/>
      <c r="HSQ397" s="477"/>
      <c r="HSV397" s="477"/>
      <c r="HSY397" s="477"/>
      <c r="HTD397" s="477"/>
      <c r="HTG397" s="477"/>
      <c r="HTL397" s="477"/>
      <c r="HTO397" s="477"/>
      <c r="HTT397" s="477"/>
      <c r="HTW397" s="477"/>
      <c r="HUB397" s="477"/>
      <c r="HUE397" s="477"/>
      <c r="HUJ397" s="477"/>
      <c r="HUM397" s="477"/>
      <c r="HUR397" s="477"/>
      <c r="HUU397" s="477"/>
      <c r="HUZ397" s="477"/>
      <c r="HVC397" s="477"/>
      <c r="HVH397" s="477"/>
      <c r="HVK397" s="477"/>
      <c r="HVP397" s="477"/>
      <c r="HVS397" s="477"/>
      <c r="HVX397" s="477"/>
      <c r="HWA397" s="477"/>
      <c r="HWF397" s="477"/>
      <c r="HWI397" s="477"/>
      <c r="HWN397" s="477"/>
      <c r="HWQ397" s="477"/>
      <c r="HWV397" s="477"/>
      <c r="HWY397" s="477"/>
      <c r="HXD397" s="477"/>
      <c r="HXG397" s="477"/>
      <c r="HXL397" s="477"/>
      <c r="HXO397" s="477"/>
      <c r="HXT397" s="477"/>
      <c r="HXW397" s="477"/>
      <c r="HYB397" s="477"/>
      <c r="HYE397" s="477"/>
      <c r="HYJ397" s="477"/>
      <c r="HYM397" s="477"/>
      <c r="HYR397" s="477"/>
      <c r="HYU397" s="477"/>
      <c r="HYZ397" s="477"/>
      <c r="HZC397" s="477"/>
      <c r="HZH397" s="477"/>
      <c r="HZK397" s="477"/>
      <c r="HZP397" s="477"/>
      <c r="HZS397" s="477"/>
      <c r="HZX397" s="477"/>
      <c r="IAA397" s="477"/>
      <c r="IAF397" s="477"/>
      <c r="IAI397" s="477"/>
      <c r="IAN397" s="477"/>
      <c r="IAQ397" s="477"/>
      <c r="IAV397" s="477"/>
      <c r="IAY397" s="477"/>
      <c r="IBD397" s="477"/>
      <c r="IBG397" s="477"/>
      <c r="IBL397" s="477"/>
      <c r="IBO397" s="477"/>
      <c r="IBT397" s="477"/>
      <c r="IBW397" s="477"/>
      <c r="ICB397" s="477"/>
      <c r="ICE397" s="477"/>
      <c r="ICJ397" s="477"/>
      <c r="ICM397" s="477"/>
      <c r="ICR397" s="477"/>
      <c r="ICU397" s="477"/>
      <c r="ICZ397" s="477"/>
      <c r="IDC397" s="477"/>
      <c r="IDH397" s="477"/>
      <c r="IDK397" s="477"/>
      <c r="IDP397" s="477"/>
      <c r="IDS397" s="477"/>
      <c r="IDX397" s="477"/>
      <c r="IEA397" s="477"/>
      <c r="IEF397" s="477"/>
      <c r="IEI397" s="477"/>
      <c r="IEN397" s="477"/>
      <c r="IEQ397" s="477"/>
      <c r="IEV397" s="477"/>
      <c r="IEY397" s="477"/>
      <c r="IFD397" s="477"/>
      <c r="IFG397" s="477"/>
      <c r="IFL397" s="477"/>
      <c r="IFO397" s="477"/>
      <c r="IFT397" s="477"/>
      <c r="IFW397" s="477"/>
      <c r="IGB397" s="477"/>
      <c r="IGE397" s="477"/>
      <c r="IGJ397" s="477"/>
      <c r="IGM397" s="477"/>
      <c r="IGR397" s="477"/>
      <c r="IGU397" s="477"/>
      <c r="IGZ397" s="477"/>
      <c r="IHC397" s="477"/>
      <c r="IHH397" s="477"/>
      <c r="IHK397" s="477"/>
      <c r="IHP397" s="477"/>
      <c r="IHS397" s="477"/>
      <c r="IHX397" s="477"/>
      <c r="IIA397" s="477"/>
      <c r="IIF397" s="477"/>
      <c r="III397" s="477"/>
      <c r="IIN397" s="477"/>
      <c r="IIQ397" s="477"/>
      <c r="IIV397" s="477"/>
      <c r="IIY397" s="477"/>
      <c r="IJD397" s="477"/>
      <c r="IJG397" s="477"/>
      <c r="IJL397" s="477"/>
      <c r="IJO397" s="477"/>
      <c r="IJT397" s="477"/>
      <c r="IJW397" s="477"/>
      <c r="IKB397" s="477"/>
      <c r="IKE397" s="477"/>
      <c r="IKJ397" s="477"/>
      <c r="IKM397" s="477"/>
      <c r="IKR397" s="477"/>
      <c r="IKU397" s="477"/>
      <c r="IKZ397" s="477"/>
      <c r="ILC397" s="477"/>
      <c r="ILH397" s="477"/>
      <c r="ILK397" s="477"/>
      <c r="ILP397" s="477"/>
      <c r="ILS397" s="477"/>
      <c r="ILX397" s="477"/>
      <c r="IMA397" s="477"/>
      <c r="IMF397" s="477"/>
      <c r="IMI397" s="477"/>
      <c r="IMN397" s="477"/>
      <c r="IMQ397" s="477"/>
      <c r="IMV397" s="477"/>
      <c r="IMY397" s="477"/>
      <c r="IND397" s="477"/>
      <c r="ING397" s="477"/>
      <c r="INL397" s="477"/>
      <c r="INO397" s="477"/>
      <c r="INT397" s="477"/>
      <c r="INW397" s="477"/>
      <c r="IOB397" s="477"/>
      <c r="IOE397" s="477"/>
      <c r="IOJ397" s="477"/>
      <c r="IOM397" s="477"/>
      <c r="IOR397" s="477"/>
      <c r="IOU397" s="477"/>
      <c r="IOZ397" s="477"/>
      <c r="IPC397" s="477"/>
      <c r="IPH397" s="477"/>
      <c r="IPK397" s="477"/>
      <c r="IPP397" s="477"/>
      <c r="IPS397" s="477"/>
      <c r="IPX397" s="477"/>
      <c r="IQA397" s="477"/>
      <c r="IQF397" s="477"/>
      <c r="IQI397" s="477"/>
      <c r="IQN397" s="477"/>
      <c r="IQQ397" s="477"/>
      <c r="IQV397" s="477"/>
      <c r="IQY397" s="477"/>
      <c r="IRD397" s="477"/>
      <c r="IRG397" s="477"/>
      <c r="IRL397" s="477"/>
      <c r="IRO397" s="477"/>
      <c r="IRT397" s="477"/>
      <c r="IRW397" s="477"/>
      <c r="ISB397" s="477"/>
      <c r="ISE397" s="477"/>
      <c r="ISJ397" s="477"/>
      <c r="ISM397" s="477"/>
      <c r="ISR397" s="477"/>
      <c r="ISU397" s="477"/>
      <c r="ISZ397" s="477"/>
      <c r="ITC397" s="477"/>
      <c r="ITH397" s="477"/>
      <c r="ITK397" s="477"/>
      <c r="ITP397" s="477"/>
      <c r="ITS397" s="477"/>
      <c r="ITX397" s="477"/>
      <c r="IUA397" s="477"/>
      <c r="IUF397" s="477"/>
      <c r="IUI397" s="477"/>
      <c r="IUN397" s="477"/>
      <c r="IUQ397" s="477"/>
      <c r="IUV397" s="477"/>
      <c r="IUY397" s="477"/>
      <c r="IVD397" s="477"/>
      <c r="IVG397" s="477"/>
      <c r="IVL397" s="477"/>
      <c r="IVO397" s="477"/>
      <c r="IVT397" s="477"/>
      <c r="IVW397" s="477"/>
      <c r="IWB397" s="477"/>
      <c r="IWE397" s="477"/>
      <c r="IWJ397" s="477"/>
      <c r="IWM397" s="477"/>
      <c r="IWR397" s="477"/>
      <c r="IWU397" s="477"/>
      <c r="IWZ397" s="477"/>
      <c r="IXC397" s="477"/>
      <c r="IXH397" s="477"/>
      <c r="IXK397" s="477"/>
      <c r="IXP397" s="477"/>
      <c r="IXS397" s="477"/>
      <c r="IXX397" s="477"/>
      <c r="IYA397" s="477"/>
      <c r="IYF397" s="477"/>
      <c r="IYI397" s="477"/>
      <c r="IYN397" s="477"/>
      <c r="IYQ397" s="477"/>
      <c r="IYV397" s="477"/>
      <c r="IYY397" s="477"/>
      <c r="IZD397" s="477"/>
      <c r="IZG397" s="477"/>
      <c r="IZL397" s="477"/>
      <c r="IZO397" s="477"/>
      <c r="IZT397" s="477"/>
      <c r="IZW397" s="477"/>
      <c r="JAB397" s="477"/>
      <c r="JAE397" s="477"/>
      <c r="JAJ397" s="477"/>
      <c r="JAM397" s="477"/>
      <c r="JAR397" s="477"/>
      <c r="JAU397" s="477"/>
      <c r="JAZ397" s="477"/>
      <c r="JBC397" s="477"/>
      <c r="JBH397" s="477"/>
      <c r="JBK397" s="477"/>
      <c r="JBP397" s="477"/>
      <c r="JBS397" s="477"/>
      <c r="JBX397" s="477"/>
      <c r="JCA397" s="477"/>
      <c r="JCF397" s="477"/>
      <c r="JCI397" s="477"/>
      <c r="JCN397" s="477"/>
      <c r="JCQ397" s="477"/>
      <c r="JCV397" s="477"/>
      <c r="JCY397" s="477"/>
      <c r="JDD397" s="477"/>
      <c r="JDG397" s="477"/>
      <c r="JDL397" s="477"/>
      <c r="JDO397" s="477"/>
      <c r="JDT397" s="477"/>
      <c r="JDW397" s="477"/>
      <c r="JEB397" s="477"/>
      <c r="JEE397" s="477"/>
      <c r="JEJ397" s="477"/>
      <c r="JEM397" s="477"/>
      <c r="JER397" s="477"/>
      <c r="JEU397" s="477"/>
      <c r="JEZ397" s="477"/>
      <c r="JFC397" s="477"/>
      <c r="JFH397" s="477"/>
      <c r="JFK397" s="477"/>
      <c r="JFP397" s="477"/>
      <c r="JFS397" s="477"/>
      <c r="JFX397" s="477"/>
      <c r="JGA397" s="477"/>
      <c r="JGF397" s="477"/>
      <c r="JGI397" s="477"/>
      <c r="JGN397" s="477"/>
      <c r="JGQ397" s="477"/>
      <c r="JGV397" s="477"/>
      <c r="JGY397" s="477"/>
      <c r="JHD397" s="477"/>
      <c r="JHG397" s="477"/>
      <c r="JHL397" s="477"/>
      <c r="JHO397" s="477"/>
      <c r="JHT397" s="477"/>
      <c r="JHW397" s="477"/>
      <c r="JIB397" s="477"/>
      <c r="JIE397" s="477"/>
      <c r="JIJ397" s="477"/>
      <c r="JIM397" s="477"/>
      <c r="JIR397" s="477"/>
      <c r="JIU397" s="477"/>
      <c r="JIZ397" s="477"/>
      <c r="JJC397" s="477"/>
      <c r="JJH397" s="477"/>
      <c r="JJK397" s="477"/>
      <c r="JJP397" s="477"/>
      <c r="JJS397" s="477"/>
      <c r="JJX397" s="477"/>
      <c r="JKA397" s="477"/>
      <c r="JKF397" s="477"/>
      <c r="JKI397" s="477"/>
      <c r="JKN397" s="477"/>
      <c r="JKQ397" s="477"/>
      <c r="JKV397" s="477"/>
      <c r="JKY397" s="477"/>
      <c r="JLD397" s="477"/>
      <c r="JLG397" s="477"/>
      <c r="JLL397" s="477"/>
      <c r="JLO397" s="477"/>
      <c r="JLT397" s="477"/>
      <c r="JLW397" s="477"/>
      <c r="JMB397" s="477"/>
      <c r="JME397" s="477"/>
      <c r="JMJ397" s="477"/>
      <c r="JMM397" s="477"/>
      <c r="JMR397" s="477"/>
      <c r="JMU397" s="477"/>
      <c r="JMZ397" s="477"/>
      <c r="JNC397" s="477"/>
      <c r="JNH397" s="477"/>
      <c r="JNK397" s="477"/>
      <c r="JNP397" s="477"/>
      <c r="JNS397" s="477"/>
      <c r="JNX397" s="477"/>
      <c r="JOA397" s="477"/>
      <c r="JOF397" s="477"/>
      <c r="JOI397" s="477"/>
      <c r="JON397" s="477"/>
      <c r="JOQ397" s="477"/>
      <c r="JOV397" s="477"/>
      <c r="JOY397" s="477"/>
      <c r="JPD397" s="477"/>
      <c r="JPG397" s="477"/>
      <c r="JPL397" s="477"/>
      <c r="JPO397" s="477"/>
      <c r="JPT397" s="477"/>
      <c r="JPW397" s="477"/>
      <c r="JQB397" s="477"/>
      <c r="JQE397" s="477"/>
      <c r="JQJ397" s="477"/>
      <c r="JQM397" s="477"/>
      <c r="JQR397" s="477"/>
      <c r="JQU397" s="477"/>
      <c r="JQZ397" s="477"/>
      <c r="JRC397" s="477"/>
      <c r="JRH397" s="477"/>
      <c r="JRK397" s="477"/>
      <c r="JRP397" s="477"/>
      <c r="JRS397" s="477"/>
      <c r="JRX397" s="477"/>
      <c r="JSA397" s="477"/>
      <c r="JSF397" s="477"/>
      <c r="JSI397" s="477"/>
      <c r="JSN397" s="477"/>
      <c r="JSQ397" s="477"/>
      <c r="JSV397" s="477"/>
      <c r="JSY397" s="477"/>
      <c r="JTD397" s="477"/>
      <c r="JTG397" s="477"/>
      <c r="JTL397" s="477"/>
      <c r="JTO397" s="477"/>
      <c r="JTT397" s="477"/>
      <c r="JTW397" s="477"/>
      <c r="JUB397" s="477"/>
      <c r="JUE397" s="477"/>
      <c r="JUJ397" s="477"/>
      <c r="JUM397" s="477"/>
      <c r="JUR397" s="477"/>
      <c r="JUU397" s="477"/>
      <c r="JUZ397" s="477"/>
      <c r="JVC397" s="477"/>
      <c r="JVH397" s="477"/>
      <c r="JVK397" s="477"/>
      <c r="JVP397" s="477"/>
      <c r="JVS397" s="477"/>
      <c r="JVX397" s="477"/>
      <c r="JWA397" s="477"/>
      <c r="JWF397" s="477"/>
      <c r="JWI397" s="477"/>
      <c r="JWN397" s="477"/>
      <c r="JWQ397" s="477"/>
      <c r="JWV397" s="477"/>
      <c r="JWY397" s="477"/>
      <c r="JXD397" s="477"/>
      <c r="JXG397" s="477"/>
      <c r="JXL397" s="477"/>
      <c r="JXO397" s="477"/>
      <c r="JXT397" s="477"/>
      <c r="JXW397" s="477"/>
      <c r="JYB397" s="477"/>
      <c r="JYE397" s="477"/>
      <c r="JYJ397" s="477"/>
      <c r="JYM397" s="477"/>
      <c r="JYR397" s="477"/>
      <c r="JYU397" s="477"/>
      <c r="JYZ397" s="477"/>
      <c r="JZC397" s="477"/>
      <c r="JZH397" s="477"/>
      <c r="JZK397" s="477"/>
      <c r="JZP397" s="477"/>
      <c r="JZS397" s="477"/>
      <c r="JZX397" s="477"/>
      <c r="KAA397" s="477"/>
      <c r="KAF397" s="477"/>
      <c r="KAI397" s="477"/>
      <c r="KAN397" s="477"/>
      <c r="KAQ397" s="477"/>
      <c r="KAV397" s="477"/>
      <c r="KAY397" s="477"/>
      <c r="KBD397" s="477"/>
      <c r="KBG397" s="477"/>
      <c r="KBL397" s="477"/>
      <c r="KBO397" s="477"/>
      <c r="KBT397" s="477"/>
      <c r="KBW397" s="477"/>
      <c r="KCB397" s="477"/>
      <c r="KCE397" s="477"/>
      <c r="KCJ397" s="477"/>
      <c r="KCM397" s="477"/>
      <c r="KCR397" s="477"/>
      <c r="KCU397" s="477"/>
      <c r="KCZ397" s="477"/>
      <c r="KDC397" s="477"/>
      <c r="KDH397" s="477"/>
      <c r="KDK397" s="477"/>
      <c r="KDP397" s="477"/>
      <c r="KDS397" s="477"/>
      <c r="KDX397" s="477"/>
      <c r="KEA397" s="477"/>
      <c r="KEF397" s="477"/>
      <c r="KEI397" s="477"/>
      <c r="KEN397" s="477"/>
      <c r="KEQ397" s="477"/>
      <c r="KEV397" s="477"/>
      <c r="KEY397" s="477"/>
      <c r="KFD397" s="477"/>
      <c r="KFG397" s="477"/>
      <c r="KFL397" s="477"/>
      <c r="KFO397" s="477"/>
      <c r="KFT397" s="477"/>
      <c r="KFW397" s="477"/>
      <c r="KGB397" s="477"/>
      <c r="KGE397" s="477"/>
      <c r="KGJ397" s="477"/>
      <c r="KGM397" s="477"/>
      <c r="KGR397" s="477"/>
      <c r="KGU397" s="477"/>
      <c r="KGZ397" s="477"/>
      <c r="KHC397" s="477"/>
      <c r="KHH397" s="477"/>
      <c r="KHK397" s="477"/>
      <c r="KHP397" s="477"/>
      <c r="KHS397" s="477"/>
      <c r="KHX397" s="477"/>
      <c r="KIA397" s="477"/>
      <c r="KIF397" s="477"/>
      <c r="KII397" s="477"/>
      <c r="KIN397" s="477"/>
      <c r="KIQ397" s="477"/>
      <c r="KIV397" s="477"/>
      <c r="KIY397" s="477"/>
      <c r="KJD397" s="477"/>
      <c r="KJG397" s="477"/>
      <c r="KJL397" s="477"/>
      <c r="KJO397" s="477"/>
      <c r="KJT397" s="477"/>
      <c r="KJW397" s="477"/>
      <c r="KKB397" s="477"/>
      <c r="KKE397" s="477"/>
      <c r="KKJ397" s="477"/>
      <c r="KKM397" s="477"/>
      <c r="KKR397" s="477"/>
      <c r="KKU397" s="477"/>
      <c r="KKZ397" s="477"/>
      <c r="KLC397" s="477"/>
      <c r="KLH397" s="477"/>
      <c r="KLK397" s="477"/>
      <c r="KLP397" s="477"/>
      <c r="KLS397" s="477"/>
      <c r="KLX397" s="477"/>
      <c r="KMA397" s="477"/>
      <c r="KMF397" s="477"/>
      <c r="KMI397" s="477"/>
      <c r="KMN397" s="477"/>
      <c r="KMQ397" s="477"/>
      <c r="KMV397" s="477"/>
      <c r="KMY397" s="477"/>
      <c r="KND397" s="477"/>
      <c r="KNG397" s="477"/>
      <c r="KNL397" s="477"/>
      <c r="KNO397" s="477"/>
      <c r="KNT397" s="477"/>
      <c r="KNW397" s="477"/>
      <c r="KOB397" s="477"/>
      <c r="KOE397" s="477"/>
      <c r="KOJ397" s="477"/>
      <c r="KOM397" s="477"/>
      <c r="KOR397" s="477"/>
      <c r="KOU397" s="477"/>
      <c r="KOZ397" s="477"/>
      <c r="KPC397" s="477"/>
      <c r="KPH397" s="477"/>
      <c r="KPK397" s="477"/>
      <c r="KPP397" s="477"/>
      <c r="KPS397" s="477"/>
      <c r="KPX397" s="477"/>
      <c r="KQA397" s="477"/>
      <c r="KQF397" s="477"/>
      <c r="KQI397" s="477"/>
      <c r="KQN397" s="477"/>
      <c r="KQQ397" s="477"/>
      <c r="KQV397" s="477"/>
      <c r="KQY397" s="477"/>
      <c r="KRD397" s="477"/>
      <c r="KRG397" s="477"/>
      <c r="KRL397" s="477"/>
      <c r="KRO397" s="477"/>
      <c r="KRT397" s="477"/>
      <c r="KRW397" s="477"/>
      <c r="KSB397" s="477"/>
      <c r="KSE397" s="477"/>
      <c r="KSJ397" s="477"/>
      <c r="KSM397" s="477"/>
      <c r="KSR397" s="477"/>
      <c r="KSU397" s="477"/>
      <c r="KSZ397" s="477"/>
      <c r="KTC397" s="477"/>
      <c r="KTH397" s="477"/>
      <c r="KTK397" s="477"/>
      <c r="KTP397" s="477"/>
      <c r="KTS397" s="477"/>
      <c r="KTX397" s="477"/>
      <c r="KUA397" s="477"/>
      <c r="KUF397" s="477"/>
      <c r="KUI397" s="477"/>
      <c r="KUN397" s="477"/>
      <c r="KUQ397" s="477"/>
      <c r="KUV397" s="477"/>
      <c r="KUY397" s="477"/>
      <c r="KVD397" s="477"/>
      <c r="KVG397" s="477"/>
      <c r="KVL397" s="477"/>
      <c r="KVO397" s="477"/>
      <c r="KVT397" s="477"/>
      <c r="KVW397" s="477"/>
      <c r="KWB397" s="477"/>
      <c r="KWE397" s="477"/>
      <c r="KWJ397" s="477"/>
      <c r="KWM397" s="477"/>
      <c r="KWR397" s="477"/>
      <c r="KWU397" s="477"/>
      <c r="KWZ397" s="477"/>
      <c r="KXC397" s="477"/>
      <c r="KXH397" s="477"/>
      <c r="KXK397" s="477"/>
      <c r="KXP397" s="477"/>
      <c r="KXS397" s="477"/>
      <c r="KXX397" s="477"/>
      <c r="KYA397" s="477"/>
      <c r="KYF397" s="477"/>
      <c r="KYI397" s="477"/>
      <c r="KYN397" s="477"/>
      <c r="KYQ397" s="477"/>
      <c r="KYV397" s="477"/>
      <c r="KYY397" s="477"/>
      <c r="KZD397" s="477"/>
      <c r="KZG397" s="477"/>
      <c r="KZL397" s="477"/>
      <c r="KZO397" s="477"/>
      <c r="KZT397" s="477"/>
      <c r="KZW397" s="477"/>
      <c r="LAB397" s="477"/>
      <c r="LAE397" s="477"/>
      <c r="LAJ397" s="477"/>
      <c r="LAM397" s="477"/>
      <c r="LAR397" s="477"/>
      <c r="LAU397" s="477"/>
      <c r="LAZ397" s="477"/>
      <c r="LBC397" s="477"/>
      <c r="LBH397" s="477"/>
      <c r="LBK397" s="477"/>
      <c r="LBP397" s="477"/>
      <c r="LBS397" s="477"/>
      <c r="LBX397" s="477"/>
      <c r="LCA397" s="477"/>
      <c r="LCF397" s="477"/>
      <c r="LCI397" s="477"/>
      <c r="LCN397" s="477"/>
      <c r="LCQ397" s="477"/>
      <c r="LCV397" s="477"/>
      <c r="LCY397" s="477"/>
      <c r="LDD397" s="477"/>
      <c r="LDG397" s="477"/>
      <c r="LDL397" s="477"/>
      <c r="LDO397" s="477"/>
      <c r="LDT397" s="477"/>
      <c r="LDW397" s="477"/>
      <c r="LEB397" s="477"/>
      <c r="LEE397" s="477"/>
      <c r="LEJ397" s="477"/>
      <c r="LEM397" s="477"/>
      <c r="LER397" s="477"/>
      <c r="LEU397" s="477"/>
      <c r="LEZ397" s="477"/>
      <c r="LFC397" s="477"/>
      <c r="LFH397" s="477"/>
      <c r="LFK397" s="477"/>
      <c r="LFP397" s="477"/>
      <c r="LFS397" s="477"/>
      <c r="LFX397" s="477"/>
      <c r="LGA397" s="477"/>
      <c r="LGF397" s="477"/>
      <c r="LGI397" s="477"/>
      <c r="LGN397" s="477"/>
      <c r="LGQ397" s="477"/>
      <c r="LGV397" s="477"/>
      <c r="LGY397" s="477"/>
      <c r="LHD397" s="477"/>
      <c r="LHG397" s="477"/>
      <c r="LHL397" s="477"/>
      <c r="LHO397" s="477"/>
      <c r="LHT397" s="477"/>
      <c r="LHW397" s="477"/>
      <c r="LIB397" s="477"/>
      <c r="LIE397" s="477"/>
      <c r="LIJ397" s="477"/>
      <c r="LIM397" s="477"/>
      <c r="LIR397" s="477"/>
      <c r="LIU397" s="477"/>
      <c r="LIZ397" s="477"/>
      <c r="LJC397" s="477"/>
      <c r="LJH397" s="477"/>
      <c r="LJK397" s="477"/>
      <c r="LJP397" s="477"/>
      <c r="LJS397" s="477"/>
      <c r="LJX397" s="477"/>
      <c r="LKA397" s="477"/>
      <c r="LKF397" s="477"/>
      <c r="LKI397" s="477"/>
      <c r="LKN397" s="477"/>
      <c r="LKQ397" s="477"/>
      <c r="LKV397" s="477"/>
      <c r="LKY397" s="477"/>
      <c r="LLD397" s="477"/>
      <c r="LLG397" s="477"/>
      <c r="LLL397" s="477"/>
      <c r="LLO397" s="477"/>
      <c r="LLT397" s="477"/>
      <c r="LLW397" s="477"/>
      <c r="LMB397" s="477"/>
      <c r="LME397" s="477"/>
      <c r="LMJ397" s="477"/>
      <c r="LMM397" s="477"/>
      <c r="LMR397" s="477"/>
      <c r="LMU397" s="477"/>
      <c r="LMZ397" s="477"/>
      <c r="LNC397" s="477"/>
      <c r="LNH397" s="477"/>
      <c r="LNK397" s="477"/>
      <c r="LNP397" s="477"/>
      <c r="LNS397" s="477"/>
      <c r="LNX397" s="477"/>
      <c r="LOA397" s="477"/>
      <c r="LOF397" s="477"/>
      <c r="LOI397" s="477"/>
      <c r="LON397" s="477"/>
      <c r="LOQ397" s="477"/>
      <c r="LOV397" s="477"/>
      <c r="LOY397" s="477"/>
      <c r="LPD397" s="477"/>
      <c r="LPG397" s="477"/>
      <c r="LPL397" s="477"/>
      <c r="LPO397" s="477"/>
      <c r="LPT397" s="477"/>
      <c r="LPW397" s="477"/>
      <c r="LQB397" s="477"/>
      <c r="LQE397" s="477"/>
      <c r="LQJ397" s="477"/>
      <c r="LQM397" s="477"/>
      <c r="LQR397" s="477"/>
      <c r="LQU397" s="477"/>
      <c r="LQZ397" s="477"/>
      <c r="LRC397" s="477"/>
      <c r="LRH397" s="477"/>
      <c r="LRK397" s="477"/>
      <c r="LRP397" s="477"/>
      <c r="LRS397" s="477"/>
      <c r="LRX397" s="477"/>
      <c r="LSA397" s="477"/>
      <c r="LSF397" s="477"/>
      <c r="LSI397" s="477"/>
      <c r="LSN397" s="477"/>
      <c r="LSQ397" s="477"/>
      <c r="LSV397" s="477"/>
      <c r="LSY397" s="477"/>
      <c r="LTD397" s="477"/>
      <c r="LTG397" s="477"/>
      <c r="LTL397" s="477"/>
      <c r="LTO397" s="477"/>
      <c r="LTT397" s="477"/>
      <c r="LTW397" s="477"/>
      <c r="LUB397" s="477"/>
      <c r="LUE397" s="477"/>
      <c r="LUJ397" s="477"/>
      <c r="LUM397" s="477"/>
      <c r="LUR397" s="477"/>
      <c r="LUU397" s="477"/>
      <c r="LUZ397" s="477"/>
      <c r="LVC397" s="477"/>
      <c r="LVH397" s="477"/>
      <c r="LVK397" s="477"/>
      <c r="LVP397" s="477"/>
      <c r="LVS397" s="477"/>
      <c r="LVX397" s="477"/>
      <c r="LWA397" s="477"/>
      <c r="LWF397" s="477"/>
      <c r="LWI397" s="477"/>
      <c r="LWN397" s="477"/>
      <c r="LWQ397" s="477"/>
      <c r="LWV397" s="477"/>
      <c r="LWY397" s="477"/>
      <c r="LXD397" s="477"/>
      <c r="LXG397" s="477"/>
      <c r="LXL397" s="477"/>
      <c r="LXO397" s="477"/>
      <c r="LXT397" s="477"/>
      <c r="LXW397" s="477"/>
      <c r="LYB397" s="477"/>
      <c r="LYE397" s="477"/>
      <c r="LYJ397" s="477"/>
      <c r="LYM397" s="477"/>
      <c r="LYR397" s="477"/>
      <c r="LYU397" s="477"/>
      <c r="LYZ397" s="477"/>
      <c r="LZC397" s="477"/>
      <c r="LZH397" s="477"/>
      <c r="LZK397" s="477"/>
      <c r="LZP397" s="477"/>
      <c r="LZS397" s="477"/>
      <c r="LZX397" s="477"/>
      <c r="MAA397" s="477"/>
      <c r="MAF397" s="477"/>
      <c r="MAI397" s="477"/>
      <c r="MAN397" s="477"/>
      <c r="MAQ397" s="477"/>
      <c r="MAV397" s="477"/>
      <c r="MAY397" s="477"/>
      <c r="MBD397" s="477"/>
      <c r="MBG397" s="477"/>
      <c r="MBL397" s="477"/>
      <c r="MBO397" s="477"/>
      <c r="MBT397" s="477"/>
      <c r="MBW397" s="477"/>
      <c r="MCB397" s="477"/>
      <c r="MCE397" s="477"/>
      <c r="MCJ397" s="477"/>
      <c r="MCM397" s="477"/>
      <c r="MCR397" s="477"/>
      <c r="MCU397" s="477"/>
      <c r="MCZ397" s="477"/>
      <c r="MDC397" s="477"/>
      <c r="MDH397" s="477"/>
      <c r="MDK397" s="477"/>
      <c r="MDP397" s="477"/>
      <c r="MDS397" s="477"/>
      <c r="MDX397" s="477"/>
      <c r="MEA397" s="477"/>
      <c r="MEF397" s="477"/>
      <c r="MEI397" s="477"/>
      <c r="MEN397" s="477"/>
      <c r="MEQ397" s="477"/>
      <c r="MEV397" s="477"/>
      <c r="MEY397" s="477"/>
      <c r="MFD397" s="477"/>
      <c r="MFG397" s="477"/>
      <c r="MFL397" s="477"/>
      <c r="MFO397" s="477"/>
      <c r="MFT397" s="477"/>
      <c r="MFW397" s="477"/>
      <c r="MGB397" s="477"/>
      <c r="MGE397" s="477"/>
      <c r="MGJ397" s="477"/>
      <c r="MGM397" s="477"/>
      <c r="MGR397" s="477"/>
      <c r="MGU397" s="477"/>
      <c r="MGZ397" s="477"/>
      <c r="MHC397" s="477"/>
      <c r="MHH397" s="477"/>
      <c r="MHK397" s="477"/>
      <c r="MHP397" s="477"/>
      <c r="MHS397" s="477"/>
      <c r="MHX397" s="477"/>
      <c r="MIA397" s="477"/>
      <c r="MIF397" s="477"/>
      <c r="MII397" s="477"/>
      <c r="MIN397" s="477"/>
      <c r="MIQ397" s="477"/>
      <c r="MIV397" s="477"/>
      <c r="MIY397" s="477"/>
      <c r="MJD397" s="477"/>
      <c r="MJG397" s="477"/>
      <c r="MJL397" s="477"/>
      <c r="MJO397" s="477"/>
      <c r="MJT397" s="477"/>
      <c r="MJW397" s="477"/>
      <c r="MKB397" s="477"/>
      <c r="MKE397" s="477"/>
      <c r="MKJ397" s="477"/>
      <c r="MKM397" s="477"/>
      <c r="MKR397" s="477"/>
      <c r="MKU397" s="477"/>
      <c r="MKZ397" s="477"/>
      <c r="MLC397" s="477"/>
      <c r="MLH397" s="477"/>
      <c r="MLK397" s="477"/>
      <c r="MLP397" s="477"/>
      <c r="MLS397" s="477"/>
      <c r="MLX397" s="477"/>
      <c r="MMA397" s="477"/>
      <c r="MMF397" s="477"/>
      <c r="MMI397" s="477"/>
      <c r="MMN397" s="477"/>
      <c r="MMQ397" s="477"/>
      <c r="MMV397" s="477"/>
      <c r="MMY397" s="477"/>
      <c r="MND397" s="477"/>
      <c r="MNG397" s="477"/>
      <c r="MNL397" s="477"/>
      <c r="MNO397" s="477"/>
      <c r="MNT397" s="477"/>
      <c r="MNW397" s="477"/>
      <c r="MOB397" s="477"/>
      <c r="MOE397" s="477"/>
      <c r="MOJ397" s="477"/>
      <c r="MOM397" s="477"/>
      <c r="MOR397" s="477"/>
      <c r="MOU397" s="477"/>
      <c r="MOZ397" s="477"/>
      <c r="MPC397" s="477"/>
      <c r="MPH397" s="477"/>
      <c r="MPK397" s="477"/>
      <c r="MPP397" s="477"/>
      <c r="MPS397" s="477"/>
      <c r="MPX397" s="477"/>
      <c r="MQA397" s="477"/>
      <c r="MQF397" s="477"/>
      <c r="MQI397" s="477"/>
      <c r="MQN397" s="477"/>
      <c r="MQQ397" s="477"/>
      <c r="MQV397" s="477"/>
      <c r="MQY397" s="477"/>
      <c r="MRD397" s="477"/>
      <c r="MRG397" s="477"/>
      <c r="MRL397" s="477"/>
      <c r="MRO397" s="477"/>
      <c r="MRT397" s="477"/>
      <c r="MRW397" s="477"/>
      <c r="MSB397" s="477"/>
      <c r="MSE397" s="477"/>
      <c r="MSJ397" s="477"/>
      <c r="MSM397" s="477"/>
      <c r="MSR397" s="477"/>
      <c r="MSU397" s="477"/>
      <c r="MSZ397" s="477"/>
      <c r="MTC397" s="477"/>
      <c r="MTH397" s="477"/>
      <c r="MTK397" s="477"/>
      <c r="MTP397" s="477"/>
      <c r="MTS397" s="477"/>
      <c r="MTX397" s="477"/>
      <c r="MUA397" s="477"/>
      <c r="MUF397" s="477"/>
      <c r="MUI397" s="477"/>
      <c r="MUN397" s="477"/>
      <c r="MUQ397" s="477"/>
      <c r="MUV397" s="477"/>
      <c r="MUY397" s="477"/>
      <c r="MVD397" s="477"/>
      <c r="MVG397" s="477"/>
      <c r="MVL397" s="477"/>
      <c r="MVO397" s="477"/>
      <c r="MVT397" s="477"/>
      <c r="MVW397" s="477"/>
      <c r="MWB397" s="477"/>
      <c r="MWE397" s="477"/>
      <c r="MWJ397" s="477"/>
      <c r="MWM397" s="477"/>
      <c r="MWR397" s="477"/>
      <c r="MWU397" s="477"/>
      <c r="MWZ397" s="477"/>
      <c r="MXC397" s="477"/>
      <c r="MXH397" s="477"/>
      <c r="MXK397" s="477"/>
      <c r="MXP397" s="477"/>
      <c r="MXS397" s="477"/>
      <c r="MXX397" s="477"/>
      <c r="MYA397" s="477"/>
      <c r="MYF397" s="477"/>
      <c r="MYI397" s="477"/>
      <c r="MYN397" s="477"/>
      <c r="MYQ397" s="477"/>
      <c r="MYV397" s="477"/>
      <c r="MYY397" s="477"/>
      <c r="MZD397" s="477"/>
      <c r="MZG397" s="477"/>
      <c r="MZL397" s="477"/>
      <c r="MZO397" s="477"/>
      <c r="MZT397" s="477"/>
      <c r="MZW397" s="477"/>
      <c r="NAB397" s="477"/>
      <c r="NAE397" s="477"/>
      <c r="NAJ397" s="477"/>
      <c r="NAM397" s="477"/>
      <c r="NAR397" s="477"/>
      <c r="NAU397" s="477"/>
      <c r="NAZ397" s="477"/>
      <c r="NBC397" s="477"/>
      <c r="NBH397" s="477"/>
      <c r="NBK397" s="477"/>
      <c r="NBP397" s="477"/>
      <c r="NBS397" s="477"/>
      <c r="NBX397" s="477"/>
      <c r="NCA397" s="477"/>
      <c r="NCF397" s="477"/>
      <c r="NCI397" s="477"/>
      <c r="NCN397" s="477"/>
      <c r="NCQ397" s="477"/>
      <c r="NCV397" s="477"/>
      <c r="NCY397" s="477"/>
      <c r="NDD397" s="477"/>
      <c r="NDG397" s="477"/>
      <c r="NDL397" s="477"/>
      <c r="NDO397" s="477"/>
      <c r="NDT397" s="477"/>
      <c r="NDW397" s="477"/>
      <c r="NEB397" s="477"/>
      <c r="NEE397" s="477"/>
      <c r="NEJ397" s="477"/>
      <c r="NEM397" s="477"/>
      <c r="NER397" s="477"/>
      <c r="NEU397" s="477"/>
      <c r="NEZ397" s="477"/>
      <c r="NFC397" s="477"/>
      <c r="NFH397" s="477"/>
      <c r="NFK397" s="477"/>
      <c r="NFP397" s="477"/>
      <c r="NFS397" s="477"/>
      <c r="NFX397" s="477"/>
      <c r="NGA397" s="477"/>
      <c r="NGF397" s="477"/>
      <c r="NGI397" s="477"/>
      <c r="NGN397" s="477"/>
      <c r="NGQ397" s="477"/>
      <c r="NGV397" s="477"/>
      <c r="NGY397" s="477"/>
      <c r="NHD397" s="477"/>
      <c r="NHG397" s="477"/>
      <c r="NHL397" s="477"/>
      <c r="NHO397" s="477"/>
      <c r="NHT397" s="477"/>
      <c r="NHW397" s="477"/>
      <c r="NIB397" s="477"/>
      <c r="NIE397" s="477"/>
      <c r="NIJ397" s="477"/>
      <c r="NIM397" s="477"/>
      <c r="NIR397" s="477"/>
      <c r="NIU397" s="477"/>
      <c r="NIZ397" s="477"/>
      <c r="NJC397" s="477"/>
      <c r="NJH397" s="477"/>
      <c r="NJK397" s="477"/>
      <c r="NJP397" s="477"/>
      <c r="NJS397" s="477"/>
      <c r="NJX397" s="477"/>
      <c r="NKA397" s="477"/>
      <c r="NKF397" s="477"/>
      <c r="NKI397" s="477"/>
      <c r="NKN397" s="477"/>
      <c r="NKQ397" s="477"/>
      <c r="NKV397" s="477"/>
      <c r="NKY397" s="477"/>
      <c r="NLD397" s="477"/>
      <c r="NLG397" s="477"/>
      <c r="NLL397" s="477"/>
      <c r="NLO397" s="477"/>
      <c r="NLT397" s="477"/>
      <c r="NLW397" s="477"/>
      <c r="NMB397" s="477"/>
      <c r="NME397" s="477"/>
      <c r="NMJ397" s="477"/>
      <c r="NMM397" s="477"/>
      <c r="NMR397" s="477"/>
      <c r="NMU397" s="477"/>
      <c r="NMZ397" s="477"/>
      <c r="NNC397" s="477"/>
      <c r="NNH397" s="477"/>
      <c r="NNK397" s="477"/>
      <c r="NNP397" s="477"/>
      <c r="NNS397" s="477"/>
      <c r="NNX397" s="477"/>
      <c r="NOA397" s="477"/>
      <c r="NOF397" s="477"/>
      <c r="NOI397" s="477"/>
      <c r="NON397" s="477"/>
      <c r="NOQ397" s="477"/>
      <c r="NOV397" s="477"/>
      <c r="NOY397" s="477"/>
      <c r="NPD397" s="477"/>
      <c r="NPG397" s="477"/>
      <c r="NPL397" s="477"/>
      <c r="NPO397" s="477"/>
      <c r="NPT397" s="477"/>
      <c r="NPW397" s="477"/>
      <c r="NQB397" s="477"/>
      <c r="NQE397" s="477"/>
      <c r="NQJ397" s="477"/>
      <c r="NQM397" s="477"/>
      <c r="NQR397" s="477"/>
      <c r="NQU397" s="477"/>
      <c r="NQZ397" s="477"/>
      <c r="NRC397" s="477"/>
      <c r="NRH397" s="477"/>
      <c r="NRK397" s="477"/>
      <c r="NRP397" s="477"/>
      <c r="NRS397" s="477"/>
      <c r="NRX397" s="477"/>
      <c r="NSA397" s="477"/>
      <c r="NSF397" s="477"/>
      <c r="NSI397" s="477"/>
      <c r="NSN397" s="477"/>
      <c r="NSQ397" s="477"/>
      <c r="NSV397" s="477"/>
      <c r="NSY397" s="477"/>
      <c r="NTD397" s="477"/>
      <c r="NTG397" s="477"/>
      <c r="NTL397" s="477"/>
      <c r="NTO397" s="477"/>
      <c r="NTT397" s="477"/>
      <c r="NTW397" s="477"/>
      <c r="NUB397" s="477"/>
      <c r="NUE397" s="477"/>
      <c r="NUJ397" s="477"/>
      <c r="NUM397" s="477"/>
      <c r="NUR397" s="477"/>
      <c r="NUU397" s="477"/>
      <c r="NUZ397" s="477"/>
      <c r="NVC397" s="477"/>
      <c r="NVH397" s="477"/>
      <c r="NVK397" s="477"/>
      <c r="NVP397" s="477"/>
      <c r="NVS397" s="477"/>
      <c r="NVX397" s="477"/>
      <c r="NWA397" s="477"/>
      <c r="NWF397" s="477"/>
      <c r="NWI397" s="477"/>
      <c r="NWN397" s="477"/>
      <c r="NWQ397" s="477"/>
      <c r="NWV397" s="477"/>
      <c r="NWY397" s="477"/>
      <c r="NXD397" s="477"/>
      <c r="NXG397" s="477"/>
      <c r="NXL397" s="477"/>
      <c r="NXO397" s="477"/>
      <c r="NXT397" s="477"/>
      <c r="NXW397" s="477"/>
      <c r="NYB397" s="477"/>
      <c r="NYE397" s="477"/>
      <c r="NYJ397" s="477"/>
      <c r="NYM397" s="477"/>
      <c r="NYR397" s="477"/>
      <c r="NYU397" s="477"/>
      <c r="NYZ397" s="477"/>
      <c r="NZC397" s="477"/>
      <c r="NZH397" s="477"/>
      <c r="NZK397" s="477"/>
      <c r="NZP397" s="477"/>
      <c r="NZS397" s="477"/>
      <c r="NZX397" s="477"/>
      <c r="OAA397" s="477"/>
      <c r="OAF397" s="477"/>
      <c r="OAI397" s="477"/>
      <c r="OAN397" s="477"/>
      <c r="OAQ397" s="477"/>
      <c r="OAV397" s="477"/>
      <c r="OAY397" s="477"/>
      <c r="OBD397" s="477"/>
      <c r="OBG397" s="477"/>
      <c r="OBL397" s="477"/>
      <c r="OBO397" s="477"/>
      <c r="OBT397" s="477"/>
      <c r="OBW397" s="477"/>
      <c r="OCB397" s="477"/>
      <c r="OCE397" s="477"/>
      <c r="OCJ397" s="477"/>
      <c r="OCM397" s="477"/>
      <c r="OCR397" s="477"/>
      <c r="OCU397" s="477"/>
      <c r="OCZ397" s="477"/>
      <c r="ODC397" s="477"/>
      <c r="ODH397" s="477"/>
      <c r="ODK397" s="477"/>
      <c r="ODP397" s="477"/>
      <c r="ODS397" s="477"/>
      <c r="ODX397" s="477"/>
      <c r="OEA397" s="477"/>
      <c r="OEF397" s="477"/>
      <c r="OEI397" s="477"/>
      <c r="OEN397" s="477"/>
      <c r="OEQ397" s="477"/>
      <c r="OEV397" s="477"/>
      <c r="OEY397" s="477"/>
      <c r="OFD397" s="477"/>
      <c r="OFG397" s="477"/>
      <c r="OFL397" s="477"/>
      <c r="OFO397" s="477"/>
      <c r="OFT397" s="477"/>
      <c r="OFW397" s="477"/>
      <c r="OGB397" s="477"/>
      <c r="OGE397" s="477"/>
      <c r="OGJ397" s="477"/>
      <c r="OGM397" s="477"/>
      <c r="OGR397" s="477"/>
      <c r="OGU397" s="477"/>
      <c r="OGZ397" s="477"/>
      <c r="OHC397" s="477"/>
      <c r="OHH397" s="477"/>
      <c r="OHK397" s="477"/>
      <c r="OHP397" s="477"/>
      <c r="OHS397" s="477"/>
      <c r="OHX397" s="477"/>
      <c r="OIA397" s="477"/>
      <c r="OIF397" s="477"/>
      <c r="OII397" s="477"/>
      <c r="OIN397" s="477"/>
      <c r="OIQ397" s="477"/>
      <c r="OIV397" s="477"/>
      <c r="OIY397" s="477"/>
      <c r="OJD397" s="477"/>
      <c r="OJG397" s="477"/>
      <c r="OJL397" s="477"/>
      <c r="OJO397" s="477"/>
      <c r="OJT397" s="477"/>
      <c r="OJW397" s="477"/>
      <c r="OKB397" s="477"/>
      <c r="OKE397" s="477"/>
      <c r="OKJ397" s="477"/>
      <c r="OKM397" s="477"/>
      <c r="OKR397" s="477"/>
      <c r="OKU397" s="477"/>
      <c r="OKZ397" s="477"/>
      <c r="OLC397" s="477"/>
      <c r="OLH397" s="477"/>
      <c r="OLK397" s="477"/>
      <c r="OLP397" s="477"/>
      <c r="OLS397" s="477"/>
      <c r="OLX397" s="477"/>
      <c r="OMA397" s="477"/>
      <c r="OMF397" s="477"/>
      <c r="OMI397" s="477"/>
      <c r="OMN397" s="477"/>
      <c r="OMQ397" s="477"/>
      <c r="OMV397" s="477"/>
      <c r="OMY397" s="477"/>
      <c r="OND397" s="477"/>
      <c r="ONG397" s="477"/>
      <c r="ONL397" s="477"/>
      <c r="ONO397" s="477"/>
      <c r="ONT397" s="477"/>
      <c r="ONW397" s="477"/>
      <c r="OOB397" s="477"/>
      <c r="OOE397" s="477"/>
      <c r="OOJ397" s="477"/>
      <c r="OOM397" s="477"/>
      <c r="OOR397" s="477"/>
      <c r="OOU397" s="477"/>
      <c r="OOZ397" s="477"/>
      <c r="OPC397" s="477"/>
      <c r="OPH397" s="477"/>
      <c r="OPK397" s="477"/>
      <c r="OPP397" s="477"/>
      <c r="OPS397" s="477"/>
      <c r="OPX397" s="477"/>
      <c r="OQA397" s="477"/>
      <c r="OQF397" s="477"/>
      <c r="OQI397" s="477"/>
      <c r="OQN397" s="477"/>
      <c r="OQQ397" s="477"/>
      <c r="OQV397" s="477"/>
      <c r="OQY397" s="477"/>
      <c r="ORD397" s="477"/>
      <c r="ORG397" s="477"/>
      <c r="ORL397" s="477"/>
      <c r="ORO397" s="477"/>
      <c r="ORT397" s="477"/>
      <c r="ORW397" s="477"/>
      <c r="OSB397" s="477"/>
      <c r="OSE397" s="477"/>
      <c r="OSJ397" s="477"/>
      <c r="OSM397" s="477"/>
      <c r="OSR397" s="477"/>
      <c r="OSU397" s="477"/>
      <c r="OSZ397" s="477"/>
      <c r="OTC397" s="477"/>
      <c r="OTH397" s="477"/>
      <c r="OTK397" s="477"/>
      <c r="OTP397" s="477"/>
      <c r="OTS397" s="477"/>
      <c r="OTX397" s="477"/>
      <c r="OUA397" s="477"/>
      <c r="OUF397" s="477"/>
      <c r="OUI397" s="477"/>
      <c r="OUN397" s="477"/>
      <c r="OUQ397" s="477"/>
      <c r="OUV397" s="477"/>
      <c r="OUY397" s="477"/>
      <c r="OVD397" s="477"/>
      <c r="OVG397" s="477"/>
      <c r="OVL397" s="477"/>
      <c r="OVO397" s="477"/>
      <c r="OVT397" s="477"/>
      <c r="OVW397" s="477"/>
      <c r="OWB397" s="477"/>
      <c r="OWE397" s="477"/>
      <c r="OWJ397" s="477"/>
      <c r="OWM397" s="477"/>
      <c r="OWR397" s="477"/>
      <c r="OWU397" s="477"/>
      <c r="OWZ397" s="477"/>
      <c r="OXC397" s="477"/>
      <c r="OXH397" s="477"/>
      <c r="OXK397" s="477"/>
      <c r="OXP397" s="477"/>
      <c r="OXS397" s="477"/>
      <c r="OXX397" s="477"/>
      <c r="OYA397" s="477"/>
      <c r="OYF397" s="477"/>
      <c r="OYI397" s="477"/>
      <c r="OYN397" s="477"/>
      <c r="OYQ397" s="477"/>
      <c r="OYV397" s="477"/>
      <c r="OYY397" s="477"/>
      <c r="OZD397" s="477"/>
      <c r="OZG397" s="477"/>
      <c r="OZL397" s="477"/>
      <c r="OZO397" s="477"/>
      <c r="OZT397" s="477"/>
      <c r="OZW397" s="477"/>
      <c r="PAB397" s="477"/>
      <c r="PAE397" s="477"/>
      <c r="PAJ397" s="477"/>
      <c r="PAM397" s="477"/>
      <c r="PAR397" s="477"/>
      <c r="PAU397" s="477"/>
      <c r="PAZ397" s="477"/>
      <c r="PBC397" s="477"/>
      <c r="PBH397" s="477"/>
      <c r="PBK397" s="477"/>
      <c r="PBP397" s="477"/>
      <c r="PBS397" s="477"/>
      <c r="PBX397" s="477"/>
      <c r="PCA397" s="477"/>
      <c r="PCF397" s="477"/>
      <c r="PCI397" s="477"/>
      <c r="PCN397" s="477"/>
      <c r="PCQ397" s="477"/>
      <c r="PCV397" s="477"/>
      <c r="PCY397" s="477"/>
      <c r="PDD397" s="477"/>
      <c r="PDG397" s="477"/>
      <c r="PDL397" s="477"/>
      <c r="PDO397" s="477"/>
      <c r="PDT397" s="477"/>
      <c r="PDW397" s="477"/>
      <c r="PEB397" s="477"/>
      <c r="PEE397" s="477"/>
      <c r="PEJ397" s="477"/>
      <c r="PEM397" s="477"/>
      <c r="PER397" s="477"/>
      <c r="PEU397" s="477"/>
      <c r="PEZ397" s="477"/>
      <c r="PFC397" s="477"/>
      <c r="PFH397" s="477"/>
      <c r="PFK397" s="477"/>
      <c r="PFP397" s="477"/>
      <c r="PFS397" s="477"/>
      <c r="PFX397" s="477"/>
      <c r="PGA397" s="477"/>
      <c r="PGF397" s="477"/>
      <c r="PGI397" s="477"/>
      <c r="PGN397" s="477"/>
      <c r="PGQ397" s="477"/>
      <c r="PGV397" s="477"/>
      <c r="PGY397" s="477"/>
      <c r="PHD397" s="477"/>
      <c r="PHG397" s="477"/>
      <c r="PHL397" s="477"/>
      <c r="PHO397" s="477"/>
      <c r="PHT397" s="477"/>
      <c r="PHW397" s="477"/>
      <c r="PIB397" s="477"/>
      <c r="PIE397" s="477"/>
      <c r="PIJ397" s="477"/>
      <c r="PIM397" s="477"/>
      <c r="PIR397" s="477"/>
      <c r="PIU397" s="477"/>
      <c r="PIZ397" s="477"/>
      <c r="PJC397" s="477"/>
      <c r="PJH397" s="477"/>
      <c r="PJK397" s="477"/>
      <c r="PJP397" s="477"/>
      <c r="PJS397" s="477"/>
      <c r="PJX397" s="477"/>
      <c r="PKA397" s="477"/>
      <c r="PKF397" s="477"/>
      <c r="PKI397" s="477"/>
      <c r="PKN397" s="477"/>
      <c r="PKQ397" s="477"/>
      <c r="PKV397" s="477"/>
      <c r="PKY397" s="477"/>
      <c r="PLD397" s="477"/>
      <c r="PLG397" s="477"/>
      <c r="PLL397" s="477"/>
      <c r="PLO397" s="477"/>
      <c r="PLT397" s="477"/>
      <c r="PLW397" s="477"/>
      <c r="PMB397" s="477"/>
      <c r="PME397" s="477"/>
      <c r="PMJ397" s="477"/>
      <c r="PMM397" s="477"/>
      <c r="PMR397" s="477"/>
      <c r="PMU397" s="477"/>
      <c r="PMZ397" s="477"/>
      <c r="PNC397" s="477"/>
      <c r="PNH397" s="477"/>
      <c r="PNK397" s="477"/>
      <c r="PNP397" s="477"/>
      <c r="PNS397" s="477"/>
      <c r="PNX397" s="477"/>
      <c r="POA397" s="477"/>
      <c r="POF397" s="477"/>
      <c r="POI397" s="477"/>
      <c r="PON397" s="477"/>
      <c r="POQ397" s="477"/>
      <c r="POV397" s="477"/>
      <c r="POY397" s="477"/>
      <c r="PPD397" s="477"/>
      <c r="PPG397" s="477"/>
      <c r="PPL397" s="477"/>
      <c r="PPO397" s="477"/>
      <c r="PPT397" s="477"/>
      <c r="PPW397" s="477"/>
      <c r="PQB397" s="477"/>
      <c r="PQE397" s="477"/>
      <c r="PQJ397" s="477"/>
      <c r="PQM397" s="477"/>
      <c r="PQR397" s="477"/>
      <c r="PQU397" s="477"/>
      <c r="PQZ397" s="477"/>
      <c r="PRC397" s="477"/>
      <c r="PRH397" s="477"/>
      <c r="PRK397" s="477"/>
      <c r="PRP397" s="477"/>
      <c r="PRS397" s="477"/>
      <c r="PRX397" s="477"/>
      <c r="PSA397" s="477"/>
      <c r="PSF397" s="477"/>
      <c r="PSI397" s="477"/>
      <c r="PSN397" s="477"/>
      <c r="PSQ397" s="477"/>
      <c r="PSV397" s="477"/>
      <c r="PSY397" s="477"/>
      <c r="PTD397" s="477"/>
      <c r="PTG397" s="477"/>
      <c r="PTL397" s="477"/>
      <c r="PTO397" s="477"/>
      <c r="PTT397" s="477"/>
      <c r="PTW397" s="477"/>
      <c r="PUB397" s="477"/>
      <c r="PUE397" s="477"/>
      <c r="PUJ397" s="477"/>
      <c r="PUM397" s="477"/>
      <c r="PUR397" s="477"/>
      <c r="PUU397" s="477"/>
      <c r="PUZ397" s="477"/>
      <c r="PVC397" s="477"/>
      <c r="PVH397" s="477"/>
      <c r="PVK397" s="477"/>
      <c r="PVP397" s="477"/>
      <c r="PVS397" s="477"/>
      <c r="PVX397" s="477"/>
      <c r="PWA397" s="477"/>
      <c r="PWF397" s="477"/>
      <c r="PWI397" s="477"/>
      <c r="PWN397" s="477"/>
      <c r="PWQ397" s="477"/>
      <c r="PWV397" s="477"/>
      <c r="PWY397" s="477"/>
      <c r="PXD397" s="477"/>
      <c r="PXG397" s="477"/>
      <c r="PXL397" s="477"/>
      <c r="PXO397" s="477"/>
      <c r="PXT397" s="477"/>
      <c r="PXW397" s="477"/>
      <c r="PYB397" s="477"/>
      <c r="PYE397" s="477"/>
      <c r="PYJ397" s="477"/>
      <c r="PYM397" s="477"/>
      <c r="PYR397" s="477"/>
      <c r="PYU397" s="477"/>
      <c r="PYZ397" s="477"/>
      <c r="PZC397" s="477"/>
      <c r="PZH397" s="477"/>
      <c r="PZK397" s="477"/>
      <c r="PZP397" s="477"/>
      <c r="PZS397" s="477"/>
      <c r="PZX397" s="477"/>
      <c r="QAA397" s="477"/>
      <c r="QAF397" s="477"/>
      <c r="QAI397" s="477"/>
      <c r="QAN397" s="477"/>
      <c r="QAQ397" s="477"/>
      <c r="QAV397" s="477"/>
      <c r="QAY397" s="477"/>
      <c r="QBD397" s="477"/>
      <c r="QBG397" s="477"/>
      <c r="QBL397" s="477"/>
      <c r="QBO397" s="477"/>
      <c r="QBT397" s="477"/>
      <c r="QBW397" s="477"/>
      <c r="QCB397" s="477"/>
      <c r="QCE397" s="477"/>
      <c r="QCJ397" s="477"/>
      <c r="QCM397" s="477"/>
      <c r="QCR397" s="477"/>
      <c r="QCU397" s="477"/>
      <c r="QCZ397" s="477"/>
      <c r="QDC397" s="477"/>
      <c r="QDH397" s="477"/>
      <c r="QDK397" s="477"/>
      <c r="QDP397" s="477"/>
      <c r="QDS397" s="477"/>
      <c r="QDX397" s="477"/>
      <c r="QEA397" s="477"/>
      <c r="QEF397" s="477"/>
      <c r="QEI397" s="477"/>
      <c r="QEN397" s="477"/>
      <c r="QEQ397" s="477"/>
      <c r="QEV397" s="477"/>
      <c r="QEY397" s="477"/>
      <c r="QFD397" s="477"/>
      <c r="QFG397" s="477"/>
      <c r="QFL397" s="477"/>
      <c r="QFO397" s="477"/>
      <c r="QFT397" s="477"/>
      <c r="QFW397" s="477"/>
      <c r="QGB397" s="477"/>
      <c r="QGE397" s="477"/>
      <c r="QGJ397" s="477"/>
      <c r="QGM397" s="477"/>
      <c r="QGR397" s="477"/>
      <c r="QGU397" s="477"/>
      <c r="QGZ397" s="477"/>
      <c r="QHC397" s="477"/>
      <c r="QHH397" s="477"/>
      <c r="QHK397" s="477"/>
      <c r="QHP397" s="477"/>
      <c r="QHS397" s="477"/>
      <c r="QHX397" s="477"/>
      <c r="QIA397" s="477"/>
      <c r="QIF397" s="477"/>
      <c r="QII397" s="477"/>
      <c r="QIN397" s="477"/>
      <c r="QIQ397" s="477"/>
      <c r="QIV397" s="477"/>
      <c r="QIY397" s="477"/>
      <c r="QJD397" s="477"/>
      <c r="QJG397" s="477"/>
      <c r="QJL397" s="477"/>
      <c r="QJO397" s="477"/>
      <c r="QJT397" s="477"/>
      <c r="QJW397" s="477"/>
      <c r="QKB397" s="477"/>
      <c r="QKE397" s="477"/>
      <c r="QKJ397" s="477"/>
      <c r="QKM397" s="477"/>
      <c r="QKR397" s="477"/>
      <c r="QKU397" s="477"/>
      <c r="QKZ397" s="477"/>
      <c r="QLC397" s="477"/>
      <c r="QLH397" s="477"/>
      <c r="QLK397" s="477"/>
      <c r="QLP397" s="477"/>
      <c r="QLS397" s="477"/>
      <c r="QLX397" s="477"/>
      <c r="QMA397" s="477"/>
      <c r="QMF397" s="477"/>
      <c r="QMI397" s="477"/>
      <c r="QMN397" s="477"/>
      <c r="QMQ397" s="477"/>
      <c r="QMV397" s="477"/>
      <c r="QMY397" s="477"/>
      <c r="QND397" s="477"/>
      <c r="QNG397" s="477"/>
      <c r="QNL397" s="477"/>
      <c r="QNO397" s="477"/>
      <c r="QNT397" s="477"/>
      <c r="QNW397" s="477"/>
      <c r="QOB397" s="477"/>
      <c r="QOE397" s="477"/>
      <c r="QOJ397" s="477"/>
      <c r="QOM397" s="477"/>
      <c r="QOR397" s="477"/>
      <c r="QOU397" s="477"/>
      <c r="QOZ397" s="477"/>
      <c r="QPC397" s="477"/>
      <c r="QPH397" s="477"/>
      <c r="QPK397" s="477"/>
      <c r="QPP397" s="477"/>
      <c r="QPS397" s="477"/>
      <c r="QPX397" s="477"/>
      <c r="QQA397" s="477"/>
      <c r="QQF397" s="477"/>
      <c r="QQI397" s="477"/>
      <c r="QQN397" s="477"/>
      <c r="QQQ397" s="477"/>
      <c r="QQV397" s="477"/>
      <c r="QQY397" s="477"/>
      <c r="QRD397" s="477"/>
      <c r="QRG397" s="477"/>
      <c r="QRL397" s="477"/>
      <c r="QRO397" s="477"/>
      <c r="QRT397" s="477"/>
      <c r="QRW397" s="477"/>
      <c r="QSB397" s="477"/>
      <c r="QSE397" s="477"/>
      <c r="QSJ397" s="477"/>
      <c r="QSM397" s="477"/>
      <c r="QSR397" s="477"/>
      <c r="QSU397" s="477"/>
      <c r="QSZ397" s="477"/>
      <c r="QTC397" s="477"/>
      <c r="QTH397" s="477"/>
      <c r="QTK397" s="477"/>
      <c r="QTP397" s="477"/>
      <c r="QTS397" s="477"/>
      <c r="QTX397" s="477"/>
      <c r="QUA397" s="477"/>
      <c r="QUF397" s="477"/>
      <c r="QUI397" s="477"/>
      <c r="QUN397" s="477"/>
      <c r="QUQ397" s="477"/>
      <c r="QUV397" s="477"/>
      <c r="QUY397" s="477"/>
      <c r="QVD397" s="477"/>
      <c r="QVG397" s="477"/>
      <c r="QVL397" s="477"/>
      <c r="QVO397" s="477"/>
      <c r="QVT397" s="477"/>
      <c r="QVW397" s="477"/>
      <c r="QWB397" s="477"/>
      <c r="QWE397" s="477"/>
      <c r="QWJ397" s="477"/>
      <c r="QWM397" s="477"/>
      <c r="QWR397" s="477"/>
      <c r="QWU397" s="477"/>
      <c r="QWZ397" s="477"/>
      <c r="QXC397" s="477"/>
      <c r="QXH397" s="477"/>
      <c r="QXK397" s="477"/>
      <c r="QXP397" s="477"/>
      <c r="QXS397" s="477"/>
      <c r="QXX397" s="477"/>
      <c r="QYA397" s="477"/>
      <c r="QYF397" s="477"/>
      <c r="QYI397" s="477"/>
      <c r="QYN397" s="477"/>
      <c r="QYQ397" s="477"/>
      <c r="QYV397" s="477"/>
      <c r="QYY397" s="477"/>
      <c r="QZD397" s="477"/>
      <c r="QZG397" s="477"/>
      <c r="QZL397" s="477"/>
      <c r="QZO397" s="477"/>
      <c r="QZT397" s="477"/>
      <c r="QZW397" s="477"/>
      <c r="RAB397" s="477"/>
      <c r="RAE397" s="477"/>
      <c r="RAJ397" s="477"/>
      <c r="RAM397" s="477"/>
      <c r="RAR397" s="477"/>
      <c r="RAU397" s="477"/>
      <c r="RAZ397" s="477"/>
      <c r="RBC397" s="477"/>
      <c r="RBH397" s="477"/>
      <c r="RBK397" s="477"/>
      <c r="RBP397" s="477"/>
      <c r="RBS397" s="477"/>
      <c r="RBX397" s="477"/>
      <c r="RCA397" s="477"/>
      <c r="RCF397" s="477"/>
      <c r="RCI397" s="477"/>
      <c r="RCN397" s="477"/>
      <c r="RCQ397" s="477"/>
      <c r="RCV397" s="477"/>
      <c r="RCY397" s="477"/>
      <c r="RDD397" s="477"/>
      <c r="RDG397" s="477"/>
      <c r="RDL397" s="477"/>
      <c r="RDO397" s="477"/>
      <c r="RDT397" s="477"/>
      <c r="RDW397" s="477"/>
      <c r="REB397" s="477"/>
      <c r="REE397" s="477"/>
      <c r="REJ397" s="477"/>
      <c r="REM397" s="477"/>
      <c r="RER397" s="477"/>
      <c r="REU397" s="477"/>
      <c r="REZ397" s="477"/>
      <c r="RFC397" s="477"/>
      <c r="RFH397" s="477"/>
      <c r="RFK397" s="477"/>
      <c r="RFP397" s="477"/>
      <c r="RFS397" s="477"/>
      <c r="RFX397" s="477"/>
      <c r="RGA397" s="477"/>
      <c r="RGF397" s="477"/>
      <c r="RGI397" s="477"/>
      <c r="RGN397" s="477"/>
      <c r="RGQ397" s="477"/>
      <c r="RGV397" s="477"/>
      <c r="RGY397" s="477"/>
      <c r="RHD397" s="477"/>
      <c r="RHG397" s="477"/>
      <c r="RHL397" s="477"/>
      <c r="RHO397" s="477"/>
      <c r="RHT397" s="477"/>
      <c r="RHW397" s="477"/>
      <c r="RIB397" s="477"/>
      <c r="RIE397" s="477"/>
      <c r="RIJ397" s="477"/>
      <c r="RIM397" s="477"/>
      <c r="RIR397" s="477"/>
      <c r="RIU397" s="477"/>
      <c r="RIZ397" s="477"/>
      <c r="RJC397" s="477"/>
      <c r="RJH397" s="477"/>
      <c r="RJK397" s="477"/>
      <c r="RJP397" s="477"/>
      <c r="RJS397" s="477"/>
      <c r="RJX397" s="477"/>
      <c r="RKA397" s="477"/>
      <c r="RKF397" s="477"/>
      <c r="RKI397" s="477"/>
      <c r="RKN397" s="477"/>
      <c r="RKQ397" s="477"/>
      <c r="RKV397" s="477"/>
      <c r="RKY397" s="477"/>
      <c r="RLD397" s="477"/>
      <c r="RLG397" s="477"/>
      <c r="RLL397" s="477"/>
      <c r="RLO397" s="477"/>
      <c r="RLT397" s="477"/>
      <c r="RLW397" s="477"/>
      <c r="RMB397" s="477"/>
      <c r="RME397" s="477"/>
      <c r="RMJ397" s="477"/>
      <c r="RMM397" s="477"/>
      <c r="RMR397" s="477"/>
      <c r="RMU397" s="477"/>
      <c r="RMZ397" s="477"/>
      <c r="RNC397" s="477"/>
      <c r="RNH397" s="477"/>
      <c r="RNK397" s="477"/>
      <c r="RNP397" s="477"/>
      <c r="RNS397" s="477"/>
      <c r="RNX397" s="477"/>
      <c r="ROA397" s="477"/>
      <c r="ROF397" s="477"/>
      <c r="ROI397" s="477"/>
      <c r="RON397" s="477"/>
      <c r="ROQ397" s="477"/>
      <c r="ROV397" s="477"/>
      <c r="ROY397" s="477"/>
      <c r="RPD397" s="477"/>
      <c r="RPG397" s="477"/>
      <c r="RPL397" s="477"/>
      <c r="RPO397" s="477"/>
      <c r="RPT397" s="477"/>
      <c r="RPW397" s="477"/>
      <c r="RQB397" s="477"/>
      <c r="RQE397" s="477"/>
      <c r="RQJ397" s="477"/>
      <c r="RQM397" s="477"/>
      <c r="RQR397" s="477"/>
      <c r="RQU397" s="477"/>
      <c r="RQZ397" s="477"/>
      <c r="RRC397" s="477"/>
      <c r="RRH397" s="477"/>
      <c r="RRK397" s="477"/>
      <c r="RRP397" s="477"/>
      <c r="RRS397" s="477"/>
      <c r="RRX397" s="477"/>
      <c r="RSA397" s="477"/>
      <c r="RSF397" s="477"/>
      <c r="RSI397" s="477"/>
      <c r="RSN397" s="477"/>
      <c r="RSQ397" s="477"/>
      <c r="RSV397" s="477"/>
      <c r="RSY397" s="477"/>
      <c r="RTD397" s="477"/>
      <c r="RTG397" s="477"/>
      <c r="RTL397" s="477"/>
      <c r="RTO397" s="477"/>
      <c r="RTT397" s="477"/>
      <c r="RTW397" s="477"/>
      <c r="RUB397" s="477"/>
      <c r="RUE397" s="477"/>
      <c r="RUJ397" s="477"/>
      <c r="RUM397" s="477"/>
      <c r="RUR397" s="477"/>
      <c r="RUU397" s="477"/>
      <c r="RUZ397" s="477"/>
      <c r="RVC397" s="477"/>
      <c r="RVH397" s="477"/>
      <c r="RVK397" s="477"/>
      <c r="RVP397" s="477"/>
      <c r="RVS397" s="477"/>
      <c r="RVX397" s="477"/>
      <c r="RWA397" s="477"/>
      <c r="RWF397" s="477"/>
      <c r="RWI397" s="477"/>
      <c r="RWN397" s="477"/>
      <c r="RWQ397" s="477"/>
      <c r="RWV397" s="477"/>
      <c r="RWY397" s="477"/>
      <c r="RXD397" s="477"/>
      <c r="RXG397" s="477"/>
      <c r="RXL397" s="477"/>
      <c r="RXO397" s="477"/>
      <c r="RXT397" s="477"/>
      <c r="RXW397" s="477"/>
      <c r="RYB397" s="477"/>
      <c r="RYE397" s="477"/>
      <c r="RYJ397" s="477"/>
      <c r="RYM397" s="477"/>
      <c r="RYR397" s="477"/>
      <c r="RYU397" s="477"/>
      <c r="RYZ397" s="477"/>
      <c r="RZC397" s="477"/>
      <c r="RZH397" s="477"/>
      <c r="RZK397" s="477"/>
      <c r="RZP397" s="477"/>
      <c r="RZS397" s="477"/>
      <c r="RZX397" s="477"/>
      <c r="SAA397" s="477"/>
      <c r="SAF397" s="477"/>
      <c r="SAI397" s="477"/>
      <c r="SAN397" s="477"/>
      <c r="SAQ397" s="477"/>
      <c r="SAV397" s="477"/>
      <c r="SAY397" s="477"/>
      <c r="SBD397" s="477"/>
      <c r="SBG397" s="477"/>
      <c r="SBL397" s="477"/>
      <c r="SBO397" s="477"/>
      <c r="SBT397" s="477"/>
      <c r="SBW397" s="477"/>
      <c r="SCB397" s="477"/>
      <c r="SCE397" s="477"/>
      <c r="SCJ397" s="477"/>
      <c r="SCM397" s="477"/>
      <c r="SCR397" s="477"/>
      <c r="SCU397" s="477"/>
      <c r="SCZ397" s="477"/>
      <c r="SDC397" s="477"/>
      <c r="SDH397" s="477"/>
      <c r="SDK397" s="477"/>
      <c r="SDP397" s="477"/>
      <c r="SDS397" s="477"/>
      <c r="SDX397" s="477"/>
      <c r="SEA397" s="477"/>
      <c r="SEF397" s="477"/>
      <c r="SEI397" s="477"/>
      <c r="SEN397" s="477"/>
      <c r="SEQ397" s="477"/>
      <c r="SEV397" s="477"/>
      <c r="SEY397" s="477"/>
      <c r="SFD397" s="477"/>
      <c r="SFG397" s="477"/>
      <c r="SFL397" s="477"/>
      <c r="SFO397" s="477"/>
      <c r="SFT397" s="477"/>
      <c r="SFW397" s="477"/>
      <c r="SGB397" s="477"/>
      <c r="SGE397" s="477"/>
      <c r="SGJ397" s="477"/>
      <c r="SGM397" s="477"/>
      <c r="SGR397" s="477"/>
      <c r="SGU397" s="477"/>
      <c r="SGZ397" s="477"/>
      <c r="SHC397" s="477"/>
      <c r="SHH397" s="477"/>
      <c r="SHK397" s="477"/>
      <c r="SHP397" s="477"/>
      <c r="SHS397" s="477"/>
      <c r="SHX397" s="477"/>
      <c r="SIA397" s="477"/>
      <c r="SIF397" s="477"/>
      <c r="SII397" s="477"/>
      <c r="SIN397" s="477"/>
      <c r="SIQ397" s="477"/>
      <c r="SIV397" s="477"/>
      <c r="SIY397" s="477"/>
      <c r="SJD397" s="477"/>
      <c r="SJG397" s="477"/>
      <c r="SJL397" s="477"/>
      <c r="SJO397" s="477"/>
      <c r="SJT397" s="477"/>
      <c r="SJW397" s="477"/>
      <c r="SKB397" s="477"/>
      <c r="SKE397" s="477"/>
      <c r="SKJ397" s="477"/>
      <c r="SKM397" s="477"/>
      <c r="SKR397" s="477"/>
      <c r="SKU397" s="477"/>
      <c r="SKZ397" s="477"/>
      <c r="SLC397" s="477"/>
      <c r="SLH397" s="477"/>
      <c r="SLK397" s="477"/>
      <c r="SLP397" s="477"/>
      <c r="SLS397" s="477"/>
      <c r="SLX397" s="477"/>
      <c r="SMA397" s="477"/>
      <c r="SMF397" s="477"/>
      <c r="SMI397" s="477"/>
      <c r="SMN397" s="477"/>
      <c r="SMQ397" s="477"/>
      <c r="SMV397" s="477"/>
      <c r="SMY397" s="477"/>
      <c r="SND397" s="477"/>
      <c r="SNG397" s="477"/>
      <c r="SNL397" s="477"/>
      <c r="SNO397" s="477"/>
      <c r="SNT397" s="477"/>
      <c r="SNW397" s="477"/>
      <c r="SOB397" s="477"/>
      <c r="SOE397" s="477"/>
      <c r="SOJ397" s="477"/>
      <c r="SOM397" s="477"/>
      <c r="SOR397" s="477"/>
      <c r="SOU397" s="477"/>
      <c r="SOZ397" s="477"/>
      <c r="SPC397" s="477"/>
      <c r="SPH397" s="477"/>
      <c r="SPK397" s="477"/>
      <c r="SPP397" s="477"/>
      <c r="SPS397" s="477"/>
      <c r="SPX397" s="477"/>
      <c r="SQA397" s="477"/>
      <c r="SQF397" s="477"/>
      <c r="SQI397" s="477"/>
      <c r="SQN397" s="477"/>
      <c r="SQQ397" s="477"/>
      <c r="SQV397" s="477"/>
      <c r="SQY397" s="477"/>
      <c r="SRD397" s="477"/>
      <c r="SRG397" s="477"/>
      <c r="SRL397" s="477"/>
      <c r="SRO397" s="477"/>
      <c r="SRT397" s="477"/>
      <c r="SRW397" s="477"/>
      <c r="SSB397" s="477"/>
      <c r="SSE397" s="477"/>
      <c r="SSJ397" s="477"/>
      <c r="SSM397" s="477"/>
      <c r="SSR397" s="477"/>
      <c r="SSU397" s="477"/>
      <c r="SSZ397" s="477"/>
      <c r="STC397" s="477"/>
      <c r="STH397" s="477"/>
      <c r="STK397" s="477"/>
      <c r="STP397" s="477"/>
      <c r="STS397" s="477"/>
      <c r="STX397" s="477"/>
      <c r="SUA397" s="477"/>
      <c r="SUF397" s="477"/>
      <c r="SUI397" s="477"/>
      <c r="SUN397" s="477"/>
      <c r="SUQ397" s="477"/>
      <c r="SUV397" s="477"/>
      <c r="SUY397" s="477"/>
      <c r="SVD397" s="477"/>
      <c r="SVG397" s="477"/>
      <c r="SVL397" s="477"/>
      <c r="SVO397" s="477"/>
      <c r="SVT397" s="477"/>
      <c r="SVW397" s="477"/>
      <c r="SWB397" s="477"/>
      <c r="SWE397" s="477"/>
      <c r="SWJ397" s="477"/>
      <c r="SWM397" s="477"/>
      <c r="SWR397" s="477"/>
      <c r="SWU397" s="477"/>
      <c r="SWZ397" s="477"/>
      <c r="SXC397" s="477"/>
      <c r="SXH397" s="477"/>
      <c r="SXK397" s="477"/>
      <c r="SXP397" s="477"/>
      <c r="SXS397" s="477"/>
      <c r="SXX397" s="477"/>
      <c r="SYA397" s="477"/>
      <c r="SYF397" s="477"/>
      <c r="SYI397" s="477"/>
      <c r="SYN397" s="477"/>
      <c r="SYQ397" s="477"/>
      <c r="SYV397" s="477"/>
      <c r="SYY397" s="477"/>
      <c r="SZD397" s="477"/>
      <c r="SZG397" s="477"/>
      <c r="SZL397" s="477"/>
      <c r="SZO397" s="477"/>
      <c r="SZT397" s="477"/>
      <c r="SZW397" s="477"/>
      <c r="TAB397" s="477"/>
      <c r="TAE397" s="477"/>
      <c r="TAJ397" s="477"/>
      <c r="TAM397" s="477"/>
      <c r="TAR397" s="477"/>
      <c r="TAU397" s="477"/>
      <c r="TAZ397" s="477"/>
      <c r="TBC397" s="477"/>
      <c r="TBH397" s="477"/>
      <c r="TBK397" s="477"/>
      <c r="TBP397" s="477"/>
      <c r="TBS397" s="477"/>
      <c r="TBX397" s="477"/>
      <c r="TCA397" s="477"/>
      <c r="TCF397" s="477"/>
      <c r="TCI397" s="477"/>
      <c r="TCN397" s="477"/>
      <c r="TCQ397" s="477"/>
      <c r="TCV397" s="477"/>
      <c r="TCY397" s="477"/>
      <c r="TDD397" s="477"/>
      <c r="TDG397" s="477"/>
      <c r="TDL397" s="477"/>
      <c r="TDO397" s="477"/>
      <c r="TDT397" s="477"/>
      <c r="TDW397" s="477"/>
      <c r="TEB397" s="477"/>
      <c r="TEE397" s="477"/>
      <c r="TEJ397" s="477"/>
      <c r="TEM397" s="477"/>
      <c r="TER397" s="477"/>
      <c r="TEU397" s="477"/>
      <c r="TEZ397" s="477"/>
      <c r="TFC397" s="477"/>
      <c r="TFH397" s="477"/>
      <c r="TFK397" s="477"/>
      <c r="TFP397" s="477"/>
      <c r="TFS397" s="477"/>
      <c r="TFX397" s="477"/>
      <c r="TGA397" s="477"/>
      <c r="TGF397" s="477"/>
      <c r="TGI397" s="477"/>
      <c r="TGN397" s="477"/>
      <c r="TGQ397" s="477"/>
      <c r="TGV397" s="477"/>
      <c r="TGY397" s="477"/>
      <c r="THD397" s="477"/>
      <c r="THG397" s="477"/>
      <c r="THL397" s="477"/>
      <c r="THO397" s="477"/>
      <c r="THT397" s="477"/>
      <c r="THW397" s="477"/>
      <c r="TIB397" s="477"/>
      <c r="TIE397" s="477"/>
      <c r="TIJ397" s="477"/>
      <c r="TIM397" s="477"/>
      <c r="TIR397" s="477"/>
      <c r="TIU397" s="477"/>
      <c r="TIZ397" s="477"/>
      <c r="TJC397" s="477"/>
      <c r="TJH397" s="477"/>
      <c r="TJK397" s="477"/>
      <c r="TJP397" s="477"/>
      <c r="TJS397" s="477"/>
      <c r="TJX397" s="477"/>
      <c r="TKA397" s="477"/>
      <c r="TKF397" s="477"/>
      <c r="TKI397" s="477"/>
      <c r="TKN397" s="477"/>
      <c r="TKQ397" s="477"/>
      <c r="TKV397" s="477"/>
      <c r="TKY397" s="477"/>
      <c r="TLD397" s="477"/>
      <c r="TLG397" s="477"/>
      <c r="TLL397" s="477"/>
      <c r="TLO397" s="477"/>
      <c r="TLT397" s="477"/>
      <c r="TLW397" s="477"/>
      <c r="TMB397" s="477"/>
      <c r="TME397" s="477"/>
      <c r="TMJ397" s="477"/>
      <c r="TMM397" s="477"/>
      <c r="TMR397" s="477"/>
      <c r="TMU397" s="477"/>
      <c r="TMZ397" s="477"/>
      <c r="TNC397" s="477"/>
      <c r="TNH397" s="477"/>
      <c r="TNK397" s="477"/>
      <c r="TNP397" s="477"/>
      <c r="TNS397" s="477"/>
      <c r="TNX397" s="477"/>
      <c r="TOA397" s="477"/>
      <c r="TOF397" s="477"/>
      <c r="TOI397" s="477"/>
      <c r="TON397" s="477"/>
      <c r="TOQ397" s="477"/>
      <c r="TOV397" s="477"/>
      <c r="TOY397" s="477"/>
      <c r="TPD397" s="477"/>
      <c r="TPG397" s="477"/>
      <c r="TPL397" s="477"/>
      <c r="TPO397" s="477"/>
      <c r="TPT397" s="477"/>
      <c r="TPW397" s="477"/>
      <c r="TQB397" s="477"/>
      <c r="TQE397" s="477"/>
      <c r="TQJ397" s="477"/>
      <c r="TQM397" s="477"/>
      <c r="TQR397" s="477"/>
      <c r="TQU397" s="477"/>
      <c r="TQZ397" s="477"/>
      <c r="TRC397" s="477"/>
      <c r="TRH397" s="477"/>
      <c r="TRK397" s="477"/>
      <c r="TRP397" s="477"/>
      <c r="TRS397" s="477"/>
      <c r="TRX397" s="477"/>
      <c r="TSA397" s="477"/>
      <c r="TSF397" s="477"/>
      <c r="TSI397" s="477"/>
      <c r="TSN397" s="477"/>
      <c r="TSQ397" s="477"/>
      <c r="TSV397" s="477"/>
      <c r="TSY397" s="477"/>
      <c r="TTD397" s="477"/>
      <c r="TTG397" s="477"/>
      <c r="TTL397" s="477"/>
      <c r="TTO397" s="477"/>
      <c r="TTT397" s="477"/>
      <c r="TTW397" s="477"/>
      <c r="TUB397" s="477"/>
      <c r="TUE397" s="477"/>
      <c r="TUJ397" s="477"/>
      <c r="TUM397" s="477"/>
      <c r="TUR397" s="477"/>
      <c r="TUU397" s="477"/>
      <c r="TUZ397" s="477"/>
      <c r="TVC397" s="477"/>
      <c r="TVH397" s="477"/>
      <c r="TVK397" s="477"/>
      <c r="TVP397" s="477"/>
      <c r="TVS397" s="477"/>
      <c r="TVX397" s="477"/>
      <c r="TWA397" s="477"/>
      <c r="TWF397" s="477"/>
      <c r="TWI397" s="477"/>
      <c r="TWN397" s="477"/>
      <c r="TWQ397" s="477"/>
      <c r="TWV397" s="477"/>
      <c r="TWY397" s="477"/>
      <c r="TXD397" s="477"/>
      <c r="TXG397" s="477"/>
      <c r="TXL397" s="477"/>
      <c r="TXO397" s="477"/>
      <c r="TXT397" s="477"/>
      <c r="TXW397" s="477"/>
      <c r="TYB397" s="477"/>
      <c r="TYE397" s="477"/>
      <c r="TYJ397" s="477"/>
      <c r="TYM397" s="477"/>
      <c r="TYR397" s="477"/>
      <c r="TYU397" s="477"/>
      <c r="TYZ397" s="477"/>
      <c r="TZC397" s="477"/>
      <c r="TZH397" s="477"/>
      <c r="TZK397" s="477"/>
      <c r="TZP397" s="477"/>
      <c r="TZS397" s="477"/>
      <c r="TZX397" s="477"/>
      <c r="UAA397" s="477"/>
      <c r="UAF397" s="477"/>
      <c r="UAI397" s="477"/>
      <c r="UAN397" s="477"/>
      <c r="UAQ397" s="477"/>
      <c r="UAV397" s="477"/>
      <c r="UAY397" s="477"/>
      <c r="UBD397" s="477"/>
      <c r="UBG397" s="477"/>
      <c r="UBL397" s="477"/>
      <c r="UBO397" s="477"/>
      <c r="UBT397" s="477"/>
      <c r="UBW397" s="477"/>
      <c r="UCB397" s="477"/>
      <c r="UCE397" s="477"/>
      <c r="UCJ397" s="477"/>
      <c r="UCM397" s="477"/>
      <c r="UCR397" s="477"/>
      <c r="UCU397" s="477"/>
      <c r="UCZ397" s="477"/>
      <c r="UDC397" s="477"/>
      <c r="UDH397" s="477"/>
      <c r="UDK397" s="477"/>
      <c r="UDP397" s="477"/>
      <c r="UDS397" s="477"/>
      <c r="UDX397" s="477"/>
      <c r="UEA397" s="477"/>
      <c r="UEF397" s="477"/>
      <c r="UEI397" s="477"/>
      <c r="UEN397" s="477"/>
      <c r="UEQ397" s="477"/>
      <c r="UEV397" s="477"/>
      <c r="UEY397" s="477"/>
      <c r="UFD397" s="477"/>
      <c r="UFG397" s="477"/>
      <c r="UFL397" s="477"/>
      <c r="UFO397" s="477"/>
      <c r="UFT397" s="477"/>
      <c r="UFW397" s="477"/>
      <c r="UGB397" s="477"/>
      <c r="UGE397" s="477"/>
      <c r="UGJ397" s="477"/>
      <c r="UGM397" s="477"/>
      <c r="UGR397" s="477"/>
      <c r="UGU397" s="477"/>
      <c r="UGZ397" s="477"/>
      <c r="UHC397" s="477"/>
      <c r="UHH397" s="477"/>
      <c r="UHK397" s="477"/>
      <c r="UHP397" s="477"/>
      <c r="UHS397" s="477"/>
      <c r="UHX397" s="477"/>
      <c r="UIA397" s="477"/>
      <c r="UIF397" s="477"/>
      <c r="UII397" s="477"/>
      <c r="UIN397" s="477"/>
      <c r="UIQ397" s="477"/>
      <c r="UIV397" s="477"/>
      <c r="UIY397" s="477"/>
      <c r="UJD397" s="477"/>
      <c r="UJG397" s="477"/>
      <c r="UJL397" s="477"/>
      <c r="UJO397" s="477"/>
      <c r="UJT397" s="477"/>
      <c r="UJW397" s="477"/>
      <c r="UKB397" s="477"/>
      <c r="UKE397" s="477"/>
      <c r="UKJ397" s="477"/>
      <c r="UKM397" s="477"/>
      <c r="UKR397" s="477"/>
      <c r="UKU397" s="477"/>
      <c r="UKZ397" s="477"/>
      <c r="ULC397" s="477"/>
      <c r="ULH397" s="477"/>
      <c r="ULK397" s="477"/>
      <c r="ULP397" s="477"/>
      <c r="ULS397" s="477"/>
      <c r="ULX397" s="477"/>
      <c r="UMA397" s="477"/>
      <c r="UMF397" s="477"/>
      <c r="UMI397" s="477"/>
      <c r="UMN397" s="477"/>
      <c r="UMQ397" s="477"/>
      <c r="UMV397" s="477"/>
      <c r="UMY397" s="477"/>
      <c r="UND397" s="477"/>
      <c r="UNG397" s="477"/>
      <c r="UNL397" s="477"/>
      <c r="UNO397" s="477"/>
      <c r="UNT397" s="477"/>
      <c r="UNW397" s="477"/>
      <c r="UOB397" s="477"/>
      <c r="UOE397" s="477"/>
      <c r="UOJ397" s="477"/>
      <c r="UOM397" s="477"/>
      <c r="UOR397" s="477"/>
      <c r="UOU397" s="477"/>
      <c r="UOZ397" s="477"/>
      <c r="UPC397" s="477"/>
      <c r="UPH397" s="477"/>
      <c r="UPK397" s="477"/>
      <c r="UPP397" s="477"/>
      <c r="UPS397" s="477"/>
      <c r="UPX397" s="477"/>
      <c r="UQA397" s="477"/>
      <c r="UQF397" s="477"/>
      <c r="UQI397" s="477"/>
      <c r="UQN397" s="477"/>
      <c r="UQQ397" s="477"/>
      <c r="UQV397" s="477"/>
      <c r="UQY397" s="477"/>
      <c r="URD397" s="477"/>
      <c r="URG397" s="477"/>
      <c r="URL397" s="477"/>
      <c r="URO397" s="477"/>
      <c r="URT397" s="477"/>
      <c r="URW397" s="477"/>
      <c r="USB397" s="477"/>
      <c r="USE397" s="477"/>
      <c r="USJ397" s="477"/>
      <c r="USM397" s="477"/>
      <c r="USR397" s="477"/>
      <c r="USU397" s="477"/>
      <c r="USZ397" s="477"/>
      <c r="UTC397" s="477"/>
      <c r="UTH397" s="477"/>
      <c r="UTK397" s="477"/>
      <c r="UTP397" s="477"/>
      <c r="UTS397" s="477"/>
      <c r="UTX397" s="477"/>
      <c r="UUA397" s="477"/>
      <c r="UUF397" s="477"/>
      <c r="UUI397" s="477"/>
      <c r="UUN397" s="477"/>
      <c r="UUQ397" s="477"/>
      <c r="UUV397" s="477"/>
      <c r="UUY397" s="477"/>
      <c r="UVD397" s="477"/>
      <c r="UVG397" s="477"/>
      <c r="UVL397" s="477"/>
      <c r="UVO397" s="477"/>
      <c r="UVT397" s="477"/>
      <c r="UVW397" s="477"/>
      <c r="UWB397" s="477"/>
      <c r="UWE397" s="477"/>
      <c r="UWJ397" s="477"/>
      <c r="UWM397" s="477"/>
      <c r="UWR397" s="477"/>
      <c r="UWU397" s="477"/>
      <c r="UWZ397" s="477"/>
      <c r="UXC397" s="477"/>
      <c r="UXH397" s="477"/>
      <c r="UXK397" s="477"/>
      <c r="UXP397" s="477"/>
      <c r="UXS397" s="477"/>
      <c r="UXX397" s="477"/>
      <c r="UYA397" s="477"/>
      <c r="UYF397" s="477"/>
      <c r="UYI397" s="477"/>
      <c r="UYN397" s="477"/>
      <c r="UYQ397" s="477"/>
      <c r="UYV397" s="477"/>
      <c r="UYY397" s="477"/>
      <c r="UZD397" s="477"/>
      <c r="UZG397" s="477"/>
      <c r="UZL397" s="477"/>
      <c r="UZO397" s="477"/>
      <c r="UZT397" s="477"/>
      <c r="UZW397" s="477"/>
      <c r="VAB397" s="477"/>
      <c r="VAE397" s="477"/>
      <c r="VAJ397" s="477"/>
      <c r="VAM397" s="477"/>
      <c r="VAR397" s="477"/>
      <c r="VAU397" s="477"/>
      <c r="VAZ397" s="477"/>
      <c r="VBC397" s="477"/>
      <c r="VBH397" s="477"/>
      <c r="VBK397" s="477"/>
      <c r="VBP397" s="477"/>
      <c r="VBS397" s="477"/>
      <c r="VBX397" s="477"/>
      <c r="VCA397" s="477"/>
      <c r="VCF397" s="477"/>
      <c r="VCI397" s="477"/>
      <c r="VCN397" s="477"/>
      <c r="VCQ397" s="477"/>
      <c r="VCV397" s="477"/>
      <c r="VCY397" s="477"/>
      <c r="VDD397" s="477"/>
      <c r="VDG397" s="477"/>
      <c r="VDL397" s="477"/>
      <c r="VDO397" s="477"/>
      <c r="VDT397" s="477"/>
      <c r="VDW397" s="477"/>
      <c r="VEB397" s="477"/>
      <c r="VEE397" s="477"/>
      <c r="VEJ397" s="477"/>
      <c r="VEM397" s="477"/>
      <c r="VER397" s="477"/>
      <c r="VEU397" s="477"/>
      <c r="VEZ397" s="477"/>
      <c r="VFC397" s="477"/>
      <c r="VFH397" s="477"/>
      <c r="VFK397" s="477"/>
      <c r="VFP397" s="477"/>
      <c r="VFS397" s="477"/>
      <c r="VFX397" s="477"/>
      <c r="VGA397" s="477"/>
      <c r="VGF397" s="477"/>
      <c r="VGI397" s="477"/>
      <c r="VGN397" s="477"/>
      <c r="VGQ397" s="477"/>
      <c r="VGV397" s="477"/>
      <c r="VGY397" s="477"/>
      <c r="VHD397" s="477"/>
      <c r="VHG397" s="477"/>
      <c r="VHL397" s="477"/>
      <c r="VHO397" s="477"/>
      <c r="VHT397" s="477"/>
      <c r="VHW397" s="477"/>
      <c r="VIB397" s="477"/>
      <c r="VIE397" s="477"/>
      <c r="VIJ397" s="477"/>
      <c r="VIM397" s="477"/>
      <c r="VIR397" s="477"/>
      <c r="VIU397" s="477"/>
      <c r="VIZ397" s="477"/>
      <c r="VJC397" s="477"/>
      <c r="VJH397" s="477"/>
      <c r="VJK397" s="477"/>
      <c r="VJP397" s="477"/>
      <c r="VJS397" s="477"/>
      <c r="VJX397" s="477"/>
      <c r="VKA397" s="477"/>
      <c r="VKF397" s="477"/>
      <c r="VKI397" s="477"/>
      <c r="VKN397" s="477"/>
      <c r="VKQ397" s="477"/>
      <c r="VKV397" s="477"/>
      <c r="VKY397" s="477"/>
      <c r="VLD397" s="477"/>
      <c r="VLG397" s="477"/>
      <c r="VLL397" s="477"/>
      <c r="VLO397" s="477"/>
      <c r="VLT397" s="477"/>
      <c r="VLW397" s="477"/>
      <c r="VMB397" s="477"/>
      <c r="VME397" s="477"/>
      <c r="VMJ397" s="477"/>
      <c r="VMM397" s="477"/>
      <c r="VMR397" s="477"/>
      <c r="VMU397" s="477"/>
      <c r="VMZ397" s="477"/>
      <c r="VNC397" s="477"/>
      <c r="VNH397" s="477"/>
      <c r="VNK397" s="477"/>
      <c r="VNP397" s="477"/>
      <c r="VNS397" s="477"/>
      <c r="VNX397" s="477"/>
      <c r="VOA397" s="477"/>
      <c r="VOF397" s="477"/>
      <c r="VOI397" s="477"/>
      <c r="VON397" s="477"/>
      <c r="VOQ397" s="477"/>
      <c r="VOV397" s="477"/>
      <c r="VOY397" s="477"/>
      <c r="VPD397" s="477"/>
      <c r="VPG397" s="477"/>
      <c r="VPL397" s="477"/>
      <c r="VPO397" s="477"/>
      <c r="VPT397" s="477"/>
      <c r="VPW397" s="477"/>
      <c r="VQB397" s="477"/>
      <c r="VQE397" s="477"/>
      <c r="VQJ397" s="477"/>
      <c r="VQM397" s="477"/>
      <c r="VQR397" s="477"/>
      <c r="VQU397" s="477"/>
      <c r="VQZ397" s="477"/>
      <c r="VRC397" s="477"/>
      <c r="VRH397" s="477"/>
      <c r="VRK397" s="477"/>
      <c r="VRP397" s="477"/>
      <c r="VRS397" s="477"/>
      <c r="VRX397" s="477"/>
      <c r="VSA397" s="477"/>
      <c r="VSF397" s="477"/>
      <c r="VSI397" s="477"/>
      <c r="VSN397" s="477"/>
      <c r="VSQ397" s="477"/>
      <c r="VSV397" s="477"/>
      <c r="VSY397" s="477"/>
      <c r="VTD397" s="477"/>
      <c r="VTG397" s="477"/>
      <c r="VTL397" s="477"/>
      <c r="VTO397" s="477"/>
      <c r="VTT397" s="477"/>
      <c r="VTW397" s="477"/>
      <c r="VUB397" s="477"/>
      <c r="VUE397" s="477"/>
      <c r="VUJ397" s="477"/>
      <c r="VUM397" s="477"/>
      <c r="VUR397" s="477"/>
      <c r="VUU397" s="477"/>
      <c r="VUZ397" s="477"/>
      <c r="VVC397" s="477"/>
      <c r="VVH397" s="477"/>
      <c r="VVK397" s="477"/>
      <c r="VVP397" s="477"/>
      <c r="VVS397" s="477"/>
      <c r="VVX397" s="477"/>
      <c r="VWA397" s="477"/>
      <c r="VWF397" s="477"/>
      <c r="VWI397" s="477"/>
      <c r="VWN397" s="477"/>
      <c r="VWQ397" s="477"/>
      <c r="VWV397" s="477"/>
      <c r="VWY397" s="477"/>
      <c r="VXD397" s="477"/>
      <c r="VXG397" s="477"/>
      <c r="VXL397" s="477"/>
      <c r="VXO397" s="477"/>
      <c r="VXT397" s="477"/>
      <c r="VXW397" s="477"/>
      <c r="VYB397" s="477"/>
      <c r="VYE397" s="477"/>
      <c r="VYJ397" s="477"/>
      <c r="VYM397" s="477"/>
      <c r="VYR397" s="477"/>
      <c r="VYU397" s="477"/>
      <c r="VYZ397" s="477"/>
      <c r="VZC397" s="477"/>
      <c r="VZH397" s="477"/>
      <c r="VZK397" s="477"/>
      <c r="VZP397" s="477"/>
      <c r="VZS397" s="477"/>
      <c r="VZX397" s="477"/>
      <c r="WAA397" s="477"/>
      <c r="WAF397" s="477"/>
      <c r="WAI397" s="477"/>
      <c r="WAN397" s="477"/>
      <c r="WAQ397" s="477"/>
      <c r="WAV397" s="477"/>
      <c r="WAY397" s="477"/>
      <c r="WBD397" s="477"/>
      <c r="WBG397" s="477"/>
      <c r="WBL397" s="477"/>
      <c r="WBO397" s="477"/>
      <c r="WBT397" s="477"/>
      <c r="WBW397" s="477"/>
      <c r="WCB397" s="477"/>
      <c r="WCE397" s="477"/>
      <c r="WCJ397" s="477"/>
      <c r="WCM397" s="477"/>
      <c r="WCR397" s="477"/>
      <c r="WCU397" s="477"/>
      <c r="WCZ397" s="477"/>
      <c r="WDC397" s="477"/>
      <c r="WDH397" s="477"/>
      <c r="WDK397" s="477"/>
      <c r="WDP397" s="477"/>
      <c r="WDS397" s="477"/>
      <c r="WDX397" s="477"/>
      <c r="WEA397" s="477"/>
      <c r="WEF397" s="477"/>
      <c r="WEI397" s="477"/>
      <c r="WEN397" s="477"/>
      <c r="WEQ397" s="477"/>
      <c r="WEV397" s="477"/>
      <c r="WEY397" s="477"/>
      <c r="WFD397" s="477"/>
      <c r="WFG397" s="477"/>
      <c r="WFL397" s="477"/>
      <c r="WFO397" s="477"/>
      <c r="WFT397" s="477"/>
      <c r="WFW397" s="477"/>
      <c r="WGB397" s="477"/>
      <c r="WGE397" s="477"/>
      <c r="WGJ397" s="477"/>
      <c r="WGM397" s="477"/>
      <c r="WGR397" s="477"/>
      <c r="WGU397" s="477"/>
      <c r="WGZ397" s="477"/>
      <c r="WHC397" s="477"/>
      <c r="WHH397" s="477"/>
      <c r="WHK397" s="477"/>
      <c r="WHP397" s="477"/>
      <c r="WHS397" s="477"/>
      <c r="WHX397" s="477"/>
      <c r="WIA397" s="477"/>
      <c r="WIF397" s="477"/>
      <c r="WII397" s="477"/>
      <c r="WIN397" s="477"/>
      <c r="WIQ397" s="477"/>
      <c r="WIV397" s="477"/>
      <c r="WIY397" s="477"/>
      <c r="WJD397" s="477"/>
      <c r="WJG397" s="477"/>
      <c r="WJL397" s="477"/>
      <c r="WJO397" s="477"/>
      <c r="WJT397" s="477"/>
      <c r="WJW397" s="477"/>
      <c r="WKB397" s="477"/>
      <c r="WKE397" s="477"/>
      <c r="WKJ397" s="477"/>
      <c r="WKM397" s="477"/>
      <c r="WKR397" s="477"/>
      <c r="WKU397" s="477"/>
      <c r="WKZ397" s="477"/>
      <c r="WLC397" s="477"/>
      <c r="WLH397" s="477"/>
      <c r="WLK397" s="477"/>
      <c r="WLP397" s="477"/>
      <c r="WLS397" s="477"/>
      <c r="WLX397" s="477"/>
      <c r="WMA397" s="477"/>
      <c r="WMF397" s="477"/>
      <c r="WMI397" s="477"/>
      <c r="WMN397" s="477"/>
      <c r="WMQ397" s="477"/>
      <c r="WMV397" s="477"/>
      <c r="WMY397" s="477"/>
      <c r="WND397" s="477"/>
      <c r="WNG397" s="477"/>
      <c r="WNL397" s="477"/>
      <c r="WNO397" s="477"/>
      <c r="WNT397" s="477"/>
      <c r="WNW397" s="477"/>
      <c r="WOB397" s="477"/>
      <c r="WOE397" s="477"/>
      <c r="WOJ397" s="477"/>
      <c r="WOM397" s="477"/>
      <c r="WOR397" s="477"/>
      <c r="WOU397" s="477"/>
      <c r="WOZ397" s="477"/>
      <c r="WPC397" s="477"/>
      <c r="WPH397" s="477"/>
      <c r="WPK397" s="477"/>
      <c r="WPP397" s="477"/>
      <c r="WPS397" s="477"/>
      <c r="WPX397" s="477"/>
      <c r="WQA397" s="477"/>
      <c r="WQF397" s="477"/>
      <c r="WQI397" s="477"/>
      <c r="WQN397" s="477"/>
      <c r="WQQ397" s="477"/>
      <c r="WQV397" s="477"/>
      <c r="WQY397" s="477"/>
      <c r="WRD397" s="477"/>
      <c r="WRG397" s="477"/>
      <c r="WRL397" s="477"/>
      <c r="WRO397" s="477"/>
      <c r="WRT397" s="477"/>
      <c r="WRW397" s="477"/>
      <c r="WSB397" s="477"/>
      <c r="WSE397" s="477"/>
      <c r="WSJ397" s="477"/>
      <c r="WSM397" s="477"/>
      <c r="WSR397" s="477"/>
      <c r="WSU397" s="477"/>
      <c r="WSZ397" s="477"/>
      <c r="WTC397" s="477"/>
      <c r="WTH397" s="477"/>
      <c r="WTK397" s="477"/>
      <c r="WTP397" s="477"/>
      <c r="WTS397" s="477"/>
      <c r="WTX397" s="477"/>
      <c r="WUA397" s="477"/>
      <c r="WUF397" s="477"/>
      <c r="WUI397" s="477"/>
      <c r="WUN397" s="477"/>
      <c r="WUQ397" s="477"/>
      <c r="WUV397" s="477"/>
      <c r="WUY397" s="477"/>
      <c r="WVD397" s="477"/>
      <c r="WVG397" s="477"/>
      <c r="WVL397" s="477"/>
      <c r="WVO397" s="477"/>
      <c r="WVT397" s="477"/>
      <c r="WVW397" s="477"/>
      <c r="WWB397" s="477"/>
      <c r="WWE397" s="477"/>
      <c r="WWJ397" s="477"/>
      <c r="WWM397" s="477"/>
      <c r="WWR397" s="477"/>
      <c r="WWU397" s="477"/>
      <c r="WWZ397" s="477"/>
      <c r="WXC397" s="477"/>
      <c r="WXH397" s="477"/>
      <c r="WXK397" s="477"/>
      <c r="WXP397" s="477"/>
      <c r="WXS397" s="477"/>
      <c r="WXX397" s="477"/>
      <c r="WYA397" s="477"/>
      <c r="WYF397" s="477"/>
      <c r="WYI397" s="477"/>
      <c r="WYN397" s="477"/>
      <c r="WYQ397" s="477"/>
      <c r="WYV397" s="477"/>
      <c r="WYY397" s="477"/>
      <c r="WZD397" s="477"/>
      <c r="WZG397" s="477"/>
      <c r="WZL397" s="477"/>
      <c r="WZO397" s="477"/>
      <c r="WZT397" s="477"/>
      <c r="WZW397" s="477"/>
      <c r="XAB397" s="477"/>
      <c r="XAE397" s="477"/>
      <c r="XAJ397" s="477"/>
      <c r="XAM397" s="477"/>
      <c r="XAR397" s="477"/>
      <c r="XAU397" s="477"/>
      <c r="XAZ397" s="477"/>
      <c r="XBC397" s="477"/>
      <c r="XBH397" s="477"/>
      <c r="XBK397" s="477"/>
      <c r="XBP397" s="477"/>
      <c r="XBS397" s="477"/>
      <c r="XBX397" s="477"/>
      <c r="XCA397" s="477"/>
      <c r="XCF397" s="477"/>
      <c r="XCI397" s="477"/>
      <c r="XCN397" s="477"/>
      <c r="XCQ397" s="477"/>
      <c r="XCV397" s="477"/>
      <c r="XCY397" s="477"/>
      <c r="XDD397" s="477"/>
      <c r="XDG397" s="477"/>
      <c r="XDL397" s="477"/>
      <c r="XDO397" s="477"/>
      <c r="XDT397" s="477"/>
      <c r="XDW397" s="477"/>
      <c r="XEB397" s="477"/>
      <c r="XEE397" s="477"/>
      <c r="XEJ397" s="477"/>
      <c r="XEM397" s="477"/>
      <c r="XER397" s="477"/>
      <c r="XEU397" s="477"/>
      <c r="XEZ397" s="477"/>
      <c r="XFC397" s="477"/>
    </row>
    <row r="398" spans="1:1023 1028:2047 2052:3071 3076:4095 4100:5119 5124:6143 6148:7167 7172:8191 8196:9215 9220:10239 10244:11263 11268:12287 12292:13311 13316:14335 14340:15359 15364:16383" ht="210" x14ac:dyDescent="0.25">
      <c r="A398" s="35" t="str">
        <f>+'PAI 2025 GPS rempl2)'!A409</f>
        <v>71.2.1</v>
      </c>
      <c r="B398" s="60" t="str">
        <f>VLOOKUP(A398,'Dimensión 3-Gestión con Valor'!$B$10:$B$379,1,0)</f>
        <v>71.2.1</v>
      </c>
      <c r="C398" s="158" t="s">
        <v>1182</v>
      </c>
      <c r="D398" s="158">
        <v>4</v>
      </c>
      <c r="E398" s="158" t="s">
        <v>489</v>
      </c>
      <c r="F398" s="158" t="s">
        <v>1192</v>
      </c>
      <c r="G398" s="158" t="s">
        <v>19</v>
      </c>
      <c r="H398" s="158" t="s">
        <v>1795</v>
      </c>
      <c r="I398" s="158" t="s">
        <v>1795</v>
      </c>
      <c r="J398" s="158" t="s">
        <v>1795</v>
      </c>
      <c r="K398" s="158" t="s">
        <v>19</v>
      </c>
      <c r="L398" s="158" t="s">
        <v>19</v>
      </c>
      <c r="M398" s="158" t="s">
        <v>19</v>
      </c>
      <c r="N398" s="158" t="s">
        <v>720</v>
      </c>
      <c r="O398" s="158" t="s">
        <v>19</v>
      </c>
      <c r="P398" s="158" t="s">
        <v>330</v>
      </c>
      <c r="Q398" s="158">
        <v>30</v>
      </c>
      <c r="R398" s="158">
        <v>1</v>
      </c>
      <c r="S398" s="158" t="s">
        <v>487</v>
      </c>
      <c r="T398" s="158" t="s">
        <v>1193</v>
      </c>
      <c r="U398" s="165">
        <v>45691</v>
      </c>
      <c r="V398" s="165">
        <v>45747</v>
      </c>
      <c r="W398" s="158" t="s">
        <v>1182</v>
      </c>
      <c r="X398" s="359">
        <v>6</v>
      </c>
      <c r="Y398" s="158">
        <v>100</v>
      </c>
      <c r="Z398" s="158" t="s">
        <v>2559</v>
      </c>
      <c r="AA398" s="165">
        <v>45747</v>
      </c>
      <c r="AB398" s="158">
        <v>100</v>
      </c>
      <c r="AC398" s="158" t="s">
        <v>2560</v>
      </c>
      <c r="AD398" s="165">
        <v>45747</v>
      </c>
      <c r="AE398" s="158">
        <v>100</v>
      </c>
      <c r="AF398" s="158">
        <v>6</v>
      </c>
    </row>
    <row r="399" spans="1:1023 1028:2047 2052:3071 3076:4095 4100:5119 5124:6143 6148:7167 7172:8191 8196:9215 9220:10239 10244:11263 11268:12287 12292:13311 13316:14335 14340:15359 15364:16383" ht="45" x14ac:dyDescent="0.25">
      <c r="A399" s="35" t="str">
        <f>+'PAI 2025 GPS rempl2)'!A410</f>
        <v>71.2.2</v>
      </c>
      <c r="B399" s="60" t="str">
        <f>VLOOKUP(A399,'Dimensión 3-Gestión con Valor'!$B$10:$B$379,1,0)</f>
        <v>71.2.2</v>
      </c>
      <c r="C399" s="158" t="s">
        <v>1182</v>
      </c>
      <c r="D399" s="158">
        <v>4</v>
      </c>
      <c r="E399" s="158" t="s">
        <v>489</v>
      </c>
      <c r="F399" s="158" t="s">
        <v>1194</v>
      </c>
      <c r="G399" s="158" t="s">
        <v>19</v>
      </c>
      <c r="H399" s="158" t="s">
        <v>1795</v>
      </c>
      <c r="I399" s="158" t="s">
        <v>1795</v>
      </c>
      <c r="J399" s="158" t="s">
        <v>1795</v>
      </c>
      <c r="K399" s="158" t="s">
        <v>19</v>
      </c>
      <c r="L399" s="158" t="s">
        <v>19</v>
      </c>
      <c r="M399" s="158" t="s">
        <v>19</v>
      </c>
      <c r="N399" s="158" t="s">
        <v>720</v>
      </c>
      <c r="O399" s="158" t="s">
        <v>19</v>
      </c>
      <c r="P399" s="158" t="s">
        <v>331</v>
      </c>
      <c r="Q399" s="158">
        <v>60</v>
      </c>
      <c r="R399" s="158">
        <v>1</v>
      </c>
      <c r="S399" s="158" t="s">
        <v>487</v>
      </c>
      <c r="T399" s="158" t="s">
        <v>1195</v>
      </c>
      <c r="U399" s="165">
        <v>45748</v>
      </c>
      <c r="V399" s="165">
        <v>45989</v>
      </c>
      <c r="W399" s="158" t="s">
        <v>1182</v>
      </c>
      <c r="X399" s="359">
        <v>12</v>
      </c>
      <c r="Y399" s="158">
        <v>0</v>
      </c>
      <c r="Z399" s="158">
        <v>0</v>
      </c>
      <c r="AA399" s="165"/>
      <c r="AB399" s="158">
        <v>0</v>
      </c>
      <c r="AC399" s="158">
        <v>0</v>
      </c>
      <c r="AD399" s="165"/>
      <c r="AE399" s="158"/>
      <c r="AF399" s="158">
        <v>0</v>
      </c>
    </row>
    <row r="400" spans="1:1023 1028:2047 2052:3071 3076:4095 4100:5119 5124:6143 6148:7167 7172:8191 8196:9215 9220:10239 10244:11263 11268:12287 12292:13311 13316:14335 14340:15359 15364:16383" ht="285" x14ac:dyDescent="0.25">
      <c r="A400" s="35" t="str">
        <f>+'PAI 2025 GPS rempl2)'!A411</f>
        <v>71.2.3</v>
      </c>
      <c r="B400" s="60" t="str">
        <f>VLOOKUP(A400,'Dimensión 3-Gestión con Valor'!$B$10:$B$379,1,0)</f>
        <v>71.2.3</v>
      </c>
      <c r="C400" s="158" t="s">
        <v>1182</v>
      </c>
      <c r="D400" s="158">
        <v>4</v>
      </c>
      <c r="E400" s="158" t="s">
        <v>489</v>
      </c>
      <c r="F400" s="158" t="s">
        <v>1196</v>
      </c>
      <c r="G400" s="158" t="s">
        <v>19</v>
      </c>
      <c r="H400" s="158">
        <v>0</v>
      </c>
      <c r="I400" s="158">
        <v>0</v>
      </c>
      <c r="J400" s="158">
        <v>0</v>
      </c>
      <c r="K400" s="158" t="s">
        <v>19</v>
      </c>
      <c r="L400" s="158" t="s">
        <v>19</v>
      </c>
      <c r="M400" s="158" t="s">
        <v>19</v>
      </c>
      <c r="N400" s="158" t="s">
        <v>720</v>
      </c>
      <c r="O400" s="158" t="s">
        <v>19</v>
      </c>
      <c r="P400" s="158" t="s">
        <v>332</v>
      </c>
      <c r="Q400" s="158">
        <v>10</v>
      </c>
      <c r="R400" s="158">
        <v>100</v>
      </c>
      <c r="S400" s="158" t="s">
        <v>515</v>
      </c>
      <c r="T400" s="158" t="s">
        <v>1807</v>
      </c>
      <c r="U400" s="165">
        <v>45748</v>
      </c>
      <c r="V400" s="165">
        <v>45989</v>
      </c>
      <c r="W400" s="158" t="s">
        <v>1182</v>
      </c>
      <c r="X400" s="359">
        <v>2</v>
      </c>
      <c r="Y400" s="158">
        <v>60</v>
      </c>
      <c r="Z400" s="158" t="s">
        <v>2557</v>
      </c>
      <c r="AA400" s="165"/>
      <c r="AB400" s="158">
        <v>60</v>
      </c>
      <c r="AC400" s="158" t="s">
        <v>2561</v>
      </c>
      <c r="AD400" s="165"/>
      <c r="AE400" s="158"/>
      <c r="AF400" s="158">
        <v>1.2</v>
      </c>
    </row>
    <row r="401" spans="1:1023 1028:2047 2052:3071 3076:4095 4100:5119 5124:6143 6148:7167 7172:8191 8196:9215 9220:10239 10244:11263 11268:12287 12292:13311 13316:14335 14340:15359 15364:16383" ht="34.5" customHeight="1" x14ac:dyDescent="0.25">
      <c r="A401" s="359" t="str">
        <f>+'PAI 2025 GPS rempl2)'!A412</f>
        <v>71.3</v>
      </c>
      <c r="B401" s="359" t="str">
        <f>VLOOKUP(A401,'Dimensión 3-Gestión con Valor'!$B$10:$B$379,1,0)</f>
        <v>71.3</v>
      </c>
      <c r="C401" s="360" t="s">
        <v>1182</v>
      </c>
      <c r="D401" s="359">
        <v>4</v>
      </c>
      <c r="E401" s="359" t="s">
        <v>482</v>
      </c>
      <c r="F401" s="360" t="s">
        <v>1197</v>
      </c>
      <c r="G401" s="359" t="s">
        <v>1795</v>
      </c>
      <c r="H401" s="359" t="s">
        <v>1795</v>
      </c>
      <c r="I401" s="359" t="s">
        <v>1795</v>
      </c>
      <c r="J401" s="359" t="s">
        <v>1795</v>
      </c>
      <c r="K401" s="360" t="s">
        <v>19</v>
      </c>
      <c r="L401" s="359" t="s">
        <v>485</v>
      </c>
      <c r="M401" s="359" t="s">
        <v>22</v>
      </c>
      <c r="N401" s="360" t="s">
        <v>636</v>
      </c>
      <c r="O401" s="359">
        <v>0</v>
      </c>
      <c r="P401" s="359" t="s">
        <v>1831</v>
      </c>
      <c r="Q401" s="359">
        <v>20</v>
      </c>
      <c r="R401" s="359">
        <v>100</v>
      </c>
      <c r="S401" s="360" t="s">
        <v>515</v>
      </c>
      <c r="T401" s="359" t="s">
        <v>1832</v>
      </c>
      <c r="U401" s="360">
        <v>45705</v>
      </c>
      <c r="V401" s="360">
        <v>46003</v>
      </c>
      <c r="W401" s="359" t="s">
        <v>1182</v>
      </c>
      <c r="X401" s="359">
        <v>20</v>
      </c>
      <c r="Y401" s="359">
        <v>15</v>
      </c>
      <c r="Z401" s="359" t="s">
        <v>2562</v>
      </c>
      <c r="AA401" s="360"/>
      <c r="AB401" s="370">
        <v>15</v>
      </c>
      <c r="AC401" s="359" t="s">
        <v>2563</v>
      </c>
      <c r="AD401" s="360"/>
      <c r="AE401" s="368"/>
      <c r="AF401" s="359">
        <v>3</v>
      </c>
      <c r="AJ401" s="477"/>
      <c r="AM401" s="477"/>
      <c r="AR401" s="477"/>
      <c r="AU401" s="477"/>
      <c r="AZ401" s="477"/>
      <c r="BC401" s="477"/>
      <c r="BH401" s="477"/>
      <c r="BK401" s="477"/>
      <c r="BP401" s="477"/>
      <c r="BS401" s="477"/>
      <c r="BX401" s="477"/>
      <c r="CA401" s="477"/>
      <c r="CF401" s="477"/>
      <c r="CI401" s="477"/>
      <c r="CN401" s="477"/>
      <c r="CQ401" s="477"/>
      <c r="CV401" s="477"/>
      <c r="CY401" s="477"/>
      <c r="DD401" s="477"/>
      <c r="DG401" s="477"/>
      <c r="DL401" s="477"/>
      <c r="DO401" s="477"/>
      <c r="DT401" s="477"/>
      <c r="DW401" s="477"/>
      <c r="EB401" s="477"/>
      <c r="EE401" s="477"/>
      <c r="EJ401" s="477"/>
      <c r="EM401" s="477"/>
      <c r="ER401" s="477"/>
      <c r="EU401" s="477"/>
      <c r="EZ401" s="477"/>
      <c r="FC401" s="477"/>
      <c r="FH401" s="477"/>
      <c r="FK401" s="477"/>
      <c r="FP401" s="477"/>
      <c r="FS401" s="477"/>
      <c r="FX401" s="477"/>
      <c r="GA401" s="477"/>
      <c r="GF401" s="477"/>
      <c r="GI401" s="477"/>
      <c r="GN401" s="477"/>
      <c r="GQ401" s="477"/>
      <c r="GV401" s="477"/>
      <c r="GY401" s="477"/>
      <c r="HD401" s="477"/>
      <c r="HG401" s="477"/>
      <c r="HL401" s="477"/>
      <c r="HO401" s="477"/>
      <c r="HT401" s="477"/>
      <c r="HW401" s="477"/>
      <c r="IB401" s="477"/>
      <c r="IE401" s="477"/>
      <c r="IJ401" s="477"/>
      <c r="IM401" s="477"/>
      <c r="IR401" s="477"/>
      <c r="IU401" s="477"/>
      <c r="IZ401" s="477"/>
      <c r="JC401" s="477"/>
      <c r="JH401" s="477"/>
      <c r="JK401" s="477"/>
      <c r="JP401" s="477"/>
      <c r="JS401" s="477"/>
      <c r="JX401" s="477"/>
      <c r="KA401" s="477"/>
      <c r="KF401" s="477"/>
      <c r="KI401" s="477"/>
      <c r="KN401" s="477"/>
      <c r="KQ401" s="477"/>
      <c r="KV401" s="477"/>
      <c r="KY401" s="477"/>
      <c r="LD401" s="477"/>
      <c r="LG401" s="477"/>
      <c r="LL401" s="477"/>
      <c r="LO401" s="477"/>
      <c r="LT401" s="477"/>
      <c r="LW401" s="477"/>
      <c r="MB401" s="477"/>
      <c r="ME401" s="477"/>
      <c r="MJ401" s="477"/>
      <c r="MM401" s="477"/>
      <c r="MR401" s="477"/>
      <c r="MU401" s="477"/>
      <c r="MZ401" s="477"/>
      <c r="NC401" s="477"/>
      <c r="NH401" s="477"/>
      <c r="NK401" s="477"/>
      <c r="NP401" s="477"/>
      <c r="NS401" s="477"/>
      <c r="NX401" s="477"/>
      <c r="OA401" s="477"/>
      <c r="OF401" s="477"/>
      <c r="OI401" s="477"/>
      <c r="ON401" s="477"/>
      <c r="OQ401" s="477"/>
      <c r="OV401" s="477"/>
      <c r="OY401" s="477"/>
      <c r="PD401" s="477"/>
      <c r="PG401" s="477"/>
      <c r="PL401" s="477"/>
      <c r="PO401" s="477"/>
      <c r="PT401" s="477"/>
      <c r="PW401" s="477"/>
      <c r="QB401" s="477"/>
      <c r="QE401" s="477"/>
      <c r="QJ401" s="477"/>
      <c r="QM401" s="477"/>
      <c r="QR401" s="477"/>
      <c r="QU401" s="477"/>
      <c r="QZ401" s="477"/>
      <c r="RC401" s="477"/>
      <c r="RH401" s="477"/>
      <c r="RK401" s="477"/>
      <c r="RP401" s="477"/>
      <c r="RS401" s="477"/>
      <c r="RX401" s="477"/>
      <c r="SA401" s="477"/>
      <c r="SF401" s="477"/>
      <c r="SI401" s="477"/>
      <c r="SN401" s="477"/>
      <c r="SQ401" s="477"/>
      <c r="SV401" s="477"/>
      <c r="SY401" s="477"/>
      <c r="TD401" s="477"/>
      <c r="TG401" s="477"/>
      <c r="TL401" s="477"/>
      <c r="TO401" s="477"/>
      <c r="TT401" s="477"/>
      <c r="TW401" s="477"/>
      <c r="UB401" s="477"/>
      <c r="UE401" s="477"/>
      <c r="UJ401" s="477"/>
      <c r="UM401" s="477"/>
      <c r="UR401" s="477"/>
      <c r="UU401" s="477"/>
      <c r="UZ401" s="477"/>
      <c r="VC401" s="477"/>
      <c r="VH401" s="477"/>
      <c r="VK401" s="477"/>
      <c r="VP401" s="477"/>
      <c r="VS401" s="477"/>
      <c r="VX401" s="477"/>
      <c r="WA401" s="477"/>
      <c r="WF401" s="477"/>
      <c r="WI401" s="477"/>
      <c r="WN401" s="477"/>
      <c r="WQ401" s="477"/>
      <c r="WV401" s="477"/>
      <c r="WY401" s="477"/>
      <c r="XD401" s="477"/>
      <c r="XG401" s="477"/>
      <c r="XL401" s="477"/>
      <c r="XO401" s="477"/>
      <c r="XT401" s="477"/>
      <c r="XW401" s="477"/>
      <c r="YB401" s="477"/>
      <c r="YE401" s="477"/>
      <c r="YJ401" s="477"/>
      <c r="YM401" s="477"/>
      <c r="YR401" s="477"/>
      <c r="YU401" s="477"/>
      <c r="YZ401" s="477"/>
      <c r="ZC401" s="477"/>
      <c r="ZH401" s="477"/>
      <c r="ZK401" s="477"/>
      <c r="ZP401" s="477"/>
      <c r="ZS401" s="477"/>
      <c r="ZX401" s="477"/>
      <c r="AAA401" s="477"/>
      <c r="AAF401" s="477"/>
      <c r="AAI401" s="477"/>
      <c r="AAN401" s="477"/>
      <c r="AAQ401" s="477"/>
      <c r="AAV401" s="477"/>
      <c r="AAY401" s="477"/>
      <c r="ABD401" s="477"/>
      <c r="ABG401" s="477"/>
      <c r="ABL401" s="477"/>
      <c r="ABO401" s="477"/>
      <c r="ABT401" s="477"/>
      <c r="ABW401" s="477"/>
      <c r="ACB401" s="477"/>
      <c r="ACE401" s="477"/>
      <c r="ACJ401" s="477"/>
      <c r="ACM401" s="477"/>
      <c r="ACR401" s="477"/>
      <c r="ACU401" s="477"/>
      <c r="ACZ401" s="477"/>
      <c r="ADC401" s="477"/>
      <c r="ADH401" s="477"/>
      <c r="ADK401" s="477"/>
      <c r="ADP401" s="477"/>
      <c r="ADS401" s="477"/>
      <c r="ADX401" s="477"/>
      <c r="AEA401" s="477"/>
      <c r="AEF401" s="477"/>
      <c r="AEI401" s="477"/>
      <c r="AEN401" s="477"/>
      <c r="AEQ401" s="477"/>
      <c r="AEV401" s="477"/>
      <c r="AEY401" s="477"/>
      <c r="AFD401" s="477"/>
      <c r="AFG401" s="477"/>
      <c r="AFL401" s="477"/>
      <c r="AFO401" s="477"/>
      <c r="AFT401" s="477"/>
      <c r="AFW401" s="477"/>
      <c r="AGB401" s="477"/>
      <c r="AGE401" s="477"/>
      <c r="AGJ401" s="477"/>
      <c r="AGM401" s="477"/>
      <c r="AGR401" s="477"/>
      <c r="AGU401" s="477"/>
      <c r="AGZ401" s="477"/>
      <c r="AHC401" s="477"/>
      <c r="AHH401" s="477"/>
      <c r="AHK401" s="477"/>
      <c r="AHP401" s="477"/>
      <c r="AHS401" s="477"/>
      <c r="AHX401" s="477"/>
      <c r="AIA401" s="477"/>
      <c r="AIF401" s="477"/>
      <c r="AII401" s="477"/>
      <c r="AIN401" s="477"/>
      <c r="AIQ401" s="477"/>
      <c r="AIV401" s="477"/>
      <c r="AIY401" s="477"/>
      <c r="AJD401" s="477"/>
      <c r="AJG401" s="477"/>
      <c r="AJL401" s="477"/>
      <c r="AJO401" s="477"/>
      <c r="AJT401" s="477"/>
      <c r="AJW401" s="477"/>
      <c r="AKB401" s="477"/>
      <c r="AKE401" s="477"/>
      <c r="AKJ401" s="477"/>
      <c r="AKM401" s="477"/>
      <c r="AKR401" s="477"/>
      <c r="AKU401" s="477"/>
      <c r="AKZ401" s="477"/>
      <c r="ALC401" s="477"/>
      <c r="ALH401" s="477"/>
      <c r="ALK401" s="477"/>
      <c r="ALP401" s="477"/>
      <c r="ALS401" s="477"/>
      <c r="ALX401" s="477"/>
      <c r="AMA401" s="477"/>
      <c r="AMF401" s="477"/>
      <c r="AMI401" s="477"/>
      <c r="AMN401" s="477"/>
      <c r="AMQ401" s="477"/>
      <c r="AMV401" s="477"/>
      <c r="AMY401" s="477"/>
      <c r="AND401" s="477"/>
      <c r="ANG401" s="477"/>
      <c r="ANL401" s="477"/>
      <c r="ANO401" s="477"/>
      <c r="ANT401" s="477"/>
      <c r="ANW401" s="477"/>
      <c r="AOB401" s="477"/>
      <c r="AOE401" s="477"/>
      <c r="AOJ401" s="477"/>
      <c r="AOM401" s="477"/>
      <c r="AOR401" s="477"/>
      <c r="AOU401" s="477"/>
      <c r="AOZ401" s="477"/>
      <c r="APC401" s="477"/>
      <c r="APH401" s="477"/>
      <c r="APK401" s="477"/>
      <c r="APP401" s="477"/>
      <c r="APS401" s="477"/>
      <c r="APX401" s="477"/>
      <c r="AQA401" s="477"/>
      <c r="AQF401" s="477"/>
      <c r="AQI401" s="477"/>
      <c r="AQN401" s="477"/>
      <c r="AQQ401" s="477"/>
      <c r="AQV401" s="477"/>
      <c r="AQY401" s="477"/>
      <c r="ARD401" s="477"/>
      <c r="ARG401" s="477"/>
      <c r="ARL401" s="477"/>
      <c r="ARO401" s="477"/>
      <c r="ART401" s="477"/>
      <c r="ARW401" s="477"/>
      <c r="ASB401" s="477"/>
      <c r="ASE401" s="477"/>
      <c r="ASJ401" s="477"/>
      <c r="ASM401" s="477"/>
      <c r="ASR401" s="477"/>
      <c r="ASU401" s="477"/>
      <c r="ASZ401" s="477"/>
      <c r="ATC401" s="477"/>
      <c r="ATH401" s="477"/>
      <c r="ATK401" s="477"/>
      <c r="ATP401" s="477"/>
      <c r="ATS401" s="477"/>
      <c r="ATX401" s="477"/>
      <c r="AUA401" s="477"/>
      <c r="AUF401" s="477"/>
      <c r="AUI401" s="477"/>
      <c r="AUN401" s="477"/>
      <c r="AUQ401" s="477"/>
      <c r="AUV401" s="477"/>
      <c r="AUY401" s="477"/>
      <c r="AVD401" s="477"/>
      <c r="AVG401" s="477"/>
      <c r="AVL401" s="477"/>
      <c r="AVO401" s="477"/>
      <c r="AVT401" s="477"/>
      <c r="AVW401" s="477"/>
      <c r="AWB401" s="477"/>
      <c r="AWE401" s="477"/>
      <c r="AWJ401" s="477"/>
      <c r="AWM401" s="477"/>
      <c r="AWR401" s="477"/>
      <c r="AWU401" s="477"/>
      <c r="AWZ401" s="477"/>
      <c r="AXC401" s="477"/>
      <c r="AXH401" s="477"/>
      <c r="AXK401" s="477"/>
      <c r="AXP401" s="477"/>
      <c r="AXS401" s="477"/>
      <c r="AXX401" s="477"/>
      <c r="AYA401" s="477"/>
      <c r="AYF401" s="477"/>
      <c r="AYI401" s="477"/>
      <c r="AYN401" s="477"/>
      <c r="AYQ401" s="477"/>
      <c r="AYV401" s="477"/>
      <c r="AYY401" s="477"/>
      <c r="AZD401" s="477"/>
      <c r="AZG401" s="477"/>
      <c r="AZL401" s="477"/>
      <c r="AZO401" s="477"/>
      <c r="AZT401" s="477"/>
      <c r="AZW401" s="477"/>
      <c r="BAB401" s="477"/>
      <c r="BAE401" s="477"/>
      <c r="BAJ401" s="477"/>
      <c r="BAM401" s="477"/>
      <c r="BAR401" s="477"/>
      <c r="BAU401" s="477"/>
      <c r="BAZ401" s="477"/>
      <c r="BBC401" s="477"/>
      <c r="BBH401" s="477"/>
      <c r="BBK401" s="477"/>
      <c r="BBP401" s="477"/>
      <c r="BBS401" s="477"/>
      <c r="BBX401" s="477"/>
      <c r="BCA401" s="477"/>
      <c r="BCF401" s="477"/>
      <c r="BCI401" s="477"/>
      <c r="BCN401" s="477"/>
      <c r="BCQ401" s="477"/>
      <c r="BCV401" s="477"/>
      <c r="BCY401" s="477"/>
      <c r="BDD401" s="477"/>
      <c r="BDG401" s="477"/>
      <c r="BDL401" s="477"/>
      <c r="BDO401" s="477"/>
      <c r="BDT401" s="477"/>
      <c r="BDW401" s="477"/>
      <c r="BEB401" s="477"/>
      <c r="BEE401" s="477"/>
      <c r="BEJ401" s="477"/>
      <c r="BEM401" s="477"/>
      <c r="BER401" s="477"/>
      <c r="BEU401" s="477"/>
      <c r="BEZ401" s="477"/>
      <c r="BFC401" s="477"/>
      <c r="BFH401" s="477"/>
      <c r="BFK401" s="477"/>
      <c r="BFP401" s="477"/>
      <c r="BFS401" s="477"/>
      <c r="BFX401" s="477"/>
      <c r="BGA401" s="477"/>
      <c r="BGF401" s="477"/>
      <c r="BGI401" s="477"/>
      <c r="BGN401" s="477"/>
      <c r="BGQ401" s="477"/>
      <c r="BGV401" s="477"/>
      <c r="BGY401" s="477"/>
      <c r="BHD401" s="477"/>
      <c r="BHG401" s="477"/>
      <c r="BHL401" s="477"/>
      <c r="BHO401" s="477"/>
      <c r="BHT401" s="477"/>
      <c r="BHW401" s="477"/>
      <c r="BIB401" s="477"/>
      <c r="BIE401" s="477"/>
      <c r="BIJ401" s="477"/>
      <c r="BIM401" s="477"/>
      <c r="BIR401" s="477"/>
      <c r="BIU401" s="477"/>
      <c r="BIZ401" s="477"/>
      <c r="BJC401" s="477"/>
      <c r="BJH401" s="477"/>
      <c r="BJK401" s="477"/>
      <c r="BJP401" s="477"/>
      <c r="BJS401" s="477"/>
      <c r="BJX401" s="477"/>
      <c r="BKA401" s="477"/>
      <c r="BKF401" s="477"/>
      <c r="BKI401" s="477"/>
      <c r="BKN401" s="477"/>
      <c r="BKQ401" s="477"/>
      <c r="BKV401" s="477"/>
      <c r="BKY401" s="477"/>
      <c r="BLD401" s="477"/>
      <c r="BLG401" s="477"/>
      <c r="BLL401" s="477"/>
      <c r="BLO401" s="477"/>
      <c r="BLT401" s="477"/>
      <c r="BLW401" s="477"/>
      <c r="BMB401" s="477"/>
      <c r="BME401" s="477"/>
      <c r="BMJ401" s="477"/>
      <c r="BMM401" s="477"/>
      <c r="BMR401" s="477"/>
      <c r="BMU401" s="477"/>
      <c r="BMZ401" s="477"/>
      <c r="BNC401" s="477"/>
      <c r="BNH401" s="477"/>
      <c r="BNK401" s="477"/>
      <c r="BNP401" s="477"/>
      <c r="BNS401" s="477"/>
      <c r="BNX401" s="477"/>
      <c r="BOA401" s="477"/>
      <c r="BOF401" s="477"/>
      <c r="BOI401" s="477"/>
      <c r="BON401" s="477"/>
      <c r="BOQ401" s="477"/>
      <c r="BOV401" s="477"/>
      <c r="BOY401" s="477"/>
      <c r="BPD401" s="477"/>
      <c r="BPG401" s="477"/>
      <c r="BPL401" s="477"/>
      <c r="BPO401" s="477"/>
      <c r="BPT401" s="477"/>
      <c r="BPW401" s="477"/>
      <c r="BQB401" s="477"/>
      <c r="BQE401" s="477"/>
      <c r="BQJ401" s="477"/>
      <c r="BQM401" s="477"/>
      <c r="BQR401" s="477"/>
      <c r="BQU401" s="477"/>
      <c r="BQZ401" s="477"/>
      <c r="BRC401" s="477"/>
      <c r="BRH401" s="477"/>
      <c r="BRK401" s="477"/>
      <c r="BRP401" s="477"/>
      <c r="BRS401" s="477"/>
      <c r="BRX401" s="477"/>
      <c r="BSA401" s="477"/>
      <c r="BSF401" s="477"/>
      <c r="BSI401" s="477"/>
      <c r="BSN401" s="477"/>
      <c r="BSQ401" s="477"/>
      <c r="BSV401" s="477"/>
      <c r="BSY401" s="477"/>
      <c r="BTD401" s="477"/>
      <c r="BTG401" s="477"/>
      <c r="BTL401" s="477"/>
      <c r="BTO401" s="477"/>
      <c r="BTT401" s="477"/>
      <c r="BTW401" s="477"/>
      <c r="BUB401" s="477"/>
      <c r="BUE401" s="477"/>
      <c r="BUJ401" s="477"/>
      <c r="BUM401" s="477"/>
      <c r="BUR401" s="477"/>
      <c r="BUU401" s="477"/>
      <c r="BUZ401" s="477"/>
      <c r="BVC401" s="477"/>
      <c r="BVH401" s="477"/>
      <c r="BVK401" s="477"/>
      <c r="BVP401" s="477"/>
      <c r="BVS401" s="477"/>
      <c r="BVX401" s="477"/>
      <c r="BWA401" s="477"/>
      <c r="BWF401" s="477"/>
      <c r="BWI401" s="477"/>
      <c r="BWN401" s="477"/>
      <c r="BWQ401" s="477"/>
      <c r="BWV401" s="477"/>
      <c r="BWY401" s="477"/>
      <c r="BXD401" s="477"/>
      <c r="BXG401" s="477"/>
      <c r="BXL401" s="477"/>
      <c r="BXO401" s="477"/>
      <c r="BXT401" s="477"/>
      <c r="BXW401" s="477"/>
      <c r="BYB401" s="477"/>
      <c r="BYE401" s="477"/>
      <c r="BYJ401" s="477"/>
      <c r="BYM401" s="477"/>
      <c r="BYR401" s="477"/>
      <c r="BYU401" s="477"/>
      <c r="BYZ401" s="477"/>
      <c r="BZC401" s="477"/>
      <c r="BZH401" s="477"/>
      <c r="BZK401" s="477"/>
      <c r="BZP401" s="477"/>
      <c r="BZS401" s="477"/>
      <c r="BZX401" s="477"/>
      <c r="CAA401" s="477"/>
      <c r="CAF401" s="477"/>
      <c r="CAI401" s="477"/>
      <c r="CAN401" s="477"/>
      <c r="CAQ401" s="477"/>
      <c r="CAV401" s="477"/>
      <c r="CAY401" s="477"/>
      <c r="CBD401" s="477"/>
      <c r="CBG401" s="477"/>
      <c r="CBL401" s="477"/>
      <c r="CBO401" s="477"/>
      <c r="CBT401" s="477"/>
      <c r="CBW401" s="477"/>
      <c r="CCB401" s="477"/>
      <c r="CCE401" s="477"/>
      <c r="CCJ401" s="477"/>
      <c r="CCM401" s="477"/>
      <c r="CCR401" s="477"/>
      <c r="CCU401" s="477"/>
      <c r="CCZ401" s="477"/>
      <c r="CDC401" s="477"/>
      <c r="CDH401" s="477"/>
      <c r="CDK401" s="477"/>
      <c r="CDP401" s="477"/>
      <c r="CDS401" s="477"/>
      <c r="CDX401" s="477"/>
      <c r="CEA401" s="477"/>
      <c r="CEF401" s="477"/>
      <c r="CEI401" s="477"/>
      <c r="CEN401" s="477"/>
      <c r="CEQ401" s="477"/>
      <c r="CEV401" s="477"/>
      <c r="CEY401" s="477"/>
      <c r="CFD401" s="477"/>
      <c r="CFG401" s="477"/>
      <c r="CFL401" s="477"/>
      <c r="CFO401" s="477"/>
      <c r="CFT401" s="477"/>
      <c r="CFW401" s="477"/>
      <c r="CGB401" s="477"/>
      <c r="CGE401" s="477"/>
      <c r="CGJ401" s="477"/>
      <c r="CGM401" s="477"/>
      <c r="CGR401" s="477"/>
      <c r="CGU401" s="477"/>
      <c r="CGZ401" s="477"/>
      <c r="CHC401" s="477"/>
      <c r="CHH401" s="477"/>
      <c r="CHK401" s="477"/>
      <c r="CHP401" s="477"/>
      <c r="CHS401" s="477"/>
      <c r="CHX401" s="477"/>
      <c r="CIA401" s="477"/>
      <c r="CIF401" s="477"/>
      <c r="CII401" s="477"/>
      <c r="CIN401" s="477"/>
      <c r="CIQ401" s="477"/>
      <c r="CIV401" s="477"/>
      <c r="CIY401" s="477"/>
      <c r="CJD401" s="477"/>
      <c r="CJG401" s="477"/>
      <c r="CJL401" s="477"/>
      <c r="CJO401" s="477"/>
      <c r="CJT401" s="477"/>
      <c r="CJW401" s="477"/>
      <c r="CKB401" s="477"/>
      <c r="CKE401" s="477"/>
      <c r="CKJ401" s="477"/>
      <c r="CKM401" s="477"/>
      <c r="CKR401" s="477"/>
      <c r="CKU401" s="477"/>
      <c r="CKZ401" s="477"/>
      <c r="CLC401" s="477"/>
      <c r="CLH401" s="477"/>
      <c r="CLK401" s="477"/>
      <c r="CLP401" s="477"/>
      <c r="CLS401" s="477"/>
      <c r="CLX401" s="477"/>
      <c r="CMA401" s="477"/>
      <c r="CMF401" s="477"/>
      <c r="CMI401" s="477"/>
      <c r="CMN401" s="477"/>
      <c r="CMQ401" s="477"/>
      <c r="CMV401" s="477"/>
      <c r="CMY401" s="477"/>
      <c r="CND401" s="477"/>
      <c r="CNG401" s="477"/>
      <c r="CNL401" s="477"/>
      <c r="CNO401" s="477"/>
      <c r="CNT401" s="477"/>
      <c r="CNW401" s="477"/>
      <c r="COB401" s="477"/>
      <c r="COE401" s="477"/>
      <c r="COJ401" s="477"/>
      <c r="COM401" s="477"/>
      <c r="COR401" s="477"/>
      <c r="COU401" s="477"/>
      <c r="COZ401" s="477"/>
      <c r="CPC401" s="477"/>
      <c r="CPH401" s="477"/>
      <c r="CPK401" s="477"/>
      <c r="CPP401" s="477"/>
      <c r="CPS401" s="477"/>
      <c r="CPX401" s="477"/>
      <c r="CQA401" s="477"/>
      <c r="CQF401" s="477"/>
      <c r="CQI401" s="477"/>
      <c r="CQN401" s="477"/>
      <c r="CQQ401" s="477"/>
      <c r="CQV401" s="477"/>
      <c r="CQY401" s="477"/>
      <c r="CRD401" s="477"/>
      <c r="CRG401" s="477"/>
      <c r="CRL401" s="477"/>
      <c r="CRO401" s="477"/>
      <c r="CRT401" s="477"/>
      <c r="CRW401" s="477"/>
      <c r="CSB401" s="477"/>
      <c r="CSE401" s="477"/>
      <c r="CSJ401" s="477"/>
      <c r="CSM401" s="477"/>
      <c r="CSR401" s="477"/>
      <c r="CSU401" s="477"/>
      <c r="CSZ401" s="477"/>
      <c r="CTC401" s="477"/>
      <c r="CTH401" s="477"/>
      <c r="CTK401" s="477"/>
      <c r="CTP401" s="477"/>
      <c r="CTS401" s="477"/>
      <c r="CTX401" s="477"/>
      <c r="CUA401" s="477"/>
      <c r="CUF401" s="477"/>
      <c r="CUI401" s="477"/>
      <c r="CUN401" s="477"/>
      <c r="CUQ401" s="477"/>
      <c r="CUV401" s="477"/>
      <c r="CUY401" s="477"/>
      <c r="CVD401" s="477"/>
      <c r="CVG401" s="477"/>
      <c r="CVL401" s="477"/>
      <c r="CVO401" s="477"/>
      <c r="CVT401" s="477"/>
      <c r="CVW401" s="477"/>
      <c r="CWB401" s="477"/>
      <c r="CWE401" s="477"/>
      <c r="CWJ401" s="477"/>
      <c r="CWM401" s="477"/>
      <c r="CWR401" s="477"/>
      <c r="CWU401" s="477"/>
      <c r="CWZ401" s="477"/>
      <c r="CXC401" s="477"/>
      <c r="CXH401" s="477"/>
      <c r="CXK401" s="477"/>
      <c r="CXP401" s="477"/>
      <c r="CXS401" s="477"/>
      <c r="CXX401" s="477"/>
      <c r="CYA401" s="477"/>
      <c r="CYF401" s="477"/>
      <c r="CYI401" s="477"/>
      <c r="CYN401" s="477"/>
      <c r="CYQ401" s="477"/>
      <c r="CYV401" s="477"/>
      <c r="CYY401" s="477"/>
      <c r="CZD401" s="477"/>
      <c r="CZG401" s="477"/>
      <c r="CZL401" s="477"/>
      <c r="CZO401" s="477"/>
      <c r="CZT401" s="477"/>
      <c r="CZW401" s="477"/>
      <c r="DAB401" s="477"/>
      <c r="DAE401" s="477"/>
      <c r="DAJ401" s="477"/>
      <c r="DAM401" s="477"/>
      <c r="DAR401" s="477"/>
      <c r="DAU401" s="477"/>
      <c r="DAZ401" s="477"/>
      <c r="DBC401" s="477"/>
      <c r="DBH401" s="477"/>
      <c r="DBK401" s="477"/>
      <c r="DBP401" s="477"/>
      <c r="DBS401" s="477"/>
      <c r="DBX401" s="477"/>
      <c r="DCA401" s="477"/>
      <c r="DCF401" s="477"/>
      <c r="DCI401" s="477"/>
      <c r="DCN401" s="477"/>
      <c r="DCQ401" s="477"/>
      <c r="DCV401" s="477"/>
      <c r="DCY401" s="477"/>
      <c r="DDD401" s="477"/>
      <c r="DDG401" s="477"/>
      <c r="DDL401" s="477"/>
      <c r="DDO401" s="477"/>
      <c r="DDT401" s="477"/>
      <c r="DDW401" s="477"/>
      <c r="DEB401" s="477"/>
      <c r="DEE401" s="477"/>
      <c r="DEJ401" s="477"/>
      <c r="DEM401" s="477"/>
      <c r="DER401" s="477"/>
      <c r="DEU401" s="477"/>
      <c r="DEZ401" s="477"/>
      <c r="DFC401" s="477"/>
      <c r="DFH401" s="477"/>
      <c r="DFK401" s="477"/>
      <c r="DFP401" s="477"/>
      <c r="DFS401" s="477"/>
      <c r="DFX401" s="477"/>
      <c r="DGA401" s="477"/>
      <c r="DGF401" s="477"/>
      <c r="DGI401" s="477"/>
      <c r="DGN401" s="477"/>
      <c r="DGQ401" s="477"/>
      <c r="DGV401" s="477"/>
      <c r="DGY401" s="477"/>
      <c r="DHD401" s="477"/>
      <c r="DHG401" s="477"/>
      <c r="DHL401" s="477"/>
      <c r="DHO401" s="477"/>
      <c r="DHT401" s="477"/>
      <c r="DHW401" s="477"/>
      <c r="DIB401" s="477"/>
      <c r="DIE401" s="477"/>
      <c r="DIJ401" s="477"/>
      <c r="DIM401" s="477"/>
      <c r="DIR401" s="477"/>
      <c r="DIU401" s="477"/>
      <c r="DIZ401" s="477"/>
      <c r="DJC401" s="477"/>
      <c r="DJH401" s="477"/>
      <c r="DJK401" s="477"/>
      <c r="DJP401" s="477"/>
      <c r="DJS401" s="477"/>
      <c r="DJX401" s="477"/>
      <c r="DKA401" s="477"/>
      <c r="DKF401" s="477"/>
      <c r="DKI401" s="477"/>
      <c r="DKN401" s="477"/>
      <c r="DKQ401" s="477"/>
      <c r="DKV401" s="477"/>
      <c r="DKY401" s="477"/>
      <c r="DLD401" s="477"/>
      <c r="DLG401" s="477"/>
      <c r="DLL401" s="477"/>
      <c r="DLO401" s="477"/>
      <c r="DLT401" s="477"/>
      <c r="DLW401" s="477"/>
      <c r="DMB401" s="477"/>
      <c r="DME401" s="477"/>
      <c r="DMJ401" s="477"/>
      <c r="DMM401" s="477"/>
      <c r="DMR401" s="477"/>
      <c r="DMU401" s="477"/>
      <c r="DMZ401" s="477"/>
      <c r="DNC401" s="477"/>
      <c r="DNH401" s="477"/>
      <c r="DNK401" s="477"/>
      <c r="DNP401" s="477"/>
      <c r="DNS401" s="477"/>
      <c r="DNX401" s="477"/>
      <c r="DOA401" s="477"/>
      <c r="DOF401" s="477"/>
      <c r="DOI401" s="477"/>
      <c r="DON401" s="477"/>
      <c r="DOQ401" s="477"/>
      <c r="DOV401" s="477"/>
      <c r="DOY401" s="477"/>
      <c r="DPD401" s="477"/>
      <c r="DPG401" s="477"/>
      <c r="DPL401" s="477"/>
      <c r="DPO401" s="477"/>
      <c r="DPT401" s="477"/>
      <c r="DPW401" s="477"/>
      <c r="DQB401" s="477"/>
      <c r="DQE401" s="477"/>
      <c r="DQJ401" s="477"/>
      <c r="DQM401" s="477"/>
      <c r="DQR401" s="477"/>
      <c r="DQU401" s="477"/>
      <c r="DQZ401" s="477"/>
      <c r="DRC401" s="477"/>
      <c r="DRH401" s="477"/>
      <c r="DRK401" s="477"/>
      <c r="DRP401" s="477"/>
      <c r="DRS401" s="477"/>
      <c r="DRX401" s="477"/>
      <c r="DSA401" s="477"/>
      <c r="DSF401" s="477"/>
      <c r="DSI401" s="477"/>
      <c r="DSN401" s="477"/>
      <c r="DSQ401" s="477"/>
      <c r="DSV401" s="477"/>
      <c r="DSY401" s="477"/>
      <c r="DTD401" s="477"/>
      <c r="DTG401" s="477"/>
      <c r="DTL401" s="477"/>
      <c r="DTO401" s="477"/>
      <c r="DTT401" s="477"/>
      <c r="DTW401" s="477"/>
      <c r="DUB401" s="477"/>
      <c r="DUE401" s="477"/>
      <c r="DUJ401" s="477"/>
      <c r="DUM401" s="477"/>
      <c r="DUR401" s="477"/>
      <c r="DUU401" s="477"/>
      <c r="DUZ401" s="477"/>
      <c r="DVC401" s="477"/>
      <c r="DVH401" s="477"/>
      <c r="DVK401" s="477"/>
      <c r="DVP401" s="477"/>
      <c r="DVS401" s="477"/>
      <c r="DVX401" s="477"/>
      <c r="DWA401" s="477"/>
      <c r="DWF401" s="477"/>
      <c r="DWI401" s="477"/>
      <c r="DWN401" s="477"/>
      <c r="DWQ401" s="477"/>
      <c r="DWV401" s="477"/>
      <c r="DWY401" s="477"/>
      <c r="DXD401" s="477"/>
      <c r="DXG401" s="477"/>
      <c r="DXL401" s="477"/>
      <c r="DXO401" s="477"/>
      <c r="DXT401" s="477"/>
      <c r="DXW401" s="477"/>
      <c r="DYB401" s="477"/>
      <c r="DYE401" s="477"/>
      <c r="DYJ401" s="477"/>
      <c r="DYM401" s="477"/>
      <c r="DYR401" s="477"/>
      <c r="DYU401" s="477"/>
      <c r="DYZ401" s="477"/>
      <c r="DZC401" s="477"/>
      <c r="DZH401" s="477"/>
      <c r="DZK401" s="477"/>
      <c r="DZP401" s="477"/>
      <c r="DZS401" s="477"/>
      <c r="DZX401" s="477"/>
      <c r="EAA401" s="477"/>
      <c r="EAF401" s="477"/>
      <c r="EAI401" s="477"/>
      <c r="EAN401" s="477"/>
      <c r="EAQ401" s="477"/>
      <c r="EAV401" s="477"/>
      <c r="EAY401" s="477"/>
      <c r="EBD401" s="477"/>
      <c r="EBG401" s="477"/>
      <c r="EBL401" s="477"/>
      <c r="EBO401" s="477"/>
      <c r="EBT401" s="477"/>
      <c r="EBW401" s="477"/>
      <c r="ECB401" s="477"/>
      <c r="ECE401" s="477"/>
      <c r="ECJ401" s="477"/>
      <c r="ECM401" s="477"/>
      <c r="ECR401" s="477"/>
      <c r="ECU401" s="477"/>
      <c r="ECZ401" s="477"/>
      <c r="EDC401" s="477"/>
      <c r="EDH401" s="477"/>
      <c r="EDK401" s="477"/>
      <c r="EDP401" s="477"/>
      <c r="EDS401" s="477"/>
      <c r="EDX401" s="477"/>
      <c r="EEA401" s="477"/>
      <c r="EEF401" s="477"/>
      <c r="EEI401" s="477"/>
      <c r="EEN401" s="477"/>
      <c r="EEQ401" s="477"/>
      <c r="EEV401" s="477"/>
      <c r="EEY401" s="477"/>
      <c r="EFD401" s="477"/>
      <c r="EFG401" s="477"/>
      <c r="EFL401" s="477"/>
      <c r="EFO401" s="477"/>
      <c r="EFT401" s="477"/>
      <c r="EFW401" s="477"/>
      <c r="EGB401" s="477"/>
      <c r="EGE401" s="477"/>
      <c r="EGJ401" s="477"/>
      <c r="EGM401" s="477"/>
      <c r="EGR401" s="477"/>
      <c r="EGU401" s="477"/>
      <c r="EGZ401" s="477"/>
      <c r="EHC401" s="477"/>
      <c r="EHH401" s="477"/>
      <c r="EHK401" s="477"/>
      <c r="EHP401" s="477"/>
      <c r="EHS401" s="477"/>
      <c r="EHX401" s="477"/>
      <c r="EIA401" s="477"/>
      <c r="EIF401" s="477"/>
      <c r="EII401" s="477"/>
      <c r="EIN401" s="477"/>
      <c r="EIQ401" s="477"/>
      <c r="EIV401" s="477"/>
      <c r="EIY401" s="477"/>
      <c r="EJD401" s="477"/>
      <c r="EJG401" s="477"/>
      <c r="EJL401" s="477"/>
      <c r="EJO401" s="477"/>
      <c r="EJT401" s="477"/>
      <c r="EJW401" s="477"/>
      <c r="EKB401" s="477"/>
      <c r="EKE401" s="477"/>
      <c r="EKJ401" s="477"/>
      <c r="EKM401" s="477"/>
      <c r="EKR401" s="477"/>
      <c r="EKU401" s="477"/>
      <c r="EKZ401" s="477"/>
      <c r="ELC401" s="477"/>
      <c r="ELH401" s="477"/>
      <c r="ELK401" s="477"/>
      <c r="ELP401" s="477"/>
      <c r="ELS401" s="477"/>
      <c r="ELX401" s="477"/>
      <c r="EMA401" s="477"/>
      <c r="EMF401" s="477"/>
      <c r="EMI401" s="477"/>
      <c r="EMN401" s="477"/>
      <c r="EMQ401" s="477"/>
      <c r="EMV401" s="477"/>
      <c r="EMY401" s="477"/>
      <c r="END401" s="477"/>
      <c r="ENG401" s="477"/>
      <c r="ENL401" s="477"/>
      <c r="ENO401" s="477"/>
      <c r="ENT401" s="477"/>
      <c r="ENW401" s="477"/>
      <c r="EOB401" s="477"/>
      <c r="EOE401" s="477"/>
      <c r="EOJ401" s="477"/>
      <c r="EOM401" s="477"/>
      <c r="EOR401" s="477"/>
      <c r="EOU401" s="477"/>
      <c r="EOZ401" s="477"/>
      <c r="EPC401" s="477"/>
      <c r="EPH401" s="477"/>
      <c r="EPK401" s="477"/>
      <c r="EPP401" s="477"/>
      <c r="EPS401" s="477"/>
      <c r="EPX401" s="477"/>
      <c r="EQA401" s="477"/>
      <c r="EQF401" s="477"/>
      <c r="EQI401" s="477"/>
      <c r="EQN401" s="477"/>
      <c r="EQQ401" s="477"/>
      <c r="EQV401" s="477"/>
      <c r="EQY401" s="477"/>
      <c r="ERD401" s="477"/>
      <c r="ERG401" s="477"/>
      <c r="ERL401" s="477"/>
      <c r="ERO401" s="477"/>
      <c r="ERT401" s="477"/>
      <c r="ERW401" s="477"/>
      <c r="ESB401" s="477"/>
      <c r="ESE401" s="477"/>
      <c r="ESJ401" s="477"/>
      <c r="ESM401" s="477"/>
      <c r="ESR401" s="477"/>
      <c r="ESU401" s="477"/>
      <c r="ESZ401" s="477"/>
      <c r="ETC401" s="477"/>
      <c r="ETH401" s="477"/>
      <c r="ETK401" s="477"/>
      <c r="ETP401" s="477"/>
      <c r="ETS401" s="477"/>
      <c r="ETX401" s="477"/>
      <c r="EUA401" s="477"/>
      <c r="EUF401" s="477"/>
      <c r="EUI401" s="477"/>
      <c r="EUN401" s="477"/>
      <c r="EUQ401" s="477"/>
      <c r="EUV401" s="477"/>
      <c r="EUY401" s="477"/>
      <c r="EVD401" s="477"/>
      <c r="EVG401" s="477"/>
      <c r="EVL401" s="477"/>
      <c r="EVO401" s="477"/>
      <c r="EVT401" s="477"/>
      <c r="EVW401" s="477"/>
      <c r="EWB401" s="477"/>
      <c r="EWE401" s="477"/>
      <c r="EWJ401" s="477"/>
      <c r="EWM401" s="477"/>
      <c r="EWR401" s="477"/>
      <c r="EWU401" s="477"/>
      <c r="EWZ401" s="477"/>
      <c r="EXC401" s="477"/>
      <c r="EXH401" s="477"/>
      <c r="EXK401" s="477"/>
      <c r="EXP401" s="477"/>
      <c r="EXS401" s="477"/>
      <c r="EXX401" s="477"/>
      <c r="EYA401" s="477"/>
      <c r="EYF401" s="477"/>
      <c r="EYI401" s="477"/>
      <c r="EYN401" s="477"/>
      <c r="EYQ401" s="477"/>
      <c r="EYV401" s="477"/>
      <c r="EYY401" s="477"/>
      <c r="EZD401" s="477"/>
      <c r="EZG401" s="477"/>
      <c r="EZL401" s="477"/>
      <c r="EZO401" s="477"/>
      <c r="EZT401" s="477"/>
      <c r="EZW401" s="477"/>
      <c r="FAB401" s="477"/>
      <c r="FAE401" s="477"/>
      <c r="FAJ401" s="477"/>
      <c r="FAM401" s="477"/>
      <c r="FAR401" s="477"/>
      <c r="FAU401" s="477"/>
      <c r="FAZ401" s="477"/>
      <c r="FBC401" s="477"/>
      <c r="FBH401" s="477"/>
      <c r="FBK401" s="477"/>
      <c r="FBP401" s="477"/>
      <c r="FBS401" s="477"/>
      <c r="FBX401" s="477"/>
      <c r="FCA401" s="477"/>
      <c r="FCF401" s="477"/>
      <c r="FCI401" s="477"/>
      <c r="FCN401" s="477"/>
      <c r="FCQ401" s="477"/>
      <c r="FCV401" s="477"/>
      <c r="FCY401" s="477"/>
      <c r="FDD401" s="477"/>
      <c r="FDG401" s="477"/>
      <c r="FDL401" s="477"/>
      <c r="FDO401" s="477"/>
      <c r="FDT401" s="477"/>
      <c r="FDW401" s="477"/>
      <c r="FEB401" s="477"/>
      <c r="FEE401" s="477"/>
      <c r="FEJ401" s="477"/>
      <c r="FEM401" s="477"/>
      <c r="FER401" s="477"/>
      <c r="FEU401" s="477"/>
      <c r="FEZ401" s="477"/>
      <c r="FFC401" s="477"/>
      <c r="FFH401" s="477"/>
      <c r="FFK401" s="477"/>
      <c r="FFP401" s="477"/>
      <c r="FFS401" s="477"/>
      <c r="FFX401" s="477"/>
      <c r="FGA401" s="477"/>
      <c r="FGF401" s="477"/>
      <c r="FGI401" s="477"/>
      <c r="FGN401" s="477"/>
      <c r="FGQ401" s="477"/>
      <c r="FGV401" s="477"/>
      <c r="FGY401" s="477"/>
      <c r="FHD401" s="477"/>
      <c r="FHG401" s="477"/>
      <c r="FHL401" s="477"/>
      <c r="FHO401" s="477"/>
      <c r="FHT401" s="477"/>
      <c r="FHW401" s="477"/>
      <c r="FIB401" s="477"/>
      <c r="FIE401" s="477"/>
      <c r="FIJ401" s="477"/>
      <c r="FIM401" s="477"/>
      <c r="FIR401" s="477"/>
      <c r="FIU401" s="477"/>
      <c r="FIZ401" s="477"/>
      <c r="FJC401" s="477"/>
      <c r="FJH401" s="477"/>
      <c r="FJK401" s="477"/>
      <c r="FJP401" s="477"/>
      <c r="FJS401" s="477"/>
      <c r="FJX401" s="477"/>
      <c r="FKA401" s="477"/>
      <c r="FKF401" s="477"/>
      <c r="FKI401" s="477"/>
      <c r="FKN401" s="477"/>
      <c r="FKQ401" s="477"/>
      <c r="FKV401" s="477"/>
      <c r="FKY401" s="477"/>
      <c r="FLD401" s="477"/>
      <c r="FLG401" s="477"/>
      <c r="FLL401" s="477"/>
      <c r="FLO401" s="477"/>
      <c r="FLT401" s="477"/>
      <c r="FLW401" s="477"/>
      <c r="FMB401" s="477"/>
      <c r="FME401" s="477"/>
      <c r="FMJ401" s="477"/>
      <c r="FMM401" s="477"/>
      <c r="FMR401" s="477"/>
      <c r="FMU401" s="477"/>
      <c r="FMZ401" s="477"/>
      <c r="FNC401" s="477"/>
      <c r="FNH401" s="477"/>
      <c r="FNK401" s="477"/>
      <c r="FNP401" s="477"/>
      <c r="FNS401" s="477"/>
      <c r="FNX401" s="477"/>
      <c r="FOA401" s="477"/>
      <c r="FOF401" s="477"/>
      <c r="FOI401" s="477"/>
      <c r="FON401" s="477"/>
      <c r="FOQ401" s="477"/>
      <c r="FOV401" s="477"/>
      <c r="FOY401" s="477"/>
      <c r="FPD401" s="477"/>
      <c r="FPG401" s="477"/>
      <c r="FPL401" s="477"/>
      <c r="FPO401" s="477"/>
      <c r="FPT401" s="477"/>
      <c r="FPW401" s="477"/>
      <c r="FQB401" s="477"/>
      <c r="FQE401" s="477"/>
      <c r="FQJ401" s="477"/>
      <c r="FQM401" s="477"/>
      <c r="FQR401" s="477"/>
      <c r="FQU401" s="477"/>
      <c r="FQZ401" s="477"/>
      <c r="FRC401" s="477"/>
      <c r="FRH401" s="477"/>
      <c r="FRK401" s="477"/>
      <c r="FRP401" s="477"/>
      <c r="FRS401" s="477"/>
      <c r="FRX401" s="477"/>
      <c r="FSA401" s="477"/>
      <c r="FSF401" s="477"/>
      <c r="FSI401" s="477"/>
      <c r="FSN401" s="477"/>
      <c r="FSQ401" s="477"/>
      <c r="FSV401" s="477"/>
      <c r="FSY401" s="477"/>
      <c r="FTD401" s="477"/>
      <c r="FTG401" s="477"/>
      <c r="FTL401" s="477"/>
      <c r="FTO401" s="477"/>
      <c r="FTT401" s="477"/>
      <c r="FTW401" s="477"/>
      <c r="FUB401" s="477"/>
      <c r="FUE401" s="477"/>
      <c r="FUJ401" s="477"/>
      <c r="FUM401" s="477"/>
      <c r="FUR401" s="477"/>
      <c r="FUU401" s="477"/>
      <c r="FUZ401" s="477"/>
      <c r="FVC401" s="477"/>
      <c r="FVH401" s="477"/>
      <c r="FVK401" s="477"/>
      <c r="FVP401" s="477"/>
      <c r="FVS401" s="477"/>
      <c r="FVX401" s="477"/>
      <c r="FWA401" s="477"/>
      <c r="FWF401" s="477"/>
      <c r="FWI401" s="477"/>
      <c r="FWN401" s="477"/>
      <c r="FWQ401" s="477"/>
      <c r="FWV401" s="477"/>
      <c r="FWY401" s="477"/>
      <c r="FXD401" s="477"/>
      <c r="FXG401" s="477"/>
      <c r="FXL401" s="477"/>
      <c r="FXO401" s="477"/>
      <c r="FXT401" s="477"/>
      <c r="FXW401" s="477"/>
      <c r="FYB401" s="477"/>
      <c r="FYE401" s="477"/>
      <c r="FYJ401" s="477"/>
      <c r="FYM401" s="477"/>
      <c r="FYR401" s="477"/>
      <c r="FYU401" s="477"/>
      <c r="FYZ401" s="477"/>
      <c r="FZC401" s="477"/>
      <c r="FZH401" s="477"/>
      <c r="FZK401" s="477"/>
      <c r="FZP401" s="477"/>
      <c r="FZS401" s="477"/>
      <c r="FZX401" s="477"/>
      <c r="GAA401" s="477"/>
      <c r="GAF401" s="477"/>
      <c r="GAI401" s="477"/>
      <c r="GAN401" s="477"/>
      <c r="GAQ401" s="477"/>
      <c r="GAV401" s="477"/>
      <c r="GAY401" s="477"/>
      <c r="GBD401" s="477"/>
      <c r="GBG401" s="477"/>
      <c r="GBL401" s="477"/>
      <c r="GBO401" s="477"/>
      <c r="GBT401" s="477"/>
      <c r="GBW401" s="477"/>
      <c r="GCB401" s="477"/>
      <c r="GCE401" s="477"/>
      <c r="GCJ401" s="477"/>
      <c r="GCM401" s="477"/>
      <c r="GCR401" s="477"/>
      <c r="GCU401" s="477"/>
      <c r="GCZ401" s="477"/>
      <c r="GDC401" s="477"/>
      <c r="GDH401" s="477"/>
      <c r="GDK401" s="477"/>
      <c r="GDP401" s="477"/>
      <c r="GDS401" s="477"/>
      <c r="GDX401" s="477"/>
      <c r="GEA401" s="477"/>
      <c r="GEF401" s="477"/>
      <c r="GEI401" s="477"/>
      <c r="GEN401" s="477"/>
      <c r="GEQ401" s="477"/>
      <c r="GEV401" s="477"/>
      <c r="GEY401" s="477"/>
      <c r="GFD401" s="477"/>
      <c r="GFG401" s="477"/>
      <c r="GFL401" s="477"/>
      <c r="GFO401" s="477"/>
      <c r="GFT401" s="477"/>
      <c r="GFW401" s="477"/>
      <c r="GGB401" s="477"/>
      <c r="GGE401" s="477"/>
      <c r="GGJ401" s="477"/>
      <c r="GGM401" s="477"/>
      <c r="GGR401" s="477"/>
      <c r="GGU401" s="477"/>
      <c r="GGZ401" s="477"/>
      <c r="GHC401" s="477"/>
      <c r="GHH401" s="477"/>
      <c r="GHK401" s="477"/>
      <c r="GHP401" s="477"/>
      <c r="GHS401" s="477"/>
      <c r="GHX401" s="477"/>
      <c r="GIA401" s="477"/>
      <c r="GIF401" s="477"/>
      <c r="GII401" s="477"/>
      <c r="GIN401" s="477"/>
      <c r="GIQ401" s="477"/>
      <c r="GIV401" s="477"/>
      <c r="GIY401" s="477"/>
      <c r="GJD401" s="477"/>
      <c r="GJG401" s="477"/>
      <c r="GJL401" s="477"/>
      <c r="GJO401" s="477"/>
      <c r="GJT401" s="477"/>
      <c r="GJW401" s="477"/>
      <c r="GKB401" s="477"/>
      <c r="GKE401" s="477"/>
      <c r="GKJ401" s="477"/>
      <c r="GKM401" s="477"/>
      <c r="GKR401" s="477"/>
      <c r="GKU401" s="477"/>
      <c r="GKZ401" s="477"/>
      <c r="GLC401" s="477"/>
      <c r="GLH401" s="477"/>
      <c r="GLK401" s="477"/>
      <c r="GLP401" s="477"/>
      <c r="GLS401" s="477"/>
      <c r="GLX401" s="477"/>
      <c r="GMA401" s="477"/>
      <c r="GMF401" s="477"/>
      <c r="GMI401" s="477"/>
      <c r="GMN401" s="477"/>
      <c r="GMQ401" s="477"/>
      <c r="GMV401" s="477"/>
      <c r="GMY401" s="477"/>
      <c r="GND401" s="477"/>
      <c r="GNG401" s="477"/>
      <c r="GNL401" s="477"/>
      <c r="GNO401" s="477"/>
      <c r="GNT401" s="477"/>
      <c r="GNW401" s="477"/>
      <c r="GOB401" s="477"/>
      <c r="GOE401" s="477"/>
      <c r="GOJ401" s="477"/>
      <c r="GOM401" s="477"/>
      <c r="GOR401" s="477"/>
      <c r="GOU401" s="477"/>
      <c r="GOZ401" s="477"/>
      <c r="GPC401" s="477"/>
      <c r="GPH401" s="477"/>
      <c r="GPK401" s="477"/>
      <c r="GPP401" s="477"/>
      <c r="GPS401" s="477"/>
      <c r="GPX401" s="477"/>
      <c r="GQA401" s="477"/>
      <c r="GQF401" s="477"/>
      <c r="GQI401" s="477"/>
      <c r="GQN401" s="477"/>
      <c r="GQQ401" s="477"/>
      <c r="GQV401" s="477"/>
      <c r="GQY401" s="477"/>
      <c r="GRD401" s="477"/>
      <c r="GRG401" s="477"/>
      <c r="GRL401" s="477"/>
      <c r="GRO401" s="477"/>
      <c r="GRT401" s="477"/>
      <c r="GRW401" s="477"/>
      <c r="GSB401" s="477"/>
      <c r="GSE401" s="477"/>
      <c r="GSJ401" s="477"/>
      <c r="GSM401" s="477"/>
      <c r="GSR401" s="477"/>
      <c r="GSU401" s="477"/>
      <c r="GSZ401" s="477"/>
      <c r="GTC401" s="477"/>
      <c r="GTH401" s="477"/>
      <c r="GTK401" s="477"/>
      <c r="GTP401" s="477"/>
      <c r="GTS401" s="477"/>
      <c r="GTX401" s="477"/>
      <c r="GUA401" s="477"/>
      <c r="GUF401" s="477"/>
      <c r="GUI401" s="477"/>
      <c r="GUN401" s="477"/>
      <c r="GUQ401" s="477"/>
      <c r="GUV401" s="477"/>
      <c r="GUY401" s="477"/>
      <c r="GVD401" s="477"/>
      <c r="GVG401" s="477"/>
      <c r="GVL401" s="477"/>
      <c r="GVO401" s="477"/>
      <c r="GVT401" s="477"/>
      <c r="GVW401" s="477"/>
      <c r="GWB401" s="477"/>
      <c r="GWE401" s="477"/>
      <c r="GWJ401" s="477"/>
      <c r="GWM401" s="477"/>
      <c r="GWR401" s="477"/>
      <c r="GWU401" s="477"/>
      <c r="GWZ401" s="477"/>
      <c r="GXC401" s="477"/>
      <c r="GXH401" s="477"/>
      <c r="GXK401" s="477"/>
      <c r="GXP401" s="477"/>
      <c r="GXS401" s="477"/>
      <c r="GXX401" s="477"/>
      <c r="GYA401" s="477"/>
      <c r="GYF401" s="477"/>
      <c r="GYI401" s="477"/>
      <c r="GYN401" s="477"/>
      <c r="GYQ401" s="477"/>
      <c r="GYV401" s="477"/>
      <c r="GYY401" s="477"/>
      <c r="GZD401" s="477"/>
      <c r="GZG401" s="477"/>
      <c r="GZL401" s="477"/>
      <c r="GZO401" s="477"/>
      <c r="GZT401" s="477"/>
      <c r="GZW401" s="477"/>
      <c r="HAB401" s="477"/>
      <c r="HAE401" s="477"/>
      <c r="HAJ401" s="477"/>
      <c r="HAM401" s="477"/>
      <c r="HAR401" s="477"/>
      <c r="HAU401" s="477"/>
      <c r="HAZ401" s="477"/>
      <c r="HBC401" s="477"/>
      <c r="HBH401" s="477"/>
      <c r="HBK401" s="477"/>
      <c r="HBP401" s="477"/>
      <c r="HBS401" s="477"/>
      <c r="HBX401" s="477"/>
      <c r="HCA401" s="477"/>
      <c r="HCF401" s="477"/>
      <c r="HCI401" s="477"/>
      <c r="HCN401" s="477"/>
      <c r="HCQ401" s="477"/>
      <c r="HCV401" s="477"/>
      <c r="HCY401" s="477"/>
      <c r="HDD401" s="477"/>
      <c r="HDG401" s="477"/>
      <c r="HDL401" s="477"/>
      <c r="HDO401" s="477"/>
      <c r="HDT401" s="477"/>
      <c r="HDW401" s="477"/>
      <c r="HEB401" s="477"/>
      <c r="HEE401" s="477"/>
      <c r="HEJ401" s="477"/>
      <c r="HEM401" s="477"/>
      <c r="HER401" s="477"/>
      <c r="HEU401" s="477"/>
      <c r="HEZ401" s="477"/>
      <c r="HFC401" s="477"/>
      <c r="HFH401" s="477"/>
      <c r="HFK401" s="477"/>
      <c r="HFP401" s="477"/>
      <c r="HFS401" s="477"/>
      <c r="HFX401" s="477"/>
      <c r="HGA401" s="477"/>
      <c r="HGF401" s="477"/>
      <c r="HGI401" s="477"/>
      <c r="HGN401" s="477"/>
      <c r="HGQ401" s="477"/>
      <c r="HGV401" s="477"/>
      <c r="HGY401" s="477"/>
      <c r="HHD401" s="477"/>
      <c r="HHG401" s="477"/>
      <c r="HHL401" s="477"/>
      <c r="HHO401" s="477"/>
      <c r="HHT401" s="477"/>
      <c r="HHW401" s="477"/>
      <c r="HIB401" s="477"/>
      <c r="HIE401" s="477"/>
      <c r="HIJ401" s="477"/>
      <c r="HIM401" s="477"/>
      <c r="HIR401" s="477"/>
      <c r="HIU401" s="477"/>
      <c r="HIZ401" s="477"/>
      <c r="HJC401" s="477"/>
      <c r="HJH401" s="477"/>
      <c r="HJK401" s="477"/>
      <c r="HJP401" s="477"/>
      <c r="HJS401" s="477"/>
      <c r="HJX401" s="477"/>
      <c r="HKA401" s="477"/>
      <c r="HKF401" s="477"/>
      <c r="HKI401" s="477"/>
      <c r="HKN401" s="477"/>
      <c r="HKQ401" s="477"/>
      <c r="HKV401" s="477"/>
      <c r="HKY401" s="477"/>
      <c r="HLD401" s="477"/>
      <c r="HLG401" s="477"/>
      <c r="HLL401" s="477"/>
      <c r="HLO401" s="477"/>
      <c r="HLT401" s="477"/>
      <c r="HLW401" s="477"/>
      <c r="HMB401" s="477"/>
      <c r="HME401" s="477"/>
      <c r="HMJ401" s="477"/>
      <c r="HMM401" s="477"/>
      <c r="HMR401" s="477"/>
      <c r="HMU401" s="477"/>
      <c r="HMZ401" s="477"/>
      <c r="HNC401" s="477"/>
      <c r="HNH401" s="477"/>
      <c r="HNK401" s="477"/>
      <c r="HNP401" s="477"/>
      <c r="HNS401" s="477"/>
      <c r="HNX401" s="477"/>
      <c r="HOA401" s="477"/>
      <c r="HOF401" s="477"/>
      <c r="HOI401" s="477"/>
      <c r="HON401" s="477"/>
      <c r="HOQ401" s="477"/>
      <c r="HOV401" s="477"/>
      <c r="HOY401" s="477"/>
      <c r="HPD401" s="477"/>
      <c r="HPG401" s="477"/>
      <c r="HPL401" s="477"/>
      <c r="HPO401" s="477"/>
      <c r="HPT401" s="477"/>
      <c r="HPW401" s="477"/>
      <c r="HQB401" s="477"/>
      <c r="HQE401" s="477"/>
      <c r="HQJ401" s="477"/>
      <c r="HQM401" s="477"/>
      <c r="HQR401" s="477"/>
      <c r="HQU401" s="477"/>
      <c r="HQZ401" s="477"/>
      <c r="HRC401" s="477"/>
      <c r="HRH401" s="477"/>
      <c r="HRK401" s="477"/>
      <c r="HRP401" s="477"/>
      <c r="HRS401" s="477"/>
      <c r="HRX401" s="477"/>
      <c r="HSA401" s="477"/>
      <c r="HSF401" s="477"/>
      <c r="HSI401" s="477"/>
      <c r="HSN401" s="477"/>
      <c r="HSQ401" s="477"/>
      <c r="HSV401" s="477"/>
      <c r="HSY401" s="477"/>
      <c r="HTD401" s="477"/>
      <c r="HTG401" s="477"/>
      <c r="HTL401" s="477"/>
      <c r="HTO401" s="477"/>
      <c r="HTT401" s="477"/>
      <c r="HTW401" s="477"/>
      <c r="HUB401" s="477"/>
      <c r="HUE401" s="477"/>
      <c r="HUJ401" s="477"/>
      <c r="HUM401" s="477"/>
      <c r="HUR401" s="477"/>
      <c r="HUU401" s="477"/>
      <c r="HUZ401" s="477"/>
      <c r="HVC401" s="477"/>
      <c r="HVH401" s="477"/>
      <c r="HVK401" s="477"/>
      <c r="HVP401" s="477"/>
      <c r="HVS401" s="477"/>
      <c r="HVX401" s="477"/>
      <c r="HWA401" s="477"/>
      <c r="HWF401" s="477"/>
      <c r="HWI401" s="477"/>
      <c r="HWN401" s="477"/>
      <c r="HWQ401" s="477"/>
      <c r="HWV401" s="477"/>
      <c r="HWY401" s="477"/>
      <c r="HXD401" s="477"/>
      <c r="HXG401" s="477"/>
      <c r="HXL401" s="477"/>
      <c r="HXO401" s="477"/>
      <c r="HXT401" s="477"/>
      <c r="HXW401" s="477"/>
      <c r="HYB401" s="477"/>
      <c r="HYE401" s="477"/>
      <c r="HYJ401" s="477"/>
      <c r="HYM401" s="477"/>
      <c r="HYR401" s="477"/>
      <c r="HYU401" s="477"/>
      <c r="HYZ401" s="477"/>
      <c r="HZC401" s="477"/>
      <c r="HZH401" s="477"/>
      <c r="HZK401" s="477"/>
      <c r="HZP401" s="477"/>
      <c r="HZS401" s="477"/>
      <c r="HZX401" s="477"/>
      <c r="IAA401" s="477"/>
      <c r="IAF401" s="477"/>
      <c r="IAI401" s="477"/>
      <c r="IAN401" s="477"/>
      <c r="IAQ401" s="477"/>
      <c r="IAV401" s="477"/>
      <c r="IAY401" s="477"/>
      <c r="IBD401" s="477"/>
      <c r="IBG401" s="477"/>
      <c r="IBL401" s="477"/>
      <c r="IBO401" s="477"/>
      <c r="IBT401" s="477"/>
      <c r="IBW401" s="477"/>
      <c r="ICB401" s="477"/>
      <c r="ICE401" s="477"/>
      <c r="ICJ401" s="477"/>
      <c r="ICM401" s="477"/>
      <c r="ICR401" s="477"/>
      <c r="ICU401" s="477"/>
      <c r="ICZ401" s="477"/>
      <c r="IDC401" s="477"/>
      <c r="IDH401" s="477"/>
      <c r="IDK401" s="477"/>
      <c r="IDP401" s="477"/>
      <c r="IDS401" s="477"/>
      <c r="IDX401" s="477"/>
      <c r="IEA401" s="477"/>
      <c r="IEF401" s="477"/>
      <c r="IEI401" s="477"/>
      <c r="IEN401" s="477"/>
      <c r="IEQ401" s="477"/>
      <c r="IEV401" s="477"/>
      <c r="IEY401" s="477"/>
      <c r="IFD401" s="477"/>
      <c r="IFG401" s="477"/>
      <c r="IFL401" s="477"/>
      <c r="IFO401" s="477"/>
      <c r="IFT401" s="477"/>
      <c r="IFW401" s="477"/>
      <c r="IGB401" s="477"/>
      <c r="IGE401" s="477"/>
      <c r="IGJ401" s="477"/>
      <c r="IGM401" s="477"/>
      <c r="IGR401" s="477"/>
      <c r="IGU401" s="477"/>
      <c r="IGZ401" s="477"/>
      <c r="IHC401" s="477"/>
      <c r="IHH401" s="477"/>
      <c r="IHK401" s="477"/>
      <c r="IHP401" s="477"/>
      <c r="IHS401" s="477"/>
      <c r="IHX401" s="477"/>
      <c r="IIA401" s="477"/>
      <c r="IIF401" s="477"/>
      <c r="III401" s="477"/>
      <c r="IIN401" s="477"/>
      <c r="IIQ401" s="477"/>
      <c r="IIV401" s="477"/>
      <c r="IIY401" s="477"/>
      <c r="IJD401" s="477"/>
      <c r="IJG401" s="477"/>
      <c r="IJL401" s="477"/>
      <c r="IJO401" s="477"/>
      <c r="IJT401" s="477"/>
      <c r="IJW401" s="477"/>
      <c r="IKB401" s="477"/>
      <c r="IKE401" s="477"/>
      <c r="IKJ401" s="477"/>
      <c r="IKM401" s="477"/>
      <c r="IKR401" s="477"/>
      <c r="IKU401" s="477"/>
      <c r="IKZ401" s="477"/>
      <c r="ILC401" s="477"/>
      <c r="ILH401" s="477"/>
      <c r="ILK401" s="477"/>
      <c r="ILP401" s="477"/>
      <c r="ILS401" s="477"/>
      <c r="ILX401" s="477"/>
      <c r="IMA401" s="477"/>
      <c r="IMF401" s="477"/>
      <c r="IMI401" s="477"/>
      <c r="IMN401" s="477"/>
      <c r="IMQ401" s="477"/>
      <c r="IMV401" s="477"/>
      <c r="IMY401" s="477"/>
      <c r="IND401" s="477"/>
      <c r="ING401" s="477"/>
      <c r="INL401" s="477"/>
      <c r="INO401" s="477"/>
      <c r="INT401" s="477"/>
      <c r="INW401" s="477"/>
      <c r="IOB401" s="477"/>
      <c r="IOE401" s="477"/>
      <c r="IOJ401" s="477"/>
      <c r="IOM401" s="477"/>
      <c r="IOR401" s="477"/>
      <c r="IOU401" s="477"/>
      <c r="IOZ401" s="477"/>
      <c r="IPC401" s="477"/>
      <c r="IPH401" s="477"/>
      <c r="IPK401" s="477"/>
      <c r="IPP401" s="477"/>
      <c r="IPS401" s="477"/>
      <c r="IPX401" s="477"/>
      <c r="IQA401" s="477"/>
      <c r="IQF401" s="477"/>
      <c r="IQI401" s="477"/>
      <c r="IQN401" s="477"/>
      <c r="IQQ401" s="477"/>
      <c r="IQV401" s="477"/>
      <c r="IQY401" s="477"/>
      <c r="IRD401" s="477"/>
      <c r="IRG401" s="477"/>
      <c r="IRL401" s="477"/>
      <c r="IRO401" s="477"/>
      <c r="IRT401" s="477"/>
      <c r="IRW401" s="477"/>
      <c r="ISB401" s="477"/>
      <c r="ISE401" s="477"/>
      <c r="ISJ401" s="477"/>
      <c r="ISM401" s="477"/>
      <c r="ISR401" s="477"/>
      <c r="ISU401" s="477"/>
      <c r="ISZ401" s="477"/>
      <c r="ITC401" s="477"/>
      <c r="ITH401" s="477"/>
      <c r="ITK401" s="477"/>
      <c r="ITP401" s="477"/>
      <c r="ITS401" s="477"/>
      <c r="ITX401" s="477"/>
      <c r="IUA401" s="477"/>
      <c r="IUF401" s="477"/>
      <c r="IUI401" s="477"/>
      <c r="IUN401" s="477"/>
      <c r="IUQ401" s="477"/>
      <c r="IUV401" s="477"/>
      <c r="IUY401" s="477"/>
      <c r="IVD401" s="477"/>
      <c r="IVG401" s="477"/>
      <c r="IVL401" s="477"/>
      <c r="IVO401" s="477"/>
      <c r="IVT401" s="477"/>
      <c r="IVW401" s="477"/>
      <c r="IWB401" s="477"/>
      <c r="IWE401" s="477"/>
      <c r="IWJ401" s="477"/>
      <c r="IWM401" s="477"/>
      <c r="IWR401" s="477"/>
      <c r="IWU401" s="477"/>
      <c r="IWZ401" s="477"/>
      <c r="IXC401" s="477"/>
      <c r="IXH401" s="477"/>
      <c r="IXK401" s="477"/>
      <c r="IXP401" s="477"/>
      <c r="IXS401" s="477"/>
      <c r="IXX401" s="477"/>
      <c r="IYA401" s="477"/>
      <c r="IYF401" s="477"/>
      <c r="IYI401" s="477"/>
      <c r="IYN401" s="477"/>
      <c r="IYQ401" s="477"/>
      <c r="IYV401" s="477"/>
      <c r="IYY401" s="477"/>
      <c r="IZD401" s="477"/>
      <c r="IZG401" s="477"/>
      <c r="IZL401" s="477"/>
      <c r="IZO401" s="477"/>
      <c r="IZT401" s="477"/>
      <c r="IZW401" s="477"/>
      <c r="JAB401" s="477"/>
      <c r="JAE401" s="477"/>
      <c r="JAJ401" s="477"/>
      <c r="JAM401" s="477"/>
      <c r="JAR401" s="477"/>
      <c r="JAU401" s="477"/>
      <c r="JAZ401" s="477"/>
      <c r="JBC401" s="477"/>
      <c r="JBH401" s="477"/>
      <c r="JBK401" s="477"/>
      <c r="JBP401" s="477"/>
      <c r="JBS401" s="477"/>
      <c r="JBX401" s="477"/>
      <c r="JCA401" s="477"/>
      <c r="JCF401" s="477"/>
      <c r="JCI401" s="477"/>
      <c r="JCN401" s="477"/>
      <c r="JCQ401" s="477"/>
      <c r="JCV401" s="477"/>
      <c r="JCY401" s="477"/>
      <c r="JDD401" s="477"/>
      <c r="JDG401" s="477"/>
      <c r="JDL401" s="477"/>
      <c r="JDO401" s="477"/>
      <c r="JDT401" s="477"/>
      <c r="JDW401" s="477"/>
      <c r="JEB401" s="477"/>
      <c r="JEE401" s="477"/>
      <c r="JEJ401" s="477"/>
      <c r="JEM401" s="477"/>
      <c r="JER401" s="477"/>
      <c r="JEU401" s="477"/>
      <c r="JEZ401" s="477"/>
      <c r="JFC401" s="477"/>
      <c r="JFH401" s="477"/>
      <c r="JFK401" s="477"/>
      <c r="JFP401" s="477"/>
      <c r="JFS401" s="477"/>
      <c r="JFX401" s="477"/>
      <c r="JGA401" s="477"/>
      <c r="JGF401" s="477"/>
      <c r="JGI401" s="477"/>
      <c r="JGN401" s="477"/>
      <c r="JGQ401" s="477"/>
      <c r="JGV401" s="477"/>
      <c r="JGY401" s="477"/>
      <c r="JHD401" s="477"/>
      <c r="JHG401" s="477"/>
      <c r="JHL401" s="477"/>
      <c r="JHO401" s="477"/>
      <c r="JHT401" s="477"/>
      <c r="JHW401" s="477"/>
      <c r="JIB401" s="477"/>
      <c r="JIE401" s="477"/>
      <c r="JIJ401" s="477"/>
      <c r="JIM401" s="477"/>
      <c r="JIR401" s="477"/>
      <c r="JIU401" s="477"/>
      <c r="JIZ401" s="477"/>
      <c r="JJC401" s="477"/>
      <c r="JJH401" s="477"/>
      <c r="JJK401" s="477"/>
      <c r="JJP401" s="477"/>
      <c r="JJS401" s="477"/>
      <c r="JJX401" s="477"/>
      <c r="JKA401" s="477"/>
      <c r="JKF401" s="477"/>
      <c r="JKI401" s="477"/>
      <c r="JKN401" s="477"/>
      <c r="JKQ401" s="477"/>
      <c r="JKV401" s="477"/>
      <c r="JKY401" s="477"/>
      <c r="JLD401" s="477"/>
      <c r="JLG401" s="477"/>
      <c r="JLL401" s="477"/>
      <c r="JLO401" s="477"/>
      <c r="JLT401" s="477"/>
      <c r="JLW401" s="477"/>
      <c r="JMB401" s="477"/>
      <c r="JME401" s="477"/>
      <c r="JMJ401" s="477"/>
      <c r="JMM401" s="477"/>
      <c r="JMR401" s="477"/>
      <c r="JMU401" s="477"/>
      <c r="JMZ401" s="477"/>
      <c r="JNC401" s="477"/>
      <c r="JNH401" s="477"/>
      <c r="JNK401" s="477"/>
      <c r="JNP401" s="477"/>
      <c r="JNS401" s="477"/>
      <c r="JNX401" s="477"/>
      <c r="JOA401" s="477"/>
      <c r="JOF401" s="477"/>
      <c r="JOI401" s="477"/>
      <c r="JON401" s="477"/>
      <c r="JOQ401" s="477"/>
      <c r="JOV401" s="477"/>
      <c r="JOY401" s="477"/>
      <c r="JPD401" s="477"/>
      <c r="JPG401" s="477"/>
      <c r="JPL401" s="477"/>
      <c r="JPO401" s="477"/>
      <c r="JPT401" s="477"/>
      <c r="JPW401" s="477"/>
      <c r="JQB401" s="477"/>
      <c r="JQE401" s="477"/>
      <c r="JQJ401" s="477"/>
      <c r="JQM401" s="477"/>
      <c r="JQR401" s="477"/>
      <c r="JQU401" s="477"/>
      <c r="JQZ401" s="477"/>
      <c r="JRC401" s="477"/>
      <c r="JRH401" s="477"/>
      <c r="JRK401" s="477"/>
      <c r="JRP401" s="477"/>
      <c r="JRS401" s="477"/>
      <c r="JRX401" s="477"/>
      <c r="JSA401" s="477"/>
      <c r="JSF401" s="477"/>
      <c r="JSI401" s="477"/>
      <c r="JSN401" s="477"/>
      <c r="JSQ401" s="477"/>
      <c r="JSV401" s="477"/>
      <c r="JSY401" s="477"/>
      <c r="JTD401" s="477"/>
      <c r="JTG401" s="477"/>
      <c r="JTL401" s="477"/>
      <c r="JTO401" s="477"/>
      <c r="JTT401" s="477"/>
      <c r="JTW401" s="477"/>
      <c r="JUB401" s="477"/>
      <c r="JUE401" s="477"/>
      <c r="JUJ401" s="477"/>
      <c r="JUM401" s="477"/>
      <c r="JUR401" s="477"/>
      <c r="JUU401" s="477"/>
      <c r="JUZ401" s="477"/>
      <c r="JVC401" s="477"/>
      <c r="JVH401" s="477"/>
      <c r="JVK401" s="477"/>
      <c r="JVP401" s="477"/>
      <c r="JVS401" s="477"/>
      <c r="JVX401" s="477"/>
      <c r="JWA401" s="477"/>
      <c r="JWF401" s="477"/>
      <c r="JWI401" s="477"/>
      <c r="JWN401" s="477"/>
      <c r="JWQ401" s="477"/>
      <c r="JWV401" s="477"/>
      <c r="JWY401" s="477"/>
      <c r="JXD401" s="477"/>
      <c r="JXG401" s="477"/>
      <c r="JXL401" s="477"/>
      <c r="JXO401" s="477"/>
      <c r="JXT401" s="477"/>
      <c r="JXW401" s="477"/>
      <c r="JYB401" s="477"/>
      <c r="JYE401" s="477"/>
      <c r="JYJ401" s="477"/>
      <c r="JYM401" s="477"/>
      <c r="JYR401" s="477"/>
      <c r="JYU401" s="477"/>
      <c r="JYZ401" s="477"/>
      <c r="JZC401" s="477"/>
      <c r="JZH401" s="477"/>
      <c r="JZK401" s="477"/>
      <c r="JZP401" s="477"/>
      <c r="JZS401" s="477"/>
      <c r="JZX401" s="477"/>
      <c r="KAA401" s="477"/>
      <c r="KAF401" s="477"/>
      <c r="KAI401" s="477"/>
      <c r="KAN401" s="477"/>
      <c r="KAQ401" s="477"/>
      <c r="KAV401" s="477"/>
      <c r="KAY401" s="477"/>
      <c r="KBD401" s="477"/>
      <c r="KBG401" s="477"/>
      <c r="KBL401" s="477"/>
      <c r="KBO401" s="477"/>
      <c r="KBT401" s="477"/>
      <c r="KBW401" s="477"/>
      <c r="KCB401" s="477"/>
      <c r="KCE401" s="477"/>
      <c r="KCJ401" s="477"/>
      <c r="KCM401" s="477"/>
      <c r="KCR401" s="477"/>
      <c r="KCU401" s="477"/>
      <c r="KCZ401" s="477"/>
      <c r="KDC401" s="477"/>
      <c r="KDH401" s="477"/>
      <c r="KDK401" s="477"/>
      <c r="KDP401" s="477"/>
      <c r="KDS401" s="477"/>
      <c r="KDX401" s="477"/>
      <c r="KEA401" s="477"/>
      <c r="KEF401" s="477"/>
      <c r="KEI401" s="477"/>
      <c r="KEN401" s="477"/>
      <c r="KEQ401" s="477"/>
      <c r="KEV401" s="477"/>
      <c r="KEY401" s="477"/>
      <c r="KFD401" s="477"/>
      <c r="KFG401" s="477"/>
      <c r="KFL401" s="477"/>
      <c r="KFO401" s="477"/>
      <c r="KFT401" s="477"/>
      <c r="KFW401" s="477"/>
      <c r="KGB401" s="477"/>
      <c r="KGE401" s="477"/>
      <c r="KGJ401" s="477"/>
      <c r="KGM401" s="477"/>
      <c r="KGR401" s="477"/>
      <c r="KGU401" s="477"/>
      <c r="KGZ401" s="477"/>
      <c r="KHC401" s="477"/>
      <c r="KHH401" s="477"/>
      <c r="KHK401" s="477"/>
      <c r="KHP401" s="477"/>
      <c r="KHS401" s="477"/>
      <c r="KHX401" s="477"/>
      <c r="KIA401" s="477"/>
      <c r="KIF401" s="477"/>
      <c r="KII401" s="477"/>
      <c r="KIN401" s="477"/>
      <c r="KIQ401" s="477"/>
      <c r="KIV401" s="477"/>
      <c r="KIY401" s="477"/>
      <c r="KJD401" s="477"/>
      <c r="KJG401" s="477"/>
      <c r="KJL401" s="477"/>
      <c r="KJO401" s="477"/>
      <c r="KJT401" s="477"/>
      <c r="KJW401" s="477"/>
      <c r="KKB401" s="477"/>
      <c r="KKE401" s="477"/>
      <c r="KKJ401" s="477"/>
      <c r="KKM401" s="477"/>
      <c r="KKR401" s="477"/>
      <c r="KKU401" s="477"/>
      <c r="KKZ401" s="477"/>
      <c r="KLC401" s="477"/>
      <c r="KLH401" s="477"/>
      <c r="KLK401" s="477"/>
      <c r="KLP401" s="477"/>
      <c r="KLS401" s="477"/>
      <c r="KLX401" s="477"/>
      <c r="KMA401" s="477"/>
      <c r="KMF401" s="477"/>
      <c r="KMI401" s="477"/>
      <c r="KMN401" s="477"/>
      <c r="KMQ401" s="477"/>
      <c r="KMV401" s="477"/>
      <c r="KMY401" s="477"/>
      <c r="KND401" s="477"/>
      <c r="KNG401" s="477"/>
      <c r="KNL401" s="477"/>
      <c r="KNO401" s="477"/>
      <c r="KNT401" s="477"/>
      <c r="KNW401" s="477"/>
      <c r="KOB401" s="477"/>
      <c r="KOE401" s="477"/>
      <c r="KOJ401" s="477"/>
      <c r="KOM401" s="477"/>
      <c r="KOR401" s="477"/>
      <c r="KOU401" s="477"/>
      <c r="KOZ401" s="477"/>
      <c r="KPC401" s="477"/>
      <c r="KPH401" s="477"/>
      <c r="KPK401" s="477"/>
      <c r="KPP401" s="477"/>
      <c r="KPS401" s="477"/>
      <c r="KPX401" s="477"/>
      <c r="KQA401" s="477"/>
      <c r="KQF401" s="477"/>
      <c r="KQI401" s="477"/>
      <c r="KQN401" s="477"/>
      <c r="KQQ401" s="477"/>
      <c r="KQV401" s="477"/>
      <c r="KQY401" s="477"/>
      <c r="KRD401" s="477"/>
      <c r="KRG401" s="477"/>
      <c r="KRL401" s="477"/>
      <c r="KRO401" s="477"/>
      <c r="KRT401" s="477"/>
      <c r="KRW401" s="477"/>
      <c r="KSB401" s="477"/>
      <c r="KSE401" s="477"/>
      <c r="KSJ401" s="477"/>
      <c r="KSM401" s="477"/>
      <c r="KSR401" s="477"/>
      <c r="KSU401" s="477"/>
      <c r="KSZ401" s="477"/>
      <c r="KTC401" s="477"/>
      <c r="KTH401" s="477"/>
      <c r="KTK401" s="477"/>
      <c r="KTP401" s="477"/>
      <c r="KTS401" s="477"/>
      <c r="KTX401" s="477"/>
      <c r="KUA401" s="477"/>
      <c r="KUF401" s="477"/>
      <c r="KUI401" s="477"/>
      <c r="KUN401" s="477"/>
      <c r="KUQ401" s="477"/>
      <c r="KUV401" s="477"/>
      <c r="KUY401" s="477"/>
      <c r="KVD401" s="477"/>
      <c r="KVG401" s="477"/>
      <c r="KVL401" s="477"/>
      <c r="KVO401" s="477"/>
      <c r="KVT401" s="477"/>
      <c r="KVW401" s="477"/>
      <c r="KWB401" s="477"/>
      <c r="KWE401" s="477"/>
      <c r="KWJ401" s="477"/>
      <c r="KWM401" s="477"/>
      <c r="KWR401" s="477"/>
      <c r="KWU401" s="477"/>
      <c r="KWZ401" s="477"/>
      <c r="KXC401" s="477"/>
      <c r="KXH401" s="477"/>
      <c r="KXK401" s="477"/>
      <c r="KXP401" s="477"/>
      <c r="KXS401" s="477"/>
      <c r="KXX401" s="477"/>
      <c r="KYA401" s="477"/>
      <c r="KYF401" s="477"/>
      <c r="KYI401" s="477"/>
      <c r="KYN401" s="477"/>
      <c r="KYQ401" s="477"/>
      <c r="KYV401" s="477"/>
      <c r="KYY401" s="477"/>
      <c r="KZD401" s="477"/>
      <c r="KZG401" s="477"/>
      <c r="KZL401" s="477"/>
      <c r="KZO401" s="477"/>
      <c r="KZT401" s="477"/>
      <c r="KZW401" s="477"/>
      <c r="LAB401" s="477"/>
      <c r="LAE401" s="477"/>
      <c r="LAJ401" s="477"/>
      <c r="LAM401" s="477"/>
      <c r="LAR401" s="477"/>
      <c r="LAU401" s="477"/>
      <c r="LAZ401" s="477"/>
      <c r="LBC401" s="477"/>
      <c r="LBH401" s="477"/>
      <c r="LBK401" s="477"/>
      <c r="LBP401" s="477"/>
      <c r="LBS401" s="477"/>
      <c r="LBX401" s="477"/>
      <c r="LCA401" s="477"/>
      <c r="LCF401" s="477"/>
      <c r="LCI401" s="477"/>
      <c r="LCN401" s="477"/>
      <c r="LCQ401" s="477"/>
      <c r="LCV401" s="477"/>
      <c r="LCY401" s="477"/>
      <c r="LDD401" s="477"/>
      <c r="LDG401" s="477"/>
      <c r="LDL401" s="477"/>
      <c r="LDO401" s="477"/>
      <c r="LDT401" s="477"/>
      <c r="LDW401" s="477"/>
      <c r="LEB401" s="477"/>
      <c r="LEE401" s="477"/>
      <c r="LEJ401" s="477"/>
      <c r="LEM401" s="477"/>
      <c r="LER401" s="477"/>
      <c r="LEU401" s="477"/>
      <c r="LEZ401" s="477"/>
      <c r="LFC401" s="477"/>
      <c r="LFH401" s="477"/>
      <c r="LFK401" s="477"/>
      <c r="LFP401" s="477"/>
      <c r="LFS401" s="477"/>
      <c r="LFX401" s="477"/>
      <c r="LGA401" s="477"/>
      <c r="LGF401" s="477"/>
      <c r="LGI401" s="477"/>
      <c r="LGN401" s="477"/>
      <c r="LGQ401" s="477"/>
      <c r="LGV401" s="477"/>
      <c r="LGY401" s="477"/>
      <c r="LHD401" s="477"/>
      <c r="LHG401" s="477"/>
      <c r="LHL401" s="477"/>
      <c r="LHO401" s="477"/>
      <c r="LHT401" s="477"/>
      <c r="LHW401" s="477"/>
      <c r="LIB401" s="477"/>
      <c r="LIE401" s="477"/>
      <c r="LIJ401" s="477"/>
      <c r="LIM401" s="477"/>
      <c r="LIR401" s="477"/>
      <c r="LIU401" s="477"/>
      <c r="LIZ401" s="477"/>
      <c r="LJC401" s="477"/>
      <c r="LJH401" s="477"/>
      <c r="LJK401" s="477"/>
      <c r="LJP401" s="477"/>
      <c r="LJS401" s="477"/>
      <c r="LJX401" s="477"/>
      <c r="LKA401" s="477"/>
      <c r="LKF401" s="477"/>
      <c r="LKI401" s="477"/>
      <c r="LKN401" s="477"/>
      <c r="LKQ401" s="477"/>
      <c r="LKV401" s="477"/>
      <c r="LKY401" s="477"/>
      <c r="LLD401" s="477"/>
      <c r="LLG401" s="477"/>
      <c r="LLL401" s="477"/>
      <c r="LLO401" s="477"/>
      <c r="LLT401" s="477"/>
      <c r="LLW401" s="477"/>
      <c r="LMB401" s="477"/>
      <c r="LME401" s="477"/>
      <c r="LMJ401" s="477"/>
      <c r="LMM401" s="477"/>
      <c r="LMR401" s="477"/>
      <c r="LMU401" s="477"/>
      <c r="LMZ401" s="477"/>
      <c r="LNC401" s="477"/>
      <c r="LNH401" s="477"/>
      <c r="LNK401" s="477"/>
      <c r="LNP401" s="477"/>
      <c r="LNS401" s="477"/>
      <c r="LNX401" s="477"/>
      <c r="LOA401" s="477"/>
      <c r="LOF401" s="477"/>
      <c r="LOI401" s="477"/>
      <c r="LON401" s="477"/>
      <c r="LOQ401" s="477"/>
      <c r="LOV401" s="477"/>
      <c r="LOY401" s="477"/>
      <c r="LPD401" s="477"/>
      <c r="LPG401" s="477"/>
      <c r="LPL401" s="477"/>
      <c r="LPO401" s="477"/>
      <c r="LPT401" s="477"/>
      <c r="LPW401" s="477"/>
      <c r="LQB401" s="477"/>
      <c r="LQE401" s="477"/>
      <c r="LQJ401" s="477"/>
      <c r="LQM401" s="477"/>
      <c r="LQR401" s="477"/>
      <c r="LQU401" s="477"/>
      <c r="LQZ401" s="477"/>
      <c r="LRC401" s="477"/>
      <c r="LRH401" s="477"/>
      <c r="LRK401" s="477"/>
      <c r="LRP401" s="477"/>
      <c r="LRS401" s="477"/>
      <c r="LRX401" s="477"/>
      <c r="LSA401" s="477"/>
      <c r="LSF401" s="477"/>
      <c r="LSI401" s="477"/>
      <c r="LSN401" s="477"/>
      <c r="LSQ401" s="477"/>
      <c r="LSV401" s="477"/>
      <c r="LSY401" s="477"/>
      <c r="LTD401" s="477"/>
      <c r="LTG401" s="477"/>
      <c r="LTL401" s="477"/>
      <c r="LTO401" s="477"/>
      <c r="LTT401" s="477"/>
      <c r="LTW401" s="477"/>
      <c r="LUB401" s="477"/>
      <c r="LUE401" s="477"/>
      <c r="LUJ401" s="477"/>
      <c r="LUM401" s="477"/>
      <c r="LUR401" s="477"/>
      <c r="LUU401" s="477"/>
      <c r="LUZ401" s="477"/>
      <c r="LVC401" s="477"/>
      <c r="LVH401" s="477"/>
      <c r="LVK401" s="477"/>
      <c r="LVP401" s="477"/>
      <c r="LVS401" s="477"/>
      <c r="LVX401" s="477"/>
      <c r="LWA401" s="477"/>
      <c r="LWF401" s="477"/>
      <c r="LWI401" s="477"/>
      <c r="LWN401" s="477"/>
      <c r="LWQ401" s="477"/>
      <c r="LWV401" s="477"/>
      <c r="LWY401" s="477"/>
      <c r="LXD401" s="477"/>
      <c r="LXG401" s="477"/>
      <c r="LXL401" s="477"/>
      <c r="LXO401" s="477"/>
      <c r="LXT401" s="477"/>
      <c r="LXW401" s="477"/>
      <c r="LYB401" s="477"/>
      <c r="LYE401" s="477"/>
      <c r="LYJ401" s="477"/>
      <c r="LYM401" s="477"/>
      <c r="LYR401" s="477"/>
      <c r="LYU401" s="477"/>
      <c r="LYZ401" s="477"/>
      <c r="LZC401" s="477"/>
      <c r="LZH401" s="477"/>
      <c r="LZK401" s="477"/>
      <c r="LZP401" s="477"/>
      <c r="LZS401" s="477"/>
      <c r="LZX401" s="477"/>
      <c r="MAA401" s="477"/>
      <c r="MAF401" s="477"/>
      <c r="MAI401" s="477"/>
      <c r="MAN401" s="477"/>
      <c r="MAQ401" s="477"/>
      <c r="MAV401" s="477"/>
      <c r="MAY401" s="477"/>
      <c r="MBD401" s="477"/>
      <c r="MBG401" s="477"/>
      <c r="MBL401" s="477"/>
      <c r="MBO401" s="477"/>
      <c r="MBT401" s="477"/>
      <c r="MBW401" s="477"/>
      <c r="MCB401" s="477"/>
      <c r="MCE401" s="477"/>
      <c r="MCJ401" s="477"/>
      <c r="MCM401" s="477"/>
      <c r="MCR401" s="477"/>
      <c r="MCU401" s="477"/>
      <c r="MCZ401" s="477"/>
      <c r="MDC401" s="477"/>
      <c r="MDH401" s="477"/>
      <c r="MDK401" s="477"/>
      <c r="MDP401" s="477"/>
      <c r="MDS401" s="477"/>
      <c r="MDX401" s="477"/>
      <c r="MEA401" s="477"/>
      <c r="MEF401" s="477"/>
      <c r="MEI401" s="477"/>
      <c r="MEN401" s="477"/>
      <c r="MEQ401" s="477"/>
      <c r="MEV401" s="477"/>
      <c r="MEY401" s="477"/>
      <c r="MFD401" s="477"/>
      <c r="MFG401" s="477"/>
      <c r="MFL401" s="477"/>
      <c r="MFO401" s="477"/>
      <c r="MFT401" s="477"/>
      <c r="MFW401" s="477"/>
      <c r="MGB401" s="477"/>
      <c r="MGE401" s="477"/>
      <c r="MGJ401" s="477"/>
      <c r="MGM401" s="477"/>
      <c r="MGR401" s="477"/>
      <c r="MGU401" s="477"/>
      <c r="MGZ401" s="477"/>
      <c r="MHC401" s="477"/>
      <c r="MHH401" s="477"/>
      <c r="MHK401" s="477"/>
      <c r="MHP401" s="477"/>
      <c r="MHS401" s="477"/>
      <c r="MHX401" s="477"/>
      <c r="MIA401" s="477"/>
      <c r="MIF401" s="477"/>
      <c r="MII401" s="477"/>
      <c r="MIN401" s="477"/>
      <c r="MIQ401" s="477"/>
      <c r="MIV401" s="477"/>
      <c r="MIY401" s="477"/>
      <c r="MJD401" s="477"/>
      <c r="MJG401" s="477"/>
      <c r="MJL401" s="477"/>
      <c r="MJO401" s="477"/>
      <c r="MJT401" s="477"/>
      <c r="MJW401" s="477"/>
      <c r="MKB401" s="477"/>
      <c r="MKE401" s="477"/>
      <c r="MKJ401" s="477"/>
      <c r="MKM401" s="477"/>
      <c r="MKR401" s="477"/>
      <c r="MKU401" s="477"/>
      <c r="MKZ401" s="477"/>
      <c r="MLC401" s="477"/>
      <c r="MLH401" s="477"/>
      <c r="MLK401" s="477"/>
      <c r="MLP401" s="477"/>
      <c r="MLS401" s="477"/>
      <c r="MLX401" s="477"/>
      <c r="MMA401" s="477"/>
      <c r="MMF401" s="477"/>
      <c r="MMI401" s="477"/>
      <c r="MMN401" s="477"/>
      <c r="MMQ401" s="477"/>
      <c r="MMV401" s="477"/>
      <c r="MMY401" s="477"/>
      <c r="MND401" s="477"/>
      <c r="MNG401" s="477"/>
      <c r="MNL401" s="477"/>
      <c r="MNO401" s="477"/>
      <c r="MNT401" s="477"/>
      <c r="MNW401" s="477"/>
      <c r="MOB401" s="477"/>
      <c r="MOE401" s="477"/>
      <c r="MOJ401" s="477"/>
      <c r="MOM401" s="477"/>
      <c r="MOR401" s="477"/>
      <c r="MOU401" s="477"/>
      <c r="MOZ401" s="477"/>
      <c r="MPC401" s="477"/>
      <c r="MPH401" s="477"/>
      <c r="MPK401" s="477"/>
      <c r="MPP401" s="477"/>
      <c r="MPS401" s="477"/>
      <c r="MPX401" s="477"/>
      <c r="MQA401" s="477"/>
      <c r="MQF401" s="477"/>
      <c r="MQI401" s="477"/>
      <c r="MQN401" s="477"/>
      <c r="MQQ401" s="477"/>
      <c r="MQV401" s="477"/>
      <c r="MQY401" s="477"/>
      <c r="MRD401" s="477"/>
      <c r="MRG401" s="477"/>
      <c r="MRL401" s="477"/>
      <c r="MRO401" s="477"/>
      <c r="MRT401" s="477"/>
      <c r="MRW401" s="477"/>
      <c r="MSB401" s="477"/>
      <c r="MSE401" s="477"/>
      <c r="MSJ401" s="477"/>
      <c r="MSM401" s="477"/>
      <c r="MSR401" s="477"/>
      <c r="MSU401" s="477"/>
      <c r="MSZ401" s="477"/>
      <c r="MTC401" s="477"/>
      <c r="MTH401" s="477"/>
      <c r="MTK401" s="477"/>
      <c r="MTP401" s="477"/>
      <c r="MTS401" s="477"/>
      <c r="MTX401" s="477"/>
      <c r="MUA401" s="477"/>
      <c r="MUF401" s="477"/>
      <c r="MUI401" s="477"/>
      <c r="MUN401" s="477"/>
      <c r="MUQ401" s="477"/>
      <c r="MUV401" s="477"/>
      <c r="MUY401" s="477"/>
      <c r="MVD401" s="477"/>
      <c r="MVG401" s="477"/>
      <c r="MVL401" s="477"/>
      <c r="MVO401" s="477"/>
      <c r="MVT401" s="477"/>
      <c r="MVW401" s="477"/>
      <c r="MWB401" s="477"/>
      <c r="MWE401" s="477"/>
      <c r="MWJ401" s="477"/>
      <c r="MWM401" s="477"/>
      <c r="MWR401" s="477"/>
      <c r="MWU401" s="477"/>
      <c r="MWZ401" s="477"/>
      <c r="MXC401" s="477"/>
      <c r="MXH401" s="477"/>
      <c r="MXK401" s="477"/>
      <c r="MXP401" s="477"/>
      <c r="MXS401" s="477"/>
      <c r="MXX401" s="477"/>
      <c r="MYA401" s="477"/>
      <c r="MYF401" s="477"/>
      <c r="MYI401" s="477"/>
      <c r="MYN401" s="477"/>
      <c r="MYQ401" s="477"/>
      <c r="MYV401" s="477"/>
      <c r="MYY401" s="477"/>
      <c r="MZD401" s="477"/>
      <c r="MZG401" s="477"/>
      <c r="MZL401" s="477"/>
      <c r="MZO401" s="477"/>
      <c r="MZT401" s="477"/>
      <c r="MZW401" s="477"/>
      <c r="NAB401" s="477"/>
      <c r="NAE401" s="477"/>
      <c r="NAJ401" s="477"/>
      <c r="NAM401" s="477"/>
      <c r="NAR401" s="477"/>
      <c r="NAU401" s="477"/>
      <c r="NAZ401" s="477"/>
      <c r="NBC401" s="477"/>
      <c r="NBH401" s="477"/>
      <c r="NBK401" s="477"/>
      <c r="NBP401" s="477"/>
      <c r="NBS401" s="477"/>
      <c r="NBX401" s="477"/>
      <c r="NCA401" s="477"/>
      <c r="NCF401" s="477"/>
      <c r="NCI401" s="477"/>
      <c r="NCN401" s="477"/>
      <c r="NCQ401" s="477"/>
      <c r="NCV401" s="477"/>
      <c r="NCY401" s="477"/>
      <c r="NDD401" s="477"/>
      <c r="NDG401" s="477"/>
      <c r="NDL401" s="477"/>
      <c r="NDO401" s="477"/>
      <c r="NDT401" s="477"/>
      <c r="NDW401" s="477"/>
      <c r="NEB401" s="477"/>
      <c r="NEE401" s="477"/>
      <c r="NEJ401" s="477"/>
      <c r="NEM401" s="477"/>
      <c r="NER401" s="477"/>
      <c r="NEU401" s="477"/>
      <c r="NEZ401" s="477"/>
      <c r="NFC401" s="477"/>
      <c r="NFH401" s="477"/>
      <c r="NFK401" s="477"/>
      <c r="NFP401" s="477"/>
      <c r="NFS401" s="477"/>
      <c r="NFX401" s="477"/>
      <c r="NGA401" s="477"/>
      <c r="NGF401" s="477"/>
      <c r="NGI401" s="477"/>
      <c r="NGN401" s="477"/>
      <c r="NGQ401" s="477"/>
      <c r="NGV401" s="477"/>
      <c r="NGY401" s="477"/>
      <c r="NHD401" s="477"/>
      <c r="NHG401" s="477"/>
      <c r="NHL401" s="477"/>
      <c r="NHO401" s="477"/>
      <c r="NHT401" s="477"/>
      <c r="NHW401" s="477"/>
      <c r="NIB401" s="477"/>
      <c r="NIE401" s="477"/>
      <c r="NIJ401" s="477"/>
      <c r="NIM401" s="477"/>
      <c r="NIR401" s="477"/>
      <c r="NIU401" s="477"/>
      <c r="NIZ401" s="477"/>
      <c r="NJC401" s="477"/>
      <c r="NJH401" s="477"/>
      <c r="NJK401" s="477"/>
      <c r="NJP401" s="477"/>
      <c r="NJS401" s="477"/>
      <c r="NJX401" s="477"/>
      <c r="NKA401" s="477"/>
      <c r="NKF401" s="477"/>
      <c r="NKI401" s="477"/>
      <c r="NKN401" s="477"/>
      <c r="NKQ401" s="477"/>
      <c r="NKV401" s="477"/>
      <c r="NKY401" s="477"/>
      <c r="NLD401" s="477"/>
      <c r="NLG401" s="477"/>
      <c r="NLL401" s="477"/>
      <c r="NLO401" s="477"/>
      <c r="NLT401" s="477"/>
      <c r="NLW401" s="477"/>
      <c r="NMB401" s="477"/>
      <c r="NME401" s="477"/>
      <c r="NMJ401" s="477"/>
      <c r="NMM401" s="477"/>
      <c r="NMR401" s="477"/>
      <c r="NMU401" s="477"/>
      <c r="NMZ401" s="477"/>
      <c r="NNC401" s="477"/>
      <c r="NNH401" s="477"/>
      <c r="NNK401" s="477"/>
      <c r="NNP401" s="477"/>
      <c r="NNS401" s="477"/>
      <c r="NNX401" s="477"/>
      <c r="NOA401" s="477"/>
      <c r="NOF401" s="477"/>
      <c r="NOI401" s="477"/>
      <c r="NON401" s="477"/>
      <c r="NOQ401" s="477"/>
      <c r="NOV401" s="477"/>
      <c r="NOY401" s="477"/>
      <c r="NPD401" s="477"/>
      <c r="NPG401" s="477"/>
      <c r="NPL401" s="477"/>
      <c r="NPO401" s="477"/>
      <c r="NPT401" s="477"/>
      <c r="NPW401" s="477"/>
      <c r="NQB401" s="477"/>
      <c r="NQE401" s="477"/>
      <c r="NQJ401" s="477"/>
      <c r="NQM401" s="477"/>
      <c r="NQR401" s="477"/>
      <c r="NQU401" s="477"/>
      <c r="NQZ401" s="477"/>
      <c r="NRC401" s="477"/>
      <c r="NRH401" s="477"/>
      <c r="NRK401" s="477"/>
      <c r="NRP401" s="477"/>
      <c r="NRS401" s="477"/>
      <c r="NRX401" s="477"/>
      <c r="NSA401" s="477"/>
      <c r="NSF401" s="477"/>
      <c r="NSI401" s="477"/>
      <c r="NSN401" s="477"/>
      <c r="NSQ401" s="477"/>
      <c r="NSV401" s="477"/>
      <c r="NSY401" s="477"/>
      <c r="NTD401" s="477"/>
      <c r="NTG401" s="477"/>
      <c r="NTL401" s="477"/>
      <c r="NTO401" s="477"/>
      <c r="NTT401" s="477"/>
      <c r="NTW401" s="477"/>
      <c r="NUB401" s="477"/>
      <c r="NUE401" s="477"/>
      <c r="NUJ401" s="477"/>
      <c r="NUM401" s="477"/>
      <c r="NUR401" s="477"/>
      <c r="NUU401" s="477"/>
      <c r="NUZ401" s="477"/>
      <c r="NVC401" s="477"/>
      <c r="NVH401" s="477"/>
      <c r="NVK401" s="477"/>
      <c r="NVP401" s="477"/>
      <c r="NVS401" s="477"/>
      <c r="NVX401" s="477"/>
      <c r="NWA401" s="477"/>
      <c r="NWF401" s="477"/>
      <c r="NWI401" s="477"/>
      <c r="NWN401" s="477"/>
      <c r="NWQ401" s="477"/>
      <c r="NWV401" s="477"/>
      <c r="NWY401" s="477"/>
      <c r="NXD401" s="477"/>
      <c r="NXG401" s="477"/>
      <c r="NXL401" s="477"/>
      <c r="NXO401" s="477"/>
      <c r="NXT401" s="477"/>
      <c r="NXW401" s="477"/>
      <c r="NYB401" s="477"/>
      <c r="NYE401" s="477"/>
      <c r="NYJ401" s="477"/>
      <c r="NYM401" s="477"/>
      <c r="NYR401" s="477"/>
      <c r="NYU401" s="477"/>
      <c r="NYZ401" s="477"/>
      <c r="NZC401" s="477"/>
      <c r="NZH401" s="477"/>
      <c r="NZK401" s="477"/>
      <c r="NZP401" s="477"/>
      <c r="NZS401" s="477"/>
      <c r="NZX401" s="477"/>
      <c r="OAA401" s="477"/>
      <c r="OAF401" s="477"/>
      <c r="OAI401" s="477"/>
      <c r="OAN401" s="477"/>
      <c r="OAQ401" s="477"/>
      <c r="OAV401" s="477"/>
      <c r="OAY401" s="477"/>
      <c r="OBD401" s="477"/>
      <c r="OBG401" s="477"/>
      <c r="OBL401" s="477"/>
      <c r="OBO401" s="477"/>
      <c r="OBT401" s="477"/>
      <c r="OBW401" s="477"/>
      <c r="OCB401" s="477"/>
      <c r="OCE401" s="477"/>
      <c r="OCJ401" s="477"/>
      <c r="OCM401" s="477"/>
      <c r="OCR401" s="477"/>
      <c r="OCU401" s="477"/>
      <c r="OCZ401" s="477"/>
      <c r="ODC401" s="477"/>
      <c r="ODH401" s="477"/>
      <c r="ODK401" s="477"/>
      <c r="ODP401" s="477"/>
      <c r="ODS401" s="477"/>
      <c r="ODX401" s="477"/>
      <c r="OEA401" s="477"/>
      <c r="OEF401" s="477"/>
      <c r="OEI401" s="477"/>
      <c r="OEN401" s="477"/>
      <c r="OEQ401" s="477"/>
      <c r="OEV401" s="477"/>
      <c r="OEY401" s="477"/>
      <c r="OFD401" s="477"/>
      <c r="OFG401" s="477"/>
      <c r="OFL401" s="477"/>
      <c r="OFO401" s="477"/>
      <c r="OFT401" s="477"/>
      <c r="OFW401" s="477"/>
      <c r="OGB401" s="477"/>
      <c r="OGE401" s="477"/>
      <c r="OGJ401" s="477"/>
      <c r="OGM401" s="477"/>
      <c r="OGR401" s="477"/>
      <c r="OGU401" s="477"/>
      <c r="OGZ401" s="477"/>
      <c r="OHC401" s="477"/>
      <c r="OHH401" s="477"/>
      <c r="OHK401" s="477"/>
      <c r="OHP401" s="477"/>
      <c r="OHS401" s="477"/>
      <c r="OHX401" s="477"/>
      <c r="OIA401" s="477"/>
      <c r="OIF401" s="477"/>
      <c r="OII401" s="477"/>
      <c r="OIN401" s="477"/>
      <c r="OIQ401" s="477"/>
      <c r="OIV401" s="477"/>
      <c r="OIY401" s="477"/>
      <c r="OJD401" s="477"/>
      <c r="OJG401" s="477"/>
      <c r="OJL401" s="477"/>
      <c r="OJO401" s="477"/>
      <c r="OJT401" s="477"/>
      <c r="OJW401" s="477"/>
      <c r="OKB401" s="477"/>
      <c r="OKE401" s="477"/>
      <c r="OKJ401" s="477"/>
      <c r="OKM401" s="477"/>
      <c r="OKR401" s="477"/>
      <c r="OKU401" s="477"/>
      <c r="OKZ401" s="477"/>
      <c r="OLC401" s="477"/>
      <c r="OLH401" s="477"/>
      <c r="OLK401" s="477"/>
      <c r="OLP401" s="477"/>
      <c r="OLS401" s="477"/>
      <c r="OLX401" s="477"/>
      <c r="OMA401" s="477"/>
      <c r="OMF401" s="477"/>
      <c r="OMI401" s="477"/>
      <c r="OMN401" s="477"/>
      <c r="OMQ401" s="477"/>
      <c r="OMV401" s="477"/>
      <c r="OMY401" s="477"/>
      <c r="OND401" s="477"/>
      <c r="ONG401" s="477"/>
      <c r="ONL401" s="477"/>
      <c r="ONO401" s="477"/>
      <c r="ONT401" s="477"/>
      <c r="ONW401" s="477"/>
      <c r="OOB401" s="477"/>
      <c r="OOE401" s="477"/>
      <c r="OOJ401" s="477"/>
      <c r="OOM401" s="477"/>
      <c r="OOR401" s="477"/>
      <c r="OOU401" s="477"/>
      <c r="OOZ401" s="477"/>
      <c r="OPC401" s="477"/>
      <c r="OPH401" s="477"/>
      <c r="OPK401" s="477"/>
      <c r="OPP401" s="477"/>
      <c r="OPS401" s="477"/>
      <c r="OPX401" s="477"/>
      <c r="OQA401" s="477"/>
      <c r="OQF401" s="477"/>
      <c r="OQI401" s="477"/>
      <c r="OQN401" s="477"/>
      <c r="OQQ401" s="477"/>
      <c r="OQV401" s="477"/>
      <c r="OQY401" s="477"/>
      <c r="ORD401" s="477"/>
      <c r="ORG401" s="477"/>
      <c r="ORL401" s="477"/>
      <c r="ORO401" s="477"/>
      <c r="ORT401" s="477"/>
      <c r="ORW401" s="477"/>
      <c r="OSB401" s="477"/>
      <c r="OSE401" s="477"/>
      <c r="OSJ401" s="477"/>
      <c r="OSM401" s="477"/>
      <c r="OSR401" s="477"/>
      <c r="OSU401" s="477"/>
      <c r="OSZ401" s="477"/>
      <c r="OTC401" s="477"/>
      <c r="OTH401" s="477"/>
      <c r="OTK401" s="477"/>
      <c r="OTP401" s="477"/>
      <c r="OTS401" s="477"/>
      <c r="OTX401" s="477"/>
      <c r="OUA401" s="477"/>
      <c r="OUF401" s="477"/>
      <c r="OUI401" s="477"/>
      <c r="OUN401" s="477"/>
      <c r="OUQ401" s="477"/>
      <c r="OUV401" s="477"/>
      <c r="OUY401" s="477"/>
      <c r="OVD401" s="477"/>
      <c r="OVG401" s="477"/>
      <c r="OVL401" s="477"/>
      <c r="OVO401" s="477"/>
      <c r="OVT401" s="477"/>
      <c r="OVW401" s="477"/>
      <c r="OWB401" s="477"/>
      <c r="OWE401" s="477"/>
      <c r="OWJ401" s="477"/>
      <c r="OWM401" s="477"/>
      <c r="OWR401" s="477"/>
      <c r="OWU401" s="477"/>
      <c r="OWZ401" s="477"/>
      <c r="OXC401" s="477"/>
      <c r="OXH401" s="477"/>
      <c r="OXK401" s="477"/>
      <c r="OXP401" s="477"/>
      <c r="OXS401" s="477"/>
      <c r="OXX401" s="477"/>
      <c r="OYA401" s="477"/>
      <c r="OYF401" s="477"/>
      <c r="OYI401" s="477"/>
      <c r="OYN401" s="477"/>
      <c r="OYQ401" s="477"/>
      <c r="OYV401" s="477"/>
      <c r="OYY401" s="477"/>
      <c r="OZD401" s="477"/>
      <c r="OZG401" s="477"/>
      <c r="OZL401" s="477"/>
      <c r="OZO401" s="477"/>
      <c r="OZT401" s="477"/>
      <c r="OZW401" s="477"/>
      <c r="PAB401" s="477"/>
      <c r="PAE401" s="477"/>
      <c r="PAJ401" s="477"/>
      <c r="PAM401" s="477"/>
      <c r="PAR401" s="477"/>
      <c r="PAU401" s="477"/>
      <c r="PAZ401" s="477"/>
      <c r="PBC401" s="477"/>
      <c r="PBH401" s="477"/>
      <c r="PBK401" s="477"/>
      <c r="PBP401" s="477"/>
      <c r="PBS401" s="477"/>
      <c r="PBX401" s="477"/>
      <c r="PCA401" s="477"/>
      <c r="PCF401" s="477"/>
      <c r="PCI401" s="477"/>
      <c r="PCN401" s="477"/>
      <c r="PCQ401" s="477"/>
      <c r="PCV401" s="477"/>
      <c r="PCY401" s="477"/>
      <c r="PDD401" s="477"/>
      <c r="PDG401" s="477"/>
      <c r="PDL401" s="477"/>
      <c r="PDO401" s="477"/>
      <c r="PDT401" s="477"/>
      <c r="PDW401" s="477"/>
      <c r="PEB401" s="477"/>
      <c r="PEE401" s="477"/>
      <c r="PEJ401" s="477"/>
      <c r="PEM401" s="477"/>
      <c r="PER401" s="477"/>
      <c r="PEU401" s="477"/>
      <c r="PEZ401" s="477"/>
      <c r="PFC401" s="477"/>
      <c r="PFH401" s="477"/>
      <c r="PFK401" s="477"/>
      <c r="PFP401" s="477"/>
      <c r="PFS401" s="477"/>
      <c r="PFX401" s="477"/>
      <c r="PGA401" s="477"/>
      <c r="PGF401" s="477"/>
      <c r="PGI401" s="477"/>
      <c r="PGN401" s="477"/>
      <c r="PGQ401" s="477"/>
      <c r="PGV401" s="477"/>
      <c r="PGY401" s="477"/>
      <c r="PHD401" s="477"/>
      <c r="PHG401" s="477"/>
      <c r="PHL401" s="477"/>
      <c r="PHO401" s="477"/>
      <c r="PHT401" s="477"/>
      <c r="PHW401" s="477"/>
      <c r="PIB401" s="477"/>
      <c r="PIE401" s="477"/>
      <c r="PIJ401" s="477"/>
      <c r="PIM401" s="477"/>
      <c r="PIR401" s="477"/>
      <c r="PIU401" s="477"/>
      <c r="PIZ401" s="477"/>
      <c r="PJC401" s="477"/>
      <c r="PJH401" s="477"/>
      <c r="PJK401" s="477"/>
      <c r="PJP401" s="477"/>
      <c r="PJS401" s="477"/>
      <c r="PJX401" s="477"/>
      <c r="PKA401" s="477"/>
      <c r="PKF401" s="477"/>
      <c r="PKI401" s="477"/>
      <c r="PKN401" s="477"/>
      <c r="PKQ401" s="477"/>
      <c r="PKV401" s="477"/>
      <c r="PKY401" s="477"/>
      <c r="PLD401" s="477"/>
      <c r="PLG401" s="477"/>
      <c r="PLL401" s="477"/>
      <c r="PLO401" s="477"/>
      <c r="PLT401" s="477"/>
      <c r="PLW401" s="477"/>
      <c r="PMB401" s="477"/>
      <c r="PME401" s="477"/>
      <c r="PMJ401" s="477"/>
      <c r="PMM401" s="477"/>
      <c r="PMR401" s="477"/>
      <c r="PMU401" s="477"/>
      <c r="PMZ401" s="477"/>
      <c r="PNC401" s="477"/>
      <c r="PNH401" s="477"/>
      <c r="PNK401" s="477"/>
      <c r="PNP401" s="477"/>
      <c r="PNS401" s="477"/>
      <c r="PNX401" s="477"/>
      <c r="POA401" s="477"/>
      <c r="POF401" s="477"/>
      <c r="POI401" s="477"/>
      <c r="PON401" s="477"/>
      <c r="POQ401" s="477"/>
      <c r="POV401" s="477"/>
      <c r="POY401" s="477"/>
      <c r="PPD401" s="477"/>
      <c r="PPG401" s="477"/>
      <c r="PPL401" s="477"/>
      <c r="PPO401" s="477"/>
      <c r="PPT401" s="477"/>
      <c r="PPW401" s="477"/>
      <c r="PQB401" s="477"/>
      <c r="PQE401" s="477"/>
      <c r="PQJ401" s="477"/>
      <c r="PQM401" s="477"/>
      <c r="PQR401" s="477"/>
      <c r="PQU401" s="477"/>
      <c r="PQZ401" s="477"/>
      <c r="PRC401" s="477"/>
      <c r="PRH401" s="477"/>
      <c r="PRK401" s="477"/>
      <c r="PRP401" s="477"/>
      <c r="PRS401" s="477"/>
      <c r="PRX401" s="477"/>
      <c r="PSA401" s="477"/>
      <c r="PSF401" s="477"/>
      <c r="PSI401" s="477"/>
      <c r="PSN401" s="477"/>
      <c r="PSQ401" s="477"/>
      <c r="PSV401" s="477"/>
      <c r="PSY401" s="477"/>
      <c r="PTD401" s="477"/>
      <c r="PTG401" s="477"/>
      <c r="PTL401" s="477"/>
      <c r="PTO401" s="477"/>
      <c r="PTT401" s="477"/>
      <c r="PTW401" s="477"/>
      <c r="PUB401" s="477"/>
      <c r="PUE401" s="477"/>
      <c r="PUJ401" s="477"/>
      <c r="PUM401" s="477"/>
      <c r="PUR401" s="477"/>
      <c r="PUU401" s="477"/>
      <c r="PUZ401" s="477"/>
      <c r="PVC401" s="477"/>
      <c r="PVH401" s="477"/>
      <c r="PVK401" s="477"/>
      <c r="PVP401" s="477"/>
      <c r="PVS401" s="477"/>
      <c r="PVX401" s="477"/>
      <c r="PWA401" s="477"/>
      <c r="PWF401" s="477"/>
      <c r="PWI401" s="477"/>
      <c r="PWN401" s="477"/>
      <c r="PWQ401" s="477"/>
      <c r="PWV401" s="477"/>
      <c r="PWY401" s="477"/>
      <c r="PXD401" s="477"/>
      <c r="PXG401" s="477"/>
      <c r="PXL401" s="477"/>
      <c r="PXO401" s="477"/>
      <c r="PXT401" s="477"/>
      <c r="PXW401" s="477"/>
      <c r="PYB401" s="477"/>
      <c r="PYE401" s="477"/>
      <c r="PYJ401" s="477"/>
      <c r="PYM401" s="477"/>
      <c r="PYR401" s="477"/>
      <c r="PYU401" s="477"/>
      <c r="PYZ401" s="477"/>
      <c r="PZC401" s="477"/>
      <c r="PZH401" s="477"/>
      <c r="PZK401" s="477"/>
      <c r="PZP401" s="477"/>
      <c r="PZS401" s="477"/>
      <c r="PZX401" s="477"/>
      <c r="QAA401" s="477"/>
      <c r="QAF401" s="477"/>
      <c r="QAI401" s="477"/>
      <c r="QAN401" s="477"/>
      <c r="QAQ401" s="477"/>
      <c r="QAV401" s="477"/>
      <c r="QAY401" s="477"/>
      <c r="QBD401" s="477"/>
      <c r="QBG401" s="477"/>
      <c r="QBL401" s="477"/>
      <c r="QBO401" s="477"/>
      <c r="QBT401" s="477"/>
      <c r="QBW401" s="477"/>
      <c r="QCB401" s="477"/>
      <c r="QCE401" s="477"/>
      <c r="QCJ401" s="477"/>
      <c r="QCM401" s="477"/>
      <c r="QCR401" s="477"/>
      <c r="QCU401" s="477"/>
      <c r="QCZ401" s="477"/>
      <c r="QDC401" s="477"/>
      <c r="QDH401" s="477"/>
      <c r="QDK401" s="477"/>
      <c r="QDP401" s="477"/>
      <c r="QDS401" s="477"/>
      <c r="QDX401" s="477"/>
      <c r="QEA401" s="477"/>
      <c r="QEF401" s="477"/>
      <c r="QEI401" s="477"/>
      <c r="QEN401" s="477"/>
      <c r="QEQ401" s="477"/>
      <c r="QEV401" s="477"/>
      <c r="QEY401" s="477"/>
      <c r="QFD401" s="477"/>
      <c r="QFG401" s="477"/>
      <c r="QFL401" s="477"/>
      <c r="QFO401" s="477"/>
      <c r="QFT401" s="477"/>
      <c r="QFW401" s="477"/>
      <c r="QGB401" s="477"/>
      <c r="QGE401" s="477"/>
      <c r="QGJ401" s="477"/>
      <c r="QGM401" s="477"/>
      <c r="QGR401" s="477"/>
      <c r="QGU401" s="477"/>
      <c r="QGZ401" s="477"/>
      <c r="QHC401" s="477"/>
      <c r="QHH401" s="477"/>
      <c r="QHK401" s="477"/>
      <c r="QHP401" s="477"/>
      <c r="QHS401" s="477"/>
      <c r="QHX401" s="477"/>
      <c r="QIA401" s="477"/>
      <c r="QIF401" s="477"/>
      <c r="QII401" s="477"/>
      <c r="QIN401" s="477"/>
      <c r="QIQ401" s="477"/>
      <c r="QIV401" s="477"/>
      <c r="QIY401" s="477"/>
      <c r="QJD401" s="477"/>
      <c r="QJG401" s="477"/>
      <c r="QJL401" s="477"/>
      <c r="QJO401" s="477"/>
      <c r="QJT401" s="477"/>
      <c r="QJW401" s="477"/>
      <c r="QKB401" s="477"/>
      <c r="QKE401" s="477"/>
      <c r="QKJ401" s="477"/>
      <c r="QKM401" s="477"/>
      <c r="QKR401" s="477"/>
      <c r="QKU401" s="477"/>
      <c r="QKZ401" s="477"/>
      <c r="QLC401" s="477"/>
      <c r="QLH401" s="477"/>
      <c r="QLK401" s="477"/>
      <c r="QLP401" s="477"/>
      <c r="QLS401" s="477"/>
      <c r="QLX401" s="477"/>
      <c r="QMA401" s="477"/>
      <c r="QMF401" s="477"/>
      <c r="QMI401" s="477"/>
      <c r="QMN401" s="477"/>
      <c r="QMQ401" s="477"/>
      <c r="QMV401" s="477"/>
      <c r="QMY401" s="477"/>
      <c r="QND401" s="477"/>
      <c r="QNG401" s="477"/>
      <c r="QNL401" s="477"/>
      <c r="QNO401" s="477"/>
      <c r="QNT401" s="477"/>
      <c r="QNW401" s="477"/>
      <c r="QOB401" s="477"/>
      <c r="QOE401" s="477"/>
      <c r="QOJ401" s="477"/>
      <c r="QOM401" s="477"/>
      <c r="QOR401" s="477"/>
      <c r="QOU401" s="477"/>
      <c r="QOZ401" s="477"/>
      <c r="QPC401" s="477"/>
      <c r="QPH401" s="477"/>
      <c r="QPK401" s="477"/>
      <c r="QPP401" s="477"/>
      <c r="QPS401" s="477"/>
      <c r="QPX401" s="477"/>
      <c r="QQA401" s="477"/>
      <c r="QQF401" s="477"/>
      <c r="QQI401" s="477"/>
      <c r="QQN401" s="477"/>
      <c r="QQQ401" s="477"/>
      <c r="QQV401" s="477"/>
      <c r="QQY401" s="477"/>
      <c r="QRD401" s="477"/>
      <c r="QRG401" s="477"/>
      <c r="QRL401" s="477"/>
      <c r="QRO401" s="477"/>
      <c r="QRT401" s="477"/>
      <c r="QRW401" s="477"/>
      <c r="QSB401" s="477"/>
      <c r="QSE401" s="477"/>
      <c r="QSJ401" s="477"/>
      <c r="QSM401" s="477"/>
      <c r="QSR401" s="477"/>
      <c r="QSU401" s="477"/>
      <c r="QSZ401" s="477"/>
      <c r="QTC401" s="477"/>
      <c r="QTH401" s="477"/>
      <c r="QTK401" s="477"/>
      <c r="QTP401" s="477"/>
      <c r="QTS401" s="477"/>
      <c r="QTX401" s="477"/>
      <c r="QUA401" s="477"/>
      <c r="QUF401" s="477"/>
      <c r="QUI401" s="477"/>
      <c r="QUN401" s="477"/>
      <c r="QUQ401" s="477"/>
      <c r="QUV401" s="477"/>
      <c r="QUY401" s="477"/>
      <c r="QVD401" s="477"/>
      <c r="QVG401" s="477"/>
      <c r="QVL401" s="477"/>
      <c r="QVO401" s="477"/>
      <c r="QVT401" s="477"/>
      <c r="QVW401" s="477"/>
      <c r="QWB401" s="477"/>
      <c r="QWE401" s="477"/>
      <c r="QWJ401" s="477"/>
      <c r="QWM401" s="477"/>
      <c r="QWR401" s="477"/>
      <c r="QWU401" s="477"/>
      <c r="QWZ401" s="477"/>
      <c r="QXC401" s="477"/>
      <c r="QXH401" s="477"/>
      <c r="QXK401" s="477"/>
      <c r="QXP401" s="477"/>
      <c r="QXS401" s="477"/>
      <c r="QXX401" s="477"/>
      <c r="QYA401" s="477"/>
      <c r="QYF401" s="477"/>
      <c r="QYI401" s="477"/>
      <c r="QYN401" s="477"/>
      <c r="QYQ401" s="477"/>
      <c r="QYV401" s="477"/>
      <c r="QYY401" s="477"/>
      <c r="QZD401" s="477"/>
      <c r="QZG401" s="477"/>
      <c r="QZL401" s="477"/>
      <c r="QZO401" s="477"/>
      <c r="QZT401" s="477"/>
      <c r="QZW401" s="477"/>
      <c r="RAB401" s="477"/>
      <c r="RAE401" s="477"/>
      <c r="RAJ401" s="477"/>
      <c r="RAM401" s="477"/>
      <c r="RAR401" s="477"/>
      <c r="RAU401" s="477"/>
      <c r="RAZ401" s="477"/>
      <c r="RBC401" s="477"/>
      <c r="RBH401" s="477"/>
      <c r="RBK401" s="477"/>
      <c r="RBP401" s="477"/>
      <c r="RBS401" s="477"/>
      <c r="RBX401" s="477"/>
      <c r="RCA401" s="477"/>
      <c r="RCF401" s="477"/>
      <c r="RCI401" s="477"/>
      <c r="RCN401" s="477"/>
      <c r="RCQ401" s="477"/>
      <c r="RCV401" s="477"/>
      <c r="RCY401" s="477"/>
      <c r="RDD401" s="477"/>
      <c r="RDG401" s="477"/>
      <c r="RDL401" s="477"/>
      <c r="RDO401" s="477"/>
      <c r="RDT401" s="477"/>
      <c r="RDW401" s="477"/>
      <c r="REB401" s="477"/>
      <c r="REE401" s="477"/>
      <c r="REJ401" s="477"/>
      <c r="REM401" s="477"/>
      <c r="RER401" s="477"/>
      <c r="REU401" s="477"/>
      <c r="REZ401" s="477"/>
      <c r="RFC401" s="477"/>
      <c r="RFH401" s="477"/>
      <c r="RFK401" s="477"/>
      <c r="RFP401" s="477"/>
      <c r="RFS401" s="477"/>
      <c r="RFX401" s="477"/>
      <c r="RGA401" s="477"/>
      <c r="RGF401" s="477"/>
      <c r="RGI401" s="477"/>
      <c r="RGN401" s="477"/>
      <c r="RGQ401" s="477"/>
      <c r="RGV401" s="477"/>
      <c r="RGY401" s="477"/>
      <c r="RHD401" s="477"/>
      <c r="RHG401" s="477"/>
      <c r="RHL401" s="477"/>
      <c r="RHO401" s="477"/>
      <c r="RHT401" s="477"/>
      <c r="RHW401" s="477"/>
      <c r="RIB401" s="477"/>
      <c r="RIE401" s="477"/>
      <c r="RIJ401" s="477"/>
      <c r="RIM401" s="477"/>
      <c r="RIR401" s="477"/>
      <c r="RIU401" s="477"/>
      <c r="RIZ401" s="477"/>
      <c r="RJC401" s="477"/>
      <c r="RJH401" s="477"/>
      <c r="RJK401" s="477"/>
      <c r="RJP401" s="477"/>
      <c r="RJS401" s="477"/>
      <c r="RJX401" s="477"/>
      <c r="RKA401" s="477"/>
      <c r="RKF401" s="477"/>
      <c r="RKI401" s="477"/>
      <c r="RKN401" s="477"/>
      <c r="RKQ401" s="477"/>
      <c r="RKV401" s="477"/>
      <c r="RKY401" s="477"/>
      <c r="RLD401" s="477"/>
      <c r="RLG401" s="477"/>
      <c r="RLL401" s="477"/>
      <c r="RLO401" s="477"/>
      <c r="RLT401" s="477"/>
      <c r="RLW401" s="477"/>
      <c r="RMB401" s="477"/>
      <c r="RME401" s="477"/>
      <c r="RMJ401" s="477"/>
      <c r="RMM401" s="477"/>
      <c r="RMR401" s="477"/>
      <c r="RMU401" s="477"/>
      <c r="RMZ401" s="477"/>
      <c r="RNC401" s="477"/>
      <c r="RNH401" s="477"/>
      <c r="RNK401" s="477"/>
      <c r="RNP401" s="477"/>
      <c r="RNS401" s="477"/>
      <c r="RNX401" s="477"/>
      <c r="ROA401" s="477"/>
      <c r="ROF401" s="477"/>
      <c r="ROI401" s="477"/>
      <c r="RON401" s="477"/>
      <c r="ROQ401" s="477"/>
      <c r="ROV401" s="477"/>
      <c r="ROY401" s="477"/>
      <c r="RPD401" s="477"/>
      <c r="RPG401" s="477"/>
      <c r="RPL401" s="477"/>
      <c r="RPO401" s="477"/>
      <c r="RPT401" s="477"/>
      <c r="RPW401" s="477"/>
      <c r="RQB401" s="477"/>
      <c r="RQE401" s="477"/>
      <c r="RQJ401" s="477"/>
      <c r="RQM401" s="477"/>
      <c r="RQR401" s="477"/>
      <c r="RQU401" s="477"/>
      <c r="RQZ401" s="477"/>
      <c r="RRC401" s="477"/>
      <c r="RRH401" s="477"/>
      <c r="RRK401" s="477"/>
      <c r="RRP401" s="477"/>
      <c r="RRS401" s="477"/>
      <c r="RRX401" s="477"/>
      <c r="RSA401" s="477"/>
      <c r="RSF401" s="477"/>
      <c r="RSI401" s="477"/>
      <c r="RSN401" s="477"/>
      <c r="RSQ401" s="477"/>
      <c r="RSV401" s="477"/>
      <c r="RSY401" s="477"/>
      <c r="RTD401" s="477"/>
      <c r="RTG401" s="477"/>
      <c r="RTL401" s="477"/>
      <c r="RTO401" s="477"/>
      <c r="RTT401" s="477"/>
      <c r="RTW401" s="477"/>
      <c r="RUB401" s="477"/>
      <c r="RUE401" s="477"/>
      <c r="RUJ401" s="477"/>
      <c r="RUM401" s="477"/>
      <c r="RUR401" s="477"/>
      <c r="RUU401" s="477"/>
      <c r="RUZ401" s="477"/>
      <c r="RVC401" s="477"/>
      <c r="RVH401" s="477"/>
      <c r="RVK401" s="477"/>
      <c r="RVP401" s="477"/>
      <c r="RVS401" s="477"/>
      <c r="RVX401" s="477"/>
      <c r="RWA401" s="477"/>
      <c r="RWF401" s="477"/>
      <c r="RWI401" s="477"/>
      <c r="RWN401" s="477"/>
      <c r="RWQ401" s="477"/>
      <c r="RWV401" s="477"/>
      <c r="RWY401" s="477"/>
      <c r="RXD401" s="477"/>
      <c r="RXG401" s="477"/>
      <c r="RXL401" s="477"/>
      <c r="RXO401" s="477"/>
      <c r="RXT401" s="477"/>
      <c r="RXW401" s="477"/>
      <c r="RYB401" s="477"/>
      <c r="RYE401" s="477"/>
      <c r="RYJ401" s="477"/>
      <c r="RYM401" s="477"/>
      <c r="RYR401" s="477"/>
      <c r="RYU401" s="477"/>
      <c r="RYZ401" s="477"/>
      <c r="RZC401" s="477"/>
      <c r="RZH401" s="477"/>
      <c r="RZK401" s="477"/>
      <c r="RZP401" s="477"/>
      <c r="RZS401" s="477"/>
      <c r="RZX401" s="477"/>
      <c r="SAA401" s="477"/>
      <c r="SAF401" s="477"/>
      <c r="SAI401" s="477"/>
      <c r="SAN401" s="477"/>
      <c r="SAQ401" s="477"/>
      <c r="SAV401" s="477"/>
      <c r="SAY401" s="477"/>
      <c r="SBD401" s="477"/>
      <c r="SBG401" s="477"/>
      <c r="SBL401" s="477"/>
      <c r="SBO401" s="477"/>
      <c r="SBT401" s="477"/>
      <c r="SBW401" s="477"/>
      <c r="SCB401" s="477"/>
      <c r="SCE401" s="477"/>
      <c r="SCJ401" s="477"/>
      <c r="SCM401" s="477"/>
      <c r="SCR401" s="477"/>
      <c r="SCU401" s="477"/>
      <c r="SCZ401" s="477"/>
      <c r="SDC401" s="477"/>
      <c r="SDH401" s="477"/>
      <c r="SDK401" s="477"/>
      <c r="SDP401" s="477"/>
      <c r="SDS401" s="477"/>
      <c r="SDX401" s="477"/>
      <c r="SEA401" s="477"/>
      <c r="SEF401" s="477"/>
      <c r="SEI401" s="477"/>
      <c r="SEN401" s="477"/>
      <c r="SEQ401" s="477"/>
      <c r="SEV401" s="477"/>
      <c r="SEY401" s="477"/>
      <c r="SFD401" s="477"/>
      <c r="SFG401" s="477"/>
      <c r="SFL401" s="477"/>
      <c r="SFO401" s="477"/>
      <c r="SFT401" s="477"/>
      <c r="SFW401" s="477"/>
      <c r="SGB401" s="477"/>
      <c r="SGE401" s="477"/>
      <c r="SGJ401" s="477"/>
      <c r="SGM401" s="477"/>
      <c r="SGR401" s="477"/>
      <c r="SGU401" s="477"/>
      <c r="SGZ401" s="477"/>
      <c r="SHC401" s="477"/>
      <c r="SHH401" s="477"/>
      <c r="SHK401" s="477"/>
      <c r="SHP401" s="477"/>
      <c r="SHS401" s="477"/>
      <c r="SHX401" s="477"/>
      <c r="SIA401" s="477"/>
      <c r="SIF401" s="477"/>
      <c r="SII401" s="477"/>
      <c r="SIN401" s="477"/>
      <c r="SIQ401" s="477"/>
      <c r="SIV401" s="477"/>
      <c r="SIY401" s="477"/>
      <c r="SJD401" s="477"/>
      <c r="SJG401" s="477"/>
      <c r="SJL401" s="477"/>
      <c r="SJO401" s="477"/>
      <c r="SJT401" s="477"/>
      <c r="SJW401" s="477"/>
      <c r="SKB401" s="477"/>
      <c r="SKE401" s="477"/>
      <c r="SKJ401" s="477"/>
      <c r="SKM401" s="477"/>
      <c r="SKR401" s="477"/>
      <c r="SKU401" s="477"/>
      <c r="SKZ401" s="477"/>
      <c r="SLC401" s="477"/>
      <c r="SLH401" s="477"/>
      <c r="SLK401" s="477"/>
      <c r="SLP401" s="477"/>
      <c r="SLS401" s="477"/>
      <c r="SLX401" s="477"/>
      <c r="SMA401" s="477"/>
      <c r="SMF401" s="477"/>
      <c r="SMI401" s="477"/>
      <c r="SMN401" s="477"/>
      <c r="SMQ401" s="477"/>
      <c r="SMV401" s="477"/>
      <c r="SMY401" s="477"/>
      <c r="SND401" s="477"/>
      <c r="SNG401" s="477"/>
      <c r="SNL401" s="477"/>
      <c r="SNO401" s="477"/>
      <c r="SNT401" s="477"/>
      <c r="SNW401" s="477"/>
      <c r="SOB401" s="477"/>
      <c r="SOE401" s="477"/>
      <c r="SOJ401" s="477"/>
      <c r="SOM401" s="477"/>
      <c r="SOR401" s="477"/>
      <c r="SOU401" s="477"/>
      <c r="SOZ401" s="477"/>
      <c r="SPC401" s="477"/>
      <c r="SPH401" s="477"/>
      <c r="SPK401" s="477"/>
      <c r="SPP401" s="477"/>
      <c r="SPS401" s="477"/>
      <c r="SPX401" s="477"/>
      <c r="SQA401" s="477"/>
      <c r="SQF401" s="477"/>
      <c r="SQI401" s="477"/>
      <c r="SQN401" s="477"/>
      <c r="SQQ401" s="477"/>
      <c r="SQV401" s="477"/>
      <c r="SQY401" s="477"/>
      <c r="SRD401" s="477"/>
      <c r="SRG401" s="477"/>
      <c r="SRL401" s="477"/>
      <c r="SRO401" s="477"/>
      <c r="SRT401" s="477"/>
      <c r="SRW401" s="477"/>
      <c r="SSB401" s="477"/>
      <c r="SSE401" s="477"/>
      <c r="SSJ401" s="477"/>
      <c r="SSM401" s="477"/>
      <c r="SSR401" s="477"/>
      <c r="SSU401" s="477"/>
      <c r="SSZ401" s="477"/>
      <c r="STC401" s="477"/>
      <c r="STH401" s="477"/>
      <c r="STK401" s="477"/>
      <c r="STP401" s="477"/>
      <c r="STS401" s="477"/>
      <c r="STX401" s="477"/>
      <c r="SUA401" s="477"/>
      <c r="SUF401" s="477"/>
      <c r="SUI401" s="477"/>
      <c r="SUN401" s="477"/>
      <c r="SUQ401" s="477"/>
      <c r="SUV401" s="477"/>
      <c r="SUY401" s="477"/>
      <c r="SVD401" s="477"/>
      <c r="SVG401" s="477"/>
      <c r="SVL401" s="477"/>
      <c r="SVO401" s="477"/>
      <c r="SVT401" s="477"/>
      <c r="SVW401" s="477"/>
      <c r="SWB401" s="477"/>
      <c r="SWE401" s="477"/>
      <c r="SWJ401" s="477"/>
      <c r="SWM401" s="477"/>
      <c r="SWR401" s="477"/>
      <c r="SWU401" s="477"/>
      <c r="SWZ401" s="477"/>
      <c r="SXC401" s="477"/>
      <c r="SXH401" s="477"/>
      <c r="SXK401" s="477"/>
      <c r="SXP401" s="477"/>
      <c r="SXS401" s="477"/>
      <c r="SXX401" s="477"/>
      <c r="SYA401" s="477"/>
      <c r="SYF401" s="477"/>
      <c r="SYI401" s="477"/>
      <c r="SYN401" s="477"/>
      <c r="SYQ401" s="477"/>
      <c r="SYV401" s="477"/>
      <c r="SYY401" s="477"/>
      <c r="SZD401" s="477"/>
      <c r="SZG401" s="477"/>
      <c r="SZL401" s="477"/>
      <c r="SZO401" s="477"/>
      <c r="SZT401" s="477"/>
      <c r="SZW401" s="477"/>
      <c r="TAB401" s="477"/>
      <c r="TAE401" s="477"/>
      <c r="TAJ401" s="477"/>
      <c r="TAM401" s="477"/>
      <c r="TAR401" s="477"/>
      <c r="TAU401" s="477"/>
      <c r="TAZ401" s="477"/>
      <c r="TBC401" s="477"/>
      <c r="TBH401" s="477"/>
      <c r="TBK401" s="477"/>
      <c r="TBP401" s="477"/>
      <c r="TBS401" s="477"/>
      <c r="TBX401" s="477"/>
      <c r="TCA401" s="477"/>
      <c r="TCF401" s="477"/>
      <c r="TCI401" s="477"/>
      <c r="TCN401" s="477"/>
      <c r="TCQ401" s="477"/>
      <c r="TCV401" s="477"/>
      <c r="TCY401" s="477"/>
      <c r="TDD401" s="477"/>
      <c r="TDG401" s="477"/>
      <c r="TDL401" s="477"/>
      <c r="TDO401" s="477"/>
      <c r="TDT401" s="477"/>
      <c r="TDW401" s="477"/>
      <c r="TEB401" s="477"/>
      <c r="TEE401" s="477"/>
      <c r="TEJ401" s="477"/>
      <c r="TEM401" s="477"/>
      <c r="TER401" s="477"/>
      <c r="TEU401" s="477"/>
      <c r="TEZ401" s="477"/>
      <c r="TFC401" s="477"/>
      <c r="TFH401" s="477"/>
      <c r="TFK401" s="477"/>
      <c r="TFP401" s="477"/>
      <c r="TFS401" s="477"/>
      <c r="TFX401" s="477"/>
      <c r="TGA401" s="477"/>
      <c r="TGF401" s="477"/>
      <c r="TGI401" s="477"/>
      <c r="TGN401" s="477"/>
      <c r="TGQ401" s="477"/>
      <c r="TGV401" s="477"/>
      <c r="TGY401" s="477"/>
      <c r="THD401" s="477"/>
      <c r="THG401" s="477"/>
      <c r="THL401" s="477"/>
      <c r="THO401" s="477"/>
      <c r="THT401" s="477"/>
      <c r="THW401" s="477"/>
      <c r="TIB401" s="477"/>
      <c r="TIE401" s="477"/>
      <c r="TIJ401" s="477"/>
      <c r="TIM401" s="477"/>
      <c r="TIR401" s="477"/>
      <c r="TIU401" s="477"/>
      <c r="TIZ401" s="477"/>
      <c r="TJC401" s="477"/>
      <c r="TJH401" s="477"/>
      <c r="TJK401" s="477"/>
      <c r="TJP401" s="477"/>
      <c r="TJS401" s="477"/>
      <c r="TJX401" s="477"/>
      <c r="TKA401" s="477"/>
      <c r="TKF401" s="477"/>
      <c r="TKI401" s="477"/>
      <c r="TKN401" s="477"/>
      <c r="TKQ401" s="477"/>
      <c r="TKV401" s="477"/>
      <c r="TKY401" s="477"/>
      <c r="TLD401" s="477"/>
      <c r="TLG401" s="477"/>
      <c r="TLL401" s="477"/>
      <c r="TLO401" s="477"/>
      <c r="TLT401" s="477"/>
      <c r="TLW401" s="477"/>
      <c r="TMB401" s="477"/>
      <c r="TME401" s="477"/>
      <c r="TMJ401" s="477"/>
      <c r="TMM401" s="477"/>
      <c r="TMR401" s="477"/>
      <c r="TMU401" s="477"/>
      <c r="TMZ401" s="477"/>
      <c r="TNC401" s="477"/>
      <c r="TNH401" s="477"/>
      <c r="TNK401" s="477"/>
      <c r="TNP401" s="477"/>
      <c r="TNS401" s="477"/>
      <c r="TNX401" s="477"/>
      <c r="TOA401" s="477"/>
      <c r="TOF401" s="477"/>
      <c r="TOI401" s="477"/>
      <c r="TON401" s="477"/>
      <c r="TOQ401" s="477"/>
      <c r="TOV401" s="477"/>
      <c r="TOY401" s="477"/>
      <c r="TPD401" s="477"/>
      <c r="TPG401" s="477"/>
      <c r="TPL401" s="477"/>
      <c r="TPO401" s="477"/>
      <c r="TPT401" s="477"/>
      <c r="TPW401" s="477"/>
      <c r="TQB401" s="477"/>
      <c r="TQE401" s="477"/>
      <c r="TQJ401" s="477"/>
      <c r="TQM401" s="477"/>
      <c r="TQR401" s="477"/>
      <c r="TQU401" s="477"/>
      <c r="TQZ401" s="477"/>
      <c r="TRC401" s="477"/>
      <c r="TRH401" s="477"/>
      <c r="TRK401" s="477"/>
      <c r="TRP401" s="477"/>
      <c r="TRS401" s="477"/>
      <c r="TRX401" s="477"/>
      <c r="TSA401" s="477"/>
      <c r="TSF401" s="477"/>
      <c r="TSI401" s="477"/>
      <c r="TSN401" s="477"/>
      <c r="TSQ401" s="477"/>
      <c r="TSV401" s="477"/>
      <c r="TSY401" s="477"/>
      <c r="TTD401" s="477"/>
      <c r="TTG401" s="477"/>
      <c r="TTL401" s="477"/>
      <c r="TTO401" s="477"/>
      <c r="TTT401" s="477"/>
      <c r="TTW401" s="477"/>
      <c r="TUB401" s="477"/>
      <c r="TUE401" s="477"/>
      <c r="TUJ401" s="477"/>
      <c r="TUM401" s="477"/>
      <c r="TUR401" s="477"/>
      <c r="TUU401" s="477"/>
      <c r="TUZ401" s="477"/>
      <c r="TVC401" s="477"/>
      <c r="TVH401" s="477"/>
      <c r="TVK401" s="477"/>
      <c r="TVP401" s="477"/>
      <c r="TVS401" s="477"/>
      <c r="TVX401" s="477"/>
      <c r="TWA401" s="477"/>
      <c r="TWF401" s="477"/>
      <c r="TWI401" s="477"/>
      <c r="TWN401" s="477"/>
      <c r="TWQ401" s="477"/>
      <c r="TWV401" s="477"/>
      <c r="TWY401" s="477"/>
      <c r="TXD401" s="477"/>
      <c r="TXG401" s="477"/>
      <c r="TXL401" s="477"/>
      <c r="TXO401" s="477"/>
      <c r="TXT401" s="477"/>
      <c r="TXW401" s="477"/>
      <c r="TYB401" s="477"/>
      <c r="TYE401" s="477"/>
      <c r="TYJ401" s="477"/>
      <c r="TYM401" s="477"/>
      <c r="TYR401" s="477"/>
      <c r="TYU401" s="477"/>
      <c r="TYZ401" s="477"/>
      <c r="TZC401" s="477"/>
      <c r="TZH401" s="477"/>
      <c r="TZK401" s="477"/>
      <c r="TZP401" s="477"/>
      <c r="TZS401" s="477"/>
      <c r="TZX401" s="477"/>
      <c r="UAA401" s="477"/>
      <c r="UAF401" s="477"/>
      <c r="UAI401" s="477"/>
      <c r="UAN401" s="477"/>
      <c r="UAQ401" s="477"/>
      <c r="UAV401" s="477"/>
      <c r="UAY401" s="477"/>
      <c r="UBD401" s="477"/>
      <c r="UBG401" s="477"/>
      <c r="UBL401" s="477"/>
      <c r="UBO401" s="477"/>
      <c r="UBT401" s="477"/>
      <c r="UBW401" s="477"/>
      <c r="UCB401" s="477"/>
      <c r="UCE401" s="477"/>
      <c r="UCJ401" s="477"/>
      <c r="UCM401" s="477"/>
      <c r="UCR401" s="477"/>
      <c r="UCU401" s="477"/>
      <c r="UCZ401" s="477"/>
      <c r="UDC401" s="477"/>
      <c r="UDH401" s="477"/>
      <c r="UDK401" s="477"/>
      <c r="UDP401" s="477"/>
      <c r="UDS401" s="477"/>
      <c r="UDX401" s="477"/>
      <c r="UEA401" s="477"/>
      <c r="UEF401" s="477"/>
      <c r="UEI401" s="477"/>
      <c r="UEN401" s="477"/>
      <c r="UEQ401" s="477"/>
      <c r="UEV401" s="477"/>
      <c r="UEY401" s="477"/>
      <c r="UFD401" s="477"/>
      <c r="UFG401" s="477"/>
      <c r="UFL401" s="477"/>
      <c r="UFO401" s="477"/>
      <c r="UFT401" s="477"/>
      <c r="UFW401" s="477"/>
      <c r="UGB401" s="477"/>
      <c r="UGE401" s="477"/>
      <c r="UGJ401" s="477"/>
      <c r="UGM401" s="477"/>
      <c r="UGR401" s="477"/>
      <c r="UGU401" s="477"/>
      <c r="UGZ401" s="477"/>
      <c r="UHC401" s="477"/>
      <c r="UHH401" s="477"/>
      <c r="UHK401" s="477"/>
      <c r="UHP401" s="477"/>
      <c r="UHS401" s="477"/>
      <c r="UHX401" s="477"/>
      <c r="UIA401" s="477"/>
      <c r="UIF401" s="477"/>
      <c r="UII401" s="477"/>
      <c r="UIN401" s="477"/>
      <c r="UIQ401" s="477"/>
      <c r="UIV401" s="477"/>
      <c r="UIY401" s="477"/>
      <c r="UJD401" s="477"/>
      <c r="UJG401" s="477"/>
      <c r="UJL401" s="477"/>
      <c r="UJO401" s="477"/>
      <c r="UJT401" s="477"/>
      <c r="UJW401" s="477"/>
      <c r="UKB401" s="477"/>
      <c r="UKE401" s="477"/>
      <c r="UKJ401" s="477"/>
      <c r="UKM401" s="477"/>
      <c r="UKR401" s="477"/>
      <c r="UKU401" s="477"/>
      <c r="UKZ401" s="477"/>
      <c r="ULC401" s="477"/>
      <c r="ULH401" s="477"/>
      <c r="ULK401" s="477"/>
      <c r="ULP401" s="477"/>
      <c r="ULS401" s="477"/>
      <c r="ULX401" s="477"/>
      <c r="UMA401" s="477"/>
      <c r="UMF401" s="477"/>
      <c r="UMI401" s="477"/>
      <c r="UMN401" s="477"/>
      <c r="UMQ401" s="477"/>
      <c r="UMV401" s="477"/>
      <c r="UMY401" s="477"/>
      <c r="UND401" s="477"/>
      <c r="UNG401" s="477"/>
      <c r="UNL401" s="477"/>
      <c r="UNO401" s="477"/>
      <c r="UNT401" s="477"/>
      <c r="UNW401" s="477"/>
      <c r="UOB401" s="477"/>
      <c r="UOE401" s="477"/>
      <c r="UOJ401" s="477"/>
      <c r="UOM401" s="477"/>
      <c r="UOR401" s="477"/>
      <c r="UOU401" s="477"/>
      <c r="UOZ401" s="477"/>
      <c r="UPC401" s="477"/>
      <c r="UPH401" s="477"/>
      <c r="UPK401" s="477"/>
      <c r="UPP401" s="477"/>
      <c r="UPS401" s="477"/>
      <c r="UPX401" s="477"/>
      <c r="UQA401" s="477"/>
      <c r="UQF401" s="477"/>
      <c r="UQI401" s="477"/>
      <c r="UQN401" s="477"/>
      <c r="UQQ401" s="477"/>
      <c r="UQV401" s="477"/>
      <c r="UQY401" s="477"/>
      <c r="URD401" s="477"/>
      <c r="URG401" s="477"/>
      <c r="URL401" s="477"/>
      <c r="URO401" s="477"/>
      <c r="URT401" s="477"/>
      <c r="URW401" s="477"/>
      <c r="USB401" s="477"/>
      <c r="USE401" s="477"/>
      <c r="USJ401" s="477"/>
      <c r="USM401" s="477"/>
      <c r="USR401" s="477"/>
      <c r="USU401" s="477"/>
      <c r="USZ401" s="477"/>
      <c r="UTC401" s="477"/>
      <c r="UTH401" s="477"/>
      <c r="UTK401" s="477"/>
      <c r="UTP401" s="477"/>
      <c r="UTS401" s="477"/>
      <c r="UTX401" s="477"/>
      <c r="UUA401" s="477"/>
      <c r="UUF401" s="477"/>
      <c r="UUI401" s="477"/>
      <c r="UUN401" s="477"/>
      <c r="UUQ401" s="477"/>
      <c r="UUV401" s="477"/>
      <c r="UUY401" s="477"/>
      <c r="UVD401" s="477"/>
      <c r="UVG401" s="477"/>
      <c r="UVL401" s="477"/>
      <c r="UVO401" s="477"/>
      <c r="UVT401" s="477"/>
      <c r="UVW401" s="477"/>
      <c r="UWB401" s="477"/>
      <c r="UWE401" s="477"/>
      <c r="UWJ401" s="477"/>
      <c r="UWM401" s="477"/>
      <c r="UWR401" s="477"/>
      <c r="UWU401" s="477"/>
      <c r="UWZ401" s="477"/>
      <c r="UXC401" s="477"/>
      <c r="UXH401" s="477"/>
      <c r="UXK401" s="477"/>
      <c r="UXP401" s="477"/>
      <c r="UXS401" s="477"/>
      <c r="UXX401" s="477"/>
      <c r="UYA401" s="477"/>
      <c r="UYF401" s="477"/>
      <c r="UYI401" s="477"/>
      <c r="UYN401" s="477"/>
      <c r="UYQ401" s="477"/>
      <c r="UYV401" s="477"/>
      <c r="UYY401" s="477"/>
      <c r="UZD401" s="477"/>
      <c r="UZG401" s="477"/>
      <c r="UZL401" s="477"/>
      <c r="UZO401" s="477"/>
      <c r="UZT401" s="477"/>
      <c r="UZW401" s="477"/>
      <c r="VAB401" s="477"/>
      <c r="VAE401" s="477"/>
      <c r="VAJ401" s="477"/>
      <c r="VAM401" s="477"/>
      <c r="VAR401" s="477"/>
      <c r="VAU401" s="477"/>
      <c r="VAZ401" s="477"/>
      <c r="VBC401" s="477"/>
      <c r="VBH401" s="477"/>
      <c r="VBK401" s="477"/>
      <c r="VBP401" s="477"/>
      <c r="VBS401" s="477"/>
      <c r="VBX401" s="477"/>
      <c r="VCA401" s="477"/>
      <c r="VCF401" s="477"/>
      <c r="VCI401" s="477"/>
      <c r="VCN401" s="477"/>
      <c r="VCQ401" s="477"/>
      <c r="VCV401" s="477"/>
      <c r="VCY401" s="477"/>
      <c r="VDD401" s="477"/>
      <c r="VDG401" s="477"/>
      <c r="VDL401" s="477"/>
      <c r="VDO401" s="477"/>
      <c r="VDT401" s="477"/>
      <c r="VDW401" s="477"/>
      <c r="VEB401" s="477"/>
      <c r="VEE401" s="477"/>
      <c r="VEJ401" s="477"/>
      <c r="VEM401" s="477"/>
      <c r="VER401" s="477"/>
      <c r="VEU401" s="477"/>
      <c r="VEZ401" s="477"/>
      <c r="VFC401" s="477"/>
      <c r="VFH401" s="477"/>
      <c r="VFK401" s="477"/>
      <c r="VFP401" s="477"/>
      <c r="VFS401" s="477"/>
      <c r="VFX401" s="477"/>
      <c r="VGA401" s="477"/>
      <c r="VGF401" s="477"/>
      <c r="VGI401" s="477"/>
      <c r="VGN401" s="477"/>
      <c r="VGQ401" s="477"/>
      <c r="VGV401" s="477"/>
      <c r="VGY401" s="477"/>
      <c r="VHD401" s="477"/>
      <c r="VHG401" s="477"/>
      <c r="VHL401" s="477"/>
      <c r="VHO401" s="477"/>
      <c r="VHT401" s="477"/>
      <c r="VHW401" s="477"/>
      <c r="VIB401" s="477"/>
      <c r="VIE401" s="477"/>
      <c r="VIJ401" s="477"/>
      <c r="VIM401" s="477"/>
      <c r="VIR401" s="477"/>
      <c r="VIU401" s="477"/>
      <c r="VIZ401" s="477"/>
      <c r="VJC401" s="477"/>
      <c r="VJH401" s="477"/>
      <c r="VJK401" s="477"/>
      <c r="VJP401" s="477"/>
      <c r="VJS401" s="477"/>
      <c r="VJX401" s="477"/>
      <c r="VKA401" s="477"/>
      <c r="VKF401" s="477"/>
      <c r="VKI401" s="477"/>
      <c r="VKN401" s="477"/>
      <c r="VKQ401" s="477"/>
      <c r="VKV401" s="477"/>
      <c r="VKY401" s="477"/>
      <c r="VLD401" s="477"/>
      <c r="VLG401" s="477"/>
      <c r="VLL401" s="477"/>
      <c r="VLO401" s="477"/>
      <c r="VLT401" s="477"/>
      <c r="VLW401" s="477"/>
      <c r="VMB401" s="477"/>
      <c r="VME401" s="477"/>
      <c r="VMJ401" s="477"/>
      <c r="VMM401" s="477"/>
      <c r="VMR401" s="477"/>
      <c r="VMU401" s="477"/>
      <c r="VMZ401" s="477"/>
      <c r="VNC401" s="477"/>
      <c r="VNH401" s="477"/>
      <c r="VNK401" s="477"/>
      <c r="VNP401" s="477"/>
      <c r="VNS401" s="477"/>
      <c r="VNX401" s="477"/>
      <c r="VOA401" s="477"/>
      <c r="VOF401" s="477"/>
      <c r="VOI401" s="477"/>
      <c r="VON401" s="477"/>
      <c r="VOQ401" s="477"/>
      <c r="VOV401" s="477"/>
      <c r="VOY401" s="477"/>
      <c r="VPD401" s="477"/>
      <c r="VPG401" s="477"/>
      <c r="VPL401" s="477"/>
      <c r="VPO401" s="477"/>
      <c r="VPT401" s="477"/>
      <c r="VPW401" s="477"/>
      <c r="VQB401" s="477"/>
      <c r="VQE401" s="477"/>
      <c r="VQJ401" s="477"/>
      <c r="VQM401" s="477"/>
      <c r="VQR401" s="477"/>
      <c r="VQU401" s="477"/>
      <c r="VQZ401" s="477"/>
      <c r="VRC401" s="477"/>
      <c r="VRH401" s="477"/>
      <c r="VRK401" s="477"/>
      <c r="VRP401" s="477"/>
      <c r="VRS401" s="477"/>
      <c r="VRX401" s="477"/>
      <c r="VSA401" s="477"/>
      <c r="VSF401" s="477"/>
      <c r="VSI401" s="477"/>
      <c r="VSN401" s="477"/>
      <c r="VSQ401" s="477"/>
      <c r="VSV401" s="477"/>
      <c r="VSY401" s="477"/>
      <c r="VTD401" s="477"/>
      <c r="VTG401" s="477"/>
      <c r="VTL401" s="477"/>
      <c r="VTO401" s="477"/>
      <c r="VTT401" s="477"/>
      <c r="VTW401" s="477"/>
      <c r="VUB401" s="477"/>
      <c r="VUE401" s="477"/>
      <c r="VUJ401" s="477"/>
      <c r="VUM401" s="477"/>
      <c r="VUR401" s="477"/>
      <c r="VUU401" s="477"/>
      <c r="VUZ401" s="477"/>
      <c r="VVC401" s="477"/>
      <c r="VVH401" s="477"/>
      <c r="VVK401" s="477"/>
      <c r="VVP401" s="477"/>
      <c r="VVS401" s="477"/>
      <c r="VVX401" s="477"/>
      <c r="VWA401" s="477"/>
      <c r="VWF401" s="477"/>
      <c r="VWI401" s="477"/>
      <c r="VWN401" s="477"/>
      <c r="VWQ401" s="477"/>
      <c r="VWV401" s="477"/>
      <c r="VWY401" s="477"/>
      <c r="VXD401" s="477"/>
      <c r="VXG401" s="477"/>
      <c r="VXL401" s="477"/>
      <c r="VXO401" s="477"/>
      <c r="VXT401" s="477"/>
      <c r="VXW401" s="477"/>
      <c r="VYB401" s="477"/>
      <c r="VYE401" s="477"/>
      <c r="VYJ401" s="477"/>
      <c r="VYM401" s="477"/>
      <c r="VYR401" s="477"/>
      <c r="VYU401" s="477"/>
      <c r="VYZ401" s="477"/>
      <c r="VZC401" s="477"/>
      <c r="VZH401" s="477"/>
      <c r="VZK401" s="477"/>
      <c r="VZP401" s="477"/>
      <c r="VZS401" s="477"/>
      <c r="VZX401" s="477"/>
      <c r="WAA401" s="477"/>
      <c r="WAF401" s="477"/>
      <c r="WAI401" s="477"/>
      <c r="WAN401" s="477"/>
      <c r="WAQ401" s="477"/>
      <c r="WAV401" s="477"/>
      <c r="WAY401" s="477"/>
      <c r="WBD401" s="477"/>
      <c r="WBG401" s="477"/>
      <c r="WBL401" s="477"/>
      <c r="WBO401" s="477"/>
      <c r="WBT401" s="477"/>
      <c r="WBW401" s="477"/>
      <c r="WCB401" s="477"/>
      <c r="WCE401" s="477"/>
      <c r="WCJ401" s="477"/>
      <c r="WCM401" s="477"/>
      <c r="WCR401" s="477"/>
      <c r="WCU401" s="477"/>
      <c r="WCZ401" s="477"/>
      <c r="WDC401" s="477"/>
      <c r="WDH401" s="477"/>
      <c r="WDK401" s="477"/>
      <c r="WDP401" s="477"/>
      <c r="WDS401" s="477"/>
      <c r="WDX401" s="477"/>
      <c r="WEA401" s="477"/>
      <c r="WEF401" s="477"/>
      <c r="WEI401" s="477"/>
      <c r="WEN401" s="477"/>
      <c r="WEQ401" s="477"/>
      <c r="WEV401" s="477"/>
      <c r="WEY401" s="477"/>
      <c r="WFD401" s="477"/>
      <c r="WFG401" s="477"/>
      <c r="WFL401" s="477"/>
      <c r="WFO401" s="477"/>
      <c r="WFT401" s="477"/>
      <c r="WFW401" s="477"/>
      <c r="WGB401" s="477"/>
      <c r="WGE401" s="477"/>
      <c r="WGJ401" s="477"/>
      <c r="WGM401" s="477"/>
      <c r="WGR401" s="477"/>
      <c r="WGU401" s="477"/>
      <c r="WGZ401" s="477"/>
      <c r="WHC401" s="477"/>
      <c r="WHH401" s="477"/>
      <c r="WHK401" s="477"/>
      <c r="WHP401" s="477"/>
      <c r="WHS401" s="477"/>
      <c r="WHX401" s="477"/>
      <c r="WIA401" s="477"/>
      <c r="WIF401" s="477"/>
      <c r="WII401" s="477"/>
      <c r="WIN401" s="477"/>
      <c r="WIQ401" s="477"/>
      <c r="WIV401" s="477"/>
      <c r="WIY401" s="477"/>
      <c r="WJD401" s="477"/>
      <c r="WJG401" s="477"/>
      <c r="WJL401" s="477"/>
      <c r="WJO401" s="477"/>
      <c r="WJT401" s="477"/>
      <c r="WJW401" s="477"/>
      <c r="WKB401" s="477"/>
      <c r="WKE401" s="477"/>
      <c r="WKJ401" s="477"/>
      <c r="WKM401" s="477"/>
      <c r="WKR401" s="477"/>
      <c r="WKU401" s="477"/>
      <c r="WKZ401" s="477"/>
      <c r="WLC401" s="477"/>
      <c r="WLH401" s="477"/>
      <c r="WLK401" s="477"/>
      <c r="WLP401" s="477"/>
      <c r="WLS401" s="477"/>
      <c r="WLX401" s="477"/>
      <c r="WMA401" s="477"/>
      <c r="WMF401" s="477"/>
      <c r="WMI401" s="477"/>
      <c r="WMN401" s="477"/>
      <c r="WMQ401" s="477"/>
      <c r="WMV401" s="477"/>
      <c r="WMY401" s="477"/>
      <c r="WND401" s="477"/>
      <c r="WNG401" s="477"/>
      <c r="WNL401" s="477"/>
      <c r="WNO401" s="477"/>
      <c r="WNT401" s="477"/>
      <c r="WNW401" s="477"/>
      <c r="WOB401" s="477"/>
      <c r="WOE401" s="477"/>
      <c r="WOJ401" s="477"/>
      <c r="WOM401" s="477"/>
      <c r="WOR401" s="477"/>
      <c r="WOU401" s="477"/>
      <c r="WOZ401" s="477"/>
      <c r="WPC401" s="477"/>
      <c r="WPH401" s="477"/>
      <c r="WPK401" s="477"/>
      <c r="WPP401" s="477"/>
      <c r="WPS401" s="477"/>
      <c r="WPX401" s="477"/>
      <c r="WQA401" s="477"/>
      <c r="WQF401" s="477"/>
      <c r="WQI401" s="477"/>
      <c r="WQN401" s="477"/>
      <c r="WQQ401" s="477"/>
      <c r="WQV401" s="477"/>
      <c r="WQY401" s="477"/>
      <c r="WRD401" s="477"/>
      <c r="WRG401" s="477"/>
      <c r="WRL401" s="477"/>
      <c r="WRO401" s="477"/>
      <c r="WRT401" s="477"/>
      <c r="WRW401" s="477"/>
      <c r="WSB401" s="477"/>
      <c r="WSE401" s="477"/>
      <c r="WSJ401" s="477"/>
      <c r="WSM401" s="477"/>
      <c r="WSR401" s="477"/>
      <c r="WSU401" s="477"/>
      <c r="WSZ401" s="477"/>
      <c r="WTC401" s="477"/>
      <c r="WTH401" s="477"/>
      <c r="WTK401" s="477"/>
      <c r="WTP401" s="477"/>
      <c r="WTS401" s="477"/>
      <c r="WTX401" s="477"/>
      <c r="WUA401" s="477"/>
      <c r="WUF401" s="477"/>
      <c r="WUI401" s="477"/>
      <c r="WUN401" s="477"/>
      <c r="WUQ401" s="477"/>
      <c r="WUV401" s="477"/>
      <c r="WUY401" s="477"/>
      <c r="WVD401" s="477"/>
      <c r="WVG401" s="477"/>
      <c r="WVL401" s="477"/>
      <c r="WVO401" s="477"/>
      <c r="WVT401" s="477"/>
      <c r="WVW401" s="477"/>
      <c r="WWB401" s="477"/>
      <c r="WWE401" s="477"/>
      <c r="WWJ401" s="477"/>
      <c r="WWM401" s="477"/>
      <c r="WWR401" s="477"/>
      <c r="WWU401" s="477"/>
      <c r="WWZ401" s="477"/>
      <c r="WXC401" s="477"/>
      <c r="WXH401" s="477"/>
      <c r="WXK401" s="477"/>
      <c r="WXP401" s="477"/>
      <c r="WXS401" s="477"/>
      <c r="WXX401" s="477"/>
      <c r="WYA401" s="477"/>
      <c r="WYF401" s="477"/>
      <c r="WYI401" s="477"/>
      <c r="WYN401" s="477"/>
      <c r="WYQ401" s="477"/>
      <c r="WYV401" s="477"/>
      <c r="WYY401" s="477"/>
      <c r="WZD401" s="477"/>
      <c r="WZG401" s="477"/>
      <c r="WZL401" s="477"/>
      <c r="WZO401" s="477"/>
      <c r="WZT401" s="477"/>
      <c r="WZW401" s="477"/>
      <c r="XAB401" s="477"/>
      <c r="XAE401" s="477"/>
      <c r="XAJ401" s="477"/>
      <c r="XAM401" s="477"/>
      <c r="XAR401" s="477"/>
      <c r="XAU401" s="477"/>
      <c r="XAZ401" s="477"/>
      <c r="XBC401" s="477"/>
      <c r="XBH401" s="477"/>
      <c r="XBK401" s="477"/>
      <c r="XBP401" s="477"/>
      <c r="XBS401" s="477"/>
      <c r="XBX401" s="477"/>
      <c r="XCA401" s="477"/>
      <c r="XCF401" s="477"/>
      <c r="XCI401" s="477"/>
      <c r="XCN401" s="477"/>
      <c r="XCQ401" s="477"/>
      <c r="XCV401" s="477"/>
      <c r="XCY401" s="477"/>
      <c r="XDD401" s="477"/>
      <c r="XDG401" s="477"/>
      <c r="XDL401" s="477"/>
      <c r="XDO401" s="477"/>
      <c r="XDT401" s="477"/>
      <c r="XDW401" s="477"/>
      <c r="XEB401" s="477"/>
      <c r="XEE401" s="477"/>
      <c r="XEJ401" s="477"/>
      <c r="XEM401" s="477"/>
      <c r="XER401" s="477"/>
      <c r="XEU401" s="477"/>
      <c r="XEZ401" s="477"/>
      <c r="XFC401" s="477"/>
    </row>
    <row r="402" spans="1:1023 1028:2047 2052:3071 3076:4095 4100:5119 5124:6143 6148:7167 7172:8191 8196:9215 9220:10239 10244:11263 11268:12287 12292:13311 13316:14335 14340:15359 15364:16383" ht="135" x14ac:dyDescent="0.25">
      <c r="A402" s="158" t="str">
        <f>+'PAI 2025 GPS rempl2)'!A413</f>
        <v>71.3.1</v>
      </c>
      <c r="B402" s="60" t="str">
        <f>VLOOKUP(A402,'Dimensión 3-Gestión con Valor'!$B$10:$B$379,1,0)</f>
        <v>71.3.1</v>
      </c>
      <c r="C402" s="158" t="s">
        <v>1182</v>
      </c>
      <c r="D402" s="158">
        <v>4</v>
      </c>
      <c r="E402" s="158" t="s">
        <v>489</v>
      </c>
      <c r="F402" s="158" t="s">
        <v>1198</v>
      </c>
      <c r="G402" s="158" t="s">
        <v>1795</v>
      </c>
      <c r="H402" s="158" t="s">
        <v>1795</v>
      </c>
      <c r="I402" s="158" t="s">
        <v>1795</v>
      </c>
      <c r="J402" s="158" t="s">
        <v>1795</v>
      </c>
      <c r="K402" s="158" t="s">
        <v>19</v>
      </c>
      <c r="L402" s="158" t="s">
        <v>19</v>
      </c>
      <c r="M402" s="158" t="s">
        <v>19</v>
      </c>
      <c r="N402" s="158" t="s">
        <v>636</v>
      </c>
      <c r="O402" s="158" t="s">
        <v>19</v>
      </c>
      <c r="P402" s="158" t="s">
        <v>1833</v>
      </c>
      <c r="Q402" s="158">
        <v>30</v>
      </c>
      <c r="R402" s="158">
        <v>1</v>
      </c>
      <c r="S402" s="165" t="s">
        <v>487</v>
      </c>
      <c r="T402" s="165" t="s">
        <v>1834</v>
      </c>
      <c r="U402" s="165">
        <v>45705</v>
      </c>
      <c r="V402" s="165">
        <v>45853</v>
      </c>
      <c r="W402" s="158" t="s">
        <v>1182</v>
      </c>
      <c r="X402" s="359">
        <v>6</v>
      </c>
      <c r="Y402" s="158">
        <v>100</v>
      </c>
      <c r="Z402" s="158" t="s">
        <v>2564</v>
      </c>
      <c r="AA402" s="165">
        <v>45853</v>
      </c>
      <c r="AB402" s="158">
        <v>100</v>
      </c>
      <c r="AC402" s="158" t="s">
        <v>2565</v>
      </c>
      <c r="AD402" s="165">
        <v>45853</v>
      </c>
      <c r="AE402" s="158">
        <v>100</v>
      </c>
      <c r="AF402" s="158">
        <v>6</v>
      </c>
    </row>
    <row r="403" spans="1:1023 1028:2047 2052:3071 3076:4095 4100:5119 5124:6143 6148:7167 7172:8191 8196:9215 9220:10239 10244:11263 11268:12287 12292:13311 13316:14335 14340:15359 15364:16383" ht="75" x14ac:dyDescent="0.25">
      <c r="A403" s="35" t="str">
        <f>+'PAI 2025 GPS rempl2)'!A414</f>
        <v>71.3.2</v>
      </c>
      <c r="B403" s="60" t="str">
        <f>VLOOKUP(A403,'Dimensión 3-Gestión con Valor'!$B$10:$B$379,1,0)</f>
        <v>71.3.2</v>
      </c>
      <c r="C403" s="158" t="s">
        <v>1182</v>
      </c>
      <c r="D403" s="158">
        <v>4</v>
      </c>
      <c r="E403" s="158" t="s">
        <v>489</v>
      </c>
      <c r="F403" s="158" t="s">
        <v>1199</v>
      </c>
      <c r="G403" s="158" t="s">
        <v>19</v>
      </c>
      <c r="H403" s="158" t="s">
        <v>1795</v>
      </c>
      <c r="I403" s="158" t="s">
        <v>1795</v>
      </c>
      <c r="J403" s="158" t="s">
        <v>1795</v>
      </c>
      <c r="K403" s="158" t="s">
        <v>19</v>
      </c>
      <c r="L403" s="158" t="s">
        <v>19</v>
      </c>
      <c r="M403" s="158" t="s">
        <v>19</v>
      </c>
      <c r="N403" s="158" t="s">
        <v>636</v>
      </c>
      <c r="O403" s="158" t="s">
        <v>19</v>
      </c>
      <c r="P403" s="158" t="s">
        <v>1835</v>
      </c>
      <c r="Q403" s="158">
        <v>20</v>
      </c>
      <c r="R403" s="158">
        <v>1</v>
      </c>
      <c r="S403" s="158" t="s">
        <v>487</v>
      </c>
      <c r="T403" s="158" t="s">
        <v>1836</v>
      </c>
      <c r="U403" s="165">
        <v>45733</v>
      </c>
      <c r="V403" s="165">
        <v>45869</v>
      </c>
      <c r="W403" s="158" t="s">
        <v>1182</v>
      </c>
      <c r="X403" s="359">
        <v>4</v>
      </c>
      <c r="Y403" s="158">
        <v>100</v>
      </c>
      <c r="Z403" s="158" t="s">
        <v>2566</v>
      </c>
      <c r="AA403" s="165">
        <v>45869</v>
      </c>
      <c r="AB403" s="158">
        <v>100</v>
      </c>
      <c r="AC403" s="158" t="s">
        <v>2567</v>
      </c>
      <c r="AD403" s="165">
        <v>45869</v>
      </c>
      <c r="AE403" s="158">
        <v>100</v>
      </c>
      <c r="AF403" s="158">
        <v>4</v>
      </c>
    </row>
    <row r="404" spans="1:1023 1028:2047 2052:3071 3076:4095 4100:5119 5124:6143 6148:7167 7172:8191 8196:9215 9220:10239 10244:11263 11268:12287 12292:13311 13316:14335 14340:15359 15364:16383" ht="120" x14ac:dyDescent="0.25">
      <c r="A404" s="35" t="str">
        <f>+'PAI 2025 GPS rempl2)'!A415</f>
        <v>71.3.3</v>
      </c>
      <c r="B404" s="60" t="str">
        <f>VLOOKUP(A404,'Dimensión 3-Gestión con Valor'!$B$10:$B$379,1,0)</f>
        <v>71.3.3</v>
      </c>
      <c r="C404" s="158" t="s">
        <v>1182</v>
      </c>
      <c r="D404" s="158">
        <v>4</v>
      </c>
      <c r="E404" s="158" t="s">
        <v>489</v>
      </c>
      <c r="F404" s="158" t="s">
        <v>1200</v>
      </c>
      <c r="G404" s="158" t="s">
        <v>19</v>
      </c>
      <c r="H404" s="158" t="s">
        <v>1795</v>
      </c>
      <c r="I404" s="158" t="s">
        <v>1795</v>
      </c>
      <c r="J404" s="158" t="s">
        <v>1795</v>
      </c>
      <c r="K404" s="158" t="s">
        <v>19</v>
      </c>
      <c r="L404" s="158" t="s">
        <v>19</v>
      </c>
      <c r="M404" s="158" t="s">
        <v>19</v>
      </c>
      <c r="N404" s="158" t="s">
        <v>636</v>
      </c>
      <c r="O404" s="158" t="s">
        <v>19</v>
      </c>
      <c r="P404" s="158" t="s">
        <v>1837</v>
      </c>
      <c r="Q404" s="158">
        <v>40</v>
      </c>
      <c r="R404" s="158">
        <v>100</v>
      </c>
      <c r="S404" s="158" t="s">
        <v>515</v>
      </c>
      <c r="T404" s="158" t="s">
        <v>1838</v>
      </c>
      <c r="U404" s="165">
        <v>45748</v>
      </c>
      <c r="V404" s="165">
        <v>45996</v>
      </c>
      <c r="W404" s="158" t="s">
        <v>1182</v>
      </c>
      <c r="X404" s="359">
        <v>8</v>
      </c>
      <c r="Y404" s="158">
        <v>15</v>
      </c>
      <c r="Z404" s="158" t="s">
        <v>2562</v>
      </c>
      <c r="AA404" s="165"/>
      <c r="AB404" s="158">
        <v>15</v>
      </c>
      <c r="AC404" s="158" t="s">
        <v>2568</v>
      </c>
      <c r="AD404" s="165"/>
      <c r="AE404" s="158"/>
      <c r="AF404" s="158">
        <v>1.2</v>
      </c>
    </row>
    <row r="405" spans="1:1023 1028:2047 2052:3071 3076:4095 4100:5119 5124:6143 6148:7167 7172:8191 8196:9215 9220:10239 10244:11263 11268:12287 12292:13311 13316:14335 14340:15359 15364:16383" ht="60" x14ac:dyDescent="0.25">
      <c r="A405" s="35" t="str">
        <f>+'PAI 2025 GPS rempl2)'!A416</f>
        <v>71.3.4</v>
      </c>
      <c r="B405" s="60" t="str">
        <f>VLOOKUP(A405,'Dimensión 3-Gestión con Valor'!$B$10:$B$379,1,0)</f>
        <v>71.3.4</v>
      </c>
      <c r="C405" s="158" t="s">
        <v>1182</v>
      </c>
      <c r="D405" s="158">
        <v>4</v>
      </c>
      <c r="E405" s="158" t="s">
        <v>489</v>
      </c>
      <c r="F405" s="158" t="s">
        <v>1201</v>
      </c>
      <c r="G405" s="158" t="s">
        <v>19</v>
      </c>
      <c r="H405" s="158">
        <v>0</v>
      </c>
      <c r="I405" s="158">
        <v>0</v>
      </c>
      <c r="J405" s="158">
        <v>0</v>
      </c>
      <c r="K405" s="158" t="s">
        <v>19</v>
      </c>
      <c r="L405" s="158" t="s">
        <v>19</v>
      </c>
      <c r="M405" s="158" t="s">
        <v>19</v>
      </c>
      <c r="N405" s="158" t="s">
        <v>636</v>
      </c>
      <c r="O405" s="158" t="s">
        <v>19</v>
      </c>
      <c r="P405" s="158" t="s">
        <v>1839</v>
      </c>
      <c r="Q405" s="158">
        <v>10</v>
      </c>
      <c r="R405" s="158">
        <v>1</v>
      </c>
      <c r="S405" s="158" t="s">
        <v>487</v>
      </c>
      <c r="T405" s="158" t="s">
        <v>1840</v>
      </c>
      <c r="U405" s="165">
        <v>45992</v>
      </c>
      <c r="V405" s="165">
        <v>46003</v>
      </c>
      <c r="W405" s="158" t="s">
        <v>1182</v>
      </c>
      <c r="X405" s="359">
        <v>2</v>
      </c>
      <c r="Y405" s="158">
        <v>0</v>
      </c>
      <c r="Z405" s="158">
        <v>0</v>
      </c>
      <c r="AA405" s="165"/>
      <c r="AB405" s="158">
        <v>0</v>
      </c>
      <c r="AC405" s="158">
        <v>0</v>
      </c>
      <c r="AD405" s="165"/>
      <c r="AE405" s="158"/>
      <c r="AF405" s="158">
        <v>0</v>
      </c>
    </row>
    <row r="406" spans="1:1023 1028:2047 2052:3071 3076:4095 4100:5119 5124:6143 6148:7167 7172:8191 8196:9215 9220:10239 10244:11263 11268:12287 12292:13311 13316:14335 14340:15359 15364:16383" ht="90" x14ac:dyDescent="0.25">
      <c r="A406" s="359" t="str">
        <f>+'PAI 2025 GPS rempl2)'!A417</f>
        <v>71.4</v>
      </c>
      <c r="B406" s="359" t="str">
        <f>VLOOKUP(A406,'Dimensión 3-Gestión con Valor'!$B$10:$B$379,1,0)</f>
        <v>71.4</v>
      </c>
      <c r="C406" s="360" t="s">
        <v>1182</v>
      </c>
      <c r="D406" s="359">
        <v>4</v>
      </c>
      <c r="E406" s="359" t="s">
        <v>482</v>
      </c>
      <c r="F406" s="360" t="s">
        <v>1202</v>
      </c>
      <c r="G406" s="359" t="s">
        <v>484</v>
      </c>
      <c r="H406" s="359" t="s">
        <v>1795</v>
      </c>
      <c r="I406" s="359" t="s">
        <v>1795</v>
      </c>
      <c r="J406" s="359" t="s">
        <v>1795</v>
      </c>
      <c r="K406" s="360" t="s">
        <v>19</v>
      </c>
      <c r="L406" s="359" t="s">
        <v>485</v>
      </c>
      <c r="M406" s="359" t="s">
        <v>22</v>
      </c>
      <c r="N406" s="360" t="s">
        <v>636</v>
      </c>
      <c r="O406" s="359" t="s">
        <v>1605</v>
      </c>
      <c r="P406" s="359" t="s">
        <v>1789</v>
      </c>
      <c r="Q406" s="359">
        <v>30</v>
      </c>
      <c r="R406" s="359">
        <v>290</v>
      </c>
      <c r="S406" s="360" t="s">
        <v>487</v>
      </c>
      <c r="T406" s="359" t="s">
        <v>1790</v>
      </c>
      <c r="U406" s="360">
        <v>45717</v>
      </c>
      <c r="V406" s="360">
        <v>46003</v>
      </c>
      <c r="W406" s="359" t="s">
        <v>1182</v>
      </c>
      <c r="X406" s="359">
        <v>30</v>
      </c>
      <c r="Y406" s="359">
        <v>66</v>
      </c>
      <c r="Z406" s="359" t="s">
        <v>2569</v>
      </c>
      <c r="AA406" s="360"/>
      <c r="AB406" s="370">
        <v>66</v>
      </c>
      <c r="AC406" s="359" t="s">
        <v>2570</v>
      </c>
      <c r="AD406" s="360"/>
      <c r="AE406" s="368"/>
      <c r="AF406" s="359">
        <v>19.8</v>
      </c>
      <c r="AJ406" s="477"/>
      <c r="AM406" s="477"/>
      <c r="AR406" s="477"/>
      <c r="AU406" s="477"/>
      <c r="AZ406" s="477"/>
      <c r="BC406" s="477"/>
      <c r="BH406" s="477"/>
      <c r="BK406" s="477"/>
      <c r="BP406" s="477"/>
      <c r="BS406" s="477"/>
      <c r="BX406" s="477"/>
      <c r="CA406" s="477"/>
      <c r="CF406" s="477"/>
      <c r="CI406" s="477"/>
      <c r="CN406" s="477"/>
      <c r="CQ406" s="477"/>
      <c r="CV406" s="477"/>
      <c r="CY406" s="477"/>
      <c r="DD406" s="477"/>
      <c r="DG406" s="477"/>
      <c r="DL406" s="477"/>
      <c r="DO406" s="477"/>
      <c r="DT406" s="477"/>
      <c r="DW406" s="477"/>
      <c r="EB406" s="477"/>
      <c r="EE406" s="477"/>
      <c r="EJ406" s="477"/>
      <c r="EM406" s="477"/>
      <c r="ER406" s="477"/>
      <c r="EU406" s="477"/>
      <c r="EZ406" s="477"/>
      <c r="FC406" s="477"/>
      <c r="FH406" s="477"/>
      <c r="FK406" s="477"/>
      <c r="FP406" s="477"/>
      <c r="FS406" s="477"/>
      <c r="FX406" s="477"/>
      <c r="GA406" s="477"/>
      <c r="GF406" s="477"/>
      <c r="GI406" s="477"/>
      <c r="GN406" s="477"/>
      <c r="GQ406" s="477"/>
      <c r="GV406" s="477"/>
      <c r="GY406" s="477"/>
      <c r="HD406" s="477"/>
      <c r="HG406" s="477"/>
      <c r="HL406" s="477"/>
      <c r="HO406" s="477"/>
      <c r="HT406" s="477"/>
      <c r="HW406" s="477"/>
      <c r="IB406" s="477"/>
      <c r="IE406" s="477"/>
      <c r="IJ406" s="477"/>
      <c r="IM406" s="477"/>
      <c r="IR406" s="477"/>
      <c r="IU406" s="477"/>
      <c r="IZ406" s="477"/>
      <c r="JC406" s="477"/>
      <c r="JH406" s="477"/>
      <c r="JK406" s="477"/>
      <c r="JP406" s="477"/>
      <c r="JS406" s="477"/>
      <c r="JX406" s="477"/>
      <c r="KA406" s="477"/>
      <c r="KF406" s="477"/>
      <c r="KI406" s="477"/>
      <c r="KN406" s="477"/>
      <c r="KQ406" s="477"/>
      <c r="KV406" s="477"/>
      <c r="KY406" s="477"/>
      <c r="LD406" s="477"/>
      <c r="LG406" s="477"/>
      <c r="LL406" s="477"/>
      <c r="LO406" s="477"/>
      <c r="LT406" s="477"/>
      <c r="LW406" s="477"/>
      <c r="MB406" s="477"/>
      <c r="ME406" s="477"/>
      <c r="MJ406" s="477"/>
      <c r="MM406" s="477"/>
      <c r="MR406" s="477"/>
      <c r="MU406" s="477"/>
      <c r="MZ406" s="477"/>
      <c r="NC406" s="477"/>
      <c r="NH406" s="477"/>
      <c r="NK406" s="477"/>
      <c r="NP406" s="477"/>
      <c r="NS406" s="477"/>
      <c r="NX406" s="477"/>
      <c r="OA406" s="477"/>
      <c r="OF406" s="477"/>
      <c r="OI406" s="477"/>
      <c r="ON406" s="477"/>
      <c r="OQ406" s="477"/>
      <c r="OV406" s="477"/>
      <c r="OY406" s="477"/>
      <c r="PD406" s="477"/>
      <c r="PG406" s="477"/>
      <c r="PL406" s="477"/>
      <c r="PO406" s="477"/>
      <c r="PT406" s="477"/>
      <c r="PW406" s="477"/>
      <c r="QB406" s="477"/>
      <c r="QE406" s="477"/>
      <c r="QJ406" s="477"/>
      <c r="QM406" s="477"/>
      <c r="QR406" s="477"/>
      <c r="QU406" s="477"/>
      <c r="QZ406" s="477"/>
      <c r="RC406" s="477"/>
      <c r="RH406" s="477"/>
      <c r="RK406" s="477"/>
      <c r="RP406" s="477"/>
      <c r="RS406" s="477"/>
      <c r="RX406" s="477"/>
      <c r="SA406" s="477"/>
      <c r="SF406" s="477"/>
      <c r="SI406" s="477"/>
      <c r="SN406" s="477"/>
      <c r="SQ406" s="477"/>
      <c r="SV406" s="477"/>
      <c r="SY406" s="477"/>
      <c r="TD406" s="477"/>
      <c r="TG406" s="477"/>
      <c r="TL406" s="477"/>
      <c r="TO406" s="477"/>
      <c r="TT406" s="477"/>
      <c r="TW406" s="477"/>
      <c r="UB406" s="477"/>
      <c r="UE406" s="477"/>
      <c r="UJ406" s="477"/>
      <c r="UM406" s="477"/>
      <c r="UR406" s="477"/>
      <c r="UU406" s="477"/>
      <c r="UZ406" s="477"/>
      <c r="VC406" s="477"/>
      <c r="VH406" s="477"/>
      <c r="VK406" s="477"/>
      <c r="VP406" s="477"/>
      <c r="VS406" s="477"/>
      <c r="VX406" s="477"/>
      <c r="WA406" s="477"/>
      <c r="WF406" s="477"/>
      <c r="WI406" s="477"/>
      <c r="WN406" s="477"/>
      <c r="WQ406" s="477"/>
      <c r="WV406" s="477"/>
      <c r="WY406" s="477"/>
      <c r="XD406" s="477"/>
      <c r="XG406" s="477"/>
      <c r="XL406" s="477"/>
      <c r="XO406" s="477"/>
      <c r="XT406" s="477"/>
      <c r="XW406" s="477"/>
      <c r="YB406" s="477"/>
      <c r="YE406" s="477"/>
      <c r="YJ406" s="477"/>
      <c r="YM406" s="477"/>
      <c r="YR406" s="477"/>
      <c r="YU406" s="477"/>
      <c r="YZ406" s="477"/>
      <c r="ZC406" s="477"/>
      <c r="ZH406" s="477"/>
      <c r="ZK406" s="477"/>
      <c r="ZP406" s="477"/>
      <c r="ZS406" s="477"/>
      <c r="ZX406" s="477"/>
      <c r="AAA406" s="477"/>
      <c r="AAF406" s="477"/>
      <c r="AAI406" s="477"/>
      <c r="AAN406" s="477"/>
      <c r="AAQ406" s="477"/>
      <c r="AAV406" s="477"/>
      <c r="AAY406" s="477"/>
      <c r="ABD406" s="477"/>
      <c r="ABG406" s="477"/>
      <c r="ABL406" s="477"/>
      <c r="ABO406" s="477"/>
      <c r="ABT406" s="477"/>
      <c r="ABW406" s="477"/>
      <c r="ACB406" s="477"/>
      <c r="ACE406" s="477"/>
      <c r="ACJ406" s="477"/>
      <c r="ACM406" s="477"/>
      <c r="ACR406" s="477"/>
      <c r="ACU406" s="477"/>
      <c r="ACZ406" s="477"/>
      <c r="ADC406" s="477"/>
      <c r="ADH406" s="477"/>
      <c r="ADK406" s="477"/>
      <c r="ADP406" s="477"/>
      <c r="ADS406" s="477"/>
      <c r="ADX406" s="477"/>
      <c r="AEA406" s="477"/>
      <c r="AEF406" s="477"/>
      <c r="AEI406" s="477"/>
      <c r="AEN406" s="477"/>
      <c r="AEQ406" s="477"/>
      <c r="AEV406" s="477"/>
      <c r="AEY406" s="477"/>
      <c r="AFD406" s="477"/>
      <c r="AFG406" s="477"/>
      <c r="AFL406" s="477"/>
      <c r="AFO406" s="477"/>
      <c r="AFT406" s="477"/>
      <c r="AFW406" s="477"/>
      <c r="AGB406" s="477"/>
      <c r="AGE406" s="477"/>
      <c r="AGJ406" s="477"/>
      <c r="AGM406" s="477"/>
      <c r="AGR406" s="477"/>
      <c r="AGU406" s="477"/>
      <c r="AGZ406" s="477"/>
      <c r="AHC406" s="477"/>
      <c r="AHH406" s="477"/>
      <c r="AHK406" s="477"/>
      <c r="AHP406" s="477"/>
      <c r="AHS406" s="477"/>
      <c r="AHX406" s="477"/>
      <c r="AIA406" s="477"/>
      <c r="AIF406" s="477"/>
      <c r="AII406" s="477"/>
      <c r="AIN406" s="477"/>
      <c r="AIQ406" s="477"/>
      <c r="AIV406" s="477"/>
      <c r="AIY406" s="477"/>
      <c r="AJD406" s="477"/>
      <c r="AJG406" s="477"/>
      <c r="AJL406" s="477"/>
      <c r="AJO406" s="477"/>
      <c r="AJT406" s="477"/>
      <c r="AJW406" s="477"/>
      <c r="AKB406" s="477"/>
      <c r="AKE406" s="477"/>
      <c r="AKJ406" s="477"/>
      <c r="AKM406" s="477"/>
      <c r="AKR406" s="477"/>
      <c r="AKU406" s="477"/>
      <c r="AKZ406" s="477"/>
      <c r="ALC406" s="477"/>
      <c r="ALH406" s="477"/>
      <c r="ALK406" s="477"/>
      <c r="ALP406" s="477"/>
      <c r="ALS406" s="477"/>
      <c r="ALX406" s="477"/>
      <c r="AMA406" s="477"/>
      <c r="AMF406" s="477"/>
      <c r="AMI406" s="477"/>
      <c r="AMN406" s="477"/>
      <c r="AMQ406" s="477"/>
      <c r="AMV406" s="477"/>
      <c r="AMY406" s="477"/>
      <c r="AND406" s="477"/>
      <c r="ANG406" s="477"/>
      <c r="ANL406" s="477"/>
      <c r="ANO406" s="477"/>
      <c r="ANT406" s="477"/>
      <c r="ANW406" s="477"/>
      <c r="AOB406" s="477"/>
      <c r="AOE406" s="477"/>
      <c r="AOJ406" s="477"/>
      <c r="AOM406" s="477"/>
      <c r="AOR406" s="477"/>
      <c r="AOU406" s="477"/>
      <c r="AOZ406" s="477"/>
      <c r="APC406" s="477"/>
      <c r="APH406" s="477"/>
      <c r="APK406" s="477"/>
      <c r="APP406" s="477"/>
      <c r="APS406" s="477"/>
      <c r="APX406" s="477"/>
      <c r="AQA406" s="477"/>
      <c r="AQF406" s="477"/>
      <c r="AQI406" s="477"/>
      <c r="AQN406" s="477"/>
      <c r="AQQ406" s="477"/>
      <c r="AQV406" s="477"/>
      <c r="AQY406" s="477"/>
      <c r="ARD406" s="477"/>
      <c r="ARG406" s="477"/>
      <c r="ARL406" s="477"/>
      <c r="ARO406" s="477"/>
      <c r="ART406" s="477"/>
      <c r="ARW406" s="477"/>
      <c r="ASB406" s="477"/>
      <c r="ASE406" s="477"/>
      <c r="ASJ406" s="477"/>
      <c r="ASM406" s="477"/>
      <c r="ASR406" s="477"/>
      <c r="ASU406" s="477"/>
      <c r="ASZ406" s="477"/>
      <c r="ATC406" s="477"/>
      <c r="ATH406" s="477"/>
      <c r="ATK406" s="477"/>
      <c r="ATP406" s="477"/>
      <c r="ATS406" s="477"/>
      <c r="ATX406" s="477"/>
      <c r="AUA406" s="477"/>
      <c r="AUF406" s="477"/>
      <c r="AUI406" s="477"/>
      <c r="AUN406" s="477"/>
      <c r="AUQ406" s="477"/>
      <c r="AUV406" s="477"/>
      <c r="AUY406" s="477"/>
      <c r="AVD406" s="477"/>
      <c r="AVG406" s="477"/>
      <c r="AVL406" s="477"/>
      <c r="AVO406" s="477"/>
      <c r="AVT406" s="477"/>
      <c r="AVW406" s="477"/>
      <c r="AWB406" s="477"/>
      <c r="AWE406" s="477"/>
      <c r="AWJ406" s="477"/>
      <c r="AWM406" s="477"/>
      <c r="AWR406" s="477"/>
      <c r="AWU406" s="477"/>
      <c r="AWZ406" s="477"/>
      <c r="AXC406" s="477"/>
      <c r="AXH406" s="477"/>
      <c r="AXK406" s="477"/>
      <c r="AXP406" s="477"/>
      <c r="AXS406" s="477"/>
      <c r="AXX406" s="477"/>
      <c r="AYA406" s="477"/>
      <c r="AYF406" s="477"/>
      <c r="AYI406" s="477"/>
      <c r="AYN406" s="477"/>
      <c r="AYQ406" s="477"/>
      <c r="AYV406" s="477"/>
      <c r="AYY406" s="477"/>
      <c r="AZD406" s="477"/>
      <c r="AZG406" s="477"/>
      <c r="AZL406" s="477"/>
      <c r="AZO406" s="477"/>
      <c r="AZT406" s="477"/>
      <c r="AZW406" s="477"/>
      <c r="BAB406" s="477"/>
      <c r="BAE406" s="477"/>
      <c r="BAJ406" s="477"/>
      <c r="BAM406" s="477"/>
      <c r="BAR406" s="477"/>
      <c r="BAU406" s="477"/>
      <c r="BAZ406" s="477"/>
      <c r="BBC406" s="477"/>
      <c r="BBH406" s="477"/>
      <c r="BBK406" s="477"/>
      <c r="BBP406" s="477"/>
      <c r="BBS406" s="477"/>
      <c r="BBX406" s="477"/>
      <c r="BCA406" s="477"/>
      <c r="BCF406" s="477"/>
      <c r="BCI406" s="477"/>
      <c r="BCN406" s="477"/>
      <c r="BCQ406" s="477"/>
      <c r="BCV406" s="477"/>
      <c r="BCY406" s="477"/>
      <c r="BDD406" s="477"/>
      <c r="BDG406" s="477"/>
      <c r="BDL406" s="477"/>
      <c r="BDO406" s="477"/>
      <c r="BDT406" s="477"/>
      <c r="BDW406" s="477"/>
      <c r="BEB406" s="477"/>
      <c r="BEE406" s="477"/>
      <c r="BEJ406" s="477"/>
      <c r="BEM406" s="477"/>
      <c r="BER406" s="477"/>
      <c r="BEU406" s="477"/>
      <c r="BEZ406" s="477"/>
      <c r="BFC406" s="477"/>
      <c r="BFH406" s="477"/>
      <c r="BFK406" s="477"/>
      <c r="BFP406" s="477"/>
      <c r="BFS406" s="477"/>
      <c r="BFX406" s="477"/>
      <c r="BGA406" s="477"/>
      <c r="BGF406" s="477"/>
      <c r="BGI406" s="477"/>
      <c r="BGN406" s="477"/>
      <c r="BGQ406" s="477"/>
      <c r="BGV406" s="477"/>
      <c r="BGY406" s="477"/>
      <c r="BHD406" s="477"/>
      <c r="BHG406" s="477"/>
      <c r="BHL406" s="477"/>
      <c r="BHO406" s="477"/>
      <c r="BHT406" s="477"/>
      <c r="BHW406" s="477"/>
      <c r="BIB406" s="477"/>
      <c r="BIE406" s="477"/>
      <c r="BIJ406" s="477"/>
      <c r="BIM406" s="477"/>
      <c r="BIR406" s="477"/>
      <c r="BIU406" s="477"/>
      <c r="BIZ406" s="477"/>
      <c r="BJC406" s="477"/>
      <c r="BJH406" s="477"/>
      <c r="BJK406" s="477"/>
      <c r="BJP406" s="477"/>
      <c r="BJS406" s="477"/>
      <c r="BJX406" s="477"/>
      <c r="BKA406" s="477"/>
      <c r="BKF406" s="477"/>
      <c r="BKI406" s="477"/>
      <c r="BKN406" s="477"/>
      <c r="BKQ406" s="477"/>
      <c r="BKV406" s="477"/>
      <c r="BKY406" s="477"/>
      <c r="BLD406" s="477"/>
      <c r="BLG406" s="477"/>
      <c r="BLL406" s="477"/>
      <c r="BLO406" s="477"/>
      <c r="BLT406" s="477"/>
      <c r="BLW406" s="477"/>
      <c r="BMB406" s="477"/>
      <c r="BME406" s="477"/>
      <c r="BMJ406" s="477"/>
      <c r="BMM406" s="477"/>
      <c r="BMR406" s="477"/>
      <c r="BMU406" s="477"/>
      <c r="BMZ406" s="477"/>
      <c r="BNC406" s="477"/>
      <c r="BNH406" s="477"/>
      <c r="BNK406" s="477"/>
      <c r="BNP406" s="477"/>
      <c r="BNS406" s="477"/>
      <c r="BNX406" s="477"/>
      <c r="BOA406" s="477"/>
      <c r="BOF406" s="477"/>
      <c r="BOI406" s="477"/>
      <c r="BON406" s="477"/>
      <c r="BOQ406" s="477"/>
      <c r="BOV406" s="477"/>
      <c r="BOY406" s="477"/>
      <c r="BPD406" s="477"/>
      <c r="BPG406" s="477"/>
      <c r="BPL406" s="477"/>
      <c r="BPO406" s="477"/>
      <c r="BPT406" s="477"/>
      <c r="BPW406" s="477"/>
      <c r="BQB406" s="477"/>
      <c r="BQE406" s="477"/>
      <c r="BQJ406" s="477"/>
      <c r="BQM406" s="477"/>
      <c r="BQR406" s="477"/>
      <c r="BQU406" s="477"/>
      <c r="BQZ406" s="477"/>
      <c r="BRC406" s="477"/>
      <c r="BRH406" s="477"/>
      <c r="BRK406" s="477"/>
      <c r="BRP406" s="477"/>
      <c r="BRS406" s="477"/>
      <c r="BRX406" s="477"/>
      <c r="BSA406" s="477"/>
      <c r="BSF406" s="477"/>
      <c r="BSI406" s="477"/>
      <c r="BSN406" s="477"/>
      <c r="BSQ406" s="477"/>
      <c r="BSV406" s="477"/>
      <c r="BSY406" s="477"/>
      <c r="BTD406" s="477"/>
      <c r="BTG406" s="477"/>
      <c r="BTL406" s="477"/>
      <c r="BTO406" s="477"/>
      <c r="BTT406" s="477"/>
      <c r="BTW406" s="477"/>
      <c r="BUB406" s="477"/>
      <c r="BUE406" s="477"/>
      <c r="BUJ406" s="477"/>
      <c r="BUM406" s="477"/>
      <c r="BUR406" s="477"/>
      <c r="BUU406" s="477"/>
      <c r="BUZ406" s="477"/>
      <c r="BVC406" s="477"/>
      <c r="BVH406" s="477"/>
      <c r="BVK406" s="477"/>
      <c r="BVP406" s="477"/>
      <c r="BVS406" s="477"/>
      <c r="BVX406" s="477"/>
      <c r="BWA406" s="477"/>
      <c r="BWF406" s="477"/>
      <c r="BWI406" s="477"/>
      <c r="BWN406" s="477"/>
      <c r="BWQ406" s="477"/>
      <c r="BWV406" s="477"/>
      <c r="BWY406" s="477"/>
      <c r="BXD406" s="477"/>
      <c r="BXG406" s="477"/>
      <c r="BXL406" s="477"/>
      <c r="BXO406" s="477"/>
      <c r="BXT406" s="477"/>
      <c r="BXW406" s="477"/>
      <c r="BYB406" s="477"/>
      <c r="BYE406" s="477"/>
      <c r="BYJ406" s="477"/>
      <c r="BYM406" s="477"/>
      <c r="BYR406" s="477"/>
      <c r="BYU406" s="477"/>
      <c r="BYZ406" s="477"/>
      <c r="BZC406" s="477"/>
      <c r="BZH406" s="477"/>
      <c r="BZK406" s="477"/>
      <c r="BZP406" s="477"/>
      <c r="BZS406" s="477"/>
      <c r="BZX406" s="477"/>
      <c r="CAA406" s="477"/>
      <c r="CAF406" s="477"/>
      <c r="CAI406" s="477"/>
      <c r="CAN406" s="477"/>
      <c r="CAQ406" s="477"/>
      <c r="CAV406" s="477"/>
      <c r="CAY406" s="477"/>
      <c r="CBD406" s="477"/>
      <c r="CBG406" s="477"/>
      <c r="CBL406" s="477"/>
      <c r="CBO406" s="477"/>
      <c r="CBT406" s="477"/>
      <c r="CBW406" s="477"/>
      <c r="CCB406" s="477"/>
      <c r="CCE406" s="477"/>
      <c r="CCJ406" s="477"/>
      <c r="CCM406" s="477"/>
      <c r="CCR406" s="477"/>
      <c r="CCU406" s="477"/>
      <c r="CCZ406" s="477"/>
      <c r="CDC406" s="477"/>
      <c r="CDH406" s="477"/>
      <c r="CDK406" s="477"/>
      <c r="CDP406" s="477"/>
      <c r="CDS406" s="477"/>
      <c r="CDX406" s="477"/>
      <c r="CEA406" s="477"/>
      <c r="CEF406" s="477"/>
      <c r="CEI406" s="477"/>
      <c r="CEN406" s="477"/>
      <c r="CEQ406" s="477"/>
      <c r="CEV406" s="477"/>
      <c r="CEY406" s="477"/>
      <c r="CFD406" s="477"/>
      <c r="CFG406" s="477"/>
      <c r="CFL406" s="477"/>
      <c r="CFO406" s="477"/>
      <c r="CFT406" s="477"/>
      <c r="CFW406" s="477"/>
      <c r="CGB406" s="477"/>
      <c r="CGE406" s="477"/>
      <c r="CGJ406" s="477"/>
      <c r="CGM406" s="477"/>
      <c r="CGR406" s="477"/>
      <c r="CGU406" s="477"/>
      <c r="CGZ406" s="477"/>
      <c r="CHC406" s="477"/>
      <c r="CHH406" s="477"/>
      <c r="CHK406" s="477"/>
      <c r="CHP406" s="477"/>
      <c r="CHS406" s="477"/>
      <c r="CHX406" s="477"/>
      <c r="CIA406" s="477"/>
      <c r="CIF406" s="477"/>
      <c r="CII406" s="477"/>
      <c r="CIN406" s="477"/>
      <c r="CIQ406" s="477"/>
      <c r="CIV406" s="477"/>
      <c r="CIY406" s="477"/>
      <c r="CJD406" s="477"/>
      <c r="CJG406" s="477"/>
      <c r="CJL406" s="477"/>
      <c r="CJO406" s="477"/>
      <c r="CJT406" s="477"/>
      <c r="CJW406" s="477"/>
      <c r="CKB406" s="477"/>
      <c r="CKE406" s="477"/>
      <c r="CKJ406" s="477"/>
      <c r="CKM406" s="477"/>
      <c r="CKR406" s="477"/>
      <c r="CKU406" s="477"/>
      <c r="CKZ406" s="477"/>
      <c r="CLC406" s="477"/>
      <c r="CLH406" s="477"/>
      <c r="CLK406" s="477"/>
      <c r="CLP406" s="477"/>
      <c r="CLS406" s="477"/>
      <c r="CLX406" s="477"/>
      <c r="CMA406" s="477"/>
      <c r="CMF406" s="477"/>
      <c r="CMI406" s="477"/>
      <c r="CMN406" s="477"/>
      <c r="CMQ406" s="477"/>
      <c r="CMV406" s="477"/>
      <c r="CMY406" s="477"/>
      <c r="CND406" s="477"/>
      <c r="CNG406" s="477"/>
      <c r="CNL406" s="477"/>
      <c r="CNO406" s="477"/>
      <c r="CNT406" s="477"/>
      <c r="CNW406" s="477"/>
      <c r="COB406" s="477"/>
      <c r="COE406" s="477"/>
      <c r="COJ406" s="477"/>
      <c r="COM406" s="477"/>
      <c r="COR406" s="477"/>
      <c r="COU406" s="477"/>
      <c r="COZ406" s="477"/>
      <c r="CPC406" s="477"/>
      <c r="CPH406" s="477"/>
      <c r="CPK406" s="477"/>
      <c r="CPP406" s="477"/>
      <c r="CPS406" s="477"/>
      <c r="CPX406" s="477"/>
      <c r="CQA406" s="477"/>
      <c r="CQF406" s="477"/>
      <c r="CQI406" s="477"/>
      <c r="CQN406" s="477"/>
      <c r="CQQ406" s="477"/>
      <c r="CQV406" s="477"/>
      <c r="CQY406" s="477"/>
      <c r="CRD406" s="477"/>
      <c r="CRG406" s="477"/>
      <c r="CRL406" s="477"/>
      <c r="CRO406" s="477"/>
      <c r="CRT406" s="477"/>
      <c r="CRW406" s="477"/>
      <c r="CSB406" s="477"/>
      <c r="CSE406" s="477"/>
      <c r="CSJ406" s="477"/>
      <c r="CSM406" s="477"/>
      <c r="CSR406" s="477"/>
      <c r="CSU406" s="477"/>
      <c r="CSZ406" s="477"/>
      <c r="CTC406" s="477"/>
      <c r="CTH406" s="477"/>
      <c r="CTK406" s="477"/>
      <c r="CTP406" s="477"/>
      <c r="CTS406" s="477"/>
      <c r="CTX406" s="477"/>
      <c r="CUA406" s="477"/>
      <c r="CUF406" s="477"/>
      <c r="CUI406" s="477"/>
      <c r="CUN406" s="477"/>
      <c r="CUQ406" s="477"/>
      <c r="CUV406" s="477"/>
      <c r="CUY406" s="477"/>
      <c r="CVD406" s="477"/>
      <c r="CVG406" s="477"/>
      <c r="CVL406" s="477"/>
      <c r="CVO406" s="477"/>
      <c r="CVT406" s="477"/>
      <c r="CVW406" s="477"/>
      <c r="CWB406" s="477"/>
      <c r="CWE406" s="477"/>
      <c r="CWJ406" s="477"/>
      <c r="CWM406" s="477"/>
      <c r="CWR406" s="477"/>
      <c r="CWU406" s="477"/>
      <c r="CWZ406" s="477"/>
      <c r="CXC406" s="477"/>
      <c r="CXH406" s="477"/>
      <c r="CXK406" s="477"/>
      <c r="CXP406" s="477"/>
      <c r="CXS406" s="477"/>
      <c r="CXX406" s="477"/>
      <c r="CYA406" s="477"/>
      <c r="CYF406" s="477"/>
      <c r="CYI406" s="477"/>
      <c r="CYN406" s="477"/>
      <c r="CYQ406" s="477"/>
      <c r="CYV406" s="477"/>
      <c r="CYY406" s="477"/>
      <c r="CZD406" s="477"/>
      <c r="CZG406" s="477"/>
      <c r="CZL406" s="477"/>
      <c r="CZO406" s="477"/>
      <c r="CZT406" s="477"/>
      <c r="CZW406" s="477"/>
      <c r="DAB406" s="477"/>
      <c r="DAE406" s="477"/>
      <c r="DAJ406" s="477"/>
      <c r="DAM406" s="477"/>
      <c r="DAR406" s="477"/>
      <c r="DAU406" s="477"/>
      <c r="DAZ406" s="477"/>
      <c r="DBC406" s="477"/>
      <c r="DBH406" s="477"/>
      <c r="DBK406" s="477"/>
      <c r="DBP406" s="477"/>
      <c r="DBS406" s="477"/>
      <c r="DBX406" s="477"/>
      <c r="DCA406" s="477"/>
      <c r="DCF406" s="477"/>
      <c r="DCI406" s="477"/>
      <c r="DCN406" s="477"/>
      <c r="DCQ406" s="477"/>
      <c r="DCV406" s="477"/>
      <c r="DCY406" s="477"/>
      <c r="DDD406" s="477"/>
      <c r="DDG406" s="477"/>
      <c r="DDL406" s="477"/>
      <c r="DDO406" s="477"/>
      <c r="DDT406" s="477"/>
      <c r="DDW406" s="477"/>
      <c r="DEB406" s="477"/>
      <c r="DEE406" s="477"/>
      <c r="DEJ406" s="477"/>
      <c r="DEM406" s="477"/>
      <c r="DER406" s="477"/>
      <c r="DEU406" s="477"/>
      <c r="DEZ406" s="477"/>
      <c r="DFC406" s="477"/>
      <c r="DFH406" s="477"/>
      <c r="DFK406" s="477"/>
      <c r="DFP406" s="477"/>
      <c r="DFS406" s="477"/>
      <c r="DFX406" s="477"/>
      <c r="DGA406" s="477"/>
      <c r="DGF406" s="477"/>
      <c r="DGI406" s="477"/>
      <c r="DGN406" s="477"/>
      <c r="DGQ406" s="477"/>
      <c r="DGV406" s="477"/>
      <c r="DGY406" s="477"/>
      <c r="DHD406" s="477"/>
      <c r="DHG406" s="477"/>
      <c r="DHL406" s="477"/>
      <c r="DHO406" s="477"/>
      <c r="DHT406" s="477"/>
      <c r="DHW406" s="477"/>
      <c r="DIB406" s="477"/>
      <c r="DIE406" s="477"/>
      <c r="DIJ406" s="477"/>
      <c r="DIM406" s="477"/>
      <c r="DIR406" s="477"/>
      <c r="DIU406" s="477"/>
      <c r="DIZ406" s="477"/>
      <c r="DJC406" s="477"/>
      <c r="DJH406" s="477"/>
      <c r="DJK406" s="477"/>
      <c r="DJP406" s="477"/>
      <c r="DJS406" s="477"/>
      <c r="DJX406" s="477"/>
      <c r="DKA406" s="477"/>
      <c r="DKF406" s="477"/>
      <c r="DKI406" s="477"/>
      <c r="DKN406" s="477"/>
      <c r="DKQ406" s="477"/>
      <c r="DKV406" s="477"/>
      <c r="DKY406" s="477"/>
      <c r="DLD406" s="477"/>
      <c r="DLG406" s="477"/>
      <c r="DLL406" s="477"/>
      <c r="DLO406" s="477"/>
      <c r="DLT406" s="477"/>
      <c r="DLW406" s="477"/>
      <c r="DMB406" s="477"/>
      <c r="DME406" s="477"/>
      <c r="DMJ406" s="477"/>
      <c r="DMM406" s="477"/>
      <c r="DMR406" s="477"/>
      <c r="DMU406" s="477"/>
      <c r="DMZ406" s="477"/>
      <c r="DNC406" s="477"/>
      <c r="DNH406" s="477"/>
      <c r="DNK406" s="477"/>
      <c r="DNP406" s="477"/>
      <c r="DNS406" s="477"/>
      <c r="DNX406" s="477"/>
      <c r="DOA406" s="477"/>
      <c r="DOF406" s="477"/>
      <c r="DOI406" s="477"/>
      <c r="DON406" s="477"/>
      <c r="DOQ406" s="477"/>
      <c r="DOV406" s="477"/>
      <c r="DOY406" s="477"/>
      <c r="DPD406" s="477"/>
      <c r="DPG406" s="477"/>
      <c r="DPL406" s="477"/>
      <c r="DPO406" s="477"/>
      <c r="DPT406" s="477"/>
      <c r="DPW406" s="477"/>
      <c r="DQB406" s="477"/>
      <c r="DQE406" s="477"/>
      <c r="DQJ406" s="477"/>
      <c r="DQM406" s="477"/>
      <c r="DQR406" s="477"/>
      <c r="DQU406" s="477"/>
      <c r="DQZ406" s="477"/>
      <c r="DRC406" s="477"/>
      <c r="DRH406" s="477"/>
      <c r="DRK406" s="477"/>
      <c r="DRP406" s="477"/>
      <c r="DRS406" s="477"/>
      <c r="DRX406" s="477"/>
      <c r="DSA406" s="477"/>
      <c r="DSF406" s="477"/>
      <c r="DSI406" s="477"/>
      <c r="DSN406" s="477"/>
      <c r="DSQ406" s="477"/>
      <c r="DSV406" s="477"/>
      <c r="DSY406" s="477"/>
      <c r="DTD406" s="477"/>
      <c r="DTG406" s="477"/>
      <c r="DTL406" s="477"/>
      <c r="DTO406" s="477"/>
      <c r="DTT406" s="477"/>
      <c r="DTW406" s="477"/>
      <c r="DUB406" s="477"/>
      <c r="DUE406" s="477"/>
      <c r="DUJ406" s="477"/>
      <c r="DUM406" s="477"/>
      <c r="DUR406" s="477"/>
      <c r="DUU406" s="477"/>
      <c r="DUZ406" s="477"/>
      <c r="DVC406" s="477"/>
      <c r="DVH406" s="477"/>
      <c r="DVK406" s="477"/>
      <c r="DVP406" s="477"/>
      <c r="DVS406" s="477"/>
      <c r="DVX406" s="477"/>
      <c r="DWA406" s="477"/>
      <c r="DWF406" s="477"/>
      <c r="DWI406" s="477"/>
      <c r="DWN406" s="477"/>
      <c r="DWQ406" s="477"/>
      <c r="DWV406" s="477"/>
      <c r="DWY406" s="477"/>
      <c r="DXD406" s="477"/>
      <c r="DXG406" s="477"/>
      <c r="DXL406" s="477"/>
      <c r="DXO406" s="477"/>
      <c r="DXT406" s="477"/>
      <c r="DXW406" s="477"/>
      <c r="DYB406" s="477"/>
      <c r="DYE406" s="477"/>
      <c r="DYJ406" s="477"/>
      <c r="DYM406" s="477"/>
      <c r="DYR406" s="477"/>
      <c r="DYU406" s="477"/>
      <c r="DYZ406" s="477"/>
      <c r="DZC406" s="477"/>
      <c r="DZH406" s="477"/>
      <c r="DZK406" s="477"/>
      <c r="DZP406" s="477"/>
      <c r="DZS406" s="477"/>
      <c r="DZX406" s="477"/>
      <c r="EAA406" s="477"/>
      <c r="EAF406" s="477"/>
      <c r="EAI406" s="477"/>
      <c r="EAN406" s="477"/>
      <c r="EAQ406" s="477"/>
      <c r="EAV406" s="477"/>
      <c r="EAY406" s="477"/>
      <c r="EBD406" s="477"/>
      <c r="EBG406" s="477"/>
      <c r="EBL406" s="477"/>
      <c r="EBO406" s="477"/>
      <c r="EBT406" s="477"/>
      <c r="EBW406" s="477"/>
      <c r="ECB406" s="477"/>
      <c r="ECE406" s="477"/>
      <c r="ECJ406" s="477"/>
      <c r="ECM406" s="477"/>
      <c r="ECR406" s="477"/>
      <c r="ECU406" s="477"/>
      <c r="ECZ406" s="477"/>
      <c r="EDC406" s="477"/>
      <c r="EDH406" s="477"/>
      <c r="EDK406" s="477"/>
      <c r="EDP406" s="477"/>
      <c r="EDS406" s="477"/>
      <c r="EDX406" s="477"/>
      <c r="EEA406" s="477"/>
      <c r="EEF406" s="477"/>
      <c r="EEI406" s="477"/>
      <c r="EEN406" s="477"/>
      <c r="EEQ406" s="477"/>
      <c r="EEV406" s="477"/>
      <c r="EEY406" s="477"/>
      <c r="EFD406" s="477"/>
      <c r="EFG406" s="477"/>
      <c r="EFL406" s="477"/>
      <c r="EFO406" s="477"/>
      <c r="EFT406" s="477"/>
      <c r="EFW406" s="477"/>
      <c r="EGB406" s="477"/>
      <c r="EGE406" s="477"/>
      <c r="EGJ406" s="477"/>
      <c r="EGM406" s="477"/>
      <c r="EGR406" s="477"/>
      <c r="EGU406" s="477"/>
      <c r="EGZ406" s="477"/>
      <c r="EHC406" s="477"/>
      <c r="EHH406" s="477"/>
      <c r="EHK406" s="477"/>
      <c r="EHP406" s="477"/>
      <c r="EHS406" s="477"/>
      <c r="EHX406" s="477"/>
      <c r="EIA406" s="477"/>
      <c r="EIF406" s="477"/>
      <c r="EII406" s="477"/>
      <c r="EIN406" s="477"/>
      <c r="EIQ406" s="477"/>
      <c r="EIV406" s="477"/>
      <c r="EIY406" s="477"/>
      <c r="EJD406" s="477"/>
      <c r="EJG406" s="477"/>
      <c r="EJL406" s="477"/>
      <c r="EJO406" s="477"/>
      <c r="EJT406" s="477"/>
      <c r="EJW406" s="477"/>
      <c r="EKB406" s="477"/>
      <c r="EKE406" s="477"/>
      <c r="EKJ406" s="477"/>
      <c r="EKM406" s="477"/>
      <c r="EKR406" s="477"/>
      <c r="EKU406" s="477"/>
      <c r="EKZ406" s="477"/>
      <c r="ELC406" s="477"/>
      <c r="ELH406" s="477"/>
      <c r="ELK406" s="477"/>
      <c r="ELP406" s="477"/>
      <c r="ELS406" s="477"/>
      <c r="ELX406" s="477"/>
      <c r="EMA406" s="477"/>
      <c r="EMF406" s="477"/>
      <c r="EMI406" s="477"/>
      <c r="EMN406" s="477"/>
      <c r="EMQ406" s="477"/>
      <c r="EMV406" s="477"/>
      <c r="EMY406" s="477"/>
      <c r="END406" s="477"/>
      <c r="ENG406" s="477"/>
      <c r="ENL406" s="477"/>
      <c r="ENO406" s="477"/>
      <c r="ENT406" s="477"/>
      <c r="ENW406" s="477"/>
      <c r="EOB406" s="477"/>
      <c r="EOE406" s="477"/>
      <c r="EOJ406" s="477"/>
      <c r="EOM406" s="477"/>
      <c r="EOR406" s="477"/>
      <c r="EOU406" s="477"/>
      <c r="EOZ406" s="477"/>
      <c r="EPC406" s="477"/>
      <c r="EPH406" s="477"/>
      <c r="EPK406" s="477"/>
      <c r="EPP406" s="477"/>
      <c r="EPS406" s="477"/>
      <c r="EPX406" s="477"/>
      <c r="EQA406" s="477"/>
      <c r="EQF406" s="477"/>
      <c r="EQI406" s="477"/>
      <c r="EQN406" s="477"/>
      <c r="EQQ406" s="477"/>
      <c r="EQV406" s="477"/>
      <c r="EQY406" s="477"/>
      <c r="ERD406" s="477"/>
      <c r="ERG406" s="477"/>
      <c r="ERL406" s="477"/>
      <c r="ERO406" s="477"/>
      <c r="ERT406" s="477"/>
      <c r="ERW406" s="477"/>
      <c r="ESB406" s="477"/>
      <c r="ESE406" s="477"/>
      <c r="ESJ406" s="477"/>
      <c r="ESM406" s="477"/>
      <c r="ESR406" s="477"/>
      <c r="ESU406" s="477"/>
      <c r="ESZ406" s="477"/>
      <c r="ETC406" s="477"/>
      <c r="ETH406" s="477"/>
      <c r="ETK406" s="477"/>
      <c r="ETP406" s="477"/>
      <c r="ETS406" s="477"/>
      <c r="ETX406" s="477"/>
      <c r="EUA406" s="477"/>
      <c r="EUF406" s="477"/>
      <c r="EUI406" s="477"/>
      <c r="EUN406" s="477"/>
      <c r="EUQ406" s="477"/>
      <c r="EUV406" s="477"/>
      <c r="EUY406" s="477"/>
      <c r="EVD406" s="477"/>
      <c r="EVG406" s="477"/>
      <c r="EVL406" s="477"/>
      <c r="EVO406" s="477"/>
      <c r="EVT406" s="477"/>
      <c r="EVW406" s="477"/>
      <c r="EWB406" s="477"/>
      <c r="EWE406" s="477"/>
      <c r="EWJ406" s="477"/>
      <c r="EWM406" s="477"/>
      <c r="EWR406" s="477"/>
      <c r="EWU406" s="477"/>
      <c r="EWZ406" s="477"/>
      <c r="EXC406" s="477"/>
      <c r="EXH406" s="477"/>
      <c r="EXK406" s="477"/>
      <c r="EXP406" s="477"/>
      <c r="EXS406" s="477"/>
      <c r="EXX406" s="477"/>
      <c r="EYA406" s="477"/>
      <c r="EYF406" s="477"/>
      <c r="EYI406" s="477"/>
      <c r="EYN406" s="477"/>
      <c r="EYQ406" s="477"/>
      <c r="EYV406" s="477"/>
      <c r="EYY406" s="477"/>
      <c r="EZD406" s="477"/>
      <c r="EZG406" s="477"/>
      <c r="EZL406" s="477"/>
      <c r="EZO406" s="477"/>
      <c r="EZT406" s="477"/>
      <c r="EZW406" s="477"/>
      <c r="FAB406" s="477"/>
      <c r="FAE406" s="477"/>
      <c r="FAJ406" s="477"/>
      <c r="FAM406" s="477"/>
      <c r="FAR406" s="477"/>
      <c r="FAU406" s="477"/>
      <c r="FAZ406" s="477"/>
      <c r="FBC406" s="477"/>
      <c r="FBH406" s="477"/>
      <c r="FBK406" s="477"/>
      <c r="FBP406" s="477"/>
      <c r="FBS406" s="477"/>
      <c r="FBX406" s="477"/>
      <c r="FCA406" s="477"/>
      <c r="FCF406" s="477"/>
      <c r="FCI406" s="477"/>
      <c r="FCN406" s="477"/>
      <c r="FCQ406" s="477"/>
      <c r="FCV406" s="477"/>
      <c r="FCY406" s="477"/>
      <c r="FDD406" s="477"/>
      <c r="FDG406" s="477"/>
      <c r="FDL406" s="477"/>
      <c r="FDO406" s="477"/>
      <c r="FDT406" s="477"/>
      <c r="FDW406" s="477"/>
      <c r="FEB406" s="477"/>
      <c r="FEE406" s="477"/>
      <c r="FEJ406" s="477"/>
      <c r="FEM406" s="477"/>
      <c r="FER406" s="477"/>
      <c r="FEU406" s="477"/>
      <c r="FEZ406" s="477"/>
      <c r="FFC406" s="477"/>
      <c r="FFH406" s="477"/>
      <c r="FFK406" s="477"/>
      <c r="FFP406" s="477"/>
      <c r="FFS406" s="477"/>
      <c r="FFX406" s="477"/>
      <c r="FGA406" s="477"/>
      <c r="FGF406" s="477"/>
      <c r="FGI406" s="477"/>
      <c r="FGN406" s="477"/>
      <c r="FGQ406" s="477"/>
      <c r="FGV406" s="477"/>
      <c r="FGY406" s="477"/>
      <c r="FHD406" s="477"/>
      <c r="FHG406" s="477"/>
      <c r="FHL406" s="477"/>
      <c r="FHO406" s="477"/>
      <c r="FHT406" s="477"/>
      <c r="FHW406" s="477"/>
      <c r="FIB406" s="477"/>
      <c r="FIE406" s="477"/>
      <c r="FIJ406" s="477"/>
      <c r="FIM406" s="477"/>
      <c r="FIR406" s="477"/>
      <c r="FIU406" s="477"/>
      <c r="FIZ406" s="477"/>
      <c r="FJC406" s="477"/>
      <c r="FJH406" s="477"/>
      <c r="FJK406" s="477"/>
      <c r="FJP406" s="477"/>
      <c r="FJS406" s="477"/>
      <c r="FJX406" s="477"/>
      <c r="FKA406" s="477"/>
      <c r="FKF406" s="477"/>
      <c r="FKI406" s="477"/>
      <c r="FKN406" s="477"/>
      <c r="FKQ406" s="477"/>
      <c r="FKV406" s="477"/>
      <c r="FKY406" s="477"/>
      <c r="FLD406" s="477"/>
      <c r="FLG406" s="477"/>
      <c r="FLL406" s="477"/>
      <c r="FLO406" s="477"/>
      <c r="FLT406" s="477"/>
      <c r="FLW406" s="477"/>
      <c r="FMB406" s="477"/>
      <c r="FME406" s="477"/>
      <c r="FMJ406" s="477"/>
      <c r="FMM406" s="477"/>
      <c r="FMR406" s="477"/>
      <c r="FMU406" s="477"/>
      <c r="FMZ406" s="477"/>
      <c r="FNC406" s="477"/>
      <c r="FNH406" s="477"/>
      <c r="FNK406" s="477"/>
      <c r="FNP406" s="477"/>
      <c r="FNS406" s="477"/>
      <c r="FNX406" s="477"/>
      <c r="FOA406" s="477"/>
      <c r="FOF406" s="477"/>
      <c r="FOI406" s="477"/>
      <c r="FON406" s="477"/>
      <c r="FOQ406" s="477"/>
      <c r="FOV406" s="477"/>
      <c r="FOY406" s="477"/>
      <c r="FPD406" s="477"/>
      <c r="FPG406" s="477"/>
      <c r="FPL406" s="477"/>
      <c r="FPO406" s="477"/>
      <c r="FPT406" s="477"/>
      <c r="FPW406" s="477"/>
      <c r="FQB406" s="477"/>
      <c r="FQE406" s="477"/>
      <c r="FQJ406" s="477"/>
      <c r="FQM406" s="477"/>
      <c r="FQR406" s="477"/>
      <c r="FQU406" s="477"/>
      <c r="FQZ406" s="477"/>
      <c r="FRC406" s="477"/>
      <c r="FRH406" s="477"/>
      <c r="FRK406" s="477"/>
      <c r="FRP406" s="477"/>
      <c r="FRS406" s="477"/>
      <c r="FRX406" s="477"/>
      <c r="FSA406" s="477"/>
      <c r="FSF406" s="477"/>
      <c r="FSI406" s="477"/>
      <c r="FSN406" s="477"/>
      <c r="FSQ406" s="477"/>
      <c r="FSV406" s="477"/>
      <c r="FSY406" s="477"/>
      <c r="FTD406" s="477"/>
      <c r="FTG406" s="477"/>
      <c r="FTL406" s="477"/>
      <c r="FTO406" s="477"/>
      <c r="FTT406" s="477"/>
      <c r="FTW406" s="477"/>
      <c r="FUB406" s="477"/>
      <c r="FUE406" s="477"/>
      <c r="FUJ406" s="477"/>
      <c r="FUM406" s="477"/>
      <c r="FUR406" s="477"/>
      <c r="FUU406" s="477"/>
      <c r="FUZ406" s="477"/>
      <c r="FVC406" s="477"/>
      <c r="FVH406" s="477"/>
      <c r="FVK406" s="477"/>
      <c r="FVP406" s="477"/>
      <c r="FVS406" s="477"/>
      <c r="FVX406" s="477"/>
      <c r="FWA406" s="477"/>
      <c r="FWF406" s="477"/>
      <c r="FWI406" s="477"/>
      <c r="FWN406" s="477"/>
      <c r="FWQ406" s="477"/>
      <c r="FWV406" s="477"/>
      <c r="FWY406" s="477"/>
      <c r="FXD406" s="477"/>
      <c r="FXG406" s="477"/>
      <c r="FXL406" s="477"/>
      <c r="FXO406" s="477"/>
      <c r="FXT406" s="477"/>
      <c r="FXW406" s="477"/>
      <c r="FYB406" s="477"/>
      <c r="FYE406" s="477"/>
      <c r="FYJ406" s="477"/>
      <c r="FYM406" s="477"/>
      <c r="FYR406" s="477"/>
      <c r="FYU406" s="477"/>
      <c r="FYZ406" s="477"/>
      <c r="FZC406" s="477"/>
      <c r="FZH406" s="477"/>
      <c r="FZK406" s="477"/>
      <c r="FZP406" s="477"/>
      <c r="FZS406" s="477"/>
      <c r="FZX406" s="477"/>
      <c r="GAA406" s="477"/>
      <c r="GAF406" s="477"/>
      <c r="GAI406" s="477"/>
      <c r="GAN406" s="477"/>
      <c r="GAQ406" s="477"/>
      <c r="GAV406" s="477"/>
      <c r="GAY406" s="477"/>
      <c r="GBD406" s="477"/>
      <c r="GBG406" s="477"/>
      <c r="GBL406" s="477"/>
      <c r="GBO406" s="477"/>
      <c r="GBT406" s="477"/>
      <c r="GBW406" s="477"/>
      <c r="GCB406" s="477"/>
      <c r="GCE406" s="477"/>
      <c r="GCJ406" s="477"/>
      <c r="GCM406" s="477"/>
      <c r="GCR406" s="477"/>
      <c r="GCU406" s="477"/>
      <c r="GCZ406" s="477"/>
      <c r="GDC406" s="477"/>
      <c r="GDH406" s="477"/>
      <c r="GDK406" s="477"/>
      <c r="GDP406" s="477"/>
      <c r="GDS406" s="477"/>
      <c r="GDX406" s="477"/>
      <c r="GEA406" s="477"/>
      <c r="GEF406" s="477"/>
      <c r="GEI406" s="477"/>
      <c r="GEN406" s="477"/>
      <c r="GEQ406" s="477"/>
      <c r="GEV406" s="477"/>
      <c r="GEY406" s="477"/>
      <c r="GFD406" s="477"/>
      <c r="GFG406" s="477"/>
      <c r="GFL406" s="477"/>
      <c r="GFO406" s="477"/>
      <c r="GFT406" s="477"/>
      <c r="GFW406" s="477"/>
      <c r="GGB406" s="477"/>
      <c r="GGE406" s="477"/>
      <c r="GGJ406" s="477"/>
      <c r="GGM406" s="477"/>
      <c r="GGR406" s="477"/>
      <c r="GGU406" s="477"/>
      <c r="GGZ406" s="477"/>
      <c r="GHC406" s="477"/>
      <c r="GHH406" s="477"/>
      <c r="GHK406" s="477"/>
      <c r="GHP406" s="477"/>
      <c r="GHS406" s="477"/>
      <c r="GHX406" s="477"/>
      <c r="GIA406" s="477"/>
      <c r="GIF406" s="477"/>
      <c r="GII406" s="477"/>
      <c r="GIN406" s="477"/>
      <c r="GIQ406" s="477"/>
      <c r="GIV406" s="477"/>
      <c r="GIY406" s="477"/>
      <c r="GJD406" s="477"/>
      <c r="GJG406" s="477"/>
      <c r="GJL406" s="477"/>
      <c r="GJO406" s="477"/>
      <c r="GJT406" s="477"/>
      <c r="GJW406" s="477"/>
      <c r="GKB406" s="477"/>
      <c r="GKE406" s="477"/>
      <c r="GKJ406" s="477"/>
      <c r="GKM406" s="477"/>
      <c r="GKR406" s="477"/>
      <c r="GKU406" s="477"/>
      <c r="GKZ406" s="477"/>
      <c r="GLC406" s="477"/>
      <c r="GLH406" s="477"/>
      <c r="GLK406" s="477"/>
      <c r="GLP406" s="477"/>
      <c r="GLS406" s="477"/>
      <c r="GLX406" s="477"/>
      <c r="GMA406" s="477"/>
      <c r="GMF406" s="477"/>
      <c r="GMI406" s="477"/>
      <c r="GMN406" s="477"/>
      <c r="GMQ406" s="477"/>
      <c r="GMV406" s="477"/>
      <c r="GMY406" s="477"/>
      <c r="GND406" s="477"/>
      <c r="GNG406" s="477"/>
      <c r="GNL406" s="477"/>
      <c r="GNO406" s="477"/>
      <c r="GNT406" s="477"/>
      <c r="GNW406" s="477"/>
      <c r="GOB406" s="477"/>
      <c r="GOE406" s="477"/>
      <c r="GOJ406" s="477"/>
      <c r="GOM406" s="477"/>
      <c r="GOR406" s="477"/>
      <c r="GOU406" s="477"/>
      <c r="GOZ406" s="477"/>
      <c r="GPC406" s="477"/>
      <c r="GPH406" s="477"/>
      <c r="GPK406" s="477"/>
      <c r="GPP406" s="477"/>
      <c r="GPS406" s="477"/>
      <c r="GPX406" s="477"/>
      <c r="GQA406" s="477"/>
      <c r="GQF406" s="477"/>
      <c r="GQI406" s="477"/>
      <c r="GQN406" s="477"/>
      <c r="GQQ406" s="477"/>
      <c r="GQV406" s="477"/>
      <c r="GQY406" s="477"/>
      <c r="GRD406" s="477"/>
      <c r="GRG406" s="477"/>
      <c r="GRL406" s="477"/>
      <c r="GRO406" s="477"/>
      <c r="GRT406" s="477"/>
      <c r="GRW406" s="477"/>
      <c r="GSB406" s="477"/>
      <c r="GSE406" s="477"/>
      <c r="GSJ406" s="477"/>
      <c r="GSM406" s="477"/>
      <c r="GSR406" s="477"/>
      <c r="GSU406" s="477"/>
      <c r="GSZ406" s="477"/>
      <c r="GTC406" s="477"/>
      <c r="GTH406" s="477"/>
      <c r="GTK406" s="477"/>
      <c r="GTP406" s="477"/>
      <c r="GTS406" s="477"/>
      <c r="GTX406" s="477"/>
      <c r="GUA406" s="477"/>
      <c r="GUF406" s="477"/>
      <c r="GUI406" s="477"/>
      <c r="GUN406" s="477"/>
      <c r="GUQ406" s="477"/>
      <c r="GUV406" s="477"/>
      <c r="GUY406" s="477"/>
      <c r="GVD406" s="477"/>
      <c r="GVG406" s="477"/>
      <c r="GVL406" s="477"/>
      <c r="GVO406" s="477"/>
      <c r="GVT406" s="477"/>
      <c r="GVW406" s="477"/>
      <c r="GWB406" s="477"/>
      <c r="GWE406" s="477"/>
      <c r="GWJ406" s="477"/>
      <c r="GWM406" s="477"/>
      <c r="GWR406" s="477"/>
      <c r="GWU406" s="477"/>
      <c r="GWZ406" s="477"/>
      <c r="GXC406" s="477"/>
      <c r="GXH406" s="477"/>
      <c r="GXK406" s="477"/>
      <c r="GXP406" s="477"/>
      <c r="GXS406" s="477"/>
      <c r="GXX406" s="477"/>
      <c r="GYA406" s="477"/>
      <c r="GYF406" s="477"/>
      <c r="GYI406" s="477"/>
      <c r="GYN406" s="477"/>
      <c r="GYQ406" s="477"/>
      <c r="GYV406" s="477"/>
      <c r="GYY406" s="477"/>
      <c r="GZD406" s="477"/>
      <c r="GZG406" s="477"/>
      <c r="GZL406" s="477"/>
      <c r="GZO406" s="477"/>
      <c r="GZT406" s="477"/>
      <c r="GZW406" s="477"/>
      <c r="HAB406" s="477"/>
      <c r="HAE406" s="477"/>
      <c r="HAJ406" s="477"/>
      <c r="HAM406" s="477"/>
      <c r="HAR406" s="477"/>
      <c r="HAU406" s="477"/>
      <c r="HAZ406" s="477"/>
      <c r="HBC406" s="477"/>
      <c r="HBH406" s="477"/>
      <c r="HBK406" s="477"/>
      <c r="HBP406" s="477"/>
      <c r="HBS406" s="477"/>
      <c r="HBX406" s="477"/>
      <c r="HCA406" s="477"/>
      <c r="HCF406" s="477"/>
      <c r="HCI406" s="477"/>
      <c r="HCN406" s="477"/>
      <c r="HCQ406" s="477"/>
      <c r="HCV406" s="477"/>
      <c r="HCY406" s="477"/>
      <c r="HDD406" s="477"/>
      <c r="HDG406" s="477"/>
      <c r="HDL406" s="477"/>
      <c r="HDO406" s="477"/>
      <c r="HDT406" s="477"/>
      <c r="HDW406" s="477"/>
      <c r="HEB406" s="477"/>
      <c r="HEE406" s="477"/>
      <c r="HEJ406" s="477"/>
      <c r="HEM406" s="477"/>
      <c r="HER406" s="477"/>
      <c r="HEU406" s="477"/>
      <c r="HEZ406" s="477"/>
      <c r="HFC406" s="477"/>
      <c r="HFH406" s="477"/>
      <c r="HFK406" s="477"/>
      <c r="HFP406" s="477"/>
      <c r="HFS406" s="477"/>
      <c r="HFX406" s="477"/>
      <c r="HGA406" s="477"/>
      <c r="HGF406" s="477"/>
      <c r="HGI406" s="477"/>
      <c r="HGN406" s="477"/>
      <c r="HGQ406" s="477"/>
      <c r="HGV406" s="477"/>
      <c r="HGY406" s="477"/>
      <c r="HHD406" s="477"/>
      <c r="HHG406" s="477"/>
      <c r="HHL406" s="477"/>
      <c r="HHO406" s="477"/>
      <c r="HHT406" s="477"/>
      <c r="HHW406" s="477"/>
      <c r="HIB406" s="477"/>
      <c r="HIE406" s="477"/>
      <c r="HIJ406" s="477"/>
      <c r="HIM406" s="477"/>
      <c r="HIR406" s="477"/>
      <c r="HIU406" s="477"/>
      <c r="HIZ406" s="477"/>
      <c r="HJC406" s="477"/>
      <c r="HJH406" s="477"/>
      <c r="HJK406" s="477"/>
      <c r="HJP406" s="477"/>
      <c r="HJS406" s="477"/>
      <c r="HJX406" s="477"/>
      <c r="HKA406" s="477"/>
      <c r="HKF406" s="477"/>
      <c r="HKI406" s="477"/>
      <c r="HKN406" s="477"/>
      <c r="HKQ406" s="477"/>
      <c r="HKV406" s="477"/>
      <c r="HKY406" s="477"/>
      <c r="HLD406" s="477"/>
      <c r="HLG406" s="477"/>
      <c r="HLL406" s="477"/>
      <c r="HLO406" s="477"/>
      <c r="HLT406" s="477"/>
      <c r="HLW406" s="477"/>
      <c r="HMB406" s="477"/>
      <c r="HME406" s="477"/>
      <c r="HMJ406" s="477"/>
      <c r="HMM406" s="477"/>
      <c r="HMR406" s="477"/>
      <c r="HMU406" s="477"/>
      <c r="HMZ406" s="477"/>
      <c r="HNC406" s="477"/>
      <c r="HNH406" s="477"/>
      <c r="HNK406" s="477"/>
      <c r="HNP406" s="477"/>
      <c r="HNS406" s="477"/>
      <c r="HNX406" s="477"/>
      <c r="HOA406" s="477"/>
      <c r="HOF406" s="477"/>
      <c r="HOI406" s="477"/>
      <c r="HON406" s="477"/>
      <c r="HOQ406" s="477"/>
      <c r="HOV406" s="477"/>
      <c r="HOY406" s="477"/>
      <c r="HPD406" s="477"/>
      <c r="HPG406" s="477"/>
      <c r="HPL406" s="477"/>
      <c r="HPO406" s="477"/>
      <c r="HPT406" s="477"/>
      <c r="HPW406" s="477"/>
      <c r="HQB406" s="477"/>
      <c r="HQE406" s="477"/>
      <c r="HQJ406" s="477"/>
      <c r="HQM406" s="477"/>
      <c r="HQR406" s="477"/>
      <c r="HQU406" s="477"/>
      <c r="HQZ406" s="477"/>
      <c r="HRC406" s="477"/>
      <c r="HRH406" s="477"/>
      <c r="HRK406" s="477"/>
      <c r="HRP406" s="477"/>
      <c r="HRS406" s="477"/>
      <c r="HRX406" s="477"/>
      <c r="HSA406" s="477"/>
      <c r="HSF406" s="477"/>
      <c r="HSI406" s="477"/>
      <c r="HSN406" s="477"/>
      <c r="HSQ406" s="477"/>
      <c r="HSV406" s="477"/>
      <c r="HSY406" s="477"/>
      <c r="HTD406" s="477"/>
      <c r="HTG406" s="477"/>
      <c r="HTL406" s="477"/>
      <c r="HTO406" s="477"/>
      <c r="HTT406" s="477"/>
      <c r="HTW406" s="477"/>
      <c r="HUB406" s="477"/>
      <c r="HUE406" s="477"/>
      <c r="HUJ406" s="477"/>
      <c r="HUM406" s="477"/>
      <c r="HUR406" s="477"/>
      <c r="HUU406" s="477"/>
      <c r="HUZ406" s="477"/>
      <c r="HVC406" s="477"/>
      <c r="HVH406" s="477"/>
      <c r="HVK406" s="477"/>
      <c r="HVP406" s="477"/>
      <c r="HVS406" s="477"/>
      <c r="HVX406" s="477"/>
      <c r="HWA406" s="477"/>
      <c r="HWF406" s="477"/>
      <c r="HWI406" s="477"/>
      <c r="HWN406" s="477"/>
      <c r="HWQ406" s="477"/>
      <c r="HWV406" s="477"/>
      <c r="HWY406" s="477"/>
      <c r="HXD406" s="477"/>
      <c r="HXG406" s="477"/>
      <c r="HXL406" s="477"/>
      <c r="HXO406" s="477"/>
      <c r="HXT406" s="477"/>
      <c r="HXW406" s="477"/>
      <c r="HYB406" s="477"/>
      <c r="HYE406" s="477"/>
      <c r="HYJ406" s="477"/>
      <c r="HYM406" s="477"/>
      <c r="HYR406" s="477"/>
      <c r="HYU406" s="477"/>
      <c r="HYZ406" s="477"/>
      <c r="HZC406" s="477"/>
      <c r="HZH406" s="477"/>
      <c r="HZK406" s="477"/>
      <c r="HZP406" s="477"/>
      <c r="HZS406" s="477"/>
      <c r="HZX406" s="477"/>
      <c r="IAA406" s="477"/>
      <c r="IAF406" s="477"/>
      <c r="IAI406" s="477"/>
      <c r="IAN406" s="477"/>
      <c r="IAQ406" s="477"/>
      <c r="IAV406" s="477"/>
      <c r="IAY406" s="477"/>
      <c r="IBD406" s="477"/>
      <c r="IBG406" s="477"/>
      <c r="IBL406" s="477"/>
      <c r="IBO406" s="477"/>
      <c r="IBT406" s="477"/>
      <c r="IBW406" s="477"/>
      <c r="ICB406" s="477"/>
      <c r="ICE406" s="477"/>
      <c r="ICJ406" s="477"/>
      <c r="ICM406" s="477"/>
      <c r="ICR406" s="477"/>
      <c r="ICU406" s="477"/>
      <c r="ICZ406" s="477"/>
      <c r="IDC406" s="477"/>
      <c r="IDH406" s="477"/>
      <c r="IDK406" s="477"/>
      <c r="IDP406" s="477"/>
      <c r="IDS406" s="477"/>
      <c r="IDX406" s="477"/>
      <c r="IEA406" s="477"/>
      <c r="IEF406" s="477"/>
      <c r="IEI406" s="477"/>
      <c r="IEN406" s="477"/>
      <c r="IEQ406" s="477"/>
      <c r="IEV406" s="477"/>
      <c r="IEY406" s="477"/>
      <c r="IFD406" s="477"/>
      <c r="IFG406" s="477"/>
      <c r="IFL406" s="477"/>
      <c r="IFO406" s="477"/>
      <c r="IFT406" s="477"/>
      <c r="IFW406" s="477"/>
      <c r="IGB406" s="477"/>
      <c r="IGE406" s="477"/>
      <c r="IGJ406" s="477"/>
      <c r="IGM406" s="477"/>
      <c r="IGR406" s="477"/>
      <c r="IGU406" s="477"/>
      <c r="IGZ406" s="477"/>
      <c r="IHC406" s="477"/>
      <c r="IHH406" s="477"/>
      <c r="IHK406" s="477"/>
      <c r="IHP406" s="477"/>
      <c r="IHS406" s="477"/>
      <c r="IHX406" s="477"/>
      <c r="IIA406" s="477"/>
      <c r="IIF406" s="477"/>
      <c r="III406" s="477"/>
      <c r="IIN406" s="477"/>
      <c r="IIQ406" s="477"/>
      <c r="IIV406" s="477"/>
      <c r="IIY406" s="477"/>
      <c r="IJD406" s="477"/>
      <c r="IJG406" s="477"/>
      <c r="IJL406" s="477"/>
      <c r="IJO406" s="477"/>
      <c r="IJT406" s="477"/>
      <c r="IJW406" s="477"/>
      <c r="IKB406" s="477"/>
      <c r="IKE406" s="477"/>
      <c r="IKJ406" s="477"/>
      <c r="IKM406" s="477"/>
      <c r="IKR406" s="477"/>
      <c r="IKU406" s="477"/>
      <c r="IKZ406" s="477"/>
      <c r="ILC406" s="477"/>
      <c r="ILH406" s="477"/>
      <c r="ILK406" s="477"/>
      <c r="ILP406" s="477"/>
      <c r="ILS406" s="477"/>
      <c r="ILX406" s="477"/>
      <c r="IMA406" s="477"/>
      <c r="IMF406" s="477"/>
      <c r="IMI406" s="477"/>
      <c r="IMN406" s="477"/>
      <c r="IMQ406" s="477"/>
      <c r="IMV406" s="477"/>
      <c r="IMY406" s="477"/>
      <c r="IND406" s="477"/>
      <c r="ING406" s="477"/>
      <c r="INL406" s="477"/>
      <c r="INO406" s="477"/>
      <c r="INT406" s="477"/>
      <c r="INW406" s="477"/>
      <c r="IOB406" s="477"/>
      <c r="IOE406" s="477"/>
      <c r="IOJ406" s="477"/>
      <c r="IOM406" s="477"/>
      <c r="IOR406" s="477"/>
      <c r="IOU406" s="477"/>
      <c r="IOZ406" s="477"/>
      <c r="IPC406" s="477"/>
      <c r="IPH406" s="477"/>
      <c r="IPK406" s="477"/>
      <c r="IPP406" s="477"/>
      <c r="IPS406" s="477"/>
      <c r="IPX406" s="477"/>
      <c r="IQA406" s="477"/>
      <c r="IQF406" s="477"/>
      <c r="IQI406" s="477"/>
      <c r="IQN406" s="477"/>
      <c r="IQQ406" s="477"/>
      <c r="IQV406" s="477"/>
      <c r="IQY406" s="477"/>
      <c r="IRD406" s="477"/>
      <c r="IRG406" s="477"/>
      <c r="IRL406" s="477"/>
      <c r="IRO406" s="477"/>
      <c r="IRT406" s="477"/>
      <c r="IRW406" s="477"/>
      <c r="ISB406" s="477"/>
      <c r="ISE406" s="477"/>
      <c r="ISJ406" s="477"/>
      <c r="ISM406" s="477"/>
      <c r="ISR406" s="477"/>
      <c r="ISU406" s="477"/>
      <c r="ISZ406" s="477"/>
      <c r="ITC406" s="477"/>
      <c r="ITH406" s="477"/>
      <c r="ITK406" s="477"/>
      <c r="ITP406" s="477"/>
      <c r="ITS406" s="477"/>
      <c r="ITX406" s="477"/>
      <c r="IUA406" s="477"/>
      <c r="IUF406" s="477"/>
      <c r="IUI406" s="477"/>
      <c r="IUN406" s="477"/>
      <c r="IUQ406" s="477"/>
      <c r="IUV406" s="477"/>
      <c r="IUY406" s="477"/>
      <c r="IVD406" s="477"/>
      <c r="IVG406" s="477"/>
      <c r="IVL406" s="477"/>
      <c r="IVO406" s="477"/>
      <c r="IVT406" s="477"/>
      <c r="IVW406" s="477"/>
      <c r="IWB406" s="477"/>
      <c r="IWE406" s="477"/>
      <c r="IWJ406" s="477"/>
      <c r="IWM406" s="477"/>
      <c r="IWR406" s="477"/>
      <c r="IWU406" s="477"/>
      <c r="IWZ406" s="477"/>
      <c r="IXC406" s="477"/>
      <c r="IXH406" s="477"/>
      <c r="IXK406" s="477"/>
      <c r="IXP406" s="477"/>
      <c r="IXS406" s="477"/>
      <c r="IXX406" s="477"/>
      <c r="IYA406" s="477"/>
      <c r="IYF406" s="477"/>
      <c r="IYI406" s="477"/>
      <c r="IYN406" s="477"/>
      <c r="IYQ406" s="477"/>
      <c r="IYV406" s="477"/>
      <c r="IYY406" s="477"/>
      <c r="IZD406" s="477"/>
      <c r="IZG406" s="477"/>
      <c r="IZL406" s="477"/>
      <c r="IZO406" s="477"/>
      <c r="IZT406" s="477"/>
      <c r="IZW406" s="477"/>
      <c r="JAB406" s="477"/>
      <c r="JAE406" s="477"/>
      <c r="JAJ406" s="477"/>
      <c r="JAM406" s="477"/>
      <c r="JAR406" s="477"/>
      <c r="JAU406" s="477"/>
      <c r="JAZ406" s="477"/>
      <c r="JBC406" s="477"/>
      <c r="JBH406" s="477"/>
      <c r="JBK406" s="477"/>
      <c r="JBP406" s="477"/>
      <c r="JBS406" s="477"/>
      <c r="JBX406" s="477"/>
      <c r="JCA406" s="477"/>
      <c r="JCF406" s="477"/>
      <c r="JCI406" s="477"/>
      <c r="JCN406" s="477"/>
      <c r="JCQ406" s="477"/>
      <c r="JCV406" s="477"/>
      <c r="JCY406" s="477"/>
      <c r="JDD406" s="477"/>
      <c r="JDG406" s="477"/>
      <c r="JDL406" s="477"/>
      <c r="JDO406" s="477"/>
      <c r="JDT406" s="477"/>
      <c r="JDW406" s="477"/>
      <c r="JEB406" s="477"/>
      <c r="JEE406" s="477"/>
      <c r="JEJ406" s="477"/>
      <c r="JEM406" s="477"/>
      <c r="JER406" s="477"/>
      <c r="JEU406" s="477"/>
      <c r="JEZ406" s="477"/>
      <c r="JFC406" s="477"/>
      <c r="JFH406" s="477"/>
      <c r="JFK406" s="477"/>
      <c r="JFP406" s="477"/>
      <c r="JFS406" s="477"/>
      <c r="JFX406" s="477"/>
      <c r="JGA406" s="477"/>
      <c r="JGF406" s="477"/>
      <c r="JGI406" s="477"/>
      <c r="JGN406" s="477"/>
      <c r="JGQ406" s="477"/>
      <c r="JGV406" s="477"/>
      <c r="JGY406" s="477"/>
      <c r="JHD406" s="477"/>
      <c r="JHG406" s="477"/>
      <c r="JHL406" s="477"/>
      <c r="JHO406" s="477"/>
      <c r="JHT406" s="477"/>
      <c r="JHW406" s="477"/>
      <c r="JIB406" s="477"/>
      <c r="JIE406" s="477"/>
      <c r="JIJ406" s="477"/>
      <c r="JIM406" s="477"/>
      <c r="JIR406" s="477"/>
      <c r="JIU406" s="477"/>
      <c r="JIZ406" s="477"/>
      <c r="JJC406" s="477"/>
      <c r="JJH406" s="477"/>
      <c r="JJK406" s="477"/>
      <c r="JJP406" s="477"/>
      <c r="JJS406" s="477"/>
      <c r="JJX406" s="477"/>
      <c r="JKA406" s="477"/>
      <c r="JKF406" s="477"/>
      <c r="JKI406" s="477"/>
      <c r="JKN406" s="477"/>
      <c r="JKQ406" s="477"/>
      <c r="JKV406" s="477"/>
      <c r="JKY406" s="477"/>
      <c r="JLD406" s="477"/>
      <c r="JLG406" s="477"/>
      <c r="JLL406" s="477"/>
      <c r="JLO406" s="477"/>
      <c r="JLT406" s="477"/>
      <c r="JLW406" s="477"/>
      <c r="JMB406" s="477"/>
      <c r="JME406" s="477"/>
      <c r="JMJ406" s="477"/>
      <c r="JMM406" s="477"/>
      <c r="JMR406" s="477"/>
      <c r="JMU406" s="477"/>
      <c r="JMZ406" s="477"/>
      <c r="JNC406" s="477"/>
      <c r="JNH406" s="477"/>
      <c r="JNK406" s="477"/>
      <c r="JNP406" s="477"/>
      <c r="JNS406" s="477"/>
      <c r="JNX406" s="477"/>
      <c r="JOA406" s="477"/>
      <c r="JOF406" s="477"/>
      <c r="JOI406" s="477"/>
      <c r="JON406" s="477"/>
      <c r="JOQ406" s="477"/>
      <c r="JOV406" s="477"/>
      <c r="JOY406" s="477"/>
      <c r="JPD406" s="477"/>
      <c r="JPG406" s="477"/>
      <c r="JPL406" s="477"/>
      <c r="JPO406" s="477"/>
      <c r="JPT406" s="477"/>
      <c r="JPW406" s="477"/>
      <c r="JQB406" s="477"/>
      <c r="JQE406" s="477"/>
      <c r="JQJ406" s="477"/>
      <c r="JQM406" s="477"/>
      <c r="JQR406" s="477"/>
      <c r="JQU406" s="477"/>
      <c r="JQZ406" s="477"/>
      <c r="JRC406" s="477"/>
      <c r="JRH406" s="477"/>
      <c r="JRK406" s="477"/>
      <c r="JRP406" s="477"/>
      <c r="JRS406" s="477"/>
      <c r="JRX406" s="477"/>
      <c r="JSA406" s="477"/>
      <c r="JSF406" s="477"/>
      <c r="JSI406" s="477"/>
      <c r="JSN406" s="477"/>
      <c r="JSQ406" s="477"/>
      <c r="JSV406" s="477"/>
      <c r="JSY406" s="477"/>
      <c r="JTD406" s="477"/>
      <c r="JTG406" s="477"/>
      <c r="JTL406" s="477"/>
      <c r="JTO406" s="477"/>
      <c r="JTT406" s="477"/>
      <c r="JTW406" s="477"/>
      <c r="JUB406" s="477"/>
      <c r="JUE406" s="477"/>
      <c r="JUJ406" s="477"/>
      <c r="JUM406" s="477"/>
      <c r="JUR406" s="477"/>
      <c r="JUU406" s="477"/>
      <c r="JUZ406" s="477"/>
      <c r="JVC406" s="477"/>
      <c r="JVH406" s="477"/>
      <c r="JVK406" s="477"/>
      <c r="JVP406" s="477"/>
      <c r="JVS406" s="477"/>
      <c r="JVX406" s="477"/>
      <c r="JWA406" s="477"/>
      <c r="JWF406" s="477"/>
      <c r="JWI406" s="477"/>
      <c r="JWN406" s="477"/>
      <c r="JWQ406" s="477"/>
      <c r="JWV406" s="477"/>
      <c r="JWY406" s="477"/>
      <c r="JXD406" s="477"/>
      <c r="JXG406" s="477"/>
      <c r="JXL406" s="477"/>
      <c r="JXO406" s="477"/>
      <c r="JXT406" s="477"/>
      <c r="JXW406" s="477"/>
      <c r="JYB406" s="477"/>
      <c r="JYE406" s="477"/>
      <c r="JYJ406" s="477"/>
      <c r="JYM406" s="477"/>
      <c r="JYR406" s="477"/>
      <c r="JYU406" s="477"/>
      <c r="JYZ406" s="477"/>
      <c r="JZC406" s="477"/>
      <c r="JZH406" s="477"/>
      <c r="JZK406" s="477"/>
      <c r="JZP406" s="477"/>
      <c r="JZS406" s="477"/>
      <c r="JZX406" s="477"/>
      <c r="KAA406" s="477"/>
      <c r="KAF406" s="477"/>
      <c r="KAI406" s="477"/>
      <c r="KAN406" s="477"/>
      <c r="KAQ406" s="477"/>
      <c r="KAV406" s="477"/>
      <c r="KAY406" s="477"/>
      <c r="KBD406" s="477"/>
      <c r="KBG406" s="477"/>
      <c r="KBL406" s="477"/>
      <c r="KBO406" s="477"/>
      <c r="KBT406" s="477"/>
      <c r="KBW406" s="477"/>
      <c r="KCB406" s="477"/>
      <c r="KCE406" s="477"/>
      <c r="KCJ406" s="477"/>
      <c r="KCM406" s="477"/>
      <c r="KCR406" s="477"/>
      <c r="KCU406" s="477"/>
      <c r="KCZ406" s="477"/>
      <c r="KDC406" s="477"/>
      <c r="KDH406" s="477"/>
      <c r="KDK406" s="477"/>
      <c r="KDP406" s="477"/>
      <c r="KDS406" s="477"/>
      <c r="KDX406" s="477"/>
      <c r="KEA406" s="477"/>
      <c r="KEF406" s="477"/>
      <c r="KEI406" s="477"/>
      <c r="KEN406" s="477"/>
      <c r="KEQ406" s="477"/>
      <c r="KEV406" s="477"/>
      <c r="KEY406" s="477"/>
      <c r="KFD406" s="477"/>
      <c r="KFG406" s="477"/>
      <c r="KFL406" s="477"/>
      <c r="KFO406" s="477"/>
      <c r="KFT406" s="477"/>
      <c r="KFW406" s="477"/>
      <c r="KGB406" s="477"/>
      <c r="KGE406" s="477"/>
      <c r="KGJ406" s="477"/>
      <c r="KGM406" s="477"/>
      <c r="KGR406" s="477"/>
      <c r="KGU406" s="477"/>
      <c r="KGZ406" s="477"/>
      <c r="KHC406" s="477"/>
      <c r="KHH406" s="477"/>
      <c r="KHK406" s="477"/>
      <c r="KHP406" s="477"/>
      <c r="KHS406" s="477"/>
      <c r="KHX406" s="477"/>
      <c r="KIA406" s="477"/>
      <c r="KIF406" s="477"/>
      <c r="KII406" s="477"/>
      <c r="KIN406" s="477"/>
      <c r="KIQ406" s="477"/>
      <c r="KIV406" s="477"/>
      <c r="KIY406" s="477"/>
      <c r="KJD406" s="477"/>
      <c r="KJG406" s="477"/>
      <c r="KJL406" s="477"/>
      <c r="KJO406" s="477"/>
      <c r="KJT406" s="477"/>
      <c r="KJW406" s="477"/>
      <c r="KKB406" s="477"/>
      <c r="KKE406" s="477"/>
      <c r="KKJ406" s="477"/>
      <c r="KKM406" s="477"/>
      <c r="KKR406" s="477"/>
      <c r="KKU406" s="477"/>
      <c r="KKZ406" s="477"/>
      <c r="KLC406" s="477"/>
      <c r="KLH406" s="477"/>
      <c r="KLK406" s="477"/>
      <c r="KLP406" s="477"/>
      <c r="KLS406" s="477"/>
      <c r="KLX406" s="477"/>
      <c r="KMA406" s="477"/>
      <c r="KMF406" s="477"/>
      <c r="KMI406" s="477"/>
      <c r="KMN406" s="477"/>
      <c r="KMQ406" s="477"/>
      <c r="KMV406" s="477"/>
      <c r="KMY406" s="477"/>
      <c r="KND406" s="477"/>
      <c r="KNG406" s="477"/>
      <c r="KNL406" s="477"/>
      <c r="KNO406" s="477"/>
      <c r="KNT406" s="477"/>
      <c r="KNW406" s="477"/>
      <c r="KOB406" s="477"/>
      <c r="KOE406" s="477"/>
      <c r="KOJ406" s="477"/>
      <c r="KOM406" s="477"/>
      <c r="KOR406" s="477"/>
      <c r="KOU406" s="477"/>
      <c r="KOZ406" s="477"/>
      <c r="KPC406" s="477"/>
      <c r="KPH406" s="477"/>
      <c r="KPK406" s="477"/>
      <c r="KPP406" s="477"/>
      <c r="KPS406" s="477"/>
      <c r="KPX406" s="477"/>
      <c r="KQA406" s="477"/>
      <c r="KQF406" s="477"/>
      <c r="KQI406" s="477"/>
      <c r="KQN406" s="477"/>
      <c r="KQQ406" s="477"/>
      <c r="KQV406" s="477"/>
      <c r="KQY406" s="477"/>
      <c r="KRD406" s="477"/>
      <c r="KRG406" s="477"/>
      <c r="KRL406" s="477"/>
      <c r="KRO406" s="477"/>
      <c r="KRT406" s="477"/>
      <c r="KRW406" s="477"/>
      <c r="KSB406" s="477"/>
      <c r="KSE406" s="477"/>
      <c r="KSJ406" s="477"/>
      <c r="KSM406" s="477"/>
      <c r="KSR406" s="477"/>
      <c r="KSU406" s="477"/>
      <c r="KSZ406" s="477"/>
      <c r="KTC406" s="477"/>
      <c r="KTH406" s="477"/>
      <c r="KTK406" s="477"/>
      <c r="KTP406" s="477"/>
      <c r="KTS406" s="477"/>
      <c r="KTX406" s="477"/>
      <c r="KUA406" s="477"/>
      <c r="KUF406" s="477"/>
      <c r="KUI406" s="477"/>
      <c r="KUN406" s="477"/>
      <c r="KUQ406" s="477"/>
      <c r="KUV406" s="477"/>
      <c r="KUY406" s="477"/>
      <c r="KVD406" s="477"/>
      <c r="KVG406" s="477"/>
      <c r="KVL406" s="477"/>
      <c r="KVO406" s="477"/>
      <c r="KVT406" s="477"/>
      <c r="KVW406" s="477"/>
      <c r="KWB406" s="477"/>
      <c r="KWE406" s="477"/>
      <c r="KWJ406" s="477"/>
      <c r="KWM406" s="477"/>
      <c r="KWR406" s="477"/>
      <c r="KWU406" s="477"/>
      <c r="KWZ406" s="477"/>
      <c r="KXC406" s="477"/>
      <c r="KXH406" s="477"/>
      <c r="KXK406" s="477"/>
      <c r="KXP406" s="477"/>
      <c r="KXS406" s="477"/>
      <c r="KXX406" s="477"/>
      <c r="KYA406" s="477"/>
      <c r="KYF406" s="477"/>
      <c r="KYI406" s="477"/>
      <c r="KYN406" s="477"/>
      <c r="KYQ406" s="477"/>
      <c r="KYV406" s="477"/>
      <c r="KYY406" s="477"/>
      <c r="KZD406" s="477"/>
      <c r="KZG406" s="477"/>
      <c r="KZL406" s="477"/>
      <c r="KZO406" s="477"/>
      <c r="KZT406" s="477"/>
      <c r="KZW406" s="477"/>
      <c r="LAB406" s="477"/>
      <c r="LAE406" s="477"/>
      <c r="LAJ406" s="477"/>
      <c r="LAM406" s="477"/>
      <c r="LAR406" s="477"/>
      <c r="LAU406" s="477"/>
      <c r="LAZ406" s="477"/>
      <c r="LBC406" s="477"/>
      <c r="LBH406" s="477"/>
      <c r="LBK406" s="477"/>
      <c r="LBP406" s="477"/>
      <c r="LBS406" s="477"/>
      <c r="LBX406" s="477"/>
      <c r="LCA406" s="477"/>
      <c r="LCF406" s="477"/>
      <c r="LCI406" s="477"/>
      <c r="LCN406" s="477"/>
      <c r="LCQ406" s="477"/>
      <c r="LCV406" s="477"/>
      <c r="LCY406" s="477"/>
      <c r="LDD406" s="477"/>
      <c r="LDG406" s="477"/>
      <c r="LDL406" s="477"/>
      <c r="LDO406" s="477"/>
      <c r="LDT406" s="477"/>
      <c r="LDW406" s="477"/>
      <c r="LEB406" s="477"/>
      <c r="LEE406" s="477"/>
      <c r="LEJ406" s="477"/>
      <c r="LEM406" s="477"/>
      <c r="LER406" s="477"/>
      <c r="LEU406" s="477"/>
      <c r="LEZ406" s="477"/>
      <c r="LFC406" s="477"/>
      <c r="LFH406" s="477"/>
      <c r="LFK406" s="477"/>
      <c r="LFP406" s="477"/>
      <c r="LFS406" s="477"/>
      <c r="LFX406" s="477"/>
      <c r="LGA406" s="477"/>
      <c r="LGF406" s="477"/>
      <c r="LGI406" s="477"/>
      <c r="LGN406" s="477"/>
      <c r="LGQ406" s="477"/>
      <c r="LGV406" s="477"/>
      <c r="LGY406" s="477"/>
      <c r="LHD406" s="477"/>
      <c r="LHG406" s="477"/>
      <c r="LHL406" s="477"/>
      <c r="LHO406" s="477"/>
      <c r="LHT406" s="477"/>
      <c r="LHW406" s="477"/>
      <c r="LIB406" s="477"/>
      <c r="LIE406" s="477"/>
      <c r="LIJ406" s="477"/>
      <c r="LIM406" s="477"/>
      <c r="LIR406" s="477"/>
      <c r="LIU406" s="477"/>
      <c r="LIZ406" s="477"/>
      <c r="LJC406" s="477"/>
      <c r="LJH406" s="477"/>
      <c r="LJK406" s="477"/>
      <c r="LJP406" s="477"/>
      <c r="LJS406" s="477"/>
      <c r="LJX406" s="477"/>
      <c r="LKA406" s="477"/>
      <c r="LKF406" s="477"/>
      <c r="LKI406" s="477"/>
      <c r="LKN406" s="477"/>
      <c r="LKQ406" s="477"/>
      <c r="LKV406" s="477"/>
      <c r="LKY406" s="477"/>
      <c r="LLD406" s="477"/>
      <c r="LLG406" s="477"/>
      <c r="LLL406" s="477"/>
      <c r="LLO406" s="477"/>
      <c r="LLT406" s="477"/>
      <c r="LLW406" s="477"/>
      <c r="LMB406" s="477"/>
      <c r="LME406" s="477"/>
      <c r="LMJ406" s="477"/>
      <c r="LMM406" s="477"/>
      <c r="LMR406" s="477"/>
      <c r="LMU406" s="477"/>
      <c r="LMZ406" s="477"/>
      <c r="LNC406" s="477"/>
      <c r="LNH406" s="477"/>
      <c r="LNK406" s="477"/>
      <c r="LNP406" s="477"/>
      <c r="LNS406" s="477"/>
      <c r="LNX406" s="477"/>
      <c r="LOA406" s="477"/>
      <c r="LOF406" s="477"/>
      <c r="LOI406" s="477"/>
      <c r="LON406" s="477"/>
      <c r="LOQ406" s="477"/>
      <c r="LOV406" s="477"/>
      <c r="LOY406" s="477"/>
      <c r="LPD406" s="477"/>
      <c r="LPG406" s="477"/>
      <c r="LPL406" s="477"/>
      <c r="LPO406" s="477"/>
      <c r="LPT406" s="477"/>
      <c r="LPW406" s="477"/>
      <c r="LQB406" s="477"/>
      <c r="LQE406" s="477"/>
      <c r="LQJ406" s="477"/>
      <c r="LQM406" s="477"/>
      <c r="LQR406" s="477"/>
      <c r="LQU406" s="477"/>
      <c r="LQZ406" s="477"/>
      <c r="LRC406" s="477"/>
      <c r="LRH406" s="477"/>
      <c r="LRK406" s="477"/>
      <c r="LRP406" s="477"/>
      <c r="LRS406" s="477"/>
      <c r="LRX406" s="477"/>
      <c r="LSA406" s="477"/>
      <c r="LSF406" s="477"/>
      <c r="LSI406" s="477"/>
      <c r="LSN406" s="477"/>
      <c r="LSQ406" s="477"/>
      <c r="LSV406" s="477"/>
      <c r="LSY406" s="477"/>
      <c r="LTD406" s="477"/>
      <c r="LTG406" s="477"/>
      <c r="LTL406" s="477"/>
      <c r="LTO406" s="477"/>
      <c r="LTT406" s="477"/>
      <c r="LTW406" s="477"/>
      <c r="LUB406" s="477"/>
      <c r="LUE406" s="477"/>
      <c r="LUJ406" s="477"/>
      <c r="LUM406" s="477"/>
      <c r="LUR406" s="477"/>
      <c r="LUU406" s="477"/>
      <c r="LUZ406" s="477"/>
      <c r="LVC406" s="477"/>
      <c r="LVH406" s="477"/>
      <c r="LVK406" s="477"/>
      <c r="LVP406" s="477"/>
      <c r="LVS406" s="477"/>
      <c r="LVX406" s="477"/>
      <c r="LWA406" s="477"/>
      <c r="LWF406" s="477"/>
      <c r="LWI406" s="477"/>
      <c r="LWN406" s="477"/>
      <c r="LWQ406" s="477"/>
      <c r="LWV406" s="477"/>
      <c r="LWY406" s="477"/>
      <c r="LXD406" s="477"/>
      <c r="LXG406" s="477"/>
      <c r="LXL406" s="477"/>
      <c r="LXO406" s="477"/>
      <c r="LXT406" s="477"/>
      <c r="LXW406" s="477"/>
      <c r="LYB406" s="477"/>
      <c r="LYE406" s="477"/>
      <c r="LYJ406" s="477"/>
      <c r="LYM406" s="477"/>
      <c r="LYR406" s="477"/>
      <c r="LYU406" s="477"/>
      <c r="LYZ406" s="477"/>
      <c r="LZC406" s="477"/>
      <c r="LZH406" s="477"/>
      <c r="LZK406" s="477"/>
      <c r="LZP406" s="477"/>
      <c r="LZS406" s="477"/>
      <c r="LZX406" s="477"/>
      <c r="MAA406" s="477"/>
      <c r="MAF406" s="477"/>
      <c r="MAI406" s="477"/>
      <c r="MAN406" s="477"/>
      <c r="MAQ406" s="477"/>
      <c r="MAV406" s="477"/>
      <c r="MAY406" s="477"/>
      <c r="MBD406" s="477"/>
      <c r="MBG406" s="477"/>
      <c r="MBL406" s="477"/>
      <c r="MBO406" s="477"/>
      <c r="MBT406" s="477"/>
      <c r="MBW406" s="477"/>
      <c r="MCB406" s="477"/>
      <c r="MCE406" s="477"/>
      <c r="MCJ406" s="477"/>
      <c r="MCM406" s="477"/>
      <c r="MCR406" s="477"/>
      <c r="MCU406" s="477"/>
      <c r="MCZ406" s="477"/>
      <c r="MDC406" s="477"/>
      <c r="MDH406" s="477"/>
      <c r="MDK406" s="477"/>
      <c r="MDP406" s="477"/>
      <c r="MDS406" s="477"/>
      <c r="MDX406" s="477"/>
      <c r="MEA406" s="477"/>
      <c r="MEF406" s="477"/>
      <c r="MEI406" s="477"/>
      <c r="MEN406" s="477"/>
      <c r="MEQ406" s="477"/>
      <c r="MEV406" s="477"/>
      <c r="MEY406" s="477"/>
      <c r="MFD406" s="477"/>
      <c r="MFG406" s="477"/>
      <c r="MFL406" s="477"/>
      <c r="MFO406" s="477"/>
      <c r="MFT406" s="477"/>
      <c r="MFW406" s="477"/>
      <c r="MGB406" s="477"/>
      <c r="MGE406" s="477"/>
      <c r="MGJ406" s="477"/>
      <c r="MGM406" s="477"/>
      <c r="MGR406" s="477"/>
      <c r="MGU406" s="477"/>
      <c r="MGZ406" s="477"/>
      <c r="MHC406" s="477"/>
      <c r="MHH406" s="477"/>
      <c r="MHK406" s="477"/>
      <c r="MHP406" s="477"/>
      <c r="MHS406" s="477"/>
      <c r="MHX406" s="477"/>
      <c r="MIA406" s="477"/>
      <c r="MIF406" s="477"/>
      <c r="MII406" s="477"/>
      <c r="MIN406" s="477"/>
      <c r="MIQ406" s="477"/>
      <c r="MIV406" s="477"/>
      <c r="MIY406" s="477"/>
      <c r="MJD406" s="477"/>
      <c r="MJG406" s="477"/>
      <c r="MJL406" s="477"/>
      <c r="MJO406" s="477"/>
      <c r="MJT406" s="477"/>
      <c r="MJW406" s="477"/>
      <c r="MKB406" s="477"/>
      <c r="MKE406" s="477"/>
      <c r="MKJ406" s="477"/>
      <c r="MKM406" s="477"/>
      <c r="MKR406" s="477"/>
      <c r="MKU406" s="477"/>
      <c r="MKZ406" s="477"/>
      <c r="MLC406" s="477"/>
      <c r="MLH406" s="477"/>
      <c r="MLK406" s="477"/>
      <c r="MLP406" s="477"/>
      <c r="MLS406" s="477"/>
      <c r="MLX406" s="477"/>
      <c r="MMA406" s="477"/>
      <c r="MMF406" s="477"/>
      <c r="MMI406" s="477"/>
      <c r="MMN406" s="477"/>
      <c r="MMQ406" s="477"/>
      <c r="MMV406" s="477"/>
      <c r="MMY406" s="477"/>
      <c r="MND406" s="477"/>
      <c r="MNG406" s="477"/>
      <c r="MNL406" s="477"/>
      <c r="MNO406" s="477"/>
      <c r="MNT406" s="477"/>
      <c r="MNW406" s="477"/>
      <c r="MOB406" s="477"/>
      <c r="MOE406" s="477"/>
      <c r="MOJ406" s="477"/>
      <c r="MOM406" s="477"/>
      <c r="MOR406" s="477"/>
      <c r="MOU406" s="477"/>
      <c r="MOZ406" s="477"/>
      <c r="MPC406" s="477"/>
      <c r="MPH406" s="477"/>
      <c r="MPK406" s="477"/>
      <c r="MPP406" s="477"/>
      <c r="MPS406" s="477"/>
      <c r="MPX406" s="477"/>
      <c r="MQA406" s="477"/>
      <c r="MQF406" s="477"/>
      <c r="MQI406" s="477"/>
      <c r="MQN406" s="477"/>
      <c r="MQQ406" s="477"/>
      <c r="MQV406" s="477"/>
      <c r="MQY406" s="477"/>
      <c r="MRD406" s="477"/>
      <c r="MRG406" s="477"/>
      <c r="MRL406" s="477"/>
      <c r="MRO406" s="477"/>
      <c r="MRT406" s="477"/>
      <c r="MRW406" s="477"/>
      <c r="MSB406" s="477"/>
      <c r="MSE406" s="477"/>
      <c r="MSJ406" s="477"/>
      <c r="MSM406" s="477"/>
      <c r="MSR406" s="477"/>
      <c r="MSU406" s="477"/>
      <c r="MSZ406" s="477"/>
      <c r="MTC406" s="477"/>
      <c r="MTH406" s="477"/>
      <c r="MTK406" s="477"/>
      <c r="MTP406" s="477"/>
      <c r="MTS406" s="477"/>
      <c r="MTX406" s="477"/>
      <c r="MUA406" s="477"/>
      <c r="MUF406" s="477"/>
      <c r="MUI406" s="477"/>
      <c r="MUN406" s="477"/>
      <c r="MUQ406" s="477"/>
      <c r="MUV406" s="477"/>
      <c r="MUY406" s="477"/>
      <c r="MVD406" s="477"/>
      <c r="MVG406" s="477"/>
      <c r="MVL406" s="477"/>
      <c r="MVO406" s="477"/>
      <c r="MVT406" s="477"/>
      <c r="MVW406" s="477"/>
      <c r="MWB406" s="477"/>
      <c r="MWE406" s="477"/>
      <c r="MWJ406" s="477"/>
      <c r="MWM406" s="477"/>
      <c r="MWR406" s="477"/>
      <c r="MWU406" s="477"/>
      <c r="MWZ406" s="477"/>
      <c r="MXC406" s="477"/>
      <c r="MXH406" s="477"/>
      <c r="MXK406" s="477"/>
      <c r="MXP406" s="477"/>
      <c r="MXS406" s="477"/>
      <c r="MXX406" s="477"/>
      <c r="MYA406" s="477"/>
      <c r="MYF406" s="477"/>
      <c r="MYI406" s="477"/>
      <c r="MYN406" s="477"/>
      <c r="MYQ406" s="477"/>
      <c r="MYV406" s="477"/>
      <c r="MYY406" s="477"/>
      <c r="MZD406" s="477"/>
      <c r="MZG406" s="477"/>
      <c r="MZL406" s="477"/>
      <c r="MZO406" s="477"/>
      <c r="MZT406" s="477"/>
      <c r="MZW406" s="477"/>
      <c r="NAB406" s="477"/>
      <c r="NAE406" s="477"/>
      <c r="NAJ406" s="477"/>
      <c r="NAM406" s="477"/>
      <c r="NAR406" s="477"/>
      <c r="NAU406" s="477"/>
      <c r="NAZ406" s="477"/>
      <c r="NBC406" s="477"/>
      <c r="NBH406" s="477"/>
      <c r="NBK406" s="477"/>
      <c r="NBP406" s="477"/>
      <c r="NBS406" s="477"/>
      <c r="NBX406" s="477"/>
      <c r="NCA406" s="477"/>
      <c r="NCF406" s="477"/>
      <c r="NCI406" s="477"/>
      <c r="NCN406" s="477"/>
      <c r="NCQ406" s="477"/>
      <c r="NCV406" s="477"/>
      <c r="NCY406" s="477"/>
      <c r="NDD406" s="477"/>
      <c r="NDG406" s="477"/>
      <c r="NDL406" s="477"/>
      <c r="NDO406" s="477"/>
      <c r="NDT406" s="477"/>
      <c r="NDW406" s="477"/>
      <c r="NEB406" s="477"/>
      <c r="NEE406" s="477"/>
      <c r="NEJ406" s="477"/>
      <c r="NEM406" s="477"/>
      <c r="NER406" s="477"/>
      <c r="NEU406" s="477"/>
      <c r="NEZ406" s="477"/>
      <c r="NFC406" s="477"/>
      <c r="NFH406" s="477"/>
      <c r="NFK406" s="477"/>
      <c r="NFP406" s="477"/>
      <c r="NFS406" s="477"/>
      <c r="NFX406" s="477"/>
      <c r="NGA406" s="477"/>
      <c r="NGF406" s="477"/>
      <c r="NGI406" s="477"/>
      <c r="NGN406" s="477"/>
      <c r="NGQ406" s="477"/>
      <c r="NGV406" s="477"/>
      <c r="NGY406" s="477"/>
      <c r="NHD406" s="477"/>
      <c r="NHG406" s="477"/>
      <c r="NHL406" s="477"/>
      <c r="NHO406" s="477"/>
      <c r="NHT406" s="477"/>
      <c r="NHW406" s="477"/>
      <c r="NIB406" s="477"/>
      <c r="NIE406" s="477"/>
      <c r="NIJ406" s="477"/>
      <c r="NIM406" s="477"/>
      <c r="NIR406" s="477"/>
      <c r="NIU406" s="477"/>
      <c r="NIZ406" s="477"/>
      <c r="NJC406" s="477"/>
      <c r="NJH406" s="477"/>
      <c r="NJK406" s="477"/>
      <c r="NJP406" s="477"/>
      <c r="NJS406" s="477"/>
      <c r="NJX406" s="477"/>
      <c r="NKA406" s="477"/>
      <c r="NKF406" s="477"/>
      <c r="NKI406" s="477"/>
      <c r="NKN406" s="477"/>
      <c r="NKQ406" s="477"/>
      <c r="NKV406" s="477"/>
      <c r="NKY406" s="477"/>
      <c r="NLD406" s="477"/>
      <c r="NLG406" s="477"/>
      <c r="NLL406" s="477"/>
      <c r="NLO406" s="477"/>
      <c r="NLT406" s="477"/>
      <c r="NLW406" s="477"/>
      <c r="NMB406" s="477"/>
      <c r="NME406" s="477"/>
      <c r="NMJ406" s="477"/>
      <c r="NMM406" s="477"/>
      <c r="NMR406" s="477"/>
      <c r="NMU406" s="477"/>
      <c r="NMZ406" s="477"/>
      <c r="NNC406" s="477"/>
      <c r="NNH406" s="477"/>
      <c r="NNK406" s="477"/>
      <c r="NNP406" s="477"/>
      <c r="NNS406" s="477"/>
      <c r="NNX406" s="477"/>
      <c r="NOA406" s="477"/>
      <c r="NOF406" s="477"/>
      <c r="NOI406" s="477"/>
      <c r="NON406" s="477"/>
      <c r="NOQ406" s="477"/>
      <c r="NOV406" s="477"/>
      <c r="NOY406" s="477"/>
      <c r="NPD406" s="477"/>
      <c r="NPG406" s="477"/>
      <c r="NPL406" s="477"/>
      <c r="NPO406" s="477"/>
      <c r="NPT406" s="477"/>
      <c r="NPW406" s="477"/>
      <c r="NQB406" s="477"/>
      <c r="NQE406" s="477"/>
      <c r="NQJ406" s="477"/>
      <c r="NQM406" s="477"/>
      <c r="NQR406" s="477"/>
      <c r="NQU406" s="477"/>
      <c r="NQZ406" s="477"/>
      <c r="NRC406" s="477"/>
      <c r="NRH406" s="477"/>
      <c r="NRK406" s="477"/>
      <c r="NRP406" s="477"/>
      <c r="NRS406" s="477"/>
      <c r="NRX406" s="477"/>
      <c r="NSA406" s="477"/>
      <c r="NSF406" s="477"/>
      <c r="NSI406" s="477"/>
      <c r="NSN406" s="477"/>
      <c r="NSQ406" s="477"/>
      <c r="NSV406" s="477"/>
      <c r="NSY406" s="477"/>
      <c r="NTD406" s="477"/>
      <c r="NTG406" s="477"/>
      <c r="NTL406" s="477"/>
      <c r="NTO406" s="477"/>
      <c r="NTT406" s="477"/>
      <c r="NTW406" s="477"/>
      <c r="NUB406" s="477"/>
      <c r="NUE406" s="477"/>
      <c r="NUJ406" s="477"/>
      <c r="NUM406" s="477"/>
      <c r="NUR406" s="477"/>
      <c r="NUU406" s="477"/>
      <c r="NUZ406" s="477"/>
      <c r="NVC406" s="477"/>
      <c r="NVH406" s="477"/>
      <c r="NVK406" s="477"/>
      <c r="NVP406" s="477"/>
      <c r="NVS406" s="477"/>
      <c r="NVX406" s="477"/>
      <c r="NWA406" s="477"/>
      <c r="NWF406" s="477"/>
      <c r="NWI406" s="477"/>
      <c r="NWN406" s="477"/>
      <c r="NWQ406" s="477"/>
      <c r="NWV406" s="477"/>
      <c r="NWY406" s="477"/>
      <c r="NXD406" s="477"/>
      <c r="NXG406" s="477"/>
      <c r="NXL406" s="477"/>
      <c r="NXO406" s="477"/>
      <c r="NXT406" s="477"/>
      <c r="NXW406" s="477"/>
      <c r="NYB406" s="477"/>
      <c r="NYE406" s="477"/>
      <c r="NYJ406" s="477"/>
      <c r="NYM406" s="477"/>
      <c r="NYR406" s="477"/>
      <c r="NYU406" s="477"/>
      <c r="NYZ406" s="477"/>
      <c r="NZC406" s="477"/>
      <c r="NZH406" s="477"/>
      <c r="NZK406" s="477"/>
      <c r="NZP406" s="477"/>
      <c r="NZS406" s="477"/>
      <c r="NZX406" s="477"/>
      <c r="OAA406" s="477"/>
      <c r="OAF406" s="477"/>
      <c r="OAI406" s="477"/>
      <c r="OAN406" s="477"/>
      <c r="OAQ406" s="477"/>
      <c r="OAV406" s="477"/>
      <c r="OAY406" s="477"/>
      <c r="OBD406" s="477"/>
      <c r="OBG406" s="477"/>
      <c r="OBL406" s="477"/>
      <c r="OBO406" s="477"/>
      <c r="OBT406" s="477"/>
      <c r="OBW406" s="477"/>
      <c r="OCB406" s="477"/>
      <c r="OCE406" s="477"/>
      <c r="OCJ406" s="477"/>
      <c r="OCM406" s="477"/>
      <c r="OCR406" s="477"/>
      <c r="OCU406" s="477"/>
      <c r="OCZ406" s="477"/>
      <c r="ODC406" s="477"/>
      <c r="ODH406" s="477"/>
      <c r="ODK406" s="477"/>
      <c r="ODP406" s="477"/>
      <c r="ODS406" s="477"/>
      <c r="ODX406" s="477"/>
      <c r="OEA406" s="477"/>
      <c r="OEF406" s="477"/>
      <c r="OEI406" s="477"/>
      <c r="OEN406" s="477"/>
      <c r="OEQ406" s="477"/>
      <c r="OEV406" s="477"/>
      <c r="OEY406" s="477"/>
      <c r="OFD406" s="477"/>
      <c r="OFG406" s="477"/>
      <c r="OFL406" s="477"/>
      <c r="OFO406" s="477"/>
      <c r="OFT406" s="477"/>
      <c r="OFW406" s="477"/>
      <c r="OGB406" s="477"/>
      <c r="OGE406" s="477"/>
      <c r="OGJ406" s="477"/>
      <c r="OGM406" s="477"/>
      <c r="OGR406" s="477"/>
      <c r="OGU406" s="477"/>
      <c r="OGZ406" s="477"/>
      <c r="OHC406" s="477"/>
      <c r="OHH406" s="477"/>
      <c r="OHK406" s="477"/>
      <c r="OHP406" s="477"/>
      <c r="OHS406" s="477"/>
      <c r="OHX406" s="477"/>
      <c r="OIA406" s="477"/>
      <c r="OIF406" s="477"/>
      <c r="OII406" s="477"/>
      <c r="OIN406" s="477"/>
      <c r="OIQ406" s="477"/>
      <c r="OIV406" s="477"/>
      <c r="OIY406" s="477"/>
      <c r="OJD406" s="477"/>
      <c r="OJG406" s="477"/>
      <c r="OJL406" s="477"/>
      <c r="OJO406" s="477"/>
      <c r="OJT406" s="477"/>
      <c r="OJW406" s="477"/>
      <c r="OKB406" s="477"/>
      <c r="OKE406" s="477"/>
      <c r="OKJ406" s="477"/>
      <c r="OKM406" s="477"/>
      <c r="OKR406" s="477"/>
      <c r="OKU406" s="477"/>
      <c r="OKZ406" s="477"/>
      <c r="OLC406" s="477"/>
      <c r="OLH406" s="477"/>
      <c r="OLK406" s="477"/>
      <c r="OLP406" s="477"/>
      <c r="OLS406" s="477"/>
      <c r="OLX406" s="477"/>
      <c r="OMA406" s="477"/>
      <c r="OMF406" s="477"/>
      <c r="OMI406" s="477"/>
      <c r="OMN406" s="477"/>
      <c r="OMQ406" s="477"/>
      <c r="OMV406" s="477"/>
      <c r="OMY406" s="477"/>
      <c r="OND406" s="477"/>
      <c r="ONG406" s="477"/>
      <c r="ONL406" s="477"/>
      <c r="ONO406" s="477"/>
      <c r="ONT406" s="477"/>
      <c r="ONW406" s="477"/>
      <c r="OOB406" s="477"/>
      <c r="OOE406" s="477"/>
      <c r="OOJ406" s="477"/>
      <c r="OOM406" s="477"/>
      <c r="OOR406" s="477"/>
      <c r="OOU406" s="477"/>
      <c r="OOZ406" s="477"/>
      <c r="OPC406" s="477"/>
      <c r="OPH406" s="477"/>
      <c r="OPK406" s="477"/>
      <c r="OPP406" s="477"/>
      <c r="OPS406" s="477"/>
      <c r="OPX406" s="477"/>
      <c r="OQA406" s="477"/>
      <c r="OQF406" s="477"/>
      <c r="OQI406" s="477"/>
      <c r="OQN406" s="477"/>
      <c r="OQQ406" s="477"/>
      <c r="OQV406" s="477"/>
      <c r="OQY406" s="477"/>
      <c r="ORD406" s="477"/>
      <c r="ORG406" s="477"/>
      <c r="ORL406" s="477"/>
      <c r="ORO406" s="477"/>
      <c r="ORT406" s="477"/>
      <c r="ORW406" s="477"/>
      <c r="OSB406" s="477"/>
      <c r="OSE406" s="477"/>
      <c r="OSJ406" s="477"/>
      <c r="OSM406" s="477"/>
      <c r="OSR406" s="477"/>
      <c r="OSU406" s="477"/>
      <c r="OSZ406" s="477"/>
      <c r="OTC406" s="477"/>
      <c r="OTH406" s="477"/>
      <c r="OTK406" s="477"/>
      <c r="OTP406" s="477"/>
      <c r="OTS406" s="477"/>
      <c r="OTX406" s="477"/>
      <c r="OUA406" s="477"/>
      <c r="OUF406" s="477"/>
      <c r="OUI406" s="477"/>
      <c r="OUN406" s="477"/>
      <c r="OUQ406" s="477"/>
      <c r="OUV406" s="477"/>
      <c r="OUY406" s="477"/>
      <c r="OVD406" s="477"/>
      <c r="OVG406" s="477"/>
      <c r="OVL406" s="477"/>
      <c r="OVO406" s="477"/>
      <c r="OVT406" s="477"/>
      <c r="OVW406" s="477"/>
      <c r="OWB406" s="477"/>
      <c r="OWE406" s="477"/>
      <c r="OWJ406" s="477"/>
      <c r="OWM406" s="477"/>
      <c r="OWR406" s="477"/>
      <c r="OWU406" s="477"/>
      <c r="OWZ406" s="477"/>
      <c r="OXC406" s="477"/>
      <c r="OXH406" s="477"/>
      <c r="OXK406" s="477"/>
      <c r="OXP406" s="477"/>
      <c r="OXS406" s="477"/>
      <c r="OXX406" s="477"/>
      <c r="OYA406" s="477"/>
      <c r="OYF406" s="477"/>
      <c r="OYI406" s="477"/>
      <c r="OYN406" s="477"/>
      <c r="OYQ406" s="477"/>
      <c r="OYV406" s="477"/>
      <c r="OYY406" s="477"/>
      <c r="OZD406" s="477"/>
      <c r="OZG406" s="477"/>
      <c r="OZL406" s="477"/>
      <c r="OZO406" s="477"/>
      <c r="OZT406" s="477"/>
      <c r="OZW406" s="477"/>
      <c r="PAB406" s="477"/>
      <c r="PAE406" s="477"/>
      <c r="PAJ406" s="477"/>
      <c r="PAM406" s="477"/>
      <c r="PAR406" s="477"/>
      <c r="PAU406" s="477"/>
      <c r="PAZ406" s="477"/>
      <c r="PBC406" s="477"/>
      <c r="PBH406" s="477"/>
      <c r="PBK406" s="477"/>
      <c r="PBP406" s="477"/>
      <c r="PBS406" s="477"/>
      <c r="PBX406" s="477"/>
      <c r="PCA406" s="477"/>
      <c r="PCF406" s="477"/>
      <c r="PCI406" s="477"/>
      <c r="PCN406" s="477"/>
      <c r="PCQ406" s="477"/>
      <c r="PCV406" s="477"/>
      <c r="PCY406" s="477"/>
      <c r="PDD406" s="477"/>
      <c r="PDG406" s="477"/>
      <c r="PDL406" s="477"/>
      <c r="PDO406" s="477"/>
      <c r="PDT406" s="477"/>
      <c r="PDW406" s="477"/>
      <c r="PEB406" s="477"/>
      <c r="PEE406" s="477"/>
      <c r="PEJ406" s="477"/>
      <c r="PEM406" s="477"/>
      <c r="PER406" s="477"/>
      <c r="PEU406" s="477"/>
      <c r="PEZ406" s="477"/>
      <c r="PFC406" s="477"/>
      <c r="PFH406" s="477"/>
      <c r="PFK406" s="477"/>
      <c r="PFP406" s="477"/>
      <c r="PFS406" s="477"/>
      <c r="PFX406" s="477"/>
      <c r="PGA406" s="477"/>
      <c r="PGF406" s="477"/>
      <c r="PGI406" s="477"/>
      <c r="PGN406" s="477"/>
      <c r="PGQ406" s="477"/>
      <c r="PGV406" s="477"/>
      <c r="PGY406" s="477"/>
      <c r="PHD406" s="477"/>
      <c r="PHG406" s="477"/>
      <c r="PHL406" s="477"/>
      <c r="PHO406" s="477"/>
      <c r="PHT406" s="477"/>
      <c r="PHW406" s="477"/>
      <c r="PIB406" s="477"/>
      <c r="PIE406" s="477"/>
      <c r="PIJ406" s="477"/>
      <c r="PIM406" s="477"/>
      <c r="PIR406" s="477"/>
      <c r="PIU406" s="477"/>
      <c r="PIZ406" s="477"/>
      <c r="PJC406" s="477"/>
      <c r="PJH406" s="477"/>
      <c r="PJK406" s="477"/>
      <c r="PJP406" s="477"/>
      <c r="PJS406" s="477"/>
      <c r="PJX406" s="477"/>
      <c r="PKA406" s="477"/>
      <c r="PKF406" s="477"/>
      <c r="PKI406" s="477"/>
      <c r="PKN406" s="477"/>
      <c r="PKQ406" s="477"/>
      <c r="PKV406" s="477"/>
      <c r="PKY406" s="477"/>
      <c r="PLD406" s="477"/>
      <c r="PLG406" s="477"/>
      <c r="PLL406" s="477"/>
      <c r="PLO406" s="477"/>
      <c r="PLT406" s="477"/>
      <c r="PLW406" s="477"/>
      <c r="PMB406" s="477"/>
      <c r="PME406" s="477"/>
      <c r="PMJ406" s="477"/>
      <c r="PMM406" s="477"/>
      <c r="PMR406" s="477"/>
      <c r="PMU406" s="477"/>
      <c r="PMZ406" s="477"/>
      <c r="PNC406" s="477"/>
      <c r="PNH406" s="477"/>
      <c r="PNK406" s="477"/>
      <c r="PNP406" s="477"/>
      <c r="PNS406" s="477"/>
      <c r="PNX406" s="477"/>
      <c r="POA406" s="477"/>
      <c r="POF406" s="477"/>
      <c r="POI406" s="477"/>
      <c r="PON406" s="477"/>
      <c r="POQ406" s="477"/>
      <c r="POV406" s="477"/>
      <c r="POY406" s="477"/>
      <c r="PPD406" s="477"/>
      <c r="PPG406" s="477"/>
      <c r="PPL406" s="477"/>
      <c r="PPO406" s="477"/>
      <c r="PPT406" s="477"/>
      <c r="PPW406" s="477"/>
      <c r="PQB406" s="477"/>
      <c r="PQE406" s="477"/>
      <c r="PQJ406" s="477"/>
      <c r="PQM406" s="477"/>
      <c r="PQR406" s="477"/>
      <c r="PQU406" s="477"/>
      <c r="PQZ406" s="477"/>
      <c r="PRC406" s="477"/>
      <c r="PRH406" s="477"/>
      <c r="PRK406" s="477"/>
      <c r="PRP406" s="477"/>
      <c r="PRS406" s="477"/>
      <c r="PRX406" s="477"/>
      <c r="PSA406" s="477"/>
      <c r="PSF406" s="477"/>
      <c r="PSI406" s="477"/>
      <c r="PSN406" s="477"/>
      <c r="PSQ406" s="477"/>
      <c r="PSV406" s="477"/>
      <c r="PSY406" s="477"/>
      <c r="PTD406" s="477"/>
      <c r="PTG406" s="477"/>
      <c r="PTL406" s="477"/>
      <c r="PTO406" s="477"/>
      <c r="PTT406" s="477"/>
      <c r="PTW406" s="477"/>
      <c r="PUB406" s="477"/>
      <c r="PUE406" s="477"/>
      <c r="PUJ406" s="477"/>
      <c r="PUM406" s="477"/>
      <c r="PUR406" s="477"/>
      <c r="PUU406" s="477"/>
      <c r="PUZ406" s="477"/>
      <c r="PVC406" s="477"/>
      <c r="PVH406" s="477"/>
      <c r="PVK406" s="477"/>
      <c r="PVP406" s="477"/>
      <c r="PVS406" s="477"/>
      <c r="PVX406" s="477"/>
      <c r="PWA406" s="477"/>
      <c r="PWF406" s="477"/>
      <c r="PWI406" s="477"/>
      <c r="PWN406" s="477"/>
      <c r="PWQ406" s="477"/>
      <c r="PWV406" s="477"/>
      <c r="PWY406" s="477"/>
      <c r="PXD406" s="477"/>
      <c r="PXG406" s="477"/>
      <c r="PXL406" s="477"/>
      <c r="PXO406" s="477"/>
      <c r="PXT406" s="477"/>
      <c r="PXW406" s="477"/>
      <c r="PYB406" s="477"/>
      <c r="PYE406" s="477"/>
      <c r="PYJ406" s="477"/>
      <c r="PYM406" s="477"/>
      <c r="PYR406" s="477"/>
      <c r="PYU406" s="477"/>
      <c r="PYZ406" s="477"/>
      <c r="PZC406" s="477"/>
      <c r="PZH406" s="477"/>
      <c r="PZK406" s="477"/>
      <c r="PZP406" s="477"/>
      <c r="PZS406" s="477"/>
      <c r="PZX406" s="477"/>
      <c r="QAA406" s="477"/>
      <c r="QAF406" s="477"/>
      <c r="QAI406" s="477"/>
      <c r="QAN406" s="477"/>
      <c r="QAQ406" s="477"/>
      <c r="QAV406" s="477"/>
      <c r="QAY406" s="477"/>
      <c r="QBD406" s="477"/>
      <c r="QBG406" s="477"/>
      <c r="QBL406" s="477"/>
      <c r="QBO406" s="477"/>
      <c r="QBT406" s="477"/>
      <c r="QBW406" s="477"/>
      <c r="QCB406" s="477"/>
      <c r="QCE406" s="477"/>
      <c r="QCJ406" s="477"/>
      <c r="QCM406" s="477"/>
      <c r="QCR406" s="477"/>
      <c r="QCU406" s="477"/>
      <c r="QCZ406" s="477"/>
      <c r="QDC406" s="477"/>
      <c r="QDH406" s="477"/>
      <c r="QDK406" s="477"/>
      <c r="QDP406" s="477"/>
      <c r="QDS406" s="477"/>
      <c r="QDX406" s="477"/>
      <c r="QEA406" s="477"/>
      <c r="QEF406" s="477"/>
      <c r="QEI406" s="477"/>
      <c r="QEN406" s="477"/>
      <c r="QEQ406" s="477"/>
      <c r="QEV406" s="477"/>
      <c r="QEY406" s="477"/>
      <c r="QFD406" s="477"/>
      <c r="QFG406" s="477"/>
      <c r="QFL406" s="477"/>
      <c r="QFO406" s="477"/>
      <c r="QFT406" s="477"/>
      <c r="QFW406" s="477"/>
      <c r="QGB406" s="477"/>
      <c r="QGE406" s="477"/>
      <c r="QGJ406" s="477"/>
      <c r="QGM406" s="477"/>
      <c r="QGR406" s="477"/>
      <c r="QGU406" s="477"/>
      <c r="QGZ406" s="477"/>
      <c r="QHC406" s="477"/>
      <c r="QHH406" s="477"/>
      <c r="QHK406" s="477"/>
      <c r="QHP406" s="477"/>
      <c r="QHS406" s="477"/>
      <c r="QHX406" s="477"/>
      <c r="QIA406" s="477"/>
      <c r="QIF406" s="477"/>
      <c r="QII406" s="477"/>
      <c r="QIN406" s="477"/>
      <c r="QIQ406" s="477"/>
      <c r="QIV406" s="477"/>
      <c r="QIY406" s="477"/>
      <c r="QJD406" s="477"/>
      <c r="QJG406" s="477"/>
      <c r="QJL406" s="477"/>
      <c r="QJO406" s="477"/>
      <c r="QJT406" s="477"/>
      <c r="QJW406" s="477"/>
      <c r="QKB406" s="477"/>
      <c r="QKE406" s="477"/>
      <c r="QKJ406" s="477"/>
      <c r="QKM406" s="477"/>
      <c r="QKR406" s="477"/>
      <c r="QKU406" s="477"/>
      <c r="QKZ406" s="477"/>
      <c r="QLC406" s="477"/>
      <c r="QLH406" s="477"/>
      <c r="QLK406" s="477"/>
      <c r="QLP406" s="477"/>
      <c r="QLS406" s="477"/>
      <c r="QLX406" s="477"/>
      <c r="QMA406" s="477"/>
      <c r="QMF406" s="477"/>
      <c r="QMI406" s="477"/>
      <c r="QMN406" s="477"/>
      <c r="QMQ406" s="477"/>
      <c r="QMV406" s="477"/>
      <c r="QMY406" s="477"/>
      <c r="QND406" s="477"/>
      <c r="QNG406" s="477"/>
      <c r="QNL406" s="477"/>
      <c r="QNO406" s="477"/>
      <c r="QNT406" s="477"/>
      <c r="QNW406" s="477"/>
      <c r="QOB406" s="477"/>
      <c r="QOE406" s="477"/>
      <c r="QOJ406" s="477"/>
      <c r="QOM406" s="477"/>
      <c r="QOR406" s="477"/>
      <c r="QOU406" s="477"/>
      <c r="QOZ406" s="477"/>
      <c r="QPC406" s="477"/>
      <c r="QPH406" s="477"/>
      <c r="QPK406" s="477"/>
      <c r="QPP406" s="477"/>
      <c r="QPS406" s="477"/>
      <c r="QPX406" s="477"/>
      <c r="QQA406" s="477"/>
      <c r="QQF406" s="477"/>
      <c r="QQI406" s="477"/>
      <c r="QQN406" s="477"/>
      <c r="QQQ406" s="477"/>
      <c r="QQV406" s="477"/>
      <c r="QQY406" s="477"/>
      <c r="QRD406" s="477"/>
      <c r="QRG406" s="477"/>
      <c r="QRL406" s="477"/>
      <c r="QRO406" s="477"/>
      <c r="QRT406" s="477"/>
      <c r="QRW406" s="477"/>
      <c r="QSB406" s="477"/>
      <c r="QSE406" s="477"/>
      <c r="QSJ406" s="477"/>
      <c r="QSM406" s="477"/>
      <c r="QSR406" s="477"/>
      <c r="QSU406" s="477"/>
      <c r="QSZ406" s="477"/>
      <c r="QTC406" s="477"/>
      <c r="QTH406" s="477"/>
      <c r="QTK406" s="477"/>
      <c r="QTP406" s="477"/>
      <c r="QTS406" s="477"/>
      <c r="QTX406" s="477"/>
      <c r="QUA406" s="477"/>
      <c r="QUF406" s="477"/>
      <c r="QUI406" s="477"/>
      <c r="QUN406" s="477"/>
      <c r="QUQ406" s="477"/>
      <c r="QUV406" s="477"/>
      <c r="QUY406" s="477"/>
      <c r="QVD406" s="477"/>
      <c r="QVG406" s="477"/>
      <c r="QVL406" s="477"/>
      <c r="QVO406" s="477"/>
      <c r="QVT406" s="477"/>
      <c r="QVW406" s="477"/>
      <c r="QWB406" s="477"/>
      <c r="QWE406" s="477"/>
      <c r="QWJ406" s="477"/>
      <c r="QWM406" s="477"/>
      <c r="QWR406" s="477"/>
      <c r="QWU406" s="477"/>
      <c r="QWZ406" s="477"/>
      <c r="QXC406" s="477"/>
      <c r="QXH406" s="477"/>
      <c r="QXK406" s="477"/>
      <c r="QXP406" s="477"/>
      <c r="QXS406" s="477"/>
      <c r="QXX406" s="477"/>
      <c r="QYA406" s="477"/>
      <c r="QYF406" s="477"/>
      <c r="QYI406" s="477"/>
      <c r="QYN406" s="477"/>
      <c r="QYQ406" s="477"/>
      <c r="QYV406" s="477"/>
      <c r="QYY406" s="477"/>
      <c r="QZD406" s="477"/>
      <c r="QZG406" s="477"/>
      <c r="QZL406" s="477"/>
      <c r="QZO406" s="477"/>
      <c r="QZT406" s="477"/>
      <c r="QZW406" s="477"/>
      <c r="RAB406" s="477"/>
      <c r="RAE406" s="477"/>
      <c r="RAJ406" s="477"/>
      <c r="RAM406" s="477"/>
      <c r="RAR406" s="477"/>
      <c r="RAU406" s="477"/>
      <c r="RAZ406" s="477"/>
      <c r="RBC406" s="477"/>
      <c r="RBH406" s="477"/>
      <c r="RBK406" s="477"/>
      <c r="RBP406" s="477"/>
      <c r="RBS406" s="477"/>
      <c r="RBX406" s="477"/>
      <c r="RCA406" s="477"/>
      <c r="RCF406" s="477"/>
      <c r="RCI406" s="477"/>
      <c r="RCN406" s="477"/>
      <c r="RCQ406" s="477"/>
      <c r="RCV406" s="477"/>
      <c r="RCY406" s="477"/>
      <c r="RDD406" s="477"/>
      <c r="RDG406" s="477"/>
      <c r="RDL406" s="477"/>
      <c r="RDO406" s="477"/>
      <c r="RDT406" s="477"/>
      <c r="RDW406" s="477"/>
      <c r="REB406" s="477"/>
      <c r="REE406" s="477"/>
      <c r="REJ406" s="477"/>
      <c r="REM406" s="477"/>
      <c r="RER406" s="477"/>
      <c r="REU406" s="477"/>
      <c r="REZ406" s="477"/>
      <c r="RFC406" s="477"/>
      <c r="RFH406" s="477"/>
      <c r="RFK406" s="477"/>
      <c r="RFP406" s="477"/>
      <c r="RFS406" s="477"/>
      <c r="RFX406" s="477"/>
      <c r="RGA406" s="477"/>
      <c r="RGF406" s="477"/>
      <c r="RGI406" s="477"/>
      <c r="RGN406" s="477"/>
      <c r="RGQ406" s="477"/>
      <c r="RGV406" s="477"/>
      <c r="RGY406" s="477"/>
      <c r="RHD406" s="477"/>
      <c r="RHG406" s="477"/>
      <c r="RHL406" s="477"/>
      <c r="RHO406" s="477"/>
      <c r="RHT406" s="477"/>
      <c r="RHW406" s="477"/>
      <c r="RIB406" s="477"/>
      <c r="RIE406" s="477"/>
      <c r="RIJ406" s="477"/>
      <c r="RIM406" s="477"/>
      <c r="RIR406" s="477"/>
      <c r="RIU406" s="477"/>
      <c r="RIZ406" s="477"/>
      <c r="RJC406" s="477"/>
      <c r="RJH406" s="477"/>
      <c r="RJK406" s="477"/>
      <c r="RJP406" s="477"/>
      <c r="RJS406" s="477"/>
      <c r="RJX406" s="477"/>
      <c r="RKA406" s="477"/>
      <c r="RKF406" s="477"/>
      <c r="RKI406" s="477"/>
      <c r="RKN406" s="477"/>
      <c r="RKQ406" s="477"/>
      <c r="RKV406" s="477"/>
      <c r="RKY406" s="477"/>
      <c r="RLD406" s="477"/>
      <c r="RLG406" s="477"/>
      <c r="RLL406" s="477"/>
      <c r="RLO406" s="477"/>
      <c r="RLT406" s="477"/>
      <c r="RLW406" s="477"/>
      <c r="RMB406" s="477"/>
      <c r="RME406" s="477"/>
      <c r="RMJ406" s="477"/>
      <c r="RMM406" s="477"/>
      <c r="RMR406" s="477"/>
      <c r="RMU406" s="477"/>
      <c r="RMZ406" s="477"/>
      <c r="RNC406" s="477"/>
      <c r="RNH406" s="477"/>
      <c r="RNK406" s="477"/>
      <c r="RNP406" s="477"/>
      <c r="RNS406" s="477"/>
      <c r="RNX406" s="477"/>
      <c r="ROA406" s="477"/>
      <c r="ROF406" s="477"/>
      <c r="ROI406" s="477"/>
      <c r="RON406" s="477"/>
      <c r="ROQ406" s="477"/>
      <c r="ROV406" s="477"/>
      <c r="ROY406" s="477"/>
      <c r="RPD406" s="477"/>
      <c r="RPG406" s="477"/>
      <c r="RPL406" s="477"/>
      <c r="RPO406" s="477"/>
      <c r="RPT406" s="477"/>
      <c r="RPW406" s="477"/>
      <c r="RQB406" s="477"/>
      <c r="RQE406" s="477"/>
      <c r="RQJ406" s="477"/>
      <c r="RQM406" s="477"/>
      <c r="RQR406" s="477"/>
      <c r="RQU406" s="477"/>
      <c r="RQZ406" s="477"/>
      <c r="RRC406" s="477"/>
      <c r="RRH406" s="477"/>
      <c r="RRK406" s="477"/>
      <c r="RRP406" s="477"/>
      <c r="RRS406" s="477"/>
      <c r="RRX406" s="477"/>
      <c r="RSA406" s="477"/>
      <c r="RSF406" s="477"/>
      <c r="RSI406" s="477"/>
      <c r="RSN406" s="477"/>
      <c r="RSQ406" s="477"/>
      <c r="RSV406" s="477"/>
      <c r="RSY406" s="477"/>
      <c r="RTD406" s="477"/>
      <c r="RTG406" s="477"/>
      <c r="RTL406" s="477"/>
      <c r="RTO406" s="477"/>
      <c r="RTT406" s="477"/>
      <c r="RTW406" s="477"/>
      <c r="RUB406" s="477"/>
      <c r="RUE406" s="477"/>
      <c r="RUJ406" s="477"/>
      <c r="RUM406" s="477"/>
      <c r="RUR406" s="477"/>
      <c r="RUU406" s="477"/>
      <c r="RUZ406" s="477"/>
      <c r="RVC406" s="477"/>
      <c r="RVH406" s="477"/>
      <c r="RVK406" s="477"/>
      <c r="RVP406" s="477"/>
      <c r="RVS406" s="477"/>
      <c r="RVX406" s="477"/>
      <c r="RWA406" s="477"/>
      <c r="RWF406" s="477"/>
      <c r="RWI406" s="477"/>
      <c r="RWN406" s="477"/>
      <c r="RWQ406" s="477"/>
      <c r="RWV406" s="477"/>
      <c r="RWY406" s="477"/>
      <c r="RXD406" s="477"/>
      <c r="RXG406" s="477"/>
      <c r="RXL406" s="477"/>
      <c r="RXO406" s="477"/>
      <c r="RXT406" s="477"/>
      <c r="RXW406" s="477"/>
      <c r="RYB406" s="477"/>
      <c r="RYE406" s="477"/>
      <c r="RYJ406" s="477"/>
      <c r="RYM406" s="477"/>
      <c r="RYR406" s="477"/>
      <c r="RYU406" s="477"/>
      <c r="RYZ406" s="477"/>
      <c r="RZC406" s="477"/>
      <c r="RZH406" s="477"/>
      <c r="RZK406" s="477"/>
      <c r="RZP406" s="477"/>
      <c r="RZS406" s="477"/>
      <c r="RZX406" s="477"/>
      <c r="SAA406" s="477"/>
      <c r="SAF406" s="477"/>
      <c r="SAI406" s="477"/>
      <c r="SAN406" s="477"/>
      <c r="SAQ406" s="477"/>
      <c r="SAV406" s="477"/>
      <c r="SAY406" s="477"/>
      <c r="SBD406" s="477"/>
      <c r="SBG406" s="477"/>
      <c r="SBL406" s="477"/>
      <c r="SBO406" s="477"/>
      <c r="SBT406" s="477"/>
      <c r="SBW406" s="477"/>
      <c r="SCB406" s="477"/>
      <c r="SCE406" s="477"/>
      <c r="SCJ406" s="477"/>
      <c r="SCM406" s="477"/>
      <c r="SCR406" s="477"/>
      <c r="SCU406" s="477"/>
      <c r="SCZ406" s="477"/>
      <c r="SDC406" s="477"/>
      <c r="SDH406" s="477"/>
      <c r="SDK406" s="477"/>
      <c r="SDP406" s="477"/>
      <c r="SDS406" s="477"/>
      <c r="SDX406" s="477"/>
      <c r="SEA406" s="477"/>
      <c r="SEF406" s="477"/>
      <c r="SEI406" s="477"/>
      <c r="SEN406" s="477"/>
      <c r="SEQ406" s="477"/>
      <c r="SEV406" s="477"/>
      <c r="SEY406" s="477"/>
      <c r="SFD406" s="477"/>
      <c r="SFG406" s="477"/>
      <c r="SFL406" s="477"/>
      <c r="SFO406" s="477"/>
      <c r="SFT406" s="477"/>
      <c r="SFW406" s="477"/>
      <c r="SGB406" s="477"/>
      <c r="SGE406" s="477"/>
      <c r="SGJ406" s="477"/>
      <c r="SGM406" s="477"/>
      <c r="SGR406" s="477"/>
      <c r="SGU406" s="477"/>
      <c r="SGZ406" s="477"/>
      <c r="SHC406" s="477"/>
      <c r="SHH406" s="477"/>
      <c r="SHK406" s="477"/>
      <c r="SHP406" s="477"/>
      <c r="SHS406" s="477"/>
      <c r="SHX406" s="477"/>
      <c r="SIA406" s="477"/>
      <c r="SIF406" s="477"/>
      <c r="SII406" s="477"/>
      <c r="SIN406" s="477"/>
      <c r="SIQ406" s="477"/>
      <c r="SIV406" s="477"/>
      <c r="SIY406" s="477"/>
      <c r="SJD406" s="477"/>
      <c r="SJG406" s="477"/>
      <c r="SJL406" s="477"/>
      <c r="SJO406" s="477"/>
      <c r="SJT406" s="477"/>
      <c r="SJW406" s="477"/>
      <c r="SKB406" s="477"/>
      <c r="SKE406" s="477"/>
      <c r="SKJ406" s="477"/>
      <c r="SKM406" s="477"/>
      <c r="SKR406" s="477"/>
      <c r="SKU406" s="477"/>
      <c r="SKZ406" s="477"/>
      <c r="SLC406" s="477"/>
      <c r="SLH406" s="477"/>
      <c r="SLK406" s="477"/>
      <c r="SLP406" s="477"/>
      <c r="SLS406" s="477"/>
      <c r="SLX406" s="477"/>
      <c r="SMA406" s="477"/>
      <c r="SMF406" s="477"/>
      <c r="SMI406" s="477"/>
      <c r="SMN406" s="477"/>
      <c r="SMQ406" s="477"/>
      <c r="SMV406" s="477"/>
      <c r="SMY406" s="477"/>
      <c r="SND406" s="477"/>
      <c r="SNG406" s="477"/>
      <c r="SNL406" s="477"/>
      <c r="SNO406" s="477"/>
      <c r="SNT406" s="477"/>
      <c r="SNW406" s="477"/>
      <c r="SOB406" s="477"/>
      <c r="SOE406" s="477"/>
      <c r="SOJ406" s="477"/>
      <c r="SOM406" s="477"/>
      <c r="SOR406" s="477"/>
      <c r="SOU406" s="477"/>
      <c r="SOZ406" s="477"/>
      <c r="SPC406" s="477"/>
      <c r="SPH406" s="477"/>
      <c r="SPK406" s="477"/>
      <c r="SPP406" s="477"/>
      <c r="SPS406" s="477"/>
      <c r="SPX406" s="477"/>
      <c r="SQA406" s="477"/>
      <c r="SQF406" s="477"/>
      <c r="SQI406" s="477"/>
      <c r="SQN406" s="477"/>
      <c r="SQQ406" s="477"/>
      <c r="SQV406" s="477"/>
      <c r="SQY406" s="477"/>
      <c r="SRD406" s="477"/>
      <c r="SRG406" s="477"/>
      <c r="SRL406" s="477"/>
      <c r="SRO406" s="477"/>
      <c r="SRT406" s="477"/>
      <c r="SRW406" s="477"/>
      <c r="SSB406" s="477"/>
      <c r="SSE406" s="477"/>
      <c r="SSJ406" s="477"/>
      <c r="SSM406" s="477"/>
      <c r="SSR406" s="477"/>
      <c r="SSU406" s="477"/>
      <c r="SSZ406" s="477"/>
      <c r="STC406" s="477"/>
      <c r="STH406" s="477"/>
      <c r="STK406" s="477"/>
      <c r="STP406" s="477"/>
      <c r="STS406" s="477"/>
      <c r="STX406" s="477"/>
      <c r="SUA406" s="477"/>
      <c r="SUF406" s="477"/>
      <c r="SUI406" s="477"/>
      <c r="SUN406" s="477"/>
      <c r="SUQ406" s="477"/>
      <c r="SUV406" s="477"/>
      <c r="SUY406" s="477"/>
      <c r="SVD406" s="477"/>
      <c r="SVG406" s="477"/>
      <c r="SVL406" s="477"/>
      <c r="SVO406" s="477"/>
      <c r="SVT406" s="477"/>
      <c r="SVW406" s="477"/>
      <c r="SWB406" s="477"/>
      <c r="SWE406" s="477"/>
      <c r="SWJ406" s="477"/>
      <c r="SWM406" s="477"/>
      <c r="SWR406" s="477"/>
      <c r="SWU406" s="477"/>
      <c r="SWZ406" s="477"/>
      <c r="SXC406" s="477"/>
      <c r="SXH406" s="477"/>
      <c r="SXK406" s="477"/>
      <c r="SXP406" s="477"/>
      <c r="SXS406" s="477"/>
      <c r="SXX406" s="477"/>
      <c r="SYA406" s="477"/>
      <c r="SYF406" s="477"/>
      <c r="SYI406" s="477"/>
      <c r="SYN406" s="477"/>
      <c r="SYQ406" s="477"/>
      <c r="SYV406" s="477"/>
      <c r="SYY406" s="477"/>
      <c r="SZD406" s="477"/>
      <c r="SZG406" s="477"/>
      <c r="SZL406" s="477"/>
      <c r="SZO406" s="477"/>
      <c r="SZT406" s="477"/>
      <c r="SZW406" s="477"/>
      <c r="TAB406" s="477"/>
      <c r="TAE406" s="477"/>
      <c r="TAJ406" s="477"/>
      <c r="TAM406" s="477"/>
      <c r="TAR406" s="477"/>
      <c r="TAU406" s="477"/>
      <c r="TAZ406" s="477"/>
      <c r="TBC406" s="477"/>
      <c r="TBH406" s="477"/>
      <c r="TBK406" s="477"/>
      <c r="TBP406" s="477"/>
      <c r="TBS406" s="477"/>
      <c r="TBX406" s="477"/>
      <c r="TCA406" s="477"/>
      <c r="TCF406" s="477"/>
      <c r="TCI406" s="477"/>
      <c r="TCN406" s="477"/>
      <c r="TCQ406" s="477"/>
      <c r="TCV406" s="477"/>
      <c r="TCY406" s="477"/>
      <c r="TDD406" s="477"/>
      <c r="TDG406" s="477"/>
      <c r="TDL406" s="477"/>
      <c r="TDO406" s="477"/>
      <c r="TDT406" s="477"/>
      <c r="TDW406" s="477"/>
      <c r="TEB406" s="477"/>
      <c r="TEE406" s="477"/>
      <c r="TEJ406" s="477"/>
      <c r="TEM406" s="477"/>
      <c r="TER406" s="477"/>
      <c r="TEU406" s="477"/>
      <c r="TEZ406" s="477"/>
      <c r="TFC406" s="477"/>
      <c r="TFH406" s="477"/>
      <c r="TFK406" s="477"/>
      <c r="TFP406" s="477"/>
      <c r="TFS406" s="477"/>
      <c r="TFX406" s="477"/>
      <c r="TGA406" s="477"/>
      <c r="TGF406" s="477"/>
      <c r="TGI406" s="477"/>
      <c r="TGN406" s="477"/>
      <c r="TGQ406" s="477"/>
      <c r="TGV406" s="477"/>
      <c r="TGY406" s="477"/>
      <c r="THD406" s="477"/>
      <c r="THG406" s="477"/>
      <c r="THL406" s="477"/>
      <c r="THO406" s="477"/>
      <c r="THT406" s="477"/>
      <c r="THW406" s="477"/>
      <c r="TIB406" s="477"/>
      <c r="TIE406" s="477"/>
      <c r="TIJ406" s="477"/>
      <c r="TIM406" s="477"/>
      <c r="TIR406" s="477"/>
      <c r="TIU406" s="477"/>
      <c r="TIZ406" s="477"/>
      <c r="TJC406" s="477"/>
      <c r="TJH406" s="477"/>
      <c r="TJK406" s="477"/>
      <c r="TJP406" s="477"/>
      <c r="TJS406" s="477"/>
      <c r="TJX406" s="477"/>
      <c r="TKA406" s="477"/>
      <c r="TKF406" s="477"/>
      <c r="TKI406" s="477"/>
      <c r="TKN406" s="477"/>
      <c r="TKQ406" s="477"/>
      <c r="TKV406" s="477"/>
      <c r="TKY406" s="477"/>
      <c r="TLD406" s="477"/>
      <c r="TLG406" s="477"/>
      <c r="TLL406" s="477"/>
      <c r="TLO406" s="477"/>
      <c r="TLT406" s="477"/>
      <c r="TLW406" s="477"/>
      <c r="TMB406" s="477"/>
      <c r="TME406" s="477"/>
      <c r="TMJ406" s="477"/>
      <c r="TMM406" s="477"/>
      <c r="TMR406" s="477"/>
      <c r="TMU406" s="477"/>
      <c r="TMZ406" s="477"/>
      <c r="TNC406" s="477"/>
      <c r="TNH406" s="477"/>
      <c r="TNK406" s="477"/>
      <c r="TNP406" s="477"/>
      <c r="TNS406" s="477"/>
      <c r="TNX406" s="477"/>
      <c r="TOA406" s="477"/>
      <c r="TOF406" s="477"/>
      <c r="TOI406" s="477"/>
      <c r="TON406" s="477"/>
      <c r="TOQ406" s="477"/>
      <c r="TOV406" s="477"/>
      <c r="TOY406" s="477"/>
      <c r="TPD406" s="477"/>
      <c r="TPG406" s="477"/>
      <c r="TPL406" s="477"/>
      <c r="TPO406" s="477"/>
      <c r="TPT406" s="477"/>
      <c r="TPW406" s="477"/>
      <c r="TQB406" s="477"/>
      <c r="TQE406" s="477"/>
      <c r="TQJ406" s="477"/>
      <c r="TQM406" s="477"/>
      <c r="TQR406" s="477"/>
      <c r="TQU406" s="477"/>
      <c r="TQZ406" s="477"/>
      <c r="TRC406" s="477"/>
      <c r="TRH406" s="477"/>
      <c r="TRK406" s="477"/>
      <c r="TRP406" s="477"/>
      <c r="TRS406" s="477"/>
      <c r="TRX406" s="477"/>
      <c r="TSA406" s="477"/>
      <c r="TSF406" s="477"/>
      <c r="TSI406" s="477"/>
      <c r="TSN406" s="477"/>
      <c r="TSQ406" s="477"/>
      <c r="TSV406" s="477"/>
      <c r="TSY406" s="477"/>
      <c r="TTD406" s="477"/>
      <c r="TTG406" s="477"/>
      <c r="TTL406" s="477"/>
      <c r="TTO406" s="477"/>
      <c r="TTT406" s="477"/>
      <c r="TTW406" s="477"/>
      <c r="TUB406" s="477"/>
      <c r="TUE406" s="477"/>
      <c r="TUJ406" s="477"/>
      <c r="TUM406" s="477"/>
      <c r="TUR406" s="477"/>
      <c r="TUU406" s="477"/>
      <c r="TUZ406" s="477"/>
      <c r="TVC406" s="477"/>
      <c r="TVH406" s="477"/>
      <c r="TVK406" s="477"/>
      <c r="TVP406" s="477"/>
      <c r="TVS406" s="477"/>
      <c r="TVX406" s="477"/>
      <c r="TWA406" s="477"/>
      <c r="TWF406" s="477"/>
      <c r="TWI406" s="477"/>
      <c r="TWN406" s="477"/>
      <c r="TWQ406" s="477"/>
      <c r="TWV406" s="477"/>
      <c r="TWY406" s="477"/>
      <c r="TXD406" s="477"/>
      <c r="TXG406" s="477"/>
      <c r="TXL406" s="477"/>
      <c r="TXO406" s="477"/>
      <c r="TXT406" s="477"/>
      <c r="TXW406" s="477"/>
      <c r="TYB406" s="477"/>
      <c r="TYE406" s="477"/>
      <c r="TYJ406" s="477"/>
      <c r="TYM406" s="477"/>
      <c r="TYR406" s="477"/>
      <c r="TYU406" s="477"/>
      <c r="TYZ406" s="477"/>
      <c r="TZC406" s="477"/>
      <c r="TZH406" s="477"/>
      <c r="TZK406" s="477"/>
      <c r="TZP406" s="477"/>
      <c r="TZS406" s="477"/>
      <c r="TZX406" s="477"/>
      <c r="UAA406" s="477"/>
      <c r="UAF406" s="477"/>
      <c r="UAI406" s="477"/>
      <c r="UAN406" s="477"/>
      <c r="UAQ406" s="477"/>
      <c r="UAV406" s="477"/>
      <c r="UAY406" s="477"/>
      <c r="UBD406" s="477"/>
      <c r="UBG406" s="477"/>
      <c r="UBL406" s="477"/>
      <c r="UBO406" s="477"/>
      <c r="UBT406" s="477"/>
      <c r="UBW406" s="477"/>
      <c r="UCB406" s="477"/>
      <c r="UCE406" s="477"/>
      <c r="UCJ406" s="477"/>
      <c r="UCM406" s="477"/>
      <c r="UCR406" s="477"/>
      <c r="UCU406" s="477"/>
      <c r="UCZ406" s="477"/>
      <c r="UDC406" s="477"/>
      <c r="UDH406" s="477"/>
      <c r="UDK406" s="477"/>
      <c r="UDP406" s="477"/>
      <c r="UDS406" s="477"/>
      <c r="UDX406" s="477"/>
      <c r="UEA406" s="477"/>
      <c r="UEF406" s="477"/>
      <c r="UEI406" s="477"/>
      <c r="UEN406" s="477"/>
      <c r="UEQ406" s="477"/>
      <c r="UEV406" s="477"/>
      <c r="UEY406" s="477"/>
      <c r="UFD406" s="477"/>
      <c r="UFG406" s="477"/>
      <c r="UFL406" s="477"/>
      <c r="UFO406" s="477"/>
      <c r="UFT406" s="477"/>
      <c r="UFW406" s="477"/>
      <c r="UGB406" s="477"/>
      <c r="UGE406" s="477"/>
      <c r="UGJ406" s="477"/>
      <c r="UGM406" s="477"/>
      <c r="UGR406" s="477"/>
      <c r="UGU406" s="477"/>
      <c r="UGZ406" s="477"/>
      <c r="UHC406" s="477"/>
      <c r="UHH406" s="477"/>
      <c r="UHK406" s="477"/>
      <c r="UHP406" s="477"/>
      <c r="UHS406" s="477"/>
      <c r="UHX406" s="477"/>
      <c r="UIA406" s="477"/>
      <c r="UIF406" s="477"/>
      <c r="UII406" s="477"/>
      <c r="UIN406" s="477"/>
      <c r="UIQ406" s="477"/>
      <c r="UIV406" s="477"/>
      <c r="UIY406" s="477"/>
      <c r="UJD406" s="477"/>
      <c r="UJG406" s="477"/>
      <c r="UJL406" s="477"/>
      <c r="UJO406" s="477"/>
      <c r="UJT406" s="477"/>
      <c r="UJW406" s="477"/>
      <c r="UKB406" s="477"/>
      <c r="UKE406" s="477"/>
      <c r="UKJ406" s="477"/>
      <c r="UKM406" s="477"/>
      <c r="UKR406" s="477"/>
      <c r="UKU406" s="477"/>
      <c r="UKZ406" s="477"/>
      <c r="ULC406" s="477"/>
      <c r="ULH406" s="477"/>
      <c r="ULK406" s="477"/>
      <c r="ULP406" s="477"/>
      <c r="ULS406" s="477"/>
      <c r="ULX406" s="477"/>
      <c r="UMA406" s="477"/>
      <c r="UMF406" s="477"/>
      <c r="UMI406" s="477"/>
      <c r="UMN406" s="477"/>
      <c r="UMQ406" s="477"/>
      <c r="UMV406" s="477"/>
      <c r="UMY406" s="477"/>
      <c r="UND406" s="477"/>
      <c r="UNG406" s="477"/>
      <c r="UNL406" s="477"/>
      <c r="UNO406" s="477"/>
      <c r="UNT406" s="477"/>
      <c r="UNW406" s="477"/>
      <c r="UOB406" s="477"/>
      <c r="UOE406" s="477"/>
      <c r="UOJ406" s="477"/>
      <c r="UOM406" s="477"/>
      <c r="UOR406" s="477"/>
      <c r="UOU406" s="477"/>
      <c r="UOZ406" s="477"/>
      <c r="UPC406" s="477"/>
      <c r="UPH406" s="477"/>
      <c r="UPK406" s="477"/>
      <c r="UPP406" s="477"/>
      <c r="UPS406" s="477"/>
      <c r="UPX406" s="477"/>
      <c r="UQA406" s="477"/>
      <c r="UQF406" s="477"/>
      <c r="UQI406" s="477"/>
      <c r="UQN406" s="477"/>
      <c r="UQQ406" s="477"/>
      <c r="UQV406" s="477"/>
      <c r="UQY406" s="477"/>
      <c r="URD406" s="477"/>
      <c r="URG406" s="477"/>
      <c r="URL406" s="477"/>
      <c r="URO406" s="477"/>
      <c r="URT406" s="477"/>
      <c r="URW406" s="477"/>
      <c r="USB406" s="477"/>
      <c r="USE406" s="477"/>
      <c r="USJ406" s="477"/>
      <c r="USM406" s="477"/>
      <c r="USR406" s="477"/>
      <c r="USU406" s="477"/>
      <c r="USZ406" s="477"/>
      <c r="UTC406" s="477"/>
      <c r="UTH406" s="477"/>
      <c r="UTK406" s="477"/>
      <c r="UTP406" s="477"/>
      <c r="UTS406" s="477"/>
      <c r="UTX406" s="477"/>
      <c r="UUA406" s="477"/>
      <c r="UUF406" s="477"/>
      <c r="UUI406" s="477"/>
      <c r="UUN406" s="477"/>
      <c r="UUQ406" s="477"/>
      <c r="UUV406" s="477"/>
      <c r="UUY406" s="477"/>
      <c r="UVD406" s="477"/>
      <c r="UVG406" s="477"/>
      <c r="UVL406" s="477"/>
      <c r="UVO406" s="477"/>
      <c r="UVT406" s="477"/>
      <c r="UVW406" s="477"/>
      <c r="UWB406" s="477"/>
      <c r="UWE406" s="477"/>
      <c r="UWJ406" s="477"/>
      <c r="UWM406" s="477"/>
      <c r="UWR406" s="477"/>
      <c r="UWU406" s="477"/>
      <c r="UWZ406" s="477"/>
      <c r="UXC406" s="477"/>
      <c r="UXH406" s="477"/>
      <c r="UXK406" s="477"/>
      <c r="UXP406" s="477"/>
      <c r="UXS406" s="477"/>
      <c r="UXX406" s="477"/>
      <c r="UYA406" s="477"/>
      <c r="UYF406" s="477"/>
      <c r="UYI406" s="477"/>
      <c r="UYN406" s="477"/>
      <c r="UYQ406" s="477"/>
      <c r="UYV406" s="477"/>
      <c r="UYY406" s="477"/>
      <c r="UZD406" s="477"/>
      <c r="UZG406" s="477"/>
      <c r="UZL406" s="477"/>
      <c r="UZO406" s="477"/>
      <c r="UZT406" s="477"/>
      <c r="UZW406" s="477"/>
      <c r="VAB406" s="477"/>
      <c r="VAE406" s="477"/>
      <c r="VAJ406" s="477"/>
      <c r="VAM406" s="477"/>
      <c r="VAR406" s="477"/>
      <c r="VAU406" s="477"/>
      <c r="VAZ406" s="477"/>
      <c r="VBC406" s="477"/>
      <c r="VBH406" s="477"/>
      <c r="VBK406" s="477"/>
      <c r="VBP406" s="477"/>
      <c r="VBS406" s="477"/>
      <c r="VBX406" s="477"/>
      <c r="VCA406" s="477"/>
      <c r="VCF406" s="477"/>
      <c r="VCI406" s="477"/>
      <c r="VCN406" s="477"/>
      <c r="VCQ406" s="477"/>
      <c r="VCV406" s="477"/>
      <c r="VCY406" s="477"/>
      <c r="VDD406" s="477"/>
      <c r="VDG406" s="477"/>
      <c r="VDL406" s="477"/>
      <c r="VDO406" s="477"/>
      <c r="VDT406" s="477"/>
      <c r="VDW406" s="477"/>
      <c r="VEB406" s="477"/>
      <c r="VEE406" s="477"/>
      <c r="VEJ406" s="477"/>
      <c r="VEM406" s="477"/>
      <c r="VER406" s="477"/>
      <c r="VEU406" s="477"/>
      <c r="VEZ406" s="477"/>
      <c r="VFC406" s="477"/>
      <c r="VFH406" s="477"/>
      <c r="VFK406" s="477"/>
      <c r="VFP406" s="477"/>
      <c r="VFS406" s="477"/>
      <c r="VFX406" s="477"/>
      <c r="VGA406" s="477"/>
      <c r="VGF406" s="477"/>
      <c r="VGI406" s="477"/>
      <c r="VGN406" s="477"/>
      <c r="VGQ406" s="477"/>
      <c r="VGV406" s="477"/>
      <c r="VGY406" s="477"/>
      <c r="VHD406" s="477"/>
      <c r="VHG406" s="477"/>
      <c r="VHL406" s="477"/>
      <c r="VHO406" s="477"/>
      <c r="VHT406" s="477"/>
      <c r="VHW406" s="477"/>
      <c r="VIB406" s="477"/>
      <c r="VIE406" s="477"/>
      <c r="VIJ406" s="477"/>
      <c r="VIM406" s="477"/>
      <c r="VIR406" s="477"/>
      <c r="VIU406" s="477"/>
      <c r="VIZ406" s="477"/>
      <c r="VJC406" s="477"/>
      <c r="VJH406" s="477"/>
      <c r="VJK406" s="477"/>
      <c r="VJP406" s="477"/>
      <c r="VJS406" s="477"/>
      <c r="VJX406" s="477"/>
      <c r="VKA406" s="477"/>
      <c r="VKF406" s="477"/>
      <c r="VKI406" s="477"/>
      <c r="VKN406" s="477"/>
      <c r="VKQ406" s="477"/>
      <c r="VKV406" s="477"/>
      <c r="VKY406" s="477"/>
      <c r="VLD406" s="477"/>
      <c r="VLG406" s="477"/>
      <c r="VLL406" s="477"/>
      <c r="VLO406" s="477"/>
      <c r="VLT406" s="477"/>
      <c r="VLW406" s="477"/>
      <c r="VMB406" s="477"/>
      <c r="VME406" s="477"/>
      <c r="VMJ406" s="477"/>
      <c r="VMM406" s="477"/>
      <c r="VMR406" s="477"/>
      <c r="VMU406" s="477"/>
      <c r="VMZ406" s="477"/>
      <c r="VNC406" s="477"/>
      <c r="VNH406" s="477"/>
      <c r="VNK406" s="477"/>
      <c r="VNP406" s="477"/>
      <c r="VNS406" s="477"/>
      <c r="VNX406" s="477"/>
      <c r="VOA406" s="477"/>
      <c r="VOF406" s="477"/>
      <c r="VOI406" s="477"/>
      <c r="VON406" s="477"/>
      <c r="VOQ406" s="477"/>
      <c r="VOV406" s="477"/>
      <c r="VOY406" s="477"/>
      <c r="VPD406" s="477"/>
      <c r="VPG406" s="477"/>
      <c r="VPL406" s="477"/>
      <c r="VPO406" s="477"/>
      <c r="VPT406" s="477"/>
      <c r="VPW406" s="477"/>
      <c r="VQB406" s="477"/>
      <c r="VQE406" s="477"/>
      <c r="VQJ406" s="477"/>
      <c r="VQM406" s="477"/>
      <c r="VQR406" s="477"/>
      <c r="VQU406" s="477"/>
      <c r="VQZ406" s="477"/>
      <c r="VRC406" s="477"/>
      <c r="VRH406" s="477"/>
      <c r="VRK406" s="477"/>
      <c r="VRP406" s="477"/>
      <c r="VRS406" s="477"/>
      <c r="VRX406" s="477"/>
      <c r="VSA406" s="477"/>
      <c r="VSF406" s="477"/>
      <c r="VSI406" s="477"/>
      <c r="VSN406" s="477"/>
      <c r="VSQ406" s="477"/>
      <c r="VSV406" s="477"/>
      <c r="VSY406" s="477"/>
      <c r="VTD406" s="477"/>
      <c r="VTG406" s="477"/>
      <c r="VTL406" s="477"/>
      <c r="VTO406" s="477"/>
      <c r="VTT406" s="477"/>
      <c r="VTW406" s="477"/>
      <c r="VUB406" s="477"/>
      <c r="VUE406" s="477"/>
      <c r="VUJ406" s="477"/>
      <c r="VUM406" s="477"/>
      <c r="VUR406" s="477"/>
      <c r="VUU406" s="477"/>
      <c r="VUZ406" s="477"/>
      <c r="VVC406" s="477"/>
      <c r="VVH406" s="477"/>
      <c r="VVK406" s="477"/>
      <c r="VVP406" s="477"/>
      <c r="VVS406" s="477"/>
      <c r="VVX406" s="477"/>
      <c r="VWA406" s="477"/>
      <c r="VWF406" s="477"/>
      <c r="VWI406" s="477"/>
      <c r="VWN406" s="477"/>
      <c r="VWQ406" s="477"/>
      <c r="VWV406" s="477"/>
      <c r="VWY406" s="477"/>
      <c r="VXD406" s="477"/>
      <c r="VXG406" s="477"/>
      <c r="VXL406" s="477"/>
      <c r="VXO406" s="477"/>
      <c r="VXT406" s="477"/>
      <c r="VXW406" s="477"/>
      <c r="VYB406" s="477"/>
      <c r="VYE406" s="477"/>
      <c r="VYJ406" s="477"/>
      <c r="VYM406" s="477"/>
      <c r="VYR406" s="477"/>
      <c r="VYU406" s="477"/>
      <c r="VYZ406" s="477"/>
      <c r="VZC406" s="477"/>
      <c r="VZH406" s="477"/>
      <c r="VZK406" s="477"/>
      <c r="VZP406" s="477"/>
      <c r="VZS406" s="477"/>
      <c r="VZX406" s="477"/>
      <c r="WAA406" s="477"/>
      <c r="WAF406" s="477"/>
      <c r="WAI406" s="477"/>
      <c r="WAN406" s="477"/>
      <c r="WAQ406" s="477"/>
      <c r="WAV406" s="477"/>
      <c r="WAY406" s="477"/>
      <c r="WBD406" s="477"/>
      <c r="WBG406" s="477"/>
      <c r="WBL406" s="477"/>
      <c r="WBO406" s="477"/>
      <c r="WBT406" s="477"/>
      <c r="WBW406" s="477"/>
      <c r="WCB406" s="477"/>
      <c r="WCE406" s="477"/>
      <c r="WCJ406" s="477"/>
      <c r="WCM406" s="477"/>
      <c r="WCR406" s="477"/>
      <c r="WCU406" s="477"/>
      <c r="WCZ406" s="477"/>
      <c r="WDC406" s="477"/>
      <c r="WDH406" s="477"/>
      <c r="WDK406" s="477"/>
      <c r="WDP406" s="477"/>
      <c r="WDS406" s="477"/>
      <c r="WDX406" s="477"/>
      <c r="WEA406" s="477"/>
      <c r="WEF406" s="477"/>
      <c r="WEI406" s="477"/>
      <c r="WEN406" s="477"/>
      <c r="WEQ406" s="477"/>
      <c r="WEV406" s="477"/>
      <c r="WEY406" s="477"/>
      <c r="WFD406" s="477"/>
      <c r="WFG406" s="477"/>
      <c r="WFL406" s="477"/>
      <c r="WFO406" s="477"/>
      <c r="WFT406" s="477"/>
      <c r="WFW406" s="477"/>
      <c r="WGB406" s="477"/>
      <c r="WGE406" s="477"/>
      <c r="WGJ406" s="477"/>
      <c r="WGM406" s="477"/>
      <c r="WGR406" s="477"/>
      <c r="WGU406" s="477"/>
      <c r="WGZ406" s="477"/>
      <c r="WHC406" s="477"/>
      <c r="WHH406" s="477"/>
      <c r="WHK406" s="477"/>
      <c r="WHP406" s="477"/>
      <c r="WHS406" s="477"/>
      <c r="WHX406" s="477"/>
      <c r="WIA406" s="477"/>
      <c r="WIF406" s="477"/>
      <c r="WII406" s="477"/>
      <c r="WIN406" s="477"/>
      <c r="WIQ406" s="477"/>
      <c r="WIV406" s="477"/>
      <c r="WIY406" s="477"/>
      <c r="WJD406" s="477"/>
      <c r="WJG406" s="477"/>
      <c r="WJL406" s="477"/>
      <c r="WJO406" s="477"/>
      <c r="WJT406" s="477"/>
      <c r="WJW406" s="477"/>
      <c r="WKB406" s="477"/>
      <c r="WKE406" s="477"/>
      <c r="WKJ406" s="477"/>
      <c r="WKM406" s="477"/>
      <c r="WKR406" s="477"/>
      <c r="WKU406" s="477"/>
      <c r="WKZ406" s="477"/>
      <c r="WLC406" s="477"/>
      <c r="WLH406" s="477"/>
      <c r="WLK406" s="477"/>
      <c r="WLP406" s="477"/>
      <c r="WLS406" s="477"/>
      <c r="WLX406" s="477"/>
      <c r="WMA406" s="477"/>
      <c r="WMF406" s="477"/>
      <c r="WMI406" s="477"/>
      <c r="WMN406" s="477"/>
      <c r="WMQ406" s="477"/>
      <c r="WMV406" s="477"/>
      <c r="WMY406" s="477"/>
      <c r="WND406" s="477"/>
      <c r="WNG406" s="477"/>
      <c r="WNL406" s="477"/>
      <c r="WNO406" s="477"/>
      <c r="WNT406" s="477"/>
      <c r="WNW406" s="477"/>
      <c r="WOB406" s="477"/>
      <c r="WOE406" s="477"/>
      <c r="WOJ406" s="477"/>
      <c r="WOM406" s="477"/>
      <c r="WOR406" s="477"/>
      <c r="WOU406" s="477"/>
      <c r="WOZ406" s="477"/>
      <c r="WPC406" s="477"/>
      <c r="WPH406" s="477"/>
      <c r="WPK406" s="477"/>
      <c r="WPP406" s="477"/>
      <c r="WPS406" s="477"/>
      <c r="WPX406" s="477"/>
      <c r="WQA406" s="477"/>
      <c r="WQF406" s="477"/>
      <c r="WQI406" s="477"/>
      <c r="WQN406" s="477"/>
      <c r="WQQ406" s="477"/>
      <c r="WQV406" s="477"/>
      <c r="WQY406" s="477"/>
      <c r="WRD406" s="477"/>
      <c r="WRG406" s="477"/>
      <c r="WRL406" s="477"/>
      <c r="WRO406" s="477"/>
      <c r="WRT406" s="477"/>
      <c r="WRW406" s="477"/>
      <c r="WSB406" s="477"/>
      <c r="WSE406" s="477"/>
      <c r="WSJ406" s="477"/>
      <c r="WSM406" s="477"/>
      <c r="WSR406" s="477"/>
      <c r="WSU406" s="477"/>
      <c r="WSZ406" s="477"/>
      <c r="WTC406" s="477"/>
      <c r="WTH406" s="477"/>
      <c r="WTK406" s="477"/>
      <c r="WTP406" s="477"/>
      <c r="WTS406" s="477"/>
      <c r="WTX406" s="477"/>
      <c r="WUA406" s="477"/>
      <c r="WUF406" s="477"/>
      <c r="WUI406" s="477"/>
      <c r="WUN406" s="477"/>
      <c r="WUQ406" s="477"/>
      <c r="WUV406" s="477"/>
      <c r="WUY406" s="477"/>
      <c r="WVD406" s="477"/>
      <c r="WVG406" s="477"/>
      <c r="WVL406" s="477"/>
      <c r="WVO406" s="477"/>
      <c r="WVT406" s="477"/>
      <c r="WVW406" s="477"/>
      <c r="WWB406" s="477"/>
      <c r="WWE406" s="477"/>
      <c r="WWJ406" s="477"/>
      <c r="WWM406" s="477"/>
      <c r="WWR406" s="477"/>
      <c r="WWU406" s="477"/>
      <c r="WWZ406" s="477"/>
      <c r="WXC406" s="477"/>
      <c r="WXH406" s="477"/>
      <c r="WXK406" s="477"/>
      <c r="WXP406" s="477"/>
      <c r="WXS406" s="477"/>
      <c r="WXX406" s="477"/>
      <c r="WYA406" s="477"/>
      <c r="WYF406" s="477"/>
      <c r="WYI406" s="477"/>
      <c r="WYN406" s="477"/>
      <c r="WYQ406" s="477"/>
      <c r="WYV406" s="477"/>
      <c r="WYY406" s="477"/>
      <c r="WZD406" s="477"/>
      <c r="WZG406" s="477"/>
      <c r="WZL406" s="477"/>
      <c r="WZO406" s="477"/>
      <c r="WZT406" s="477"/>
      <c r="WZW406" s="477"/>
      <c r="XAB406" s="477"/>
      <c r="XAE406" s="477"/>
      <c r="XAJ406" s="477"/>
      <c r="XAM406" s="477"/>
      <c r="XAR406" s="477"/>
      <c r="XAU406" s="477"/>
      <c r="XAZ406" s="477"/>
      <c r="XBC406" s="477"/>
      <c r="XBH406" s="477"/>
      <c r="XBK406" s="477"/>
      <c r="XBP406" s="477"/>
      <c r="XBS406" s="477"/>
      <c r="XBX406" s="477"/>
      <c r="XCA406" s="477"/>
      <c r="XCF406" s="477"/>
      <c r="XCI406" s="477"/>
      <c r="XCN406" s="477"/>
      <c r="XCQ406" s="477"/>
      <c r="XCV406" s="477"/>
      <c r="XCY406" s="477"/>
      <c r="XDD406" s="477"/>
      <c r="XDG406" s="477"/>
      <c r="XDL406" s="477"/>
      <c r="XDO406" s="477"/>
      <c r="XDT406" s="477"/>
      <c r="XDW406" s="477"/>
      <c r="XEB406" s="477"/>
      <c r="XEE406" s="477"/>
      <c r="XEJ406" s="477"/>
      <c r="XEM406" s="477"/>
      <c r="XER406" s="477"/>
      <c r="XEU406" s="477"/>
      <c r="XEZ406" s="477"/>
      <c r="XFC406" s="477"/>
    </row>
    <row r="407" spans="1:1023 1028:2047 2052:3071 3076:4095 4100:5119 5124:6143 6148:7167 7172:8191 8196:9215 9220:10239 10244:11263 11268:12287 12292:13311 13316:14335 14340:15359 15364:16383" ht="90" x14ac:dyDescent="0.25">
      <c r="A407" s="35" t="str">
        <f>+'PAI 2025 GPS rempl2)'!A418</f>
        <v>71.4.1</v>
      </c>
      <c r="B407" s="60" t="str">
        <f>VLOOKUP(A407,'Dimensión 3-Gestión con Valor'!$B$10:$B$379,1,0)</f>
        <v>71.4.1</v>
      </c>
      <c r="C407" s="158" t="s">
        <v>1182</v>
      </c>
      <c r="D407" s="158">
        <v>4</v>
      </c>
      <c r="E407" s="158" t="s">
        <v>489</v>
      </c>
      <c r="F407" s="158" t="s">
        <v>1203</v>
      </c>
      <c r="G407" s="158" t="s">
        <v>19</v>
      </c>
      <c r="H407" s="158" t="s">
        <v>1795</v>
      </c>
      <c r="I407" s="158" t="s">
        <v>1795</v>
      </c>
      <c r="J407" s="158" t="s">
        <v>1795</v>
      </c>
      <c r="K407" s="158" t="s">
        <v>19</v>
      </c>
      <c r="L407" s="158" t="s">
        <v>19</v>
      </c>
      <c r="M407" s="158" t="s">
        <v>19</v>
      </c>
      <c r="N407" s="158" t="s">
        <v>636</v>
      </c>
      <c r="O407" s="158" t="s">
        <v>19</v>
      </c>
      <c r="P407" s="158" t="s">
        <v>1841</v>
      </c>
      <c r="Q407" s="158">
        <v>70</v>
      </c>
      <c r="R407" s="158">
        <v>290</v>
      </c>
      <c r="S407" s="158" t="s">
        <v>487</v>
      </c>
      <c r="T407" s="158" t="s">
        <v>1842</v>
      </c>
      <c r="U407" s="165">
        <v>45717</v>
      </c>
      <c r="V407" s="165">
        <v>46003</v>
      </c>
      <c r="W407" s="158" t="s">
        <v>1182</v>
      </c>
      <c r="X407" s="359">
        <v>21</v>
      </c>
      <c r="Y407" s="158">
        <v>66</v>
      </c>
      <c r="Z407" s="158" t="s">
        <v>2569</v>
      </c>
      <c r="AA407" s="165"/>
      <c r="AB407" s="158">
        <v>66</v>
      </c>
      <c r="AC407" s="158" t="s">
        <v>2571</v>
      </c>
      <c r="AD407" s="165"/>
      <c r="AE407" s="158"/>
      <c r="AF407" s="158">
        <v>13.86</v>
      </c>
    </row>
    <row r="408" spans="1:1023 1028:2047 2052:3071 3076:4095 4100:5119 5124:6143 6148:7167 7172:8191 8196:9215 9220:10239 10244:11263 11268:12287 12292:13311 13316:14335 14340:15359 15364:16383" ht="34.5" customHeight="1" x14ac:dyDescent="0.25">
      <c r="A408" s="158" t="str">
        <f>+'PAI 2025 GPS rempl2)'!A419</f>
        <v>71.4.2</v>
      </c>
      <c r="B408" s="60" t="str">
        <f>VLOOKUP(A408,'Dimensión 3-Gestión con Valor'!$B$10:$B$379,1,0)</f>
        <v>71.4.2</v>
      </c>
      <c r="C408" s="158" t="s">
        <v>1182</v>
      </c>
      <c r="D408" s="158">
        <v>4</v>
      </c>
      <c r="E408" s="158" t="s">
        <v>489</v>
      </c>
      <c r="F408" s="158" t="s">
        <v>1204</v>
      </c>
      <c r="G408" s="158" t="s">
        <v>19</v>
      </c>
      <c r="H408" s="158">
        <v>0</v>
      </c>
      <c r="I408" s="158">
        <v>0</v>
      </c>
      <c r="J408" s="158">
        <v>0</v>
      </c>
      <c r="K408" s="158" t="s">
        <v>19</v>
      </c>
      <c r="L408" s="158" t="s">
        <v>19</v>
      </c>
      <c r="M408" s="158" t="s">
        <v>19</v>
      </c>
      <c r="N408" s="158" t="s">
        <v>636</v>
      </c>
      <c r="O408" s="158" t="s">
        <v>19</v>
      </c>
      <c r="P408" s="158" t="s">
        <v>1791</v>
      </c>
      <c r="Q408" s="158">
        <v>30</v>
      </c>
      <c r="R408" s="158">
        <v>1</v>
      </c>
      <c r="S408" s="158" t="s">
        <v>487</v>
      </c>
      <c r="T408" s="158" t="s">
        <v>1792</v>
      </c>
      <c r="U408" s="165">
        <v>45992</v>
      </c>
      <c r="V408" s="165">
        <v>46003</v>
      </c>
      <c r="W408" s="158" t="s">
        <v>1182</v>
      </c>
      <c r="X408" s="359">
        <v>9</v>
      </c>
      <c r="Y408" s="158">
        <v>0</v>
      </c>
      <c r="Z408" s="158">
        <v>0</v>
      </c>
      <c r="AA408" s="165"/>
      <c r="AB408" s="158">
        <v>0</v>
      </c>
      <c r="AC408" s="158">
        <v>0</v>
      </c>
      <c r="AD408" s="165"/>
      <c r="AE408" s="158"/>
      <c r="AF408" s="158">
        <v>0</v>
      </c>
    </row>
    <row r="409" spans="1:1023 1028:2047 2052:3071 3076:4095 4100:5119 5124:6143 6148:7167 7172:8191 8196:9215 9220:10239 10244:11263 11268:12287 12292:13311 13316:14335 14340:15359 15364:16383" ht="75" x14ac:dyDescent="0.25">
      <c r="A409" s="359" t="str">
        <f>+'PAI 2025 GPS rempl2)'!A420</f>
        <v>3003.1</v>
      </c>
      <c r="B409" s="359" t="str">
        <f>VLOOKUP(A409,'Dimensión 3-Gestión con Valor'!$B$10:$B$379,1,0)</f>
        <v>3003.1</v>
      </c>
      <c r="C409" s="360" t="s">
        <v>1275</v>
      </c>
      <c r="D409" s="359">
        <v>3</v>
      </c>
      <c r="E409" s="359" t="s">
        <v>482</v>
      </c>
      <c r="F409" s="360" t="s">
        <v>1276</v>
      </c>
      <c r="G409" s="359" t="s">
        <v>484</v>
      </c>
      <c r="H409" s="359" t="s">
        <v>1795</v>
      </c>
      <c r="I409" s="359" t="s">
        <v>1795</v>
      </c>
      <c r="J409" s="359" t="s">
        <v>1795</v>
      </c>
      <c r="K409" s="360" t="s">
        <v>19</v>
      </c>
      <c r="L409" s="359" t="s">
        <v>502</v>
      </c>
      <c r="M409" s="359" t="s">
        <v>31</v>
      </c>
      <c r="N409" s="360" t="s">
        <v>636</v>
      </c>
      <c r="O409" s="359" t="s">
        <v>1609</v>
      </c>
      <c r="P409" s="359" t="s">
        <v>255</v>
      </c>
      <c r="Q409" s="359">
        <v>20</v>
      </c>
      <c r="R409" s="359">
        <v>100</v>
      </c>
      <c r="S409" s="360" t="s">
        <v>515</v>
      </c>
      <c r="T409" s="359" t="s">
        <v>1277</v>
      </c>
      <c r="U409" s="360">
        <v>45670</v>
      </c>
      <c r="V409" s="360">
        <v>46022</v>
      </c>
      <c r="W409" s="359" t="s">
        <v>1278</v>
      </c>
      <c r="X409" s="359">
        <v>20</v>
      </c>
      <c r="Y409" s="359">
        <v>41.2</v>
      </c>
      <c r="Z409" s="359" t="s">
        <v>2572</v>
      </c>
      <c r="AA409" s="360"/>
      <c r="AB409" s="370">
        <v>41.2</v>
      </c>
      <c r="AC409" s="359" t="s">
        <v>2573</v>
      </c>
      <c r="AD409" s="360"/>
      <c r="AE409" s="368"/>
      <c r="AF409" s="359">
        <v>8.24</v>
      </c>
      <c r="AJ409" s="477"/>
      <c r="AM409" s="477"/>
      <c r="AR409" s="477"/>
      <c r="AU409" s="477"/>
      <c r="AZ409" s="477"/>
      <c r="BC409" s="477"/>
      <c r="BH409" s="477"/>
      <c r="BK409" s="477"/>
      <c r="BP409" s="477"/>
      <c r="BS409" s="477"/>
      <c r="BX409" s="477"/>
      <c r="CA409" s="477"/>
      <c r="CF409" s="477"/>
      <c r="CI409" s="477"/>
      <c r="CN409" s="477"/>
      <c r="CQ409" s="477"/>
      <c r="CV409" s="477"/>
      <c r="CY409" s="477"/>
      <c r="DD409" s="477"/>
      <c r="DG409" s="477"/>
      <c r="DL409" s="477"/>
      <c r="DO409" s="477"/>
      <c r="DT409" s="477"/>
      <c r="DW409" s="477"/>
      <c r="EB409" s="477"/>
      <c r="EE409" s="477"/>
      <c r="EJ409" s="477"/>
      <c r="EM409" s="477"/>
      <c r="ER409" s="477"/>
      <c r="EU409" s="477"/>
      <c r="EZ409" s="477"/>
      <c r="FC409" s="477"/>
      <c r="FH409" s="477"/>
      <c r="FK409" s="477"/>
      <c r="FP409" s="477"/>
      <c r="FS409" s="477"/>
      <c r="FX409" s="477"/>
      <c r="GA409" s="477"/>
      <c r="GF409" s="477"/>
      <c r="GI409" s="477"/>
      <c r="GN409" s="477"/>
      <c r="GQ409" s="477"/>
      <c r="GV409" s="477"/>
      <c r="GY409" s="477"/>
      <c r="HD409" s="477"/>
      <c r="HG409" s="477"/>
      <c r="HL409" s="477"/>
      <c r="HO409" s="477"/>
      <c r="HT409" s="477"/>
      <c r="HW409" s="477"/>
      <c r="IB409" s="477"/>
      <c r="IE409" s="477"/>
      <c r="IJ409" s="477"/>
      <c r="IM409" s="477"/>
      <c r="IR409" s="477"/>
      <c r="IU409" s="477"/>
      <c r="IZ409" s="477"/>
      <c r="JC409" s="477"/>
      <c r="JH409" s="477"/>
      <c r="JK409" s="477"/>
      <c r="JP409" s="477"/>
      <c r="JS409" s="477"/>
      <c r="JX409" s="477"/>
      <c r="KA409" s="477"/>
      <c r="KF409" s="477"/>
      <c r="KI409" s="477"/>
      <c r="KN409" s="477"/>
      <c r="KQ409" s="477"/>
      <c r="KV409" s="477"/>
      <c r="KY409" s="477"/>
      <c r="LD409" s="477"/>
      <c r="LG409" s="477"/>
      <c r="LL409" s="477"/>
      <c r="LO409" s="477"/>
      <c r="LT409" s="477"/>
      <c r="LW409" s="477"/>
      <c r="MB409" s="477"/>
      <c r="ME409" s="477"/>
      <c r="MJ409" s="477"/>
      <c r="MM409" s="477"/>
      <c r="MR409" s="477"/>
      <c r="MU409" s="477"/>
      <c r="MZ409" s="477"/>
      <c r="NC409" s="477"/>
      <c r="NH409" s="477"/>
      <c r="NK409" s="477"/>
      <c r="NP409" s="477"/>
      <c r="NS409" s="477"/>
      <c r="NX409" s="477"/>
      <c r="OA409" s="477"/>
      <c r="OF409" s="477"/>
      <c r="OI409" s="477"/>
      <c r="ON409" s="477"/>
      <c r="OQ409" s="477"/>
      <c r="OV409" s="477"/>
      <c r="OY409" s="477"/>
      <c r="PD409" s="477"/>
      <c r="PG409" s="477"/>
      <c r="PL409" s="477"/>
      <c r="PO409" s="477"/>
      <c r="PT409" s="477"/>
      <c r="PW409" s="477"/>
      <c r="QB409" s="477"/>
      <c r="QE409" s="477"/>
      <c r="QJ409" s="477"/>
      <c r="QM409" s="477"/>
      <c r="QR409" s="477"/>
      <c r="QU409" s="477"/>
      <c r="QZ409" s="477"/>
      <c r="RC409" s="477"/>
      <c r="RH409" s="477"/>
      <c r="RK409" s="477"/>
      <c r="RP409" s="477"/>
      <c r="RS409" s="477"/>
      <c r="RX409" s="477"/>
      <c r="SA409" s="477"/>
      <c r="SF409" s="477"/>
      <c r="SI409" s="477"/>
      <c r="SN409" s="477"/>
      <c r="SQ409" s="477"/>
      <c r="SV409" s="477"/>
      <c r="SY409" s="477"/>
      <c r="TD409" s="477"/>
      <c r="TG409" s="477"/>
      <c r="TL409" s="477"/>
      <c r="TO409" s="477"/>
      <c r="TT409" s="477"/>
      <c r="TW409" s="477"/>
      <c r="UB409" s="477"/>
      <c r="UE409" s="477"/>
      <c r="UJ409" s="477"/>
      <c r="UM409" s="477"/>
      <c r="UR409" s="477"/>
      <c r="UU409" s="477"/>
      <c r="UZ409" s="477"/>
      <c r="VC409" s="477"/>
      <c r="VH409" s="477"/>
      <c r="VK409" s="477"/>
      <c r="VP409" s="477"/>
      <c r="VS409" s="477"/>
      <c r="VX409" s="477"/>
      <c r="WA409" s="477"/>
      <c r="WF409" s="477"/>
      <c r="WI409" s="477"/>
      <c r="WN409" s="477"/>
      <c r="WQ409" s="477"/>
      <c r="WV409" s="477"/>
      <c r="WY409" s="477"/>
      <c r="XD409" s="477"/>
      <c r="XG409" s="477"/>
      <c r="XL409" s="477"/>
      <c r="XO409" s="477"/>
      <c r="XT409" s="477"/>
      <c r="XW409" s="477"/>
      <c r="YB409" s="477"/>
      <c r="YE409" s="477"/>
      <c r="YJ409" s="477"/>
      <c r="YM409" s="477"/>
      <c r="YR409" s="477"/>
      <c r="YU409" s="477"/>
      <c r="YZ409" s="477"/>
      <c r="ZC409" s="477"/>
      <c r="ZH409" s="477"/>
      <c r="ZK409" s="477"/>
      <c r="ZP409" s="477"/>
      <c r="ZS409" s="477"/>
      <c r="ZX409" s="477"/>
      <c r="AAA409" s="477"/>
      <c r="AAF409" s="477"/>
      <c r="AAI409" s="477"/>
      <c r="AAN409" s="477"/>
      <c r="AAQ409" s="477"/>
      <c r="AAV409" s="477"/>
      <c r="AAY409" s="477"/>
      <c r="ABD409" s="477"/>
      <c r="ABG409" s="477"/>
      <c r="ABL409" s="477"/>
      <c r="ABO409" s="477"/>
      <c r="ABT409" s="477"/>
      <c r="ABW409" s="477"/>
      <c r="ACB409" s="477"/>
      <c r="ACE409" s="477"/>
      <c r="ACJ409" s="477"/>
      <c r="ACM409" s="477"/>
      <c r="ACR409" s="477"/>
      <c r="ACU409" s="477"/>
      <c r="ACZ409" s="477"/>
      <c r="ADC409" s="477"/>
      <c r="ADH409" s="477"/>
      <c r="ADK409" s="477"/>
      <c r="ADP409" s="477"/>
      <c r="ADS409" s="477"/>
      <c r="ADX409" s="477"/>
      <c r="AEA409" s="477"/>
      <c r="AEF409" s="477"/>
      <c r="AEI409" s="477"/>
      <c r="AEN409" s="477"/>
      <c r="AEQ409" s="477"/>
      <c r="AEV409" s="477"/>
      <c r="AEY409" s="477"/>
      <c r="AFD409" s="477"/>
      <c r="AFG409" s="477"/>
      <c r="AFL409" s="477"/>
      <c r="AFO409" s="477"/>
      <c r="AFT409" s="477"/>
      <c r="AFW409" s="477"/>
      <c r="AGB409" s="477"/>
      <c r="AGE409" s="477"/>
      <c r="AGJ409" s="477"/>
      <c r="AGM409" s="477"/>
      <c r="AGR409" s="477"/>
      <c r="AGU409" s="477"/>
      <c r="AGZ409" s="477"/>
      <c r="AHC409" s="477"/>
      <c r="AHH409" s="477"/>
      <c r="AHK409" s="477"/>
      <c r="AHP409" s="477"/>
      <c r="AHS409" s="477"/>
      <c r="AHX409" s="477"/>
      <c r="AIA409" s="477"/>
      <c r="AIF409" s="477"/>
      <c r="AII409" s="477"/>
      <c r="AIN409" s="477"/>
      <c r="AIQ409" s="477"/>
      <c r="AIV409" s="477"/>
      <c r="AIY409" s="477"/>
      <c r="AJD409" s="477"/>
      <c r="AJG409" s="477"/>
      <c r="AJL409" s="477"/>
      <c r="AJO409" s="477"/>
      <c r="AJT409" s="477"/>
      <c r="AJW409" s="477"/>
      <c r="AKB409" s="477"/>
      <c r="AKE409" s="477"/>
      <c r="AKJ409" s="477"/>
      <c r="AKM409" s="477"/>
      <c r="AKR409" s="477"/>
      <c r="AKU409" s="477"/>
      <c r="AKZ409" s="477"/>
      <c r="ALC409" s="477"/>
      <c r="ALH409" s="477"/>
      <c r="ALK409" s="477"/>
      <c r="ALP409" s="477"/>
      <c r="ALS409" s="477"/>
      <c r="ALX409" s="477"/>
      <c r="AMA409" s="477"/>
      <c r="AMF409" s="477"/>
      <c r="AMI409" s="477"/>
      <c r="AMN409" s="477"/>
      <c r="AMQ409" s="477"/>
      <c r="AMV409" s="477"/>
      <c r="AMY409" s="477"/>
      <c r="AND409" s="477"/>
      <c r="ANG409" s="477"/>
      <c r="ANL409" s="477"/>
      <c r="ANO409" s="477"/>
      <c r="ANT409" s="477"/>
      <c r="ANW409" s="477"/>
      <c r="AOB409" s="477"/>
      <c r="AOE409" s="477"/>
      <c r="AOJ409" s="477"/>
      <c r="AOM409" s="477"/>
      <c r="AOR409" s="477"/>
      <c r="AOU409" s="477"/>
      <c r="AOZ409" s="477"/>
      <c r="APC409" s="477"/>
      <c r="APH409" s="477"/>
      <c r="APK409" s="477"/>
      <c r="APP409" s="477"/>
      <c r="APS409" s="477"/>
      <c r="APX409" s="477"/>
      <c r="AQA409" s="477"/>
      <c r="AQF409" s="477"/>
      <c r="AQI409" s="477"/>
      <c r="AQN409" s="477"/>
      <c r="AQQ409" s="477"/>
      <c r="AQV409" s="477"/>
      <c r="AQY409" s="477"/>
      <c r="ARD409" s="477"/>
      <c r="ARG409" s="477"/>
      <c r="ARL409" s="477"/>
      <c r="ARO409" s="477"/>
      <c r="ART409" s="477"/>
      <c r="ARW409" s="477"/>
      <c r="ASB409" s="477"/>
      <c r="ASE409" s="477"/>
      <c r="ASJ409" s="477"/>
      <c r="ASM409" s="477"/>
      <c r="ASR409" s="477"/>
      <c r="ASU409" s="477"/>
      <c r="ASZ409" s="477"/>
      <c r="ATC409" s="477"/>
      <c r="ATH409" s="477"/>
      <c r="ATK409" s="477"/>
      <c r="ATP409" s="477"/>
      <c r="ATS409" s="477"/>
      <c r="ATX409" s="477"/>
      <c r="AUA409" s="477"/>
      <c r="AUF409" s="477"/>
      <c r="AUI409" s="477"/>
      <c r="AUN409" s="477"/>
      <c r="AUQ409" s="477"/>
      <c r="AUV409" s="477"/>
      <c r="AUY409" s="477"/>
      <c r="AVD409" s="477"/>
      <c r="AVG409" s="477"/>
      <c r="AVL409" s="477"/>
      <c r="AVO409" s="477"/>
      <c r="AVT409" s="477"/>
      <c r="AVW409" s="477"/>
      <c r="AWB409" s="477"/>
      <c r="AWE409" s="477"/>
      <c r="AWJ409" s="477"/>
      <c r="AWM409" s="477"/>
      <c r="AWR409" s="477"/>
      <c r="AWU409" s="477"/>
      <c r="AWZ409" s="477"/>
      <c r="AXC409" s="477"/>
      <c r="AXH409" s="477"/>
      <c r="AXK409" s="477"/>
      <c r="AXP409" s="477"/>
      <c r="AXS409" s="477"/>
      <c r="AXX409" s="477"/>
      <c r="AYA409" s="477"/>
      <c r="AYF409" s="477"/>
      <c r="AYI409" s="477"/>
      <c r="AYN409" s="477"/>
      <c r="AYQ409" s="477"/>
      <c r="AYV409" s="477"/>
      <c r="AYY409" s="477"/>
      <c r="AZD409" s="477"/>
      <c r="AZG409" s="477"/>
      <c r="AZL409" s="477"/>
      <c r="AZO409" s="477"/>
      <c r="AZT409" s="477"/>
      <c r="AZW409" s="477"/>
      <c r="BAB409" s="477"/>
      <c r="BAE409" s="477"/>
      <c r="BAJ409" s="477"/>
      <c r="BAM409" s="477"/>
      <c r="BAR409" s="477"/>
      <c r="BAU409" s="477"/>
      <c r="BAZ409" s="477"/>
      <c r="BBC409" s="477"/>
      <c r="BBH409" s="477"/>
      <c r="BBK409" s="477"/>
      <c r="BBP409" s="477"/>
      <c r="BBS409" s="477"/>
      <c r="BBX409" s="477"/>
      <c r="BCA409" s="477"/>
      <c r="BCF409" s="477"/>
      <c r="BCI409" s="477"/>
      <c r="BCN409" s="477"/>
      <c r="BCQ409" s="477"/>
      <c r="BCV409" s="477"/>
      <c r="BCY409" s="477"/>
      <c r="BDD409" s="477"/>
      <c r="BDG409" s="477"/>
      <c r="BDL409" s="477"/>
      <c r="BDO409" s="477"/>
      <c r="BDT409" s="477"/>
      <c r="BDW409" s="477"/>
      <c r="BEB409" s="477"/>
      <c r="BEE409" s="477"/>
      <c r="BEJ409" s="477"/>
      <c r="BEM409" s="477"/>
      <c r="BER409" s="477"/>
      <c r="BEU409" s="477"/>
      <c r="BEZ409" s="477"/>
      <c r="BFC409" s="477"/>
      <c r="BFH409" s="477"/>
      <c r="BFK409" s="477"/>
      <c r="BFP409" s="477"/>
      <c r="BFS409" s="477"/>
      <c r="BFX409" s="477"/>
      <c r="BGA409" s="477"/>
      <c r="BGF409" s="477"/>
      <c r="BGI409" s="477"/>
      <c r="BGN409" s="477"/>
      <c r="BGQ409" s="477"/>
      <c r="BGV409" s="477"/>
      <c r="BGY409" s="477"/>
      <c r="BHD409" s="477"/>
      <c r="BHG409" s="477"/>
      <c r="BHL409" s="477"/>
      <c r="BHO409" s="477"/>
      <c r="BHT409" s="477"/>
      <c r="BHW409" s="477"/>
      <c r="BIB409" s="477"/>
      <c r="BIE409" s="477"/>
      <c r="BIJ409" s="477"/>
      <c r="BIM409" s="477"/>
      <c r="BIR409" s="477"/>
      <c r="BIU409" s="477"/>
      <c r="BIZ409" s="477"/>
      <c r="BJC409" s="477"/>
      <c r="BJH409" s="477"/>
      <c r="BJK409" s="477"/>
      <c r="BJP409" s="477"/>
      <c r="BJS409" s="477"/>
      <c r="BJX409" s="477"/>
      <c r="BKA409" s="477"/>
      <c r="BKF409" s="477"/>
      <c r="BKI409" s="477"/>
      <c r="BKN409" s="477"/>
      <c r="BKQ409" s="477"/>
      <c r="BKV409" s="477"/>
      <c r="BKY409" s="477"/>
      <c r="BLD409" s="477"/>
      <c r="BLG409" s="477"/>
      <c r="BLL409" s="477"/>
      <c r="BLO409" s="477"/>
      <c r="BLT409" s="477"/>
      <c r="BLW409" s="477"/>
      <c r="BMB409" s="477"/>
      <c r="BME409" s="477"/>
      <c r="BMJ409" s="477"/>
      <c r="BMM409" s="477"/>
      <c r="BMR409" s="477"/>
      <c r="BMU409" s="477"/>
      <c r="BMZ409" s="477"/>
      <c r="BNC409" s="477"/>
      <c r="BNH409" s="477"/>
      <c r="BNK409" s="477"/>
      <c r="BNP409" s="477"/>
      <c r="BNS409" s="477"/>
      <c r="BNX409" s="477"/>
      <c r="BOA409" s="477"/>
      <c r="BOF409" s="477"/>
      <c r="BOI409" s="477"/>
      <c r="BON409" s="477"/>
      <c r="BOQ409" s="477"/>
      <c r="BOV409" s="477"/>
      <c r="BOY409" s="477"/>
      <c r="BPD409" s="477"/>
      <c r="BPG409" s="477"/>
      <c r="BPL409" s="477"/>
      <c r="BPO409" s="477"/>
      <c r="BPT409" s="477"/>
      <c r="BPW409" s="477"/>
      <c r="BQB409" s="477"/>
      <c r="BQE409" s="477"/>
      <c r="BQJ409" s="477"/>
      <c r="BQM409" s="477"/>
      <c r="BQR409" s="477"/>
      <c r="BQU409" s="477"/>
      <c r="BQZ409" s="477"/>
      <c r="BRC409" s="477"/>
      <c r="BRH409" s="477"/>
      <c r="BRK409" s="477"/>
      <c r="BRP409" s="477"/>
      <c r="BRS409" s="477"/>
      <c r="BRX409" s="477"/>
      <c r="BSA409" s="477"/>
      <c r="BSF409" s="477"/>
      <c r="BSI409" s="477"/>
      <c r="BSN409" s="477"/>
      <c r="BSQ409" s="477"/>
      <c r="BSV409" s="477"/>
      <c r="BSY409" s="477"/>
      <c r="BTD409" s="477"/>
      <c r="BTG409" s="477"/>
      <c r="BTL409" s="477"/>
      <c r="BTO409" s="477"/>
      <c r="BTT409" s="477"/>
      <c r="BTW409" s="477"/>
      <c r="BUB409" s="477"/>
      <c r="BUE409" s="477"/>
      <c r="BUJ409" s="477"/>
      <c r="BUM409" s="477"/>
      <c r="BUR409" s="477"/>
      <c r="BUU409" s="477"/>
      <c r="BUZ409" s="477"/>
      <c r="BVC409" s="477"/>
      <c r="BVH409" s="477"/>
      <c r="BVK409" s="477"/>
      <c r="BVP409" s="477"/>
      <c r="BVS409" s="477"/>
      <c r="BVX409" s="477"/>
      <c r="BWA409" s="477"/>
      <c r="BWF409" s="477"/>
      <c r="BWI409" s="477"/>
      <c r="BWN409" s="477"/>
      <c r="BWQ409" s="477"/>
      <c r="BWV409" s="477"/>
      <c r="BWY409" s="477"/>
      <c r="BXD409" s="477"/>
      <c r="BXG409" s="477"/>
      <c r="BXL409" s="477"/>
      <c r="BXO409" s="477"/>
      <c r="BXT409" s="477"/>
      <c r="BXW409" s="477"/>
      <c r="BYB409" s="477"/>
      <c r="BYE409" s="477"/>
      <c r="BYJ409" s="477"/>
      <c r="BYM409" s="477"/>
      <c r="BYR409" s="477"/>
      <c r="BYU409" s="477"/>
      <c r="BYZ409" s="477"/>
      <c r="BZC409" s="477"/>
      <c r="BZH409" s="477"/>
      <c r="BZK409" s="477"/>
      <c r="BZP409" s="477"/>
      <c r="BZS409" s="477"/>
      <c r="BZX409" s="477"/>
      <c r="CAA409" s="477"/>
      <c r="CAF409" s="477"/>
      <c r="CAI409" s="477"/>
      <c r="CAN409" s="477"/>
      <c r="CAQ409" s="477"/>
      <c r="CAV409" s="477"/>
      <c r="CAY409" s="477"/>
      <c r="CBD409" s="477"/>
      <c r="CBG409" s="477"/>
      <c r="CBL409" s="477"/>
      <c r="CBO409" s="477"/>
      <c r="CBT409" s="477"/>
      <c r="CBW409" s="477"/>
      <c r="CCB409" s="477"/>
      <c r="CCE409" s="477"/>
      <c r="CCJ409" s="477"/>
      <c r="CCM409" s="477"/>
      <c r="CCR409" s="477"/>
      <c r="CCU409" s="477"/>
      <c r="CCZ409" s="477"/>
      <c r="CDC409" s="477"/>
      <c r="CDH409" s="477"/>
      <c r="CDK409" s="477"/>
      <c r="CDP409" s="477"/>
      <c r="CDS409" s="477"/>
      <c r="CDX409" s="477"/>
      <c r="CEA409" s="477"/>
      <c r="CEF409" s="477"/>
      <c r="CEI409" s="477"/>
      <c r="CEN409" s="477"/>
      <c r="CEQ409" s="477"/>
      <c r="CEV409" s="477"/>
      <c r="CEY409" s="477"/>
      <c r="CFD409" s="477"/>
      <c r="CFG409" s="477"/>
      <c r="CFL409" s="477"/>
      <c r="CFO409" s="477"/>
      <c r="CFT409" s="477"/>
      <c r="CFW409" s="477"/>
      <c r="CGB409" s="477"/>
      <c r="CGE409" s="477"/>
      <c r="CGJ409" s="477"/>
      <c r="CGM409" s="477"/>
      <c r="CGR409" s="477"/>
      <c r="CGU409" s="477"/>
      <c r="CGZ409" s="477"/>
      <c r="CHC409" s="477"/>
      <c r="CHH409" s="477"/>
      <c r="CHK409" s="477"/>
      <c r="CHP409" s="477"/>
      <c r="CHS409" s="477"/>
      <c r="CHX409" s="477"/>
      <c r="CIA409" s="477"/>
      <c r="CIF409" s="477"/>
      <c r="CII409" s="477"/>
      <c r="CIN409" s="477"/>
      <c r="CIQ409" s="477"/>
      <c r="CIV409" s="477"/>
      <c r="CIY409" s="477"/>
      <c r="CJD409" s="477"/>
      <c r="CJG409" s="477"/>
      <c r="CJL409" s="477"/>
      <c r="CJO409" s="477"/>
      <c r="CJT409" s="477"/>
      <c r="CJW409" s="477"/>
      <c r="CKB409" s="477"/>
      <c r="CKE409" s="477"/>
      <c r="CKJ409" s="477"/>
      <c r="CKM409" s="477"/>
      <c r="CKR409" s="477"/>
      <c r="CKU409" s="477"/>
      <c r="CKZ409" s="477"/>
      <c r="CLC409" s="477"/>
      <c r="CLH409" s="477"/>
      <c r="CLK409" s="477"/>
      <c r="CLP409" s="477"/>
      <c r="CLS409" s="477"/>
      <c r="CLX409" s="477"/>
      <c r="CMA409" s="477"/>
      <c r="CMF409" s="477"/>
      <c r="CMI409" s="477"/>
      <c r="CMN409" s="477"/>
      <c r="CMQ409" s="477"/>
      <c r="CMV409" s="477"/>
      <c r="CMY409" s="477"/>
      <c r="CND409" s="477"/>
      <c r="CNG409" s="477"/>
      <c r="CNL409" s="477"/>
      <c r="CNO409" s="477"/>
      <c r="CNT409" s="477"/>
      <c r="CNW409" s="477"/>
      <c r="COB409" s="477"/>
      <c r="COE409" s="477"/>
      <c r="COJ409" s="477"/>
      <c r="COM409" s="477"/>
      <c r="COR409" s="477"/>
      <c r="COU409" s="477"/>
      <c r="COZ409" s="477"/>
      <c r="CPC409" s="477"/>
      <c r="CPH409" s="477"/>
      <c r="CPK409" s="477"/>
      <c r="CPP409" s="477"/>
      <c r="CPS409" s="477"/>
      <c r="CPX409" s="477"/>
      <c r="CQA409" s="477"/>
      <c r="CQF409" s="477"/>
      <c r="CQI409" s="477"/>
      <c r="CQN409" s="477"/>
      <c r="CQQ409" s="477"/>
      <c r="CQV409" s="477"/>
      <c r="CQY409" s="477"/>
      <c r="CRD409" s="477"/>
      <c r="CRG409" s="477"/>
      <c r="CRL409" s="477"/>
      <c r="CRO409" s="477"/>
      <c r="CRT409" s="477"/>
      <c r="CRW409" s="477"/>
      <c r="CSB409" s="477"/>
      <c r="CSE409" s="477"/>
      <c r="CSJ409" s="477"/>
      <c r="CSM409" s="477"/>
      <c r="CSR409" s="477"/>
      <c r="CSU409" s="477"/>
      <c r="CSZ409" s="477"/>
      <c r="CTC409" s="477"/>
      <c r="CTH409" s="477"/>
      <c r="CTK409" s="477"/>
      <c r="CTP409" s="477"/>
      <c r="CTS409" s="477"/>
      <c r="CTX409" s="477"/>
      <c r="CUA409" s="477"/>
      <c r="CUF409" s="477"/>
      <c r="CUI409" s="477"/>
      <c r="CUN409" s="477"/>
      <c r="CUQ409" s="477"/>
      <c r="CUV409" s="477"/>
      <c r="CUY409" s="477"/>
      <c r="CVD409" s="477"/>
      <c r="CVG409" s="477"/>
      <c r="CVL409" s="477"/>
      <c r="CVO409" s="477"/>
      <c r="CVT409" s="477"/>
      <c r="CVW409" s="477"/>
      <c r="CWB409" s="477"/>
      <c r="CWE409" s="477"/>
      <c r="CWJ409" s="477"/>
      <c r="CWM409" s="477"/>
      <c r="CWR409" s="477"/>
      <c r="CWU409" s="477"/>
      <c r="CWZ409" s="477"/>
      <c r="CXC409" s="477"/>
      <c r="CXH409" s="477"/>
      <c r="CXK409" s="477"/>
      <c r="CXP409" s="477"/>
      <c r="CXS409" s="477"/>
      <c r="CXX409" s="477"/>
      <c r="CYA409" s="477"/>
      <c r="CYF409" s="477"/>
      <c r="CYI409" s="477"/>
      <c r="CYN409" s="477"/>
      <c r="CYQ409" s="477"/>
      <c r="CYV409" s="477"/>
      <c r="CYY409" s="477"/>
      <c r="CZD409" s="477"/>
      <c r="CZG409" s="477"/>
      <c r="CZL409" s="477"/>
      <c r="CZO409" s="477"/>
      <c r="CZT409" s="477"/>
      <c r="CZW409" s="477"/>
      <c r="DAB409" s="477"/>
      <c r="DAE409" s="477"/>
      <c r="DAJ409" s="477"/>
      <c r="DAM409" s="477"/>
      <c r="DAR409" s="477"/>
      <c r="DAU409" s="477"/>
      <c r="DAZ409" s="477"/>
      <c r="DBC409" s="477"/>
      <c r="DBH409" s="477"/>
      <c r="DBK409" s="477"/>
      <c r="DBP409" s="477"/>
      <c r="DBS409" s="477"/>
      <c r="DBX409" s="477"/>
      <c r="DCA409" s="477"/>
      <c r="DCF409" s="477"/>
      <c r="DCI409" s="477"/>
      <c r="DCN409" s="477"/>
      <c r="DCQ409" s="477"/>
      <c r="DCV409" s="477"/>
      <c r="DCY409" s="477"/>
      <c r="DDD409" s="477"/>
      <c r="DDG409" s="477"/>
      <c r="DDL409" s="477"/>
      <c r="DDO409" s="477"/>
      <c r="DDT409" s="477"/>
      <c r="DDW409" s="477"/>
      <c r="DEB409" s="477"/>
      <c r="DEE409" s="477"/>
      <c r="DEJ409" s="477"/>
      <c r="DEM409" s="477"/>
      <c r="DER409" s="477"/>
      <c r="DEU409" s="477"/>
      <c r="DEZ409" s="477"/>
      <c r="DFC409" s="477"/>
      <c r="DFH409" s="477"/>
      <c r="DFK409" s="477"/>
      <c r="DFP409" s="477"/>
      <c r="DFS409" s="477"/>
      <c r="DFX409" s="477"/>
      <c r="DGA409" s="477"/>
      <c r="DGF409" s="477"/>
      <c r="DGI409" s="477"/>
      <c r="DGN409" s="477"/>
      <c r="DGQ409" s="477"/>
      <c r="DGV409" s="477"/>
      <c r="DGY409" s="477"/>
      <c r="DHD409" s="477"/>
      <c r="DHG409" s="477"/>
      <c r="DHL409" s="477"/>
      <c r="DHO409" s="477"/>
      <c r="DHT409" s="477"/>
      <c r="DHW409" s="477"/>
      <c r="DIB409" s="477"/>
      <c r="DIE409" s="477"/>
      <c r="DIJ409" s="477"/>
      <c r="DIM409" s="477"/>
      <c r="DIR409" s="477"/>
      <c r="DIU409" s="477"/>
      <c r="DIZ409" s="477"/>
      <c r="DJC409" s="477"/>
      <c r="DJH409" s="477"/>
      <c r="DJK409" s="477"/>
      <c r="DJP409" s="477"/>
      <c r="DJS409" s="477"/>
      <c r="DJX409" s="477"/>
      <c r="DKA409" s="477"/>
      <c r="DKF409" s="477"/>
      <c r="DKI409" s="477"/>
      <c r="DKN409" s="477"/>
      <c r="DKQ409" s="477"/>
      <c r="DKV409" s="477"/>
      <c r="DKY409" s="477"/>
      <c r="DLD409" s="477"/>
      <c r="DLG409" s="477"/>
      <c r="DLL409" s="477"/>
      <c r="DLO409" s="477"/>
      <c r="DLT409" s="477"/>
      <c r="DLW409" s="477"/>
      <c r="DMB409" s="477"/>
      <c r="DME409" s="477"/>
      <c r="DMJ409" s="477"/>
      <c r="DMM409" s="477"/>
      <c r="DMR409" s="477"/>
      <c r="DMU409" s="477"/>
      <c r="DMZ409" s="477"/>
      <c r="DNC409" s="477"/>
      <c r="DNH409" s="477"/>
      <c r="DNK409" s="477"/>
      <c r="DNP409" s="477"/>
      <c r="DNS409" s="477"/>
      <c r="DNX409" s="477"/>
      <c r="DOA409" s="477"/>
      <c r="DOF409" s="477"/>
      <c r="DOI409" s="477"/>
      <c r="DON409" s="477"/>
      <c r="DOQ409" s="477"/>
      <c r="DOV409" s="477"/>
      <c r="DOY409" s="477"/>
      <c r="DPD409" s="477"/>
      <c r="DPG409" s="477"/>
      <c r="DPL409" s="477"/>
      <c r="DPO409" s="477"/>
      <c r="DPT409" s="477"/>
      <c r="DPW409" s="477"/>
      <c r="DQB409" s="477"/>
      <c r="DQE409" s="477"/>
      <c r="DQJ409" s="477"/>
      <c r="DQM409" s="477"/>
      <c r="DQR409" s="477"/>
      <c r="DQU409" s="477"/>
      <c r="DQZ409" s="477"/>
      <c r="DRC409" s="477"/>
      <c r="DRH409" s="477"/>
      <c r="DRK409" s="477"/>
      <c r="DRP409" s="477"/>
      <c r="DRS409" s="477"/>
      <c r="DRX409" s="477"/>
      <c r="DSA409" s="477"/>
      <c r="DSF409" s="477"/>
      <c r="DSI409" s="477"/>
      <c r="DSN409" s="477"/>
      <c r="DSQ409" s="477"/>
      <c r="DSV409" s="477"/>
      <c r="DSY409" s="477"/>
      <c r="DTD409" s="477"/>
      <c r="DTG409" s="477"/>
      <c r="DTL409" s="477"/>
      <c r="DTO409" s="477"/>
      <c r="DTT409" s="477"/>
      <c r="DTW409" s="477"/>
      <c r="DUB409" s="477"/>
      <c r="DUE409" s="477"/>
      <c r="DUJ409" s="477"/>
      <c r="DUM409" s="477"/>
      <c r="DUR409" s="477"/>
      <c r="DUU409" s="477"/>
      <c r="DUZ409" s="477"/>
      <c r="DVC409" s="477"/>
      <c r="DVH409" s="477"/>
      <c r="DVK409" s="477"/>
      <c r="DVP409" s="477"/>
      <c r="DVS409" s="477"/>
      <c r="DVX409" s="477"/>
      <c r="DWA409" s="477"/>
      <c r="DWF409" s="477"/>
      <c r="DWI409" s="477"/>
      <c r="DWN409" s="477"/>
      <c r="DWQ409" s="477"/>
      <c r="DWV409" s="477"/>
      <c r="DWY409" s="477"/>
      <c r="DXD409" s="477"/>
      <c r="DXG409" s="477"/>
      <c r="DXL409" s="477"/>
      <c r="DXO409" s="477"/>
      <c r="DXT409" s="477"/>
      <c r="DXW409" s="477"/>
      <c r="DYB409" s="477"/>
      <c r="DYE409" s="477"/>
      <c r="DYJ409" s="477"/>
      <c r="DYM409" s="477"/>
      <c r="DYR409" s="477"/>
      <c r="DYU409" s="477"/>
      <c r="DYZ409" s="477"/>
      <c r="DZC409" s="477"/>
      <c r="DZH409" s="477"/>
      <c r="DZK409" s="477"/>
      <c r="DZP409" s="477"/>
      <c r="DZS409" s="477"/>
      <c r="DZX409" s="477"/>
      <c r="EAA409" s="477"/>
      <c r="EAF409" s="477"/>
      <c r="EAI409" s="477"/>
      <c r="EAN409" s="477"/>
      <c r="EAQ409" s="477"/>
      <c r="EAV409" s="477"/>
      <c r="EAY409" s="477"/>
      <c r="EBD409" s="477"/>
      <c r="EBG409" s="477"/>
      <c r="EBL409" s="477"/>
      <c r="EBO409" s="477"/>
      <c r="EBT409" s="477"/>
      <c r="EBW409" s="477"/>
      <c r="ECB409" s="477"/>
      <c r="ECE409" s="477"/>
      <c r="ECJ409" s="477"/>
      <c r="ECM409" s="477"/>
      <c r="ECR409" s="477"/>
      <c r="ECU409" s="477"/>
      <c r="ECZ409" s="477"/>
      <c r="EDC409" s="477"/>
      <c r="EDH409" s="477"/>
      <c r="EDK409" s="477"/>
      <c r="EDP409" s="477"/>
      <c r="EDS409" s="477"/>
      <c r="EDX409" s="477"/>
      <c r="EEA409" s="477"/>
      <c r="EEF409" s="477"/>
      <c r="EEI409" s="477"/>
      <c r="EEN409" s="477"/>
      <c r="EEQ409" s="477"/>
      <c r="EEV409" s="477"/>
      <c r="EEY409" s="477"/>
      <c r="EFD409" s="477"/>
      <c r="EFG409" s="477"/>
      <c r="EFL409" s="477"/>
      <c r="EFO409" s="477"/>
      <c r="EFT409" s="477"/>
      <c r="EFW409" s="477"/>
      <c r="EGB409" s="477"/>
      <c r="EGE409" s="477"/>
      <c r="EGJ409" s="477"/>
      <c r="EGM409" s="477"/>
      <c r="EGR409" s="477"/>
      <c r="EGU409" s="477"/>
      <c r="EGZ409" s="477"/>
      <c r="EHC409" s="477"/>
      <c r="EHH409" s="477"/>
      <c r="EHK409" s="477"/>
      <c r="EHP409" s="477"/>
      <c r="EHS409" s="477"/>
      <c r="EHX409" s="477"/>
      <c r="EIA409" s="477"/>
      <c r="EIF409" s="477"/>
      <c r="EII409" s="477"/>
      <c r="EIN409" s="477"/>
      <c r="EIQ409" s="477"/>
      <c r="EIV409" s="477"/>
      <c r="EIY409" s="477"/>
      <c r="EJD409" s="477"/>
      <c r="EJG409" s="477"/>
      <c r="EJL409" s="477"/>
      <c r="EJO409" s="477"/>
      <c r="EJT409" s="477"/>
      <c r="EJW409" s="477"/>
      <c r="EKB409" s="477"/>
      <c r="EKE409" s="477"/>
      <c r="EKJ409" s="477"/>
      <c r="EKM409" s="477"/>
      <c r="EKR409" s="477"/>
      <c r="EKU409" s="477"/>
      <c r="EKZ409" s="477"/>
      <c r="ELC409" s="477"/>
      <c r="ELH409" s="477"/>
      <c r="ELK409" s="477"/>
      <c r="ELP409" s="477"/>
      <c r="ELS409" s="477"/>
      <c r="ELX409" s="477"/>
      <c r="EMA409" s="477"/>
      <c r="EMF409" s="477"/>
      <c r="EMI409" s="477"/>
      <c r="EMN409" s="477"/>
      <c r="EMQ409" s="477"/>
      <c r="EMV409" s="477"/>
      <c r="EMY409" s="477"/>
      <c r="END409" s="477"/>
      <c r="ENG409" s="477"/>
      <c r="ENL409" s="477"/>
      <c r="ENO409" s="477"/>
      <c r="ENT409" s="477"/>
      <c r="ENW409" s="477"/>
      <c r="EOB409" s="477"/>
      <c r="EOE409" s="477"/>
      <c r="EOJ409" s="477"/>
      <c r="EOM409" s="477"/>
      <c r="EOR409" s="477"/>
      <c r="EOU409" s="477"/>
      <c r="EOZ409" s="477"/>
      <c r="EPC409" s="477"/>
      <c r="EPH409" s="477"/>
      <c r="EPK409" s="477"/>
      <c r="EPP409" s="477"/>
      <c r="EPS409" s="477"/>
      <c r="EPX409" s="477"/>
      <c r="EQA409" s="477"/>
      <c r="EQF409" s="477"/>
      <c r="EQI409" s="477"/>
      <c r="EQN409" s="477"/>
      <c r="EQQ409" s="477"/>
      <c r="EQV409" s="477"/>
      <c r="EQY409" s="477"/>
      <c r="ERD409" s="477"/>
      <c r="ERG409" s="477"/>
      <c r="ERL409" s="477"/>
      <c r="ERO409" s="477"/>
      <c r="ERT409" s="477"/>
      <c r="ERW409" s="477"/>
      <c r="ESB409" s="477"/>
      <c r="ESE409" s="477"/>
      <c r="ESJ409" s="477"/>
      <c r="ESM409" s="477"/>
      <c r="ESR409" s="477"/>
      <c r="ESU409" s="477"/>
      <c r="ESZ409" s="477"/>
      <c r="ETC409" s="477"/>
      <c r="ETH409" s="477"/>
      <c r="ETK409" s="477"/>
      <c r="ETP409" s="477"/>
      <c r="ETS409" s="477"/>
      <c r="ETX409" s="477"/>
      <c r="EUA409" s="477"/>
      <c r="EUF409" s="477"/>
      <c r="EUI409" s="477"/>
      <c r="EUN409" s="477"/>
      <c r="EUQ409" s="477"/>
      <c r="EUV409" s="477"/>
      <c r="EUY409" s="477"/>
      <c r="EVD409" s="477"/>
      <c r="EVG409" s="477"/>
      <c r="EVL409" s="477"/>
      <c r="EVO409" s="477"/>
      <c r="EVT409" s="477"/>
      <c r="EVW409" s="477"/>
      <c r="EWB409" s="477"/>
      <c r="EWE409" s="477"/>
      <c r="EWJ409" s="477"/>
      <c r="EWM409" s="477"/>
      <c r="EWR409" s="477"/>
      <c r="EWU409" s="477"/>
      <c r="EWZ409" s="477"/>
      <c r="EXC409" s="477"/>
      <c r="EXH409" s="477"/>
      <c r="EXK409" s="477"/>
      <c r="EXP409" s="477"/>
      <c r="EXS409" s="477"/>
      <c r="EXX409" s="477"/>
      <c r="EYA409" s="477"/>
      <c r="EYF409" s="477"/>
      <c r="EYI409" s="477"/>
      <c r="EYN409" s="477"/>
      <c r="EYQ409" s="477"/>
      <c r="EYV409" s="477"/>
      <c r="EYY409" s="477"/>
      <c r="EZD409" s="477"/>
      <c r="EZG409" s="477"/>
      <c r="EZL409" s="477"/>
      <c r="EZO409" s="477"/>
      <c r="EZT409" s="477"/>
      <c r="EZW409" s="477"/>
      <c r="FAB409" s="477"/>
      <c r="FAE409" s="477"/>
      <c r="FAJ409" s="477"/>
      <c r="FAM409" s="477"/>
      <c r="FAR409" s="477"/>
      <c r="FAU409" s="477"/>
      <c r="FAZ409" s="477"/>
      <c r="FBC409" s="477"/>
      <c r="FBH409" s="477"/>
      <c r="FBK409" s="477"/>
      <c r="FBP409" s="477"/>
      <c r="FBS409" s="477"/>
      <c r="FBX409" s="477"/>
      <c r="FCA409" s="477"/>
      <c r="FCF409" s="477"/>
      <c r="FCI409" s="477"/>
      <c r="FCN409" s="477"/>
      <c r="FCQ409" s="477"/>
      <c r="FCV409" s="477"/>
      <c r="FCY409" s="477"/>
      <c r="FDD409" s="477"/>
      <c r="FDG409" s="477"/>
      <c r="FDL409" s="477"/>
      <c r="FDO409" s="477"/>
      <c r="FDT409" s="477"/>
      <c r="FDW409" s="477"/>
      <c r="FEB409" s="477"/>
      <c r="FEE409" s="477"/>
      <c r="FEJ409" s="477"/>
      <c r="FEM409" s="477"/>
      <c r="FER409" s="477"/>
      <c r="FEU409" s="477"/>
      <c r="FEZ409" s="477"/>
      <c r="FFC409" s="477"/>
      <c r="FFH409" s="477"/>
      <c r="FFK409" s="477"/>
      <c r="FFP409" s="477"/>
      <c r="FFS409" s="477"/>
      <c r="FFX409" s="477"/>
      <c r="FGA409" s="477"/>
      <c r="FGF409" s="477"/>
      <c r="FGI409" s="477"/>
      <c r="FGN409" s="477"/>
      <c r="FGQ409" s="477"/>
      <c r="FGV409" s="477"/>
      <c r="FGY409" s="477"/>
      <c r="FHD409" s="477"/>
      <c r="FHG409" s="477"/>
      <c r="FHL409" s="477"/>
      <c r="FHO409" s="477"/>
      <c r="FHT409" s="477"/>
      <c r="FHW409" s="477"/>
      <c r="FIB409" s="477"/>
      <c r="FIE409" s="477"/>
      <c r="FIJ409" s="477"/>
      <c r="FIM409" s="477"/>
      <c r="FIR409" s="477"/>
      <c r="FIU409" s="477"/>
      <c r="FIZ409" s="477"/>
      <c r="FJC409" s="477"/>
      <c r="FJH409" s="477"/>
      <c r="FJK409" s="477"/>
      <c r="FJP409" s="477"/>
      <c r="FJS409" s="477"/>
      <c r="FJX409" s="477"/>
      <c r="FKA409" s="477"/>
      <c r="FKF409" s="477"/>
      <c r="FKI409" s="477"/>
      <c r="FKN409" s="477"/>
      <c r="FKQ409" s="477"/>
      <c r="FKV409" s="477"/>
      <c r="FKY409" s="477"/>
      <c r="FLD409" s="477"/>
      <c r="FLG409" s="477"/>
      <c r="FLL409" s="477"/>
      <c r="FLO409" s="477"/>
      <c r="FLT409" s="477"/>
      <c r="FLW409" s="477"/>
      <c r="FMB409" s="477"/>
      <c r="FME409" s="477"/>
      <c r="FMJ409" s="477"/>
      <c r="FMM409" s="477"/>
      <c r="FMR409" s="477"/>
      <c r="FMU409" s="477"/>
      <c r="FMZ409" s="477"/>
      <c r="FNC409" s="477"/>
      <c r="FNH409" s="477"/>
      <c r="FNK409" s="477"/>
      <c r="FNP409" s="477"/>
      <c r="FNS409" s="477"/>
      <c r="FNX409" s="477"/>
      <c r="FOA409" s="477"/>
      <c r="FOF409" s="477"/>
      <c r="FOI409" s="477"/>
      <c r="FON409" s="477"/>
      <c r="FOQ409" s="477"/>
      <c r="FOV409" s="477"/>
      <c r="FOY409" s="477"/>
      <c r="FPD409" s="477"/>
      <c r="FPG409" s="477"/>
      <c r="FPL409" s="477"/>
      <c r="FPO409" s="477"/>
      <c r="FPT409" s="477"/>
      <c r="FPW409" s="477"/>
      <c r="FQB409" s="477"/>
      <c r="FQE409" s="477"/>
      <c r="FQJ409" s="477"/>
      <c r="FQM409" s="477"/>
      <c r="FQR409" s="477"/>
      <c r="FQU409" s="477"/>
      <c r="FQZ409" s="477"/>
      <c r="FRC409" s="477"/>
      <c r="FRH409" s="477"/>
      <c r="FRK409" s="477"/>
      <c r="FRP409" s="477"/>
      <c r="FRS409" s="477"/>
      <c r="FRX409" s="477"/>
      <c r="FSA409" s="477"/>
      <c r="FSF409" s="477"/>
      <c r="FSI409" s="477"/>
      <c r="FSN409" s="477"/>
      <c r="FSQ409" s="477"/>
      <c r="FSV409" s="477"/>
      <c r="FSY409" s="477"/>
      <c r="FTD409" s="477"/>
      <c r="FTG409" s="477"/>
      <c r="FTL409" s="477"/>
      <c r="FTO409" s="477"/>
      <c r="FTT409" s="477"/>
      <c r="FTW409" s="477"/>
      <c r="FUB409" s="477"/>
      <c r="FUE409" s="477"/>
      <c r="FUJ409" s="477"/>
      <c r="FUM409" s="477"/>
      <c r="FUR409" s="477"/>
      <c r="FUU409" s="477"/>
      <c r="FUZ409" s="477"/>
      <c r="FVC409" s="477"/>
      <c r="FVH409" s="477"/>
      <c r="FVK409" s="477"/>
      <c r="FVP409" s="477"/>
      <c r="FVS409" s="477"/>
      <c r="FVX409" s="477"/>
      <c r="FWA409" s="477"/>
      <c r="FWF409" s="477"/>
      <c r="FWI409" s="477"/>
      <c r="FWN409" s="477"/>
      <c r="FWQ409" s="477"/>
      <c r="FWV409" s="477"/>
      <c r="FWY409" s="477"/>
      <c r="FXD409" s="477"/>
      <c r="FXG409" s="477"/>
      <c r="FXL409" s="477"/>
      <c r="FXO409" s="477"/>
      <c r="FXT409" s="477"/>
      <c r="FXW409" s="477"/>
      <c r="FYB409" s="477"/>
      <c r="FYE409" s="477"/>
      <c r="FYJ409" s="477"/>
      <c r="FYM409" s="477"/>
      <c r="FYR409" s="477"/>
      <c r="FYU409" s="477"/>
      <c r="FYZ409" s="477"/>
      <c r="FZC409" s="477"/>
      <c r="FZH409" s="477"/>
      <c r="FZK409" s="477"/>
      <c r="FZP409" s="477"/>
      <c r="FZS409" s="477"/>
      <c r="FZX409" s="477"/>
      <c r="GAA409" s="477"/>
      <c r="GAF409" s="477"/>
      <c r="GAI409" s="477"/>
      <c r="GAN409" s="477"/>
      <c r="GAQ409" s="477"/>
      <c r="GAV409" s="477"/>
      <c r="GAY409" s="477"/>
      <c r="GBD409" s="477"/>
      <c r="GBG409" s="477"/>
      <c r="GBL409" s="477"/>
      <c r="GBO409" s="477"/>
      <c r="GBT409" s="477"/>
      <c r="GBW409" s="477"/>
      <c r="GCB409" s="477"/>
      <c r="GCE409" s="477"/>
      <c r="GCJ409" s="477"/>
      <c r="GCM409" s="477"/>
      <c r="GCR409" s="477"/>
      <c r="GCU409" s="477"/>
      <c r="GCZ409" s="477"/>
      <c r="GDC409" s="477"/>
      <c r="GDH409" s="477"/>
      <c r="GDK409" s="477"/>
      <c r="GDP409" s="477"/>
      <c r="GDS409" s="477"/>
      <c r="GDX409" s="477"/>
      <c r="GEA409" s="477"/>
      <c r="GEF409" s="477"/>
      <c r="GEI409" s="477"/>
      <c r="GEN409" s="477"/>
      <c r="GEQ409" s="477"/>
      <c r="GEV409" s="477"/>
      <c r="GEY409" s="477"/>
      <c r="GFD409" s="477"/>
      <c r="GFG409" s="477"/>
      <c r="GFL409" s="477"/>
      <c r="GFO409" s="477"/>
      <c r="GFT409" s="477"/>
      <c r="GFW409" s="477"/>
      <c r="GGB409" s="477"/>
      <c r="GGE409" s="477"/>
      <c r="GGJ409" s="477"/>
      <c r="GGM409" s="477"/>
      <c r="GGR409" s="477"/>
      <c r="GGU409" s="477"/>
      <c r="GGZ409" s="477"/>
      <c r="GHC409" s="477"/>
      <c r="GHH409" s="477"/>
      <c r="GHK409" s="477"/>
      <c r="GHP409" s="477"/>
      <c r="GHS409" s="477"/>
      <c r="GHX409" s="477"/>
      <c r="GIA409" s="477"/>
      <c r="GIF409" s="477"/>
      <c r="GII409" s="477"/>
      <c r="GIN409" s="477"/>
      <c r="GIQ409" s="477"/>
      <c r="GIV409" s="477"/>
      <c r="GIY409" s="477"/>
      <c r="GJD409" s="477"/>
      <c r="GJG409" s="477"/>
      <c r="GJL409" s="477"/>
      <c r="GJO409" s="477"/>
      <c r="GJT409" s="477"/>
      <c r="GJW409" s="477"/>
      <c r="GKB409" s="477"/>
      <c r="GKE409" s="477"/>
      <c r="GKJ409" s="477"/>
      <c r="GKM409" s="477"/>
      <c r="GKR409" s="477"/>
      <c r="GKU409" s="477"/>
      <c r="GKZ409" s="477"/>
      <c r="GLC409" s="477"/>
      <c r="GLH409" s="477"/>
      <c r="GLK409" s="477"/>
      <c r="GLP409" s="477"/>
      <c r="GLS409" s="477"/>
      <c r="GLX409" s="477"/>
      <c r="GMA409" s="477"/>
      <c r="GMF409" s="477"/>
      <c r="GMI409" s="477"/>
      <c r="GMN409" s="477"/>
      <c r="GMQ409" s="477"/>
      <c r="GMV409" s="477"/>
      <c r="GMY409" s="477"/>
      <c r="GND409" s="477"/>
      <c r="GNG409" s="477"/>
      <c r="GNL409" s="477"/>
      <c r="GNO409" s="477"/>
      <c r="GNT409" s="477"/>
      <c r="GNW409" s="477"/>
      <c r="GOB409" s="477"/>
      <c r="GOE409" s="477"/>
      <c r="GOJ409" s="477"/>
      <c r="GOM409" s="477"/>
      <c r="GOR409" s="477"/>
      <c r="GOU409" s="477"/>
      <c r="GOZ409" s="477"/>
      <c r="GPC409" s="477"/>
      <c r="GPH409" s="477"/>
      <c r="GPK409" s="477"/>
      <c r="GPP409" s="477"/>
      <c r="GPS409" s="477"/>
      <c r="GPX409" s="477"/>
      <c r="GQA409" s="477"/>
      <c r="GQF409" s="477"/>
      <c r="GQI409" s="477"/>
      <c r="GQN409" s="477"/>
      <c r="GQQ409" s="477"/>
      <c r="GQV409" s="477"/>
      <c r="GQY409" s="477"/>
      <c r="GRD409" s="477"/>
      <c r="GRG409" s="477"/>
      <c r="GRL409" s="477"/>
      <c r="GRO409" s="477"/>
      <c r="GRT409" s="477"/>
      <c r="GRW409" s="477"/>
      <c r="GSB409" s="477"/>
      <c r="GSE409" s="477"/>
      <c r="GSJ409" s="477"/>
      <c r="GSM409" s="477"/>
      <c r="GSR409" s="477"/>
      <c r="GSU409" s="477"/>
      <c r="GSZ409" s="477"/>
      <c r="GTC409" s="477"/>
      <c r="GTH409" s="477"/>
      <c r="GTK409" s="477"/>
      <c r="GTP409" s="477"/>
      <c r="GTS409" s="477"/>
      <c r="GTX409" s="477"/>
      <c r="GUA409" s="477"/>
      <c r="GUF409" s="477"/>
      <c r="GUI409" s="477"/>
      <c r="GUN409" s="477"/>
      <c r="GUQ409" s="477"/>
      <c r="GUV409" s="477"/>
      <c r="GUY409" s="477"/>
      <c r="GVD409" s="477"/>
      <c r="GVG409" s="477"/>
      <c r="GVL409" s="477"/>
      <c r="GVO409" s="477"/>
      <c r="GVT409" s="477"/>
      <c r="GVW409" s="477"/>
      <c r="GWB409" s="477"/>
      <c r="GWE409" s="477"/>
      <c r="GWJ409" s="477"/>
      <c r="GWM409" s="477"/>
      <c r="GWR409" s="477"/>
      <c r="GWU409" s="477"/>
      <c r="GWZ409" s="477"/>
      <c r="GXC409" s="477"/>
      <c r="GXH409" s="477"/>
      <c r="GXK409" s="477"/>
      <c r="GXP409" s="477"/>
      <c r="GXS409" s="477"/>
      <c r="GXX409" s="477"/>
      <c r="GYA409" s="477"/>
      <c r="GYF409" s="477"/>
      <c r="GYI409" s="477"/>
      <c r="GYN409" s="477"/>
      <c r="GYQ409" s="477"/>
      <c r="GYV409" s="477"/>
      <c r="GYY409" s="477"/>
      <c r="GZD409" s="477"/>
      <c r="GZG409" s="477"/>
      <c r="GZL409" s="477"/>
      <c r="GZO409" s="477"/>
      <c r="GZT409" s="477"/>
      <c r="GZW409" s="477"/>
      <c r="HAB409" s="477"/>
      <c r="HAE409" s="477"/>
      <c r="HAJ409" s="477"/>
      <c r="HAM409" s="477"/>
      <c r="HAR409" s="477"/>
      <c r="HAU409" s="477"/>
      <c r="HAZ409" s="477"/>
      <c r="HBC409" s="477"/>
      <c r="HBH409" s="477"/>
      <c r="HBK409" s="477"/>
      <c r="HBP409" s="477"/>
      <c r="HBS409" s="477"/>
      <c r="HBX409" s="477"/>
      <c r="HCA409" s="477"/>
      <c r="HCF409" s="477"/>
      <c r="HCI409" s="477"/>
      <c r="HCN409" s="477"/>
      <c r="HCQ409" s="477"/>
      <c r="HCV409" s="477"/>
      <c r="HCY409" s="477"/>
      <c r="HDD409" s="477"/>
      <c r="HDG409" s="477"/>
      <c r="HDL409" s="477"/>
      <c r="HDO409" s="477"/>
      <c r="HDT409" s="477"/>
      <c r="HDW409" s="477"/>
      <c r="HEB409" s="477"/>
      <c r="HEE409" s="477"/>
      <c r="HEJ409" s="477"/>
      <c r="HEM409" s="477"/>
      <c r="HER409" s="477"/>
      <c r="HEU409" s="477"/>
      <c r="HEZ409" s="477"/>
      <c r="HFC409" s="477"/>
      <c r="HFH409" s="477"/>
      <c r="HFK409" s="477"/>
      <c r="HFP409" s="477"/>
      <c r="HFS409" s="477"/>
      <c r="HFX409" s="477"/>
      <c r="HGA409" s="477"/>
      <c r="HGF409" s="477"/>
      <c r="HGI409" s="477"/>
      <c r="HGN409" s="477"/>
      <c r="HGQ409" s="477"/>
      <c r="HGV409" s="477"/>
      <c r="HGY409" s="477"/>
      <c r="HHD409" s="477"/>
      <c r="HHG409" s="477"/>
      <c r="HHL409" s="477"/>
      <c r="HHO409" s="477"/>
      <c r="HHT409" s="477"/>
      <c r="HHW409" s="477"/>
      <c r="HIB409" s="477"/>
      <c r="HIE409" s="477"/>
      <c r="HIJ409" s="477"/>
      <c r="HIM409" s="477"/>
      <c r="HIR409" s="477"/>
      <c r="HIU409" s="477"/>
      <c r="HIZ409" s="477"/>
      <c r="HJC409" s="477"/>
      <c r="HJH409" s="477"/>
      <c r="HJK409" s="477"/>
      <c r="HJP409" s="477"/>
      <c r="HJS409" s="477"/>
      <c r="HJX409" s="477"/>
      <c r="HKA409" s="477"/>
      <c r="HKF409" s="477"/>
      <c r="HKI409" s="477"/>
      <c r="HKN409" s="477"/>
      <c r="HKQ409" s="477"/>
      <c r="HKV409" s="477"/>
      <c r="HKY409" s="477"/>
      <c r="HLD409" s="477"/>
      <c r="HLG409" s="477"/>
      <c r="HLL409" s="477"/>
      <c r="HLO409" s="477"/>
      <c r="HLT409" s="477"/>
      <c r="HLW409" s="477"/>
      <c r="HMB409" s="477"/>
      <c r="HME409" s="477"/>
      <c r="HMJ409" s="477"/>
      <c r="HMM409" s="477"/>
      <c r="HMR409" s="477"/>
      <c r="HMU409" s="477"/>
      <c r="HMZ409" s="477"/>
      <c r="HNC409" s="477"/>
      <c r="HNH409" s="477"/>
      <c r="HNK409" s="477"/>
      <c r="HNP409" s="477"/>
      <c r="HNS409" s="477"/>
      <c r="HNX409" s="477"/>
      <c r="HOA409" s="477"/>
      <c r="HOF409" s="477"/>
      <c r="HOI409" s="477"/>
      <c r="HON409" s="477"/>
      <c r="HOQ409" s="477"/>
      <c r="HOV409" s="477"/>
      <c r="HOY409" s="477"/>
      <c r="HPD409" s="477"/>
      <c r="HPG409" s="477"/>
      <c r="HPL409" s="477"/>
      <c r="HPO409" s="477"/>
      <c r="HPT409" s="477"/>
      <c r="HPW409" s="477"/>
      <c r="HQB409" s="477"/>
      <c r="HQE409" s="477"/>
      <c r="HQJ409" s="477"/>
      <c r="HQM409" s="477"/>
      <c r="HQR409" s="477"/>
      <c r="HQU409" s="477"/>
      <c r="HQZ409" s="477"/>
      <c r="HRC409" s="477"/>
      <c r="HRH409" s="477"/>
      <c r="HRK409" s="477"/>
      <c r="HRP409" s="477"/>
      <c r="HRS409" s="477"/>
      <c r="HRX409" s="477"/>
      <c r="HSA409" s="477"/>
      <c r="HSF409" s="477"/>
      <c r="HSI409" s="477"/>
      <c r="HSN409" s="477"/>
      <c r="HSQ409" s="477"/>
      <c r="HSV409" s="477"/>
      <c r="HSY409" s="477"/>
      <c r="HTD409" s="477"/>
      <c r="HTG409" s="477"/>
      <c r="HTL409" s="477"/>
      <c r="HTO409" s="477"/>
      <c r="HTT409" s="477"/>
      <c r="HTW409" s="477"/>
      <c r="HUB409" s="477"/>
      <c r="HUE409" s="477"/>
      <c r="HUJ409" s="477"/>
      <c r="HUM409" s="477"/>
      <c r="HUR409" s="477"/>
      <c r="HUU409" s="477"/>
      <c r="HUZ409" s="477"/>
      <c r="HVC409" s="477"/>
      <c r="HVH409" s="477"/>
      <c r="HVK409" s="477"/>
      <c r="HVP409" s="477"/>
      <c r="HVS409" s="477"/>
      <c r="HVX409" s="477"/>
      <c r="HWA409" s="477"/>
      <c r="HWF409" s="477"/>
      <c r="HWI409" s="477"/>
      <c r="HWN409" s="477"/>
      <c r="HWQ409" s="477"/>
      <c r="HWV409" s="477"/>
      <c r="HWY409" s="477"/>
      <c r="HXD409" s="477"/>
      <c r="HXG409" s="477"/>
      <c r="HXL409" s="477"/>
      <c r="HXO409" s="477"/>
      <c r="HXT409" s="477"/>
      <c r="HXW409" s="477"/>
      <c r="HYB409" s="477"/>
      <c r="HYE409" s="477"/>
      <c r="HYJ409" s="477"/>
      <c r="HYM409" s="477"/>
      <c r="HYR409" s="477"/>
      <c r="HYU409" s="477"/>
      <c r="HYZ409" s="477"/>
      <c r="HZC409" s="477"/>
      <c r="HZH409" s="477"/>
      <c r="HZK409" s="477"/>
      <c r="HZP409" s="477"/>
      <c r="HZS409" s="477"/>
      <c r="HZX409" s="477"/>
      <c r="IAA409" s="477"/>
      <c r="IAF409" s="477"/>
      <c r="IAI409" s="477"/>
      <c r="IAN409" s="477"/>
      <c r="IAQ409" s="477"/>
      <c r="IAV409" s="477"/>
      <c r="IAY409" s="477"/>
      <c r="IBD409" s="477"/>
      <c r="IBG409" s="477"/>
      <c r="IBL409" s="477"/>
      <c r="IBO409" s="477"/>
      <c r="IBT409" s="477"/>
      <c r="IBW409" s="477"/>
      <c r="ICB409" s="477"/>
      <c r="ICE409" s="477"/>
      <c r="ICJ409" s="477"/>
      <c r="ICM409" s="477"/>
      <c r="ICR409" s="477"/>
      <c r="ICU409" s="477"/>
      <c r="ICZ409" s="477"/>
      <c r="IDC409" s="477"/>
      <c r="IDH409" s="477"/>
      <c r="IDK409" s="477"/>
      <c r="IDP409" s="477"/>
      <c r="IDS409" s="477"/>
      <c r="IDX409" s="477"/>
      <c r="IEA409" s="477"/>
      <c r="IEF409" s="477"/>
      <c r="IEI409" s="477"/>
      <c r="IEN409" s="477"/>
      <c r="IEQ409" s="477"/>
      <c r="IEV409" s="477"/>
      <c r="IEY409" s="477"/>
      <c r="IFD409" s="477"/>
      <c r="IFG409" s="477"/>
      <c r="IFL409" s="477"/>
      <c r="IFO409" s="477"/>
      <c r="IFT409" s="477"/>
      <c r="IFW409" s="477"/>
      <c r="IGB409" s="477"/>
      <c r="IGE409" s="477"/>
      <c r="IGJ409" s="477"/>
      <c r="IGM409" s="477"/>
      <c r="IGR409" s="477"/>
      <c r="IGU409" s="477"/>
      <c r="IGZ409" s="477"/>
      <c r="IHC409" s="477"/>
      <c r="IHH409" s="477"/>
      <c r="IHK409" s="477"/>
      <c r="IHP409" s="477"/>
      <c r="IHS409" s="477"/>
      <c r="IHX409" s="477"/>
      <c r="IIA409" s="477"/>
      <c r="IIF409" s="477"/>
      <c r="III409" s="477"/>
      <c r="IIN409" s="477"/>
      <c r="IIQ409" s="477"/>
      <c r="IIV409" s="477"/>
      <c r="IIY409" s="477"/>
      <c r="IJD409" s="477"/>
      <c r="IJG409" s="477"/>
      <c r="IJL409" s="477"/>
      <c r="IJO409" s="477"/>
      <c r="IJT409" s="477"/>
      <c r="IJW409" s="477"/>
      <c r="IKB409" s="477"/>
      <c r="IKE409" s="477"/>
      <c r="IKJ409" s="477"/>
      <c r="IKM409" s="477"/>
      <c r="IKR409" s="477"/>
      <c r="IKU409" s="477"/>
      <c r="IKZ409" s="477"/>
      <c r="ILC409" s="477"/>
      <c r="ILH409" s="477"/>
      <c r="ILK409" s="477"/>
      <c r="ILP409" s="477"/>
      <c r="ILS409" s="477"/>
      <c r="ILX409" s="477"/>
      <c r="IMA409" s="477"/>
      <c r="IMF409" s="477"/>
      <c r="IMI409" s="477"/>
      <c r="IMN409" s="477"/>
      <c r="IMQ409" s="477"/>
      <c r="IMV409" s="477"/>
      <c r="IMY409" s="477"/>
      <c r="IND409" s="477"/>
      <c r="ING409" s="477"/>
      <c r="INL409" s="477"/>
      <c r="INO409" s="477"/>
      <c r="INT409" s="477"/>
      <c r="INW409" s="477"/>
      <c r="IOB409" s="477"/>
      <c r="IOE409" s="477"/>
      <c r="IOJ409" s="477"/>
      <c r="IOM409" s="477"/>
      <c r="IOR409" s="477"/>
      <c r="IOU409" s="477"/>
      <c r="IOZ409" s="477"/>
      <c r="IPC409" s="477"/>
      <c r="IPH409" s="477"/>
      <c r="IPK409" s="477"/>
      <c r="IPP409" s="477"/>
      <c r="IPS409" s="477"/>
      <c r="IPX409" s="477"/>
      <c r="IQA409" s="477"/>
      <c r="IQF409" s="477"/>
      <c r="IQI409" s="477"/>
      <c r="IQN409" s="477"/>
      <c r="IQQ409" s="477"/>
      <c r="IQV409" s="477"/>
      <c r="IQY409" s="477"/>
      <c r="IRD409" s="477"/>
      <c r="IRG409" s="477"/>
      <c r="IRL409" s="477"/>
      <c r="IRO409" s="477"/>
      <c r="IRT409" s="477"/>
      <c r="IRW409" s="477"/>
      <c r="ISB409" s="477"/>
      <c r="ISE409" s="477"/>
      <c r="ISJ409" s="477"/>
      <c r="ISM409" s="477"/>
      <c r="ISR409" s="477"/>
      <c r="ISU409" s="477"/>
      <c r="ISZ409" s="477"/>
      <c r="ITC409" s="477"/>
      <c r="ITH409" s="477"/>
      <c r="ITK409" s="477"/>
      <c r="ITP409" s="477"/>
      <c r="ITS409" s="477"/>
      <c r="ITX409" s="477"/>
      <c r="IUA409" s="477"/>
      <c r="IUF409" s="477"/>
      <c r="IUI409" s="477"/>
      <c r="IUN409" s="477"/>
      <c r="IUQ409" s="477"/>
      <c r="IUV409" s="477"/>
      <c r="IUY409" s="477"/>
      <c r="IVD409" s="477"/>
      <c r="IVG409" s="477"/>
      <c r="IVL409" s="477"/>
      <c r="IVO409" s="477"/>
      <c r="IVT409" s="477"/>
      <c r="IVW409" s="477"/>
      <c r="IWB409" s="477"/>
      <c r="IWE409" s="477"/>
      <c r="IWJ409" s="477"/>
      <c r="IWM409" s="477"/>
      <c r="IWR409" s="477"/>
      <c r="IWU409" s="477"/>
      <c r="IWZ409" s="477"/>
      <c r="IXC409" s="477"/>
      <c r="IXH409" s="477"/>
      <c r="IXK409" s="477"/>
      <c r="IXP409" s="477"/>
      <c r="IXS409" s="477"/>
      <c r="IXX409" s="477"/>
      <c r="IYA409" s="477"/>
      <c r="IYF409" s="477"/>
      <c r="IYI409" s="477"/>
      <c r="IYN409" s="477"/>
      <c r="IYQ409" s="477"/>
      <c r="IYV409" s="477"/>
      <c r="IYY409" s="477"/>
      <c r="IZD409" s="477"/>
      <c r="IZG409" s="477"/>
      <c r="IZL409" s="477"/>
      <c r="IZO409" s="477"/>
      <c r="IZT409" s="477"/>
      <c r="IZW409" s="477"/>
      <c r="JAB409" s="477"/>
      <c r="JAE409" s="477"/>
      <c r="JAJ409" s="477"/>
      <c r="JAM409" s="477"/>
      <c r="JAR409" s="477"/>
      <c r="JAU409" s="477"/>
      <c r="JAZ409" s="477"/>
      <c r="JBC409" s="477"/>
      <c r="JBH409" s="477"/>
      <c r="JBK409" s="477"/>
      <c r="JBP409" s="477"/>
      <c r="JBS409" s="477"/>
      <c r="JBX409" s="477"/>
      <c r="JCA409" s="477"/>
      <c r="JCF409" s="477"/>
      <c r="JCI409" s="477"/>
      <c r="JCN409" s="477"/>
      <c r="JCQ409" s="477"/>
      <c r="JCV409" s="477"/>
      <c r="JCY409" s="477"/>
      <c r="JDD409" s="477"/>
      <c r="JDG409" s="477"/>
      <c r="JDL409" s="477"/>
      <c r="JDO409" s="477"/>
      <c r="JDT409" s="477"/>
      <c r="JDW409" s="477"/>
      <c r="JEB409" s="477"/>
      <c r="JEE409" s="477"/>
      <c r="JEJ409" s="477"/>
      <c r="JEM409" s="477"/>
      <c r="JER409" s="477"/>
      <c r="JEU409" s="477"/>
      <c r="JEZ409" s="477"/>
      <c r="JFC409" s="477"/>
      <c r="JFH409" s="477"/>
      <c r="JFK409" s="477"/>
      <c r="JFP409" s="477"/>
      <c r="JFS409" s="477"/>
      <c r="JFX409" s="477"/>
      <c r="JGA409" s="477"/>
      <c r="JGF409" s="477"/>
      <c r="JGI409" s="477"/>
      <c r="JGN409" s="477"/>
      <c r="JGQ409" s="477"/>
      <c r="JGV409" s="477"/>
      <c r="JGY409" s="477"/>
      <c r="JHD409" s="477"/>
      <c r="JHG409" s="477"/>
      <c r="JHL409" s="477"/>
      <c r="JHO409" s="477"/>
      <c r="JHT409" s="477"/>
      <c r="JHW409" s="477"/>
      <c r="JIB409" s="477"/>
      <c r="JIE409" s="477"/>
      <c r="JIJ409" s="477"/>
      <c r="JIM409" s="477"/>
      <c r="JIR409" s="477"/>
      <c r="JIU409" s="477"/>
      <c r="JIZ409" s="477"/>
      <c r="JJC409" s="477"/>
      <c r="JJH409" s="477"/>
      <c r="JJK409" s="477"/>
      <c r="JJP409" s="477"/>
      <c r="JJS409" s="477"/>
      <c r="JJX409" s="477"/>
      <c r="JKA409" s="477"/>
      <c r="JKF409" s="477"/>
      <c r="JKI409" s="477"/>
      <c r="JKN409" s="477"/>
      <c r="JKQ409" s="477"/>
      <c r="JKV409" s="477"/>
      <c r="JKY409" s="477"/>
      <c r="JLD409" s="477"/>
      <c r="JLG409" s="477"/>
      <c r="JLL409" s="477"/>
      <c r="JLO409" s="477"/>
      <c r="JLT409" s="477"/>
      <c r="JLW409" s="477"/>
      <c r="JMB409" s="477"/>
      <c r="JME409" s="477"/>
      <c r="JMJ409" s="477"/>
      <c r="JMM409" s="477"/>
      <c r="JMR409" s="477"/>
      <c r="JMU409" s="477"/>
      <c r="JMZ409" s="477"/>
      <c r="JNC409" s="477"/>
      <c r="JNH409" s="477"/>
      <c r="JNK409" s="477"/>
      <c r="JNP409" s="477"/>
      <c r="JNS409" s="477"/>
      <c r="JNX409" s="477"/>
      <c r="JOA409" s="477"/>
      <c r="JOF409" s="477"/>
      <c r="JOI409" s="477"/>
      <c r="JON409" s="477"/>
      <c r="JOQ409" s="477"/>
      <c r="JOV409" s="477"/>
      <c r="JOY409" s="477"/>
      <c r="JPD409" s="477"/>
      <c r="JPG409" s="477"/>
      <c r="JPL409" s="477"/>
      <c r="JPO409" s="477"/>
      <c r="JPT409" s="477"/>
      <c r="JPW409" s="477"/>
      <c r="JQB409" s="477"/>
      <c r="JQE409" s="477"/>
      <c r="JQJ409" s="477"/>
      <c r="JQM409" s="477"/>
      <c r="JQR409" s="477"/>
      <c r="JQU409" s="477"/>
      <c r="JQZ409" s="477"/>
      <c r="JRC409" s="477"/>
      <c r="JRH409" s="477"/>
      <c r="JRK409" s="477"/>
      <c r="JRP409" s="477"/>
      <c r="JRS409" s="477"/>
      <c r="JRX409" s="477"/>
      <c r="JSA409" s="477"/>
      <c r="JSF409" s="477"/>
      <c r="JSI409" s="477"/>
      <c r="JSN409" s="477"/>
      <c r="JSQ409" s="477"/>
      <c r="JSV409" s="477"/>
      <c r="JSY409" s="477"/>
      <c r="JTD409" s="477"/>
      <c r="JTG409" s="477"/>
      <c r="JTL409" s="477"/>
      <c r="JTO409" s="477"/>
      <c r="JTT409" s="477"/>
      <c r="JTW409" s="477"/>
      <c r="JUB409" s="477"/>
      <c r="JUE409" s="477"/>
      <c r="JUJ409" s="477"/>
      <c r="JUM409" s="477"/>
      <c r="JUR409" s="477"/>
      <c r="JUU409" s="477"/>
      <c r="JUZ409" s="477"/>
      <c r="JVC409" s="477"/>
      <c r="JVH409" s="477"/>
      <c r="JVK409" s="477"/>
      <c r="JVP409" s="477"/>
      <c r="JVS409" s="477"/>
      <c r="JVX409" s="477"/>
      <c r="JWA409" s="477"/>
      <c r="JWF409" s="477"/>
      <c r="JWI409" s="477"/>
      <c r="JWN409" s="477"/>
      <c r="JWQ409" s="477"/>
      <c r="JWV409" s="477"/>
      <c r="JWY409" s="477"/>
      <c r="JXD409" s="477"/>
      <c r="JXG409" s="477"/>
      <c r="JXL409" s="477"/>
      <c r="JXO409" s="477"/>
      <c r="JXT409" s="477"/>
      <c r="JXW409" s="477"/>
      <c r="JYB409" s="477"/>
      <c r="JYE409" s="477"/>
      <c r="JYJ409" s="477"/>
      <c r="JYM409" s="477"/>
      <c r="JYR409" s="477"/>
      <c r="JYU409" s="477"/>
      <c r="JYZ409" s="477"/>
      <c r="JZC409" s="477"/>
      <c r="JZH409" s="477"/>
      <c r="JZK409" s="477"/>
      <c r="JZP409" s="477"/>
      <c r="JZS409" s="477"/>
      <c r="JZX409" s="477"/>
      <c r="KAA409" s="477"/>
      <c r="KAF409" s="477"/>
      <c r="KAI409" s="477"/>
      <c r="KAN409" s="477"/>
      <c r="KAQ409" s="477"/>
      <c r="KAV409" s="477"/>
      <c r="KAY409" s="477"/>
      <c r="KBD409" s="477"/>
      <c r="KBG409" s="477"/>
      <c r="KBL409" s="477"/>
      <c r="KBO409" s="477"/>
      <c r="KBT409" s="477"/>
      <c r="KBW409" s="477"/>
      <c r="KCB409" s="477"/>
      <c r="KCE409" s="477"/>
      <c r="KCJ409" s="477"/>
      <c r="KCM409" s="477"/>
      <c r="KCR409" s="477"/>
      <c r="KCU409" s="477"/>
      <c r="KCZ409" s="477"/>
      <c r="KDC409" s="477"/>
      <c r="KDH409" s="477"/>
      <c r="KDK409" s="477"/>
      <c r="KDP409" s="477"/>
      <c r="KDS409" s="477"/>
      <c r="KDX409" s="477"/>
      <c r="KEA409" s="477"/>
      <c r="KEF409" s="477"/>
      <c r="KEI409" s="477"/>
      <c r="KEN409" s="477"/>
      <c r="KEQ409" s="477"/>
      <c r="KEV409" s="477"/>
      <c r="KEY409" s="477"/>
      <c r="KFD409" s="477"/>
      <c r="KFG409" s="477"/>
      <c r="KFL409" s="477"/>
      <c r="KFO409" s="477"/>
      <c r="KFT409" s="477"/>
      <c r="KFW409" s="477"/>
      <c r="KGB409" s="477"/>
      <c r="KGE409" s="477"/>
      <c r="KGJ409" s="477"/>
      <c r="KGM409" s="477"/>
      <c r="KGR409" s="477"/>
      <c r="KGU409" s="477"/>
      <c r="KGZ409" s="477"/>
      <c r="KHC409" s="477"/>
      <c r="KHH409" s="477"/>
      <c r="KHK409" s="477"/>
      <c r="KHP409" s="477"/>
      <c r="KHS409" s="477"/>
      <c r="KHX409" s="477"/>
      <c r="KIA409" s="477"/>
      <c r="KIF409" s="477"/>
      <c r="KII409" s="477"/>
      <c r="KIN409" s="477"/>
      <c r="KIQ409" s="477"/>
      <c r="KIV409" s="477"/>
      <c r="KIY409" s="477"/>
      <c r="KJD409" s="477"/>
      <c r="KJG409" s="477"/>
      <c r="KJL409" s="477"/>
      <c r="KJO409" s="477"/>
      <c r="KJT409" s="477"/>
      <c r="KJW409" s="477"/>
      <c r="KKB409" s="477"/>
      <c r="KKE409" s="477"/>
      <c r="KKJ409" s="477"/>
      <c r="KKM409" s="477"/>
      <c r="KKR409" s="477"/>
      <c r="KKU409" s="477"/>
      <c r="KKZ409" s="477"/>
      <c r="KLC409" s="477"/>
      <c r="KLH409" s="477"/>
      <c r="KLK409" s="477"/>
      <c r="KLP409" s="477"/>
      <c r="KLS409" s="477"/>
      <c r="KLX409" s="477"/>
      <c r="KMA409" s="477"/>
      <c r="KMF409" s="477"/>
      <c r="KMI409" s="477"/>
      <c r="KMN409" s="477"/>
      <c r="KMQ409" s="477"/>
      <c r="KMV409" s="477"/>
      <c r="KMY409" s="477"/>
      <c r="KND409" s="477"/>
      <c r="KNG409" s="477"/>
      <c r="KNL409" s="477"/>
      <c r="KNO409" s="477"/>
      <c r="KNT409" s="477"/>
      <c r="KNW409" s="477"/>
      <c r="KOB409" s="477"/>
      <c r="KOE409" s="477"/>
      <c r="KOJ409" s="477"/>
      <c r="KOM409" s="477"/>
      <c r="KOR409" s="477"/>
      <c r="KOU409" s="477"/>
      <c r="KOZ409" s="477"/>
      <c r="KPC409" s="477"/>
      <c r="KPH409" s="477"/>
      <c r="KPK409" s="477"/>
      <c r="KPP409" s="477"/>
      <c r="KPS409" s="477"/>
      <c r="KPX409" s="477"/>
      <c r="KQA409" s="477"/>
      <c r="KQF409" s="477"/>
      <c r="KQI409" s="477"/>
      <c r="KQN409" s="477"/>
      <c r="KQQ409" s="477"/>
      <c r="KQV409" s="477"/>
      <c r="KQY409" s="477"/>
      <c r="KRD409" s="477"/>
      <c r="KRG409" s="477"/>
      <c r="KRL409" s="477"/>
      <c r="KRO409" s="477"/>
      <c r="KRT409" s="477"/>
      <c r="KRW409" s="477"/>
      <c r="KSB409" s="477"/>
      <c r="KSE409" s="477"/>
      <c r="KSJ409" s="477"/>
      <c r="KSM409" s="477"/>
      <c r="KSR409" s="477"/>
      <c r="KSU409" s="477"/>
      <c r="KSZ409" s="477"/>
      <c r="KTC409" s="477"/>
      <c r="KTH409" s="477"/>
      <c r="KTK409" s="477"/>
      <c r="KTP409" s="477"/>
      <c r="KTS409" s="477"/>
      <c r="KTX409" s="477"/>
      <c r="KUA409" s="477"/>
      <c r="KUF409" s="477"/>
      <c r="KUI409" s="477"/>
      <c r="KUN409" s="477"/>
      <c r="KUQ409" s="477"/>
      <c r="KUV409" s="477"/>
      <c r="KUY409" s="477"/>
      <c r="KVD409" s="477"/>
      <c r="KVG409" s="477"/>
      <c r="KVL409" s="477"/>
      <c r="KVO409" s="477"/>
      <c r="KVT409" s="477"/>
      <c r="KVW409" s="477"/>
      <c r="KWB409" s="477"/>
      <c r="KWE409" s="477"/>
      <c r="KWJ409" s="477"/>
      <c r="KWM409" s="477"/>
      <c r="KWR409" s="477"/>
      <c r="KWU409" s="477"/>
      <c r="KWZ409" s="477"/>
      <c r="KXC409" s="477"/>
      <c r="KXH409" s="477"/>
      <c r="KXK409" s="477"/>
      <c r="KXP409" s="477"/>
      <c r="KXS409" s="477"/>
      <c r="KXX409" s="477"/>
      <c r="KYA409" s="477"/>
      <c r="KYF409" s="477"/>
      <c r="KYI409" s="477"/>
      <c r="KYN409" s="477"/>
      <c r="KYQ409" s="477"/>
      <c r="KYV409" s="477"/>
      <c r="KYY409" s="477"/>
      <c r="KZD409" s="477"/>
      <c r="KZG409" s="477"/>
      <c r="KZL409" s="477"/>
      <c r="KZO409" s="477"/>
      <c r="KZT409" s="477"/>
      <c r="KZW409" s="477"/>
      <c r="LAB409" s="477"/>
      <c r="LAE409" s="477"/>
      <c r="LAJ409" s="477"/>
      <c r="LAM409" s="477"/>
      <c r="LAR409" s="477"/>
      <c r="LAU409" s="477"/>
      <c r="LAZ409" s="477"/>
      <c r="LBC409" s="477"/>
      <c r="LBH409" s="477"/>
      <c r="LBK409" s="477"/>
      <c r="LBP409" s="477"/>
      <c r="LBS409" s="477"/>
      <c r="LBX409" s="477"/>
      <c r="LCA409" s="477"/>
      <c r="LCF409" s="477"/>
      <c r="LCI409" s="477"/>
      <c r="LCN409" s="477"/>
      <c r="LCQ409" s="477"/>
      <c r="LCV409" s="477"/>
      <c r="LCY409" s="477"/>
      <c r="LDD409" s="477"/>
      <c r="LDG409" s="477"/>
      <c r="LDL409" s="477"/>
      <c r="LDO409" s="477"/>
      <c r="LDT409" s="477"/>
      <c r="LDW409" s="477"/>
      <c r="LEB409" s="477"/>
      <c r="LEE409" s="477"/>
      <c r="LEJ409" s="477"/>
      <c r="LEM409" s="477"/>
      <c r="LER409" s="477"/>
      <c r="LEU409" s="477"/>
      <c r="LEZ409" s="477"/>
      <c r="LFC409" s="477"/>
      <c r="LFH409" s="477"/>
      <c r="LFK409" s="477"/>
      <c r="LFP409" s="477"/>
      <c r="LFS409" s="477"/>
      <c r="LFX409" s="477"/>
      <c r="LGA409" s="477"/>
      <c r="LGF409" s="477"/>
      <c r="LGI409" s="477"/>
      <c r="LGN409" s="477"/>
      <c r="LGQ409" s="477"/>
      <c r="LGV409" s="477"/>
      <c r="LGY409" s="477"/>
      <c r="LHD409" s="477"/>
      <c r="LHG409" s="477"/>
      <c r="LHL409" s="477"/>
      <c r="LHO409" s="477"/>
      <c r="LHT409" s="477"/>
      <c r="LHW409" s="477"/>
      <c r="LIB409" s="477"/>
      <c r="LIE409" s="477"/>
      <c r="LIJ409" s="477"/>
      <c r="LIM409" s="477"/>
      <c r="LIR409" s="477"/>
      <c r="LIU409" s="477"/>
      <c r="LIZ409" s="477"/>
      <c r="LJC409" s="477"/>
      <c r="LJH409" s="477"/>
      <c r="LJK409" s="477"/>
      <c r="LJP409" s="477"/>
      <c r="LJS409" s="477"/>
      <c r="LJX409" s="477"/>
      <c r="LKA409" s="477"/>
      <c r="LKF409" s="477"/>
      <c r="LKI409" s="477"/>
      <c r="LKN409" s="477"/>
      <c r="LKQ409" s="477"/>
      <c r="LKV409" s="477"/>
      <c r="LKY409" s="477"/>
      <c r="LLD409" s="477"/>
      <c r="LLG409" s="477"/>
      <c r="LLL409" s="477"/>
      <c r="LLO409" s="477"/>
      <c r="LLT409" s="477"/>
      <c r="LLW409" s="477"/>
      <c r="LMB409" s="477"/>
      <c r="LME409" s="477"/>
      <c r="LMJ409" s="477"/>
      <c r="LMM409" s="477"/>
      <c r="LMR409" s="477"/>
      <c r="LMU409" s="477"/>
      <c r="LMZ409" s="477"/>
      <c r="LNC409" s="477"/>
      <c r="LNH409" s="477"/>
      <c r="LNK409" s="477"/>
      <c r="LNP409" s="477"/>
      <c r="LNS409" s="477"/>
      <c r="LNX409" s="477"/>
      <c r="LOA409" s="477"/>
      <c r="LOF409" s="477"/>
      <c r="LOI409" s="477"/>
      <c r="LON409" s="477"/>
      <c r="LOQ409" s="477"/>
      <c r="LOV409" s="477"/>
      <c r="LOY409" s="477"/>
      <c r="LPD409" s="477"/>
      <c r="LPG409" s="477"/>
      <c r="LPL409" s="477"/>
      <c r="LPO409" s="477"/>
      <c r="LPT409" s="477"/>
      <c r="LPW409" s="477"/>
      <c r="LQB409" s="477"/>
      <c r="LQE409" s="477"/>
      <c r="LQJ409" s="477"/>
      <c r="LQM409" s="477"/>
      <c r="LQR409" s="477"/>
      <c r="LQU409" s="477"/>
      <c r="LQZ409" s="477"/>
      <c r="LRC409" s="477"/>
      <c r="LRH409" s="477"/>
      <c r="LRK409" s="477"/>
      <c r="LRP409" s="477"/>
      <c r="LRS409" s="477"/>
      <c r="LRX409" s="477"/>
      <c r="LSA409" s="477"/>
      <c r="LSF409" s="477"/>
      <c r="LSI409" s="477"/>
      <c r="LSN409" s="477"/>
      <c r="LSQ409" s="477"/>
      <c r="LSV409" s="477"/>
      <c r="LSY409" s="477"/>
      <c r="LTD409" s="477"/>
      <c r="LTG409" s="477"/>
      <c r="LTL409" s="477"/>
      <c r="LTO409" s="477"/>
      <c r="LTT409" s="477"/>
      <c r="LTW409" s="477"/>
      <c r="LUB409" s="477"/>
      <c r="LUE409" s="477"/>
      <c r="LUJ409" s="477"/>
      <c r="LUM409" s="477"/>
      <c r="LUR409" s="477"/>
      <c r="LUU409" s="477"/>
      <c r="LUZ409" s="477"/>
      <c r="LVC409" s="477"/>
      <c r="LVH409" s="477"/>
      <c r="LVK409" s="477"/>
      <c r="LVP409" s="477"/>
      <c r="LVS409" s="477"/>
      <c r="LVX409" s="477"/>
      <c r="LWA409" s="477"/>
      <c r="LWF409" s="477"/>
      <c r="LWI409" s="477"/>
      <c r="LWN409" s="477"/>
      <c r="LWQ409" s="477"/>
      <c r="LWV409" s="477"/>
      <c r="LWY409" s="477"/>
      <c r="LXD409" s="477"/>
      <c r="LXG409" s="477"/>
      <c r="LXL409" s="477"/>
      <c r="LXO409" s="477"/>
      <c r="LXT409" s="477"/>
      <c r="LXW409" s="477"/>
      <c r="LYB409" s="477"/>
      <c r="LYE409" s="477"/>
      <c r="LYJ409" s="477"/>
      <c r="LYM409" s="477"/>
      <c r="LYR409" s="477"/>
      <c r="LYU409" s="477"/>
      <c r="LYZ409" s="477"/>
      <c r="LZC409" s="477"/>
      <c r="LZH409" s="477"/>
      <c r="LZK409" s="477"/>
      <c r="LZP409" s="477"/>
      <c r="LZS409" s="477"/>
      <c r="LZX409" s="477"/>
      <c r="MAA409" s="477"/>
      <c r="MAF409" s="477"/>
      <c r="MAI409" s="477"/>
      <c r="MAN409" s="477"/>
      <c r="MAQ409" s="477"/>
      <c r="MAV409" s="477"/>
      <c r="MAY409" s="477"/>
      <c r="MBD409" s="477"/>
      <c r="MBG409" s="477"/>
      <c r="MBL409" s="477"/>
      <c r="MBO409" s="477"/>
      <c r="MBT409" s="477"/>
      <c r="MBW409" s="477"/>
      <c r="MCB409" s="477"/>
      <c r="MCE409" s="477"/>
      <c r="MCJ409" s="477"/>
      <c r="MCM409" s="477"/>
      <c r="MCR409" s="477"/>
      <c r="MCU409" s="477"/>
      <c r="MCZ409" s="477"/>
      <c r="MDC409" s="477"/>
      <c r="MDH409" s="477"/>
      <c r="MDK409" s="477"/>
      <c r="MDP409" s="477"/>
      <c r="MDS409" s="477"/>
      <c r="MDX409" s="477"/>
      <c r="MEA409" s="477"/>
      <c r="MEF409" s="477"/>
      <c r="MEI409" s="477"/>
      <c r="MEN409" s="477"/>
      <c r="MEQ409" s="477"/>
      <c r="MEV409" s="477"/>
      <c r="MEY409" s="477"/>
      <c r="MFD409" s="477"/>
      <c r="MFG409" s="477"/>
      <c r="MFL409" s="477"/>
      <c r="MFO409" s="477"/>
      <c r="MFT409" s="477"/>
      <c r="MFW409" s="477"/>
      <c r="MGB409" s="477"/>
      <c r="MGE409" s="477"/>
      <c r="MGJ409" s="477"/>
      <c r="MGM409" s="477"/>
      <c r="MGR409" s="477"/>
      <c r="MGU409" s="477"/>
      <c r="MGZ409" s="477"/>
      <c r="MHC409" s="477"/>
      <c r="MHH409" s="477"/>
      <c r="MHK409" s="477"/>
      <c r="MHP409" s="477"/>
      <c r="MHS409" s="477"/>
      <c r="MHX409" s="477"/>
      <c r="MIA409" s="477"/>
      <c r="MIF409" s="477"/>
      <c r="MII409" s="477"/>
      <c r="MIN409" s="477"/>
      <c r="MIQ409" s="477"/>
      <c r="MIV409" s="477"/>
      <c r="MIY409" s="477"/>
      <c r="MJD409" s="477"/>
      <c r="MJG409" s="477"/>
      <c r="MJL409" s="477"/>
      <c r="MJO409" s="477"/>
      <c r="MJT409" s="477"/>
      <c r="MJW409" s="477"/>
      <c r="MKB409" s="477"/>
      <c r="MKE409" s="477"/>
      <c r="MKJ409" s="477"/>
      <c r="MKM409" s="477"/>
      <c r="MKR409" s="477"/>
      <c r="MKU409" s="477"/>
      <c r="MKZ409" s="477"/>
      <c r="MLC409" s="477"/>
      <c r="MLH409" s="477"/>
      <c r="MLK409" s="477"/>
      <c r="MLP409" s="477"/>
      <c r="MLS409" s="477"/>
      <c r="MLX409" s="477"/>
      <c r="MMA409" s="477"/>
      <c r="MMF409" s="477"/>
      <c r="MMI409" s="477"/>
      <c r="MMN409" s="477"/>
      <c r="MMQ409" s="477"/>
      <c r="MMV409" s="477"/>
      <c r="MMY409" s="477"/>
      <c r="MND409" s="477"/>
      <c r="MNG409" s="477"/>
      <c r="MNL409" s="477"/>
      <c r="MNO409" s="477"/>
      <c r="MNT409" s="477"/>
      <c r="MNW409" s="477"/>
      <c r="MOB409" s="477"/>
      <c r="MOE409" s="477"/>
      <c r="MOJ409" s="477"/>
      <c r="MOM409" s="477"/>
      <c r="MOR409" s="477"/>
      <c r="MOU409" s="477"/>
      <c r="MOZ409" s="477"/>
      <c r="MPC409" s="477"/>
      <c r="MPH409" s="477"/>
      <c r="MPK409" s="477"/>
      <c r="MPP409" s="477"/>
      <c r="MPS409" s="477"/>
      <c r="MPX409" s="477"/>
      <c r="MQA409" s="477"/>
      <c r="MQF409" s="477"/>
      <c r="MQI409" s="477"/>
      <c r="MQN409" s="477"/>
      <c r="MQQ409" s="477"/>
      <c r="MQV409" s="477"/>
      <c r="MQY409" s="477"/>
      <c r="MRD409" s="477"/>
      <c r="MRG409" s="477"/>
      <c r="MRL409" s="477"/>
      <c r="MRO409" s="477"/>
      <c r="MRT409" s="477"/>
      <c r="MRW409" s="477"/>
      <c r="MSB409" s="477"/>
      <c r="MSE409" s="477"/>
      <c r="MSJ409" s="477"/>
      <c r="MSM409" s="477"/>
      <c r="MSR409" s="477"/>
      <c r="MSU409" s="477"/>
      <c r="MSZ409" s="477"/>
      <c r="MTC409" s="477"/>
      <c r="MTH409" s="477"/>
      <c r="MTK409" s="477"/>
      <c r="MTP409" s="477"/>
      <c r="MTS409" s="477"/>
      <c r="MTX409" s="477"/>
      <c r="MUA409" s="477"/>
      <c r="MUF409" s="477"/>
      <c r="MUI409" s="477"/>
      <c r="MUN409" s="477"/>
      <c r="MUQ409" s="477"/>
      <c r="MUV409" s="477"/>
      <c r="MUY409" s="477"/>
      <c r="MVD409" s="477"/>
      <c r="MVG409" s="477"/>
      <c r="MVL409" s="477"/>
      <c r="MVO409" s="477"/>
      <c r="MVT409" s="477"/>
      <c r="MVW409" s="477"/>
      <c r="MWB409" s="477"/>
      <c r="MWE409" s="477"/>
      <c r="MWJ409" s="477"/>
      <c r="MWM409" s="477"/>
      <c r="MWR409" s="477"/>
      <c r="MWU409" s="477"/>
      <c r="MWZ409" s="477"/>
      <c r="MXC409" s="477"/>
      <c r="MXH409" s="477"/>
      <c r="MXK409" s="477"/>
      <c r="MXP409" s="477"/>
      <c r="MXS409" s="477"/>
      <c r="MXX409" s="477"/>
      <c r="MYA409" s="477"/>
      <c r="MYF409" s="477"/>
      <c r="MYI409" s="477"/>
      <c r="MYN409" s="477"/>
      <c r="MYQ409" s="477"/>
      <c r="MYV409" s="477"/>
      <c r="MYY409" s="477"/>
      <c r="MZD409" s="477"/>
      <c r="MZG409" s="477"/>
      <c r="MZL409" s="477"/>
      <c r="MZO409" s="477"/>
      <c r="MZT409" s="477"/>
      <c r="MZW409" s="477"/>
      <c r="NAB409" s="477"/>
      <c r="NAE409" s="477"/>
      <c r="NAJ409" s="477"/>
      <c r="NAM409" s="477"/>
      <c r="NAR409" s="477"/>
      <c r="NAU409" s="477"/>
      <c r="NAZ409" s="477"/>
      <c r="NBC409" s="477"/>
      <c r="NBH409" s="477"/>
      <c r="NBK409" s="477"/>
      <c r="NBP409" s="477"/>
      <c r="NBS409" s="477"/>
      <c r="NBX409" s="477"/>
      <c r="NCA409" s="477"/>
      <c r="NCF409" s="477"/>
      <c r="NCI409" s="477"/>
      <c r="NCN409" s="477"/>
      <c r="NCQ409" s="477"/>
      <c r="NCV409" s="477"/>
      <c r="NCY409" s="477"/>
      <c r="NDD409" s="477"/>
      <c r="NDG409" s="477"/>
      <c r="NDL409" s="477"/>
      <c r="NDO409" s="477"/>
      <c r="NDT409" s="477"/>
      <c r="NDW409" s="477"/>
      <c r="NEB409" s="477"/>
      <c r="NEE409" s="477"/>
      <c r="NEJ409" s="477"/>
      <c r="NEM409" s="477"/>
      <c r="NER409" s="477"/>
      <c r="NEU409" s="477"/>
      <c r="NEZ409" s="477"/>
      <c r="NFC409" s="477"/>
      <c r="NFH409" s="477"/>
      <c r="NFK409" s="477"/>
      <c r="NFP409" s="477"/>
      <c r="NFS409" s="477"/>
      <c r="NFX409" s="477"/>
      <c r="NGA409" s="477"/>
      <c r="NGF409" s="477"/>
      <c r="NGI409" s="477"/>
      <c r="NGN409" s="477"/>
      <c r="NGQ409" s="477"/>
      <c r="NGV409" s="477"/>
      <c r="NGY409" s="477"/>
      <c r="NHD409" s="477"/>
      <c r="NHG409" s="477"/>
      <c r="NHL409" s="477"/>
      <c r="NHO409" s="477"/>
      <c r="NHT409" s="477"/>
      <c r="NHW409" s="477"/>
      <c r="NIB409" s="477"/>
      <c r="NIE409" s="477"/>
      <c r="NIJ409" s="477"/>
      <c r="NIM409" s="477"/>
      <c r="NIR409" s="477"/>
      <c r="NIU409" s="477"/>
      <c r="NIZ409" s="477"/>
      <c r="NJC409" s="477"/>
      <c r="NJH409" s="477"/>
      <c r="NJK409" s="477"/>
      <c r="NJP409" s="477"/>
      <c r="NJS409" s="477"/>
      <c r="NJX409" s="477"/>
      <c r="NKA409" s="477"/>
      <c r="NKF409" s="477"/>
      <c r="NKI409" s="477"/>
      <c r="NKN409" s="477"/>
      <c r="NKQ409" s="477"/>
      <c r="NKV409" s="477"/>
      <c r="NKY409" s="477"/>
      <c r="NLD409" s="477"/>
      <c r="NLG409" s="477"/>
      <c r="NLL409" s="477"/>
      <c r="NLO409" s="477"/>
      <c r="NLT409" s="477"/>
      <c r="NLW409" s="477"/>
      <c r="NMB409" s="477"/>
      <c r="NME409" s="477"/>
      <c r="NMJ409" s="477"/>
      <c r="NMM409" s="477"/>
      <c r="NMR409" s="477"/>
      <c r="NMU409" s="477"/>
      <c r="NMZ409" s="477"/>
      <c r="NNC409" s="477"/>
      <c r="NNH409" s="477"/>
      <c r="NNK409" s="477"/>
      <c r="NNP409" s="477"/>
      <c r="NNS409" s="477"/>
      <c r="NNX409" s="477"/>
      <c r="NOA409" s="477"/>
      <c r="NOF409" s="477"/>
      <c r="NOI409" s="477"/>
      <c r="NON409" s="477"/>
      <c r="NOQ409" s="477"/>
      <c r="NOV409" s="477"/>
      <c r="NOY409" s="477"/>
      <c r="NPD409" s="477"/>
      <c r="NPG409" s="477"/>
      <c r="NPL409" s="477"/>
      <c r="NPO409" s="477"/>
      <c r="NPT409" s="477"/>
      <c r="NPW409" s="477"/>
      <c r="NQB409" s="477"/>
      <c r="NQE409" s="477"/>
      <c r="NQJ409" s="477"/>
      <c r="NQM409" s="477"/>
      <c r="NQR409" s="477"/>
      <c r="NQU409" s="477"/>
      <c r="NQZ409" s="477"/>
      <c r="NRC409" s="477"/>
      <c r="NRH409" s="477"/>
      <c r="NRK409" s="477"/>
      <c r="NRP409" s="477"/>
      <c r="NRS409" s="477"/>
      <c r="NRX409" s="477"/>
      <c r="NSA409" s="477"/>
      <c r="NSF409" s="477"/>
      <c r="NSI409" s="477"/>
      <c r="NSN409" s="477"/>
      <c r="NSQ409" s="477"/>
      <c r="NSV409" s="477"/>
      <c r="NSY409" s="477"/>
      <c r="NTD409" s="477"/>
      <c r="NTG409" s="477"/>
      <c r="NTL409" s="477"/>
      <c r="NTO409" s="477"/>
      <c r="NTT409" s="477"/>
      <c r="NTW409" s="477"/>
      <c r="NUB409" s="477"/>
      <c r="NUE409" s="477"/>
      <c r="NUJ409" s="477"/>
      <c r="NUM409" s="477"/>
      <c r="NUR409" s="477"/>
      <c r="NUU409" s="477"/>
      <c r="NUZ409" s="477"/>
      <c r="NVC409" s="477"/>
      <c r="NVH409" s="477"/>
      <c r="NVK409" s="477"/>
      <c r="NVP409" s="477"/>
      <c r="NVS409" s="477"/>
      <c r="NVX409" s="477"/>
      <c r="NWA409" s="477"/>
      <c r="NWF409" s="477"/>
      <c r="NWI409" s="477"/>
      <c r="NWN409" s="477"/>
      <c r="NWQ409" s="477"/>
      <c r="NWV409" s="477"/>
      <c r="NWY409" s="477"/>
      <c r="NXD409" s="477"/>
      <c r="NXG409" s="477"/>
      <c r="NXL409" s="477"/>
      <c r="NXO409" s="477"/>
      <c r="NXT409" s="477"/>
      <c r="NXW409" s="477"/>
      <c r="NYB409" s="477"/>
      <c r="NYE409" s="477"/>
      <c r="NYJ409" s="477"/>
      <c r="NYM409" s="477"/>
      <c r="NYR409" s="477"/>
      <c r="NYU409" s="477"/>
      <c r="NYZ409" s="477"/>
      <c r="NZC409" s="477"/>
      <c r="NZH409" s="477"/>
      <c r="NZK409" s="477"/>
      <c r="NZP409" s="477"/>
      <c r="NZS409" s="477"/>
      <c r="NZX409" s="477"/>
      <c r="OAA409" s="477"/>
      <c r="OAF409" s="477"/>
      <c r="OAI409" s="477"/>
      <c r="OAN409" s="477"/>
      <c r="OAQ409" s="477"/>
      <c r="OAV409" s="477"/>
      <c r="OAY409" s="477"/>
      <c r="OBD409" s="477"/>
      <c r="OBG409" s="477"/>
      <c r="OBL409" s="477"/>
      <c r="OBO409" s="477"/>
      <c r="OBT409" s="477"/>
      <c r="OBW409" s="477"/>
      <c r="OCB409" s="477"/>
      <c r="OCE409" s="477"/>
      <c r="OCJ409" s="477"/>
      <c r="OCM409" s="477"/>
      <c r="OCR409" s="477"/>
      <c r="OCU409" s="477"/>
      <c r="OCZ409" s="477"/>
      <c r="ODC409" s="477"/>
      <c r="ODH409" s="477"/>
      <c r="ODK409" s="477"/>
      <c r="ODP409" s="477"/>
      <c r="ODS409" s="477"/>
      <c r="ODX409" s="477"/>
      <c r="OEA409" s="477"/>
      <c r="OEF409" s="477"/>
      <c r="OEI409" s="477"/>
      <c r="OEN409" s="477"/>
      <c r="OEQ409" s="477"/>
      <c r="OEV409" s="477"/>
      <c r="OEY409" s="477"/>
      <c r="OFD409" s="477"/>
      <c r="OFG409" s="477"/>
      <c r="OFL409" s="477"/>
      <c r="OFO409" s="477"/>
      <c r="OFT409" s="477"/>
      <c r="OFW409" s="477"/>
      <c r="OGB409" s="477"/>
      <c r="OGE409" s="477"/>
      <c r="OGJ409" s="477"/>
      <c r="OGM409" s="477"/>
      <c r="OGR409" s="477"/>
      <c r="OGU409" s="477"/>
      <c r="OGZ409" s="477"/>
      <c r="OHC409" s="477"/>
      <c r="OHH409" s="477"/>
      <c r="OHK409" s="477"/>
      <c r="OHP409" s="477"/>
      <c r="OHS409" s="477"/>
      <c r="OHX409" s="477"/>
      <c r="OIA409" s="477"/>
      <c r="OIF409" s="477"/>
      <c r="OII409" s="477"/>
      <c r="OIN409" s="477"/>
      <c r="OIQ409" s="477"/>
      <c r="OIV409" s="477"/>
      <c r="OIY409" s="477"/>
      <c r="OJD409" s="477"/>
      <c r="OJG409" s="477"/>
      <c r="OJL409" s="477"/>
      <c r="OJO409" s="477"/>
      <c r="OJT409" s="477"/>
      <c r="OJW409" s="477"/>
      <c r="OKB409" s="477"/>
      <c r="OKE409" s="477"/>
      <c r="OKJ409" s="477"/>
      <c r="OKM409" s="477"/>
      <c r="OKR409" s="477"/>
      <c r="OKU409" s="477"/>
      <c r="OKZ409" s="477"/>
      <c r="OLC409" s="477"/>
      <c r="OLH409" s="477"/>
      <c r="OLK409" s="477"/>
      <c r="OLP409" s="477"/>
      <c r="OLS409" s="477"/>
      <c r="OLX409" s="477"/>
      <c r="OMA409" s="477"/>
      <c r="OMF409" s="477"/>
      <c r="OMI409" s="477"/>
      <c r="OMN409" s="477"/>
      <c r="OMQ409" s="477"/>
      <c r="OMV409" s="477"/>
      <c r="OMY409" s="477"/>
      <c r="OND409" s="477"/>
      <c r="ONG409" s="477"/>
      <c r="ONL409" s="477"/>
      <c r="ONO409" s="477"/>
      <c r="ONT409" s="477"/>
      <c r="ONW409" s="477"/>
      <c r="OOB409" s="477"/>
      <c r="OOE409" s="477"/>
      <c r="OOJ409" s="477"/>
      <c r="OOM409" s="477"/>
      <c r="OOR409" s="477"/>
      <c r="OOU409" s="477"/>
      <c r="OOZ409" s="477"/>
      <c r="OPC409" s="477"/>
      <c r="OPH409" s="477"/>
      <c r="OPK409" s="477"/>
      <c r="OPP409" s="477"/>
      <c r="OPS409" s="477"/>
      <c r="OPX409" s="477"/>
      <c r="OQA409" s="477"/>
      <c r="OQF409" s="477"/>
      <c r="OQI409" s="477"/>
      <c r="OQN409" s="477"/>
      <c r="OQQ409" s="477"/>
      <c r="OQV409" s="477"/>
      <c r="OQY409" s="477"/>
      <c r="ORD409" s="477"/>
      <c r="ORG409" s="477"/>
      <c r="ORL409" s="477"/>
      <c r="ORO409" s="477"/>
      <c r="ORT409" s="477"/>
      <c r="ORW409" s="477"/>
      <c r="OSB409" s="477"/>
      <c r="OSE409" s="477"/>
      <c r="OSJ409" s="477"/>
      <c r="OSM409" s="477"/>
      <c r="OSR409" s="477"/>
      <c r="OSU409" s="477"/>
      <c r="OSZ409" s="477"/>
      <c r="OTC409" s="477"/>
      <c r="OTH409" s="477"/>
      <c r="OTK409" s="477"/>
      <c r="OTP409" s="477"/>
      <c r="OTS409" s="477"/>
      <c r="OTX409" s="477"/>
      <c r="OUA409" s="477"/>
      <c r="OUF409" s="477"/>
      <c r="OUI409" s="477"/>
      <c r="OUN409" s="477"/>
      <c r="OUQ409" s="477"/>
      <c r="OUV409" s="477"/>
      <c r="OUY409" s="477"/>
      <c r="OVD409" s="477"/>
      <c r="OVG409" s="477"/>
      <c r="OVL409" s="477"/>
      <c r="OVO409" s="477"/>
      <c r="OVT409" s="477"/>
      <c r="OVW409" s="477"/>
      <c r="OWB409" s="477"/>
      <c r="OWE409" s="477"/>
      <c r="OWJ409" s="477"/>
      <c r="OWM409" s="477"/>
      <c r="OWR409" s="477"/>
      <c r="OWU409" s="477"/>
      <c r="OWZ409" s="477"/>
      <c r="OXC409" s="477"/>
      <c r="OXH409" s="477"/>
      <c r="OXK409" s="477"/>
      <c r="OXP409" s="477"/>
      <c r="OXS409" s="477"/>
      <c r="OXX409" s="477"/>
      <c r="OYA409" s="477"/>
      <c r="OYF409" s="477"/>
      <c r="OYI409" s="477"/>
      <c r="OYN409" s="477"/>
      <c r="OYQ409" s="477"/>
      <c r="OYV409" s="477"/>
      <c r="OYY409" s="477"/>
      <c r="OZD409" s="477"/>
      <c r="OZG409" s="477"/>
      <c r="OZL409" s="477"/>
      <c r="OZO409" s="477"/>
      <c r="OZT409" s="477"/>
      <c r="OZW409" s="477"/>
      <c r="PAB409" s="477"/>
      <c r="PAE409" s="477"/>
      <c r="PAJ409" s="477"/>
      <c r="PAM409" s="477"/>
      <c r="PAR409" s="477"/>
      <c r="PAU409" s="477"/>
      <c r="PAZ409" s="477"/>
      <c r="PBC409" s="477"/>
      <c r="PBH409" s="477"/>
      <c r="PBK409" s="477"/>
      <c r="PBP409" s="477"/>
      <c r="PBS409" s="477"/>
      <c r="PBX409" s="477"/>
      <c r="PCA409" s="477"/>
      <c r="PCF409" s="477"/>
      <c r="PCI409" s="477"/>
      <c r="PCN409" s="477"/>
      <c r="PCQ409" s="477"/>
      <c r="PCV409" s="477"/>
      <c r="PCY409" s="477"/>
      <c r="PDD409" s="477"/>
      <c r="PDG409" s="477"/>
      <c r="PDL409" s="477"/>
      <c r="PDO409" s="477"/>
      <c r="PDT409" s="477"/>
      <c r="PDW409" s="477"/>
      <c r="PEB409" s="477"/>
      <c r="PEE409" s="477"/>
      <c r="PEJ409" s="477"/>
      <c r="PEM409" s="477"/>
      <c r="PER409" s="477"/>
      <c r="PEU409" s="477"/>
      <c r="PEZ409" s="477"/>
      <c r="PFC409" s="477"/>
      <c r="PFH409" s="477"/>
      <c r="PFK409" s="477"/>
      <c r="PFP409" s="477"/>
      <c r="PFS409" s="477"/>
      <c r="PFX409" s="477"/>
      <c r="PGA409" s="477"/>
      <c r="PGF409" s="477"/>
      <c r="PGI409" s="477"/>
      <c r="PGN409" s="477"/>
      <c r="PGQ409" s="477"/>
      <c r="PGV409" s="477"/>
      <c r="PGY409" s="477"/>
      <c r="PHD409" s="477"/>
      <c r="PHG409" s="477"/>
      <c r="PHL409" s="477"/>
      <c r="PHO409" s="477"/>
      <c r="PHT409" s="477"/>
      <c r="PHW409" s="477"/>
      <c r="PIB409" s="477"/>
      <c r="PIE409" s="477"/>
      <c r="PIJ409" s="477"/>
      <c r="PIM409" s="477"/>
      <c r="PIR409" s="477"/>
      <c r="PIU409" s="477"/>
      <c r="PIZ409" s="477"/>
      <c r="PJC409" s="477"/>
      <c r="PJH409" s="477"/>
      <c r="PJK409" s="477"/>
      <c r="PJP409" s="477"/>
      <c r="PJS409" s="477"/>
      <c r="PJX409" s="477"/>
      <c r="PKA409" s="477"/>
      <c r="PKF409" s="477"/>
      <c r="PKI409" s="477"/>
      <c r="PKN409" s="477"/>
      <c r="PKQ409" s="477"/>
      <c r="PKV409" s="477"/>
      <c r="PKY409" s="477"/>
      <c r="PLD409" s="477"/>
      <c r="PLG409" s="477"/>
      <c r="PLL409" s="477"/>
      <c r="PLO409" s="477"/>
      <c r="PLT409" s="477"/>
      <c r="PLW409" s="477"/>
      <c r="PMB409" s="477"/>
      <c r="PME409" s="477"/>
      <c r="PMJ409" s="477"/>
      <c r="PMM409" s="477"/>
      <c r="PMR409" s="477"/>
      <c r="PMU409" s="477"/>
      <c r="PMZ409" s="477"/>
      <c r="PNC409" s="477"/>
      <c r="PNH409" s="477"/>
      <c r="PNK409" s="477"/>
      <c r="PNP409" s="477"/>
      <c r="PNS409" s="477"/>
      <c r="PNX409" s="477"/>
      <c r="POA409" s="477"/>
      <c r="POF409" s="477"/>
      <c r="POI409" s="477"/>
      <c r="PON409" s="477"/>
      <c r="POQ409" s="477"/>
      <c r="POV409" s="477"/>
      <c r="POY409" s="477"/>
      <c r="PPD409" s="477"/>
      <c r="PPG409" s="477"/>
      <c r="PPL409" s="477"/>
      <c r="PPO409" s="477"/>
      <c r="PPT409" s="477"/>
      <c r="PPW409" s="477"/>
      <c r="PQB409" s="477"/>
      <c r="PQE409" s="477"/>
      <c r="PQJ409" s="477"/>
      <c r="PQM409" s="477"/>
      <c r="PQR409" s="477"/>
      <c r="PQU409" s="477"/>
      <c r="PQZ409" s="477"/>
      <c r="PRC409" s="477"/>
      <c r="PRH409" s="477"/>
      <c r="PRK409" s="477"/>
      <c r="PRP409" s="477"/>
      <c r="PRS409" s="477"/>
      <c r="PRX409" s="477"/>
      <c r="PSA409" s="477"/>
      <c r="PSF409" s="477"/>
      <c r="PSI409" s="477"/>
      <c r="PSN409" s="477"/>
      <c r="PSQ409" s="477"/>
      <c r="PSV409" s="477"/>
      <c r="PSY409" s="477"/>
      <c r="PTD409" s="477"/>
      <c r="PTG409" s="477"/>
      <c r="PTL409" s="477"/>
      <c r="PTO409" s="477"/>
      <c r="PTT409" s="477"/>
      <c r="PTW409" s="477"/>
      <c r="PUB409" s="477"/>
      <c r="PUE409" s="477"/>
      <c r="PUJ409" s="477"/>
      <c r="PUM409" s="477"/>
      <c r="PUR409" s="477"/>
      <c r="PUU409" s="477"/>
      <c r="PUZ409" s="477"/>
      <c r="PVC409" s="477"/>
      <c r="PVH409" s="477"/>
      <c r="PVK409" s="477"/>
      <c r="PVP409" s="477"/>
      <c r="PVS409" s="477"/>
      <c r="PVX409" s="477"/>
      <c r="PWA409" s="477"/>
      <c r="PWF409" s="477"/>
      <c r="PWI409" s="477"/>
      <c r="PWN409" s="477"/>
      <c r="PWQ409" s="477"/>
      <c r="PWV409" s="477"/>
      <c r="PWY409" s="477"/>
      <c r="PXD409" s="477"/>
      <c r="PXG409" s="477"/>
      <c r="PXL409" s="477"/>
      <c r="PXO409" s="477"/>
      <c r="PXT409" s="477"/>
      <c r="PXW409" s="477"/>
      <c r="PYB409" s="477"/>
      <c r="PYE409" s="477"/>
      <c r="PYJ409" s="477"/>
      <c r="PYM409" s="477"/>
      <c r="PYR409" s="477"/>
      <c r="PYU409" s="477"/>
      <c r="PYZ409" s="477"/>
      <c r="PZC409" s="477"/>
      <c r="PZH409" s="477"/>
      <c r="PZK409" s="477"/>
      <c r="PZP409" s="477"/>
      <c r="PZS409" s="477"/>
      <c r="PZX409" s="477"/>
      <c r="QAA409" s="477"/>
      <c r="QAF409" s="477"/>
      <c r="QAI409" s="477"/>
      <c r="QAN409" s="477"/>
      <c r="QAQ409" s="477"/>
      <c r="QAV409" s="477"/>
      <c r="QAY409" s="477"/>
      <c r="QBD409" s="477"/>
      <c r="QBG409" s="477"/>
      <c r="QBL409" s="477"/>
      <c r="QBO409" s="477"/>
      <c r="QBT409" s="477"/>
      <c r="QBW409" s="477"/>
      <c r="QCB409" s="477"/>
      <c r="QCE409" s="477"/>
      <c r="QCJ409" s="477"/>
      <c r="QCM409" s="477"/>
      <c r="QCR409" s="477"/>
      <c r="QCU409" s="477"/>
      <c r="QCZ409" s="477"/>
      <c r="QDC409" s="477"/>
      <c r="QDH409" s="477"/>
      <c r="QDK409" s="477"/>
      <c r="QDP409" s="477"/>
      <c r="QDS409" s="477"/>
      <c r="QDX409" s="477"/>
      <c r="QEA409" s="477"/>
      <c r="QEF409" s="477"/>
      <c r="QEI409" s="477"/>
      <c r="QEN409" s="477"/>
      <c r="QEQ409" s="477"/>
      <c r="QEV409" s="477"/>
      <c r="QEY409" s="477"/>
      <c r="QFD409" s="477"/>
      <c r="QFG409" s="477"/>
      <c r="QFL409" s="477"/>
      <c r="QFO409" s="477"/>
      <c r="QFT409" s="477"/>
      <c r="QFW409" s="477"/>
      <c r="QGB409" s="477"/>
      <c r="QGE409" s="477"/>
      <c r="QGJ409" s="477"/>
      <c r="QGM409" s="477"/>
      <c r="QGR409" s="477"/>
      <c r="QGU409" s="477"/>
      <c r="QGZ409" s="477"/>
      <c r="QHC409" s="477"/>
      <c r="QHH409" s="477"/>
      <c r="QHK409" s="477"/>
      <c r="QHP409" s="477"/>
      <c r="QHS409" s="477"/>
      <c r="QHX409" s="477"/>
      <c r="QIA409" s="477"/>
      <c r="QIF409" s="477"/>
      <c r="QII409" s="477"/>
      <c r="QIN409" s="477"/>
      <c r="QIQ409" s="477"/>
      <c r="QIV409" s="477"/>
      <c r="QIY409" s="477"/>
      <c r="QJD409" s="477"/>
      <c r="QJG409" s="477"/>
      <c r="QJL409" s="477"/>
      <c r="QJO409" s="477"/>
      <c r="QJT409" s="477"/>
      <c r="QJW409" s="477"/>
      <c r="QKB409" s="477"/>
      <c r="QKE409" s="477"/>
      <c r="QKJ409" s="477"/>
      <c r="QKM409" s="477"/>
      <c r="QKR409" s="477"/>
      <c r="QKU409" s="477"/>
      <c r="QKZ409" s="477"/>
      <c r="QLC409" s="477"/>
      <c r="QLH409" s="477"/>
      <c r="QLK409" s="477"/>
      <c r="QLP409" s="477"/>
      <c r="QLS409" s="477"/>
      <c r="QLX409" s="477"/>
      <c r="QMA409" s="477"/>
      <c r="QMF409" s="477"/>
      <c r="QMI409" s="477"/>
      <c r="QMN409" s="477"/>
      <c r="QMQ409" s="477"/>
      <c r="QMV409" s="477"/>
      <c r="QMY409" s="477"/>
      <c r="QND409" s="477"/>
      <c r="QNG409" s="477"/>
      <c r="QNL409" s="477"/>
      <c r="QNO409" s="477"/>
      <c r="QNT409" s="477"/>
      <c r="QNW409" s="477"/>
      <c r="QOB409" s="477"/>
      <c r="QOE409" s="477"/>
      <c r="QOJ409" s="477"/>
      <c r="QOM409" s="477"/>
      <c r="QOR409" s="477"/>
      <c r="QOU409" s="477"/>
      <c r="QOZ409" s="477"/>
      <c r="QPC409" s="477"/>
      <c r="QPH409" s="477"/>
      <c r="QPK409" s="477"/>
      <c r="QPP409" s="477"/>
      <c r="QPS409" s="477"/>
      <c r="QPX409" s="477"/>
      <c r="QQA409" s="477"/>
      <c r="QQF409" s="477"/>
      <c r="QQI409" s="477"/>
      <c r="QQN409" s="477"/>
      <c r="QQQ409" s="477"/>
      <c r="QQV409" s="477"/>
      <c r="QQY409" s="477"/>
      <c r="QRD409" s="477"/>
      <c r="QRG409" s="477"/>
      <c r="QRL409" s="477"/>
      <c r="QRO409" s="477"/>
      <c r="QRT409" s="477"/>
      <c r="QRW409" s="477"/>
      <c r="QSB409" s="477"/>
      <c r="QSE409" s="477"/>
      <c r="QSJ409" s="477"/>
      <c r="QSM409" s="477"/>
      <c r="QSR409" s="477"/>
      <c r="QSU409" s="477"/>
      <c r="QSZ409" s="477"/>
      <c r="QTC409" s="477"/>
      <c r="QTH409" s="477"/>
      <c r="QTK409" s="477"/>
      <c r="QTP409" s="477"/>
      <c r="QTS409" s="477"/>
      <c r="QTX409" s="477"/>
      <c r="QUA409" s="477"/>
      <c r="QUF409" s="477"/>
      <c r="QUI409" s="477"/>
      <c r="QUN409" s="477"/>
      <c r="QUQ409" s="477"/>
      <c r="QUV409" s="477"/>
      <c r="QUY409" s="477"/>
      <c r="QVD409" s="477"/>
      <c r="QVG409" s="477"/>
      <c r="QVL409" s="477"/>
      <c r="QVO409" s="477"/>
      <c r="QVT409" s="477"/>
      <c r="QVW409" s="477"/>
      <c r="QWB409" s="477"/>
      <c r="QWE409" s="477"/>
      <c r="QWJ409" s="477"/>
      <c r="QWM409" s="477"/>
      <c r="QWR409" s="477"/>
      <c r="QWU409" s="477"/>
      <c r="QWZ409" s="477"/>
      <c r="QXC409" s="477"/>
      <c r="QXH409" s="477"/>
      <c r="QXK409" s="477"/>
      <c r="QXP409" s="477"/>
      <c r="QXS409" s="477"/>
      <c r="QXX409" s="477"/>
      <c r="QYA409" s="477"/>
      <c r="QYF409" s="477"/>
      <c r="QYI409" s="477"/>
      <c r="QYN409" s="477"/>
      <c r="QYQ409" s="477"/>
      <c r="QYV409" s="477"/>
      <c r="QYY409" s="477"/>
      <c r="QZD409" s="477"/>
      <c r="QZG409" s="477"/>
      <c r="QZL409" s="477"/>
      <c r="QZO409" s="477"/>
      <c r="QZT409" s="477"/>
      <c r="QZW409" s="477"/>
      <c r="RAB409" s="477"/>
      <c r="RAE409" s="477"/>
      <c r="RAJ409" s="477"/>
      <c r="RAM409" s="477"/>
      <c r="RAR409" s="477"/>
      <c r="RAU409" s="477"/>
      <c r="RAZ409" s="477"/>
      <c r="RBC409" s="477"/>
      <c r="RBH409" s="477"/>
      <c r="RBK409" s="477"/>
      <c r="RBP409" s="477"/>
      <c r="RBS409" s="477"/>
      <c r="RBX409" s="477"/>
      <c r="RCA409" s="477"/>
      <c r="RCF409" s="477"/>
      <c r="RCI409" s="477"/>
      <c r="RCN409" s="477"/>
      <c r="RCQ409" s="477"/>
      <c r="RCV409" s="477"/>
      <c r="RCY409" s="477"/>
      <c r="RDD409" s="477"/>
      <c r="RDG409" s="477"/>
      <c r="RDL409" s="477"/>
      <c r="RDO409" s="477"/>
      <c r="RDT409" s="477"/>
      <c r="RDW409" s="477"/>
      <c r="REB409" s="477"/>
      <c r="REE409" s="477"/>
      <c r="REJ409" s="477"/>
      <c r="REM409" s="477"/>
      <c r="RER409" s="477"/>
      <c r="REU409" s="477"/>
      <c r="REZ409" s="477"/>
      <c r="RFC409" s="477"/>
      <c r="RFH409" s="477"/>
      <c r="RFK409" s="477"/>
      <c r="RFP409" s="477"/>
      <c r="RFS409" s="477"/>
      <c r="RFX409" s="477"/>
      <c r="RGA409" s="477"/>
      <c r="RGF409" s="477"/>
      <c r="RGI409" s="477"/>
      <c r="RGN409" s="477"/>
      <c r="RGQ409" s="477"/>
      <c r="RGV409" s="477"/>
      <c r="RGY409" s="477"/>
      <c r="RHD409" s="477"/>
      <c r="RHG409" s="477"/>
      <c r="RHL409" s="477"/>
      <c r="RHO409" s="477"/>
      <c r="RHT409" s="477"/>
      <c r="RHW409" s="477"/>
      <c r="RIB409" s="477"/>
      <c r="RIE409" s="477"/>
      <c r="RIJ409" s="477"/>
      <c r="RIM409" s="477"/>
      <c r="RIR409" s="477"/>
      <c r="RIU409" s="477"/>
      <c r="RIZ409" s="477"/>
      <c r="RJC409" s="477"/>
      <c r="RJH409" s="477"/>
      <c r="RJK409" s="477"/>
      <c r="RJP409" s="477"/>
      <c r="RJS409" s="477"/>
      <c r="RJX409" s="477"/>
      <c r="RKA409" s="477"/>
      <c r="RKF409" s="477"/>
      <c r="RKI409" s="477"/>
      <c r="RKN409" s="477"/>
      <c r="RKQ409" s="477"/>
      <c r="RKV409" s="477"/>
      <c r="RKY409" s="477"/>
      <c r="RLD409" s="477"/>
      <c r="RLG409" s="477"/>
      <c r="RLL409" s="477"/>
      <c r="RLO409" s="477"/>
      <c r="RLT409" s="477"/>
      <c r="RLW409" s="477"/>
      <c r="RMB409" s="477"/>
      <c r="RME409" s="477"/>
      <c r="RMJ409" s="477"/>
      <c r="RMM409" s="477"/>
      <c r="RMR409" s="477"/>
      <c r="RMU409" s="477"/>
      <c r="RMZ409" s="477"/>
      <c r="RNC409" s="477"/>
      <c r="RNH409" s="477"/>
      <c r="RNK409" s="477"/>
      <c r="RNP409" s="477"/>
      <c r="RNS409" s="477"/>
      <c r="RNX409" s="477"/>
      <c r="ROA409" s="477"/>
      <c r="ROF409" s="477"/>
      <c r="ROI409" s="477"/>
      <c r="RON409" s="477"/>
      <c r="ROQ409" s="477"/>
      <c r="ROV409" s="477"/>
      <c r="ROY409" s="477"/>
      <c r="RPD409" s="477"/>
      <c r="RPG409" s="477"/>
      <c r="RPL409" s="477"/>
      <c r="RPO409" s="477"/>
      <c r="RPT409" s="477"/>
      <c r="RPW409" s="477"/>
      <c r="RQB409" s="477"/>
      <c r="RQE409" s="477"/>
      <c r="RQJ409" s="477"/>
      <c r="RQM409" s="477"/>
      <c r="RQR409" s="477"/>
      <c r="RQU409" s="477"/>
      <c r="RQZ409" s="477"/>
      <c r="RRC409" s="477"/>
      <c r="RRH409" s="477"/>
      <c r="RRK409" s="477"/>
      <c r="RRP409" s="477"/>
      <c r="RRS409" s="477"/>
      <c r="RRX409" s="477"/>
      <c r="RSA409" s="477"/>
      <c r="RSF409" s="477"/>
      <c r="RSI409" s="477"/>
      <c r="RSN409" s="477"/>
      <c r="RSQ409" s="477"/>
      <c r="RSV409" s="477"/>
      <c r="RSY409" s="477"/>
      <c r="RTD409" s="477"/>
      <c r="RTG409" s="477"/>
      <c r="RTL409" s="477"/>
      <c r="RTO409" s="477"/>
      <c r="RTT409" s="477"/>
      <c r="RTW409" s="477"/>
      <c r="RUB409" s="477"/>
      <c r="RUE409" s="477"/>
      <c r="RUJ409" s="477"/>
      <c r="RUM409" s="477"/>
      <c r="RUR409" s="477"/>
      <c r="RUU409" s="477"/>
      <c r="RUZ409" s="477"/>
      <c r="RVC409" s="477"/>
      <c r="RVH409" s="477"/>
      <c r="RVK409" s="477"/>
      <c r="RVP409" s="477"/>
      <c r="RVS409" s="477"/>
      <c r="RVX409" s="477"/>
      <c r="RWA409" s="477"/>
      <c r="RWF409" s="477"/>
      <c r="RWI409" s="477"/>
      <c r="RWN409" s="477"/>
      <c r="RWQ409" s="477"/>
      <c r="RWV409" s="477"/>
      <c r="RWY409" s="477"/>
      <c r="RXD409" s="477"/>
      <c r="RXG409" s="477"/>
      <c r="RXL409" s="477"/>
      <c r="RXO409" s="477"/>
      <c r="RXT409" s="477"/>
      <c r="RXW409" s="477"/>
      <c r="RYB409" s="477"/>
      <c r="RYE409" s="477"/>
      <c r="RYJ409" s="477"/>
      <c r="RYM409" s="477"/>
      <c r="RYR409" s="477"/>
      <c r="RYU409" s="477"/>
      <c r="RYZ409" s="477"/>
      <c r="RZC409" s="477"/>
      <c r="RZH409" s="477"/>
      <c r="RZK409" s="477"/>
      <c r="RZP409" s="477"/>
      <c r="RZS409" s="477"/>
      <c r="RZX409" s="477"/>
      <c r="SAA409" s="477"/>
      <c r="SAF409" s="477"/>
      <c r="SAI409" s="477"/>
      <c r="SAN409" s="477"/>
      <c r="SAQ409" s="477"/>
      <c r="SAV409" s="477"/>
      <c r="SAY409" s="477"/>
      <c r="SBD409" s="477"/>
      <c r="SBG409" s="477"/>
      <c r="SBL409" s="477"/>
      <c r="SBO409" s="477"/>
      <c r="SBT409" s="477"/>
      <c r="SBW409" s="477"/>
      <c r="SCB409" s="477"/>
      <c r="SCE409" s="477"/>
      <c r="SCJ409" s="477"/>
      <c r="SCM409" s="477"/>
      <c r="SCR409" s="477"/>
      <c r="SCU409" s="477"/>
      <c r="SCZ409" s="477"/>
      <c r="SDC409" s="477"/>
      <c r="SDH409" s="477"/>
      <c r="SDK409" s="477"/>
      <c r="SDP409" s="477"/>
      <c r="SDS409" s="477"/>
      <c r="SDX409" s="477"/>
      <c r="SEA409" s="477"/>
      <c r="SEF409" s="477"/>
      <c r="SEI409" s="477"/>
      <c r="SEN409" s="477"/>
      <c r="SEQ409" s="477"/>
      <c r="SEV409" s="477"/>
      <c r="SEY409" s="477"/>
      <c r="SFD409" s="477"/>
      <c r="SFG409" s="477"/>
      <c r="SFL409" s="477"/>
      <c r="SFO409" s="477"/>
      <c r="SFT409" s="477"/>
      <c r="SFW409" s="477"/>
      <c r="SGB409" s="477"/>
      <c r="SGE409" s="477"/>
      <c r="SGJ409" s="477"/>
      <c r="SGM409" s="477"/>
      <c r="SGR409" s="477"/>
      <c r="SGU409" s="477"/>
      <c r="SGZ409" s="477"/>
      <c r="SHC409" s="477"/>
      <c r="SHH409" s="477"/>
      <c r="SHK409" s="477"/>
      <c r="SHP409" s="477"/>
      <c r="SHS409" s="477"/>
      <c r="SHX409" s="477"/>
      <c r="SIA409" s="477"/>
      <c r="SIF409" s="477"/>
      <c r="SII409" s="477"/>
      <c r="SIN409" s="477"/>
      <c r="SIQ409" s="477"/>
      <c r="SIV409" s="477"/>
      <c r="SIY409" s="477"/>
      <c r="SJD409" s="477"/>
      <c r="SJG409" s="477"/>
      <c r="SJL409" s="477"/>
      <c r="SJO409" s="477"/>
      <c r="SJT409" s="477"/>
      <c r="SJW409" s="477"/>
      <c r="SKB409" s="477"/>
      <c r="SKE409" s="477"/>
      <c r="SKJ409" s="477"/>
      <c r="SKM409" s="477"/>
      <c r="SKR409" s="477"/>
      <c r="SKU409" s="477"/>
      <c r="SKZ409" s="477"/>
      <c r="SLC409" s="477"/>
      <c r="SLH409" s="477"/>
      <c r="SLK409" s="477"/>
      <c r="SLP409" s="477"/>
      <c r="SLS409" s="477"/>
      <c r="SLX409" s="477"/>
      <c r="SMA409" s="477"/>
      <c r="SMF409" s="477"/>
      <c r="SMI409" s="477"/>
      <c r="SMN409" s="477"/>
      <c r="SMQ409" s="477"/>
      <c r="SMV409" s="477"/>
      <c r="SMY409" s="477"/>
      <c r="SND409" s="477"/>
      <c r="SNG409" s="477"/>
      <c r="SNL409" s="477"/>
      <c r="SNO409" s="477"/>
      <c r="SNT409" s="477"/>
      <c r="SNW409" s="477"/>
      <c r="SOB409" s="477"/>
      <c r="SOE409" s="477"/>
      <c r="SOJ409" s="477"/>
      <c r="SOM409" s="477"/>
      <c r="SOR409" s="477"/>
      <c r="SOU409" s="477"/>
      <c r="SOZ409" s="477"/>
      <c r="SPC409" s="477"/>
      <c r="SPH409" s="477"/>
      <c r="SPK409" s="477"/>
      <c r="SPP409" s="477"/>
      <c r="SPS409" s="477"/>
      <c r="SPX409" s="477"/>
      <c r="SQA409" s="477"/>
      <c r="SQF409" s="477"/>
      <c r="SQI409" s="477"/>
      <c r="SQN409" s="477"/>
      <c r="SQQ409" s="477"/>
      <c r="SQV409" s="477"/>
      <c r="SQY409" s="477"/>
      <c r="SRD409" s="477"/>
      <c r="SRG409" s="477"/>
      <c r="SRL409" s="477"/>
      <c r="SRO409" s="477"/>
      <c r="SRT409" s="477"/>
      <c r="SRW409" s="477"/>
      <c r="SSB409" s="477"/>
      <c r="SSE409" s="477"/>
      <c r="SSJ409" s="477"/>
      <c r="SSM409" s="477"/>
      <c r="SSR409" s="477"/>
      <c r="SSU409" s="477"/>
      <c r="SSZ409" s="477"/>
      <c r="STC409" s="477"/>
      <c r="STH409" s="477"/>
      <c r="STK409" s="477"/>
      <c r="STP409" s="477"/>
      <c r="STS409" s="477"/>
      <c r="STX409" s="477"/>
      <c r="SUA409" s="477"/>
      <c r="SUF409" s="477"/>
      <c r="SUI409" s="477"/>
      <c r="SUN409" s="477"/>
      <c r="SUQ409" s="477"/>
      <c r="SUV409" s="477"/>
      <c r="SUY409" s="477"/>
      <c r="SVD409" s="477"/>
      <c r="SVG409" s="477"/>
      <c r="SVL409" s="477"/>
      <c r="SVO409" s="477"/>
      <c r="SVT409" s="477"/>
      <c r="SVW409" s="477"/>
      <c r="SWB409" s="477"/>
      <c r="SWE409" s="477"/>
      <c r="SWJ409" s="477"/>
      <c r="SWM409" s="477"/>
      <c r="SWR409" s="477"/>
      <c r="SWU409" s="477"/>
      <c r="SWZ409" s="477"/>
      <c r="SXC409" s="477"/>
      <c r="SXH409" s="477"/>
      <c r="SXK409" s="477"/>
      <c r="SXP409" s="477"/>
      <c r="SXS409" s="477"/>
      <c r="SXX409" s="477"/>
      <c r="SYA409" s="477"/>
      <c r="SYF409" s="477"/>
      <c r="SYI409" s="477"/>
      <c r="SYN409" s="477"/>
      <c r="SYQ409" s="477"/>
      <c r="SYV409" s="477"/>
      <c r="SYY409" s="477"/>
      <c r="SZD409" s="477"/>
      <c r="SZG409" s="477"/>
      <c r="SZL409" s="477"/>
      <c r="SZO409" s="477"/>
      <c r="SZT409" s="477"/>
      <c r="SZW409" s="477"/>
      <c r="TAB409" s="477"/>
      <c r="TAE409" s="477"/>
      <c r="TAJ409" s="477"/>
      <c r="TAM409" s="477"/>
      <c r="TAR409" s="477"/>
      <c r="TAU409" s="477"/>
      <c r="TAZ409" s="477"/>
      <c r="TBC409" s="477"/>
      <c r="TBH409" s="477"/>
      <c r="TBK409" s="477"/>
      <c r="TBP409" s="477"/>
      <c r="TBS409" s="477"/>
      <c r="TBX409" s="477"/>
      <c r="TCA409" s="477"/>
      <c r="TCF409" s="477"/>
      <c r="TCI409" s="477"/>
      <c r="TCN409" s="477"/>
      <c r="TCQ409" s="477"/>
      <c r="TCV409" s="477"/>
      <c r="TCY409" s="477"/>
      <c r="TDD409" s="477"/>
      <c r="TDG409" s="477"/>
      <c r="TDL409" s="477"/>
      <c r="TDO409" s="477"/>
      <c r="TDT409" s="477"/>
      <c r="TDW409" s="477"/>
      <c r="TEB409" s="477"/>
      <c r="TEE409" s="477"/>
      <c r="TEJ409" s="477"/>
      <c r="TEM409" s="477"/>
      <c r="TER409" s="477"/>
      <c r="TEU409" s="477"/>
      <c r="TEZ409" s="477"/>
      <c r="TFC409" s="477"/>
      <c r="TFH409" s="477"/>
      <c r="TFK409" s="477"/>
      <c r="TFP409" s="477"/>
      <c r="TFS409" s="477"/>
      <c r="TFX409" s="477"/>
      <c r="TGA409" s="477"/>
      <c r="TGF409" s="477"/>
      <c r="TGI409" s="477"/>
      <c r="TGN409" s="477"/>
      <c r="TGQ409" s="477"/>
      <c r="TGV409" s="477"/>
      <c r="TGY409" s="477"/>
      <c r="THD409" s="477"/>
      <c r="THG409" s="477"/>
      <c r="THL409" s="477"/>
      <c r="THO409" s="477"/>
      <c r="THT409" s="477"/>
      <c r="THW409" s="477"/>
      <c r="TIB409" s="477"/>
      <c r="TIE409" s="477"/>
      <c r="TIJ409" s="477"/>
      <c r="TIM409" s="477"/>
      <c r="TIR409" s="477"/>
      <c r="TIU409" s="477"/>
      <c r="TIZ409" s="477"/>
      <c r="TJC409" s="477"/>
      <c r="TJH409" s="477"/>
      <c r="TJK409" s="477"/>
      <c r="TJP409" s="477"/>
      <c r="TJS409" s="477"/>
      <c r="TJX409" s="477"/>
      <c r="TKA409" s="477"/>
      <c r="TKF409" s="477"/>
      <c r="TKI409" s="477"/>
      <c r="TKN409" s="477"/>
      <c r="TKQ409" s="477"/>
      <c r="TKV409" s="477"/>
      <c r="TKY409" s="477"/>
      <c r="TLD409" s="477"/>
      <c r="TLG409" s="477"/>
      <c r="TLL409" s="477"/>
      <c r="TLO409" s="477"/>
      <c r="TLT409" s="477"/>
      <c r="TLW409" s="477"/>
      <c r="TMB409" s="477"/>
      <c r="TME409" s="477"/>
      <c r="TMJ409" s="477"/>
      <c r="TMM409" s="477"/>
      <c r="TMR409" s="477"/>
      <c r="TMU409" s="477"/>
      <c r="TMZ409" s="477"/>
      <c r="TNC409" s="477"/>
      <c r="TNH409" s="477"/>
      <c r="TNK409" s="477"/>
      <c r="TNP409" s="477"/>
      <c r="TNS409" s="477"/>
      <c r="TNX409" s="477"/>
      <c r="TOA409" s="477"/>
      <c r="TOF409" s="477"/>
      <c r="TOI409" s="477"/>
      <c r="TON409" s="477"/>
      <c r="TOQ409" s="477"/>
      <c r="TOV409" s="477"/>
      <c r="TOY409" s="477"/>
      <c r="TPD409" s="477"/>
      <c r="TPG409" s="477"/>
      <c r="TPL409" s="477"/>
      <c r="TPO409" s="477"/>
      <c r="TPT409" s="477"/>
      <c r="TPW409" s="477"/>
      <c r="TQB409" s="477"/>
      <c r="TQE409" s="477"/>
      <c r="TQJ409" s="477"/>
      <c r="TQM409" s="477"/>
      <c r="TQR409" s="477"/>
      <c r="TQU409" s="477"/>
      <c r="TQZ409" s="477"/>
      <c r="TRC409" s="477"/>
      <c r="TRH409" s="477"/>
      <c r="TRK409" s="477"/>
      <c r="TRP409" s="477"/>
      <c r="TRS409" s="477"/>
      <c r="TRX409" s="477"/>
      <c r="TSA409" s="477"/>
      <c r="TSF409" s="477"/>
      <c r="TSI409" s="477"/>
      <c r="TSN409" s="477"/>
      <c r="TSQ409" s="477"/>
      <c r="TSV409" s="477"/>
      <c r="TSY409" s="477"/>
      <c r="TTD409" s="477"/>
      <c r="TTG409" s="477"/>
      <c r="TTL409" s="477"/>
      <c r="TTO409" s="477"/>
      <c r="TTT409" s="477"/>
      <c r="TTW409" s="477"/>
      <c r="TUB409" s="477"/>
      <c r="TUE409" s="477"/>
      <c r="TUJ409" s="477"/>
      <c r="TUM409" s="477"/>
      <c r="TUR409" s="477"/>
      <c r="TUU409" s="477"/>
      <c r="TUZ409" s="477"/>
      <c r="TVC409" s="477"/>
      <c r="TVH409" s="477"/>
      <c r="TVK409" s="477"/>
      <c r="TVP409" s="477"/>
      <c r="TVS409" s="477"/>
      <c r="TVX409" s="477"/>
      <c r="TWA409" s="477"/>
      <c r="TWF409" s="477"/>
      <c r="TWI409" s="477"/>
      <c r="TWN409" s="477"/>
      <c r="TWQ409" s="477"/>
      <c r="TWV409" s="477"/>
      <c r="TWY409" s="477"/>
      <c r="TXD409" s="477"/>
      <c r="TXG409" s="477"/>
      <c r="TXL409" s="477"/>
      <c r="TXO409" s="477"/>
      <c r="TXT409" s="477"/>
      <c r="TXW409" s="477"/>
      <c r="TYB409" s="477"/>
      <c r="TYE409" s="477"/>
      <c r="TYJ409" s="477"/>
      <c r="TYM409" s="477"/>
      <c r="TYR409" s="477"/>
      <c r="TYU409" s="477"/>
      <c r="TYZ409" s="477"/>
      <c r="TZC409" s="477"/>
      <c r="TZH409" s="477"/>
      <c r="TZK409" s="477"/>
      <c r="TZP409" s="477"/>
      <c r="TZS409" s="477"/>
      <c r="TZX409" s="477"/>
      <c r="UAA409" s="477"/>
      <c r="UAF409" s="477"/>
      <c r="UAI409" s="477"/>
      <c r="UAN409" s="477"/>
      <c r="UAQ409" s="477"/>
      <c r="UAV409" s="477"/>
      <c r="UAY409" s="477"/>
      <c r="UBD409" s="477"/>
      <c r="UBG409" s="477"/>
      <c r="UBL409" s="477"/>
      <c r="UBO409" s="477"/>
      <c r="UBT409" s="477"/>
      <c r="UBW409" s="477"/>
      <c r="UCB409" s="477"/>
      <c r="UCE409" s="477"/>
      <c r="UCJ409" s="477"/>
      <c r="UCM409" s="477"/>
      <c r="UCR409" s="477"/>
      <c r="UCU409" s="477"/>
      <c r="UCZ409" s="477"/>
      <c r="UDC409" s="477"/>
      <c r="UDH409" s="477"/>
      <c r="UDK409" s="477"/>
      <c r="UDP409" s="477"/>
      <c r="UDS409" s="477"/>
      <c r="UDX409" s="477"/>
      <c r="UEA409" s="477"/>
      <c r="UEF409" s="477"/>
      <c r="UEI409" s="477"/>
      <c r="UEN409" s="477"/>
      <c r="UEQ409" s="477"/>
      <c r="UEV409" s="477"/>
      <c r="UEY409" s="477"/>
      <c r="UFD409" s="477"/>
      <c r="UFG409" s="477"/>
      <c r="UFL409" s="477"/>
      <c r="UFO409" s="477"/>
      <c r="UFT409" s="477"/>
      <c r="UFW409" s="477"/>
      <c r="UGB409" s="477"/>
      <c r="UGE409" s="477"/>
      <c r="UGJ409" s="477"/>
      <c r="UGM409" s="477"/>
      <c r="UGR409" s="477"/>
      <c r="UGU409" s="477"/>
      <c r="UGZ409" s="477"/>
      <c r="UHC409" s="477"/>
      <c r="UHH409" s="477"/>
      <c r="UHK409" s="477"/>
      <c r="UHP409" s="477"/>
      <c r="UHS409" s="477"/>
      <c r="UHX409" s="477"/>
      <c r="UIA409" s="477"/>
      <c r="UIF409" s="477"/>
      <c r="UII409" s="477"/>
      <c r="UIN409" s="477"/>
      <c r="UIQ409" s="477"/>
      <c r="UIV409" s="477"/>
      <c r="UIY409" s="477"/>
      <c r="UJD409" s="477"/>
      <c r="UJG409" s="477"/>
      <c r="UJL409" s="477"/>
      <c r="UJO409" s="477"/>
      <c r="UJT409" s="477"/>
      <c r="UJW409" s="477"/>
      <c r="UKB409" s="477"/>
      <c r="UKE409" s="477"/>
      <c r="UKJ409" s="477"/>
      <c r="UKM409" s="477"/>
      <c r="UKR409" s="477"/>
      <c r="UKU409" s="477"/>
      <c r="UKZ409" s="477"/>
      <c r="ULC409" s="477"/>
      <c r="ULH409" s="477"/>
      <c r="ULK409" s="477"/>
      <c r="ULP409" s="477"/>
      <c r="ULS409" s="477"/>
      <c r="ULX409" s="477"/>
      <c r="UMA409" s="477"/>
      <c r="UMF409" s="477"/>
      <c r="UMI409" s="477"/>
      <c r="UMN409" s="477"/>
      <c r="UMQ409" s="477"/>
      <c r="UMV409" s="477"/>
      <c r="UMY409" s="477"/>
      <c r="UND409" s="477"/>
      <c r="UNG409" s="477"/>
      <c r="UNL409" s="477"/>
      <c r="UNO409" s="477"/>
      <c r="UNT409" s="477"/>
      <c r="UNW409" s="477"/>
      <c r="UOB409" s="477"/>
      <c r="UOE409" s="477"/>
      <c r="UOJ409" s="477"/>
      <c r="UOM409" s="477"/>
      <c r="UOR409" s="477"/>
      <c r="UOU409" s="477"/>
      <c r="UOZ409" s="477"/>
      <c r="UPC409" s="477"/>
      <c r="UPH409" s="477"/>
      <c r="UPK409" s="477"/>
      <c r="UPP409" s="477"/>
      <c r="UPS409" s="477"/>
      <c r="UPX409" s="477"/>
      <c r="UQA409" s="477"/>
      <c r="UQF409" s="477"/>
      <c r="UQI409" s="477"/>
      <c r="UQN409" s="477"/>
      <c r="UQQ409" s="477"/>
      <c r="UQV409" s="477"/>
      <c r="UQY409" s="477"/>
      <c r="URD409" s="477"/>
      <c r="URG409" s="477"/>
      <c r="URL409" s="477"/>
      <c r="URO409" s="477"/>
      <c r="URT409" s="477"/>
      <c r="URW409" s="477"/>
      <c r="USB409" s="477"/>
      <c r="USE409" s="477"/>
      <c r="USJ409" s="477"/>
      <c r="USM409" s="477"/>
      <c r="USR409" s="477"/>
      <c r="USU409" s="477"/>
      <c r="USZ409" s="477"/>
      <c r="UTC409" s="477"/>
      <c r="UTH409" s="477"/>
      <c r="UTK409" s="477"/>
      <c r="UTP409" s="477"/>
      <c r="UTS409" s="477"/>
      <c r="UTX409" s="477"/>
      <c r="UUA409" s="477"/>
      <c r="UUF409" s="477"/>
      <c r="UUI409" s="477"/>
      <c r="UUN409" s="477"/>
      <c r="UUQ409" s="477"/>
      <c r="UUV409" s="477"/>
      <c r="UUY409" s="477"/>
      <c r="UVD409" s="477"/>
      <c r="UVG409" s="477"/>
      <c r="UVL409" s="477"/>
      <c r="UVO409" s="477"/>
      <c r="UVT409" s="477"/>
      <c r="UVW409" s="477"/>
      <c r="UWB409" s="477"/>
      <c r="UWE409" s="477"/>
      <c r="UWJ409" s="477"/>
      <c r="UWM409" s="477"/>
      <c r="UWR409" s="477"/>
      <c r="UWU409" s="477"/>
      <c r="UWZ409" s="477"/>
      <c r="UXC409" s="477"/>
      <c r="UXH409" s="477"/>
      <c r="UXK409" s="477"/>
      <c r="UXP409" s="477"/>
      <c r="UXS409" s="477"/>
      <c r="UXX409" s="477"/>
      <c r="UYA409" s="477"/>
      <c r="UYF409" s="477"/>
      <c r="UYI409" s="477"/>
      <c r="UYN409" s="477"/>
      <c r="UYQ409" s="477"/>
      <c r="UYV409" s="477"/>
      <c r="UYY409" s="477"/>
      <c r="UZD409" s="477"/>
      <c r="UZG409" s="477"/>
      <c r="UZL409" s="477"/>
      <c r="UZO409" s="477"/>
      <c r="UZT409" s="477"/>
      <c r="UZW409" s="477"/>
      <c r="VAB409" s="477"/>
      <c r="VAE409" s="477"/>
      <c r="VAJ409" s="477"/>
      <c r="VAM409" s="477"/>
      <c r="VAR409" s="477"/>
      <c r="VAU409" s="477"/>
      <c r="VAZ409" s="477"/>
      <c r="VBC409" s="477"/>
      <c r="VBH409" s="477"/>
      <c r="VBK409" s="477"/>
      <c r="VBP409" s="477"/>
      <c r="VBS409" s="477"/>
      <c r="VBX409" s="477"/>
      <c r="VCA409" s="477"/>
      <c r="VCF409" s="477"/>
      <c r="VCI409" s="477"/>
      <c r="VCN409" s="477"/>
      <c r="VCQ409" s="477"/>
      <c r="VCV409" s="477"/>
      <c r="VCY409" s="477"/>
      <c r="VDD409" s="477"/>
      <c r="VDG409" s="477"/>
      <c r="VDL409" s="477"/>
      <c r="VDO409" s="477"/>
      <c r="VDT409" s="477"/>
      <c r="VDW409" s="477"/>
      <c r="VEB409" s="477"/>
      <c r="VEE409" s="477"/>
      <c r="VEJ409" s="477"/>
      <c r="VEM409" s="477"/>
      <c r="VER409" s="477"/>
      <c r="VEU409" s="477"/>
      <c r="VEZ409" s="477"/>
      <c r="VFC409" s="477"/>
      <c r="VFH409" s="477"/>
      <c r="VFK409" s="477"/>
      <c r="VFP409" s="477"/>
      <c r="VFS409" s="477"/>
      <c r="VFX409" s="477"/>
      <c r="VGA409" s="477"/>
      <c r="VGF409" s="477"/>
      <c r="VGI409" s="477"/>
      <c r="VGN409" s="477"/>
      <c r="VGQ409" s="477"/>
      <c r="VGV409" s="477"/>
      <c r="VGY409" s="477"/>
      <c r="VHD409" s="477"/>
      <c r="VHG409" s="477"/>
      <c r="VHL409" s="477"/>
      <c r="VHO409" s="477"/>
      <c r="VHT409" s="477"/>
      <c r="VHW409" s="477"/>
      <c r="VIB409" s="477"/>
      <c r="VIE409" s="477"/>
      <c r="VIJ409" s="477"/>
      <c r="VIM409" s="477"/>
      <c r="VIR409" s="477"/>
      <c r="VIU409" s="477"/>
      <c r="VIZ409" s="477"/>
      <c r="VJC409" s="477"/>
      <c r="VJH409" s="477"/>
      <c r="VJK409" s="477"/>
      <c r="VJP409" s="477"/>
      <c r="VJS409" s="477"/>
      <c r="VJX409" s="477"/>
      <c r="VKA409" s="477"/>
      <c r="VKF409" s="477"/>
      <c r="VKI409" s="477"/>
      <c r="VKN409" s="477"/>
      <c r="VKQ409" s="477"/>
      <c r="VKV409" s="477"/>
      <c r="VKY409" s="477"/>
      <c r="VLD409" s="477"/>
      <c r="VLG409" s="477"/>
      <c r="VLL409" s="477"/>
      <c r="VLO409" s="477"/>
      <c r="VLT409" s="477"/>
      <c r="VLW409" s="477"/>
      <c r="VMB409" s="477"/>
      <c r="VME409" s="477"/>
      <c r="VMJ409" s="477"/>
      <c r="VMM409" s="477"/>
      <c r="VMR409" s="477"/>
      <c r="VMU409" s="477"/>
      <c r="VMZ409" s="477"/>
      <c r="VNC409" s="477"/>
      <c r="VNH409" s="477"/>
      <c r="VNK409" s="477"/>
      <c r="VNP409" s="477"/>
      <c r="VNS409" s="477"/>
      <c r="VNX409" s="477"/>
      <c r="VOA409" s="477"/>
      <c r="VOF409" s="477"/>
      <c r="VOI409" s="477"/>
      <c r="VON409" s="477"/>
      <c r="VOQ409" s="477"/>
      <c r="VOV409" s="477"/>
      <c r="VOY409" s="477"/>
      <c r="VPD409" s="477"/>
      <c r="VPG409" s="477"/>
      <c r="VPL409" s="477"/>
      <c r="VPO409" s="477"/>
      <c r="VPT409" s="477"/>
      <c r="VPW409" s="477"/>
      <c r="VQB409" s="477"/>
      <c r="VQE409" s="477"/>
      <c r="VQJ409" s="477"/>
      <c r="VQM409" s="477"/>
      <c r="VQR409" s="477"/>
      <c r="VQU409" s="477"/>
      <c r="VQZ409" s="477"/>
      <c r="VRC409" s="477"/>
      <c r="VRH409" s="477"/>
      <c r="VRK409" s="477"/>
      <c r="VRP409" s="477"/>
      <c r="VRS409" s="477"/>
      <c r="VRX409" s="477"/>
      <c r="VSA409" s="477"/>
      <c r="VSF409" s="477"/>
      <c r="VSI409" s="477"/>
      <c r="VSN409" s="477"/>
      <c r="VSQ409" s="477"/>
      <c r="VSV409" s="477"/>
      <c r="VSY409" s="477"/>
      <c r="VTD409" s="477"/>
      <c r="VTG409" s="477"/>
      <c r="VTL409" s="477"/>
      <c r="VTO409" s="477"/>
      <c r="VTT409" s="477"/>
      <c r="VTW409" s="477"/>
      <c r="VUB409" s="477"/>
      <c r="VUE409" s="477"/>
      <c r="VUJ409" s="477"/>
      <c r="VUM409" s="477"/>
      <c r="VUR409" s="477"/>
      <c r="VUU409" s="477"/>
      <c r="VUZ409" s="477"/>
      <c r="VVC409" s="477"/>
      <c r="VVH409" s="477"/>
      <c r="VVK409" s="477"/>
      <c r="VVP409" s="477"/>
      <c r="VVS409" s="477"/>
      <c r="VVX409" s="477"/>
      <c r="VWA409" s="477"/>
      <c r="VWF409" s="477"/>
      <c r="VWI409" s="477"/>
      <c r="VWN409" s="477"/>
      <c r="VWQ409" s="477"/>
      <c r="VWV409" s="477"/>
      <c r="VWY409" s="477"/>
      <c r="VXD409" s="477"/>
      <c r="VXG409" s="477"/>
      <c r="VXL409" s="477"/>
      <c r="VXO409" s="477"/>
      <c r="VXT409" s="477"/>
      <c r="VXW409" s="477"/>
      <c r="VYB409" s="477"/>
      <c r="VYE409" s="477"/>
      <c r="VYJ409" s="477"/>
      <c r="VYM409" s="477"/>
      <c r="VYR409" s="477"/>
      <c r="VYU409" s="477"/>
      <c r="VYZ409" s="477"/>
      <c r="VZC409" s="477"/>
      <c r="VZH409" s="477"/>
      <c r="VZK409" s="477"/>
      <c r="VZP409" s="477"/>
      <c r="VZS409" s="477"/>
      <c r="VZX409" s="477"/>
      <c r="WAA409" s="477"/>
      <c r="WAF409" s="477"/>
      <c r="WAI409" s="477"/>
      <c r="WAN409" s="477"/>
      <c r="WAQ409" s="477"/>
      <c r="WAV409" s="477"/>
      <c r="WAY409" s="477"/>
      <c r="WBD409" s="477"/>
      <c r="WBG409" s="477"/>
      <c r="WBL409" s="477"/>
      <c r="WBO409" s="477"/>
      <c r="WBT409" s="477"/>
      <c r="WBW409" s="477"/>
      <c r="WCB409" s="477"/>
      <c r="WCE409" s="477"/>
      <c r="WCJ409" s="477"/>
      <c r="WCM409" s="477"/>
      <c r="WCR409" s="477"/>
      <c r="WCU409" s="477"/>
      <c r="WCZ409" s="477"/>
      <c r="WDC409" s="477"/>
      <c r="WDH409" s="477"/>
      <c r="WDK409" s="477"/>
      <c r="WDP409" s="477"/>
      <c r="WDS409" s="477"/>
      <c r="WDX409" s="477"/>
      <c r="WEA409" s="477"/>
      <c r="WEF409" s="477"/>
      <c r="WEI409" s="477"/>
      <c r="WEN409" s="477"/>
      <c r="WEQ409" s="477"/>
      <c r="WEV409" s="477"/>
      <c r="WEY409" s="477"/>
      <c r="WFD409" s="477"/>
      <c r="WFG409" s="477"/>
      <c r="WFL409" s="477"/>
      <c r="WFO409" s="477"/>
      <c r="WFT409" s="477"/>
      <c r="WFW409" s="477"/>
      <c r="WGB409" s="477"/>
      <c r="WGE409" s="477"/>
      <c r="WGJ409" s="477"/>
      <c r="WGM409" s="477"/>
      <c r="WGR409" s="477"/>
      <c r="WGU409" s="477"/>
      <c r="WGZ409" s="477"/>
      <c r="WHC409" s="477"/>
      <c r="WHH409" s="477"/>
      <c r="WHK409" s="477"/>
      <c r="WHP409" s="477"/>
      <c r="WHS409" s="477"/>
      <c r="WHX409" s="477"/>
      <c r="WIA409" s="477"/>
      <c r="WIF409" s="477"/>
      <c r="WII409" s="477"/>
      <c r="WIN409" s="477"/>
      <c r="WIQ409" s="477"/>
      <c r="WIV409" s="477"/>
      <c r="WIY409" s="477"/>
      <c r="WJD409" s="477"/>
      <c r="WJG409" s="477"/>
      <c r="WJL409" s="477"/>
      <c r="WJO409" s="477"/>
      <c r="WJT409" s="477"/>
      <c r="WJW409" s="477"/>
      <c r="WKB409" s="477"/>
      <c r="WKE409" s="477"/>
      <c r="WKJ409" s="477"/>
      <c r="WKM409" s="477"/>
      <c r="WKR409" s="477"/>
      <c r="WKU409" s="477"/>
      <c r="WKZ409" s="477"/>
      <c r="WLC409" s="477"/>
      <c r="WLH409" s="477"/>
      <c r="WLK409" s="477"/>
      <c r="WLP409" s="477"/>
      <c r="WLS409" s="477"/>
      <c r="WLX409" s="477"/>
      <c r="WMA409" s="477"/>
      <c r="WMF409" s="477"/>
      <c r="WMI409" s="477"/>
      <c r="WMN409" s="477"/>
      <c r="WMQ409" s="477"/>
      <c r="WMV409" s="477"/>
      <c r="WMY409" s="477"/>
      <c r="WND409" s="477"/>
      <c r="WNG409" s="477"/>
      <c r="WNL409" s="477"/>
      <c r="WNO409" s="477"/>
      <c r="WNT409" s="477"/>
      <c r="WNW409" s="477"/>
      <c r="WOB409" s="477"/>
      <c r="WOE409" s="477"/>
      <c r="WOJ409" s="477"/>
      <c r="WOM409" s="477"/>
      <c r="WOR409" s="477"/>
      <c r="WOU409" s="477"/>
      <c r="WOZ409" s="477"/>
      <c r="WPC409" s="477"/>
      <c r="WPH409" s="477"/>
      <c r="WPK409" s="477"/>
      <c r="WPP409" s="477"/>
      <c r="WPS409" s="477"/>
      <c r="WPX409" s="477"/>
      <c r="WQA409" s="477"/>
      <c r="WQF409" s="477"/>
      <c r="WQI409" s="477"/>
      <c r="WQN409" s="477"/>
      <c r="WQQ409" s="477"/>
      <c r="WQV409" s="477"/>
      <c r="WQY409" s="477"/>
      <c r="WRD409" s="477"/>
      <c r="WRG409" s="477"/>
      <c r="WRL409" s="477"/>
      <c r="WRO409" s="477"/>
      <c r="WRT409" s="477"/>
      <c r="WRW409" s="477"/>
      <c r="WSB409" s="477"/>
      <c r="WSE409" s="477"/>
      <c r="WSJ409" s="477"/>
      <c r="WSM409" s="477"/>
      <c r="WSR409" s="477"/>
      <c r="WSU409" s="477"/>
      <c r="WSZ409" s="477"/>
      <c r="WTC409" s="477"/>
      <c r="WTH409" s="477"/>
      <c r="WTK409" s="477"/>
      <c r="WTP409" s="477"/>
      <c r="WTS409" s="477"/>
      <c r="WTX409" s="477"/>
      <c r="WUA409" s="477"/>
      <c r="WUF409" s="477"/>
      <c r="WUI409" s="477"/>
      <c r="WUN409" s="477"/>
      <c r="WUQ409" s="477"/>
      <c r="WUV409" s="477"/>
      <c r="WUY409" s="477"/>
      <c r="WVD409" s="477"/>
      <c r="WVG409" s="477"/>
      <c r="WVL409" s="477"/>
      <c r="WVO409" s="477"/>
      <c r="WVT409" s="477"/>
      <c r="WVW409" s="477"/>
      <c r="WWB409" s="477"/>
      <c r="WWE409" s="477"/>
      <c r="WWJ409" s="477"/>
      <c r="WWM409" s="477"/>
      <c r="WWR409" s="477"/>
      <c r="WWU409" s="477"/>
      <c r="WWZ409" s="477"/>
      <c r="WXC409" s="477"/>
      <c r="WXH409" s="477"/>
      <c r="WXK409" s="477"/>
      <c r="WXP409" s="477"/>
      <c r="WXS409" s="477"/>
      <c r="WXX409" s="477"/>
      <c r="WYA409" s="477"/>
      <c r="WYF409" s="477"/>
      <c r="WYI409" s="477"/>
      <c r="WYN409" s="477"/>
      <c r="WYQ409" s="477"/>
      <c r="WYV409" s="477"/>
      <c r="WYY409" s="477"/>
      <c r="WZD409" s="477"/>
      <c r="WZG409" s="477"/>
      <c r="WZL409" s="477"/>
      <c r="WZO409" s="477"/>
      <c r="WZT409" s="477"/>
      <c r="WZW409" s="477"/>
      <c r="XAB409" s="477"/>
      <c r="XAE409" s="477"/>
      <c r="XAJ409" s="477"/>
      <c r="XAM409" s="477"/>
      <c r="XAR409" s="477"/>
      <c r="XAU409" s="477"/>
      <c r="XAZ409" s="477"/>
      <c r="XBC409" s="477"/>
      <c r="XBH409" s="477"/>
      <c r="XBK409" s="477"/>
      <c r="XBP409" s="477"/>
      <c r="XBS409" s="477"/>
      <c r="XBX409" s="477"/>
      <c r="XCA409" s="477"/>
      <c r="XCF409" s="477"/>
      <c r="XCI409" s="477"/>
      <c r="XCN409" s="477"/>
      <c r="XCQ409" s="477"/>
      <c r="XCV409" s="477"/>
      <c r="XCY409" s="477"/>
      <c r="XDD409" s="477"/>
      <c r="XDG409" s="477"/>
      <c r="XDL409" s="477"/>
      <c r="XDO409" s="477"/>
      <c r="XDT409" s="477"/>
      <c r="XDW409" s="477"/>
      <c r="XEB409" s="477"/>
      <c r="XEE409" s="477"/>
      <c r="XEJ409" s="477"/>
      <c r="XEM409" s="477"/>
      <c r="XER409" s="477"/>
      <c r="XEU409" s="477"/>
      <c r="XEZ409" s="477"/>
      <c r="XFC409" s="477"/>
    </row>
    <row r="410" spans="1:1023 1028:2047 2052:3071 3076:4095 4100:5119 5124:6143 6148:7167 7172:8191 8196:9215 9220:10239 10244:11263 11268:12287 12292:13311 13316:14335 14340:15359 15364:16383" ht="33.75" customHeight="1" x14ac:dyDescent="0.25">
      <c r="A410" s="35" t="str">
        <f>+'PAI 2025 GPS rempl2)'!A421</f>
        <v>3003.1.1</v>
      </c>
      <c r="B410" s="60" t="str">
        <f>VLOOKUP(A410,'Dimensión 3-Gestión con Valor'!$B$10:$B$379,1,0)</f>
        <v>3003.1.1</v>
      </c>
      <c r="C410" s="158" t="s">
        <v>1275</v>
      </c>
      <c r="D410" s="158">
        <v>3</v>
      </c>
      <c r="E410" s="158" t="s">
        <v>489</v>
      </c>
      <c r="F410" s="158" t="s">
        <v>1279</v>
      </c>
      <c r="G410" s="158" t="s">
        <v>19</v>
      </c>
      <c r="H410" s="158" t="s">
        <v>1795</v>
      </c>
      <c r="I410" s="158" t="s">
        <v>1795</v>
      </c>
      <c r="J410" s="158" t="s">
        <v>1795</v>
      </c>
      <c r="K410" s="158" t="s">
        <v>19</v>
      </c>
      <c r="L410" s="158" t="s">
        <v>19</v>
      </c>
      <c r="M410" s="158" t="s">
        <v>19</v>
      </c>
      <c r="N410" s="158" t="s">
        <v>636</v>
      </c>
      <c r="O410" s="158" t="s">
        <v>19</v>
      </c>
      <c r="P410" s="158" t="s">
        <v>256</v>
      </c>
      <c r="Q410" s="158">
        <v>30</v>
      </c>
      <c r="R410" s="158">
        <v>1</v>
      </c>
      <c r="S410" s="165" t="s">
        <v>487</v>
      </c>
      <c r="T410" s="165" t="s">
        <v>1280</v>
      </c>
      <c r="U410" s="165">
        <v>45670</v>
      </c>
      <c r="V410" s="165">
        <v>45691</v>
      </c>
      <c r="W410" s="158" t="s">
        <v>1275</v>
      </c>
      <c r="X410" s="359">
        <v>6</v>
      </c>
      <c r="Y410" s="158">
        <v>100</v>
      </c>
      <c r="Z410" s="158" t="s">
        <v>2775</v>
      </c>
      <c r="AA410" s="165">
        <v>45691</v>
      </c>
      <c r="AB410" s="158">
        <v>100</v>
      </c>
      <c r="AC410" s="158" t="s">
        <v>2324</v>
      </c>
      <c r="AD410" s="165">
        <v>45691</v>
      </c>
      <c r="AE410" s="158">
        <v>100</v>
      </c>
      <c r="AF410" s="158">
        <v>6</v>
      </c>
    </row>
    <row r="411" spans="1:1023 1028:2047 2052:3071 3076:4095 4100:5119 5124:6143 6148:7167 7172:8191 8196:9215 9220:10239 10244:11263 11268:12287 12292:13311 13316:14335 14340:15359 15364:16383" ht="34.5" customHeight="1" x14ac:dyDescent="0.25">
      <c r="A411" s="158" t="str">
        <f>+'PAI 2025 GPS rempl2)'!A422</f>
        <v>3003.1.2</v>
      </c>
      <c r="B411" s="60" t="str">
        <f>VLOOKUP(A411,'Dimensión 3-Gestión con Valor'!$B$10:$B$379,1,0)</f>
        <v>3003.1.2</v>
      </c>
      <c r="C411" s="158" t="s">
        <v>1275</v>
      </c>
      <c r="D411" s="158">
        <v>3</v>
      </c>
      <c r="E411" s="158" t="s">
        <v>2044</v>
      </c>
      <c r="F411" s="158" t="s">
        <v>1281</v>
      </c>
      <c r="G411" s="158" t="s">
        <v>19</v>
      </c>
      <c r="H411" s="158">
        <v>0</v>
      </c>
      <c r="I411" s="158">
        <v>0</v>
      </c>
      <c r="J411" s="158">
        <v>0</v>
      </c>
      <c r="K411" s="158" t="s">
        <v>19</v>
      </c>
      <c r="L411" s="158" t="s">
        <v>19</v>
      </c>
      <c r="M411" s="158" t="s">
        <v>19</v>
      </c>
      <c r="N411" s="158" t="s">
        <v>636</v>
      </c>
      <c r="O411" s="158" t="s">
        <v>19</v>
      </c>
      <c r="P411" s="158" t="s">
        <v>257</v>
      </c>
      <c r="Q411" s="158">
        <v>0</v>
      </c>
      <c r="R411" s="158">
        <v>1</v>
      </c>
      <c r="S411" s="158" t="s">
        <v>487</v>
      </c>
      <c r="T411" s="158" t="s">
        <v>1282</v>
      </c>
      <c r="U411" s="165">
        <v>45691</v>
      </c>
      <c r="V411" s="165">
        <v>45716</v>
      </c>
      <c r="W411" s="158" t="s">
        <v>1283</v>
      </c>
      <c r="X411" s="359">
        <v>0</v>
      </c>
      <c r="Y411" s="158">
        <v>100</v>
      </c>
      <c r="Z411" s="158" t="s">
        <v>2776</v>
      </c>
      <c r="AA411" s="165">
        <v>45715</v>
      </c>
      <c r="AB411" s="158">
        <v>100</v>
      </c>
      <c r="AC411" s="158" t="s">
        <v>2324</v>
      </c>
      <c r="AD411" s="165">
        <v>45715</v>
      </c>
      <c r="AE411" s="158">
        <v>100</v>
      </c>
      <c r="AF411" s="158">
        <v>0</v>
      </c>
    </row>
    <row r="412" spans="1:1023 1028:2047 2052:3071 3076:4095 4100:5119 5124:6143 6148:7167 7172:8191 8196:9215 9220:10239 10244:11263 11268:12287 12292:13311 13316:14335 14340:15359 15364:16383" ht="33.75" customHeight="1" x14ac:dyDescent="0.25">
      <c r="A412" s="158" t="str">
        <f>+'PAI 2025 GPS rempl2)'!A423</f>
        <v>3003.1.3</v>
      </c>
      <c r="B412" s="60" t="str">
        <f>VLOOKUP(A412,'Dimensión 3-Gestión con Valor'!$B$10:$B$379,1,0)</f>
        <v>3003.1.3</v>
      </c>
      <c r="C412" s="158" t="s">
        <v>1275</v>
      </c>
      <c r="D412" s="158">
        <v>3</v>
      </c>
      <c r="E412" s="158" t="s">
        <v>489</v>
      </c>
      <c r="F412" s="158" t="s">
        <v>1284</v>
      </c>
      <c r="G412" s="158" t="s">
        <v>19</v>
      </c>
      <c r="H412" s="158" t="s">
        <v>1795</v>
      </c>
      <c r="I412" s="158" t="s">
        <v>1795</v>
      </c>
      <c r="J412" s="158" t="s">
        <v>1795</v>
      </c>
      <c r="K412" s="158" t="s">
        <v>19</v>
      </c>
      <c r="L412" s="158" t="s">
        <v>19</v>
      </c>
      <c r="M412" s="158" t="s">
        <v>19</v>
      </c>
      <c r="N412" s="158" t="s">
        <v>636</v>
      </c>
      <c r="O412" s="158" t="s">
        <v>19</v>
      </c>
      <c r="P412" s="158" t="s">
        <v>258</v>
      </c>
      <c r="Q412" s="158">
        <v>70</v>
      </c>
      <c r="R412" s="158">
        <v>100</v>
      </c>
      <c r="S412" s="165" t="s">
        <v>515</v>
      </c>
      <c r="T412" s="165" t="s">
        <v>1843</v>
      </c>
      <c r="U412" s="165">
        <v>45691</v>
      </c>
      <c r="V412" s="165">
        <v>46022</v>
      </c>
      <c r="W412" s="158" t="s">
        <v>1275</v>
      </c>
      <c r="X412" s="359">
        <v>14</v>
      </c>
      <c r="Y412" s="158">
        <v>62.72</v>
      </c>
      <c r="Z412" s="158" t="s">
        <v>2574</v>
      </c>
      <c r="AA412" s="165"/>
      <c r="AB412" s="158">
        <v>62.72</v>
      </c>
      <c r="AC412" s="158" t="s">
        <v>2575</v>
      </c>
      <c r="AD412" s="165"/>
      <c r="AE412" s="158"/>
      <c r="AF412" s="158">
        <v>8.7807999999999993</v>
      </c>
    </row>
    <row r="413" spans="1:1023 1028:2047 2052:3071 3076:4095 4100:5119 5124:6143 6148:7167 7172:8191 8196:9215 9220:10239 10244:11263 11268:12287 12292:13311 13316:14335 14340:15359 15364:16383" ht="195" x14ac:dyDescent="0.25">
      <c r="A413" s="359" t="str">
        <f>+'PAI 2025 GPS rempl2)'!A424</f>
        <v>3003.2</v>
      </c>
      <c r="B413" s="359" t="str">
        <f>VLOOKUP(A413,'Dimensión 3-Gestión con Valor'!$B$10:$B$379,1,0)</f>
        <v>3003.2</v>
      </c>
      <c r="C413" s="360" t="s">
        <v>1275</v>
      </c>
      <c r="D413" s="359">
        <v>3</v>
      </c>
      <c r="E413" s="359" t="s">
        <v>482</v>
      </c>
      <c r="F413" s="360" t="s">
        <v>1285</v>
      </c>
      <c r="G413" s="359" t="s">
        <v>484</v>
      </c>
      <c r="H413" s="359" t="s">
        <v>1795</v>
      </c>
      <c r="I413" s="359" t="s">
        <v>1795</v>
      </c>
      <c r="J413" s="359" t="s">
        <v>1795</v>
      </c>
      <c r="K413" s="360" t="s">
        <v>19</v>
      </c>
      <c r="L413" s="359" t="s">
        <v>485</v>
      </c>
      <c r="M413" s="359" t="s">
        <v>31</v>
      </c>
      <c r="N413" s="360" t="s">
        <v>636</v>
      </c>
      <c r="O413" s="359">
        <v>0</v>
      </c>
      <c r="P413" s="359" t="s">
        <v>259</v>
      </c>
      <c r="Q413" s="359">
        <v>10</v>
      </c>
      <c r="R413" s="359">
        <v>40</v>
      </c>
      <c r="S413" s="360" t="s">
        <v>515</v>
      </c>
      <c r="T413" s="359" t="s">
        <v>1286</v>
      </c>
      <c r="U413" s="360">
        <v>45691</v>
      </c>
      <c r="V413" s="360">
        <v>46022</v>
      </c>
      <c r="W413" s="359" t="s">
        <v>1275</v>
      </c>
      <c r="X413" s="359">
        <v>10</v>
      </c>
      <c r="Y413" s="359">
        <v>0</v>
      </c>
      <c r="Z413" s="359" t="s">
        <v>2576</v>
      </c>
      <c r="AA413" s="360"/>
      <c r="AB413" s="370">
        <v>0</v>
      </c>
      <c r="AC413" s="359" t="s">
        <v>2577</v>
      </c>
      <c r="AD413" s="360"/>
      <c r="AE413" s="368"/>
      <c r="AF413" s="359">
        <v>0</v>
      </c>
      <c r="AJ413" s="477"/>
      <c r="AM413" s="477"/>
      <c r="AR413" s="477"/>
      <c r="AU413" s="477"/>
      <c r="AZ413" s="477"/>
      <c r="BC413" s="477"/>
      <c r="BH413" s="477"/>
      <c r="BK413" s="477"/>
      <c r="BP413" s="477"/>
      <c r="BS413" s="477"/>
      <c r="BX413" s="477"/>
      <c r="CA413" s="477"/>
      <c r="CF413" s="477"/>
      <c r="CI413" s="477"/>
      <c r="CN413" s="477"/>
      <c r="CQ413" s="477"/>
      <c r="CV413" s="477"/>
      <c r="CY413" s="477"/>
      <c r="DD413" s="477"/>
      <c r="DG413" s="477"/>
      <c r="DL413" s="477"/>
      <c r="DO413" s="477"/>
      <c r="DT413" s="477"/>
      <c r="DW413" s="477"/>
      <c r="EB413" s="477"/>
      <c r="EE413" s="477"/>
      <c r="EJ413" s="477"/>
      <c r="EM413" s="477"/>
      <c r="ER413" s="477"/>
      <c r="EU413" s="477"/>
      <c r="EZ413" s="477"/>
      <c r="FC413" s="477"/>
      <c r="FH413" s="477"/>
      <c r="FK413" s="477"/>
      <c r="FP413" s="477"/>
      <c r="FS413" s="477"/>
      <c r="FX413" s="477"/>
      <c r="GA413" s="477"/>
      <c r="GF413" s="477"/>
      <c r="GI413" s="477"/>
      <c r="GN413" s="477"/>
      <c r="GQ413" s="477"/>
      <c r="GV413" s="477"/>
      <c r="GY413" s="477"/>
      <c r="HD413" s="477"/>
      <c r="HG413" s="477"/>
      <c r="HL413" s="477"/>
      <c r="HO413" s="477"/>
      <c r="HT413" s="477"/>
      <c r="HW413" s="477"/>
      <c r="IB413" s="477"/>
      <c r="IE413" s="477"/>
      <c r="IJ413" s="477"/>
      <c r="IM413" s="477"/>
      <c r="IR413" s="477"/>
      <c r="IU413" s="477"/>
      <c r="IZ413" s="477"/>
      <c r="JC413" s="477"/>
      <c r="JH413" s="477"/>
      <c r="JK413" s="477"/>
      <c r="JP413" s="477"/>
      <c r="JS413" s="477"/>
      <c r="JX413" s="477"/>
      <c r="KA413" s="477"/>
      <c r="KF413" s="477"/>
      <c r="KI413" s="477"/>
      <c r="KN413" s="477"/>
      <c r="KQ413" s="477"/>
      <c r="KV413" s="477"/>
      <c r="KY413" s="477"/>
      <c r="LD413" s="477"/>
      <c r="LG413" s="477"/>
      <c r="LL413" s="477"/>
      <c r="LO413" s="477"/>
      <c r="LT413" s="477"/>
      <c r="LW413" s="477"/>
      <c r="MB413" s="477"/>
      <c r="ME413" s="477"/>
      <c r="MJ413" s="477"/>
      <c r="MM413" s="477"/>
      <c r="MR413" s="477"/>
      <c r="MU413" s="477"/>
      <c r="MZ413" s="477"/>
      <c r="NC413" s="477"/>
      <c r="NH413" s="477"/>
      <c r="NK413" s="477"/>
      <c r="NP413" s="477"/>
      <c r="NS413" s="477"/>
      <c r="NX413" s="477"/>
      <c r="OA413" s="477"/>
      <c r="OF413" s="477"/>
      <c r="OI413" s="477"/>
      <c r="ON413" s="477"/>
      <c r="OQ413" s="477"/>
      <c r="OV413" s="477"/>
      <c r="OY413" s="477"/>
      <c r="PD413" s="477"/>
      <c r="PG413" s="477"/>
      <c r="PL413" s="477"/>
      <c r="PO413" s="477"/>
      <c r="PT413" s="477"/>
      <c r="PW413" s="477"/>
      <c r="QB413" s="477"/>
      <c r="QE413" s="477"/>
      <c r="QJ413" s="477"/>
      <c r="QM413" s="477"/>
      <c r="QR413" s="477"/>
      <c r="QU413" s="477"/>
      <c r="QZ413" s="477"/>
      <c r="RC413" s="477"/>
      <c r="RH413" s="477"/>
      <c r="RK413" s="477"/>
      <c r="RP413" s="477"/>
      <c r="RS413" s="477"/>
      <c r="RX413" s="477"/>
      <c r="SA413" s="477"/>
      <c r="SF413" s="477"/>
      <c r="SI413" s="477"/>
      <c r="SN413" s="477"/>
      <c r="SQ413" s="477"/>
      <c r="SV413" s="477"/>
      <c r="SY413" s="477"/>
      <c r="TD413" s="477"/>
      <c r="TG413" s="477"/>
      <c r="TL413" s="477"/>
      <c r="TO413" s="477"/>
      <c r="TT413" s="477"/>
      <c r="TW413" s="477"/>
      <c r="UB413" s="477"/>
      <c r="UE413" s="477"/>
      <c r="UJ413" s="477"/>
      <c r="UM413" s="477"/>
      <c r="UR413" s="477"/>
      <c r="UU413" s="477"/>
      <c r="UZ413" s="477"/>
      <c r="VC413" s="477"/>
      <c r="VH413" s="477"/>
      <c r="VK413" s="477"/>
      <c r="VP413" s="477"/>
      <c r="VS413" s="477"/>
      <c r="VX413" s="477"/>
      <c r="WA413" s="477"/>
      <c r="WF413" s="477"/>
      <c r="WI413" s="477"/>
      <c r="WN413" s="477"/>
      <c r="WQ413" s="477"/>
      <c r="WV413" s="477"/>
      <c r="WY413" s="477"/>
      <c r="XD413" s="477"/>
      <c r="XG413" s="477"/>
      <c r="XL413" s="477"/>
      <c r="XO413" s="477"/>
      <c r="XT413" s="477"/>
      <c r="XW413" s="477"/>
      <c r="YB413" s="477"/>
      <c r="YE413" s="477"/>
      <c r="YJ413" s="477"/>
      <c r="YM413" s="477"/>
      <c r="YR413" s="477"/>
      <c r="YU413" s="477"/>
      <c r="YZ413" s="477"/>
      <c r="ZC413" s="477"/>
      <c r="ZH413" s="477"/>
      <c r="ZK413" s="477"/>
      <c r="ZP413" s="477"/>
      <c r="ZS413" s="477"/>
      <c r="ZX413" s="477"/>
      <c r="AAA413" s="477"/>
      <c r="AAF413" s="477"/>
      <c r="AAI413" s="477"/>
      <c r="AAN413" s="477"/>
      <c r="AAQ413" s="477"/>
      <c r="AAV413" s="477"/>
      <c r="AAY413" s="477"/>
      <c r="ABD413" s="477"/>
      <c r="ABG413" s="477"/>
      <c r="ABL413" s="477"/>
      <c r="ABO413" s="477"/>
      <c r="ABT413" s="477"/>
      <c r="ABW413" s="477"/>
      <c r="ACB413" s="477"/>
      <c r="ACE413" s="477"/>
      <c r="ACJ413" s="477"/>
      <c r="ACM413" s="477"/>
      <c r="ACR413" s="477"/>
      <c r="ACU413" s="477"/>
      <c r="ACZ413" s="477"/>
      <c r="ADC413" s="477"/>
      <c r="ADH413" s="477"/>
      <c r="ADK413" s="477"/>
      <c r="ADP413" s="477"/>
      <c r="ADS413" s="477"/>
      <c r="ADX413" s="477"/>
      <c r="AEA413" s="477"/>
      <c r="AEF413" s="477"/>
      <c r="AEI413" s="477"/>
      <c r="AEN413" s="477"/>
      <c r="AEQ413" s="477"/>
      <c r="AEV413" s="477"/>
      <c r="AEY413" s="477"/>
      <c r="AFD413" s="477"/>
      <c r="AFG413" s="477"/>
      <c r="AFL413" s="477"/>
      <c r="AFO413" s="477"/>
      <c r="AFT413" s="477"/>
      <c r="AFW413" s="477"/>
      <c r="AGB413" s="477"/>
      <c r="AGE413" s="477"/>
      <c r="AGJ413" s="477"/>
      <c r="AGM413" s="477"/>
      <c r="AGR413" s="477"/>
      <c r="AGU413" s="477"/>
      <c r="AGZ413" s="477"/>
      <c r="AHC413" s="477"/>
      <c r="AHH413" s="477"/>
      <c r="AHK413" s="477"/>
      <c r="AHP413" s="477"/>
      <c r="AHS413" s="477"/>
      <c r="AHX413" s="477"/>
      <c r="AIA413" s="477"/>
      <c r="AIF413" s="477"/>
      <c r="AII413" s="477"/>
      <c r="AIN413" s="477"/>
      <c r="AIQ413" s="477"/>
      <c r="AIV413" s="477"/>
      <c r="AIY413" s="477"/>
      <c r="AJD413" s="477"/>
      <c r="AJG413" s="477"/>
      <c r="AJL413" s="477"/>
      <c r="AJO413" s="477"/>
      <c r="AJT413" s="477"/>
      <c r="AJW413" s="477"/>
      <c r="AKB413" s="477"/>
      <c r="AKE413" s="477"/>
      <c r="AKJ413" s="477"/>
      <c r="AKM413" s="477"/>
      <c r="AKR413" s="477"/>
      <c r="AKU413" s="477"/>
      <c r="AKZ413" s="477"/>
      <c r="ALC413" s="477"/>
      <c r="ALH413" s="477"/>
      <c r="ALK413" s="477"/>
      <c r="ALP413" s="477"/>
      <c r="ALS413" s="477"/>
      <c r="ALX413" s="477"/>
      <c r="AMA413" s="477"/>
      <c r="AMF413" s="477"/>
      <c r="AMI413" s="477"/>
      <c r="AMN413" s="477"/>
      <c r="AMQ413" s="477"/>
      <c r="AMV413" s="477"/>
      <c r="AMY413" s="477"/>
      <c r="AND413" s="477"/>
      <c r="ANG413" s="477"/>
      <c r="ANL413" s="477"/>
      <c r="ANO413" s="477"/>
      <c r="ANT413" s="477"/>
      <c r="ANW413" s="477"/>
      <c r="AOB413" s="477"/>
      <c r="AOE413" s="477"/>
      <c r="AOJ413" s="477"/>
      <c r="AOM413" s="477"/>
      <c r="AOR413" s="477"/>
      <c r="AOU413" s="477"/>
      <c r="AOZ413" s="477"/>
      <c r="APC413" s="477"/>
      <c r="APH413" s="477"/>
      <c r="APK413" s="477"/>
      <c r="APP413" s="477"/>
      <c r="APS413" s="477"/>
      <c r="APX413" s="477"/>
      <c r="AQA413" s="477"/>
      <c r="AQF413" s="477"/>
      <c r="AQI413" s="477"/>
      <c r="AQN413" s="477"/>
      <c r="AQQ413" s="477"/>
      <c r="AQV413" s="477"/>
      <c r="AQY413" s="477"/>
      <c r="ARD413" s="477"/>
      <c r="ARG413" s="477"/>
      <c r="ARL413" s="477"/>
      <c r="ARO413" s="477"/>
      <c r="ART413" s="477"/>
      <c r="ARW413" s="477"/>
      <c r="ASB413" s="477"/>
      <c r="ASE413" s="477"/>
      <c r="ASJ413" s="477"/>
      <c r="ASM413" s="477"/>
      <c r="ASR413" s="477"/>
      <c r="ASU413" s="477"/>
      <c r="ASZ413" s="477"/>
      <c r="ATC413" s="477"/>
      <c r="ATH413" s="477"/>
      <c r="ATK413" s="477"/>
      <c r="ATP413" s="477"/>
      <c r="ATS413" s="477"/>
      <c r="ATX413" s="477"/>
      <c r="AUA413" s="477"/>
      <c r="AUF413" s="477"/>
      <c r="AUI413" s="477"/>
      <c r="AUN413" s="477"/>
      <c r="AUQ413" s="477"/>
      <c r="AUV413" s="477"/>
      <c r="AUY413" s="477"/>
      <c r="AVD413" s="477"/>
      <c r="AVG413" s="477"/>
      <c r="AVL413" s="477"/>
      <c r="AVO413" s="477"/>
      <c r="AVT413" s="477"/>
      <c r="AVW413" s="477"/>
      <c r="AWB413" s="477"/>
      <c r="AWE413" s="477"/>
      <c r="AWJ413" s="477"/>
      <c r="AWM413" s="477"/>
      <c r="AWR413" s="477"/>
      <c r="AWU413" s="477"/>
      <c r="AWZ413" s="477"/>
      <c r="AXC413" s="477"/>
      <c r="AXH413" s="477"/>
      <c r="AXK413" s="477"/>
      <c r="AXP413" s="477"/>
      <c r="AXS413" s="477"/>
      <c r="AXX413" s="477"/>
      <c r="AYA413" s="477"/>
      <c r="AYF413" s="477"/>
      <c r="AYI413" s="477"/>
      <c r="AYN413" s="477"/>
      <c r="AYQ413" s="477"/>
      <c r="AYV413" s="477"/>
      <c r="AYY413" s="477"/>
      <c r="AZD413" s="477"/>
      <c r="AZG413" s="477"/>
      <c r="AZL413" s="477"/>
      <c r="AZO413" s="477"/>
      <c r="AZT413" s="477"/>
      <c r="AZW413" s="477"/>
      <c r="BAB413" s="477"/>
      <c r="BAE413" s="477"/>
      <c r="BAJ413" s="477"/>
      <c r="BAM413" s="477"/>
      <c r="BAR413" s="477"/>
      <c r="BAU413" s="477"/>
      <c r="BAZ413" s="477"/>
      <c r="BBC413" s="477"/>
      <c r="BBH413" s="477"/>
      <c r="BBK413" s="477"/>
      <c r="BBP413" s="477"/>
      <c r="BBS413" s="477"/>
      <c r="BBX413" s="477"/>
      <c r="BCA413" s="477"/>
      <c r="BCF413" s="477"/>
      <c r="BCI413" s="477"/>
      <c r="BCN413" s="477"/>
      <c r="BCQ413" s="477"/>
      <c r="BCV413" s="477"/>
      <c r="BCY413" s="477"/>
      <c r="BDD413" s="477"/>
      <c r="BDG413" s="477"/>
      <c r="BDL413" s="477"/>
      <c r="BDO413" s="477"/>
      <c r="BDT413" s="477"/>
      <c r="BDW413" s="477"/>
      <c r="BEB413" s="477"/>
      <c r="BEE413" s="477"/>
      <c r="BEJ413" s="477"/>
      <c r="BEM413" s="477"/>
      <c r="BER413" s="477"/>
      <c r="BEU413" s="477"/>
      <c r="BEZ413" s="477"/>
      <c r="BFC413" s="477"/>
      <c r="BFH413" s="477"/>
      <c r="BFK413" s="477"/>
      <c r="BFP413" s="477"/>
      <c r="BFS413" s="477"/>
      <c r="BFX413" s="477"/>
      <c r="BGA413" s="477"/>
      <c r="BGF413" s="477"/>
      <c r="BGI413" s="477"/>
      <c r="BGN413" s="477"/>
      <c r="BGQ413" s="477"/>
      <c r="BGV413" s="477"/>
      <c r="BGY413" s="477"/>
      <c r="BHD413" s="477"/>
      <c r="BHG413" s="477"/>
      <c r="BHL413" s="477"/>
      <c r="BHO413" s="477"/>
      <c r="BHT413" s="477"/>
      <c r="BHW413" s="477"/>
      <c r="BIB413" s="477"/>
      <c r="BIE413" s="477"/>
      <c r="BIJ413" s="477"/>
      <c r="BIM413" s="477"/>
      <c r="BIR413" s="477"/>
      <c r="BIU413" s="477"/>
      <c r="BIZ413" s="477"/>
      <c r="BJC413" s="477"/>
      <c r="BJH413" s="477"/>
      <c r="BJK413" s="477"/>
      <c r="BJP413" s="477"/>
      <c r="BJS413" s="477"/>
      <c r="BJX413" s="477"/>
      <c r="BKA413" s="477"/>
      <c r="BKF413" s="477"/>
      <c r="BKI413" s="477"/>
      <c r="BKN413" s="477"/>
      <c r="BKQ413" s="477"/>
      <c r="BKV413" s="477"/>
      <c r="BKY413" s="477"/>
      <c r="BLD413" s="477"/>
      <c r="BLG413" s="477"/>
      <c r="BLL413" s="477"/>
      <c r="BLO413" s="477"/>
      <c r="BLT413" s="477"/>
      <c r="BLW413" s="477"/>
      <c r="BMB413" s="477"/>
      <c r="BME413" s="477"/>
      <c r="BMJ413" s="477"/>
      <c r="BMM413" s="477"/>
      <c r="BMR413" s="477"/>
      <c r="BMU413" s="477"/>
      <c r="BMZ413" s="477"/>
      <c r="BNC413" s="477"/>
      <c r="BNH413" s="477"/>
      <c r="BNK413" s="477"/>
      <c r="BNP413" s="477"/>
      <c r="BNS413" s="477"/>
      <c r="BNX413" s="477"/>
      <c r="BOA413" s="477"/>
      <c r="BOF413" s="477"/>
      <c r="BOI413" s="477"/>
      <c r="BON413" s="477"/>
      <c r="BOQ413" s="477"/>
      <c r="BOV413" s="477"/>
      <c r="BOY413" s="477"/>
      <c r="BPD413" s="477"/>
      <c r="BPG413" s="477"/>
      <c r="BPL413" s="477"/>
      <c r="BPO413" s="477"/>
      <c r="BPT413" s="477"/>
      <c r="BPW413" s="477"/>
      <c r="BQB413" s="477"/>
      <c r="BQE413" s="477"/>
      <c r="BQJ413" s="477"/>
      <c r="BQM413" s="477"/>
      <c r="BQR413" s="477"/>
      <c r="BQU413" s="477"/>
      <c r="BQZ413" s="477"/>
      <c r="BRC413" s="477"/>
      <c r="BRH413" s="477"/>
      <c r="BRK413" s="477"/>
      <c r="BRP413" s="477"/>
      <c r="BRS413" s="477"/>
      <c r="BRX413" s="477"/>
      <c r="BSA413" s="477"/>
      <c r="BSF413" s="477"/>
      <c r="BSI413" s="477"/>
      <c r="BSN413" s="477"/>
      <c r="BSQ413" s="477"/>
      <c r="BSV413" s="477"/>
      <c r="BSY413" s="477"/>
      <c r="BTD413" s="477"/>
      <c r="BTG413" s="477"/>
      <c r="BTL413" s="477"/>
      <c r="BTO413" s="477"/>
      <c r="BTT413" s="477"/>
      <c r="BTW413" s="477"/>
      <c r="BUB413" s="477"/>
      <c r="BUE413" s="477"/>
      <c r="BUJ413" s="477"/>
      <c r="BUM413" s="477"/>
      <c r="BUR413" s="477"/>
      <c r="BUU413" s="477"/>
      <c r="BUZ413" s="477"/>
      <c r="BVC413" s="477"/>
      <c r="BVH413" s="477"/>
      <c r="BVK413" s="477"/>
      <c r="BVP413" s="477"/>
      <c r="BVS413" s="477"/>
      <c r="BVX413" s="477"/>
      <c r="BWA413" s="477"/>
      <c r="BWF413" s="477"/>
      <c r="BWI413" s="477"/>
      <c r="BWN413" s="477"/>
      <c r="BWQ413" s="477"/>
      <c r="BWV413" s="477"/>
      <c r="BWY413" s="477"/>
      <c r="BXD413" s="477"/>
      <c r="BXG413" s="477"/>
      <c r="BXL413" s="477"/>
      <c r="BXO413" s="477"/>
      <c r="BXT413" s="477"/>
      <c r="BXW413" s="477"/>
      <c r="BYB413" s="477"/>
      <c r="BYE413" s="477"/>
      <c r="BYJ413" s="477"/>
      <c r="BYM413" s="477"/>
      <c r="BYR413" s="477"/>
      <c r="BYU413" s="477"/>
      <c r="BYZ413" s="477"/>
      <c r="BZC413" s="477"/>
      <c r="BZH413" s="477"/>
      <c r="BZK413" s="477"/>
      <c r="BZP413" s="477"/>
      <c r="BZS413" s="477"/>
      <c r="BZX413" s="477"/>
      <c r="CAA413" s="477"/>
      <c r="CAF413" s="477"/>
      <c r="CAI413" s="477"/>
      <c r="CAN413" s="477"/>
      <c r="CAQ413" s="477"/>
      <c r="CAV413" s="477"/>
      <c r="CAY413" s="477"/>
      <c r="CBD413" s="477"/>
      <c r="CBG413" s="477"/>
      <c r="CBL413" s="477"/>
      <c r="CBO413" s="477"/>
      <c r="CBT413" s="477"/>
      <c r="CBW413" s="477"/>
      <c r="CCB413" s="477"/>
      <c r="CCE413" s="477"/>
      <c r="CCJ413" s="477"/>
      <c r="CCM413" s="477"/>
      <c r="CCR413" s="477"/>
      <c r="CCU413" s="477"/>
      <c r="CCZ413" s="477"/>
      <c r="CDC413" s="477"/>
      <c r="CDH413" s="477"/>
      <c r="CDK413" s="477"/>
      <c r="CDP413" s="477"/>
      <c r="CDS413" s="477"/>
      <c r="CDX413" s="477"/>
      <c r="CEA413" s="477"/>
      <c r="CEF413" s="477"/>
      <c r="CEI413" s="477"/>
      <c r="CEN413" s="477"/>
      <c r="CEQ413" s="477"/>
      <c r="CEV413" s="477"/>
      <c r="CEY413" s="477"/>
      <c r="CFD413" s="477"/>
      <c r="CFG413" s="477"/>
      <c r="CFL413" s="477"/>
      <c r="CFO413" s="477"/>
      <c r="CFT413" s="477"/>
      <c r="CFW413" s="477"/>
      <c r="CGB413" s="477"/>
      <c r="CGE413" s="477"/>
      <c r="CGJ413" s="477"/>
      <c r="CGM413" s="477"/>
      <c r="CGR413" s="477"/>
      <c r="CGU413" s="477"/>
      <c r="CGZ413" s="477"/>
      <c r="CHC413" s="477"/>
      <c r="CHH413" s="477"/>
      <c r="CHK413" s="477"/>
      <c r="CHP413" s="477"/>
      <c r="CHS413" s="477"/>
      <c r="CHX413" s="477"/>
      <c r="CIA413" s="477"/>
      <c r="CIF413" s="477"/>
      <c r="CII413" s="477"/>
      <c r="CIN413" s="477"/>
      <c r="CIQ413" s="477"/>
      <c r="CIV413" s="477"/>
      <c r="CIY413" s="477"/>
      <c r="CJD413" s="477"/>
      <c r="CJG413" s="477"/>
      <c r="CJL413" s="477"/>
      <c r="CJO413" s="477"/>
      <c r="CJT413" s="477"/>
      <c r="CJW413" s="477"/>
      <c r="CKB413" s="477"/>
      <c r="CKE413" s="477"/>
      <c r="CKJ413" s="477"/>
      <c r="CKM413" s="477"/>
      <c r="CKR413" s="477"/>
      <c r="CKU413" s="477"/>
      <c r="CKZ413" s="477"/>
      <c r="CLC413" s="477"/>
      <c r="CLH413" s="477"/>
      <c r="CLK413" s="477"/>
      <c r="CLP413" s="477"/>
      <c r="CLS413" s="477"/>
      <c r="CLX413" s="477"/>
      <c r="CMA413" s="477"/>
      <c r="CMF413" s="477"/>
      <c r="CMI413" s="477"/>
      <c r="CMN413" s="477"/>
      <c r="CMQ413" s="477"/>
      <c r="CMV413" s="477"/>
      <c r="CMY413" s="477"/>
      <c r="CND413" s="477"/>
      <c r="CNG413" s="477"/>
      <c r="CNL413" s="477"/>
      <c r="CNO413" s="477"/>
      <c r="CNT413" s="477"/>
      <c r="CNW413" s="477"/>
      <c r="COB413" s="477"/>
      <c r="COE413" s="477"/>
      <c r="COJ413" s="477"/>
      <c r="COM413" s="477"/>
      <c r="COR413" s="477"/>
      <c r="COU413" s="477"/>
      <c r="COZ413" s="477"/>
      <c r="CPC413" s="477"/>
      <c r="CPH413" s="477"/>
      <c r="CPK413" s="477"/>
      <c r="CPP413" s="477"/>
      <c r="CPS413" s="477"/>
      <c r="CPX413" s="477"/>
      <c r="CQA413" s="477"/>
      <c r="CQF413" s="477"/>
      <c r="CQI413" s="477"/>
      <c r="CQN413" s="477"/>
      <c r="CQQ413" s="477"/>
      <c r="CQV413" s="477"/>
      <c r="CQY413" s="477"/>
      <c r="CRD413" s="477"/>
      <c r="CRG413" s="477"/>
      <c r="CRL413" s="477"/>
      <c r="CRO413" s="477"/>
      <c r="CRT413" s="477"/>
      <c r="CRW413" s="477"/>
      <c r="CSB413" s="477"/>
      <c r="CSE413" s="477"/>
      <c r="CSJ413" s="477"/>
      <c r="CSM413" s="477"/>
      <c r="CSR413" s="477"/>
      <c r="CSU413" s="477"/>
      <c r="CSZ413" s="477"/>
      <c r="CTC413" s="477"/>
      <c r="CTH413" s="477"/>
      <c r="CTK413" s="477"/>
      <c r="CTP413" s="477"/>
      <c r="CTS413" s="477"/>
      <c r="CTX413" s="477"/>
      <c r="CUA413" s="477"/>
      <c r="CUF413" s="477"/>
      <c r="CUI413" s="477"/>
      <c r="CUN413" s="477"/>
      <c r="CUQ413" s="477"/>
      <c r="CUV413" s="477"/>
      <c r="CUY413" s="477"/>
      <c r="CVD413" s="477"/>
      <c r="CVG413" s="477"/>
      <c r="CVL413" s="477"/>
      <c r="CVO413" s="477"/>
      <c r="CVT413" s="477"/>
      <c r="CVW413" s="477"/>
      <c r="CWB413" s="477"/>
      <c r="CWE413" s="477"/>
      <c r="CWJ413" s="477"/>
      <c r="CWM413" s="477"/>
      <c r="CWR413" s="477"/>
      <c r="CWU413" s="477"/>
      <c r="CWZ413" s="477"/>
      <c r="CXC413" s="477"/>
      <c r="CXH413" s="477"/>
      <c r="CXK413" s="477"/>
      <c r="CXP413" s="477"/>
      <c r="CXS413" s="477"/>
      <c r="CXX413" s="477"/>
      <c r="CYA413" s="477"/>
      <c r="CYF413" s="477"/>
      <c r="CYI413" s="477"/>
      <c r="CYN413" s="477"/>
      <c r="CYQ413" s="477"/>
      <c r="CYV413" s="477"/>
      <c r="CYY413" s="477"/>
      <c r="CZD413" s="477"/>
      <c r="CZG413" s="477"/>
      <c r="CZL413" s="477"/>
      <c r="CZO413" s="477"/>
      <c r="CZT413" s="477"/>
      <c r="CZW413" s="477"/>
      <c r="DAB413" s="477"/>
      <c r="DAE413" s="477"/>
      <c r="DAJ413" s="477"/>
      <c r="DAM413" s="477"/>
      <c r="DAR413" s="477"/>
      <c r="DAU413" s="477"/>
      <c r="DAZ413" s="477"/>
      <c r="DBC413" s="477"/>
      <c r="DBH413" s="477"/>
      <c r="DBK413" s="477"/>
      <c r="DBP413" s="477"/>
      <c r="DBS413" s="477"/>
      <c r="DBX413" s="477"/>
      <c r="DCA413" s="477"/>
      <c r="DCF413" s="477"/>
      <c r="DCI413" s="477"/>
      <c r="DCN413" s="477"/>
      <c r="DCQ413" s="477"/>
      <c r="DCV413" s="477"/>
      <c r="DCY413" s="477"/>
      <c r="DDD413" s="477"/>
      <c r="DDG413" s="477"/>
      <c r="DDL413" s="477"/>
      <c r="DDO413" s="477"/>
      <c r="DDT413" s="477"/>
      <c r="DDW413" s="477"/>
      <c r="DEB413" s="477"/>
      <c r="DEE413" s="477"/>
      <c r="DEJ413" s="477"/>
      <c r="DEM413" s="477"/>
      <c r="DER413" s="477"/>
      <c r="DEU413" s="477"/>
      <c r="DEZ413" s="477"/>
      <c r="DFC413" s="477"/>
      <c r="DFH413" s="477"/>
      <c r="DFK413" s="477"/>
      <c r="DFP413" s="477"/>
      <c r="DFS413" s="477"/>
      <c r="DFX413" s="477"/>
      <c r="DGA413" s="477"/>
      <c r="DGF413" s="477"/>
      <c r="DGI413" s="477"/>
      <c r="DGN413" s="477"/>
      <c r="DGQ413" s="477"/>
      <c r="DGV413" s="477"/>
      <c r="DGY413" s="477"/>
      <c r="DHD413" s="477"/>
      <c r="DHG413" s="477"/>
      <c r="DHL413" s="477"/>
      <c r="DHO413" s="477"/>
      <c r="DHT413" s="477"/>
      <c r="DHW413" s="477"/>
      <c r="DIB413" s="477"/>
      <c r="DIE413" s="477"/>
      <c r="DIJ413" s="477"/>
      <c r="DIM413" s="477"/>
      <c r="DIR413" s="477"/>
      <c r="DIU413" s="477"/>
      <c r="DIZ413" s="477"/>
      <c r="DJC413" s="477"/>
      <c r="DJH413" s="477"/>
      <c r="DJK413" s="477"/>
      <c r="DJP413" s="477"/>
      <c r="DJS413" s="477"/>
      <c r="DJX413" s="477"/>
      <c r="DKA413" s="477"/>
      <c r="DKF413" s="477"/>
      <c r="DKI413" s="477"/>
      <c r="DKN413" s="477"/>
      <c r="DKQ413" s="477"/>
      <c r="DKV413" s="477"/>
      <c r="DKY413" s="477"/>
      <c r="DLD413" s="477"/>
      <c r="DLG413" s="477"/>
      <c r="DLL413" s="477"/>
      <c r="DLO413" s="477"/>
      <c r="DLT413" s="477"/>
      <c r="DLW413" s="477"/>
      <c r="DMB413" s="477"/>
      <c r="DME413" s="477"/>
      <c r="DMJ413" s="477"/>
      <c r="DMM413" s="477"/>
      <c r="DMR413" s="477"/>
      <c r="DMU413" s="477"/>
      <c r="DMZ413" s="477"/>
      <c r="DNC413" s="477"/>
      <c r="DNH413" s="477"/>
      <c r="DNK413" s="477"/>
      <c r="DNP413" s="477"/>
      <c r="DNS413" s="477"/>
      <c r="DNX413" s="477"/>
      <c r="DOA413" s="477"/>
      <c r="DOF413" s="477"/>
      <c r="DOI413" s="477"/>
      <c r="DON413" s="477"/>
      <c r="DOQ413" s="477"/>
      <c r="DOV413" s="477"/>
      <c r="DOY413" s="477"/>
      <c r="DPD413" s="477"/>
      <c r="DPG413" s="477"/>
      <c r="DPL413" s="477"/>
      <c r="DPO413" s="477"/>
      <c r="DPT413" s="477"/>
      <c r="DPW413" s="477"/>
      <c r="DQB413" s="477"/>
      <c r="DQE413" s="477"/>
      <c r="DQJ413" s="477"/>
      <c r="DQM413" s="477"/>
      <c r="DQR413" s="477"/>
      <c r="DQU413" s="477"/>
      <c r="DQZ413" s="477"/>
      <c r="DRC413" s="477"/>
      <c r="DRH413" s="477"/>
      <c r="DRK413" s="477"/>
      <c r="DRP413" s="477"/>
      <c r="DRS413" s="477"/>
      <c r="DRX413" s="477"/>
      <c r="DSA413" s="477"/>
      <c r="DSF413" s="477"/>
      <c r="DSI413" s="477"/>
      <c r="DSN413" s="477"/>
      <c r="DSQ413" s="477"/>
      <c r="DSV413" s="477"/>
      <c r="DSY413" s="477"/>
      <c r="DTD413" s="477"/>
      <c r="DTG413" s="477"/>
      <c r="DTL413" s="477"/>
      <c r="DTO413" s="477"/>
      <c r="DTT413" s="477"/>
      <c r="DTW413" s="477"/>
      <c r="DUB413" s="477"/>
      <c r="DUE413" s="477"/>
      <c r="DUJ413" s="477"/>
      <c r="DUM413" s="477"/>
      <c r="DUR413" s="477"/>
      <c r="DUU413" s="477"/>
      <c r="DUZ413" s="477"/>
      <c r="DVC413" s="477"/>
      <c r="DVH413" s="477"/>
      <c r="DVK413" s="477"/>
      <c r="DVP413" s="477"/>
      <c r="DVS413" s="477"/>
      <c r="DVX413" s="477"/>
      <c r="DWA413" s="477"/>
      <c r="DWF413" s="477"/>
      <c r="DWI413" s="477"/>
      <c r="DWN413" s="477"/>
      <c r="DWQ413" s="477"/>
      <c r="DWV413" s="477"/>
      <c r="DWY413" s="477"/>
      <c r="DXD413" s="477"/>
      <c r="DXG413" s="477"/>
      <c r="DXL413" s="477"/>
      <c r="DXO413" s="477"/>
      <c r="DXT413" s="477"/>
      <c r="DXW413" s="477"/>
      <c r="DYB413" s="477"/>
      <c r="DYE413" s="477"/>
      <c r="DYJ413" s="477"/>
      <c r="DYM413" s="477"/>
      <c r="DYR413" s="477"/>
      <c r="DYU413" s="477"/>
      <c r="DYZ413" s="477"/>
      <c r="DZC413" s="477"/>
      <c r="DZH413" s="477"/>
      <c r="DZK413" s="477"/>
      <c r="DZP413" s="477"/>
      <c r="DZS413" s="477"/>
      <c r="DZX413" s="477"/>
      <c r="EAA413" s="477"/>
      <c r="EAF413" s="477"/>
      <c r="EAI413" s="477"/>
      <c r="EAN413" s="477"/>
      <c r="EAQ413" s="477"/>
      <c r="EAV413" s="477"/>
      <c r="EAY413" s="477"/>
      <c r="EBD413" s="477"/>
      <c r="EBG413" s="477"/>
      <c r="EBL413" s="477"/>
      <c r="EBO413" s="477"/>
      <c r="EBT413" s="477"/>
      <c r="EBW413" s="477"/>
      <c r="ECB413" s="477"/>
      <c r="ECE413" s="477"/>
      <c r="ECJ413" s="477"/>
      <c r="ECM413" s="477"/>
      <c r="ECR413" s="477"/>
      <c r="ECU413" s="477"/>
      <c r="ECZ413" s="477"/>
      <c r="EDC413" s="477"/>
      <c r="EDH413" s="477"/>
      <c r="EDK413" s="477"/>
      <c r="EDP413" s="477"/>
      <c r="EDS413" s="477"/>
      <c r="EDX413" s="477"/>
      <c r="EEA413" s="477"/>
      <c r="EEF413" s="477"/>
      <c r="EEI413" s="477"/>
      <c r="EEN413" s="477"/>
      <c r="EEQ413" s="477"/>
      <c r="EEV413" s="477"/>
      <c r="EEY413" s="477"/>
      <c r="EFD413" s="477"/>
      <c r="EFG413" s="477"/>
      <c r="EFL413" s="477"/>
      <c r="EFO413" s="477"/>
      <c r="EFT413" s="477"/>
      <c r="EFW413" s="477"/>
      <c r="EGB413" s="477"/>
      <c r="EGE413" s="477"/>
      <c r="EGJ413" s="477"/>
      <c r="EGM413" s="477"/>
      <c r="EGR413" s="477"/>
      <c r="EGU413" s="477"/>
      <c r="EGZ413" s="477"/>
      <c r="EHC413" s="477"/>
      <c r="EHH413" s="477"/>
      <c r="EHK413" s="477"/>
      <c r="EHP413" s="477"/>
      <c r="EHS413" s="477"/>
      <c r="EHX413" s="477"/>
      <c r="EIA413" s="477"/>
      <c r="EIF413" s="477"/>
      <c r="EII413" s="477"/>
      <c r="EIN413" s="477"/>
      <c r="EIQ413" s="477"/>
      <c r="EIV413" s="477"/>
      <c r="EIY413" s="477"/>
      <c r="EJD413" s="477"/>
      <c r="EJG413" s="477"/>
      <c r="EJL413" s="477"/>
      <c r="EJO413" s="477"/>
      <c r="EJT413" s="477"/>
      <c r="EJW413" s="477"/>
      <c r="EKB413" s="477"/>
      <c r="EKE413" s="477"/>
      <c r="EKJ413" s="477"/>
      <c r="EKM413" s="477"/>
      <c r="EKR413" s="477"/>
      <c r="EKU413" s="477"/>
      <c r="EKZ413" s="477"/>
      <c r="ELC413" s="477"/>
      <c r="ELH413" s="477"/>
      <c r="ELK413" s="477"/>
      <c r="ELP413" s="477"/>
      <c r="ELS413" s="477"/>
      <c r="ELX413" s="477"/>
      <c r="EMA413" s="477"/>
      <c r="EMF413" s="477"/>
      <c r="EMI413" s="477"/>
      <c r="EMN413" s="477"/>
      <c r="EMQ413" s="477"/>
      <c r="EMV413" s="477"/>
      <c r="EMY413" s="477"/>
      <c r="END413" s="477"/>
      <c r="ENG413" s="477"/>
      <c r="ENL413" s="477"/>
      <c r="ENO413" s="477"/>
      <c r="ENT413" s="477"/>
      <c r="ENW413" s="477"/>
      <c r="EOB413" s="477"/>
      <c r="EOE413" s="477"/>
      <c r="EOJ413" s="477"/>
      <c r="EOM413" s="477"/>
      <c r="EOR413" s="477"/>
      <c r="EOU413" s="477"/>
      <c r="EOZ413" s="477"/>
      <c r="EPC413" s="477"/>
      <c r="EPH413" s="477"/>
      <c r="EPK413" s="477"/>
      <c r="EPP413" s="477"/>
      <c r="EPS413" s="477"/>
      <c r="EPX413" s="477"/>
      <c r="EQA413" s="477"/>
      <c r="EQF413" s="477"/>
      <c r="EQI413" s="477"/>
      <c r="EQN413" s="477"/>
      <c r="EQQ413" s="477"/>
      <c r="EQV413" s="477"/>
      <c r="EQY413" s="477"/>
      <c r="ERD413" s="477"/>
      <c r="ERG413" s="477"/>
      <c r="ERL413" s="477"/>
      <c r="ERO413" s="477"/>
      <c r="ERT413" s="477"/>
      <c r="ERW413" s="477"/>
      <c r="ESB413" s="477"/>
      <c r="ESE413" s="477"/>
      <c r="ESJ413" s="477"/>
      <c r="ESM413" s="477"/>
      <c r="ESR413" s="477"/>
      <c r="ESU413" s="477"/>
      <c r="ESZ413" s="477"/>
      <c r="ETC413" s="477"/>
      <c r="ETH413" s="477"/>
      <c r="ETK413" s="477"/>
      <c r="ETP413" s="477"/>
      <c r="ETS413" s="477"/>
      <c r="ETX413" s="477"/>
      <c r="EUA413" s="477"/>
      <c r="EUF413" s="477"/>
      <c r="EUI413" s="477"/>
      <c r="EUN413" s="477"/>
      <c r="EUQ413" s="477"/>
      <c r="EUV413" s="477"/>
      <c r="EUY413" s="477"/>
      <c r="EVD413" s="477"/>
      <c r="EVG413" s="477"/>
      <c r="EVL413" s="477"/>
      <c r="EVO413" s="477"/>
      <c r="EVT413" s="477"/>
      <c r="EVW413" s="477"/>
      <c r="EWB413" s="477"/>
      <c r="EWE413" s="477"/>
      <c r="EWJ413" s="477"/>
      <c r="EWM413" s="477"/>
      <c r="EWR413" s="477"/>
      <c r="EWU413" s="477"/>
      <c r="EWZ413" s="477"/>
      <c r="EXC413" s="477"/>
      <c r="EXH413" s="477"/>
      <c r="EXK413" s="477"/>
      <c r="EXP413" s="477"/>
      <c r="EXS413" s="477"/>
      <c r="EXX413" s="477"/>
      <c r="EYA413" s="477"/>
      <c r="EYF413" s="477"/>
      <c r="EYI413" s="477"/>
      <c r="EYN413" s="477"/>
      <c r="EYQ413" s="477"/>
      <c r="EYV413" s="477"/>
      <c r="EYY413" s="477"/>
      <c r="EZD413" s="477"/>
      <c r="EZG413" s="477"/>
      <c r="EZL413" s="477"/>
      <c r="EZO413" s="477"/>
      <c r="EZT413" s="477"/>
      <c r="EZW413" s="477"/>
      <c r="FAB413" s="477"/>
      <c r="FAE413" s="477"/>
      <c r="FAJ413" s="477"/>
      <c r="FAM413" s="477"/>
      <c r="FAR413" s="477"/>
      <c r="FAU413" s="477"/>
      <c r="FAZ413" s="477"/>
      <c r="FBC413" s="477"/>
      <c r="FBH413" s="477"/>
      <c r="FBK413" s="477"/>
      <c r="FBP413" s="477"/>
      <c r="FBS413" s="477"/>
      <c r="FBX413" s="477"/>
      <c r="FCA413" s="477"/>
      <c r="FCF413" s="477"/>
      <c r="FCI413" s="477"/>
      <c r="FCN413" s="477"/>
      <c r="FCQ413" s="477"/>
      <c r="FCV413" s="477"/>
      <c r="FCY413" s="477"/>
      <c r="FDD413" s="477"/>
      <c r="FDG413" s="477"/>
      <c r="FDL413" s="477"/>
      <c r="FDO413" s="477"/>
      <c r="FDT413" s="477"/>
      <c r="FDW413" s="477"/>
      <c r="FEB413" s="477"/>
      <c r="FEE413" s="477"/>
      <c r="FEJ413" s="477"/>
      <c r="FEM413" s="477"/>
      <c r="FER413" s="477"/>
      <c r="FEU413" s="477"/>
      <c r="FEZ413" s="477"/>
      <c r="FFC413" s="477"/>
      <c r="FFH413" s="477"/>
      <c r="FFK413" s="477"/>
      <c r="FFP413" s="477"/>
      <c r="FFS413" s="477"/>
      <c r="FFX413" s="477"/>
      <c r="FGA413" s="477"/>
      <c r="FGF413" s="477"/>
      <c r="FGI413" s="477"/>
      <c r="FGN413" s="477"/>
      <c r="FGQ413" s="477"/>
      <c r="FGV413" s="477"/>
      <c r="FGY413" s="477"/>
      <c r="FHD413" s="477"/>
      <c r="FHG413" s="477"/>
      <c r="FHL413" s="477"/>
      <c r="FHO413" s="477"/>
      <c r="FHT413" s="477"/>
      <c r="FHW413" s="477"/>
      <c r="FIB413" s="477"/>
      <c r="FIE413" s="477"/>
      <c r="FIJ413" s="477"/>
      <c r="FIM413" s="477"/>
      <c r="FIR413" s="477"/>
      <c r="FIU413" s="477"/>
      <c r="FIZ413" s="477"/>
      <c r="FJC413" s="477"/>
      <c r="FJH413" s="477"/>
      <c r="FJK413" s="477"/>
      <c r="FJP413" s="477"/>
      <c r="FJS413" s="477"/>
      <c r="FJX413" s="477"/>
      <c r="FKA413" s="477"/>
      <c r="FKF413" s="477"/>
      <c r="FKI413" s="477"/>
      <c r="FKN413" s="477"/>
      <c r="FKQ413" s="477"/>
      <c r="FKV413" s="477"/>
      <c r="FKY413" s="477"/>
      <c r="FLD413" s="477"/>
      <c r="FLG413" s="477"/>
      <c r="FLL413" s="477"/>
      <c r="FLO413" s="477"/>
      <c r="FLT413" s="477"/>
      <c r="FLW413" s="477"/>
      <c r="FMB413" s="477"/>
      <c r="FME413" s="477"/>
      <c r="FMJ413" s="477"/>
      <c r="FMM413" s="477"/>
      <c r="FMR413" s="477"/>
      <c r="FMU413" s="477"/>
      <c r="FMZ413" s="477"/>
      <c r="FNC413" s="477"/>
      <c r="FNH413" s="477"/>
      <c r="FNK413" s="477"/>
      <c r="FNP413" s="477"/>
      <c r="FNS413" s="477"/>
      <c r="FNX413" s="477"/>
      <c r="FOA413" s="477"/>
      <c r="FOF413" s="477"/>
      <c r="FOI413" s="477"/>
      <c r="FON413" s="477"/>
      <c r="FOQ413" s="477"/>
      <c r="FOV413" s="477"/>
      <c r="FOY413" s="477"/>
      <c r="FPD413" s="477"/>
      <c r="FPG413" s="477"/>
      <c r="FPL413" s="477"/>
      <c r="FPO413" s="477"/>
      <c r="FPT413" s="477"/>
      <c r="FPW413" s="477"/>
      <c r="FQB413" s="477"/>
      <c r="FQE413" s="477"/>
      <c r="FQJ413" s="477"/>
      <c r="FQM413" s="477"/>
      <c r="FQR413" s="477"/>
      <c r="FQU413" s="477"/>
      <c r="FQZ413" s="477"/>
      <c r="FRC413" s="477"/>
      <c r="FRH413" s="477"/>
      <c r="FRK413" s="477"/>
      <c r="FRP413" s="477"/>
      <c r="FRS413" s="477"/>
      <c r="FRX413" s="477"/>
      <c r="FSA413" s="477"/>
      <c r="FSF413" s="477"/>
      <c r="FSI413" s="477"/>
      <c r="FSN413" s="477"/>
      <c r="FSQ413" s="477"/>
      <c r="FSV413" s="477"/>
      <c r="FSY413" s="477"/>
      <c r="FTD413" s="477"/>
      <c r="FTG413" s="477"/>
      <c r="FTL413" s="477"/>
      <c r="FTO413" s="477"/>
      <c r="FTT413" s="477"/>
      <c r="FTW413" s="477"/>
      <c r="FUB413" s="477"/>
      <c r="FUE413" s="477"/>
      <c r="FUJ413" s="477"/>
      <c r="FUM413" s="477"/>
      <c r="FUR413" s="477"/>
      <c r="FUU413" s="477"/>
      <c r="FUZ413" s="477"/>
      <c r="FVC413" s="477"/>
      <c r="FVH413" s="477"/>
      <c r="FVK413" s="477"/>
      <c r="FVP413" s="477"/>
      <c r="FVS413" s="477"/>
      <c r="FVX413" s="477"/>
      <c r="FWA413" s="477"/>
      <c r="FWF413" s="477"/>
      <c r="FWI413" s="477"/>
      <c r="FWN413" s="477"/>
      <c r="FWQ413" s="477"/>
      <c r="FWV413" s="477"/>
      <c r="FWY413" s="477"/>
      <c r="FXD413" s="477"/>
      <c r="FXG413" s="477"/>
      <c r="FXL413" s="477"/>
      <c r="FXO413" s="477"/>
      <c r="FXT413" s="477"/>
      <c r="FXW413" s="477"/>
      <c r="FYB413" s="477"/>
      <c r="FYE413" s="477"/>
      <c r="FYJ413" s="477"/>
      <c r="FYM413" s="477"/>
      <c r="FYR413" s="477"/>
      <c r="FYU413" s="477"/>
      <c r="FYZ413" s="477"/>
      <c r="FZC413" s="477"/>
      <c r="FZH413" s="477"/>
      <c r="FZK413" s="477"/>
      <c r="FZP413" s="477"/>
      <c r="FZS413" s="477"/>
      <c r="FZX413" s="477"/>
      <c r="GAA413" s="477"/>
      <c r="GAF413" s="477"/>
      <c r="GAI413" s="477"/>
      <c r="GAN413" s="477"/>
      <c r="GAQ413" s="477"/>
      <c r="GAV413" s="477"/>
      <c r="GAY413" s="477"/>
      <c r="GBD413" s="477"/>
      <c r="GBG413" s="477"/>
      <c r="GBL413" s="477"/>
      <c r="GBO413" s="477"/>
      <c r="GBT413" s="477"/>
      <c r="GBW413" s="477"/>
      <c r="GCB413" s="477"/>
      <c r="GCE413" s="477"/>
      <c r="GCJ413" s="477"/>
      <c r="GCM413" s="477"/>
      <c r="GCR413" s="477"/>
      <c r="GCU413" s="477"/>
      <c r="GCZ413" s="477"/>
      <c r="GDC413" s="477"/>
      <c r="GDH413" s="477"/>
      <c r="GDK413" s="477"/>
      <c r="GDP413" s="477"/>
      <c r="GDS413" s="477"/>
      <c r="GDX413" s="477"/>
      <c r="GEA413" s="477"/>
      <c r="GEF413" s="477"/>
      <c r="GEI413" s="477"/>
      <c r="GEN413" s="477"/>
      <c r="GEQ413" s="477"/>
      <c r="GEV413" s="477"/>
      <c r="GEY413" s="477"/>
      <c r="GFD413" s="477"/>
      <c r="GFG413" s="477"/>
      <c r="GFL413" s="477"/>
      <c r="GFO413" s="477"/>
      <c r="GFT413" s="477"/>
      <c r="GFW413" s="477"/>
      <c r="GGB413" s="477"/>
      <c r="GGE413" s="477"/>
      <c r="GGJ413" s="477"/>
      <c r="GGM413" s="477"/>
      <c r="GGR413" s="477"/>
      <c r="GGU413" s="477"/>
      <c r="GGZ413" s="477"/>
      <c r="GHC413" s="477"/>
      <c r="GHH413" s="477"/>
      <c r="GHK413" s="477"/>
      <c r="GHP413" s="477"/>
      <c r="GHS413" s="477"/>
      <c r="GHX413" s="477"/>
      <c r="GIA413" s="477"/>
      <c r="GIF413" s="477"/>
      <c r="GII413" s="477"/>
      <c r="GIN413" s="477"/>
      <c r="GIQ413" s="477"/>
      <c r="GIV413" s="477"/>
      <c r="GIY413" s="477"/>
      <c r="GJD413" s="477"/>
      <c r="GJG413" s="477"/>
      <c r="GJL413" s="477"/>
      <c r="GJO413" s="477"/>
      <c r="GJT413" s="477"/>
      <c r="GJW413" s="477"/>
      <c r="GKB413" s="477"/>
      <c r="GKE413" s="477"/>
      <c r="GKJ413" s="477"/>
      <c r="GKM413" s="477"/>
      <c r="GKR413" s="477"/>
      <c r="GKU413" s="477"/>
      <c r="GKZ413" s="477"/>
      <c r="GLC413" s="477"/>
      <c r="GLH413" s="477"/>
      <c r="GLK413" s="477"/>
      <c r="GLP413" s="477"/>
      <c r="GLS413" s="477"/>
      <c r="GLX413" s="477"/>
      <c r="GMA413" s="477"/>
      <c r="GMF413" s="477"/>
      <c r="GMI413" s="477"/>
      <c r="GMN413" s="477"/>
      <c r="GMQ413" s="477"/>
      <c r="GMV413" s="477"/>
      <c r="GMY413" s="477"/>
      <c r="GND413" s="477"/>
      <c r="GNG413" s="477"/>
      <c r="GNL413" s="477"/>
      <c r="GNO413" s="477"/>
      <c r="GNT413" s="477"/>
      <c r="GNW413" s="477"/>
      <c r="GOB413" s="477"/>
      <c r="GOE413" s="477"/>
      <c r="GOJ413" s="477"/>
      <c r="GOM413" s="477"/>
      <c r="GOR413" s="477"/>
      <c r="GOU413" s="477"/>
      <c r="GOZ413" s="477"/>
      <c r="GPC413" s="477"/>
      <c r="GPH413" s="477"/>
      <c r="GPK413" s="477"/>
      <c r="GPP413" s="477"/>
      <c r="GPS413" s="477"/>
      <c r="GPX413" s="477"/>
      <c r="GQA413" s="477"/>
      <c r="GQF413" s="477"/>
      <c r="GQI413" s="477"/>
      <c r="GQN413" s="477"/>
      <c r="GQQ413" s="477"/>
      <c r="GQV413" s="477"/>
      <c r="GQY413" s="477"/>
      <c r="GRD413" s="477"/>
      <c r="GRG413" s="477"/>
      <c r="GRL413" s="477"/>
      <c r="GRO413" s="477"/>
      <c r="GRT413" s="477"/>
      <c r="GRW413" s="477"/>
      <c r="GSB413" s="477"/>
      <c r="GSE413" s="477"/>
      <c r="GSJ413" s="477"/>
      <c r="GSM413" s="477"/>
      <c r="GSR413" s="477"/>
      <c r="GSU413" s="477"/>
      <c r="GSZ413" s="477"/>
      <c r="GTC413" s="477"/>
      <c r="GTH413" s="477"/>
      <c r="GTK413" s="477"/>
      <c r="GTP413" s="477"/>
      <c r="GTS413" s="477"/>
      <c r="GTX413" s="477"/>
      <c r="GUA413" s="477"/>
      <c r="GUF413" s="477"/>
      <c r="GUI413" s="477"/>
      <c r="GUN413" s="477"/>
      <c r="GUQ413" s="477"/>
      <c r="GUV413" s="477"/>
      <c r="GUY413" s="477"/>
      <c r="GVD413" s="477"/>
      <c r="GVG413" s="477"/>
      <c r="GVL413" s="477"/>
      <c r="GVO413" s="477"/>
      <c r="GVT413" s="477"/>
      <c r="GVW413" s="477"/>
      <c r="GWB413" s="477"/>
      <c r="GWE413" s="477"/>
      <c r="GWJ413" s="477"/>
      <c r="GWM413" s="477"/>
      <c r="GWR413" s="477"/>
      <c r="GWU413" s="477"/>
      <c r="GWZ413" s="477"/>
      <c r="GXC413" s="477"/>
      <c r="GXH413" s="477"/>
      <c r="GXK413" s="477"/>
      <c r="GXP413" s="477"/>
      <c r="GXS413" s="477"/>
      <c r="GXX413" s="477"/>
      <c r="GYA413" s="477"/>
      <c r="GYF413" s="477"/>
      <c r="GYI413" s="477"/>
      <c r="GYN413" s="477"/>
      <c r="GYQ413" s="477"/>
      <c r="GYV413" s="477"/>
      <c r="GYY413" s="477"/>
      <c r="GZD413" s="477"/>
      <c r="GZG413" s="477"/>
      <c r="GZL413" s="477"/>
      <c r="GZO413" s="477"/>
      <c r="GZT413" s="477"/>
      <c r="GZW413" s="477"/>
      <c r="HAB413" s="477"/>
      <c r="HAE413" s="477"/>
      <c r="HAJ413" s="477"/>
      <c r="HAM413" s="477"/>
      <c r="HAR413" s="477"/>
      <c r="HAU413" s="477"/>
      <c r="HAZ413" s="477"/>
      <c r="HBC413" s="477"/>
      <c r="HBH413" s="477"/>
      <c r="HBK413" s="477"/>
      <c r="HBP413" s="477"/>
      <c r="HBS413" s="477"/>
      <c r="HBX413" s="477"/>
      <c r="HCA413" s="477"/>
      <c r="HCF413" s="477"/>
      <c r="HCI413" s="477"/>
      <c r="HCN413" s="477"/>
      <c r="HCQ413" s="477"/>
      <c r="HCV413" s="477"/>
      <c r="HCY413" s="477"/>
      <c r="HDD413" s="477"/>
      <c r="HDG413" s="477"/>
      <c r="HDL413" s="477"/>
      <c r="HDO413" s="477"/>
      <c r="HDT413" s="477"/>
      <c r="HDW413" s="477"/>
      <c r="HEB413" s="477"/>
      <c r="HEE413" s="477"/>
      <c r="HEJ413" s="477"/>
      <c r="HEM413" s="477"/>
      <c r="HER413" s="477"/>
      <c r="HEU413" s="477"/>
      <c r="HEZ413" s="477"/>
      <c r="HFC413" s="477"/>
      <c r="HFH413" s="477"/>
      <c r="HFK413" s="477"/>
      <c r="HFP413" s="477"/>
      <c r="HFS413" s="477"/>
      <c r="HFX413" s="477"/>
      <c r="HGA413" s="477"/>
      <c r="HGF413" s="477"/>
      <c r="HGI413" s="477"/>
      <c r="HGN413" s="477"/>
      <c r="HGQ413" s="477"/>
      <c r="HGV413" s="477"/>
      <c r="HGY413" s="477"/>
      <c r="HHD413" s="477"/>
      <c r="HHG413" s="477"/>
      <c r="HHL413" s="477"/>
      <c r="HHO413" s="477"/>
      <c r="HHT413" s="477"/>
      <c r="HHW413" s="477"/>
      <c r="HIB413" s="477"/>
      <c r="HIE413" s="477"/>
      <c r="HIJ413" s="477"/>
      <c r="HIM413" s="477"/>
      <c r="HIR413" s="477"/>
      <c r="HIU413" s="477"/>
      <c r="HIZ413" s="477"/>
      <c r="HJC413" s="477"/>
      <c r="HJH413" s="477"/>
      <c r="HJK413" s="477"/>
      <c r="HJP413" s="477"/>
      <c r="HJS413" s="477"/>
      <c r="HJX413" s="477"/>
      <c r="HKA413" s="477"/>
      <c r="HKF413" s="477"/>
      <c r="HKI413" s="477"/>
      <c r="HKN413" s="477"/>
      <c r="HKQ413" s="477"/>
      <c r="HKV413" s="477"/>
      <c r="HKY413" s="477"/>
      <c r="HLD413" s="477"/>
      <c r="HLG413" s="477"/>
      <c r="HLL413" s="477"/>
      <c r="HLO413" s="477"/>
      <c r="HLT413" s="477"/>
      <c r="HLW413" s="477"/>
      <c r="HMB413" s="477"/>
      <c r="HME413" s="477"/>
      <c r="HMJ413" s="477"/>
      <c r="HMM413" s="477"/>
      <c r="HMR413" s="477"/>
      <c r="HMU413" s="477"/>
      <c r="HMZ413" s="477"/>
      <c r="HNC413" s="477"/>
      <c r="HNH413" s="477"/>
      <c r="HNK413" s="477"/>
      <c r="HNP413" s="477"/>
      <c r="HNS413" s="477"/>
      <c r="HNX413" s="477"/>
      <c r="HOA413" s="477"/>
      <c r="HOF413" s="477"/>
      <c r="HOI413" s="477"/>
      <c r="HON413" s="477"/>
      <c r="HOQ413" s="477"/>
      <c r="HOV413" s="477"/>
      <c r="HOY413" s="477"/>
      <c r="HPD413" s="477"/>
      <c r="HPG413" s="477"/>
      <c r="HPL413" s="477"/>
      <c r="HPO413" s="477"/>
      <c r="HPT413" s="477"/>
      <c r="HPW413" s="477"/>
      <c r="HQB413" s="477"/>
      <c r="HQE413" s="477"/>
      <c r="HQJ413" s="477"/>
      <c r="HQM413" s="477"/>
      <c r="HQR413" s="477"/>
      <c r="HQU413" s="477"/>
      <c r="HQZ413" s="477"/>
      <c r="HRC413" s="477"/>
      <c r="HRH413" s="477"/>
      <c r="HRK413" s="477"/>
      <c r="HRP413" s="477"/>
      <c r="HRS413" s="477"/>
      <c r="HRX413" s="477"/>
      <c r="HSA413" s="477"/>
      <c r="HSF413" s="477"/>
      <c r="HSI413" s="477"/>
      <c r="HSN413" s="477"/>
      <c r="HSQ413" s="477"/>
      <c r="HSV413" s="477"/>
      <c r="HSY413" s="477"/>
      <c r="HTD413" s="477"/>
      <c r="HTG413" s="477"/>
      <c r="HTL413" s="477"/>
      <c r="HTO413" s="477"/>
      <c r="HTT413" s="477"/>
      <c r="HTW413" s="477"/>
      <c r="HUB413" s="477"/>
      <c r="HUE413" s="477"/>
      <c r="HUJ413" s="477"/>
      <c r="HUM413" s="477"/>
      <c r="HUR413" s="477"/>
      <c r="HUU413" s="477"/>
      <c r="HUZ413" s="477"/>
      <c r="HVC413" s="477"/>
      <c r="HVH413" s="477"/>
      <c r="HVK413" s="477"/>
      <c r="HVP413" s="477"/>
      <c r="HVS413" s="477"/>
      <c r="HVX413" s="477"/>
      <c r="HWA413" s="477"/>
      <c r="HWF413" s="477"/>
      <c r="HWI413" s="477"/>
      <c r="HWN413" s="477"/>
      <c r="HWQ413" s="477"/>
      <c r="HWV413" s="477"/>
      <c r="HWY413" s="477"/>
      <c r="HXD413" s="477"/>
      <c r="HXG413" s="477"/>
      <c r="HXL413" s="477"/>
      <c r="HXO413" s="477"/>
      <c r="HXT413" s="477"/>
      <c r="HXW413" s="477"/>
      <c r="HYB413" s="477"/>
      <c r="HYE413" s="477"/>
      <c r="HYJ413" s="477"/>
      <c r="HYM413" s="477"/>
      <c r="HYR413" s="477"/>
      <c r="HYU413" s="477"/>
      <c r="HYZ413" s="477"/>
      <c r="HZC413" s="477"/>
      <c r="HZH413" s="477"/>
      <c r="HZK413" s="477"/>
      <c r="HZP413" s="477"/>
      <c r="HZS413" s="477"/>
      <c r="HZX413" s="477"/>
      <c r="IAA413" s="477"/>
      <c r="IAF413" s="477"/>
      <c r="IAI413" s="477"/>
      <c r="IAN413" s="477"/>
      <c r="IAQ413" s="477"/>
      <c r="IAV413" s="477"/>
      <c r="IAY413" s="477"/>
      <c r="IBD413" s="477"/>
      <c r="IBG413" s="477"/>
      <c r="IBL413" s="477"/>
      <c r="IBO413" s="477"/>
      <c r="IBT413" s="477"/>
      <c r="IBW413" s="477"/>
      <c r="ICB413" s="477"/>
      <c r="ICE413" s="477"/>
      <c r="ICJ413" s="477"/>
      <c r="ICM413" s="477"/>
      <c r="ICR413" s="477"/>
      <c r="ICU413" s="477"/>
      <c r="ICZ413" s="477"/>
      <c r="IDC413" s="477"/>
      <c r="IDH413" s="477"/>
      <c r="IDK413" s="477"/>
      <c r="IDP413" s="477"/>
      <c r="IDS413" s="477"/>
      <c r="IDX413" s="477"/>
      <c r="IEA413" s="477"/>
      <c r="IEF413" s="477"/>
      <c r="IEI413" s="477"/>
      <c r="IEN413" s="477"/>
      <c r="IEQ413" s="477"/>
      <c r="IEV413" s="477"/>
      <c r="IEY413" s="477"/>
      <c r="IFD413" s="477"/>
      <c r="IFG413" s="477"/>
      <c r="IFL413" s="477"/>
      <c r="IFO413" s="477"/>
      <c r="IFT413" s="477"/>
      <c r="IFW413" s="477"/>
      <c r="IGB413" s="477"/>
      <c r="IGE413" s="477"/>
      <c r="IGJ413" s="477"/>
      <c r="IGM413" s="477"/>
      <c r="IGR413" s="477"/>
      <c r="IGU413" s="477"/>
      <c r="IGZ413" s="477"/>
      <c r="IHC413" s="477"/>
      <c r="IHH413" s="477"/>
      <c r="IHK413" s="477"/>
      <c r="IHP413" s="477"/>
      <c r="IHS413" s="477"/>
      <c r="IHX413" s="477"/>
      <c r="IIA413" s="477"/>
      <c r="IIF413" s="477"/>
      <c r="III413" s="477"/>
      <c r="IIN413" s="477"/>
      <c r="IIQ413" s="477"/>
      <c r="IIV413" s="477"/>
      <c r="IIY413" s="477"/>
      <c r="IJD413" s="477"/>
      <c r="IJG413" s="477"/>
      <c r="IJL413" s="477"/>
      <c r="IJO413" s="477"/>
      <c r="IJT413" s="477"/>
      <c r="IJW413" s="477"/>
      <c r="IKB413" s="477"/>
      <c r="IKE413" s="477"/>
      <c r="IKJ413" s="477"/>
      <c r="IKM413" s="477"/>
      <c r="IKR413" s="477"/>
      <c r="IKU413" s="477"/>
      <c r="IKZ413" s="477"/>
      <c r="ILC413" s="477"/>
      <c r="ILH413" s="477"/>
      <c r="ILK413" s="477"/>
      <c r="ILP413" s="477"/>
      <c r="ILS413" s="477"/>
      <c r="ILX413" s="477"/>
      <c r="IMA413" s="477"/>
      <c r="IMF413" s="477"/>
      <c r="IMI413" s="477"/>
      <c r="IMN413" s="477"/>
      <c r="IMQ413" s="477"/>
      <c r="IMV413" s="477"/>
      <c r="IMY413" s="477"/>
      <c r="IND413" s="477"/>
      <c r="ING413" s="477"/>
      <c r="INL413" s="477"/>
      <c r="INO413" s="477"/>
      <c r="INT413" s="477"/>
      <c r="INW413" s="477"/>
      <c r="IOB413" s="477"/>
      <c r="IOE413" s="477"/>
      <c r="IOJ413" s="477"/>
      <c r="IOM413" s="477"/>
      <c r="IOR413" s="477"/>
      <c r="IOU413" s="477"/>
      <c r="IOZ413" s="477"/>
      <c r="IPC413" s="477"/>
      <c r="IPH413" s="477"/>
      <c r="IPK413" s="477"/>
      <c r="IPP413" s="477"/>
      <c r="IPS413" s="477"/>
      <c r="IPX413" s="477"/>
      <c r="IQA413" s="477"/>
      <c r="IQF413" s="477"/>
      <c r="IQI413" s="477"/>
      <c r="IQN413" s="477"/>
      <c r="IQQ413" s="477"/>
      <c r="IQV413" s="477"/>
      <c r="IQY413" s="477"/>
      <c r="IRD413" s="477"/>
      <c r="IRG413" s="477"/>
      <c r="IRL413" s="477"/>
      <c r="IRO413" s="477"/>
      <c r="IRT413" s="477"/>
      <c r="IRW413" s="477"/>
      <c r="ISB413" s="477"/>
      <c r="ISE413" s="477"/>
      <c r="ISJ413" s="477"/>
      <c r="ISM413" s="477"/>
      <c r="ISR413" s="477"/>
      <c r="ISU413" s="477"/>
      <c r="ISZ413" s="477"/>
      <c r="ITC413" s="477"/>
      <c r="ITH413" s="477"/>
      <c r="ITK413" s="477"/>
      <c r="ITP413" s="477"/>
      <c r="ITS413" s="477"/>
      <c r="ITX413" s="477"/>
      <c r="IUA413" s="477"/>
      <c r="IUF413" s="477"/>
      <c r="IUI413" s="477"/>
      <c r="IUN413" s="477"/>
      <c r="IUQ413" s="477"/>
      <c r="IUV413" s="477"/>
      <c r="IUY413" s="477"/>
      <c r="IVD413" s="477"/>
      <c r="IVG413" s="477"/>
      <c r="IVL413" s="477"/>
      <c r="IVO413" s="477"/>
      <c r="IVT413" s="477"/>
      <c r="IVW413" s="477"/>
      <c r="IWB413" s="477"/>
      <c r="IWE413" s="477"/>
      <c r="IWJ413" s="477"/>
      <c r="IWM413" s="477"/>
      <c r="IWR413" s="477"/>
      <c r="IWU413" s="477"/>
      <c r="IWZ413" s="477"/>
      <c r="IXC413" s="477"/>
      <c r="IXH413" s="477"/>
      <c r="IXK413" s="477"/>
      <c r="IXP413" s="477"/>
      <c r="IXS413" s="477"/>
      <c r="IXX413" s="477"/>
      <c r="IYA413" s="477"/>
      <c r="IYF413" s="477"/>
      <c r="IYI413" s="477"/>
      <c r="IYN413" s="477"/>
      <c r="IYQ413" s="477"/>
      <c r="IYV413" s="477"/>
      <c r="IYY413" s="477"/>
      <c r="IZD413" s="477"/>
      <c r="IZG413" s="477"/>
      <c r="IZL413" s="477"/>
      <c r="IZO413" s="477"/>
      <c r="IZT413" s="477"/>
      <c r="IZW413" s="477"/>
      <c r="JAB413" s="477"/>
      <c r="JAE413" s="477"/>
      <c r="JAJ413" s="477"/>
      <c r="JAM413" s="477"/>
      <c r="JAR413" s="477"/>
      <c r="JAU413" s="477"/>
      <c r="JAZ413" s="477"/>
      <c r="JBC413" s="477"/>
      <c r="JBH413" s="477"/>
      <c r="JBK413" s="477"/>
      <c r="JBP413" s="477"/>
      <c r="JBS413" s="477"/>
      <c r="JBX413" s="477"/>
      <c r="JCA413" s="477"/>
      <c r="JCF413" s="477"/>
      <c r="JCI413" s="477"/>
      <c r="JCN413" s="477"/>
      <c r="JCQ413" s="477"/>
      <c r="JCV413" s="477"/>
      <c r="JCY413" s="477"/>
      <c r="JDD413" s="477"/>
      <c r="JDG413" s="477"/>
      <c r="JDL413" s="477"/>
      <c r="JDO413" s="477"/>
      <c r="JDT413" s="477"/>
      <c r="JDW413" s="477"/>
      <c r="JEB413" s="477"/>
      <c r="JEE413" s="477"/>
      <c r="JEJ413" s="477"/>
      <c r="JEM413" s="477"/>
      <c r="JER413" s="477"/>
      <c r="JEU413" s="477"/>
      <c r="JEZ413" s="477"/>
      <c r="JFC413" s="477"/>
      <c r="JFH413" s="477"/>
      <c r="JFK413" s="477"/>
      <c r="JFP413" s="477"/>
      <c r="JFS413" s="477"/>
      <c r="JFX413" s="477"/>
      <c r="JGA413" s="477"/>
      <c r="JGF413" s="477"/>
      <c r="JGI413" s="477"/>
      <c r="JGN413" s="477"/>
      <c r="JGQ413" s="477"/>
      <c r="JGV413" s="477"/>
      <c r="JGY413" s="477"/>
      <c r="JHD413" s="477"/>
      <c r="JHG413" s="477"/>
      <c r="JHL413" s="477"/>
      <c r="JHO413" s="477"/>
      <c r="JHT413" s="477"/>
      <c r="JHW413" s="477"/>
      <c r="JIB413" s="477"/>
      <c r="JIE413" s="477"/>
      <c r="JIJ413" s="477"/>
      <c r="JIM413" s="477"/>
      <c r="JIR413" s="477"/>
      <c r="JIU413" s="477"/>
      <c r="JIZ413" s="477"/>
      <c r="JJC413" s="477"/>
      <c r="JJH413" s="477"/>
      <c r="JJK413" s="477"/>
      <c r="JJP413" s="477"/>
      <c r="JJS413" s="477"/>
      <c r="JJX413" s="477"/>
      <c r="JKA413" s="477"/>
      <c r="JKF413" s="477"/>
      <c r="JKI413" s="477"/>
      <c r="JKN413" s="477"/>
      <c r="JKQ413" s="477"/>
      <c r="JKV413" s="477"/>
      <c r="JKY413" s="477"/>
      <c r="JLD413" s="477"/>
      <c r="JLG413" s="477"/>
      <c r="JLL413" s="477"/>
      <c r="JLO413" s="477"/>
      <c r="JLT413" s="477"/>
      <c r="JLW413" s="477"/>
      <c r="JMB413" s="477"/>
      <c r="JME413" s="477"/>
      <c r="JMJ413" s="477"/>
      <c r="JMM413" s="477"/>
      <c r="JMR413" s="477"/>
      <c r="JMU413" s="477"/>
      <c r="JMZ413" s="477"/>
      <c r="JNC413" s="477"/>
      <c r="JNH413" s="477"/>
      <c r="JNK413" s="477"/>
      <c r="JNP413" s="477"/>
      <c r="JNS413" s="477"/>
      <c r="JNX413" s="477"/>
      <c r="JOA413" s="477"/>
      <c r="JOF413" s="477"/>
      <c r="JOI413" s="477"/>
      <c r="JON413" s="477"/>
      <c r="JOQ413" s="477"/>
      <c r="JOV413" s="477"/>
      <c r="JOY413" s="477"/>
      <c r="JPD413" s="477"/>
      <c r="JPG413" s="477"/>
      <c r="JPL413" s="477"/>
      <c r="JPO413" s="477"/>
      <c r="JPT413" s="477"/>
      <c r="JPW413" s="477"/>
      <c r="JQB413" s="477"/>
      <c r="JQE413" s="477"/>
      <c r="JQJ413" s="477"/>
      <c r="JQM413" s="477"/>
      <c r="JQR413" s="477"/>
      <c r="JQU413" s="477"/>
      <c r="JQZ413" s="477"/>
      <c r="JRC413" s="477"/>
      <c r="JRH413" s="477"/>
      <c r="JRK413" s="477"/>
      <c r="JRP413" s="477"/>
      <c r="JRS413" s="477"/>
      <c r="JRX413" s="477"/>
      <c r="JSA413" s="477"/>
      <c r="JSF413" s="477"/>
      <c r="JSI413" s="477"/>
      <c r="JSN413" s="477"/>
      <c r="JSQ413" s="477"/>
      <c r="JSV413" s="477"/>
      <c r="JSY413" s="477"/>
      <c r="JTD413" s="477"/>
      <c r="JTG413" s="477"/>
      <c r="JTL413" s="477"/>
      <c r="JTO413" s="477"/>
      <c r="JTT413" s="477"/>
      <c r="JTW413" s="477"/>
      <c r="JUB413" s="477"/>
      <c r="JUE413" s="477"/>
      <c r="JUJ413" s="477"/>
      <c r="JUM413" s="477"/>
      <c r="JUR413" s="477"/>
      <c r="JUU413" s="477"/>
      <c r="JUZ413" s="477"/>
      <c r="JVC413" s="477"/>
      <c r="JVH413" s="477"/>
      <c r="JVK413" s="477"/>
      <c r="JVP413" s="477"/>
      <c r="JVS413" s="477"/>
      <c r="JVX413" s="477"/>
      <c r="JWA413" s="477"/>
      <c r="JWF413" s="477"/>
      <c r="JWI413" s="477"/>
      <c r="JWN413" s="477"/>
      <c r="JWQ413" s="477"/>
      <c r="JWV413" s="477"/>
      <c r="JWY413" s="477"/>
      <c r="JXD413" s="477"/>
      <c r="JXG413" s="477"/>
      <c r="JXL413" s="477"/>
      <c r="JXO413" s="477"/>
      <c r="JXT413" s="477"/>
      <c r="JXW413" s="477"/>
      <c r="JYB413" s="477"/>
      <c r="JYE413" s="477"/>
      <c r="JYJ413" s="477"/>
      <c r="JYM413" s="477"/>
      <c r="JYR413" s="477"/>
      <c r="JYU413" s="477"/>
      <c r="JYZ413" s="477"/>
      <c r="JZC413" s="477"/>
      <c r="JZH413" s="477"/>
      <c r="JZK413" s="477"/>
      <c r="JZP413" s="477"/>
      <c r="JZS413" s="477"/>
      <c r="JZX413" s="477"/>
      <c r="KAA413" s="477"/>
      <c r="KAF413" s="477"/>
      <c r="KAI413" s="477"/>
      <c r="KAN413" s="477"/>
      <c r="KAQ413" s="477"/>
      <c r="KAV413" s="477"/>
      <c r="KAY413" s="477"/>
      <c r="KBD413" s="477"/>
      <c r="KBG413" s="477"/>
      <c r="KBL413" s="477"/>
      <c r="KBO413" s="477"/>
      <c r="KBT413" s="477"/>
      <c r="KBW413" s="477"/>
      <c r="KCB413" s="477"/>
      <c r="KCE413" s="477"/>
      <c r="KCJ413" s="477"/>
      <c r="KCM413" s="477"/>
      <c r="KCR413" s="477"/>
      <c r="KCU413" s="477"/>
      <c r="KCZ413" s="477"/>
      <c r="KDC413" s="477"/>
      <c r="KDH413" s="477"/>
      <c r="KDK413" s="477"/>
      <c r="KDP413" s="477"/>
      <c r="KDS413" s="477"/>
      <c r="KDX413" s="477"/>
      <c r="KEA413" s="477"/>
      <c r="KEF413" s="477"/>
      <c r="KEI413" s="477"/>
      <c r="KEN413" s="477"/>
      <c r="KEQ413" s="477"/>
      <c r="KEV413" s="477"/>
      <c r="KEY413" s="477"/>
      <c r="KFD413" s="477"/>
      <c r="KFG413" s="477"/>
      <c r="KFL413" s="477"/>
      <c r="KFO413" s="477"/>
      <c r="KFT413" s="477"/>
      <c r="KFW413" s="477"/>
      <c r="KGB413" s="477"/>
      <c r="KGE413" s="477"/>
      <c r="KGJ413" s="477"/>
      <c r="KGM413" s="477"/>
      <c r="KGR413" s="477"/>
      <c r="KGU413" s="477"/>
      <c r="KGZ413" s="477"/>
      <c r="KHC413" s="477"/>
      <c r="KHH413" s="477"/>
      <c r="KHK413" s="477"/>
      <c r="KHP413" s="477"/>
      <c r="KHS413" s="477"/>
      <c r="KHX413" s="477"/>
      <c r="KIA413" s="477"/>
      <c r="KIF413" s="477"/>
      <c r="KII413" s="477"/>
      <c r="KIN413" s="477"/>
      <c r="KIQ413" s="477"/>
      <c r="KIV413" s="477"/>
      <c r="KIY413" s="477"/>
      <c r="KJD413" s="477"/>
      <c r="KJG413" s="477"/>
      <c r="KJL413" s="477"/>
      <c r="KJO413" s="477"/>
      <c r="KJT413" s="477"/>
      <c r="KJW413" s="477"/>
      <c r="KKB413" s="477"/>
      <c r="KKE413" s="477"/>
      <c r="KKJ413" s="477"/>
      <c r="KKM413" s="477"/>
      <c r="KKR413" s="477"/>
      <c r="KKU413" s="477"/>
      <c r="KKZ413" s="477"/>
      <c r="KLC413" s="477"/>
      <c r="KLH413" s="477"/>
      <c r="KLK413" s="477"/>
      <c r="KLP413" s="477"/>
      <c r="KLS413" s="477"/>
      <c r="KLX413" s="477"/>
      <c r="KMA413" s="477"/>
      <c r="KMF413" s="477"/>
      <c r="KMI413" s="477"/>
      <c r="KMN413" s="477"/>
      <c r="KMQ413" s="477"/>
      <c r="KMV413" s="477"/>
      <c r="KMY413" s="477"/>
      <c r="KND413" s="477"/>
      <c r="KNG413" s="477"/>
      <c r="KNL413" s="477"/>
      <c r="KNO413" s="477"/>
      <c r="KNT413" s="477"/>
      <c r="KNW413" s="477"/>
      <c r="KOB413" s="477"/>
      <c r="KOE413" s="477"/>
      <c r="KOJ413" s="477"/>
      <c r="KOM413" s="477"/>
      <c r="KOR413" s="477"/>
      <c r="KOU413" s="477"/>
      <c r="KOZ413" s="477"/>
      <c r="KPC413" s="477"/>
      <c r="KPH413" s="477"/>
      <c r="KPK413" s="477"/>
      <c r="KPP413" s="477"/>
      <c r="KPS413" s="477"/>
      <c r="KPX413" s="477"/>
      <c r="KQA413" s="477"/>
      <c r="KQF413" s="477"/>
      <c r="KQI413" s="477"/>
      <c r="KQN413" s="477"/>
      <c r="KQQ413" s="477"/>
      <c r="KQV413" s="477"/>
      <c r="KQY413" s="477"/>
      <c r="KRD413" s="477"/>
      <c r="KRG413" s="477"/>
      <c r="KRL413" s="477"/>
      <c r="KRO413" s="477"/>
      <c r="KRT413" s="477"/>
      <c r="KRW413" s="477"/>
      <c r="KSB413" s="477"/>
      <c r="KSE413" s="477"/>
      <c r="KSJ413" s="477"/>
      <c r="KSM413" s="477"/>
      <c r="KSR413" s="477"/>
      <c r="KSU413" s="477"/>
      <c r="KSZ413" s="477"/>
      <c r="KTC413" s="477"/>
      <c r="KTH413" s="477"/>
      <c r="KTK413" s="477"/>
      <c r="KTP413" s="477"/>
      <c r="KTS413" s="477"/>
      <c r="KTX413" s="477"/>
      <c r="KUA413" s="477"/>
      <c r="KUF413" s="477"/>
      <c r="KUI413" s="477"/>
      <c r="KUN413" s="477"/>
      <c r="KUQ413" s="477"/>
      <c r="KUV413" s="477"/>
      <c r="KUY413" s="477"/>
      <c r="KVD413" s="477"/>
      <c r="KVG413" s="477"/>
      <c r="KVL413" s="477"/>
      <c r="KVO413" s="477"/>
      <c r="KVT413" s="477"/>
      <c r="KVW413" s="477"/>
      <c r="KWB413" s="477"/>
      <c r="KWE413" s="477"/>
      <c r="KWJ413" s="477"/>
      <c r="KWM413" s="477"/>
      <c r="KWR413" s="477"/>
      <c r="KWU413" s="477"/>
      <c r="KWZ413" s="477"/>
      <c r="KXC413" s="477"/>
      <c r="KXH413" s="477"/>
      <c r="KXK413" s="477"/>
      <c r="KXP413" s="477"/>
      <c r="KXS413" s="477"/>
      <c r="KXX413" s="477"/>
      <c r="KYA413" s="477"/>
      <c r="KYF413" s="477"/>
      <c r="KYI413" s="477"/>
      <c r="KYN413" s="477"/>
      <c r="KYQ413" s="477"/>
      <c r="KYV413" s="477"/>
      <c r="KYY413" s="477"/>
      <c r="KZD413" s="477"/>
      <c r="KZG413" s="477"/>
      <c r="KZL413" s="477"/>
      <c r="KZO413" s="477"/>
      <c r="KZT413" s="477"/>
      <c r="KZW413" s="477"/>
      <c r="LAB413" s="477"/>
      <c r="LAE413" s="477"/>
      <c r="LAJ413" s="477"/>
      <c r="LAM413" s="477"/>
      <c r="LAR413" s="477"/>
      <c r="LAU413" s="477"/>
      <c r="LAZ413" s="477"/>
      <c r="LBC413" s="477"/>
      <c r="LBH413" s="477"/>
      <c r="LBK413" s="477"/>
      <c r="LBP413" s="477"/>
      <c r="LBS413" s="477"/>
      <c r="LBX413" s="477"/>
      <c r="LCA413" s="477"/>
      <c r="LCF413" s="477"/>
      <c r="LCI413" s="477"/>
      <c r="LCN413" s="477"/>
      <c r="LCQ413" s="477"/>
      <c r="LCV413" s="477"/>
      <c r="LCY413" s="477"/>
      <c r="LDD413" s="477"/>
      <c r="LDG413" s="477"/>
      <c r="LDL413" s="477"/>
      <c r="LDO413" s="477"/>
      <c r="LDT413" s="477"/>
      <c r="LDW413" s="477"/>
      <c r="LEB413" s="477"/>
      <c r="LEE413" s="477"/>
      <c r="LEJ413" s="477"/>
      <c r="LEM413" s="477"/>
      <c r="LER413" s="477"/>
      <c r="LEU413" s="477"/>
      <c r="LEZ413" s="477"/>
      <c r="LFC413" s="477"/>
      <c r="LFH413" s="477"/>
      <c r="LFK413" s="477"/>
      <c r="LFP413" s="477"/>
      <c r="LFS413" s="477"/>
      <c r="LFX413" s="477"/>
      <c r="LGA413" s="477"/>
      <c r="LGF413" s="477"/>
      <c r="LGI413" s="477"/>
      <c r="LGN413" s="477"/>
      <c r="LGQ413" s="477"/>
      <c r="LGV413" s="477"/>
      <c r="LGY413" s="477"/>
      <c r="LHD413" s="477"/>
      <c r="LHG413" s="477"/>
      <c r="LHL413" s="477"/>
      <c r="LHO413" s="477"/>
      <c r="LHT413" s="477"/>
      <c r="LHW413" s="477"/>
      <c r="LIB413" s="477"/>
      <c r="LIE413" s="477"/>
      <c r="LIJ413" s="477"/>
      <c r="LIM413" s="477"/>
      <c r="LIR413" s="477"/>
      <c r="LIU413" s="477"/>
      <c r="LIZ413" s="477"/>
      <c r="LJC413" s="477"/>
      <c r="LJH413" s="477"/>
      <c r="LJK413" s="477"/>
      <c r="LJP413" s="477"/>
      <c r="LJS413" s="477"/>
      <c r="LJX413" s="477"/>
      <c r="LKA413" s="477"/>
      <c r="LKF413" s="477"/>
      <c r="LKI413" s="477"/>
      <c r="LKN413" s="477"/>
      <c r="LKQ413" s="477"/>
      <c r="LKV413" s="477"/>
      <c r="LKY413" s="477"/>
      <c r="LLD413" s="477"/>
      <c r="LLG413" s="477"/>
      <c r="LLL413" s="477"/>
      <c r="LLO413" s="477"/>
      <c r="LLT413" s="477"/>
      <c r="LLW413" s="477"/>
      <c r="LMB413" s="477"/>
      <c r="LME413" s="477"/>
      <c r="LMJ413" s="477"/>
      <c r="LMM413" s="477"/>
      <c r="LMR413" s="477"/>
      <c r="LMU413" s="477"/>
      <c r="LMZ413" s="477"/>
      <c r="LNC413" s="477"/>
      <c r="LNH413" s="477"/>
      <c r="LNK413" s="477"/>
      <c r="LNP413" s="477"/>
      <c r="LNS413" s="477"/>
      <c r="LNX413" s="477"/>
      <c r="LOA413" s="477"/>
      <c r="LOF413" s="477"/>
      <c r="LOI413" s="477"/>
      <c r="LON413" s="477"/>
      <c r="LOQ413" s="477"/>
      <c r="LOV413" s="477"/>
      <c r="LOY413" s="477"/>
      <c r="LPD413" s="477"/>
      <c r="LPG413" s="477"/>
      <c r="LPL413" s="477"/>
      <c r="LPO413" s="477"/>
      <c r="LPT413" s="477"/>
      <c r="LPW413" s="477"/>
      <c r="LQB413" s="477"/>
      <c r="LQE413" s="477"/>
      <c r="LQJ413" s="477"/>
      <c r="LQM413" s="477"/>
      <c r="LQR413" s="477"/>
      <c r="LQU413" s="477"/>
      <c r="LQZ413" s="477"/>
      <c r="LRC413" s="477"/>
      <c r="LRH413" s="477"/>
      <c r="LRK413" s="477"/>
      <c r="LRP413" s="477"/>
      <c r="LRS413" s="477"/>
      <c r="LRX413" s="477"/>
      <c r="LSA413" s="477"/>
      <c r="LSF413" s="477"/>
      <c r="LSI413" s="477"/>
      <c r="LSN413" s="477"/>
      <c r="LSQ413" s="477"/>
      <c r="LSV413" s="477"/>
      <c r="LSY413" s="477"/>
      <c r="LTD413" s="477"/>
      <c r="LTG413" s="477"/>
      <c r="LTL413" s="477"/>
      <c r="LTO413" s="477"/>
      <c r="LTT413" s="477"/>
      <c r="LTW413" s="477"/>
      <c r="LUB413" s="477"/>
      <c r="LUE413" s="477"/>
      <c r="LUJ413" s="477"/>
      <c r="LUM413" s="477"/>
      <c r="LUR413" s="477"/>
      <c r="LUU413" s="477"/>
      <c r="LUZ413" s="477"/>
      <c r="LVC413" s="477"/>
      <c r="LVH413" s="477"/>
      <c r="LVK413" s="477"/>
      <c r="LVP413" s="477"/>
      <c r="LVS413" s="477"/>
      <c r="LVX413" s="477"/>
      <c r="LWA413" s="477"/>
      <c r="LWF413" s="477"/>
      <c r="LWI413" s="477"/>
      <c r="LWN413" s="477"/>
      <c r="LWQ413" s="477"/>
      <c r="LWV413" s="477"/>
      <c r="LWY413" s="477"/>
      <c r="LXD413" s="477"/>
      <c r="LXG413" s="477"/>
      <c r="LXL413" s="477"/>
      <c r="LXO413" s="477"/>
      <c r="LXT413" s="477"/>
      <c r="LXW413" s="477"/>
      <c r="LYB413" s="477"/>
      <c r="LYE413" s="477"/>
      <c r="LYJ413" s="477"/>
      <c r="LYM413" s="477"/>
      <c r="LYR413" s="477"/>
      <c r="LYU413" s="477"/>
      <c r="LYZ413" s="477"/>
      <c r="LZC413" s="477"/>
      <c r="LZH413" s="477"/>
      <c r="LZK413" s="477"/>
      <c r="LZP413" s="477"/>
      <c r="LZS413" s="477"/>
      <c r="LZX413" s="477"/>
      <c r="MAA413" s="477"/>
      <c r="MAF413" s="477"/>
      <c r="MAI413" s="477"/>
      <c r="MAN413" s="477"/>
      <c r="MAQ413" s="477"/>
      <c r="MAV413" s="477"/>
      <c r="MAY413" s="477"/>
      <c r="MBD413" s="477"/>
      <c r="MBG413" s="477"/>
      <c r="MBL413" s="477"/>
      <c r="MBO413" s="477"/>
      <c r="MBT413" s="477"/>
      <c r="MBW413" s="477"/>
      <c r="MCB413" s="477"/>
      <c r="MCE413" s="477"/>
      <c r="MCJ413" s="477"/>
      <c r="MCM413" s="477"/>
      <c r="MCR413" s="477"/>
      <c r="MCU413" s="477"/>
      <c r="MCZ413" s="477"/>
      <c r="MDC413" s="477"/>
      <c r="MDH413" s="477"/>
      <c r="MDK413" s="477"/>
      <c r="MDP413" s="477"/>
      <c r="MDS413" s="477"/>
      <c r="MDX413" s="477"/>
      <c r="MEA413" s="477"/>
      <c r="MEF413" s="477"/>
      <c r="MEI413" s="477"/>
      <c r="MEN413" s="477"/>
      <c r="MEQ413" s="477"/>
      <c r="MEV413" s="477"/>
      <c r="MEY413" s="477"/>
      <c r="MFD413" s="477"/>
      <c r="MFG413" s="477"/>
      <c r="MFL413" s="477"/>
      <c r="MFO413" s="477"/>
      <c r="MFT413" s="477"/>
      <c r="MFW413" s="477"/>
      <c r="MGB413" s="477"/>
      <c r="MGE413" s="477"/>
      <c r="MGJ413" s="477"/>
      <c r="MGM413" s="477"/>
      <c r="MGR413" s="477"/>
      <c r="MGU413" s="477"/>
      <c r="MGZ413" s="477"/>
      <c r="MHC413" s="477"/>
      <c r="MHH413" s="477"/>
      <c r="MHK413" s="477"/>
      <c r="MHP413" s="477"/>
      <c r="MHS413" s="477"/>
      <c r="MHX413" s="477"/>
      <c r="MIA413" s="477"/>
      <c r="MIF413" s="477"/>
      <c r="MII413" s="477"/>
      <c r="MIN413" s="477"/>
      <c r="MIQ413" s="477"/>
      <c r="MIV413" s="477"/>
      <c r="MIY413" s="477"/>
      <c r="MJD413" s="477"/>
      <c r="MJG413" s="477"/>
      <c r="MJL413" s="477"/>
      <c r="MJO413" s="477"/>
      <c r="MJT413" s="477"/>
      <c r="MJW413" s="477"/>
      <c r="MKB413" s="477"/>
      <c r="MKE413" s="477"/>
      <c r="MKJ413" s="477"/>
      <c r="MKM413" s="477"/>
      <c r="MKR413" s="477"/>
      <c r="MKU413" s="477"/>
      <c r="MKZ413" s="477"/>
      <c r="MLC413" s="477"/>
      <c r="MLH413" s="477"/>
      <c r="MLK413" s="477"/>
      <c r="MLP413" s="477"/>
      <c r="MLS413" s="477"/>
      <c r="MLX413" s="477"/>
      <c r="MMA413" s="477"/>
      <c r="MMF413" s="477"/>
      <c r="MMI413" s="477"/>
      <c r="MMN413" s="477"/>
      <c r="MMQ413" s="477"/>
      <c r="MMV413" s="477"/>
      <c r="MMY413" s="477"/>
      <c r="MND413" s="477"/>
      <c r="MNG413" s="477"/>
      <c r="MNL413" s="477"/>
      <c r="MNO413" s="477"/>
      <c r="MNT413" s="477"/>
      <c r="MNW413" s="477"/>
      <c r="MOB413" s="477"/>
      <c r="MOE413" s="477"/>
      <c r="MOJ413" s="477"/>
      <c r="MOM413" s="477"/>
      <c r="MOR413" s="477"/>
      <c r="MOU413" s="477"/>
      <c r="MOZ413" s="477"/>
      <c r="MPC413" s="477"/>
      <c r="MPH413" s="477"/>
      <c r="MPK413" s="477"/>
      <c r="MPP413" s="477"/>
      <c r="MPS413" s="477"/>
      <c r="MPX413" s="477"/>
      <c r="MQA413" s="477"/>
      <c r="MQF413" s="477"/>
      <c r="MQI413" s="477"/>
      <c r="MQN413" s="477"/>
      <c r="MQQ413" s="477"/>
      <c r="MQV413" s="477"/>
      <c r="MQY413" s="477"/>
      <c r="MRD413" s="477"/>
      <c r="MRG413" s="477"/>
      <c r="MRL413" s="477"/>
      <c r="MRO413" s="477"/>
      <c r="MRT413" s="477"/>
      <c r="MRW413" s="477"/>
      <c r="MSB413" s="477"/>
      <c r="MSE413" s="477"/>
      <c r="MSJ413" s="477"/>
      <c r="MSM413" s="477"/>
      <c r="MSR413" s="477"/>
      <c r="MSU413" s="477"/>
      <c r="MSZ413" s="477"/>
      <c r="MTC413" s="477"/>
      <c r="MTH413" s="477"/>
      <c r="MTK413" s="477"/>
      <c r="MTP413" s="477"/>
      <c r="MTS413" s="477"/>
      <c r="MTX413" s="477"/>
      <c r="MUA413" s="477"/>
      <c r="MUF413" s="477"/>
      <c r="MUI413" s="477"/>
      <c r="MUN413" s="477"/>
      <c r="MUQ413" s="477"/>
      <c r="MUV413" s="477"/>
      <c r="MUY413" s="477"/>
      <c r="MVD413" s="477"/>
      <c r="MVG413" s="477"/>
      <c r="MVL413" s="477"/>
      <c r="MVO413" s="477"/>
      <c r="MVT413" s="477"/>
      <c r="MVW413" s="477"/>
      <c r="MWB413" s="477"/>
      <c r="MWE413" s="477"/>
      <c r="MWJ413" s="477"/>
      <c r="MWM413" s="477"/>
      <c r="MWR413" s="477"/>
      <c r="MWU413" s="477"/>
      <c r="MWZ413" s="477"/>
      <c r="MXC413" s="477"/>
      <c r="MXH413" s="477"/>
      <c r="MXK413" s="477"/>
      <c r="MXP413" s="477"/>
      <c r="MXS413" s="477"/>
      <c r="MXX413" s="477"/>
      <c r="MYA413" s="477"/>
      <c r="MYF413" s="477"/>
      <c r="MYI413" s="477"/>
      <c r="MYN413" s="477"/>
      <c r="MYQ413" s="477"/>
      <c r="MYV413" s="477"/>
      <c r="MYY413" s="477"/>
      <c r="MZD413" s="477"/>
      <c r="MZG413" s="477"/>
      <c r="MZL413" s="477"/>
      <c r="MZO413" s="477"/>
      <c r="MZT413" s="477"/>
      <c r="MZW413" s="477"/>
      <c r="NAB413" s="477"/>
      <c r="NAE413" s="477"/>
      <c r="NAJ413" s="477"/>
      <c r="NAM413" s="477"/>
      <c r="NAR413" s="477"/>
      <c r="NAU413" s="477"/>
      <c r="NAZ413" s="477"/>
      <c r="NBC413" s="477"/>
      <c r="NBH413" s="477"/>
      <c r="NBK413" s="477"/>
      <c r="NBP413" s="477"/>
      <c r="NBS413" s="477"/>
      <c r="NBX413" s="477"/>
      <c r="NCA413" s="477"/>
      <c r="NCF413" s="477"/>
      <c r="NCI413" s="477"/>
      <c r="NCN413" s="477"/>
      <c r="NCQ413" s="477"/>
      <c r="NCV413" s="477"/>
      <c r="NCY413" s="477"/>
      <c r="NDD413" s="477"/>
      <c r="NDG413" s="477"/>
      <c r="NDL413" s="477"/>
      <c r="NDO413" s="477"/>
      <c r="NDT413" s="477"/>
      <c r="NDW413" s="477"/>
      <c r="NEB413" s="477"/>
      <c r="NEE413" s="477"/>
      <c r="NEJ413" s="477"/>
      <c r="NEM413" s="477"/>
      <c r="NER413" s="477"/>
      <c r="NEU413" s="477"/>
      <c r="NEZ413" s="477"/>
      <c r="NFC413" s="477"/>
      <c r="NFH413" s="477"/>
      <c r="NFK413" s="477"/>
      <c r="NFP413" s="477"/>
      <c r="NFS413" s="477"/>
      <c r="NFX413" s="477"/>
      <c r="NGA413" s="477"/>
      <c r="NGF413" s="477"/>
      <c r="NGI413" s="477"/>
      <c r="NGN413" s="477"/>
      <c r="NGQ413" s="477"/>
      <c r="NGV413" s="477"/>
      <c r="NGY413" s="477"/>
      <c r="NHD413" s="477"/>
      <c r="NHG413" s="477"/>
      <c r="NHL413" s="477"/>
      <c r="NHO413" s="477"/>
      <c r="NHT413" s="477"/>
      <c r="NHW413" s="477"/>
      <c r="NIB413" s="477"/>
      <c r="NIE413" s="477"/>
      <c r="NIJ413" s="477"/>
      <c r="NIM413" s="477"/>
      <c r="NIR413" s="477"/>
      <c r="NIU413" s="477"/>
      <c r="NIZ413" s="477"/>
      <c r="NJC413" s="477"/>
      <c r="NJH413" s="477"/>
      <c r="NJK413" s="477"/>
      <c r="NJP413" s="477"/>
      <c r="NJS413" s="477"/>
      <c r="NJX413" s="477"/>
      <c r="NKA413" s="477"/>
      <c r="NKF413" s="477"/>
      <c r="NKI413" s="477"/>
      <c r="NKN413" s="477"/>
      <c r="NKQ413" s="477"/>
      <c r="NKV413" s="477"/>
      <c r="NKY413" s="477"/>
      <c r="NLD413" s="477"/>
      <c r="NLG413" s="477"/>
      <c r="NLL413" s="477"/>
      <c r="NLO413" s="477"/>
      <c r="NLT413" s="477"/>
      <c r="NLW413" s="477"/>
      <c r="NMB413" s="477"/>
      <c r="NME413" s="477"/>
      <c r="NMJ413" s="477"/>
      <c r="NMM413" s="477"/>
      <c r="NMR413" s="477"/>
      <c r="NMU413" s="477"/>
      <c r="NMZ413" s="477"/>
      <c r="NNC413" s="477"/>
      <c r="NNH413" s="477"/>
      <c r="NNK413" s="477"/>
      <c r="NNP413" s="477"/>
      <c r="NNS413" s="477"/>
      <c r="NNX413" s="477"/>
      <c r="NOA413" s="477"/>
      <c r="NOF413" s="477"/>
      <c r="NOI413" s="477"/>
      <c r="NON413" s="477"/>
      <c r="NOQ413" s="477"/>
      <c r="NOV413" s="477"/>
      <c r="NOY413" s="477"/>
      <c r="NPD413" s="477"/>
      <c r="NPG413" s="477"/>
      <c r="NPL413" s="477"/>
      <c r="NPO413" s="477"/>
      <c r="NPT413" s="477"/>
      <c r="NPW413" s="477"/>
      <c r="NQB413" s="477"/>
      <c r="NQE413" s="477"/>
      <c r="NQJ413" s="477"/>
      <c r="NQM413" s="477"/>
      <c r="NQR413" s="477"/>
      <c r="NQU413" s="477"/>
      <c r="NQZ413" s="477"/>
      <c r="NRC413" s="477"/>
      <c r="NRH413" s="477"/>
      <c r="NRK413" s="477"/>
      <c r="NRP413" s="477"/>
      <c r="NRS413" s="477"/>
      <c r="NRX413" s="477"/>
      <c r="NSA413" s="477"/>
      <c r="NSF413" s="477"/>
      <c r="NSI413" s="477"/>
      <c r="NSN413" s="477"/>
      <c r="NSQ413" s="477"/>
      <c r="NSV413" s="477"/>
      <c r="NSY413" s="477"/>
      <c r="NTD413" s="477"/>
      <c r="NTG413" s="477"/>
      <c r="NTL413" s="477"/>
      <c r="NTO413" s="477"/>
      <c r="NTT413" s="477"/>
      <c r="NTW413" s="477"/>
      <c r="NUB413" s="477"/>
      <c r="NUE413" s="477"/>
      <c r="NUJ413" s="477"/>
      <c r="NUM413" s="477"/>
      <c r="NUR413" s="477"/>
      <c r="NUU413" s="477"/>
      <c r="NUZ413" s="477"/>
      <c r="NVC413" s="477"/>
      <c r="NVH413" s="477"/>
      <c r="NVK413" s="477"/>
      <c r="NVP413" s="477"/>
      <c r="NVS413" s="477"/>
      <c r="NVX413" s="477"/>
      <c r="NWA413" s="477"/>
      <c r="NWF413" s="477"/>
      <c r="NWI413" s="477"/>
      <c r="NWN413" s="477"/>
      <c r="NWQ413" s="477"/>
      <c r="NWV413" s="477"/>
      <c r="NWY413" s="477"/>
      <c r="NXD413" s="477"/>
      <c r="NXG413" s="477"/>
      <c r="NXL413" s="477"/>
      <c r="NXO413" s="477"/>
      <c r="NXT413" s="477"/>
      <c r="NXW413" s="477"/>
      <c r="NYB413" s="477"/>
      <c r="NYE413" s="477"/>
      <c r="NYJ413" s="477"/>
      <c r="NYM413" s="477"/>
      <c r="NYR413" s="477"/>
      <c r="NYU413" s="477"/>
      <c r="NYZ413" s="477"/>
      <c r="NZC413" s="477"/>
      <c r="NZH413" s="477"/>
      <c r="NZK413" s="477"/>
      <c r="NZP413" s="477"/>
      <c r="NZS413" s="477"/>
      <c r="NZX413" s="477"/>
      <c r="OAA413" s="477"/>
      <c r="OAF413" s="477"/>
      <c r="OAI413" s="477"/>
      <c r="OAN413" s="477"/>
      <c r="OAQ413" s="477"/>
      <c r="OAV413" s="477"/>
      <c r="OAY413" s="477"/>
      <c r="OBD413" s="477"/>
      <c r="OBG413" s="477"/>
      <c r="OBL413" s="477"/>
      <c r="OBO413" s="477"/>
      <c r="OBT413" s="477"/>
      <c r="OBW413" s="477"/>
      <c r="OCB413" s="477"/>
      <c r="OCE413" s="477"/>
      <c r="OCJ413" s="477"/>
      <c r="OCM413" s="477"/>
      <c r="OCR413" s="477"/>
      <c r="OCU413" s="477"/>
      <c r="OCZ413" s="477"/>
      <c r="ODC413" s="477"/>
      <c r="ODH413" s="477"/>
      <c r="ODK413" s="477"/>
      <c r="ODP413" s="477"/>
      <c r="ODS413" s="477"/>
      <c r="ODX413" s="477"/>
      <c r="OEA413" s="477"/>
      <c r="OEF413" s="477"/>
      <c r="OEI413" s="477"/>
      <c r="OEN413" s="477"/>
      <c r="OEQ413" s="477"/>
      <c r="OEV413" s="477"/>
      <c r="OEY413" s="477"/>
      <c r="OFD413" s="477"/>
      <c r="OFG413" s="477"/>
      <c r="OFL413" s="477"/>
      <c r="OFO413" s="477"/>
      <c r="OFT413" s="477"/>
      <c r="OFW413" s="477"/>
      <c r="OGB413" s="477"/>
      <c r="OGE413" s="477"/>
      <c r="OGJ413" s="477"/>
      <c r="OGM413" s="477"/>
      <c r="OGR413" s="477"/>
      <c r="OGU413" s="477"/>
      <c r="OGZ413" s="477"/>
      <c r="OHC413" s="477"/>
      <c r="OHH413" s="477"/>
      <c r="OHK413" s="477"/>
      <c r="OHP413" s="477"/>
      <c r="OHS413" s="477"/>
      <c r="OHX413" s="477"/>
      <c r="OIA413" s="477"/>
      <c r="OIF413" s="477"/>
      <c r="OII413" s="477"/>
      <c r="OIN413" s="477"/>
      <c r="OIQ413" s="477"/>
      <c r="OIV413" s="477"/>
      <c r="OIY413" s="477"/>
      <c r="OJD413" s="477"/>
      <c r="OJG413" s="477"/>
      <c r="OJL413" s="477"/>
      <c r="OJO413" s="477"/>
      <c r="OJT413" s="477"/>
      <c r="OJW413" s="477"/>
      <c r="OKB413" s="477"/>
      <c r="OKE413" s="477"/>
      <c r="OKJ413" s="477"/>
      <c r="OKM413" s="477"/>
      <c r="OKR413" s="477"/>
      <c r="OKU413" s="477"/>
      <c r="OKZ413" s="477"/>
      <c r="OLC413" s="477"/>
      <c r="OLH413" s="477"/>
      <c r="OLK413" s="477"/>
      <c r="OLP413" s="477"/>
      <c r="OLS413" s="477"/>
      <c r="OLX413" s="477"/>
      <c r="OMA413" s="477"/>
      <c r="OMF413" s="477"/>
      <c r="OMI413" s="477"/>
      <c r="OMN413" s="477"/>
      <c r="OMQ413" s="477"/>
      <c r="OMV413" s="477"/>
      <c r="OMY413" s="477"/>
      <c r="OND413" s="477"/>
      <c r="ONG413" s="477"/>
      <c r="ONL413" s="477"/>
      <c r="ONO413" s="477"/>
      <c r="ONT413" s="477"/>
      <c r="ONW413" s="477"/>
      <c r="OOB413" s="477"/>
      <c r="OOE413" s="477"/>
      <c r="OOJ413" s="477"/>
      <c r="OOM413" s="477"/>
      <c r="OOR413" s="477"/>
      <c r="OOU413" s="477"/>
      <c r="OOZ413" s="477"/>
      <c r="OPC413" s="477"/>
      <c r="OPH413" s="477"/>
      <c r="OPK413" s="477"/>
      <c r="OPP413" s="477"/>
      <c r="OPS413" s="477"/>
      <c r="OPX413" s="477"/>
      <c r="OQA413" s="477"/>
      <c r="OQF413" s="477"/>
      <c r="OQI413" s="477"/>
      <c r="OQN413" s="477"/>
      <c r="OQQ413" s="477"/>
      <c r="OQV413" s="477"/>
      <c r="OQY413" s="477"/>
      <c r="ORD413" s="477"/>
      <c r="ORG413" s="477"/>
      <c r="ORL413" s="477"/>
      <c r="ORO413" s="477"/>
      <c r="ORT413" s="477"/>
      <c r="ORW413" s="477"/>
      <c r="OSB413" s="477"/>
      <c r="OSE413" s="477"/>
      <c r="OSJ413" s="477"/>
      <c r="OSM413" s="477"/>
      <c r="OSR413" s="477"/>
      <c r="OSU413" s="477"/>
      <c r="OSZ413" s="477"/>
      <c r="OTC413" s="477"/>
      <c r="OTH413" s="477"/>
      <c r="OTK413" s="477"/>
      <c r="OTP413" s="477"/>
      <c r="OTS413" s="477"/>
      <c r="OTX413" s="477"/>
      <c r="OUA413" s="477"/>
      <c r="OUF413" s="477"/>
      <c r="OUI413" s="477"/>
      <c r="OUN413" s="477"/>
      <c r="OUQ413" s="477"/>
      <c r="OUV413" s="477"/>
      <c r="OUY413" s="477"/>
      <c r="OVD413" s="477"/>
      <c r="OVG413" s="477"/>
      <c r="OVL413" s="477"/>
      <c r="OVO413" s="477"/>
      <c r="OVT413" s="477"/>
      <c r="OVW413" s="477"/>
      <c r="OWB413" s="477"/>
      <c r="OWE413" s="477"/>
      <c r="OWJ413" s="477"/>
      <c r="OWM413" s="477"/>
      <c r="OWR413" s="477"/>
      <c r="OWU413" s="477"/>
      <c r="OWZ413" s="477"/>
      <c r="OXC413" s="477"/>
      <c r="OXH413" s="477"/>
      <c r="OXK413" s="477"/>
      <c r="OXP413" s="477"/>
      <c r="OXS413" s="477"/>
      <c r="OXX413" s="477"/>
      <c r="OYA413" s="477"/>
      <c r="OYF413" s="477"/>
      <c r="OYI413" s="477"/>
      <c r="OYN413" s="477"/>
      <c r="OYQ413" s="477"/>
      <c r="OYV413" s="477"/>
      <c r="OYY413" s="477"/>
      <c r="OZD413" s="477"/>
      <c r="OZG413" s="477"/>
      <c r="OZL413" s="477"/>
      <c r="OZO413" s="477"/>
      <c r="OZT413" s="477"/>
      <c r="OZW413" s="477"/>
      <c r="PAB413" s="477"/>
      <c r="PAE413" s="477"/>
      <c r="PAJ413" s="477"/>
      <c r="PAM413" s="477"/>
      <c r="PAR413" s="477"/>
      <c r="PAU413" s="477"/>
      <c r="PAZ413" s="477"/>
      <c r="PBC413" s="477"/>
      <c r="PBH413" s="477"/>
      <c r="PBK413" s="477"/>
      <c r="PBP413" s="477"/>
      <c r="PBS413" s="477"/>
      <c r="PBX413" s="477"/>
      <c r="PCA413" s="477"/>
      <c r="PCF413" s="477"/>
      <c r="PCI413" s="477"/>
      <c r="PCN413" s="477"/>
      <c r="PCQ413" s="477"/>
      <c r="PCV413" s="477"/>
      <c r="PCY413" s="477"/>
      <c r="PDD413" s="477"/>
      <c r="PDG413" s="477"/>
      <c r="PDL413" s="477"/>
      <c r="PDO413" s="477"/>
      <c r="PDT413" s="477"/>
      <c r="PDW413" s="477"/>
      <c r="PEB413" s="477"/>
      <c r="PEE413" s="477"/>
      <c r="PEJ413" s="477"/>
      <c r="PEM413" s="477"/>
      <c r="PER413" s="477"/>
      <c r="PEU413" s="477"/>
      <c r="PEZ413" s="477"/>
      <c r="PFC413" s="477"/>
      <c r="PFH413" s="477"/>
      <c r="PFK413" s="477"/>
      <c r="PFP413" s="477"/>
      <c r="PFS413" s="477"/>
      <c r="PFX413" s="477"/>
      <c r="PGA413" s="477"/>
      <c r="PGF413" s="477"/>
      <c r="PGI413" s="477"/>
      <c r="PGN413" s="477"/>
      <c r="PGQ413" s="477"/>
      <c r="PGV413" s="477"/>
      <c r="PGY413" s="477"/>
      <c r="PHD413" s="477"/>
      <c r="PHG413" s="477"/>
      <c r="PHL413" s="477"/>
      <c r="PHO413" s="477"/>
      <c r="PHT413" s="477"/>
      <c r="PHW413" s="477"/>
      <c r="PIB413" s="477"/>
      <c r="PIE413" s="477"/>
      <c r="PIJ413" s="477"/>
      <c r="PIM413" s="477"/>
      <c r="PIR413" s="477"/>
      <c r="PIU413" s="477"/>
      <c r="PIZ413" s="477"/>
      <c r="PJC413" s="477"/>
      <c r="PJH413" s="477"/>
      <c r="PJK413" s="477"/>
      <c r="PJP413" s="477"/>
      <c r="PJS413" s="477"/>
      <c r="PJX413" s="477"/>
      <c r="PKA413" s="477"/>
      <c r="PKF413" s="477"/>
      <c r="PKI413" s="477"/>
      <c r="PKN413" s="477"/>
      <c r="PKQ413" s="477"/>
      <c r="PKV413" s="477"/>
      <c r="PKY413" s="477"/>
      <c r="PLD413" s="477"/>
      <c r="PLG413" s="477"/>
      <c r="PLL413" s="477"/>
      <c r="PLO413" s="477"/>
      <c r="PLT413" s="477"/>
      <c r="PLW413" s="477"/>
      <c r="PMB413" s="477"/>
      <c r="PME413" s="477"/>
      <c r="PMJ413" s="477"/>
      <c r="PMM413" s="477"/>
      <c r="PMR413" s="477"/>
      <c r="PMU413" s="477"/>
      <c r="PMZ413" s="477"/>
      <c r="PNC413" s="477"/>
      <c r="PNH413" s="477"/>
      <c r="PNK413" s="477"/>
      <c r="PNP413" s="477"/>
      <c r="PNS413" s="477"/>
      <c r="PNX413" s="477"/>
      <c r="POA413" s="477"/>
      <c r="POF413" s="477"/>
      <c r="POI413" s="477"/>
      <c r="PON413" s="477"/>
      <c r="POQ413" s="477"/>
      <c r="POV413" s="477"/>
      <c r="POY413" s="477"/>
      <c r="PPD413" s="477"/>
      <c r="PPG413" s="477"/>
      <c r="PPL413" s="477"/>
      <c r="PPO413" s="477"/>
      <c r="PPT413" s="477"/>
      <c r="PPW413" s="477"/>
      <c r="PQB413" s="477"/>
      <c r="PQE413" s="477"/>
      <c r="PQJ413" s="477"/>
      <c r="PQM413" s="477"/>
      <c r="PQR413" s="477"/>
      <c r="PQU413" s="477"/>
      <c r="PQZ413" s="477"/>
      <c r="PRC413" s="477"/>
      <c r="PRH413" s="477"/>
      <c r="PRK413" s="477"/>
      <c r="PRP413" s="477"/>
      <c r="PRS413" s="477"/>
      <c r="PRX413" s="477"/>
      <c r="PSA413" s="477"/>
      <c r="PSF413" s="477"/>
      <c r="PSI413" s="477"/>
      <c r="PSN413" s="477"/>
      <c r="PSQ413" s="477"/>
      <c r="PSV413" s="477"/>
      <c r="PSY413" s="477"/>
      <c r="PTD413" s="477"/>
      <c r="PTG413" s="477"/>
      <c r="PTL413" s="477"/>
      <c r="PTO413" s="477"/>
      <c r="PTT413" s="477"/>
      <c r="PTW413" s="477"/>
      <c r="PUB413" s="477"/>
      <c r="PUE413" s="477"/>
      <c r="PUJ413" s="477"/>
      <c r="PUM413" s="477"/>
      <c r="PUR413" s="477"/>
      <c r="PUU413" s="477"/>
      <c r="PUZ413" s="477"/>
      <c r="PVC413" s="477"/>
      <c r="PVH413" s="477"/>
      <c r="PVK413" s="477"/>
      <c r="PVP413" s="477"/>
      <c r="PVS413" s="477"/>
      <c r="PVX413" s="477"/>
      <c r="PWA413" s="477"/>
      <c r="PWF413" s="477"/>
      <c r="PWI413" s="477"/>
      <c r="PWN413" s="477"/>
      <c r="PWQ413" s="477"/>
      <c r="PWV413" s="477"/>
      <c r="PWY413" s="477"/>
      <c r="PXD413" s="477"/>
      <c r="PXG413" s="477"/>
      <c r="PXL413" s="477"/>
      <c r="PXO413" s="477"/>
      <c r="PXT413" s="477"/>
      <c r="PXW413" s="477"/>
      <c r="PYB413" s="477"/>
      <c r="PYE413" s="477"/>
      <c r="PYJ413" s="477"/>
      <c r="PYM413" s="477"/>
      <c r="PYR413" s="477"/>
      <c r="PYU413" s="477"/>
      <c r="PYZ413" s="477"/>
      <c r="PZC413" s="477"/>
      <c r="PZH413" s="477"/>
      <c r="PZK413" s="477"/>
      <c r="PZP413" s="477"/>
      <c r="PZS413" s="477"/>
      <c r="PZX413" s="477"/>
      <c r="QAA413" s="477"/>
      <c r="QAF413" s="477"/>
      <c r="QAI413" s="477"/>
      <c r="QAN413" s="477"/>
      <c r="QAQ413" s="477"/>
      <c r="QAV413" s="477"/>
      <c r="QAY413" s="477"/>
      <c r="QBD413" s="477"/>
      <c r="QBG413" s="477"/>
      <c r="QBL413" s="477"/>
      <c r="QBO413" s="477"/>
      <c r="QBT413" s="477"/>
      <c r="QBW413" s="477"/>
      <c r="QCB413" s="477"/>
      <c r="QCE413" s="477"/>
      <c r="QCJ413" s="477"/>
      <c r="QCM413" s="477"/>
      <c r="QCR413" s="477"/>
      <c r="QCU413" s="477"/>
      <c r="QCZ413" s="477"/>
      <c r="QDC413" s="477"/>
      <c r="QDH413" s="477"/>
      <c r="QDK413" s="477"/>
      <c r="QDP413" s="477"/>
      <c r="QDS413" s="477"/>
      <c r="QDX413" s="477"/>
      <c r="QEA413" s="477"/>
      <c r="QEF413" s="477"/>
      <c r="QEI413" s="477"/>
      <c r="QEN413" s="477"/>
      <c r="QEQ413" s="477"/>
      <c r="QEV413" s="477"/>
      <c r="QEY413" s="477"/>
      <c r="QFD413" s="477"/>
      <c r="QFG413" s="477"/>
      <c r="QFL413" s="477"/>
      <c r="QFO413" s="477"/>
      <c r="QFT413" s="477"/>
      <c r="QFW413" s="477"/>
      <c r="QGB413" s="477"/>
      <c r="QGE413" s="477"/>
      <c r="QGJ413" s="477"/>
      <c r="QGM413" s="477"/>
      <c r="QGR413" s="477"/>
      <c r="QGU413" s="477"/>
      <c r="QGZ413" s="477"/>
      <c r="QHC413" s="477"/>
      <c r="QHH413" s="477"/>
      <c r="QHK413" s="477"/>
      <c r="QHP413" s="477"/>
      <c r="QHS413" s="477"/>
      <c r="QHX413" s="477"/>
      <c r="QIA413" s="477"/>
      <c r="QIF413" s="477"/>
      <c r="QII413" s="477"/>
      <c r="QIN413" s="477"/>
      <c r="QIQ413" s="477"/>
      <c r="QIV413" s="477"/>
      <c r="QIY413" s="477"/>
      <c r="QJD413" s="477"/>
      <c r="QJG413" s="477"/>
      <c r="QJL413" s="477"/>
      <c r="QJO413" s="477"/>
      <c r="QJT413" s="477"/>
      <c r="QJW413" s="477"/>
      <c r="QKB413" s="477"/>
      <c r="QKE413" s="477"/>
      <c r="QKJ413" s="477"/>
      <c r="QKM413" s="477"/>
      <c r="QKR413" s="477"/>
      <c r="QKU413" s="477"/>
      <c r="QKZ413" s="477"/>
      <c r="QLC413" s="477"/>
      <c r="QLH413" s="477"/>
      <c r="QLK413" s="477"/>
      <c r="QLP413" s="477"/>
      <c r="QLS413" s="477"/>
      <c r="QLX413" s="477"/>
      <c r="QMA413" s="477"/>
      <c r="QMF413" s="477"/>
      <c r="QMI413" s="477"/>
      <c r="QMN413" s="477"/>
      <c r="QMQ413" s="477"/>
      <c r="QMV413" s="477"/>
      <c r="QMY413" s="477"/>
      <c r="QND413" s="477"/>
      <c r="QNG413" s="477"/>
      <c r="QNL413" s="477"/>
      <c r="QNO413" s="477"/>
      <c r="QNT413" s="477"/>
      <c r="QNW413" s="477"/>
      <c r="QOB413" s="477"/>
      <c r="QOE413" s="477"/>
      <c r="QOJ413" s="477"/>
      <c r="QOM413" s="477"/>
      <c r="QOR413" s="477"/>
      <c r="QOU413" s="477"/>
      <c r="QOZ413" s="477"/>
      <c r="QPC413" s="477"/>
      <c r="QPH413" s="477"/>
      <c r="QPK413" s="477"/>
      <c r="QPP413" s="477"/>
      <c r="QPS413" s="477"/>
      <c r="QPX413" s="477"/>
      <c r="QQA413" s="477"/>
      <c r="QQF413" s="477"/>
      <c r="QQI413" s="477"/>
      <c r="QQN413" s="477"/>
      <c r="QQQ413" s="477"/>
      <c r="QQV413" s="477"/>
      <c r="QQY413" s="477"/>
      <c r="QRD413" s="477"/>
      <c r="QRG413" s="477"/>
      <c r="QRL413" s="477"/>
      <c r="QRO413" s="477"/>
      <c r="QRT413" s="477"/>
      <c r="QRW413" s="477"/>
      <c r="QSB413" s="477"/>
      <c r="QSE413" s="477"/>
      <c r="QSJ413" s="477"/>
      <c r="QSM413" s="477"/>
      <c r="QSR413" s="477"/>
      <c r="QSU413" s="477"/>
      <c r="QSZ413" s="477"/>
      <c r="QTC413" s="477"/>
      <c r="QTH413" s="477"/>
      <c r="QTK413" s="477"/>
      <c r="QTP413" s="477"/>
      <c r="QTS413" s="477"/>
      <c r="QTX413" s="477"/>
      <c r="QUA413" s="477"/>
      <c r="QUF413" s="477"/>
      <c r="QUI413" s="477"/>
      <c r="QUN413" s="477"/>
      <c r="QUQ413" s="477"/>
      <c r="QUV413" s="477"/>
      <c r="QUY413" s="477"/>
      <c r="QVD413" s="477"/>
      <c r="QVG413" s="477"/>
      <c r="QVL413" s="477"/>
      <c r="QVO413" s="477"/>
      <c r="QVT413" s="477"/>
      <c r="QVW413" s="477"/>
      <c r="QWB413" s="477"/>
      <c r="QWE413" s="477"/>
      <c r="QWJ413" s="477"/>
      <c r="QWM413" s="477"/>
      <c r="QWR413" s="477"/>
      <c r="QWU413" s="477"/>
      <c r="QWZ413" s="477"/>
      <c r="QXC413" s="477"/>
      <c r="QXH413" s="477"/>
      <c r="QXK413" s="477"/>
      <c r="QXP413" s="477"/>
      <c r="QXS413" s="477"/>
      <c r="QXX413" s="477"/>
      <c r="QYA413" s="477"/>
      <c r="QYF413" s="477"/>
      <c r="QYI413" s="477"/>
      <c r="QYN413" s="477"/>
      <c r="QYQ413" s="477"/>
      <c r="QYV413" s="477"/>
      <c r="QYY413" s="477"/>
      <c r="QZD413" s="477"/>
      <c r="QZG413" s="477"/>
      <c r="QZL413" s="477"/>
      <c r="QZO413" s="477"/>
      <c r="QZT413" s="477"/>
      <c r="QZW413" s="477"/>
      <c r="RAB413" s="477"/>
      <c r="RAE413" s="477"/>
      <c r="RAJ413" s="477"/>
      <c r="RAM413" s="477"/>
      <c r="RAR413" s="477"/>
      <c r="RAU413" s="477"/>
      <c r="RAZ413" s="477"/>
      <c r="RBC413" s="477"/>
      <c r="RBH413" s="477"/>
      <c r="RBK413" s="477"/>
      <c r="RBP413" s="477"/>
      <c r="RBS413" s="477"/>
      <c r="RBX413" s="477"/>
      <c r="RCA413" s="477"/>
      <c r="RCF413" s="477"/>
      <c r="RCI413" s="477"/>
      <c r="RCN413" s="477"/>
      <c r="RCQ413" s="477"/>
      <c r="RCV413" s="477"/>
      <c r="RCY413" s="477"/>
      <c r="RDD413" s="477"/>
      <c r="RDG413" s="477"/>
      <c r="RDL413" s="477"/>
      <c r="RDO413" s="477"/>
      <c r="RDT413" s="477"/>
      <c r="RDW413" s="477"/>
      <c r="REB413" s="477"/>
      <c r="REE413" s="477"/>
      <c r="REJ413" s="477"/>
      <c r="REM413" s="477"/>
      <c r="RER413" s="477"/>
      <c r="REU413" s="477"/>
      <c r="REZ413" s="477"/>
      <c r="RFC413" s="477"/>
      <c r="RFH413" s="477"/>
      <c r="RFK413" s="477"/>
      <c r="RFP413" s="477"/>
      <c r="RFS413" s="477"/>
      <c r="RFX413" s="477"/>
      <c r="RGA413" s="477"/>
      <c r="RGF413" s="477"/>
      <c r="RGI413" s="477"/>
      <c r="RGN413" s="477"/>
      <c r="RGQ413" s="477"/>
      <c r="RGV413" s="477"/>
      <c r="RGY413" s="477"/>
      <c r="RHD413" s="477"/>
      <c r="RHG413" s="477"/>
      <c r="RHL413" s="477"/>
      <c r="RHO413" s="477"/>
      <c r="RHT413" s="477"/>
      <c r="RHW413" s="477"/>
      <c r="RIB413" s="477"/>
      <c r="RIE413" s="477"/>
      <c r="RIJ413" s="477"/>
      <c r="RIM413" s="477"/>
      <c r="RIR413" s="477"/>
      <c r="RIU413" s="477"/>
      <c r="RIZ413" s="477"/>
      <c r="RJC413" s="477"/>
      <c r="RJH413" s="477"/>
      <c r="RJK413" s="477"/>
      <c r="RJP413" s="477"/>
      <c r="RJS413" s="477"/>
      <c r="RJX413" s="477"/>
      <c r="RKA413" s="477"/>
      <c r="RKF413" s="477"/>
      <c r="RKI413" s="477"/>
      <c r="RKN413" s="477"/>
      <c r="RKQ413" s="477"/>
      <c r="RKV413" s="477"/>
      <c r="RKY413" s="477"/>
      <c r="RLD413" s="477"/>
      <c r="RLG413" s="477"/>
      <c r="RLL413" s="477"/>
      <c r="RLO413" s="477"/>
      <c r="RLT413" s="477"/>
      <c r="RLW413" s="477"/>
      <c r="RMB413" s="477"/>
      <c r="RME413" s="477"/>
      <c r="RMJ413" s="477"/>
      <c r="RMM413" s="477"/>
      <c r="RMR413" s="477"/>
      <c r="RMU413" s="477"/>
      <c r="RMZ413" s="477"/>
      <c r="RNC413" s="477"/>
      <c r="RNH413" s="477"/>
      <c r="RNK413" s="477"/>
      <c r="RNP413" s="477"/>
      <c r="RNS413" s="477"/>
      <c r="RNX413" s="477"/>
      <c r="ROA413" s="477"/>
      <c r="ROF413" s="477"/>
      <c r="ROI413" s="477"/>
      <c r="RON413" s="477"/>
      <c r="ROQ413" s="477"/>
      <c r="ROV413" s="477"/>
      <c r="ROY413" s="477"/>
      <c r="RPD413" s="477"/>
      <c r="RPG413" s="477"/>
      <c r="RPL413" s="477"/>
      <c r="RPO413" s="477"/>
      <c r="RPT413" s="477"/>
      <c r="RPW413" s="477"/>
      <c r="RQB413" s="477"/>
      <c r="RQE413" s="477"/>
      <c r="RQJ413" s="477"/>
      <c r="RQM413" s="477"/>
      <c r="RQR413" s="477"/>
      <c r="RQU413" s="477"/>
      <c r="RQZ413" s="477"/>
      <c r="RRC413" s="477"/>
      <c r="RRH413" s="477"/>
      <c r="RRK413" s="477"/>
      <c r="RRP413" s="477"/>
      <c r="RRS413" s="477"/>
      <c r="RRX413" s="477"/>
      <c r="RSA413" s="477"/>
      <c r="RSF413" s="477"/>
      <c r="RSI413" s="477"/>
      <c r="RSN413" s="477"/>
      <c r="RSQ413" s="477"/>
      <c r="RSV413" s="477"/>
      <c r="RSY413" s="477"/>
      <c r="RTD413" s="477"/>
      <c r="RTG413" s="477"/>
      <c r="RTL413" s="477"/>
      <c r="RTO413" s="477"/>
      <c r="RTT413" s="477"/>
      <c r="RTW413" s="477"/>
      <c r="RUB413" s="477"/>
      <c r="RUE413" s="477"/>
      <c r="RUJ413" s="477"/>
      <c r="RUM413" s="477"/>
      <c r="RUR413" s="477"/>
      <c r="RUU413" s="477"/>
      <c r="RUZ413" s="477"/>
      <c r="RVC413" s="477"/>
      <c r="RVH413" s="477"/>
      <c r="RVK413" s="477"/>
      <c r="RVP413" s="477"/>
      <c r="RVS413" s="477"/>
      <c r="RVX413" s="477"/>
      <c r="RWA413" s="477"/>
      <c r="RWF413" s="477"/>
      <c r="RWI413" s="477"/>
      <c r="RWN413" s="477"/>
      <c r="RWQ413" s="477"/>
      <c r="RWV413" s="477"/>
      <c r="RWY413" s="477"/>
      <c r="RXD413" s="477"/>
      <c r="RXG413" s="477"/>
      <c r="RXL413" s="477"/>
      <c r="RXO413" s="477"/>
      <c r="RXT413" s="477"/>
      <c r="RXW413" s="477"/>
      <c r="RYB413" s="477"/>
      <c r="RYE413" s="477"/>
      <c r="RYJ413" s="477"/>
      <c r="RYM413" s="477"/>
      <c r="RYR413" s="477"/>
      <c r="RYU413" s="477"/>
      <c r="RYZ413" s="477"/>
      <c r="RZC413" s="477"/>
      <c r="RZH413" s="477"/>
      <c r="RZK413" s="477"/>
      <c r="RZP413" s="477"/>
      <c r="RZS413" s="477"/>
      <c r="RZX413" s="477"/>
      <c r="SAA413" s="477"/>
      <c r="SAF413" s="477"/>
      <c r="SAI413" s="477"/>
      <c r="SAN413" s="477"/>
      <c r="SAQ413" s="477"/>
      <c r="SAV413" s="477"/>
      <c r="SAY413" s="477"/>
      <c r="SBD413" s="477"/>
      <c r="SBG413" s="477"/>
      <c r="SBL413" s="477"/>
      <c r="SBO413" s="477"/>
      <c r="SBT413" s="477"/>
      <c r="SBW413" s="477"/>
      <c r="SCB413" s="477"/>
      <c r="SCE413" s="477"/>
      <c r="SCJ413" s="477"/>
      <c r="SCM413" s="477"/>
      <c r="SCR413" s="477"/>
      <c r="SCU413" s="477"/>
      <c r="SCZ413" s="477"/>
      <c r="SDC413" s="477"/>
      <c r="SDH413" s="477"/>
      <c r="SDK413" s="477"/>
      <c r="SDP413" s="477"/>
      <c r="SDS413" s="477"/>
      <c r="SDX413" s="477"/>
      <c r="SEA413" s="477"/>
      <c r="SEF413" s="477"/>
      <c r="SEI413" s="477"/>
      <c r="SEN413" s="477"/>
      <c r="SEQ413" s="477"/>
      <c r="SEV413" s="477"/>
      <c r="SEY413" s="477"/>
      <c r="SFD413" s="477"/>
      <c r="SFG413" s="477"/>
      <c r="SFL413" s="477"/>
      <c r="SFO413" s="477"/>
      <c r="SFT413" s="477"/>
      <c r="SFW413" s="477"/>
      <c r="SGB413" s="477"/>
      <c r="SGE413" s="477"/>
      <c r="SGJ413" s="477"/>
      <c r="SGM413" s="477"/>
      <c r="SGR413" s="477"/>
      <c r="SGU413" s="477"/>
      <c r="SGZ413" s="477"/>
      <c r="SHC413" s="477"/>
      <c r="SHH413" s="477"/>
      <c r="SHK413" s="477"/>
      <c r="SHP413" s="477"/>
      <c r="SHS413" s="477"/>
      <c r="SHX413" s="477"/>
      <c r="SIA413" s="477"/>
      <c r="SIF413" s="477"/>
      <c r="SII413" s="477"/>
      <c r="SIN413" s="477"/>
      <c r="SIQ413" s="477"/>
      <c r="SIV413" s="477"/>
      <c r="SIY413" s="477"/>
      <c r="SJD413" s="477"/>
      <c r="SJG413" s="477"/>
      <c r="SJL413" s="477"/>
      <c r="SJO413" s="477"/>
      <c r="SJT413" s="477"/>
      <c r="SJW413" s="477"/>
      <c r="SKB413" s="477"/>
      <c r="SKE413" s="477"/>
      <c r="SKJ413" s="477"/>
      <c r="SKM413" s="477"/>
      <c r="SKR413" s="477"/>
      <c r="SKU413" s="477"/>
      <c r="SKZ413" s="477"/>
      <c r="SLC413" s="477"/>
      <c r="SLH413" s="477"/>
      <c r="SLK413" s="477"/>
      <c r="SLP413" s="477"/>
      <c r="SLS413" s="477"/>
      <c r="SLX413" s="477"/>
      <c r="SMA413" s="477"/>
      <c r="SMF413" s="477"/>
      <c r="SMI413" s="477"/>
      <c r="SMN413" s="477"/>
      <c r="SMQ413" s="477"/>
      <c r="SMV413" s="477"/>
      <c r="SMY413" s="477"/>
      <c r="SND413" s="477"/>
      <c r="SNG413" s="477"/>
      <c r="SNL413" s="477"/>
      <c r="SNO413" s="477"/>
      <c r="SNT413" s="477"/>
      <c r="SNW413" s="477"/>
      <c r="SOB413" s="477"/>
      <c r="SOE413" s="477"/>
      <c r="SOJ413" s="477"/>
      <c r="SOM413" s="477"/>
      <c r="SOR413" s="477"/>
      <c r="SOU413" s="477"/>
      <c r="SOZ413" s="477"/>
      <c r="SPC413" s="477"/>
      <c r="SPH413" s="477"/>
      <c r="SPK413" s="477"/>
      <c r="SPP413" s="477"/>
      <c r="SPS413" s="477"/>
      <c r="SPX413" s="477"/>
      <c r="SQA413" s="477"/>
      <c r="SQF413" s="477"/>
      <c r="SQI413" s="477"/>
      <c r="SQN413" s="477"/>
      <c r="SQQ413" s="477"/>
      <c r="SQV413" s="477"/>
      <c r="SQY413" s="477"/>
      <c r="SRD413" s="477"/>
      <c r="SRG413" s="477"/>
      <c r="SRL413" s="477"/>
      <c r="SRO413" s="477"/>
      <c r="SRT413" s="477"/>
      <c r="SRW413" s="477"/>
      <c r="SSB413" s="477"/>
      <c r="SSE413" s="477"/>
      <c r="SSJ413" s="477"/>
      <c r="SSM413" s="477"/>
      <c r="SSR413" s="477"/>
      <c r="SSU413" s="477"/>
      <c r="SSZ413" s="477"/>
      <c r="STC413" s="477"/>
      <c r="STH413" s="477"/>
      <c r="STK413" s="477"/>
      <c r="STP413" s="477"/>
      <c r="STS413" s="477"/>
      <c r="STX413" s="477"/>
      <c r="SUA413" s="477"/>
      <c r="SUF413" s="477"/>
      <c r="SUI413" s="477"/>
      <c r="SUN413" s="477"/>
      <c r="SUQ413" s="477"/>
      <c r="SUV413" s="477"/>
      <c r="SUY413" s="477"/>
      <c r="SVD413" s="477"/>
      <c r="SVG413" s="477"/>
      <c r="SVL413" s="477"/>
      <c r="SVO413" s="477"/>
      <c r="SVT413" s="477"/>
      <c r="SVW413" s="477"/>
      <c r="SWB413" s="477"/>
      <c r="SWE413" s="477"/>
      <c r="SWJ413" s="477"/>
      <c r="SWM413" s="477"/>
      <c r="SWR413" s="477"/>
      <c r="SWU413" s="477"/>
      <c r="SWZ413" s="477"/>
      <c r="SXC413" s="477"/>
      <c r="SXH413" s="477"/>
      <c r="SXK413" s="477"/>
      <c r="SXP413" s="477"/>
      <c r="SXS413" s="477"/>
      <c r="SXX413" s="477"/>
      <c r="SYA413" s="477"/>
      <c r="SYF413" s="477"/>
      <c r="SYI413" s="477"/>
      <c r="SYN413" s="477"/>
      <c r="SYQ413" s="477"/>
      <c r="SYV413" s="477"/>
      <c r="SYY413" s="477"/>
      <c r="SZD413" s="477"/>
      <c r="SZG413" s="477"/>
      <c r="SZL413" s="477"/>
      <c r="SZO413" s="477"/>
      <c r="SZT413" s="477"/>
      <c r="SZW413" s="477"/>
      <c r="TAB413" s="477"/>
      <c r="TAE413" s="477"/>
      <c r="TAJ413" s="477"/>
      <c r="TAM413" s="477"/>
      <c r="TAR413" s="477"/>
      <c r="TAU413" s="477"/>
      <c r="TAZ413" s="477"/>
      <c r="TBC413" s="477"/>
      <c r="TBH413" s="477"/>
      <c r="TBK413" s="477"/>
      <c r="TBP413" s="477"/>
      <c r="TBS413" s="477"/>
      <c r="TBX413" s="477"/>
      <c r="TCA413" s="477"/>
      <c r="TCF413" s="477"/>
      <c r="TCI413" s="477"/>
      <c r="TCN413" s="477"/>
      <c r="TCQ413" s="477"/>
      <c r="TCV413" s="477"/>
      <c r="TCY413" s="477"/>
      <c r="TDD413" s="477"/>
      <c r="TDG413" s="477"/>
      <c r="TDL413" s="477"/>
      <c r="TDO413" s="477"/>
      <c r="TDT413" s="477"/>
      <c r="TDW413" s="477"/>
      <c r="TEB413" s="477"/>
      <c r="TEE413" s="477"/>
      <c r="TEJ413" s="477"/>
      <c r="TEM413" s="477"/>
      <c r="TER413" s="477"/>
      <c r="TEU413" s="477"/>
      <c r="TEZ413" s="477"/>
      <c r="TFC413" s="477"/>
      <c r="TFH413" s="477"/>
      <c r="TFK413" s="477"/>
      <c r="TFP413" s="477"/>
      <c r="TFS413" s="477"/>
      <c r="TFX413" s="477"/>
      <c r="TGA413" s="477"/>
      <c r="TGF413" s="477"/>
      <c r="TGI413" s="477"/>
      <c r="TGN413" s="477"/>
      <c r="TGQ413" s="477"/>
      <c r="TGV413" s="477"/>
      <c r="TGY413" s="477"/>
      <c r="THD413" s="477"/>
      <c r="THG413" s="477"/>
      <c r="THL413" s="477"/>
      <c r="THO413" s="477"/>
      <c r="THT413" s="477"/>
      <c r="THW413" s="477"/>
      <c r="TIB413" s="477"/>
      <c r="TIE413" s="477"/>
      <c r="TIJ413" s="477"/>
      <c r="TIM413" s="477"/>
      <c r="TIR413" s="477"/>
      <c r="TIU413" s="477"/>
      <c r="TIZ413" s="477"/>
      <c r="TJC413" s="477"/>
      <c r="TJH413" s="477"/>
      <c r="TJK413" s="477"/>
      <c r="TJP413" s="477"/>
      <c r="TJS413" s="477"/>
      <c r="TJX413" s="477"/>
      <c r="TKA413" s="477"/>
      <c r="TKF413" s="477"/>
      <c r="TKI413" s="477"/>
      <c r="TKN413" s="477"/>
      <c r="TKQ413" s="477"/>
      <c r="TKV413" s="477"/>
      <c r="TKY413" s="477"/>
      <c r="TLD413" s="477"/>
      <c r="TLG413" s="477"/>
      <c r="TLL413" s="477"/>
      <c r="TLO413" s="477"/>
      <c r="TLT413" s="477"/>
      <c r="TLW413" s="477"/>
      <c r="TMB413" s="477"/>
      <c r="TME413" s="477"/>
      <c r="TMJ413" s="477"/>
      <c r="TMM413" s="477"/>
      <c r="TMR413" s="477"/>
      <c r="TMU413" s="477"/>
      <c r="TMZ413" s="477"/>
      <c r="TNC413" s="477"/>
      <c r="TNH413" s="477"/>
      <c r="TNK413" s="477"/>
      <c r="TNP413" s="477"/>
      <c r="TNS413" s="477"/>
      <c r="TNX413" s="477"/>
      <c r="TOA413" s="477"/>
      <c r="TOF413" s="477"/>
      <c r="TOI413" s="477"/>
      <c r="TON413" s="477"/>
      <c r="TOQ413" s="477"/>
      <c r="TOV413" s="477"/>
      <c r="TOY413" s="477"/>
      <c r="TPD413" s="477"/>
      <c r="TPG413" s="477"/>
      <c r="TPL413" s="477"/>
      <c r="TPO413" s="477"/>
      <c r="TPT413" s="477"/>
      <c r="TPW413" s="477"/>
      <c r="TQB413" s="477"/>
      <c r="TQE413" s="477"/>
      <c r="TQJ413" s="477"/>
      <c r="TQM413" s="477"/>
      <c r="TQR413" s="477"/>
      <c r="TQU413" s="477"/>
      <c r="TQZ413" s="477"/>
      <c r="TRC413" s="477"/>
      <c r="TRH413" s="477"/>
      <c r="TRK413" s="477"/>
      <c r="TRP413" s="477"/>
      <c r="TRS413" s="477"/>
      <c r="TRX413" s="477"/>
      <c r="TSA413" s="477"/>
      <c r="TSF413" s="477"/>
      <c r="TSI413" s="477"/>
      <c r="TSN413" s="477"/>
      <c r="TSQ413" s="477"/>
      <c r="TSV413" s="477"/>
      <c r="TSY413" s="477"/>
      <c r="TTD413" s="477"/>
      <c r="TTG413" s="477"/>
      <c r="TTL413" s="477"/>
      <c r="TTO413" s="477"/>
      <c r="TTT413" s="477"/>
      <c r="TTW413" s="477"/>
      <c r="TUB413" s="477"/>
      <c r="TUE413" s="477"/>
      <c r="TUJ413" s="477"/>
      <c r="TUM413" s="477"/>
      <c r="TUR413" s="477"/>
      <c r="TUU413" s="477"/>
      <c r="TUZ413" s="477"/>
      <c r="TVC413" s="477"/>
      <c r="TVH413" s="477"/>
      <c r="TVK413" s="477"/>
      <c r="TVP413" s="477"/>
      <c r="TVS413" s="477"/>
      <c r="TVX413" s="477"/>
      <c r="TWA413" s="477"/>
      <c r="TWF413" s="477"/>
      <c r="TWI413" s="477"/>
      <c r="TWN413" s="477"/>
      <c r="TWQ413" s="477"/>
      <c r="TWV413" s="477"/>
      <c r="TWY413" s="477"/>
      <c r="TXD413" s="477"/>
      <c r="TXG413" s="477"/>
      <c r="TXL413" s="477"/>
      <c r="TXO413" s="477"/>
      <c r="TXT413" s="477"/>
      <c r="TXW413" s="477"/>
      <c r="TYB413" s="477"/>
      <c r="TYE413" s="477"/>
      <c r="TYJ413" s="477"/>
      <c r="TYM413" s="477"/>
      <c r="TYR413" s="477"/>
      <c r="TYU413" s="477"/>
      <c r="TYZ413" s="477"/>
      <c r="TZC413" s="477"/>
      <c r="TZH413" s="477"/>
      <c r="TZK413" s="477"/>
      <c r="TZP413" s="477"/>
      <c r="TZS413" s="477"/>
      <c r="TZX413" s="477"/>
      <c r="UAA413" s="477"/>
      <c r="UAF413" s="477"/>
      <c r="UAI413" s="477"/>
      <c r="UAN413" s="477"/>
      <c r="UAQ413" s="477"/>
      <c r="UAV413" s="477"/>
      <c r="UAY413" s="477"/>
      <c r="UBD413" s="477"/>
      <c r="UBG413" s="477"/>
      <c r="UBL413" s="477"/>
      <c r="UBO413" s="477"/>
      <c r="UBT413" s="477"/>
      <c r="UBW413" s="477"/>
      <c r="UCB413" s="477"/>
      <c r="UCE413" s="477"/>
      <c r="UCJ413" s="477"/>
      <c r="UCM413" s="477"/>
      <c r="UCR413" s="477"/>
      <c r="UCU413" s="477"/>
      <c r="UCZ413" s="477"/>
      <c r="UDC413" s="477"/>
      <c r="UDH413" s="477"/>
      <c r="UDK413" s="477"/>
      <c r="UDP413" s="477"/>
      <c r="UDS413" s="477"/>
      <c r="UDX413" s="477"/>
      <c r="UEA413" s="477"/>
      <c r="UEF413" s="477"/>
      <c r="UEI413" s="477"/>
      <c r="UEN413" s="477"/>
      <c r="UEQ413" s="477"/>
      <c r="UEV413" s="477"/>
      <c r="UEY413" s="477"/>
      <c r="UFD413" s="477"/>
      <c r="UFG413" s="477"/>
      <c r="UFL413" s="477"/>
      <c r="UFO413" s="477"/>
      <c r="UFT413" s="477"/>
      <c r="UFW413" s="477"/>
      <c r="UGB413" s="477"/>
      <c r="UGE413" s="477"/>
      <c r="UGJ413" s="477"/>
      <c r="UGM413" s="477"/>
      <c r="UGR413" s="477"/>
      <c r="UGU413" s="477"/>
      <c r="UGZ413" s="477"/>
      <c r="UHC413" s="477"/>
      <c r="UHH413" s="477"/>
      <c r="UHK413" s="477"/>
      <c r="UHP413" s="477"/>
      <c r="UHS413" s="477"/>
      <c r="UHX413" s="477"/>
      <c r="UIA413" s="477"/>
      <c r="UIF413" s="477"/>
      <c r="UII413" s="477"/>
      <c r="UIN413" s="477"/>
      <c r="UIQ413" s="477"/>
      <c r="UIV413" s="477"/>
      <c r="UIY413" s="477"/>
      <c r="UJD413" s="477"/>
      <c r="UJG413" s="477"/>
      <c r="UJL413" s="477"/>
      <c r="UJO413" s="477"/>
      <c r="UJT413" s="477"/>
      <c r="UJW413" s="477"/>
      <c r="UKB413" s="477"/>
      <c r="UKE413" s="477"/>
      <c r="UKJ413" s="477"/>
      <c r="UKM413" s="477"/>
      <c r="UKR413" s="477"/>
      <c r="UKU413" s="477"/>
      <c r="UKZ413" s="477"/>
      <c r="ULC413" s="477"/>
      <c r="ULH413" s="477"/>
      <c r="ULK413" s="477"/>
      <c r="ULP413" s="477"/>
      <c r="ULS413" s="477"/>
      <c r="ULX413" s="477"/>
      <c r="UMA413" s="477"/>
      <c r="UMF413" s="477"/>
      <c r="UMI413" s="477"/>
      <c r="UMN413" s="477"/>
      <c r="UMQ413" s="477"/>
      <c r="UMV413" s="477"/>
      <c r="UMY413" s="477"/>
      <c r="UND413" s="477"/>
      <c r="UNG413" s="477"/>
      <c r="UNL413" s="477"/>
      <c r="UNO413" s="477"/>
      <c r="UNT413" s="477"/>
      <c r="UNW413" s="477"/>
      <c r="UOB413" s="477"/>
      <c r="UOE413" s="477"/>
      <c r="UOJ413" s="477"/>
      <c r="UOM413" s="477"/>
      <c r="UOR413" s="477"/>
      <c r="UOU413" s="477"/>
      <c r="UOZ413" s="477"/>
      <c r="UPC413" s="477"/>
      <c r="UPH413" s="477"/>
      <c r="UPK413" s="477"/>
      <c r="UPP413" s="477"/>
      <c r="UPS413" s="477"/>
      <c r="UPX413" s="477"/>
      <c r="UQA413" s="477"/>
      <c r="UQF413" s="477"/>
      <c r="UQI413" s="477"/>
      <c r="UQN413" s="477"/>
      <c r="UQQ413" s="477"/>
      <c r="UQV413" s="477"/>
      <c r="UQY413" s="477"/>
      <c r="URD413" s="477"/>
      <c r="URG413" s="477"/>
      <c r="URL413" s="477"/>
      <c r="URO413" s="477"/>
      <c r="URT413" s="477"/>
      <c r="URW413" s="477"/>
      <c r="USB413" s="477"/>
      <c r="USE413" s="477"/>
      <c r="USJ413" s="477"/>
      <c r="USM413" s="477"/>
      <c r="USR413" s="477"/>
      <c r="USU413" s="477"/>
      <c r="USZ413" s="477"/>
      <c r="UTC413" s="477"/>
      <c r="UTH413" s="477"/>
      <c r="UTK413" s="477"/>
      <c r="UTP413" s="477"/>
      <c r="UTS413" s="477"/>
      <c r="UTX413" s="477"/>
      <c r="UUA413" s="477"/>
      <c r="UUF413" s="477"/>
      <c r="UUI413" s="477"/>
      <c r="UUN413" s="477"/>
      <c r="UUQ413" s="477"/>
      <c r="UUV413" s="477"/>
      <c r="UUY413" s="477"/>
      <c r="UVD413" s="477"/>
      <c r="UVG413" s="477"/>
      <c r="UVL413" s="477"/>
      <c r="UVO413" s="477"/>
      <c r="UVT413" s="477"/>
      <c r="UVW413" s="477"/>
      <c r="UWB413" s="477"/>
      <c r="UWE413" s="477"/>
      <c r="UWJ413" s="477"/>
      <c r="UWM413" s="477"/>
      <c r="UWR413" s="477"/>
      <c r="UWU413" s="477"/>
      <c r="UWZ413" s="477"/>
      <c r="UXC413" s="477"/>
      <c r="UXH413" s="477"/>
      <c r="UXK413" s="477"/>
      <c r="UXP413" s="477"/>
      <c r="UXS413" s="477"/>
      <c r="UXX413" s="477"/>
      <c r="UYA413" s="477"/>
      <c r="UYF413" s="477"/>
      <c r="UYI413" s="477"/>
      <c r="UYN413" s="477"/>
      <c r="UYQ413" s="477"/>
      <c r="UYV413" s="477"/>
      <c r="UYY413" s="477"/>
      <c r="UZD413" s="477"/>
      <c r="UZG413" s="477"/>
      <c r="UZL413" s="477"/>
      <c r="UZO413" s="477"/>
      <c r="UZT413" s="477"/>
      <c r="UZW413" s="477"/>
      <c r="VAB413" s="477"/>
      <c r="VAE413" s="477"/>
      <c r="VAJ413" s="477"/>
      <c r="VAM413" s="477"/>
      <c r="VAR413" s="477"/>
      <c r="VAU413" s="477"/>
      <c r="VAZ413" s="477"/>
      <c r="VBC413" s="477"/>
      <c r="VBH413" s="477"/>
      <c r="VBK413" s="477"/>
      <c r="VBP413" s="477"/>
      <c r="VBS413" s="477"/>
      <c r="VBX413" s="477"/>
      <c r="VCA413" s="477"/>
      <c r="VCF413" s="477"/>
      <c r="VCI413" s="477"/>
      <c r="VCN413" s="477"/>
      <c r="VCQ413" s="477"/>
      <c r="VCV413" s="477"/>
      <c r="VCY413" s="477"/>
      <c r="VDD413" s="477"/>
      <c r="VDG413" s="477"/>
      <c r="VDL413" s="477"/>
      <c r="VDO413" s="477"/>
      <c r="VDT413" s="477"/>
      <c r="VDW413" s="477"/>
      <c r="VEB413" s="477"/>
      <c r="VEE413" s="477"/>
      <c r="VEJ413" s="477"/>
      <c r="VEM413" s="477"/>
      <c r="VER413" s="477"/>
      <c r="VEU413" s="477"/>
      <c r="VEZ413" s="477"/>
      <c r="VFC413" s="477"/>
      <c r="VFH413" s="477"/>
      <c r="VFK413" s="477"/>
      <c r="VFP413" s="477"/>
      <c r="VFS413" s="477"/>
      <c r="VFX413" s="477"/>
      <c r="VGA413" s="477"/>
      <c r="VGF413" s="477"/>
      <c r="VGI413" s="477"/>
      <c r="VGN413" s="477"/>
      <c r="VGQ413" s="477"/>
      <c r="VGV413" s="477"/>
      <c r="VGY413" s="477"/>
      <c r="VHD413" s="477"/>
      <c r="VHG413" s="477"/>
      <c r="VHL413" s="477"/>
      <c r="VHO413" s="477"/>
      <c r="VHT413" s="477"/>
      <c r="VHW413" s="477"/>
      <c r="VIB413" s="477"/>
      <c r="VIE413" s="477"/>
      <c r="VIJ413" s="477"/>
      <c r="VIM413" s="477"/>
      <c r="VIR413" s="477"/>
      <c r="VIU413" s="477"/>
      <c r="VIZ413" s="477"/>
      <c r="VJC413" s="477"/>
      <c r="VJH413" s="477"/>
      <c r="VJK413" s="477"/>
      <c r="VJP413" s="477"/>
      <c r="VJS413" s="477"/>
      <c r="VJX413" s="477"/>
      <c r="VKA413" s="477"/>
      <c r="VKF413" s="477"/>
      <c r="VKI413" s="477"/>
      <c r="VKN413" s="477"/>
      <c r="VKQ413" s="477"/>
      <c r="VKV413" s="477"/>
      <c r="VKY413" s="477"/>
      <c r="VLD413" s="477"/>
      <c r="VLG413" s="477"/>
      <c r="VLL413" s="477"/>
      <c r="VLO413" s="477"/>
      <c r="VLT413" s="477"/>
      <c r="VLW413" s="477"/>
      <c r="VMB413" s="477"/>
      <c r="VME413" s="477"/>
      <c r="VMJ413" s="477"/>
      <c r="VMM413" s="477"/>
      <c r="VMR413" s="477"/>
      <c r="VMU413" s="477"/>
      <c r="VMZ413" s="477"/>
      <c r="VNC413" s="477"/>
      <c r="VNH413" s="477"/>
      <c r="VNK413" s="477"/>
      <c r="VNP413" s="477"/>
      <c r="VNS413" s="477"/>
      <c r="VNX413" s="477"/>
      <c r="VOA413" s="477"/>
      <c r="VOF413" s="477"/>
      <c r="VOI413" s="477"/>
      <c r="VON413" s="477"/>
      <c r="VOQ413" s="477"/>
      <c r="VOV413" s="477"/>
      <c r="VOY413" s="477"/>
      <c r="VPD413" s="477"/>
      <c r="VPG413" s="477"/>
      <c r="VPL413" s="477"/>
      <c r="VPO413" s="477"/>
      <c r="VPT413" s="477"/>
      <c r="VPW413" s="477"/>
      <c r="VQB413" s="477"/>
      <c r="VQE413" s="477"/>
      <c r="VQJ413" s="477"/>
      <c r="VQM413" s="477"/>
      <c r="VQR413" s="477"/>
      <c r="VQU413" s="477"/>
      <c r="VQZ413" s="477"/>
      <c r="VRC413" s="477"/>
      <c r="VRH413" s="477"/>
      <c r="VRK413" s="477"/>
      <c r="VRP413" s="477"/>
      <c r="VRS413" s="477"/>
      <c r="VRX413" s="477"/>
      <c r="VSA413" s="477"/>
      <c r="VSF413" s="477"/>
      <c r="VSI413" s="477"/>
      <c r="VSN413" s="477"/>
      <c r="VSQ413" s="477"/>
      <c r="VSV413" s="477"/>
      <c r="VSY413" s="477"/>
      <c r="VTD413" s="477"/>
      <c r="VTG413" s="477"/>
      <c r="VTL413" s="477"/>
      <c r="VTO413" s="477"/>
      <c r="VTT413" s="477"/>
      <c r="VTW413" s="477"/>
      <c r="VUB413" s="477"/>
      <c r="VUE413" s="477"/>
      <c r="VUJ413" s="477"/>
      <c r="VUM413" s="477"/>
      <c r="VUR413" s="477"/>
      <c r="VUU413" s="477"/>
      <c r="VUZ413" s="477"/>
      <c r="VVC413" s="477"/>
      <c r="VVH413" s="477"/>
      <c r="VVK413" s="477"/>
      <c r="VVP413" s="477"/>
      <c r="VVS413" s="477"/>
      <c r="VVX413" s="477"/>
      <c r="VWA413" s="477"/>
      <c r="VWF413" s="477"/>
      <c r="VWI413" s="477"/>
      <c r="VWN413" s="477"/>
      <c r="VWQ413" s="477"/>
      <c r="VWV413" s="477"/>
      <c r="VWY413" s="477"/>
      <c r="VXD413" s="477"/>
      <c r="VXG413" s="477"/>
      <c r="VXL413" s="477"/>
      <c r="VXO413" s="477"/>
      <c r="VXT413" s="477"/>
      <c r="VXW413" s="477"/>
      <c r="VYB413" s="477"/>
      <c r="VYE413" s="477"/>
      <c r="VYJ413" s="477"/>
      <c r="VYM413" s="477"/>
      <c r="VYR413" s="477"/>
      <c r="VYU413" s="477"/>
      <c r="VYZ413" s="477"/>
      <c r="VZC413" s="477"/>
      <c r="VZH413" s="477"/>
      <c r="VZK413" s="477"/>
      <c r="VZP413" s="477"/>
      <c r="VZS413" s="477"/>
      <c r="VZX413" s="477"/>
      <c r="WAA413" s="477"/>
      <c r="WAF413" s="477"/>
      <c r="WAI413" s="477"/>
      <c r="WAN413" s="477"/>
      <c r="WAQ413" s="477"/>
      <c r="WAV413" s="477"/>
      <c r="WAY413" s="477"/>
      <c r="WBD413" s="477"/>
      <c r="WBG413" s="477"/>
      <c r="WBL413" s="477"/>
      <c r="WBO413" s="477"/>
      <c r="WBT413" s="477"/>
      <c r="WBW413" s="477"/>
      <c r="WCB413" s="477"/>
      <c r="WCE413" s="477"/>
      <c r="WCJ413" s="477"/>
      <c r="WCM413" s="477"/>
      <c r="WCR413" s="477"/>
      <c r="WCU413" s="477"/>
      <c r="WCZ413" s="477"/>
      <c r="WDC413" s="477"/>
      <c r="WDH413" s="477"/>
      <c r="WDK413" s="477"/>
      <c r="WDP413" s="477"/>
      <c r="WDS413" s="477"/>
      <c r="WDX413" s="477"/>
      <c r="WEA413" s="477"/>
      <c r="WEF413" s="477"/>
      <c r="WEI413" s="477"/>
      <c r="WEN413" s="477"/>
      <c r="WEQ413" s="477"/>
      <c r="WEV413" s="477"/>
      <c r="WEY413" s="477"/>
      <c r="WFD413" s="477"/>
      <c r="WFG413" s="477"/>
      <c r="WFL413" s="477"/>
      <c r="WFO413" s="477"/>
      <c r="WFT413" s="477"/>
      <c r="WFW413" s="477"/>
      <c r="WGB413" s="477"/>
      <c r="WGE413" s="477"/>
      <c r="WGJ413" s="477"/>
      <c r="WGM413" s="477"/>
      <c r="WGR413" s="477"/>
      <c r="WGU413" s="477"/>
      <c r="WGZ413" s="477"/>
      <c r="WHC413" s="477"/>
      <c r="WHH413" s="477"/>
      <c r="WHK413" s="477"/>
      <c r="WHP413" s="477"/>
      <c r="WHS413" s="477"/>
      <c r="WHX413" s="477"/>
      <c r="WIA413" s="477"/>
      <c r="WIF413" s="477"/>
      <c r="WII413" s="477"/>
      <c r="WIN413" s="477"/>
      <c r="WIQ413" s="477"/>
      <c r="WIV413" s="477"/>
      <c r="WIY413" s="477"/>
      <c r="WJD413" s="477"/>
      <c r="WJG413" s="477"/>
      <c r="WJL413" s="477"/>
      <c r="WJO413" s="477"/>
      <c r="WJT413" s="477"/>
      <c r="WJW413" s="477"/>
      <c r="WKB413" s="477"/>
      <c r="WKE413" s="477"/>
      <c r="WKJ413" s="477"/>
      <c r="WKM413" s="477"/>
      <c r="WKR413" s="477"/>
      <c r="WKU413" s="477"/>
      <c r="WKZ413" s="477"/>
      <c r="WLC413" s="477"/>
      <c r="WLH413" s="477"/>
      <c r="WLK413" s="477"/>
      <c r="WLP413" s="477"/>
      <c r="WLS413" s="477"/>
      <c r="WLX413" s="477"/>
      <c r="WMA413" s="477"/>
      <c r="WMF413" s="477"/>
      <c r="WMI413" s="477"/>
      <c r="WMN413" s="477"/>
      <c r="WMQ413" s="477"/>
      <c r="WMV413" s="477"/>
      <c r="WMY413" s="477"/>
      <c r="WND413" s="477"/>
      <c r="WNG413" s="477"/>
      <c r="WNL413" s="477"/>
      <c r="WNO413" s="477"/>
      <c r="WNT413" s="477"/>
      <c r="WNW413" s="477"/>
      <c r="WOB413" s="477"/>
      <c r="WOE413" s="477"/>
      <c r="WOJ413" s="477"/>
      <c r="WOM413" s="477"/>
      <c r="WOR413" s="477"/>
      <c r="WOU413" s="477"/>
      <c r="WOZ413" s="477"/>
      <c r="WPC413" s="477"/>
      <c r="WPH413" s="477"/>
      <c r="WPK413" s="477"/>
      <c r="WPP413" s="477"/>
      <c r="WPS413" s="477"/>
      <c r="WPX413" s="477"/>
      <c r="WQA413" s="477"/>
      <c r="WQF413" s="477"/>
      <c r="WQI413" s="477"/>
      <c r="WQN413" s="477"/>
      <c r="WQQ413" s="477"/>
      <c r="WQV413" s="477"/>
      <c r="WQY413" s="477"/>
      <c r="WRD413" s="477"/>
      <c r="WRG413" s="477"/>
      <c r="WRL413" s="477"/>
      <c r="WRO413" s="477"/>
      <c r="WRT413" s="477"/>
      <c r="WRW413" s="477"/>
      <c r="WSB413" s="477"/>
      <c r="WSE413" s="477"/>
      <c r="WSJ413" s="477"/>
      <c r="WSM413" s="477"/>
      <c r="WSR413" s="477"/>
      <c r="WSU413" s="477"/>
      <c r="WSZ413" s="477"/>
      <c r="WTC413" s="477"/>
      <c r="WTH413" s="477"/>
      <c r="WTK413" s="477"/>
      <c r="WTP413" s="477"/>
      <c r="WTS413" s="477"/>
      <c r="WTX413" s="477"/>
      <c r="WUA413" s="477"/>
      <c r="WUF413" s="477"/>
      <c r="WUI413" s="477"/>
      <c r="WUN413" s="477"/>
      <c r="WUQ413" s="477"/>
      <c r="WUV413" s="477"/>
      <c r="WUY413" s="477"/>
      <c r="WVD413" s="477"/>
      <c r="WVG413" s="477"/>
      <c r="WVL413" s="477"/>
      <c r="WVO413" s="477"/>
      <c r="WVT413" s="477"/>
      <c r="WVW413" s="477"/>
      <c r="WWB413" s="477"/>
      <c r="WWE413" s="477"/>
      <c r="WWJ413" s="477"/>
      <c r="WWM413" s="477"/>
      <c r="WWR413" s="477"/>
      <c r="WWU413" s="477"/>
      <c r="WWZ413" s="477"/>
      <c r="WXC413" s="477"/>
      <c r="WXH413" s="477"/>
      <c r="WXK413" s="477"/>
      <c r="WXP413" s="477"/>
      <c r="WXS413" s="477"/>
      <c r="WXX413" s="477"/>
      <c r="WYA413" s="477"/>
      <c r="WYF413" s="477"/>
      <c r="WYI413" s="477"/>
      <c r="WYN413" s="477"/>
      <c r="WYQ413" s="477"/>
      <c r="WYV413" s="477"/>
      <c r="WYY413" s="477"/>
      <c r="WZD413" s="477"/>
      <c r="WZG413" s="477"/>
      <c r="WZL413" s="477"/>
      <c r="WZO413" s="477"/>
      <c r="WZT413" s="477"/>
      <c r="WZW413" s="477"/>
      <c r="XAB413" s="477"/>
      <c r="XAE413" s="477"/>
      <c r="XAJ413" s="477"/>
      <c r="XAM413" s="477"/>
      <c r="XAR413" s="477"/>
      <c r="XAU413" s="477"/>
      <c r="XAZ413" s="477"/>
      <c r="XBC413" s="477"/>
      <c r="XBH413" s="477"/>
      <c r="XBK413" s="477"/>
      <c r="XBP413" s="477"/>
      <c r="XBS413" s="477"/>
      <c r="XBX413" s="477"/>
      <c r="XCA413" s="477"/>
      <c r="XCF413" s="477"/>
      <c r="XCI413" s="477"/>
      <c r="XCN413" s="477"/>
      <c r="XCQ413" s="477"/>
      <c r="XCV413" s="477"/>
      <c r="XCY413" s="477"/>
      <c r="XDD413" s="477"/>
      <c r="XDG413" s="477"/>
      <c r="XDL413" s="477"/>
      <c r="XDO413" s="477"/>
      <c r="XDT413" s="477"/>
      <c r="XDW413" s="477"/>
      <c r="XEB413" s="477"/>
      <c r="XEE413" s="477"/>
      <c r="XEJ413" s="477"/>
      <c r="XEM413" s="477"/>
      <c r="XER413" s="477"/>
      <c r="XEU413" s="477"/>
      <c r="XEZ413" s="477"/>
      <c r="XFC413" s="477"/>
    </row>
    <row r="414" spans="1:1023 1028:2047 2052:3071 3076:4095 4100:5119 5124:6143 6148:7167 7172:8191 8196:9215 9220:10239 10244:11263 11268:12287 12292:13311 13316:14335 14340:15359 15364:16383" ht="33.75" customHeight="1" x14ac:dyDescent="0.25">
      <c r="A414" s="35" t="str">
        <f>+'PAI 2025 GPS rempl2)'!A425</f>
        <v>3003.2.1</v>
      </c>
      <c r="B414" s="60" t="str">
        <f>VLOOKUP(A414,'Dimensión 3-Gestión con Valor'!$B$10:$B$379,1,0)</f>
        <v>3003.2.1</v>
      </c>
      <c r="C414" s="158" t="s">
        <v>1275</v>
      </c>
      <c r="D414" s="158">
        <v>3</v>
      </c>
      <c r="E414" s="158" t="s">
        <v>489</v>
      </c>
      <c r="F414" s="158" t="s">
        <v>1287</v>
      </c>
      <c r="G414" s="158" t="s">
        <v>19</v>
      </c>
      <c r="H414" s="158" t="s">
        <v>1795</v>
      </c>
      <c r="I414" s="158" t="s">
        <v>1795</v>
      </c>
      <c r="J414" s="158" t="s">
        <v>1795</v>
      </c>
      <c r="K414" s="158" t="s">
        <v>19</v>
      </c>
      <c r="L414" s="158" t="s">
        <v>19</v>
      </c>
      <c r="M414" s="158" t="s">
        <v>19</v>
      </c>
      <c r="N414" s="158" t="s">
        <v>636</v>
      </c>
      <c r="O414" s="158" t="s">
        <v>19</v>
      </c>
      <c r="P414" s="158" t="s">
        <v>260</v>
      </c>
      <c r="Q414" s="158">
        <v>30</v>
      </c>
      <c r="R414" s="158">
        <v>4000</v>
      </c>
      <c r="S414" s="158" t="s">
        <v>487</v>
      </c>
      <c r="T414" s="158" t="s">
        <v>1288</v>
      </c>
      <c r="U414" s="165">
        <v>45691</v>
      </c>
      <c r="V414" s="165">
        <v>46022</v>
      </c>
      <c r="W414" s="158" t="s">
        <v>1275</v>
      </c>
      <c r="X414" s="359">
        <v>3</v>
      </c>
      <c r="Y414" s="158">
        <v>82.65</v>
      </c>
      <c r="Z414" s="158" t="s">
        <v>2578</v>
      </c>
      <c r="AA414" s="165"/>
      <c r="AB414" s="158">
        <v>82.65</v>
      </c>
      <c r="AC414" s="158" t="s">
        <v>2579</v>
      </c>
      <c r="AD414" s="165"/>
      <c r="AE414" s="158"/>
      <c r="AF414" s="158">
        <v>2.4795000000000003</v>
      </c>
    </row>
    <row r="415" spans="1:1023 1028:2047 2052:3071 3076:4095 4100:5119 5124:6143 6148:7167 7172:8191 8196:9215 9220:10239 10244:11263 11268:12287 12292:13311 13316:14335 14340:15359 15364:16383" ht="33.75" customHeight="1" x14ac:dyDescent="0.25">
      <c r="A415" s="35" t="str">
        <f>+'PAI 2025 GPS rempl2)'!A426</f>
        <v>3003.2.2</v>
      </c>
      <c r="B415" s="60" t="str">
        <f>VLOOKUP(A415,'Dimensión 3-Gestión con Valor'!$B$10:$B$379,1,0)</f>
        <v>3003.2.2</v>
      </c>
      <c r="C415" s="158" t="s">
        <v>1275</v>
      </c>
      <c r="D415" s="158">
        <v>3</v>
      </c>
      <c r="E415" s="158" t="s">
        <v>489</v>
      </c>
      <c r="F415" s="158" t="s">
        <v>1289</v>
      </c>
      <c r="G415" s="158" t="s">
        <v>19</v>
      </c>
      <c r="H415" s="158">
        <v>0</v>
      </c>
      <c r="I415" s="158">
        <v>0</v>
      </c>
      <c r="J415" s="158">
        <v>0</v>
      </c>
      <c r="K415" s="158" t="s">
        <v>19</v>
      </c>
      <c r="L415" s="158" t="s">
        <v>19</v>
      </c>
      <c r="M415" s="158" t="s">
        <v>19</v>
      </c>
      <c r="N415" s="158" t="s">
        <v>636</v>
      </c>
      <c r="O415" s="158" t="s">
        <v>19</v>
      </c>
      <c r="P415" s="158" t="s">
        <v>261</v>
      </c>
      <c r="Q415" s="158">
        <v>30</v>
      </c>
      <c r="R415" s="158">
        <v>4</v>
      </c>
      <c r="S415" s="158" t="s">
        <v>487</v>
      </c>
      <c r="T415" s="158" t="s">
        <v>1290</v>
      </c>
      <c r="U415" s="165">
        <v>45691</v>
      </c>
      <c r="V415" s="165">
        <v>46022</v>
      </c>
      <c r="W415" s="158" t="s">
        <v>1275</v>
      </c>
      <c r="X415" s="359">
        <v>3</v>
      </c>
      <c r="Y415" s="158">
        <v>50</v>
      </c>
      <c r="Z415" s="158" t="s">
        <v>2580</v>
      </c>
      <c r="AA415" s="165"/>
      <c r="AB415" s="158">
        <v>50</v>
      </c>
      <c r="AC415" s="158" t="s">
        <v>2581</v>
      </c>
      <c r="AD415" s="165"/>
      <c r="AE415" s="158"/>
      <c r="AF415" s="158">
        <v>1.5</v>
      </c>
    </row>
    <row r="416" spans="1:1023 1028:2047 2052:3071 3076:4095 4100:5119 5124:6143 6148:7167 7172:8191 8196:9215 9220:10239 10244:11263 11268:12287 12292:13311 13316:14335 14340:15359 15364:16383" ht="33.75" customHeight="1" x14ac:dyDescent="0.25">
      <c r="A416" s="158" t="str">
        <f>+'PAI 2025 GPS rempl2)'!A427</f>
        <v>3003.2.3</v>
      </c>
      <c r="B416" s="60" t="str">
        <f>VLOOKUP(A416,'Dimensión 3-Gestión con Valor'!$B$10:$B$379,1,0)</f>
        <v>3003.2.3</v>
      </c>
      <c r="C416" s="158" t="s">
        <v>1275</v>
      </c>
      <c r="D416" s="158">
        <v>3</v>
      </c>
      <c r="E416" s="158" t="s">
        <v>489</v>
      </c>
      <c r="F416" s="158" t="s">
        <v>1291</v>
      </c>
      <c r="G416" s="158" t="s">
        <v>19</v>
      </c>
      <c r="H416" s="158">
        <v>0</v>
      </c>
      <c r="I416" s="158">
        <v>0</v>
      </c>
      <c r="J416" s="158">
        <v>0</v>
      </c>
      <c r="K416" s="158" t="s">
        <v>19</v>
      </c>
      <c r="L416" s="158" t="s">
        <v>19</v>
      </c>
      <c r="M416" s="158" t="s">
        <v>19</v>
      </c>
      <c r="N416" s="158" t="s">
        <v>636</v>
      </c>
      <c r="O416" s="158" t="s">
        <v>19</v>
      </c>
      <c r="P416" s="158" t="s">
        <v>1844</v>
      </c>
      <c r="Q416" s="158">
        <v>40</v>
      </c>
      <c r="R416" s="158">
        <v>1600</v>
      </c>
      <c r="S416" s="158" t="s">
        <v>487</v>
      </c>
      <c r="T416" s="158" t="s">
        <v>1845</v>
      </c>
      <c r="U416" s="165">
        <v>45691</v>
      </c>
      <c r="V416" s="165">
        <v>46022</v>
      </c>
      <c r="W416" s="158" t="s">
        <v>1275</v>
      </c>
      <c r="X416" s="359">
        <v>4</v>
      </c>
      <c r="Y416" s="158">
        <v>91.81</v>
      </c>
      <c r="Z416" s="158" t="s">
        <v>2582</v>
      </c>
      <c r="AA416" s="165"/>
      <c r="AB416" s="158">
        <v>91.81</v>
      </c>
      <c r="AC416" s="158" t="s">
        <v>2583</v>
      </c>
      <c r="AD416" s="165"/>
      <c r="AE416" s="158"/>
      <c r="AF416" s="158">
        <v>3.6724000000000001</v>
      </c>
    </row>
    <row r="417" spans="1:1023 1028:2047 2052:3071 3076:4095 4100:5119 5124:6143 6148:7167 7172:8191 8196:9215 9220:10239 10244:11263 11268:12287 12292:13311 13316:14335 14340:15359 15364:16383" ht="120" x14ac:dyDescent="0.25">
      <c r="A417" s="359" t="str">
        <f>+'PAI 2025 GPS rempl2)'!A428</f>
        <v>3003.3</v>
      </c>
      <c r="B417" s="359" t="str">
        <f>VLOOKUP(A417,'Dimensión 3-Gestión con Valor'!$B$10:$B$379,1,0)</f>
        <v>3003.3</v>
      </c>
      <c r="C417" s="360" t="s">
        <v>1275</v>
      </c>
      <c r="D417" s="359">
        <v>3</v>
      </c>
      <c r="E417" s="359" t="s">
        <v>482</v>
      </c>
      <c r="F417" s="360" t="s">
        <v>1292</v>
      </c>
      <c r="G417" s="359" t="s">
        <v>501</v>
      </c>
      <c r="H417" s="359" t="s">
        <v>1795</v>
      </c>
      <c r="I417" s="359" t="s">
        <v>1795</v>
      </c>
      <c r="J417" s="359" t="s">
        <v>1795</v>
      </c>
      <c r="K417" s="360" t="s">
        <v>19</v>
      </c>
      <c r="L417" s="359" t="s">
        <v>485</v>
      </c>
      <c r="M417" s="359" t="s">
        <v>31</v>
      </c>
      <c r="N417" s="360" t="s">
        <v>720</v>
      </c>
      <c r="O417" s="359" t="s">
        <v>1782</v>
      </c>
      <c r="P417" s="359" t="s">
        <v>372</v>
      </c>
      <c r="Q417" s="359">
        <v>20</v>
      </c>
      <c r="R417" s="359">
        <v>440</v>
      </c>
      <c r="S417" s="360" t="s">
        <v>487</v>
      </c>
      <c r="T417" s="359" t="s">
        <v>1293</v>
      </c>
      <c r="U417" s="360">
        <v>45691</v>
      </c>
      <c r="V417" s="360">
        <v>46022</v>
      </c>
      <c r="W417" s="359" t="s">
        <v>1275</v>
      </c>
      <c r="X417" s="359">
        <v>20</v>
      </c>
      <c r="Y417" s="359">
        <v>29</v>
      </c>
      <c r="Z417" s="359" t="s">
        <v>2584</v>
      </c>
      <c r="AA417" s="360"/>
      <c r="AB417" s="370">
        <v>29</v>
      </c>
      <c r="AC417" s="359" t="s">
        <v>2203</v>
      </c>
      <c r="AD417" s="360"/>
      <c r="AE417" s="368"/>
      <c r="AF417" s="359">
        <v>5.8</v>
      </c>
      <c r="AJ417" s="477"/>
      <c r="AM417" s="477"/>
      <c r="AR417" s="477"/>
      <c r="AU417" s="477"/>
      <c r="AZ417" s="477"/>
      <c r="BC417" s="477"/>
      <c r="BH417" s="477"/>
      <c r="BK417" s="477"/>
      <c r="BP417" s="477"/>
      <c r="BS417" s="477"/>
      <c r="BX417" s="477"/>
      <c r="CA417" s="477"/>
      <c r="CF417" s="477"/>
      <c r="CI417" s="477"/>
      <c r="CN417" s="477"/>
      <c r="CQ417" s="477"/>
      <c r="CV417" s="477"/>
      <c r="CY417" s="477"/>
      <c r="DD417" s="477"/>
      <c r="DG417" s="477"/>
      <c r="DL417" s="477"/>
      <c r="DO417" s="477"/>
      <c r="DT417" s="477"/>
      <c r="DW417" s="477"/>
      <c r="EB417" s="477"/>
      <c r="EE417" s="477"/>
      <c r="EJ417" s="477"/>
      <c r="EM417" s="477"/>
      <c r="ER417" s="477"/>
      <c r="EU417" s="477"/>
      <c r="EZ417" s="477"/>
      <c r="FC417" s="477"/>
      <c r="FH417" s="477"/>
      <c r="FK417" s="477"/>
      <c r="FP417" s="477"/>
      <c r="FS417" s="477"/>
      <c r="FX417" s="477"/>
      <c r="GA417" s="477"/>
      <c r="GF417" s="477"/>
      <c r="GI417" s="477"/>
      <c r="GN417" s="477"/>
      <c r="GQ417" s="477"/>
      <c r="GV417" s="477"/>
      <c r="GY417" s="477"/>
      <c r="HD417" s="477"/>
      <c r="HG417" s="477"/>
      <c r="HL417" s="477"/>
      <c r="HO417" s="477"/>
      <c r="HT417" s="477"/>
      <c r="HW417" s="477"/>
      <c r="IB417" s="477"/>
      <c r="IE417" s="477"/>
      <c r="IJ417" s="477"/>
      <c r="IM417" s="477"/>
      <c r="IR417" s="477"/>
      <c r="IU417" s="477"/>
      <c r="IZ417" s="477"/>
      <c r="JC417" s="477"/>
      <c r="JH417" s="477"/>
      <c r="JK417" s="477"/>
      <c r="JP417" s="477"/>
      <c r="JS417" s="477"/>
      <c r="JX417" s="477"/>
      <c r="KA417" s="477"/>
      <c r="KF417" s="477"/>
      <c r="KI417" s="477"/>
      <c r="KN417" s="477"/>
      <c r="KQ417" s="477"/>
      <c r="KV417" s="477"/>
      <c r="KY417" s="477"/>
      <c r="LD417" s="477"/>
      <c r="LG417" s="477"/>
      <c r="LL417" s="477"/>
      <c r="LO417" s="477"/>
      <c r="LT417" s="477"/>
      <c r="LW417" s="477"/>
      <c r="MB417" s="477"/>
      <c r="ME417" s="477"/>
      <c r="MJ417" s="477"/>
      <c r="MM417" s="477"/>
      <c r="MR417" s="477"/>
      <c r="MU417" s="477"/>
      <c r="MZ417" s="477"/>
      <c r="NC417" s="477"/>
      <c r="NH417" s="477"/>
      <c r="NK417" s="477"/>
      <c r="NP417" s="477"/>
      <c r="NS417" s="477"/>
      <c r="NX417" s="477"/>
      <c r="OA417" s="477"/>
      <c r="OF417" s="477"/>
      <c r="OI417" s="477"/>
      <c r="ON417" s="477"/>
      <c r="OQ417" s="477"/>
      <c r="OV417" s="477"/>
      <c r="OY417" s="477"/>
      <c r="PD417" s="477"/>
      <c r="PG417" s="477"/>
      <c r="PL417" s="477"/>
      <c r="PO417" s="477"/>
      <c r="PT417" s="477"/>
      <c r="PW417" s="477"/>
      <c r="QB417" s="477"/>
      <c r="QE417" s="477"/>
      <c r="QJ417" s="477"/>
      <c r="QM417" s="477"/>
      <c r="QR417" s="477"/>
      <c r="QU417" s="477"/>
      <c r="QZ417" s="477"/>
      <c r="RC417" s="477"/>
      <c r="RH417" s="477"/>
      <c r="RK417" s="477"/>
      <c r="RP417" s="477"/>
      <c r="RS417" s="477"/>
      <c r="RX417" s="477"/>
      <c r="SA417" s="477"/>
      <c r="SF417" s="477"/>
      <c r="SI417" s="477"/>
      <c r="SN417" s="477"/>
      <c r="SQ417" s="477"/>
      <c r="SV417" s="477"/>
      <c r="SY417" s="477"/>
      <c r="TD417" s="477"/>
      <c r="TG417" s="477"/>
      <c r="TL417" s="477"/>
      <c r="TO417" s="477"/>
      <c r="TT417" s="477"/>
      <c r="TW417" s="477"/>
      <c r="UB417" s="477"/>
      <c r="UE417" s="477"/>
      <c r="UJ417" s="477"/>
      <c r="UM417" s="477"/>
      <c r="UR417" s="477"/>
      <c r="UU417" s="477"/>
      <c r="UZ417" s="477"/>
      <c r="VC417" s="477"/>
      <c r="VH417" s="477"/>
      <c r="VK417" s="477"/>
      <c r="VP417" s="477"/>
      <c r="VS417" s="477"/>
      <c r="VX417" s="477"/>
      <c r="WA417" s="477"/>
      <c r="WF417" s="477"/>
      <c r="WI417" s="477"/>
      <c r="WN417" s="477"/>
      <c r="WQ417" s="477"/>
      <c r="WV417" s="477"/>
      <c r="WY417" s="477"/>
      <c r="XD417" s="477"/>
      <c r="XG417" s="477"/>
      <c r="XL417" s="477"/>
      <c r="XO417" s="477"/>
      <c r="XT417" s="477"/>
      <c r="XW417" s="477"/>
      <c r="YB417" s="477"/>
      <c r="YE417" s="477"/>
      <c r="YJ417" s="477"/>
      <c r="YM417" s="477"/>
      <c r="YR417" s="477"/>
      <c r="YU417" s="477"/>
      <c r="YZ417" s="477"/>
      <c r="ZC417" s="477"/>
      <c r="ZH417" s="477"/>
      <c r="ZK417" s="477"/>
      <c r="ZP417" s="477"/>
      <c r="ZS417" s="477"/>
      <c r="ZX417" s="477"/>
      <c r="AAA417" s="477"/>
      <c r="AAF417" s="477"/>
      <c r="AAI417" s="477"/>
      <c r="AAN417" s="477"/>
      <c r="AAQ417" s="477"/>
      <c r="AAV417" s="477"/>
      <c r="AAY417" s="477"/>
      <c r="ABD417" s="477"/>
      <c r="ABG417" s="477"/>
      <c r="ABL417" s="477"/>
      <c r="ABO417" s="477"/>
      <c r="ABT417" s="477"/>
      <c r="ABW417" s="477"/>
      <c r="ACB417" s="477"/>
      <c r="ACE417" s="477"/>
      <c r="ACJ417" s="477"/>
      <c r="ACM417" s="477"/>
      <c r="ACR417" s="477"/>
      <c r="ACU417" s="477"/>
      <c r="ACZ417" s="477"/>
      <c r="ADC417" s="477"/>
      <c r="ADH417" s="477"/>
      <c r="ADK417" s="477"/>
      <c r="ADP417" s="477"/>
      <c r="ADS417" s="477"/>
      <c r="ADX417" s="477"/>
      <c r="AEA417" s="477"/>
      <c r="AEF417" s="477"/>
      <c r="AEI417" s="477"/>
      <c r="AEN417" s="477"/>
      <c r="AEQ417" s="477"/>
      <c r="AEV417" s="477"/>
      <c r="AEY417" s="477"/>
      <c r="AFD417" s="477"/>
      <c r="AFG417" s="477"/>
      <c r="AFL417" s="477"/>
      <c r="AFO417" s="477"/>
      <c r="AFT417" s="477"/>
      <c r="AFW417" s="477"/>
      <c r="AGB417" s="477"/>
      <c r="AGE417" s="477"/>
      <c r="AGJ417" s="477"/>
      <c r="AGM417" s="477"/>
      <c r="AGR417" s="477"/>
      <c r="AGU417" s="477"/>
      <c r="AGZ417" s="477"/>
      <c r="AHC417" s="477"/>
      <c r="AHH417" s="477"/>
      <c r="AHK417" s="477"/>
      <c r="AHP417" s="477"/>
      <c r="AHS417" s="477"/>
      <c r="AHX417" s="477"/>
      <c r="AIA417" s="477"/>
      <c r="AIF417" s="477"/>
      <c r="AII417" s="477"/>
      <c r="AIN417" s="477"/>
      <c r="AIQ417" s="477"/>
      <c r="AIV417" s="477"/>
      <c r="AIY417" s="477"/>
      <c r="AJD417" s="477"/>
      <c r="AJG417" s="477"/>
      <c r="AJL417" s="477"/>
      <c r="AJO417" s="477"/>
      <c r="AJT417" s="477"/>
      <c r="AJW417" s="477"/>
      <c r="AKB417" s="477"/>
      <c r="AKE417" s="477"/>
      <c r="AKJ417" s="477"/>
      <c r="AKM417" s="477"/>
      <c r="AKR417" s="477"/>
      <c r="AKU417" s="477"/>
      <c r="AKZ417" s="477"/>
      <c r="ALC417" s="477"/>
      <c r="ALH417" s="477"/>
      <c r="ALK417" s="477"/>
      <c r="ALP417" s="477"/>
      <c r="ALS417" s="477"/>
      <c r="ALX417" s="477"/>
      <c r="AMA417" s="477"/>
      <c r="AMF417" s="477"/>
      <c r="AMI417" s="477"/>
      <c r="AMN417" s="477"/>
      <c r="AMQ417" s="477"/>
      <c r="AMV417" s="477"/>
      <c r="AMY417" s="477"/>
      <c r="AND417" s="477"/>
      <c r="ANG417" s="477"/>
      <c r="ANL417" s="477"/>
      <c r="ANO417" s="477"/>
      <c r="ANT417" s="477"/>
      <c r="ANW417" s="477"/>
      <c r="AOB417" s="477"/>
      <c r="AOE417" s="477"/>
      <c r="AOJ417" s="477"/>
      <c r="AOM417" s="477"/>
      <c r="AOR417" s="477"/>
      <c r="AOU417" s="477"/>
      <c r="AOZ417" s="477"/>
      <c r="APC417" s="477"/>
      <c r="APH417" s="477"/>
      <c r="APK417" s="477"/>
      <c r="APP417" s="477"/>
      <c r="APS417" s="477"/>
      <c r="APX417" s="477"/>
      <c r="AQA417" s="477"/>
      <c r="AQF417" s="477"/>
      <c r="AQI417" s="477"/>
      <c r="AQN417" s="477"/>
      <c r="AQQ417" s="477"/>
      <c r="AQV417" s="477"/>
      <c r="AQY417" s="477"/>
      <c r="ARD417" s="477"/>
      <c r="ARG417" s="477"/>
      <c r="ARL417" s="477"/>
      <c r="ARO417" s="477"/>
      <c r="ART417" s="477"/>
      <c r="ARW417" s="477"/>
      <c r="ASB417" s="477"/>
      <c r="ASE417" s="477"/>
      <c r="ASJ417" s="477"/>
      <c r="ASM417" s="477"/>
      <c r="ASR417" s="477"/>
      <c r="ASU417" s="477"/>
      <c r="ASZ417" s="477"/>
      <c r="ATC417" s="477"/>
      <c r="ATH417" s="477"/>
      <c r="ATK417" s="477"/>
      <c r="ATP417" s="477"/>
      <c r="ATS417" s="477"/>
      <c r="ATX417" s="477"/>
      <c r="AUA417" s="477"/>
      <c r="AUF417" s="477"/>
      <c r="AUI417" s="477"/>
      <c r="AUN417" s="477"/>
      <c r="AUQ417" s="477"/>
      <c r="AUV417" s="477"/>
      <c r="AUY417" s="477"/>
      <c r="AVD417" s="477"/>
      <c r="AVG417" s="477"/>
      <c r="AVL417" s="477"/>
      <c r="AVO417" s="477"/>
      <c r="AVT417" s="477"/>
      <c r="AVW417" s="477"/>
      <c r="AWB417" s="477"/>
      <c r="AWE417" s="477"/>
      <c r="AWJ417" s="477"/>
      <c r="AWM417" s="477"/>
      <c r="AWR417" s="477"/>
      <c r="AWU417" s="477"/>
      <c r="AWZ417" s="477"/>
      <c r="AXC417" s="477"/>
      <c r="AXH417" s="477"/>
      <c r="AXK417" s="477"/>
      <c r="AXP417" s="477"/>
      <c r="AXS417" s="477"/>
      <c r="AXX417" s="477"/>
      <c r="AYA417" s="477"/>
      <c r="AYF417" s="477"/>
      <c r="AYI417" s="477"/>
      <c r="AYN417" s="477"/>
      <c r="AYQ417" s="477"/>
      <c r="AYV417" s="477"/>
      <c r="AYY417" s="477"/>
      <c r="AZD417" s="477"/>
      <c r="AZG417" s="477"/>
      <c r="AZL417" s="477"/>
      <c r="AZO417" s="477"/>
      <c r="AZT417" s="477"/>
      <c r="AZW417" s="477"/>
      <c r="BAB417" s="477"/>
      <c r="BAE417" s="477"/>
      <c r="BAJ417" s="477"/>
      <c r="BAM417" s="477"/>
      <c r="BAR417" s="477"/>
      <c r="BAU417" s="477"/>
      <c r="BAZ417" s="477"/>
      <c r="BBC417" s="477"/>
      <c r="BBH417" s="477"/>
      <c r="BBK417" s="477"/>
      <c r="BBP417" s="477"/>
      <c r="BBS417" s="477"/>
      <c r="BBX417" s="477"/>
      <c r="BCA417" s="477"/>
      <c r="BCF417" s="477"/>
      <c r="BCI417" s="477"/>
      <c r="BCN417" s="477"/>
      <c r="BCQ417" s="477"/>
      <c r="BCV417" s="477"/>
      <c r="BCY417" s="477"/>
      <c r="BDD417" s="477"/>
      <c r="BDG417" s="477"/>
      <c r="BDL417" s="477"/>
      <c r="BDO417" s="477"/>
      <c r="BDT417" s="477"/>
      <c r="BDW417" s="477"/>
      <c r="BEB417" s="477"/>
      <c r="BEE417" s="477"/>
      <c r="BEJ417" s="477"/>
      <c r="BEM417" s="477"/>
      <c r="BER417" s="477"/>
      <c r="BEU417" s="477"/>
      <c r="BEZ417" s="477"/>
      <c r="BFC417" s="477"/>
      <c r="BFH417" s="477"/>
      <c r="BFK417" s="477"/>
      <c r="BFP417" s="477"/>
      <c r="BFS417" s="477"/>
      <c r="BFX417" s="477"/>
      <c r="BGA417" s="477"/>
      <c r="BGF417" s="477"/>
      <c r="BGI417" s="477"/>
      <c r="BGN417" s="477"/>
      <c r="BGQ417" s="477"/>
      <c r="BGV417" s="477"/>
      <c r="BGY417" s="477"/>
      <c r="BHD417" s="477"/>
      <c r="BHG417" s="477"/>
      <c r="BHL417" s="477"/>
      <c r="BHO417" s="477"/>
      <c r="BHT417" s="477"/>
      <c r="BHW417" s="477"/>
      <c r="BIB417" s="477"/>
      <c r="BIE417" s="477"/>
      <c r="BIJ417" s="477"/>
      <c r="BIM417" s="477"/>
      <c r="BIR417" s="477"/>
      <c r="BIU417" s="477"/>
      <c r="BIZ417" s="477"/>
      <c r="BJC417" s="477"/>
      <c r="BJH417" s="477"/>
      <c r="BJK417" s="477"/>
      <c r="BJP417" s="477"/>
      <c r="BJS417" s="477"/>
      <c r="BJX417" s="477"/>
      <c r="BKA417" s="477"/>
      <c r="BKF417" s="477"/>
      <c r="BKI417" s="477"/>
      <c r="BKN417" s="477"/>
      <c r="BKQ417" s="477"/>
      <c r="BKV417" s="477"/>
      <c r="BKY417" s="477"/>
      <c r="BLD417" s="477"/>
      <c r="BLG417" s="477"/>
      <c r="BLL417" s="477"/>
      <c r="BLO417" s="477"/>
      <c r="BLT417" s="477"/>
      <c r="BLW417" s="477"/>
      <c r="BMB417" s="477"/>
      <c r="BME417" s="477"/>
      <c r="BMJ417" s="477"/>
      <c r="BMM417" s="477"/>
      <c r="BMR417" s="477"/>
      <c r="BMU417" s="477"/>
      <c r="BMZ417" s="477"/>
      <c r="BNC417" s="477"/>
      <c r="BNH417" s="477"/>
      <c r="BNK417" s="477"/>
      <c r="BNP417" s="477"/>
      <c r="BNS417" s="477"/>
      <c r="BNX417" s="477"/>
      <c r="BOA417" s="477"/>
      <c r="BOF417" s="477"/>
      <c r="BOI417" s="477"/>
      <c r="BON417" s="477"/>
      <c r="BOQ417" s="477"/>
      <c r="BOV417" s="477"/>
      <c r="BOY417" s="477"/>
      <c r="BPD417" s="477"/>
      <c r="BPG417" s="477"/>
      <c r="BPL417" s="477"/>
      <c r="BPO417" s="477"/>
      <c r="BPT417" s="477"/>
      <c r="BPW417" s="477"/>
      <c r="BQB417" s="477"/>
      <c r="BQE417" s="477"/>
      <c r="BQJ417" s="477"/>
      <c r="BQM417" s="477"/>
      <c r="BQR417" s="477"/>
      <c r="BQU417" s="477"/>
      <c r="BQZ417" s="477"/>
      <c r="BRC417" s="477"/>
      <c r="BRH417" s="477"/>
      <c r="BRK417" s="477"/>
      <c r="BRP417" s="477"/>
      <c r="BRS417" s="477"/>
      <c r="BRX417" s="477"/>
      <c r="BSA417" s="477"/>
      <c r="BSF417" s="477"/>
      <c r="BSI417" s="477"/>
      <c r="BSN417" s="477"/>
      <c r="BSQ417" s="477"/>
      <c r="BSV417" s="477"/>
      <c r="BSY417" s="477"/>
      <c r="BTD417" s="477"/>
      <c r="BTG417" s="477"/>
      <c r="BTL417" s="477"/>
      <c r="BTO417" s="477"/>
      <c r="BTT417" s="477"/>
      <c r="BTW417" s="477"/>
      <c r="BUB417" s="477"/>
      <c r="BUE417" s="477"/>
      <c r="BUJ417" s="477"/>
      <c r="BUM417" s="477"/>
      <c r="BUR417" s="477"/>
      <c r="BUU417" s="477"/>
      <c r="BUZ417" s="477"/>
      <c r="BVC417" s="477"/>
      <c r="BVH417" s="477"/>
      <c r="BVK417" s="477"/>
      <c r="BVP417" s="477"/>
      <c r="BVS417" s="477"/>
      <c r="BVX417" s="477"/>
      <c r="BWA417" s="477"/>
      <c r="BWF417" s="477"/>
      <c r="BWI417" s="477"/>
      <c r="BWN417" s="477"/>
      <c r="BWQ417" s="477"/>
      <c r="BWV417" s="477"/>
      <c r="BWY417" s="477"/>
      <c r="BXD417" s="477"/>
      <c r="BXG417" s="477"/>
      <c r="BXL417" s="477"/>
      <c r="BXO417" s="477"/>
      <c r="BXT417" s="477"/>
      <c r="BXW417" s="477"/>
      <c r="BYB417" s="477"/>
      <c r="BYE417" s="477"/>
      <c r="BYJ417" s="477"/>
      <c r="BYM417" s="477"/>
      <c r="BYR417" s="477"/>
      <c r="BYU417" s="477"/>
      <c r="BYZ417" s="477"/>
      <c r="BZC417" s="477"/>
      <c r="BZH417" s="477"/>
      <c r="BZK417" s="477"/>
      <c r="BZP417" s="477"/>
      <c r="BZS417" s="477"/>
      <c r="BZX417" s="477"/>
      <c r="CAA417" s="477"/>
      <c r="CAF417" s="477"/>
      <c r="CAI417" s="477"/>
      <c r="CAN417" s="477"/>
      <c r="CAQ417" s="477"/>
      <c r="CAV417" s="477"/>
      <c r="CAY417" s="477"/>
      <c r="CBD417" s="477"/>
      <c r="CBG417" s="477"/>
      <c r="CBL417" s="477"/>
      <c r="CBO417" s="477"/>
      <c r="CBT417" s="477"/>
      <c r="CBW417" s="477"/>
      <c r="CCB417" s="477"/>
      <c r="CCE417" s="477"/>
      <c r="CCJ417" s="477"/>
      <c r="CCM417" s="477"/>
      <c r="CCR417" s="477"/>
      <c r="CCU417" s="477"/>
      <c r="CCZ417" s="477"/>
      <c r="CDC417" s="477"/>
      <c r="CDH417" s="477"/>
      <c r="CDK417" s="477"/>
      <c r="CDP417" s="477"/>
      <c r="CDS417" s="477"/>
      <c r="CDX417" s="477"/>
      <c r="CEA417" s="477"/>
      <c r="CEF417" s="477"/>
      <c r="CEI417" s="477"/>
      <c r="CEN417" s="477"/>
      <c r="CEQ417" s="477"/>
      <c r="CEV417" s="477"/>
      <c r="CEY417" s="477"/>
      <c r="CFD417" s="477"/>
      <c r="CFG417" s="477"/>
      <c r="CFL417" s="477"/>
      <c r="CFO417" s="477"/>
      <c r="CFT417" s="477"/>
      <c r="CFW417" s="477"/>
      <c r="CGB417" s="477"/>
      <c r="CGE417" s="477"/>
      <c r="CGJ417" s="477"/>
      <c r="CGM417" s="477"/>
      <c r="CGR417" s="477"/>
      <c r="CGU417" s="477"/>
      <c r="CGZ417" s="477"/>
      <c r="CHC417" s="477"/>
      <c r="CHH417" s="477"/>
      <c r="CHK417" s="477"/>
      <c r="CHP417" s="477"/>
      <c r="CHS417" s="477"/>
      <c r="CHX417" s="477"/>
      <c r="CIA417" s="477"/>
      <c r="CIF417" s="477"/>
      <c r="CII417" s="477"/>
      <c r="CIN417" s="477"/>
      <c r="CIQ417" s="477"/>
      <c r="CIV417" s="477"/>
      <c r="CIY417" s="477"/>
      <c r="CJD417" s="477"/>
      <c r="CJG417" s="477"/>
      <c r="CJL417" s="477"/>
      <c r="CJO417" s="477"/>
      <c r="CJT417" s="477"/>
      <c r="CJW417" s="477"/>
      <c r="CKB417" s="477"/>
      <c r="CKE417" s="477"/>
      <c r="CKJ417" s="477"/>
      <c r="CKM417" s="477"/>
      <c r="CKR417" s="477"/>
      <c r="CKU417" s="477"/>
      <c r="CKZ417" s="477"/>
      <c r="CLC417" s="477"/>
      <c r="CLH417" s="477"/>
      <c r="CLK417" s="477"/>
      <c r="CLP417" s="477"/>
      <c r="CLS417" s="477"/>
      <c r="CLX417" s="477"/>
      <c r="CMA417" s="477"/>
      <c r="CMF417" s="477"/>
      <c r="CMI417" s="477"/>
      <c r="CMN417" s="477"/>
      <c r="CMQ417" s="477"/>
      <c r="CMV417" s="477"/>
      <c r="CMY417" s="477"/>
      <c r="CND417" s="477"/>
      <c r="CNG417" s="477"/>
      <c r="CNL417" s="477"/>
      <c r="CNO417" s="477"/>
      <c r="CNT417" s="477"/>
      <c r="CNW417" s="477"/>
      <c r="COB417" s="477"/>
      <c r="COE417" s="477"/>
      <c r="COJ417" s="477"/>
      <c r="COM417" s="477"/>
      <c r="COR417" s="477"/>
      <c r="COU417" s="477"/>
      <c r="COZ417" s="477"/>
      <c r="CPC417" s="477"/>
      <c r="CPH417" s="477"/>
      <c r="CPK417" s="477"/>
      <c r="CPP417" s="477"/>
      <c r="CPS417" s="477"/>
      <c r="CPX417" s="477"/>
      <c r="CQA417" s="477"/>
      <c r="CQF417" s="477"/>
      <c r="CQI417" s="477"/>
      <c r="CQN417" s="477"/>
      <c r="CQQ417" s="477"/>
      <c r="CQV417" s="477"/>
      <c r="CQY417" s="477"/>
      <c r="CRD417" s="477"/>
      <c r="CRG417" s="477"/>
      <c r="CRL417" s="477"/>
      <c r="CRO417" s="477"/>
      <c r="CRT417" s="477"/>
      <c r="CRW417" s="477"/>
      <c r="CSB417" s="477"/>
      <c r="CSE417" s="477"/>
      <c r="CSJ417" s="477"/>
      <c r="CSM417" s="477"/>
      <c r="CSR417" s="477"/>
      <c r="CSU417" s="477"/>
      <c r="CSZ417" s="477"/>
      <c r="CTC417" s="477"/>
      <c r="CTH417" s="477"/>
      <c r="CTK417" s="477"/>
      <c r="CTP417" s="477"/>
      <c r="CTS417" s="477"/>
      <c r="CTX417" s="477"/>
      <c r="CUA417" s="477"/>
      <c r="CUF417" s="477"/>
      <c r="CUI417" s="477"/>
      <c r="CUN417" s="477"/>
      <c r="CUQ417" s="477"/>
      <c r="CUV417" s="477"/>
      <c r="CUY417" s="477"/>
      <c r="CVD417" s="477"/>
      <c r="CVG417" s="477"/>
      <c r="CVL417" s="477"/>
      <c r="CVO417" s="477"/>
      <c r="CVT417" s="477"/>
      <c r="CVW417" s="477"/>
      <c r="CWB417" s="477"/>
      <c r="CWE417" s="477"/>
      <c r="CWJ417" s="477"/>
      <c r="CWM417" s="477"/>
      <c r="CWR417" s="477"/>
      <c r="CWU417" s="477"/>
      <c r="CWZ417" s="477"/>
      <c r="CXC417" s="477"/>
      <c r="CXH417" s="477"/>
      <c r="CXK417" s="477"/>
      <c r="CXP417" s="477"/>
      <c r="CXS417" s="477"/>
      <c r="CXX417" s="477"/>
      <c r="CYA417" s="477"/>
      <c r="CYF417" s="477"/>
      <c r="CYI417" s="477"/>
      <c r="CYN417" s="477"/>
      <c r="CYQ417" s="477"/>
      <c r="CYV417" s="477"/>
      <c r="CYY417" s="477"/>
      <c r="CZD417" s="477"/>
      <c r="CZG417" s="477"/>
      <c r="CZL417" s="477"/>
      <c r="CZO417" s="477"/>
      <c r="CZT417" s="477"/>
      <c r="CZW417" s="477"/>
      <c r="DAB417" s="477"/>
      <c r="DAE417" s="477"/>
      <c r="DAJ417" s="477"/>
      <c r="DAM417" s="477"/>
      <c r="DAR417" s="477"/>
      <c r="DAU417" s="477"/>
      <c r="DAZ417" s="477"/>
      <c r="DBC417" s="477"/>
      <c r="DBH417" s="477"/>
      <c r="DBK417" s="477"/>
      <c r="DBP417" s="477"/>
      <c r="DBS417" s="477"/>
      <c r="DBX417" s="477"/>
      <c r="DCA417" s="477"/>
      <c r="DCF417" s="477"/>
      <c r="DCI417" s="477"/>
      <c r="DCN417" s="477"/>
      <c r="DCQ417" s="477"/>
      <c r="DCV417" s="477"/>
      <c r="DCY417" s="477"/>
      <c r="DDD417" s="477"/>
      <c r="DDG417" s="477"/>
      <c r="DDL417" s="477"/>
      <c r="DDO417" s="477"/>
      <c r="DDT417" s="477"/>
      <c r="DDW417" s="477"/>
      <c r="DEB417" s="477"/>
      <c r="DEE417" s="477"/>
      <c r="DEJ417" s="477"/>
      <c r="DEM417" s="477"/>
      <c r="DER417" s="477"/>
      <c r="DEU417" s="477"/>
      <c r="DEZ417" s="477"/>
      <c r="DFC417" s="477"/>
      <c r="DFH417" s="477"/>
      <c r="DFK417" s="477"/>
      <c r="DFP417" s="477"/>
      <c r="DFS417" s="477"/>
      <c r="DFX417" s="477"/>
      <c r="DGA417" s="477"/>
      <c r="DGF417" s="477"/>
      <c r="DGI417" s="477"/>
      <c r="DGN417" s="477"/>
      <c r="DGQ417" s="477"/>
      <c r="DGV417" s="477"/>
      <c r="DGY417" s="477"/>
      <c r="DHD417" s="477"/>
      <c r="DHG417" s="477"/>
      <c r="DHL417" s="477"/>
      <c r="DHO417" s="477"/>
      <c r="DHT417" s="477"/>
      <c r="DHW417" s="477"/>
      <c r="DIB417" s="477"/>
      <c r="DIE417" s="477"/>
      <c r="DIJ417" s="477"/>
      <c r="DIM417" s="477"/>
      <c r="DIR417" s="477"/>
      <c r="DIU417" s="477"/>
      <c r="DIZ417" s="477"/>
      <c r="DJC417" s="477"/>
      <c r="DJH417" s="477"/>
      <c r="DJK417" s="477"/>
      <c r="DJP417" s="477"/>
      <c r="DJS417" s="477"/>
      <c r="DJX417" s="477"/>
      <c r="DKA417" s="477"/>
      <c r="DKF417" s="477"/>
      <c r="DKI417" s="477"/>
      <c r="DKN417" s="477"/>
      <c r="DKQ417" s="477"/>
      <c r="DKV417" s="477"/>
      <c r="DKY417" s="477"/>
      <c r="DLD417" s="477"/>
      <c r="DLG417" s="477"/>
      <c r="DLL417" s="477"/>
      <c r="DLO417" s="477"/>
      <c r="DLT417" s="477"/>
      <c r="DLW417" s="477"/>
      <c r="DMB417" s="477"/>
      <c r="DME417" s="477"/>
      <c r="DMJ417" s="477"/>
      <c r="DMM417" s="477"/>
      <c r="DMR417" s="477"/>
      <c r="DMU417" s="477"/>
      <c r="DMZ417" s="477"/>
      <c r="DNC417" s="477"/>
      <c r="DNH417" s="477"/>
      <c r="DNK417" s="477"/>
      <c r="DNP417" s="477"/>
      <c r="DNS417" s="477"/>
      <c r="DNX417" s="477"/>
      <c r="DOA417" s="477"/>
      <c r="DOF417" s="477"/>
      <c r="DOI417" s="477"/>
      <c r="DON417" s="477"/>
      <c r="DOQ417" s="477"/>
      <c r="DOV417" s="477"/>
      <c r="DOY417" s="477"/>
      <c r="DPD417" s="477"/>
      <c r="DPG417" s="477"/>
      <c r="DPL417" s="477"/>
      <c r="DPO417" s="477"/>
      <c r="DPT417" s="477"/>
      <c r="DPW417" s="477"/>
      <c r="DQB417" s="477"/>
      <c r="DQE417" s="477"/>
      <c r="DQJ417" s="477"/>
      <c r="DQM417" s="477"/>
      <c r="DQR417" s="477"/>
      <c r="DQU417" s="477"/>
      <c r="DQZ417" s="477"/>
      <c r="DRC417" s="477"/>
      <c r="DRH417" s="477"/>
      <c r="DRK417" s="477"/>
      <c r="DRP417" s="477"/>
      <c r="DRS417" s="477"/>
      <c r="DRX417" s="477"/>
      <c r="DSA417" s="477"/>
      <c r="DSF417" s="477"/>
      <c r="DSI417" s="477"/>
      <c r="DSN417" s="477"/>
      <c r="DSQ417" s="477"/>
      <c r="DSV417" s="477"/>
      <c r="DSY417" s="477"/>
      <c r="DTD417" s="477"/>
      <c r="DTG417" s="477"/>
      <c r="DTL417" s="477"/>
      <c r="DTO417" s="477"/>
      <c r="DTT417" s="477"/>
      <c r="DTW417" s="477"/>
      <c r="DUB417" s="477"/>
      <c r="DUE417" s="477"/>
      <c r="DUJ417" s="477"/>
      <c r="DUM417" s="477"/>
      <c r="DUR417" s="477"/>
      <c r="DUU417" s="477"/>
      <c r="DUZ417" s="477"/>
      <c r="DVC417" s="477"/>
      <c r="DVH417" s="477"/>
      <c r="DVK417" s="477"/>
      <c r="DVP417" s="477"/>
      <c r="DVS417" s="477"/>
      <c r="DVX417" s="477"/>
      <c r="DWA417" s="477"/>
      <c r="DWF417" s="477"/>
      <c r="DWI417" s="477"/>
      <c r="DWN417" s="477"/>
      <c r="DWQ417" s="477"/>
      <c r="DWV417" s="477"/>
      <c r="DWY417" s="477"/>
      <c r="DXD417" s="477"/>
      <c r="DXG417" s="477"/>
      <c r="DXL417" s="477"/>
      <c r="DXO417" s="477"/>
      <c r="DXT417" s="477"/>
      <c r="DXW417" s="477"/>
      <c r="DYB417" s="477"/>
      <c r="DYE417" s="477"/>
      <c r="DYJ417" s="477"/>
      <c r="DYM417" s="477"/>
      <c r="DYR417" s="477"/>
      <c r="DYU417" s="477"/>
      <c r="DYZ417" s="477"/>
      <c r="DZC417" s="477"/>
      <c r="DZH417" s="477"/>
      <c r="DZK417" s="477"/>
      <c r="DZP417" s="477"/>
      <c r="DZS417" s="477"/>
      <c r="DZX417" s="477"/>
      <c r="EAA417" s="477"/>
      <c r="EAF417" s="477"/>
      <c r="EAI417" s="477"/>
      <c r="EAN417" s="477"/>
      <c r="EAQ417" s="477"/>
      <c r="EAV417" s="477"/>
      <c r="EAY417" s="477"/>
      <c r="EBD417" s="477"/>
      <c r="EBG417" s="477"/>
      <c r="EBL417" s="477"/>
      <c r="EBO417" s="477"/>
      <c r="EBT417" s="477"/>
      <c r="EBW417" s="477"/>
      <c r="ECB417" s="477"/>
      <c r="ECE417" s="477"/>
      <c r="ECJ417" s="477"/>
      <c r="ECM417" s="477"/>
      <c r="ECR417" s="477"/>
      <c r="ECU417" s="477"/>
      <c r="ECZ417" s="477"/>
      <c r="EDC417" s="477"/>
      <c r="EDH417" s="477"/>
      <c r="EDK417" s="477"/>
      <c r="EDP417" s="477"/>
      <c r="EDS417" s="477"/>
      <c r="EDX417" s="477"/>
      <c r="EEA417" s="477"/>
      <c r="EEF417" s="477"/>
      <c r="EEI417" s="477"/>
      <c r="EEN417" s="477"/>
      <c r="EEQ417" s="477"/>
      <c r="EEV417" s="477"/>
      <c r="EEY417" s="477"/>
      <c r="EFD417" s="477"/>
      <c r="EFG417" s="477"/>
      <c r="EFL417" s="477"/>
      <c r="EFO417" s="477"/>
      <c r="EFT417" s="477"/>
      <c r="EFW417" s="477"/>
      <c r="EGB417" s="477"/>
      <c r="EGE417" s="477"/>
      <c r="EGJ417" s="477"/>
      <c r="EGM417" s="477"/>
      <c r="EGR417" s="477"/>
      <c r="EGU417" s="477"/>
      <c r="EGZ417" s="477"/>
      <c r="EHC417" s="477"/>
      <c r="EHH417" s="477"/>
      <c r="EHK417" s="477"/>
      <c r="EHP417" s="477"/>
      <c r="EHS417" s="477"/>
      <c r="EHX417" s="477"/>
      <c r="EIA417" s="477"/>
      <c r="EIF417" s="477"/>
      <c r="EII417" s="477"/>
      <c r="EIN417" s="477"/>
      <c r="EIQ417" s="477"/>
      <c r="EIV417" s="477"/>
      <c r="EIY417" s="477"/>
      <c r="EJD417" s="477"/>
      <c r="EJG417" s="477"/>
      <c r="EJL417" s="477"/>
      <c r="EJO417" s="477"/>
      <c r="EJT417" s="477"/>
      <c r="EJW417" s="477"/>
      <c r="EKB417" s="477"/>
      <c r="EKE417" s="477"/>
      <c r="EKJ417" s="477"/>
      <c r="EKM417" s="477"/>
      <c r="EKR417" s="477"/>
      <c r="EKU417" s="477"/>
      <c r="EKZ417" s="477"/>
      <c r="ELC417" s="477"/>
      <c r="ELH417" s="477"/>
      <c r="ELK417" s="477"/>
      <c r="ELP417" s="477"/>
      <c r="ELS417" s="477"/>
      <c r="ELX417" s="477"/>
      <c r="EMA417" s="477"/>
      <c r="EMF417" s="477"/>
      <c r="EMI417" s="477"/>
      <c r="EMN417" s="477"/>
      <c r="EMQ417" s="477"/>
      <c r="EMV417" s="477"/>
      <c r="EMY417" s="477"/>
      <c r="END417" s="477"/>
      <c r="ENG417" s="477"/>
      <c r="ENL417" s="477"/>
      <c r="ENO417" s="477"/>
      <c r="ENT417" s="477"/>
      <c r="ENW417" s="477"/>
      <c r="EOB417" s="477"/>
      <c r="EOE417" s="477"/>
      <c r="EOJ417" s="477"/>
      <c r="EOM417" s="477"/>
      <c r="EOR417" s="477"/>
      <c r="EOU417" s="477"/>
      <c r="EOZ417" s="477"/>
      <c r="EPC417" s="477"/>
      <c r="EPH417" s="477"/>
      <c r="EPK417" s="477"/>
      <c r="EPP417" s="477"/>
      <c r="EPS417" s="477"/>
      <c r="EPX417" s="477"/>
      <c r="EQA417" s="477"/>
      <c r="EQF417" s="477"/>
      <c r="EQI417" s="477"/>
      <c r="EQN417" s="477"/>
      <c r="EQQ417" s="477"/>
      <c r="EQV417" s="477"/>
      <c r="EQY417" s="477"/>
      <c r="ERD417" s="477"/>
      <c r="ERG417" s="477"/>
      <c r="ERL417" s="477"/>
      <c r="ERO417" s="477"/>
      <c r="ERT417" s="477"/>
      <c r="ERW417" s="477"/>
      <c r="ESB417" s="477"/>
      <c r="ESE417" s="477"/>
      <c r="ESJ417" s="477"/>
      <c r="ESM417" s="477"/>
      <c r="ESR417" s="477"/>
      <c r="ESU417" s="477"/>
      <c r="ESZ417" s="477"/>
      <c r="ETC417" s="477"/>
      <c r="ETH417" s="477"/>
      <c r="ETK417" s="477"/>
      <c r="ETP417" s="477"/>
      <c r="ETS417" s="477"/>
      <c r="ETX417" s="477"/>
      <c r="EUA417" s="477"/>
      <c r="EUF417" s="477"/>
      <c r="EUI417" s="477"/>
      <c r="EUN417" s="477"/>
      <c r="EUQ417" s="477"/>
      <c r="EUV417" s="477"/>
      <c r="EUY417" s="477"/>
      <c r="EVD417" s="477"/>
      <c r="EVG417" s="477"/>
      <c r="EVL417" s="477"/>
      <c r="EVO417" s="477"/>
      <c r="EVT417" s="477"/>
      <c r="EVW417" s="477"/>
      <c r="EWB417" s="477"/>
      <c r="EWE417" s="477"/>
      <c r="EWJ417" s="477"/>
      <c r="EWM417" s="477"/>
      <c r="EWR417" s="477"/>
      <c r="EWU417" s="477"/>
      <c r="EWZ417" s="477"/>
      <c r="EXC417" s="477"/>
      <c r="EXH417" s="477"/>
      <c r="EXK417" s="477"/>
      <c r="EXP417" s="477"/>
      <c r="EXS417" s="477"/>
      <c r="EXX417" s="477"/>
      <c r="EYA417" s="477"/>
      <c r="EYF417" s="477"/>
      <c r="EYI417" s="477"/>
      <c r="EYN417" s="477"/>
      <c r="EYQ417" s="477"/>
      <c r="EYV417" s="477"/>
      <c r="EYY417" s="477"/>
      <c r="EZD417" s="477"/>
      <c r="EZG417" s="477"/>
      <c r="EZL417" s="477"/>
      <c r="EZO417" s="477"/>
      <c r="EZT417" s="477"/>
      <c r="EZW417" s="477"/>
      <c r="FAB417" s="477"/>
      <c r="FAE417" s="477"/>
      <c r="FAJ417" s="477"/>
      <c r="FAM417" s="477"/>
      <c r="FAR417" s="477"/>
      <c r="FAU417" s="477"/>
      <c r="FAZ417" s="477"/>
      <c r="FBC417" s="477"/>
      <c r="FBH417" s="477"/>
      <c r="FBK417" s="477"/>
      <c r="FBP417" s="477"/>
      <c r="FBS417" s="477"/>
      <c r="FBX417" s="477"/>
      <c r="FCA417" s="477"/>
      <c r="FCF417" s="477"/>
      <c r="FCI417" s="477"/>
      <c r="FCN417" s="477"/>
      <c r="FCQ417" s="477"/>
      <c r="FCV417" s="477"/>
      <c r="FCY417" s="477"/>
      <c r="FDD417" s="477"/>
      <c r="FDG417" s="477"/>
      <c r="FDL417" s="477"/>
      <c r="FDO417" s="477"/>
      <c r="FDT417" s="477"/>
      <c r="FDW417" s="477"/>
      <c r="FEB417" s="477"/>
      <c r="FEE417" s="477"/>
      <c r="FEJ417" s="477"/>
      <c r="FEM417" s="477"/>
      <c r="FER417" s="477"/>
      <c r="FEU417" s="477"/>
      <c r="FEZ417" s="477"/>
      <c r="FFC417" s="477"/>
      <c r="FFH417" s="477"/>
      <c r="FFK417" s="477"/>
      <c r="FFP417" s="477"/>
      <c r="FFS417" s="477"/>
      <c r="FFX417" s="477"/>
      <c r="FGA417" s="477"/>
      <c r="FGF417" s="477"/>
      <c r="FGI417" s="477"/>
      <c r="FGN417" s="477"/>
      <c r="FGQ417" s="477"/>
      <c r="FGV417" s="477"/>
      <c r="FGY417" s="477"/>
      <c r="FHD417" s="477"/>
      <c r="FHG417" s="477"/>
      <c r="FHL417" s="477"/>
      <c r="FHO417" s="477"/>
      <c r="FHT417" s="477"/>
      <c r="FHW417" s="477"/>
      <c r="FIB417" s="477"/>
      <c r="FIE417" s="477"/>
      <c r="FIJ417" s="477"/>
      <c r="FIM417" s="477"/>
      <c r="FIR417" s="477"/>
      <c r="FIU417" s="477"/>
      <c r="FIZ417" s="477"/>
      <c r="FJC417" s="477"/>
      <c r="FJH417" s="477"/>
      <c r="FJK417" s="477"/>
      <c r="FJP417" s="477"/>
      <c r="FJS417" s="477"/>
      <c r="FJX417" s="477"/>
      <c r="FKA417" s="477"/>
      <c r="FKF417" s="477"/>
      <c r="FKI417" s="477"/>
      <c r="FKN417" s="477"/>
      <c r="FKQ417" s="477"/>
      <c r="FKV417" s="477"/>
      <c r="FKY417" s="477"/>
      <c r="FLD417" s="477"/>
      <c r="FLG417" s="477"/>
      <c r="FLL417" s="477"/>
      <c r="FLO417" s="477"/>
      <c r="FLT417" s="477"/>
      <c r="FLW417" s="477"/>
      <c r="FMB417" s="477"/>
      <c r="FME417" s="477"/>
      <c r="FMJ417" s="477"/>
      <c r="FMM417" s="477"/>
      <c r="FMR417" s="477"/>
      <c r="FMU417" s="477"/>
      <c r="FMZ417" s="477"/>
      <c r="FNC417" s="477"/>
      <c r="FNH417" s="477"/>
      <c r="FNK417" s="477"/>
      <c r="FNP417" s="477"/>
      <c r="FNS417" s="477"/>
      <c r="FNX417" s="477"/>
      <c r="FOA417" s="477"/>
      <c r="FOF417" s="477"/>
      <c r="FOI417" s="477"/>
      <c r="FON417" s="477"/>
      <c r="FOQ417" s="477"/>
      <c r="FOV417" s="477"/>
      <c r="FOY417" s="477"/>
      <c r="FPD417" s="477"/>
      <c r="FPG417" s="477"/>
      <c r="FPL417" s="477"/>
      <c r="FPO417" s="477"/>
      <c r="FPT417" s="477"/>
      <c r="FPW417" s="477"/>
      <c r="FQB417" s="477"/>
      <c r="FQE417" s="477"/>
      <c r="FQJ417" s="477"/>
      <c r="FQM417" s="477"/>
      <c r="FQR417" s="477"/>
      <c r="FQU417" s="477"/>
      <c r="FQZ417" s="477"/>
      <c r="FRC417" s="477"/>
      <c r="FRH417" s="477"/>
      <c r="FRK417" s="477"/>
      <c r="FRP417" s="477"/>
      <c r="FRS417" s="477"/>
      <c r="FRX417" s="477"/>
      <c r="FSA417" s="477"/>
      <c r="FSF417" s="477"/>
      <c r="FSI417" s="477"/>
      <c r="FSN417" s="477"/>
      <c r="FSQ417" s="477"/>
      <c r="FSV417" s="477"/>
      <c r="FSY417" s="477"/>
      <c r="FTD417" s="477"/>
      <c r="FTG417" s="477"/>
      <c r="FTL417" s="477"/>
      <c r="FTO417" s="477"/>
      <c r="FTT417" s="477"/>
      <c r="FTW417" s="477"/>
      <c r="FUB417" s="477"/>
      <c r="FUE417" s="477"/>
      <c r="FUJ417" s="477"/>
      <c r="FUM417" s="477"/>
      <c r="FUR417" s="477"/>
      <c r="FUU417" s="477"/>
      <c r="FUZ417" s="477"/>
      <c r="FVC417" s="477"/>
      <c r="FVH417" s="477"/>
      <c r="FVK417" s="477"/>
      <c r="FVP417" s="477"/>
      <c r="FVS417" s="477"/>
      <c r="FVX417" s="477"/>
      <c r="FWA417" s="477"/>
      <c r="FWF417" s="477"/>
      <c r="FWI417" s="477"/>
      <c r="FWN417" s="477"/>
      <c r="FWQ417" s="477"/>
      <c r="FWV417" s="477"/>
      <c r="FWY417" s="477"/>
      <c r="FXD417" s="477"/>
      <c r="FXG417" s="477"/>
      <c r="FXL417" s="477"/>
      <c r="FXO417" s="477"/>
      <c r="FXT417" s="477"/>
      <c r="FXW417" s="477"/>
      <c r="FYB417" s="477"/>
      <c r="FYE417" s="477"/>
      <c r="FYJ417" s="477"/>
      <c r="FYM417" s="477"/>
      <c r="FYR417" s="477"/>
      <c r="FYU417" s="477"/>
      <c r="FYZ417" s="477"/>
      <c r="FZC417" s="477"/>
      <c r="FZH417" s="477"/>
      <c r="FZK417" s="477"/>
      <c r="FZP417" s="477"/>
      <c r="FZS417" s="477"/>
      <c r="FZX417" s="477"/>
      <c r="GAA417" s="477"/>
      <c r="GAF417" s="477"/>
      <c r="GAI417" s="477"/>
      <c r="GAN417" s="477"/>
      <c r="GAQ417" s="477"/>
      <c r="GAV417" s="477"/>
      <c r="GAY417" s="477"/>
      <c r="GBD417" s="477"/>
      <c r="GBG417" s="477"/>
      <c r="GBL417" s="477"/>
      <c r="GBO417" s="477"/>
      <c r="GBT417" s="477"/>
      <c r="GBW417" s="477"/>
      <c r="GCB417" s="477"/>
      <c r="GCE417" s="477"/>
      <c r="GCJ417" s="477"/>
      <c r="GCM417" s="477"/>
      <c r="GCR417" s="477"/>
      <c r="GCU417" s="477"/>
      <c r="GCZ417" s="477"/>
      <c r="GDC417" s="477"/>
      <c r="GDH417" s="477"/>
      <c r="GDK417" s="477"/>
      <c r="GDP417" s="477"/>
      <c r="GDS417" s="477"/>
      <c r="GDX417" s="477"/>
      <c r="GEA417" s="477"/>
      <c r="GEF417" s="477"/>
      <c r="GEI417" s="477"/>
      <c r="GEN417" s="477"/>
      <c r="GEQ417" s="477"/>
      <c r="GEV417" s="477"/>
      <c r="GEY417" s="477"/>
      <c r="GFD417" s="477"/>
      <c r="GFG417" s="477"/>
      <c r="GFL417" s="477"/>
      <c r="GFO417" s="477"/>
      <c r="GFT417" s="477"/>
      <c r="GFW417" s="477"/>
      <c r="GGB417" s="477"/>
      <c r="GGE417" s="477"/>
      <c r="GGJ417" s="477"/>
      <c r="GGM417" s="477"/>
      <c r="GGR417" s="477"/>
      <c r="GGU417" s="477"/>
      <c r="GGZ417" s="477"/>
      <c r="GHC417" s="477"/>
      <c r="GHH417" s="477"/>
      <c r="GHK417" s="477"/>
      <c r="GHP417" s="477"/>
      <c r="GHS417" s="477"/>
      <c r="GHX417" s="477"/>
      <c r="GIA417" s="477"/>
      <c r="GIF417" s="477"/>
      <c r="GII417" s="477"/>
      <c r="GIN417" s="477"/>
      <c r="GIQ417" s="477"/>
      <c r="GIV417" s="477"/>
      <c r="GIY417" s="477"/>
      <c r="GJD417" s="477"/>
      <c r="GJG417" s="477"/>
      <c r="GJL417" s="477"/>
      <c r="GJO417" s="477"/>
      <c r="GJT417" s="477"/>
      <c r="GJW417" s="477"/>
      <c r="GKB417" s="477"/>
      <c r="GKE417" s="477"/>
      <c r="GKJ417" s="477"/>
      <c r="GKM417" s="477"/>
      <c r="GKR417" s="477"/>
      <c r="GKU417" s="477"/>
      <c r="GKZ417" s="477"/>
      <c r="GLC417" s="477"/>
      <c r="GLH417" s="477"/>
      <c r="GLK417" s="477"/>
      <c r="GLP417" s="477"/>
      <c r="GLS417" s="477"/>
      <c r="GLX417" s="477"/>
      <c r="GMA417" s="477"/>
      <c r="GMF417" s="477"/>
      <c r="GMI417" s="477"/>
      <c r="GMN417" s="477"/>
      <c r="GMQ417" s="477"/>
      <c r="GMV417" s="477"/>
      <c r="GMY417" s="477"/>
      <c r="GND417" s="477"/>
      <c r="GNG417" s="477"/>
      <c r="GNL417" s="477"/>
      <c r="GNO417" s="477"/>
      <c r="GNT417" s="477"/>
      <c r="GNW417" s="477"/>
      <c r="GOB417" s="477"/>
      <c r="GOE417" s="477"/>
      <c r="GOJ417" s="477"/>
      <c r="GOM417" s="477"/>
      <c r="GOR417" s="477"/>
      <c r="GOU417" s="477"/>
      <c r="GOZ417" s="477"/>
      <c r="GPC417" s="477"/>
      <c r="GPH417" s="477"/>
      <c r="GPK417" s="477"/>
      <c r="GPP417" s="477"/>
      <c r="GPS417" s="477"/>
      <c r="GPX417" s="477"/>
      <c r="GQA417" s="477"/>
      <c r="GQF417" s="477"/>
      <c r="GQI417" s="477"/>
      <c r="GQN417" s="477"/>
      <c r="GQQ417" s="477"/>
      <c r="GQV417" s="477"/>
      <c r="GQY417" s="477"/>
      <c r="GRD417" s="477"/>
      <c r="GRG417" s="477"/>
      <c r="GRL417" s="477"/>
      <c r="GRO417" s="477"/>
      <c r="GRT417" s="477"/>
      <c r="GRW417" s="477"/>
      <c r="GSB417" s="477"/>
      <c r="GSE417" s="477"/>
      <c r="GSJ417" s="477"/>
      <c r="GSM417" s="477"/>
      <c r="GSR417" s="477"/>
      <c r="GSU417" s="477"/>
      <c r="GSZ417" s="477"/>
      <c r="GTC417" s="477"/>
      <c r="GTH417" s="477"/>
      <c r="GTK417" s="477"/>
      <c r="GTP417" s="477"/>
      <c r="GTS417" s="477"/>
      <c r="GTX417" s="477"/>
      <c r="GUA417" s="477"/>
      <c r="GUF417" s="477"/>
      <c r="GUI417" s="477"/>
      <c r="GUN417" s="477"/>
      <c r="GUQ417" s="477"/>
      <c r="GUV417" s="477"/>
      <c r="GUY417" s="477"/>
      <c r="GVD417" s="477"/>
      <c r="GVG417" s="477"/>
      <c r="GVL417" s="477"/>
      <c r="GVO417" s="477"/>
      <c r="GVT417" s="477"/>
      <c r="GVW417" s="477"/>
      <c r="GWB417" s="477"/>
      <c r="GWE417" s="477"/>
      <c r="GWJ417" s="477"/>
      <c r="GWM417" s="477"/>
      <c r="GWR417" s="477"/>
      <c r="GWU417" s="477"/>
      <c r="GWZ417" s="477"/>
      <c r="GXC417" s="477"/>
      <c r="GXH417" s="477"/>
      <c r="GXK417" s="477"/>
      <c r="GXP417" s="477"/>
      <c r="GXS417" s="477"/>
      <c r="GXX417" s="477"/>
      <c r="GYA417" s="477"/>
      <c r="GYF417" s="477"/>
      <c r="GYI417" s="477"/>
      <c r="GYN417" s="477"/>
      <c r="GYQ417" s="477"/>
      <c r="GYV417" s="477"/>
      <c r="GYY417" s="477"/>
      <c r="GZD417" s="477"/>
      <c r="GZG417" s="477"/>
      <c r="GZL417" s="477"/>
      <c r="GZO417" s="477"/>
      <c r="GZT417" s="477"/>
      <c r="GZW417" s="477"/>
      <c r="HAB417" s="477"/>
      <c r="HAE417" s="477"/>
      <c r="HAJ417" s="477"/>
      <c r="HAM417" s="477"/>
      <c r="HAR417" s="477"/>
      <c r="HAU417" s="477"/>
      <c r="HAZ417" s="477"/>
      <c r="HBC417" s="477"/>
      <c r="HBH417" s="477"/>
      <c r="HBK417" s="477"/>
      <c r="HBP417" s="477"/>
      <c r="HBS417" s="477"/>
      <c r="HBX417" s="477"/>
      <c r="HCA417" s="477"/>
      <c r="HCF417" s="477"/>
      <c r="HCI417" s="477"/>
      <c r="HCN417" s="477"/>
      <c r="HCQ417" s="477"/>
      <c r="HCV417" s="477"/>
      <c r="HCY417" s="477"/>
      <c r="HDD417" s="477"/>
      <c r="HDG417" s="477"/>
      <c r="HDL417" s="477"/>
      <c r="HDO417" s="477"/>
      <c r="HDT417" s="477"/>
      <c r="HDW417" s="477"/>
      <c r="HEB417" s="477"/>
      <c r="HEE417" s="477"/>
      <c r="HEJ417" s="477"/>
      <c r="HEM417" s="477"/>
      <c r="HER417" s="477"/>
      <c r="HEU417" s="477"/>
      <c r="HEZ417" s="477"/>
      <c r="HFC417" s="477"/>
      <c r="HFH417" s="477"/>
      <c r="HFK417" s="477"/>
      <c r="HFP417" s="477"/>
      <c r="HFS417" s="477"/>
      <c r="HFX417" s="477"/>
      <c r="HGA417" s="477"/>
      <c r="HGF417" s="477"/>
      <c r="HGI417" s="477"/>
      <c r="HGN417" s="477"/>
      <c r="HGQ417" s="477"/>
      <c r="HGV417" s="477"/>
      <c r="HGY417" s="477"/>
      <c r="HHD417" s="477"/>
      <c r="HHG417" s="477"/>
      <c r="HHL417" s="477"/>
      <c r="HHO417" s="477"/>
      <c r="HHT417" s="477"/>
      <c r="HHW417" s="477"/>
      <c r="HIB417" s="477"/>
      <c r="HIE417" s="477"/>
      <c r="HIJ417" s="477"/>
      <c r="HIM417" s="477"/>
      <c r="HIR417" s="477"/>
      <c r="HIU417" s="477"/>
      <c r="HIZ417" s="477"/>
      <c r="HJC417" s="477"/>
      <c r="HJH417" s="477"/>
      <c r="HJK417" s="477"/>
      <c r="HJP417" s="477"/>
      <c r="HJS417" s="477"/>
      <c r="HJX417" s="477"/>
      <c r="HKA417" s="477"/>
      <c r="HKF417" s="477"/>
      <c r="HKI417" s="477"/>
      <c r="HKN417" s="477"/>
      <c r="HKQ417" s="477"/>
      <c r="HKV417" s="477"/>
      <c r="HKY417" s="477"/>
      <c r="HLD417" s="477"/>
      <c r="HLG417" s="477"/>
      <c r="HLL417" s="477"/>
      <c r="HLO417" s="477"/>
      <c r="HLT417" s="477"/>
      <c r="HLW417" s="477"/>
      <c r="HMB417" s="477"/>
      <c r="HME417" s="477"/>
      <c r="HMJ417" s="477"/>
      <c r="HMM417" s="477"/>
      <c r="HMR417" s="477"/>
      <c r="HMU417" s="477"/>
      <c r="HMZ417" s="477"/>
      <c r="HNC417" s="477"/>
      <c r="HNH417" s="477"/>
      <c r="HNK417" s="477"/>
      <c r="HNP417" s="477"/>
      <c r="HNS417" s="477"/>
      <c r="HNX417" s="477"/>
      <c r="HOA417" s="477"/>
      <c r="HOF417" s="477"/>
      <c r="HOI417" s="477"/>
      <c r="HON417" s="477"/>
      <c r="HOQ417" s="477"/>
      <c r="HOV417" s="477"/>
      <c r="HOY417" s="477"/>
      <c r="HPD417" s="477"/>
      <c r="HPG417" s="477"/>
      <c r="HPL417" s="477"/>
      <c r="HPO417" s="477"/>
      <c r="HPT417" s="477"/>
      <c r="HPW417" s="477"/>
      <c r="HQB417" s="477"/>
      <c r="HQE417" s="477"/>
      <c r="HQJ417" s="477"/>
      <c r="HQM417" s="477"/>
      <c r="HQR417" s="477"/>
      <c r="HQU417" s="477"/>
      <c r="HQZ417" s="477"/>
      <c r="HRC417" s="477"/>
      <c r="HRH417" s="477"/>
      <c r="HRK417" s="477"/>
      <c r="HRP417" s="477"/>
      <c r="HRS417" s="477"/>
      <c r="HRX417" s="477"/>
      <c r="HSA417" s="477"/>
      <c r="HSF417" s="477"/>
      <c r="HSI417" s="477"/>
      <c r="HSN417" s="477"/>
      <c r="HSQ417" s="477"/>
      <c r="HSV417" s="477"/>
      <c r="HSY417" s="477"/>
      <c r="HTD417" s="477"/>
      <c r="HTG417" s="477"/>
      <c r="HTL417" s="477"/>
      <c r="HTO417" s="477"/>
      <c r="HTT417" s="477"/>
      <c r="HTW417" s="477"/>
      <c r="HUB417" s="477"/>
      <c r="HUE417" s="477"/>
      <c r="HUJ417" s="477"/>
      <c r="HUM417" s="477"/>
      <c r="HUR417" s="477"/>
      <c r="HUU417" s="477"/>
      <c r="HUZ417" s="477"/>
      <c r="HVC417" s="477"/>
      <c r="HVH417" s="477"/>
      <c r="HVK417" s="477"/>
      <c r="HVP417" s="477"/>
      <c r="HVS417" s="477"/>
      <c r="HVX417" s="477"/>
      <c r="HWA417" s="477"/>
      <c r="HWF417" s="477"/>
      <c r="HWI417" s="477"/>
      <c r="HWN417" s="477"/>
      <c r="HWQ417" s="477"/>
      <c r="HWV417" s="477"/>
      <c r="HWY417" s="477"/>
      <c r="HXD417" s="477"/>
      <c r="HXG417" s="477"/>
      <c r="HXL417" s="477"/>
      <c r="HXO417" s="477"/>
      <c r="HXT417" s="477"/>
      <c r="HXW417" s="477"/>
      <c r="HYB417" s="477"/>
      <c r="HYE417" s="477"/>
      <c r="HYJ417" s="477"/>
      <c r="HYM417" s="477"/>
      <c r="HYR417" s="477"/>
      <c r="HYU417" s="477"/>
      <c r="HYZ417" s="477"/>
      <c r="HZC417" s="477"/>
      <c r="HZH417" s="477"/>
      <c r="HZK417" s="477"/>
      <c r="HZP417" s="477"/>
      <c r="HZS417" s="477"/>
      <c r="HZX417" s="477"/>
      <c r="IAA417" s="477"/>
      <c r="IAF417" s="477"/>
      <c r="IAI417" s="477"/>
      <c r="IAN417" s="477"/>
      <c r="IAQ417" s="477"/>
      <c r="IAV417" s="477"/>
      <c r="IAY417" s="477"/>
      <c r="IBD417" s="477"/>
      <c r="IBG417" s="477"/>
      <c r="IBL417" s="477"/>
      <c r="IBO417" s="477"/>
      <c r="IBT417" s="477"/>
      <c r="IBW417" s="477"/>
      <c r="ICB417" s="477"/>
      <c r="ICE417" s="477"/>
      <c r="ICJ417" s="477"/>
      <c r="ICM417" s="477"/>
      <c r="ICR417" s="477"/>
      <c r="ICU417" s="477"/>
      <c r="ICZ417" s="477"/>
      <c r="IDC417" s="477"/>
      <c r="IDH417" s="477"/>
      <c r="IDK417" s="477"/>
      <c r="IDP417" s="477"/>
      <c r="IDS417" s="477"/>
      <c r="IDX417" s="477"/>
      <c r="IEA417" s="477"/>
      <c r="IEF417" s="477"/>
      <c r="IEI417" s="477"/>
      <c r="IEN417" s="477"/>
      <c r="IEQ417" s="477"/>
      <c r="IEV417" s="477"/>
      <c r="IEY417" s="477"/>
      <c r="IFD417" s="477"/>
      <c r="IFG417" s="477"/>
      <c r="IFL417" s="477"/>
      <c r="IFO417" s="477"/>
      <c r="IFT417" s="477"/>
      <c r="IFW417" s="477"/>
      <c r="IGB417" s="477"/>
      <c r="IGE417" s="477"/>
      <c r="IGJ417" s="477"/>
      <c r="IGM417" s="477"/>
      <c r="IGR417" s="477"/>
      <c r="IGU417" s="477"/>
      <c r="IGZ417" s="477"/>
      <c r="IHC417" s="477"/>
      <c r="IHH417" s="477"/>
      <c r="IHK417" s="477"/>
      <c r="IHP417" s="477"/>
      <c r="IHS417" s="477"/>
      <c r="IHX417" s="477"/>
      <c r="IIA417" s="477"/>
      <c r="IIF417" s="477"/>
      <c r="III417" s="477"/>
      <c r="IIN417" s="477"/>
      <c r="IIQ417" s="477"/>
      <c r="IIV417" s="477"/>
      <c r="IIY417" s="477"/>
      <c r="IJD417" s="477"/>
      <c r="IJG417" s="477"/>
      <c r="IJL417" s="477"/>
      <c r="IJO417" s="477"/>
      <c r="IJT417" s="477"/>
      <c r="IJW417" s="477"/>
      <c r="IKB417" s="477"/>
      <c r="IKE417" s="477"/>
      <c r="IKJ417" s="477"/>
      <c r="IKM417" s="477"/>
      <c r="IKR417" s="477"/>
      <c r="IKU417" s="477"/>
      <c r="IKZ417" s="477"/>
      <c r="ILC417" s="477"/>
      <c r="ILH417" s="477"/>
      <c r="ILK417" s="477"/>
      <c r="ILP417" s="477"/>
      <c r="ILS417" s="477"/>
      <c r="ILX417" s="477"/>
      <c r="IMA417" s="477"/>
      <c r="IMF417" s="477"/>
      <c r="IMI417" s="477"/>
      <c r="IMN417" s="477"/>
      <c r="IMQ417" s="477"/>
      <c r="IMV417" s="477"/>
      <c r="IMY417" s="477"/>
      <c r="IND417" s="477"/>
      <c r="ING417" s="477"/>
      <c r="INL417" s="477"/>
      <c r="INO417" s="477"/>
      <c r="INT417" s="477"/>
      <c r="INW417" s="477"/>
      <c r="IOB417" s="477"/>
      <c r="IOE417" s="477"/>
      <c r="IOJ417" s="477"/>
      <c r="IOM417" s="477"/>
      <c r="IOR417" s="477"/>
      <c r="IOU417" s="477"/>
      <c r="IOZ417" s="477"/>
      <c r="IPC417" s="477"/>
      <c r="IPH417" s="477"/>
      <c r="IPK417" s="477"/>
      <c r="IPP417" s="477"/>
      <c r="IPS417" s="477"/>
      <c r="IPX417" s="477"/>
      <c r="IQA417" s="477"/>
      <c r="IQF417" s="477"/>
      <c r="IQI417" s="477"/>
      <c r="IQN417" s="477"/>
      <c r="IQQ417" s="477"/>
      <c r="IQV417" s="477"/>
      <c r="IQY417" s="477"/>
      <c r="IRD417" s="477"/>
      <c r="IRG417" s="477"/>
      <c r="IRL417" s="477"/>
      <c r="IRO417" s="477"/>
      <c r="IRT417" s="477"/>
      <c r="IRW417" s="477"/>
      <c r="ISB417" s="477"/>
      <c r="ISE417" s="477"/>
      <c r="ISJ417" s="477"/>
      <c r="ISM417" s="477"/>
      <c r="ISR417" s="477"/>
      <c r="ISU417" s="477"/>
      <c r="ISZ417" s="477"/>
      <c r="ITC417" s="477"/>
      <c r="ITH417" s="477"/>
      <c r="ITK417" s="477"/>
      <c r="ITP417" s="477"/>
      <c r="ITS417" s="477"/>
      <c r="ITX417" s="477"/>
      <c r="IUA417" s="477"/>
      <c r="IUF417" s="477"/>
      <c r="IUI417" s="477"/>
      <c r="IUN417" s="477"/>
      <c r="IUQ417" s="477"/>
      <c r="IUV417" s="477"/>
      <c r="IUY417" s="477"/>
      <c r="IVD417" s="477"/>
      <c r="IVG417" s="477"/>
      <c r="IVL417" s="477"/>
      <c r="IVO417" s="477"/>
      <c r="IVT417" s="477"/>
      <c r="IVW417" s="477"/>
      <c r="IWB417" s="477"/>
      <c r="IWE417" s="477"/>
      <c r="IWJ417" s="477"/>
      <c r="IWM417" s="477"/>
      <c r="IWR417" s="477"/>
      <c r="IWU417" s="477"/>
      <c r="IWZ417" s="477"/>
      <c r="IXC417" s="477"/>
      <c r="IXH417" s="477"/>
      <c r="IXK417" s="477"/>
      <c r="IXP417" s="477"/>
      <c r="IXS417" s="477"/>
      <c r="IXX417" s="477"/>
      <c r="IYA417" s="477"/>
      <c r="IYF417" s="477"/>
      <c r="IYI417" s="477"/>
      <c r="IYN417" s="477"/>
      <c r="IYQ417" s="477"/>
      <c r="IYV417" s="477"/>
      <c r="IYY417" s="477"/>
      <c r="IZD417" s="477"/>
      <c r="IZG417" s="477"/>
      <c r="IZL417" s="477"/>
      <c r="IZO417" s="477"/>
      <c r="IZT417" s="477"/>
      <c r="IZW417" s="477"/>
      <c r="JAB417" s="477"/>
      <c r="JAE417" s="477"/>
      <c r="JAJ417" s="477"/>
      <c r="JAM417" s="477"/>
      <c r="JAR417" s="477"/>
      <c r="JAU417" s="477"/>
      <c r="JAZ417" s="477"/>
      <c r="JBC417" s="477"/>
      <c r="JBH417" s="477"/>
      <c r="JBK417" s="477"/>
      <c r="JBP417" s="477"/>
      <c r="JBS417" s="477"/>
      <c r="JBX417" s="477"/>
      <c r="JCA417" s="477"/>
      <c r="JCF417" s="477"/>
      <c r="JCI417" s="477"/>
      <c r="JCN417" s="477"/>
      <c r="JCQ417" s="477"/>
      <c r="JCV417" s="477"/>
      <c r="JCY417" s="477"/>
      <c r="JDD417" s="477"/>
      <c r="JDG417" s="477"/>
      <c r="JDL417" s="477"/>
      <c r="JDO417" s="477"/>
      <c r="JDT417" s="477"/>
      <c r="JDW417" s="477"/>
      <c r="JEB417" s="477"/>
      <c r="JEE417" s="477"/>
      <c r="JEJ417" s="477"/>
      <c r="JEM417" s="477"/>
      <c r="JER417" s="477"/>
      <c r="JEU417" s="477"/>
      <c r="JEZ417" s="477"/>
      <c r="JFC417" s="477"/>
      <c r="JFH417" s="477"/>
      <c r="JFK417" s="477"/>
      <c r="JFP417" s="477"/>
      <c r="JFS417" s="477"/>
      <c r="JFX417" s="477"/>
      <c r="JGA417" s="477"/>
      <c r="JGF417" s="477"/>
      <c r="JGI417" s="477"/>
      <c r="JGN417" s="477"/>
      <c r="JGQ417" s="477"/>
      <c r="JGV417" s="477"/>
      <c r="JGY417" s="477"/>
      <c r="JHD417" s="477"/>
      <c r="JHG417" s="477"/>
      <c r="JHL417" s="477"/>
      <c r="JHO417" s="477"/>
      <c r="JHT417" s="477"/>
      <c r="JHW417" s="477"/>
      <c r="JIB417" s="477"/>
      <c r="JIE417" s="477"/>
      <c r="JIJ417" s="477"/>
      <c r="JIM417" s="477"/>
      <c r="JIR417" s="477"/>
      <c r="JIU417" s="477"/>
      <c r="JIZ417" s="477"/>
      <c r="JJC417" s="477"/>
      <c r="JJH417" s="477"/>
      <c r="JJK417" s="477"/>
      <c r="JJP417" s="477"/>
      <c r="JJS417" s="477"/>
      <c r="JJX417" s="477"/>
      <c r="JKA417" s="477"/>
      <c r="JKF417" s="477"/>
      <c r="JKI417" s="477"/>
      <c r="JKN417" s="477"/>
      <c r="JKQ417" s="477"/>
      <c r="JKV417" s="477"/>
      <c r="JKY417" s="477"/>
      <c r="JLD417" s="477"/>
      <c r="JLG417" s="477"/>
      <c r="JLL417" s="477"/>
      <c r="JLO417" s="477"/>
      <c r="JLT417" s="477"/>
      <c r="JLW417" s="477"/>
      <c r="JMB417" s="477"/>
      <c r="JME417" s="477"/>
      <c r="JMJ417" s="477"/>
      <c r="JMM417" s="477"/>
      <c r="JMR417" s="477"/>
      <c r="JMU417" s="477"/>
      <c r="JMZ417" s="477"/>
      <c r="JNC417" s="477"/>
      <c r="JNH417" s="477"/>
      <c r="JNK417" s="477"/>
      <c r="JNP417" s="477"/>
      <c r="JNS417" s="477"/>
      <c r="JNX417" s="477"/>
      <c r="JOA417" s="477"/>
      <c r="JOF417" s="477"/>
      <c r="JOI417" s="477"/>
      <c r="JON417" s="477"/>
      <c r="JOQ417" s="477"/>
      <c r="JOV417" s="477"/>
      <c r="JOY417" s="477"/>
      <c r="JPD417" s="477"/>
      <c r="JPG417" s="477"/>
      <c r="JPL417" s="477"/>
      <c r="JPO417" s="477"/>
      <c r="JPT417" s="477"/>
      <c r="JPW417" s="477"/>
      <c r="JQB417" s="477"/>
      <c r="JQE417" s="477"/>
      <c r="JQJ417" s="477"/>
      <c r="JQM417" s="477"/>
      <c r="JQR417" s="477"/>
      <c r="JQU417" s="477"/>
      <c r="JQZ417" s="477"/>
      <c r="JRC417" s="477"/>
      <c r="JRH417" s="477"/>
      <c r="JRK417" s="477"/>
      <c r="JRP417" s="477"/>
      <c r="JRS417" s="477"/>
      <c r="JRX417" s="477"/>
      <c r="JSA417" s="477"/>
      <c r="JSF417" s="477"/>
      <c r="JSI417" s="477"/>
      <c r="JSN417" s="477"/>
      <c r="JSQ417" s="477"/>
      <c r="JSV417" s="477"/>
      <c r="JSY417" s="477"/>
      <c r="JTD417" s="477"/>
      <c r="JTG417" s="477"/>
      <c r="JTL417" s="477"/>
      <c r="JTO417" s="477"/>
      <c r="JTT417" s="477"/>
      <c r="JTW417" s="477"/>
      <c r="JUB417" s="477"/>
      <c r="JUE417" s="477"/>
      <c r="JUJ417" s="477"/>
      <c r="JUM417" s="477"/>
      <c r="JUR417" s="477"/>
      <c r="JUU417" s="477"/>
      <c r="JUZ417" s="477"/>
      <c r="JVC417" s="477"/>
      <c r="JVH417" s="477"/>
      <c r="JVK417" s="477"/>
      <c r="JVP417" s="477"/>
      <c r="JVS417" s="477"/>
      <c r="JVX417" s="477"/>
      <c r="JWA417" s="477"/>
      <c r="JWF417" s="477"/>
      <c r="JWI417" s="477"/>
      <c r="JWN417" s="477"/>
      <c r="JWQ417" s="477"/>
      <c r="JWV417" s="477"/>
      <c r="JWY417" s="477"/>
      <c r="JXD417" s="477"/>
      <c r="JXG417" s="477"/>
      <c r="JXL417" s="477"/>
      <c r="JXO417" s="477"/>
      <c r="JXT417" s="477"/>
      <c r="JXW417" s="477"/>
      <c r="JYB417" s="477"/>
      <c r="JYE417" s="477"/>
      <c r="JYJ417" s="477"/>
      <c r="JYM417" s="477"/>
      <c r="JYR417" s="477"/>
      <c r="JYU417" s="477"/>
      <c r="JYZ417" s="477"/>
      <c r="JZC417" s="477"/>
      <c r="JZH417" s="477"/>
      <c r="JZK417" s="477"/>
      <c r="JZP417" s="477"/>
      <c r="JZS417" s="477"/>
      <c r="JZX417" s="477"/>
      <c r="KAA417" s="477"/>
      <c r="KAF417" s="477"/>
      <c r="KAI417" s="477"/>
      <c r="KAN417" s="477"/>
      <c r="KAQ417" s="477"/>
      <c r="KAV417" s="477"/>
      <c r="KAY417" s="477"/>
      <c r="KBD417" s="477"/>
      <c r="KBG417" s="477"/>
      <c r="KBL417" s="477"/>
      <c r="KBO417" s="477"/>
      <c r="KBT417" s="477"/>
      <c r="KBW417" s="477"/>
      <c r="KCB417" s="477"/>
      <c r="KCE417" s="477"/>
      <c r="KCJ417" s="477"/>
      <c r="KCM417" s="477"/>
      <c r="KCR417" s="477"/>
      <c r="KCU417" s="477"/>
      <c r="KCZ417" s="477"/>
      <c r="KDC417" s="477"/>
      <c r="KDH417" s="477"/>
      <c r="KDK417" s="477"/>
      <c r="KDP417" s="477"/>
      <c r="KDS417" s="477"/>
      <c r="KDX417" s="477"/>
      <c r="KEA417" s="477"/>
      <c r="KEF417" s="477"/>
      <c r="KEI417" s="477"/>
      <c r="KEN417" s="477"/>
      <c r="KEQ417" s="477"/>
      <c r="KEV417" s="477"/>
      <c r="KEY417" s="477"/>
      <c r="KFD417" s="477"/>
      <c r="KFG417" s="477"/>
      <c r="KFL417" s="477"/>
      <c r="KFO417" s="477"/>
      <c r="KFT417" s="477"/>
      <c r="KFW417" s="477"/>
      <c r="KGB417" s="477"/>
      <c r="KGE417" s="477"/>
      <c r="KGJ417" s="477"/>
      <c r="KGM417" s="477"/>
      <c r="KGR417" s="477"/>
      <c r="KGU417" s="477"/>
      <c r="KGZ417" s="477"/>
      <c r="KHC417" s="477"/>
      <c r="KHH417" s="477"/>
      <c r="KHK417" s="477"/>
      <c r="KHP417" s="477"/>
      <c r="KHS417" s="477"/>
      <c r="KHX417" s="477"/>
      <c r="KIA417" s="477"/>
      <c r="KIF417" s="477"/>
      <c r="KII417" s="477"/>
      <c r="KIN417" s="477"/>
      <c r="KIQ417" s="477"/>
      <c r="KIV417" s="477"/>
      <c r="KIY417" s="477"/>
      <c r="KJD417" s="477"/>
      <c r="KJG417" s="477"/>
      <c r="KJL417" s="477"/>
      <c r="KJO417" s="477"/>
      <c r="KJT417" s="477"/>
      <c r="KJW417" s="477"/>
      <c r="KKB417" s="477"/>
      <c r="KKE417" s="477"/>
      <c r="KKJ417" s="477"/>
      <c r="KKM417" s="477"/>
      <c r="KKR417" s="477"/>
      <c r="KKU417" s="477"/>
      <c r="KKZ417" s="477"/>
      <c r="KLC417" s="477"/>
      <c r="KLH417" s="477"/>
      <c r="KLK417" s="477"/>
      <c r="KLP417" s="477"/>
      <c r="KLS417" s="477"/>
      <c r="KLX417" s="477"/>
      <c r="KMA417" s="477"/>
      <c r="KMF417" s="477"/>
      <c r="KMI417" s="477"/>
      <c r="KMN417" s="477"/>
      <c r="KMQ417" s="477"/>
      <c r="KMV417" s="477"/>
      <c r="KMY417" s="477"/>
      <c r="KND417" s="477"/>
      <c r="KNG417" s="477"/>
      <c r="KNL417" s="477"/>
      <c r="KNO417" s="477"/>
      <c r="KNT417" s="477"/>
      <c r="KNW417" s="477"/>
      <c r="KOB417" s="477"/>
      <c r="KOE417" s="477"/>
      <c r="KOJ417" s="477"/>
      <c r="KOM417" s="477"/>
      <c r="KOR417" s="477"/>
      <c r="KOU417" s="477"/>
      <c r="KOZ417" s="477"/>
      <c r="KPC417" s="477"/>
      <c r="KPH417" s="477"/>
      <c r="KPK417" s="477"/>
      <c r="KPP417" s="477"/>
      <c r="KPS417" s="477"/>
      <c r="KPX417" s="477"/>
      <c r="KQA417" s="477"/>
      <c r="KQF417" s="477"/>
      <c r="KQI417" s="477"/>
      <c r="KQN417" s="477"/>
      <c r="KQQ417" s="477"/>
      <c r="KQV417" s="477"/>
      <c r="KQY417" s="477"/>
      <c r="KRD417" s="477"/>
      <c r="KRG417" s="477"/>
      <c r="KRL417" s="477"/>
      <c r="KRO417" s="477"/>
      <c r="KRT417" s="477"/>
      <c r="KRW417" s="477"/>
      <c r="KSB417" s="477"/>
      <c r="KSE417" s="477"/>
      <c r="KSJ417" s="477"/>
      <c r="KSM417" s="477"/>
      <c r="KSR417" s="477"/>
      <c r="KSU417" s="477"/>
      <c r="KSZ417" s="477"/>
      <c r="KTC417" s="477"/>
      <c r="KTH417" s="477"/>
      <c r="KTK417" s="477"/>
      <c r="KTP417" s="477"/>
      <c r="KTS417" s="477"/>
      <c r="KTX417" s="477"/>
      <c r="KUA417" s="477"/>
      <c r="KUF417" s="477"/>
      <c r="KUI417" s="477"/>
      <c r="KUN417" s="477"/>
      <c r="KUQ417" s="477"/>
      <c r="KUV417" s="477"/>
      <c r="KUY417" s="477"/>
      <c r="KVD417" s="477"/>
      <c r="KVG417" s="477"/>
      <c r="KVL417" s="477"/>
      <c r="KVO417" s="477"/>
      <c r="KVT417" s="477"/>
      <c r="KVW417" s="477"/>
      <c r="KWB417" s="477"/>
      <c r="KWE417" s="477"/>
      <c r="KWJ417" s="477"/>
      <c r="KWM417" s="477"/>
      <c r="KWR417" s="477"/>
      <c r="KWU417" s="477"/>
      <c r="KWZ417" s="477"/>
      <c r="KXC417" s="477"/>
      <c r="KXH417" s="477"/>
      <c r="KXK417" s="477"/>
      <c r="KXP417" s="477"/>
      <c r="KXS417" s="477"/>
      <c r="KXX417" s="477"/>
      <c r="KYA417" s="477"/>
      <c r="KYF417" s="477"/>
      <c r="KYI417" s="477"/>
      <c r="KYN417" s="477"/>
      <c r="KYQ417" s="477"/>
      <c r="KYV417" s="477"/>
      <c r="KYY417" s="477"/>
      <c r="KZD417" s="477"/>
      <c r="KZG417" s="477"/>
      <c r="KZL417" s="477"/>
      <c r="KZO417" s="477"/>
      <c r="KZT417" s="477"/>
      <c r="KZW417" s="477"/>
      <c r="LAB417" s="477"/>
      <c r="LAE417" s="477"/>
      <c r="LAJ417" s="477"/>
      <c r="LAM417" s="477"/>
      <c r="LAR417" s="477"/>
      <c r="LAU417" s="477"/>
      <c r="LAZ417" s="477"/>
      <c r="LBC417" s="477"/>
      <c r="LBH417" s="477"/>
      <c r="LBK417" s="477"/>
      <c r="LBP417" s="477"/>
      <c r="LBS417" s="477"/>
      <c r="LBX417" s="477"/>
      <c r="LCA417" s="477"/>
      <c r="LCF417" s="477"/>
      <c r="LCI417" s="477"/>
      <c r="LCN417" s="477"/>
      <c r="LCQ417" s="477"/>
      <c r="LCV417" s="477"/>
      <c r="LCY417" s="477"/>
      <c r="LDD417" s="477"/>
      <c r="LDG417" s="477"/>
      <c r="LDL417" s="477"/>
      <c r="LDO417" s="477"/>
      <c r="LDT417" s="477"/>
      <c r="LDW417" s="477"/>
      <c r="LEB417" s="477"/>
      <c r="LEE417" s="477"/>
      <c r="LEJ417" s="477"/>
      <c r="LEM417" s="477"/>
      <c r="LER417" s="477"/>
      <c r="LEU417" s="477"/>
      <c r="LEZ417" s="477"/>
      <c r="LFC417" s="477"/>
      <c r="LFH417" s="477"/>
      <c r="LFK417" s="477"/>
      <c r="LFP417" s="477"/>
      <c r="LFS417" s="477"/>
      <c r="LFX417" s="477"/>
      <c r="LGA417" s="477"/>
      <c r="LGF417" s="477"/>
      <c r="LGI417" s="477"/>
      <c r="LGN417" s="477"/>
      <c r="LGQ417" s="477"/>
      <c r="LGV417" s="477"/>
      <c r="LGY417" s="477"/>
      <c r="LHD417" s="477"/>
      <c r="LHG417" s="477"/>
      <c r="LHL417" s="477"/>
      <c r="LHO417" s="477"/>
      <c r="LHT417" s="477"/>
      <c r="LHW417" s="477"/>
      <c r="LIB417" s="477"/>
      <c r="LIE417" s="477"/>
      <c r="LIJ417" s="477"/>
      <c r="LIM417" s="477"/>
      <c r="LIR417" s="477"/>
      <c r="LIU417" s="477"/>
      <c r="LIZ417" s="477"/>
      <c r="LJC417" s="477"/>
      <c r="LJH417" s="477"/>
      <c r="LJK417" s="477"/>
      <c r="LJP417" s="477"/>
      <c r="LJS417" s="477"/>
      <c r="LJX417" s="477"/>
      <c r="LKA417" s="477"/>
      <c r="LKF417" s="477"/>
      <c r="LKI417" s="477"/>
      <c r="LKN417" s="477"/>
      <c r="LKQ417" s="477"/>
      <c r="LKV417" s="477"/>
      <c r="LKY417" s="477"/>
      <c r="LLD417" s="477"/>
      <c r="LLG417" s="477"/>
      <c r="LLL417" s="477"/>
      <c r="LLO417" s="477"/>
      <c r="LLT417" s="477"/>
      <c r="LLW417" s="477"/>
      <c r="LMB417" s="477"/>
      <c r="LME417" s="477"/>
      <c r="LMJ417" s="477"/>
      <c r="LMM417" s="477"/>
      <c r="LMR417" s="477"/>
      <c r="LMU417" s="477"/>
      <c r="LMZ417" s="477"/>
      <c r="LNC417" s="477"/>
      <c r="LNH417" s="477"/>
      <c r="LNK417" s="477"/>
      <c r="LNP417" s="477"/>
      <c r="LNS417" s="477"/>
      <c r="LNX417" s="477"/>
      <c r="LOA417" s="477"/>
      <c r="LOF417" s="477"/>
      <c r="LOI417" s="477"/>
      <c r="LON417" s="477"/>
      <c r="LOQ417" s="477"/>
      <c r="LOV417" s="477"/>
      <c r="LOY417" s="477"/>
      <c r="LPD417" s="477"/>
      <c r="LPG417" s="477"/>
      <c r="LPL417" s="477"/>
      <c r="LPO417" s="477"/>
      <c r="LPT417" s="477"/>
      <c r="LPW417" s="477"/>
      <c r="LQB417" s="477"/>
      <c r="LQE417" s="477"/>
      <c r="LQJ417" s="477"/>
      <c r="LQM417" s="477"/>
      <c r="LQR417" s="477"/>
      <c r="LQU417" s="477"/>
      <c r="LQZ417" s="477"/>
      <c r="LRC417" s="477"/>
      <c r="LRH417" s="477"/>
      <c r="LRK417" s="477"/>
      <c r="LRP417" s="477"/>
      <c r="LRS417" s="477"/>
      <c r="LRX417" s="477"/>
      <c r="LSA417" s="477"/>
      <c r="LSF417" s="477"/>
      <c r="LSI417" s="477"/>
      <c r="LSN417" s="477"/>
      <c r="LSQ417" s="477"/>
      <c r="LSV417" s="477"/>
      <c r="LSY417" s="477"/>
      <c r="LTD417" s="477"/>
      <c r="LTG417" s="477"/>
      <c r="LTL417" s="477"/>
      <c r="LTO417" s="477"/>
      <c r="LTT417" s="477"/>
      <c r="LTW417" s="477"/>
      <c r="LUB417" s="477"/>
      <c r="LUE417" s="477"/>
      <c r="LUJ417" s="477"/>
      <c r="LUM417" s="477"/>
      <c r="LUR417" s="477"/>
      <c r="LUU417" s="477"/>
      <c r="LUZ417" s="477"/>
      <c r="LVC417" s="477"/>
      <c r="LVH417" s="477"/>
      <c r="LVK417" s="477"/>
      <c r="LVP417" s="477"/>
      <c r="LVS417" s="477"/>
      <c r="LVX417" s="477"/>
      <c r="LWA417" s="477"/>
      <c r="LWF417" s="477"/>
      <c r="LWI417" s="477"/>
      <c r="LWN417" s="477"/>
      <c r="LWQ417" s="477"/>
      <c r="LWV417" s="477"/>
      <c r="LWY417" s="477"/>
      <c r="LXD417" s="477"/>
      <c r="LXG417" s="477"/>
      <c r="LXL417" s="477"/>
      <c r="LXO417" s="477"/>
      <c r="LXT417" s="477"/>
      <c r="LXW417" s="477"/>
      <c r="LYB417" s="477"/>
      <c r="LYE417" s="477"/>
      <c r="LYJ417" s="477"/>
      <c r="LYM417" s="477"/>
      <c r="LYR417" s="477"/>
      <c r="LYU417" s="477"/>
      <c r="LYZ417" s="477"/>
      <c r="LZC417" s="477"/>
      <c r="LZH417" s="477"/>
      <c r="LZK417" s="477"/>
      <c r="LZP417" s="477"/>
      <c r="LZS417" s="477"/>
      <c r="LZX417" s="477"/>
      <c r="MAA417" s="477"/>
      <c r="MAF417" s="477"/>
      <c r="MAI417" s="477"/>
      <c r="MAN417" s="477"/>
      <c r="MAQ417" s="477"/>
      <c r="MAV417" s="477"/>
      <c r="MAY417" s="477"/>
      <c r="MBD417" s="477"/>
      <c r="MBG417" s="477"/>
      <c r="MBL417" s="477"/>
      <c r="MBO417" s="477"/>
      <c r="MBT417" s="477"/>
      <c r="MBW417" s="477"/>
      <c r="MCB417" s="477"/>
      <c r="MCE417" s="477"/>
      <c r="MCJ417" s="477"/>
      <c r="MCM417" s="477"/>
      <c r="MCR417" s="477"/>
      <c r="MCU417" s="477"/>
      <c r="MCZ417" s="477"/>
      <c r="MDC417" s="477"/>
      <c r="MDH417" s="477"/>
      <c r="MDK417" s="477"/>
      <c r="MDP417" s="477"/>
      <c r="MDS417" s="477"/>
      <c r="MDX417" s="477"/>
      <c r="MEA417" s="477"/>
      <c r="MEF417" s="477"/>
      <c r="MEI417" s="477"/>
      <c r="MEN417" s="477"/>
      <c r="MEQ417" s="477"/>
      <c r="MEV417" s="477"/>
      <c r="MEY417" s="477"/>
      <c r="MFD417" s="477"/>
      <c r="MFG417" s="477"/>
      <c r="MFL417" s="477"/>
      <c r="MFO417" s="477"/>
      <c r="MFT417" s="477"/>
      <c r="MFW417" s="477"/>
      <c r="MGB417" s="477"/>
      <c r="MGE417" s="477"/>
      <c r="MGJ417" s="477"/>
      <c r="MGM417" s="477"/>
      <c r="MGR417" s="477"/>
      <c r="MGU417" s="477"/>
      <c r="MGZ417" s="477"/>
      <c r="MHC417" s="477"/>
      <c r="MHH417" s="477"/>
      <c r="MHK417" s="477"/>
      <c r="MHP417" s="477"/>
      <c r="MHS417" s="477"/>
      <c r="MHX417" s="477"/>
      <c r="MIA417" s="477"/>
      <c r="MIF417" s="477"/>
      <c r="MII417" s="477"/>
      <c r="MIN417" s="477"/>
      <c r="MIQ417" s="477"/>
      <c r="MIV417" s="477"/>
      <c r="MIY417" s="477"/>
      <c r="MJD417" s="477"/>
      <c r="MJG417" s="477"/>
      <c r="MJL417" s="477"/>
      <c r="MJO417" s="477"/>
      <c r="MJT417" s="477"/>
      <c r="MJW417" s="477"/>
      <c r="MKB417" s="477"/>
      <c r="MKE417" s="477"/>
      <c r="MKJ417" s="477"/>
      <c r="MKM417" s="477"/>
      <c r="MKR417" s="477"/>
      <c r="MKU417" s="477"/>
      <c r="MKZ417" s="477"/>
      <c r="MLC417" s="477"/>
      <c r="MLH417" s="477"/>
      <c r="MLK417" s="477"/>
      <c r="MLP417" s="477"/>
      <c r="MLS417" s="477"/>
      <c r="MLX417" s="477"/>
      <c r="MMA417" s="477"/>
      <c r="MMF417" s="477"/>
      <c r="MMI417" s="477"/>
      <c r="MMN417" s="477"/>
      <c r="MMQ417" s="477"/>
      <c r="MMV417" s="477"/>
      <c r="MMY417" s="477"/>
      <c r="MND417" s="477"/>
      <c r="MNG417" s="477"/>
      <c r="MNL417" s="477"/>
      <c r="MNO417" s="477"/>
      <c r="MNT417" s="477"/>
      <c r="MNW417" s="477"/>
      <c r="MOB417" s="477"/>
      <c r="MOE417" s="477"/>
      <c r="MOJ417" s="477"/>
      <c r="MOM417" s="477"/>
      <c r="MOR417" s="477"/>
      <c r="MOU417" s="477"/>
      <c r="MOZ417" s="477"/>
      <c r="MPC417" s="477"/>
      <c r="MPH417" s="477"/>
      <c r="MPK417" s="477"/>
      <c r="MPP417" s="477"/>
      <c r="MPS417" s="477"/>
      <c r="MPX417" s="477"/>
      <c r="MQA417" s="477"/>
      <c r="MQF417" s="477"/>
      <c r="MQI417" s="477"/>
      <c r="MQN417" s="477"/>
      <c r="MQQ417" s="477"/>
      <c r="MQV417" s="477"/>
      <c r="MQY417" s="477"/>
      <c r="MRD417" s="477"/>
      <c r="MRG417" s="477"/>
      <c r="MRL417" s="477"/>
      <c r="MRO417" s="477"/>
      <c r="MRT417" s="477"/>
      <c r="MRW417" s="477"/>
      <c r="MSB417" s="477"/>
      <c r="MSE417" s="477"/>
      <c r="MSJ417" s="477"/>
      <c r="MSM417" s="477"/>
      <c r="MSR417" s="477"/>
      <c r="MSU417" s="477"/>
      <c r="MSZ417" s="477"/>
      <c r="MTC417" s="477"/>
      <c r="MTH417" s="477"/>
      <c r="MTK417" s="477"/>
      <c r="MTP417" s="477"/>
      <c r="MTS417" s="477"/>
      <c r="MTX417" s="477"/>
      <c r="MUA417" s="477"/>
      <c r="MUF417" s="477"/>
      <c r="MUI417" s="477"/>
      <c r="MUN417" s="477"/>
      <c r="MUQ417" s="477"/>
      <c r="MUV417" s="477"/>
      <c r="MUY417" s="477"/>
      <c r="MVD417" s="477"/>
      <c r="MVG417" s="477"/>
      <c r="MVL417" s="477"/>
      <c r="MVO417" s="477"/>
      <c r="MVT417" s="477"/>
      <c r="MVW417" s="477"/>
      <c r="MWB417" s="477"/>
      <c r="MWE417" s="477"/>
      <c r="MWJ417" s="477"/>
      <c r="MWM417" s="477"/>
      <c r="MWR417" s="477"/>
      <c r="MWU417" s="477"/>
      <c r="MWZ417" s="477"/>
      <c r="MXC417" s="477"/>
      <c r="MXH417" s="477"/>
      <c r="MXK417" s="477"/>
      <c r="MXP417" s="477"/>
      <c r="MXS417" s="477"/>
      <c r="MXX417" s="477"/>
      <c r="MYA417" s="477"/>
      <c r="MYF417" s="477"/>
      <c r="MYI417" s="477"/>
      <c r="MYN417" s="477"/>
      <c r="MYQ417" s="477"/>
      <c r="MYV417" s="477"/>
      <c r="MYY417" s="477"/>
      <c r="MZD417" s="477"/>
      <c r="MZG417" s="477"/>
      <c r="MZL417" s="477"/>
      <c r="MZO417" s="477"/>
      <c r="MZT417" s="477"/>
      <c r="MZW417" s="477"/>
      <c r="NAB417" s="477"/>
      <c r="NAE417" s="477"/>
      <c r="NAJ417" s="477"/>
      <c r="NAM417" s="477"/>
      <c r="NAR417" s="477"/>
      <c r="NAU417" s="477"/>
      <c r="NAZ417" s="477"/>
      <c r="NBC417" s="477"/>
      <c r="NBH417" s="477"/>
      <c r="NBK417" s="477"/>
      <c r="NBP417" s="477"/>
      <c r="NBS417" s="477"/>
      <c r="NBX417" s="477"/>
      <c r="NCA417" s="477"/>
      <c r="NCF417" s="477"/>
      <c r="NCI417" s="477"/>
      <c r="NCN417" s="477"/>
      <c r="NCQ417" s="477"/>
      <c r="NCV417" s="477"/>
      <c r="NCY417" s="477"/>
      <c r="NDD417" s="477"/>
      <c r="NDG417" s="477"/>
      <c r="NDL417" s="477"/>
      <c r="NDO417" s="477"/>
      <c r="NDT417" s="477"/>
      <c r="NDW417" s="477"/>
      <c r="NEB417" s="477"/>
      <c r="NEE417" s="477"/>
      <c r="NEJ417" s="477"/>
      <c r="NEM417" s="477"/>
      <c r="NER417" s="477"/>
      <c r="NEU417" s="477"/>
      <c r="NEZ417" s="477"/>
      <c r="NFC417" s="477"/>
      <c r="NFH417" s="477"/>
      <c r="NFK417" s="477"/>
      <c r="NFP417" s="477"/>
      <c r="NFS417" s="477"/>
      <c r="NFX417" s="477"/>
      <c r="NGA417" s="477"/>
      <c r="NGF417" s="477"/>
      <c r="NGI417" s="477"/>
      <c r="NGN417" s="477"/>
      <c r="NGQ417" s="477"/>
      <c r="NGV417" s="477"/>
      <c r="NGY417" s="477"/>
      <c r="NHD417" s="477"/>
      <c r="NHG417" s="477"/>
      <c r="NHL417" s="477"/>
      <c r="NHO417" s="477"/>
      <c r="NHT417" s="477"/>
      <c r="NHW417" s="477"/>
      <c r="NIB417" s="477"/>
      <c r="NIE417" s="477"/>
      <c r="NIJ417" s="477"/>
      <c r="NIM417" s="477"/>
      <c r="NIR417" s="477"/>
      <c r="NIU417" s="477"/>
      <c r="NIZ417" s="477"/>
      <c r="NJC417" s="477"/>
      <c r="NJH417" s="477"/>
      <c r="NJK417" s="477"/>
      <c r="NJP417" s="477"/>
      <c r="NJS417" s="477"/>
      <c r="NJX417" s="477"/>
      <c r="NKA417" s="477"/>
      <c r="NKF417" s="477"/>
      <c r="NKI417" s="477"/>
      <c r="NKN417" s="477"/>
      <c r="NKQ417" s="477"/>
      <c r="NKV417" s="477"/>
      <c r="NKY417" s="477"/>
      <c r="NLD417" s="477"/>
      <c r="NLG417" s="477"/>
      <c r="NLL417" s="477"/>
      <c r="NLO417" s="477"/>
      <c r="NLT417" s="477"/>
      <c r="NLW417" s="477"/>
      <c r="NMB417" s="477"/>
      <c r="NME417" s="477"/>
      <c r="NMJ417" s="477"/>
      <c r="NMM417" s="477"/>
      <c r="NMR417" s="477"/>
      <c r="NMU417" s="477"/>
      <c r="NMZ417" s="477"/>
      <c r="NNC417" s="477"/>
      <c r="NNH417" s="477"/>
      <c r="NNK417" s="477"/>
      <c r="NNP417" s="477"/>
      <c r="NNS417" s="477"/>
      <c r="NNX417" s="477"/>
      <c r="NOA417" s="477"/>
      <c r="NOF417" s="477"/>
      <c r="NOI417" s="477"/>
      <c r="NON417" s="477"/>
      <c r="NOQ417" s="477"/>
      <c r="NOV417" s="477"/>
      <c r="NOY417" s="477"/>
      <c r="NPD417" s="477"/>
      <c r="NPG417" s="477"/>
      <c r="NPL417" s="477"/>
      <c r="NPO417" s="477"/>
      <c r="NPT417" s="477"/>
      <c r="NPW417" s="477"/>
      <c r="NQB417" s="477"/>
      <c r="NQE417" s="477"/>
      <c r="NQJ417" s="477"/>
      <c r="NQM417" s="477"/>
      <c r="NQR417" s="477"/>
      <c r="NQU417" s="477"/>
      <c r="NQZ417" s="477"/>
      <c r="NRC417" s="477"/>
      <c r="NRH417" s="477"/>
      <c r="NRK417" s="477"/>
      <c r="NRP417" s="477"/>
      <c r="NRS417" s="477"/>
      <c r="NRX417" s="477"/>
      <c r="NSA417" s="477"/>
      <c r="NSF417" s="477"/>
      <c r="NSI417" s="477"/>
      <c r="NSN417" s="477"/>
      <c r="NSQ417" s="477"/>
      <c r="NSV417" s="477"/>
      <c r="NSY417" s="477"/>
      <c r="NTD417" s="477"/>
      <c r="NTG417" s="477"/>
      <c r="NTL417" s="477"/>
      <c r="NTO417" s="477"/>
      <c r="NTT417" s="477"/>
      <c r="NTW417" s="477"/>
      <c r="NUB417" s="477"/>
      <c r="NUE417" s="477"/>
      <c r="NUJ417" s="477"/>
      <c r="NUM417" s="477"/>
      <c r="NUR417" s="477"/>
      <c r="NUU417" s="477"/>
      <c r="NUZ417" s="477"/>
      <c r="NVC417" s="477"/>
      <c r="NVH417" s="477"/>
      <c r="NVK417" s="477"/>
      <c r="NVP417" s="477"/>
      <c r="NVS417" s="477"/>
      <c r="NVX417" s="477"/>
      <c r="NWA417" s="477"/>
      <c r="NWF417" s="477"/>
      <c r="NWI417" s="477"/>
      <c r="NWN417" s="477"/>
      <c r="NWQ417" s="477"/>
      <c r="NWV417" s="477"/>
      <c r="NWY417" s="477"/>
      <c r="NXD417" s="477"/>
      <c r="NXG417" s="477"/>
      <c r="NXL417" s="477"/>
      <c r="NXO417" s="477"/>
      <c r="NXT417" s="477"/>
      <c r="NXW417" s="477"/>
      <c r="NYB417" s="477"/>
      <c r="NYE417" s="477"/>
      <c r="NYJ417" s="477"/>
      <c r="NYM417" s="477"/>
      <c r="NYR417" s="477"/>
      <c r="NYU417" s="477"/>
      <c r="NYZ417" s="477"/>
      <c r="NZC417" s="477"/>
      <c r="NZH417" s="477"/>
      <c r="NZK417" s="477"/>
      <c r="NZP417" s="477"/>
      <c r="NZS417" s="477"/>
      <c r="NZX417" s="477"/>
      <c r="OAA417" s="477"/>
      <c r="OAF417" s="477"/>
      <c r="OAI417" s="477"/>
      <c r="OAN417" s="477"/>
      <c r="OAQ417" s="477"/>
      <c r="OAV417" s="477"/>
      <c r="OAY417" s="477"/>
      <c r="OBD417" s="477"/>
      <c r="OBG417" s="477"/>
      <c r="OBL417" s="477"/>
      <c r="OBO417" s="477"/>
      <c r="OBT417" s="477"/>
      <c r="OBW417" s="477"/>
      <c r="OCB417" s="477"/>
      <c r="OCE417" s="477"/>
      <c r="OCJ417" s="477"/>
      <c r="OCM417" s="477"/>
      <c r="OCR417" s="477"/>
      <c r="OCU417" s="477"/>
      <c r="OCZ417" s="477"/>
      <c r="ODC417" s="477"/>
      <c r="ODH417" s="477"/>
      <c r="ODK417" s="477"/>
      <c r="ODP417" s="477"/>
      <c r="ODS417" s="477"/>
      <c r="ODX417" s="477"/>
      <c r="OEA417" s="477"/>
      <c r="OEF417" s="477"/>
      <c r="OEI417" s="477"/>
      <c r="OEN417" s="477"/>
      <c r="OEQ417" s="477"/>
      <c r="OEV417" s="477"/>
      <c r="OEY417" s="477"/>
      <c r="OFD417" s="477"/>
      <c r="OFG417" s="477"/>
      <c r="OFL417" s="477"/>
      <c r="OFO417" s="477"/>
      <c r="OFT417" s="477"/>
      <c r="OFW417" s="477"/>
      <c r="OGB417" s="477"/>
      <c r="OGE417" s="477"/>
      <c r="OGJ417" s="477"/>
      <c r="OGM417" s="477"/>
      <c r="OGR417" s="477"/>
      <c r="OGU417" s="477"/>
      <c r="OGZ417" s="477"/>
      <c r="OHC417" s="477"/>
      <c r="OHH417" s="477"/>
      <c r="OHK417" s="477"/>
      <c r="OHP417" s="477"/>
      <c r="OHS417" s="477"/>
      <c r="OHX417" s="477"/>
      <c r="OIA417" s="477"/>
      <c r="OIF417" s="477"/>
      <c r="OII417" s="477"/>
      <c r="OIN417" s="477"/>
      <c r="OIQ417" s="477"/>
      <c r="OIV417" s="477"/>
      <c r="OIY417" s="477"/>
      <c r="OJD417" s="477"/>
      <c r="OJG417" s="477"/>
      <c r="OJL417" s="477"/>
      <c r="OJO417" s="477"/>
      <c r="OJT417" s="477"/>
      <c r="OJW417" s="477"/>
      <c r="OKB417" s="477"/>
      <c r="OKE417" s="477"/>
      <c r="OKJ417" s="477"/>
      <c r="OKM417" s="477"/>
      <c r="OKR417" s="477"/>
      <c r="OKU417" s="477"/>
      <c r="OKZ417" s="477"/>
      <c r="OLC417" s="477"/>
      <c r="OLH417" s="477"/>
      <c r="OLK417" s="477"/>
      <c r="OLP417" s="477"/>
      <c r="OLS417" s="477"/>
      <c r="OLX417" s="477"/>
      <c r="OMA417" s="477"/>
      <c r="OMF417" s="477"/>
      <c r="OMI417" s="477"/>
      <c r="OMN417" s="477"/>
      <c r="OMQ417" s="477"/>
      <c r="OMV417" s="477"/>
      <c r="OMY417" s="477"/>
      <c r="OND417" s="477"/>
      <c r="ONG417" s="477"/>
      <c r="ONL417" s="477"/>
      <c r="ONO417" s="477"/>
      <c r="ONT417" s="477"/>
      <c r="ONW417" s="477"/>
      <c r="OOB417" s="477"/>
      <c r="OOE417" s="477"/>
      <c r="OOJ417" s="477"/>
      <c r="OOM417" s="477"/>
      <c r="OOR417" s="477"/>
      <c r="OOU417" s="477"/>
      <c r="OOZ417" s="477"/>
      <c r="OPC417" s="477"/>
      <c r="OPH417" s="477"/>
      <c r="OPK417" s="477"/>
      <c r="OPP417" s="477"/>
      <c r="OPS417" s="477"/>
      <c r="OPX417" s="477"/>
      <c r="OQA417" s="477"/>
      <c r="OQF417" s="477"/>
      <c r="OQI417" s="477"/>
      <c r="OQN417" s="477"/>
      <c r="OQQ417" s="477"/>
      <c r="OQV417" s="477"/>
      <c r="OQY417" s="477"/>
      <c r="ORD417" s="477"/>
      <c r="ORG417" s="477"/>
      <c r="ORL417" s="477"/>
      <c r="ORO417" s="477"/>
      <c r="ORT417" s="477"/>
      <c r="ORW417" s="477"/>
      <c r="OSB417" s="477"/>
      <c r="OSE417" s="477"/>
      <c r="OSJ417" s="477"/>
      <c r="OSM417" s="477"/>
      <c r="OSR417" s="477"/>
      <c r="OSU417" s="477"/>
      <c r="OSZ417" s="477"/>
      <c r="OTC417" s="477"/>
      <c r="OTH417" s="477"/>
      <c r="OTK417" s="477"/>
      <c r="OTP417" s="477"/>
      <c r="OTS417" s="477"/>
      <c r="OTX417" s="477"/>
      <c r="OUA417" s="477"/>
      <c r="OUF417" s="477"/>
      <c r="OUI417" s="477"/>
      <c r="OUN417" s="477"/>
      <c r="OUQ417" s="477"/>
      <c r="OUV417" s="477"/>
      <c r="OUY417" s="477"/>
      <c r="OVD417" s="477"/>
      <c r="OVG417" s="477"/>
      <c r="OVL417" s="477"/>
      <c r="OVO417" s="477"/>
      <c r="OVT417" s="477"/>
      <c r="OVW417" s="477"/>
      <c r="OWB417" s="477"/>
      <c r="OWE417" s="477"/>
      <c r="OWJ417" s="477"/>
      <c r="OWM417" s="477"/>
      <c r="OWR417" s="477"/>
      <c r="OWU417" s="477"/>
      <c r="OWZ417" s="477"/>
      <c r="OXC417" s="477"/>
      <c r="OXH417" s="477"/>
      <c r="OXK417" s="477"/>
      <c r="OXP417" s="477"/>
      <c r="OXS417" s="477"/>
      <c r="OXX417" s="477"/>
      <c r="OYA417" s="477"/>
      <c r="OYF417" s="477"/>
      <c r="OYI417" s="477"/>
      <c r="OYN417" s="477"/>
      <c r="OYQ417" s="477"/>
      <c r="OYV417" s="477"/>
      <c r="OYY417" s="477"/>
      <c r="OZD417" s="477"/>
      <c r="OZG417" s="477"/>
      <c r="OZL417" s="477"/>
      <c r="OZO417" s="477"/>
      <c r="OZT417" s="477"/>
      <c r="OZW417" s="477"/>
      <c r="PAB417" s="477"/>
      <c r="PAE417" s="477"/>
      <c r="PAJ417" s="477"/>
      <c r="PAM417" s="477"/>
      <c r="PAR417" s="477"/>
      <c r="PAU417" s="477"/>
      <c r="PAZ417" s="477"/>
      <c r="PBC417" s="477"/>
      <c r="PBH417" s="477"/>
      <c r="PBK417" s="477"/>
      <c r="PBP417" s="477"/>
      <c r="PBS417" s="477"/>
      <c r="PBX417" s="477"/>
      <c r="PCA417" s="477"/>
      <c r="PCF417" s="477"/>
      <c r="PCI417" s="477"/>
      <c r="PCN417" s="477"/>
      <c r="PCQ417" s="477"/>
      <c r="PCV417" s="477"/>
      <c r="PCY417" s="477"/>
      <c r="PDD417" s="477"/>
      <c r="PDG417" s="477"/>
      <c r="PDL417" s="477"/>
      <c r="PDO417" s="477"/>
      <c r="PDT417" s="477"/>
      <c r="PDW417" s="477"/>
      <c r="PEB417" s="477"/>
      <c r="PEE417" s="477"/>
      <c r="PEJ417" s="477"/>
      <c r="PEM417" s="477"/>
      <c r="PER417" s="477"/>
      <c r="PEU417" s="477"/>
      <c r="PEZ417" s="477"/>
      <c r="PFC417" s="477"/>
      <c r="PFH417" s="477"/>
      <c r="PFK417" s="477"/>
      <c r="PFP417" s="477"/>
      <c r="PFS417" s="477"/>
      <c r="PFX417" s="477"/>
      <c r="PGA417" s="477"/>
      <c r="PGF417" s="477"/>
      <c r="PGI417" s="477"/>
      <c r="PGN417" s="477"/>
      <c r="PGQ417" s="477"/>
      <c r="PGV417" s="477"/>
      <c r="PGY417" s="477"/>
      <c r="PHD417" s="477"/>
      <c r="PHG417" s="477"/>
      <c r="PHL417" s="477"/>
      <c r="PHO417" s="477"/>
      <c r="PHT417" s="477"/>
      <c r="PHW417" s="477"/>
      <c r="PIB417" s="477"/>
      <c r="PIE417" s="477"/>
      <c r="PIJ417" s="477"/>
      <c r="PIM417" s="477"/>
      <c r="PIR417" s="477"/>
      <c r="PIU417" s="477"/>
      <c r="PIZ417" s="477"/>
      <c r="PJC417" s="477"/>
      <c r="PJH417" s="477"/>
      <c r="PJK417" s="477"/>
      <c r="PJP417" s="477"/>
      <c r="PJS417" s="477"/>
      <c r="PJX417" s="477"/>
      <c r="PKA417" s="477"/>
      <c r="PKF417" s="477"/>
      <c r="PKI417" s="477"/>
      <c r="PKN417" s="477"/>
      <c r="PKQ417" s="477"/>
      <c r="PKV417" s="477"/>
      <c r="PKY417" s="477"/>
      <c r="PLD417" s="477"/>
      <c r="PLG417" s="477"/>
      <c r="PLL417" s="477"/>
      <c r="PLO417" s="477"/>
      <c r="PLT417" s="477"/>
      <c r="PLW417" s="477"/>
      <c r="PMB417" s="477"/>
      <c r="PME417" s="477"/>
      <c r="PMJ417" s="477"/>
      <c r="PMM417" s="477"/>
      <c r="PMR417" s="477"/>
      <c r="PMU417" s="477"/>
      <c r="PMZ417" s="477"/>
      <c r="PNC417" s="477"/>
      <c r="PNH417" s="477"/>
      <c r="PNK417" s="477"/>
      <c r="PNP417" s="477"/>
      <c r="PNS417" s="477"/>
      <c r="PNX417" s="477"/>
      <c r="POA417" s="477"/>
      <c r="POF417" s="477"/>
      <c r="POI417" s="477"/>
      <c r="PON417" s="477"/>
      <c r="POQ417" s="477"/>
      <c r="POV417" s="477"/>
      <c r="POY417" s="477"/>
      <c r="PPD417" s="477"/>
      <c r="PPG417" s="477"/>
      <c r="PPL417" s="477"/>
      <c r="PPO417" s="477"/>
      <c r="PPT417" s="477"/>
      <c r="PPW417" s="477"/>
      <c r="PQB417" s="477"/>
      <c r="PQE417" s="477"/>
      <c r="PQJ417" s="477"/>
      <c r="PQM417" s="477"/>
      <c r="PQR417" s="477"/>
      <c r="PQU417" s="477"/>
      <c r="PQZ417" s="477"/>
      <c r="PRC417" s="477"/>
      <c r="PRH417" s="477"/>
      <c r="PRK417" s="477"/>
      <c r="PRP417" s="477"/>
      <c r="PRS417" s="477"/>
      <c r="PRX417" s="477"/>
      <c r="PSA417" s="477"/>
      <c r="PSF417" s="477"/>
      <c r="PSI417" s="477"/>
      <c r="PSN417" s="477"/>
      <c r="PSQ417" s="477"/>
      <c r="PSV417" s="477"/>
      <c r="PSY417" s="477"/>
      <c r="PTD417" s="477"/>
      <c r="PTG417" s="477"/>
      <c r="PTL417" s="477"/>
      <c r="PTO417" s="477"/>
      <c r="PTT417" s="477"/>
      <c r="PTW417" s="477"/>
      <c r="PUB417" s="477"/>
      <c r="PUE417" s="477"/>
      <c r="PUJ417" s="477"/>
      <c r="PUM417" s="477"/>
      <c r="PUR417" s="477"/>
      <c r="PUU417" s="477"/>
      <c r="PUZ417" s="477"/>
      <c r="PVC417" s="477"/>
      <c r="PVH417" s="477"/>
      <c r="PVK417" s="477"/>
      <c r="PVP417" s="477"/>
      <c r="PVS417" s="477"/>
      <c r="PVX417" s="477"/>
      <c r="PWA417" s="477"/>
      <c r="PWF417" s="477"/>
      <c r="PWI417" s="477"/>
      <c r="PWN417" s="477"/>
      <c r="PWQ417" s="477"/>
      <c r="PWV417" s="477"/>
      <c r="PWY417" s="477"/>
      <c r="PXD417" s="477"/>
      <c r="PXG417" s="477"/>
      <c r="PXL417" s="477"/>
      <c r="PXO417" s="477"/>
      <c r="PXT417" s="477"/>
      <c r="PXW417" s="477"/>
      <c r="PYB417" s="477"/>
      <c r="PYE417" s="477"/>
      <c r="PYJ417" s="477"/>
      <c r="PYM417" s="477"/>
      <c r="PYR417" s="477"/>
      <c r="PYU417" s="477"/>
      <c r="PYZ417" s="477"/>
      <c r="PZC417" s="477"/>
      <c r="PZH417" s="477"/>
      <c r="PZK417" s="477"/>
      <c r="PZP417" s="477"/>
      <c r="PZS417" s="477"/>
      <c r="PZX417" s="477"/>
      <c r="QAA417" s="477"/>
      <c r="QAF417" s="477"/>
      <c r="QAI417" s="477"/>
      <c r="QAN417" s="477"/>
      <c r="QAQ417" s="477"/>
      <c r="QAV417" s="477"/>
      <c r="QAY417" s="477"/>
      <c r="QBD417" s="477"/>
      <c r="QBG417" s="477"/>
      <c r="QBL417" s="477"/>
      <c r="QBO417" s="477"/>
      <c r="QBT417" s="477"/>
      <c r="QBW417" s="477"/>
      <c r="QCB417" s="477"/>
      <c r="QCE417" s="477"/>
      <c r="QCJ417" s="477"/>
      <c r="QCM417" s="477"/>
      <c r="QCR417" s="477"/>
      <c r="QCU417" s="477"/>
      <c r="QCZ417" s="477"/>
      <c r="QDC417" s="477"/>
      <c r="QDH417" s="477"/>
      <c r="QDK417" s="477"/>
      <c r="QDP417" s="477"/>
      <c r="QDS417" s="477"/>
      <c r="QDX417" s="477"/>
      <c r="QEA417" s="477"/>
      <c r="QEF417" s="477"/>
      <c r="QEI417" s="477"/>
      <c r="QEN417" s="477"/>
      <c r="QEQ417" s="477"/>
      <c r="QEV417" s="477"/>
      <c r="QEY417" s="477"/>
      <c r="QFD417" s="477"/>
      <c r="QFG417" s="477"/>
      <c r="QFL417" s="477"/>
      <c r="QFO417" s="477"/>
      <c r="QFT417" s="477"/>
      <c r="QFW417" s="477"/>
      <c r="QGB417" s="477"/>
      <c r="QGE417" s="477"/>
      <c r="QGJ417" s="477"/>
      <c r="QGM417" s="477"/>
      <c r="QGR417" s="477"/>
      <c r="QGU417" s="477"/>
      <c r="QGZ417" s="477"/>
      <c r="QHC417" s="477"/>
      <c r="QHH417" s="477"/>
      <c r="QHK417" s="477"/>
      <c r="QHP417" s="477"/>
      <c r="QHS417" s="477"/>
      <c r="QHX417" s="477"/>
      <c r="QIA417" s="477"/>
      <c r="QIF417" s="477"/>
      <c r="QII417" s="477"/>
      <c r="QIN417" s="477"/>
      <c r="QIQ417" s="477"/>
      <c r="QIV417" s="477"/>
      <c r="QIY417" s="477"/>
      <c r="QJD417" s="477"/>
      <c r="QJG417" s="477"/>
      <c r="QJL417" s="477"/>
      <c r="QJO417" s="477"/>
      <c r="QJT417" s="477"/>
      <c r="QJW417" s="477"/>
      <c r="QKB417" s="477"/>
      <c r="QKE417" s="477"/>
      <c r="QKJ417" s="477"/>
      <c r="QKM417" s="477"/>
      <c r="QKR417" s="477"/>
      <c r="QKU417" s="477"/>
      <c r="QKZ417" s="477"/>
      <c r="QLC417" s="477"/>
      <c r="QLH417" s="477"/>
      <c r="QLK417" s="477"/>
      <c r="QLP417" s="477"/>
      <c r="QLS417" s="477"/>
      <c r="QLX417" s="477"/>
      <c r="QMA417" s="477"/>
      <c r="QMF417" s="477"/>
      <c r="QMI417" s="477"/>
      <c r="QMN417" s="477"/>
      <c r="QMQ417" s="477"/>
      <c r="QMV417" s="477"/>
      <c r="QMY417" s="477"/>
      <c r="QND417" s="477"/>
      <c r="QNG417" s="477"/>
      <c r="QNL417" s="477"/>
      <c r="QNO417" s="477"/>
      <c r="QNT417" s="477"/>
      <c r="QNW417" s="477"/>
      <c r="QOB417" s="477"/>
      <c r="QOE417" s="477"/>
      <c r="QOJ417" s="477"/>
      <c r="QOM417" s="477"/>
      <c r="QOR417" s="477"/>
      <c r="QOU417" s="477"/>
      <c r="QOZ417" s="477"/>
      <c r="QPC417" s="477"/>
      <c r="QPH417" s="477"/>
      <c r="QPK417" s="477"/>
      <c r="QPP417" s="477"/>
      <c r="QPS417" s="477"/>
      <c r="QPX417" s="477"/>
      <c r="QQA417" s="477"/>
      <c r="QQF417" s="477"/>
      <c r="QQI417" s="477"/>
      <c r="QQN417" s="477"/>
      <c r="QQQ417" s="477"/>
      <c r="QQV417" s="477"/>
      <c r="QQY417" s="477"/>
      <c r="QRD417" s="477"/>
      <c r="QRG417" s="477"/>
      <c r="QRL417" s="477"/>
      <c r="QRO417" s="477"/>
      <c r="QRT417" s="477"/>
      <c r="QRW417" s="477"/>
      <c r="QSB417" s="477"/>
      <c r="QSE417" s="477"/>
      <c r="QSJ417" s="477"/>
      <c r="QSM417" s="477"/>
      <c r="QSR417" s="477"/>
      <c r="QSU417" s="477"/>
      <c r="QSZ417" s="477"/>
      <c r="QTC417" s="477"/>
      <c r="QTH417" s="477"/>
      <c r="QTK417" s="477"/>
      <c r="QTP417" s="477"/>
      <c r="QTS417" s="477"/>
      <c r="QTX417" s="477"/>
      <c r="QUA417" s="477"/>
      <c r="QUF417" s="477"/>
      <c r="QUI417" s="477"/>
      <c r="QUN417" s="477"/>
      <c r="QUQ417" s="477"/>
      <c r="QUV417" s="477"/>
      <c r="QUY417" s="477"/>
      <c r="QVD417" s="477"/>
      <c r="QVG417" s="477"/>
      <c r="QVL417" s="477"/>
      <c r="QVO417" s="477"/>
      <c r="QVT417" s="477"/>
      <c r="QVW417" s="477"/>
      <c r="QWB417" s="477"/>
      <c r="QWE417" s="477"/>
      <c r="QWJ417" s="477"/>
      <c r="QWM417" s="477"/>
      <c r="QWR417" s="477"/>
      <c r="QWU417" s="477"/>
      <c r="QWZ417" s="477"/>
      <c r="QXC417" s="477"/>
      <c r="QXH417" s="477"/>
      <c r="QXK417" s="477"/>
      <c r="QXP417" s="477"/>
      <c r="QXS417" s="477"/>
      <c r="QXX417" s="477"/>
      <c r="QYA417" s="477"/>
      <c r="QYF417" s="477"/>
      <c r="QYI417" s="477"/>
      <c r="QYN417" s="477"/>
      <c r="QYQ417" s="477"/>
      <c r="QYV417" s="477"/>
      <c r="QYY417" s="477"/>
      <c r="QZD417" s="477"/>
      <c r="QZG417" s="477"/>
      <c r="QZL417" s="477"/>
      <c r="QZO417" s="477"/>
      <c r="QZT417" s="477"/>
      <c r="QZW417" s="477"/>
      <c r="RAB417" s="477"/>
      <c r="RAE417" s="477"/>
      <c r="RAJ417" s="477"/>
      <c r="RAM417" s="477"/>
      <c r="RAR417" s="477"/>
      <c r="RAU417" s="477"/>
      <c r="RAZ417" s="477"/>
      <c r="RBC417" s="477"/>
      <c r="RBH417" s="477"/>
      <c r="RBK417" s="477"/>
      <c r="RBP417" s="477"/>
      <c r="RBS417" s="477"/>
      <c r="RBX417" s="477"/>
      <c r="RCA417" s="477"/>
      <c r="RCF417" s="477"/>
      <c r="RCI417" s="477"/>
      <c r="RCN417" s="477"/>
      <c r="RCQ417" s="477"/>
      <c r="RCV417" s="477"/>
      <c r="RCY417" s="477"/>
      <c r="RDD417" s="477"/>
      <c r="RDG417" s="477"/>
      <c r="RDL417" s="477"/>
      <c r="RDO417" s="477"/>
      <c r="RDT417" s="477"/>
      <c r="RDW417" s="477"/>
      <c r="REB417" s="477"/>
      <c r="REE417" s="477"/>
      <c r="REJ417" s="477"/>
      <c r="REM417" s="477"/>
      <c r="RER417" s="477"/>
      <c r="REU417" s="477"/>
      <c r="REZ417" s="477"/>
      <c r="RFC417" s="477"/>
      <c r="RFH417" s="477"/>
      <c r="RFK417" s="477"/>
      <c r="RFP417" s="477"/>
      <c r="RFS417" s="477"/>
      <c r="RFX417" s="477"/>
      <c r="RGA417" s="477"/>
      <c r="RGF417" s="477"/>
      <c r="RGI417" s="477"/>
      <c r="RGN417" s="477"/>
      <c r="RGQ417" s="477"/>
      <c r="RGV417" s="477"/>
      <c r="RGY417" s="477"/>
      <c r="RHD417" s="477"/>
      <c r="RHG417" s="477"/>
      <c r="RHL417" s="477"/>
      <c r="RHO417" s="477"/>
      <c r="RHT417" s="477"/>
      <c r="RHW417" s="477"/>
      <c r="RIB417" s="477"/>
      <c r="RIE417" s="477"/>
      <c r="RIJ417" s="477"/>
      <c r="RIM417" s="477"/>
      <c r="RIR417" s="477"/>
      <c r="RIU417" s="477"/>
      <c r="RIZ417" s="477"/>
      <c r="RJC417" s="477"/>
      <c r="RJH417" s="477"/>
      <c r="RJK417" s="477"/>
      <c r="RJP417" s="477"/>
      <c r="RJS417" s="477"/>
      <c r="RJX417" s="477"/>
      <c r="RKA417" s="477"/>
      <c r="RKF417" s="477"/>
      <c r="RKI417" s="477"/>
      <c r="RKN417" s="477"/>
      <c r="RKQ417" s="477"/>
      <c r="RKV417" s="477"/>
      <c r="RKY417" s="477"/>
      <c r="RLD417" s="477"/>
      <c r="RLG417" s="477"/>
      <c r="RLL417" s="477"/>
      <c r="RLO417" s="477"/>
      <c r="RLT417" s="477"/>
      <c r="RLW417" s="477"/>
      <c r="RMB417" s="477"/>
      <c r="RME417" s="477"/>
      <c r="RMJ417" s="477"/>
      <c r="RMM417" s="477"/>
      <c r="RMR417" s="477"/>
      <c r="RMU417" s="477"/>
      <c r="RMZ417" s="477"/>
      <c r="RNC417" s="477"/>
      <c r="RNH417" s="477"/>
      <c r="RNK417" s="477"/>
      <c r="RNP417" s="477"/>
      <c r="RNS417" s="477"/>
      <c r="RNX417" s="477"/>
      <c r="ROA417" s="477"/>
      <c r="ROF417" s="477"/>
      <c r="ROI417" s="477"/>
      <c r="RON417" s="477"/>
      <c r="ROQ417" s="477"/>
      <c r="ROV417" s="477"/>
      <c r="ROY417" s="477"/>
      <c r="RPD417" s="477"/>
      <c r="RPG417" s="477"/>
      <c r="RPL417" s="477"/>
      <c r="RPO417" s="477"/>
      <c r="RPT417" s="477"/>
      <c r="RPW417" s="477"/>
      <c r="RQB417" s="477"/>
      <c r="RQE417" s="477"/>
      <c r="RQJ417" s="477"/>
      <c r="RQM417" s="477"/>
      <c r="RQR417" s="477"/>
      <c r="RQU417" s="477"/>
      <c r="RQZ417" s="477"/>
      <c r="RRC417" s="477"/>
      <c r="RRH417" s="477"/>
      <c r="RRK417" s="477"/>
      <c r="RRP417" s="477"/>
      <c r="RRS417" s="477"/>
      <c r="RRX417" s="477"/>
      <c r="RSA417" s="477"/>
      <c r="RSF417" s="477"/>
      <c r="RSI417" s="477"/>
      <c r="RSN417" s="477"/>
      <c r="RSQ417" s="477"/>
      <c r="RSV417" s="477"/>
      <c r="RSY417" s="477"/>
      <c r="RTD417" s="477"/>
      <c r="RTG417" s="477"/>
      <c r="RTL417" s="477"/>
      <c r="RTO417" s="477"/>
      <c r="RTT417" s="477"/>
      <c r="RTW417" s="477"/>
      <c r="RUB417" s="477"/>
      <c r="RUE417" s="477"/>
      <c r="RUJ417" s="477"/>
      <c r="RUM417" s="477"/>
      <c r="RUR417" s="477"/>
      <c r="RUU417" s="477"/>
      <c r="RUZ417" s="477"/>
      <c r="RVC417" s="477"/>
      <c r="RVH417" s="477"/>
      <c r="RVK417" s="477"/>
      <c r="RVP417" s="477"/>
      <c r="RVS417" s="477"/>
      <c r="RVX417" s="477"/>
      <c r="RWA417" s="477"/>
      <c r="RWF417" s="477"/>
      <c r="RWI417" s="477"/>
      <c r="RWN417" s="477"/>
      <c r="RWQ417" s="477"/>
      <c r="RWV417" s="477"/>
      <c r="RWY417" s="477"/>
      <c r="RXD417" s="477"/>
      <c r="RXG417" s="477"/>
      <c r="RXL417" s="477"/>
      <c r="RXO417" s="477"/>
      <c r="RXT417" s="477"/>
      <c r="RXW417" s="477"/>
      <c r="RYB417" s="477"/>
      <c r="RYE417" s="477"/>
      <c r="RYJ417" s="477"/>
      <c r="RYM417" s="477"/>
      <c r="RYR417" s="477"/>
      <c r="RYU417" s="477"/>
      <c r="RYZ417" s="477"/>
      <c r="RZC417" s="477"/>
      <c r="RZH417" s="477"/>
      <c r="RZK417" s="477"/>
      <c r="RZP417" s="477"/>
      <c r="RZS417" s="477"/>
      <c r="RZX417" s="477"/>
      <c r="SAA417" s="477"/>
      <c r="SAF417" s="477"/>
      <c r="SAI417" s="477"/>
      <c r="SAN417" s="477"/>
      <c r="SAQ417" s="477"/>
      <c r="SAV417" s="477"/>
      <c r="SAY417" s="477"/>
      <c r="SBD417" s="477"/>
      <c r="SBG417" s="477"/>
      <c r="SBL417" s="477"/>
      <c r="SBO417" s="477"/>
      <c r="SBT417" s="477"/>
      <c r="SBW417" s="477"/>
      <c r="SCB417" s="477"/>
      <c r="SCE417" s="477"/>
      <c r="SCJ417" s="477"/>
      <c r="SCM417" s="477"/>
      <c r="SCR417" s="477"/>
      <c r="SCU417" s="477"/>
      <c r="SCZ417" s="477"/>
      <c r="SDC417" s="477"/>
      <c r="SDH417" s="477"/>
      <c r="SDK417" s="477"/>
      <c r="SDP417" s="477"/>
      <c r="SDS417" s="477"/>
      <c r="SDX417" s="477"/>
      <c r="SEA417" s="477"/>
      <c r="SEF417" s="477"/>
      <c r="SEI417" s="477"/>
      <c r="SEN417" s="477"/>
      <c r="SEQ417" s="477"/>
      <c r="SEV417" s="477"/>
      <c r="SEY417" s="477"/>
      <c r="SFD417" s="477"/>
      <c r="SFG417" s="477"/>
      <c r="SFL417" s="477"/>
      <c r="SFO417" s="477"/>
      <c r="SFT417" s="477"/>
      <c r="SFW417" s="477"/>
      <c r="SGB417" s="477"/>
      <c r="SGE417" s="477"/>
      <c r="SGJ417" s="477"/>
      <c r="SGM417" s="477"/>
      <c r="SGR417" s="477"/>
      <c r="SGU417" s="477"/>
      <c r="SGZ417" s="477"/>
      <c r="SHC417" s="477"/>
      <c r="SHH417" s="477"/>
      <c r="SHK417" s="477"/>
      <c r="SHP417" s="477"/>
      <c r="SHS417" s="477"/>
      <c r="SHX417" s="477"/>
      <c r="SIA417" s="477"/>
      <c r="SIF417" s="477"/>
      <c r="SII417" s="477"/>
      <c r="SIN417" s="477"/>
      <c r="SIQ417" s="477"/>
      <c r="SIV417" s="477"/>
      <c r="SIY417" s="477"/>
      <c r="SJD417" s="477"/>
      <c r="SJG417" s="477"/>
      <c r="SJL417" s="477"/>
      <c r="SJO417" s="477"/>
      <c r="SJT417" s="477"/>
      <c r="SJW417" s="477"/>
      <c r="SKB417" s="477"/>
      <c r="SKE417" s="477"/>
      <c r="SKJ417" s="477"/>
      <c r="SKM417" s="477"/>
      <c r="SKR417" s="477"/>
      <c r="SKU417" s="477"/>
      <c r="SKZ417" s="477"/>
      <c r="SLC417" s="477"/>
      <c r="SLH417" s="477"/>
      <c r="SLK417" s="477"/>
      <c r="SLP417" s="477"/>
      <c r="SLS417" s="477"/>
      <c r="SLX417" s="477"/>
      <c r="SMA417" s="477"/>
      <c r="SMF417" s="477"/>
      <c r="SMI417" s="477"/>
      <c r="SMN417" s="477"/>
      <c r="SMQ417" s="477"/>
      <c r="SMV417" s="477"/>
      <c r="SMY417" s="477"/>
      <c r="SND417" s="477"/>
      <c r="SNG417" s="477"/>
      <c r="SNL417" s="477"/>
      <c r="SNO417" s="477"/>
      <c r="SNT417" s="477"/>
      <c r="SNW417" s="477"/>
      <c r="SOB417" s="477"/>
      <c r="SOE417" s="477"/>
      <c r="SOJ417" s="477"/>
      <c r="SOM417" s="477"/>
      <c r="SOR417" s="477"/>
      <c r="SOU417" s="477"/>
      <c r="SOZ417" s="477"/>
      <c r="SPC417" s="477"/>
      <c r="SPH417" s="477"/>
      <c r="SPK417" s="477"/>
      <c r="SPP417" s="477"/>
      <c r="SPS417" s="477"/>
      <c r="SPX417" s="477"/>
      <c r="SQA417" s="477"/>
      <c r="SQF417" s="477"/>
      <c r="SQI417" s="477"/>
      <c r="SQN417" s="477"/>
      <c r="SQQ417" s="477"/>
      <c r="SQV417" s="477"/>
      <c r="SQY417" s="477"/>
      <c r="SRD417" s="477"/>
      <c r="SRG417" s="477"/>
      <c r="SRL417" s="477"/>
      <c r="SRO417" s="477"/>
      <c r="SRT417" s="477"/>
      <c r="SRW417" s="477"/>
      <c r="SSB417" s="477"/>
      <c r="SSE417" s="477"/>
      <c r="SSJ417" s="477"/>
      <c r="SSM417" s="477"/>
      <c r="SSR417" s="477"/>
      <c r="SSU417" s="477"/>
      <c r="SSZ417" s="477"/>
      <c r="STC417" s="477"/>
      <c r="STH417" s="477"/>
      <c r="STK417" s="477"/>
      <c r="STP417" s="477"/>
      <c r="STS417" s="477"/>
      <c r="STX417" s="477"/>
      <c r="SUA417" s="477"/>
      <c r="SUF417" s="477"/>
      <c r="SUI417" s="477"/>
      <c r="SUN417" s="477"/>
      <c r="SUQ417" s="477"/>
      <c r="SUV417" s="477"/>
      <c r="SUY417" s="477"/>
      <c r="SVD417" s="477"/>
      <c r="SVG417" s="477"/>
      <c r="SVL417" s="477"/>
      <c r="SVO417" s="477"/>
      <c r="SVT417" s="477"/>
      <c r="SVW417" s="477"/>
      <c r="SWB417" s="477"/>
      <c r="SWE417" s="477"/>
      <c r="SWJ417" s="477"/>
      <c r="SWM417" s="477"/>
      <c r="SWR417" s="477"/>
      <c r="SWU417" s="477"/>
      <c r="SWZ417" s="477"/>
      <c r="SXC417" s="477"/>
      <c r="SXH417" s="477"/>
      <c r="SXK417" s="477"/>
      <c r="SXP417" s="477"/>
      <c r="SXS417" s="477"/>
      <c r="SXX417" s="477"/>
      <c r="SYA417" s="477"/>
      <c r="SYF417" s="477"/>
      <c r="SYI417" s="477"/>
      <c r="SYN417" s="477"/>
      <c r="SYQ417" s="477"/>
      <c r="SYV417" s="477"/>
      <c r="SYY417" s="477"/>
      <c r="SZD417" s="477"/>
      <c r="SZG417" s="477"/>
      <c r="SZL417" s="477"/>
      <c r="SZO417" s="477"/>
      <c r="SZT417" s="477"/>
      <c r="SZW417" s="477"/>
      <c r="TAB417" s="477"/>
      <c r="TAE417" s="477"/>
      <c r="TAJ417" s="477"/>
      <c r="TAM417" s="477"/>
      <c r="TAR417" s="477"/>
      <c r="TAU417" s="477"/>
      <c r="TAZ417" s="477"/>
      <c r="TBC417" s="477"/>
      <c r="TBH417" s="477"/>
      <c r="TBK417" s="477"/>
      <c r="TBP417" s="477"/>
      <c r="TBS417" s="477"/>
      <c r="TBX417" s="477"/>
      <c r="TCA417" s="477"/>
      <c r="TCF417" s="477"/>
      <c r="TCI417" s="477"/>
      <c r="TCN417" s="477"/>
      <c r="TCQ417" s="477"/>
      <c r="TCV417" s="477"/>
      <c r="TCY417" s="477"/>
      <c r="TDD417" s="477"/>
      <c r="TDG417" s="477"/>
      <c r="TDL417" s="477"/>
      <c r="TDO417" s="477"/>
      <c r="TDT417" s="477"/>
      <c r="TDW417" s="477"/>
      <c r="TEB417" s="477"/>
      <c r="TEE417" s="477"/>
      <c r="TEJ417" s="477"/>
      <c r="TEM417" s="477"/>
      <c r="TER417" s="477"/>
      <c r="TEU417" s="477"/>
      <c r="TEZ417" s="477"/>
      <c r="TFC417" s="477"/>
      <c r="TFH417" s="477"/>
      <c r="TFK417" s="477"/>
      <c r="TFP417" s="477"/>
      <c r="TFS417" s="477"/>
      <c r="TFX417" s="477"/>
      <c r="TGA417" s="477"/>
      <c r="TGF417" s="477"/>
      <c r="TGI417" s="477"/>
      <c r="TGN417" s="477"/>
      <c r="TGQ417" s="477"/>
      <c r="TGV417" s="477"/>
      <c r="TGY417" s="477"/>
      <c r="THD417" s="477"/>
      <c r="THG417" s="477"/>
      <c r="THL417" s="477"/>
      <c r="THO417" s="477"/>
      <c r="THT417" s="477"/>
      <c r="THW417" s="477"/>
      <c r="TIB417" s="477"/>
      <c r="TIE417" s="477"/>
      <c r="TIJ417" s="477"/>
      <c r="TIM417" s="477"/>
      <c r="TIR417" s="477"/>
      <c r="TIU417" s="477"/>
      <c r="TIZ417" s="477"/>
      <c r="TJC417" s="477"/>
      <c r="TJH417" s="477"/>
      <c r="TJK417" s="477"/>
      <c r="TJP417" s="477"/>
      <c r="TJS417" s="477"/>
      <c r="TJX417" s="477"/>
      <c r="TKA417" s="477"/>
      <c r="TKF417" s="477"/>
      <c r="TKI417" s="477"/>
      <c r="TKN417" s="477"/>
      <c r="TKQ417" s="477"/>
      <c r="TKV417" s="477"/>
      <c r="TKY417" s="477"/>
      <c r="TLD417" s="477"/>
      <c r="TLG417" s="477"/>
      <c r="TLL417" s="477"/>
      <c r="TLO417" s="477"/>
      <c r="TLT417" s="477"/>
      <c r="TLW417" s="477"/>
      <c r="TMB417" s="477"/>
      <c r="TME417" s="477"/>
      <c r="TMJ417" s="477"/>
      <c r="TMM417" s="477"/>
      <c r="TMR417" s="477"/>
      <c r="TMU417" s="477"/>
      <c r="TMZ417" s="477"/>
      <c r="TNC417" s="477"/>
      <c r="TNH417" s="477"/>
      <c r="TNK417" s="477"/>
      <c r="TNP417" s="477"/>
      <c r="TNS417" s="477"/>
      <c r="TNX417" s="477"/>
      <c r="TOA417" s="477"/>
      <c r="TOF417" s="477"/>
      <c r="TOI417" s="477"/>
      <c r="TON417" s="477"/>
      <c r="TOQ417" s="477"/>
      <c r="TOV417" s="477"/>
      <c r="TOY417" s="477"/>
      <c r="TPD417" s="477"/>
      <c r="TPG417" s="477"/>
      <c r="TPL417" s="477"/>
      <c r="TPO417" s="477"/>
      <c r="TPT417" s="477"/>
      <c r="TPW417" s="477"/>
      <c r="TQB417" s="477"/>
      <c r="TQE417" s="477"/>
      <c r="TQJ417" s="477"/>
      <c r="TQM417" s="477"/>
      <c r="TQR417" s="477"/>
      <c r="TQU417" s="477"/>
      <c r="TQZ417" s="477"/>
      <c r="TRC417" s="477"/>
      <c r="TRH417" s="477"/>
      <c r="TRK417" s="477"/>
      <c r="TRP417" s="477"/>
      <c r="TRS417" s="477"/>
      <c r="TRX417" s="477"/>
      <c r="TSA417" s="477"/>
      <c r="TSF417" s="477"/>
      <c r="TSI417" s="477"/>
      <c r="TSN417" s="477"/>
      <c r="TSQ417" s="477"/>
      <c r="TSV417" s="477"/>
      <c r="TSY417" s="477"/>
      <c r="TTD417" s="477"/>
      <c r="TTG417" s="477"/>
      <c r="TTL417" s="477"/>
      <c r="TTO417" s="477"/>
      <c r="TTT417" s="477"/>
      <c r="TTW417" s="477"/>
      <c r="TUB417" s="477"/>
      <c r="TUE417" s="477"/>
      <c r="TUJ417" s="477"/>
      <c r="TUM417" s="477"/>
      <c r="TUR417" s="477"/>
      <c r="TUU417" s="477"/>
      <c r="TUZ417" s="477"/>
      <c r="TVC417" s="477"/>
      <c r="TVH417" s="477"/>
      <c r="TVK417" s="477"/>
      <c r="TVP417" s="477"/>
      <c r="TVS417" s="477"/>
      <c r="TVX417" s="477"/>
      <c r="TWA417" s="477"/>
      <c r="TWF417" s="477"/>
      <c r="TWI417" s="477"/>
      <c r="TWN417" s="477"/>
      <c r="TWQ417" s="477"/>
      <c r="TWV417" s="477"/>
      <c r="TWY417" s="477"/>
      <c r="TXD417" s="477"/>
      <c r="TXG417" s="477"/>
      <c r="TXL417" s="477"/>
      <c r="TXO417" s="477"/>
      <c r="TXT417" s="477"/>
      <c r="TXW417" s="477"/>
      <c r="TYB417" s="477"/>
      <c r="TYE417" s="477"/>
      <c r="TYJ417" s="477"/>
      <c r="TYM417" s="477"/>
      <c r="TYR417" s="477"/>
      <c r="TYU417" s="477"/>
      <c r="TYZ417" s="477"/>
      <c r="TZC417" s="477"/>
      <c r="TZH417" s="477"/>
      <c r="TZK417" s="477"/>
      <c r="TZP417" s="477"/>
      <c r="TZS417" s="477"/>
      <c r="TZX417" s="477"/>
      <c r="UAA417" s="477"/>
      <c r="UAF417" s="477"/>
      <c r="UAI417" s="477"/>
      <c r="UAN417" s="477"/>
      <c r="UAQ417" s="477"/>
      <c r="UAV417" s="477"/>
      <c r="UAY417" s="477"/>
      <c r="UBD417" s="477"/>
      <c r="UBG417" s="477"/>
      <c r="UBL417" s="477"/>
      <c r="UBO417" s="477"/>
      <c r="UBT417" s="477"/>
      <c r="UBW417" s="477"/>
      <c r="UCB417" s="477"/>
      <c r="UCE417" s="477"/>
      <c r="UCJ417" s="477"/>
      <c r="UCM417" s="477"/>
      <c r="UCR417" s="477"/>
      <c r="UCU417" s="477"/>
      <c r="UCZ417" s="477"/>
      <c r="UDC417" s="477"/>
      <c r="UDH417" s="477"/>
      <c r="UDK417" s="477"/>
      <c r="UDP417" s="477"/>
      <c r="UDS417" s="477"/>
      <c r="UDX417" s="477"/>
      <c r="UEA417" s="477"/>
      <c r="UEF417" s="477"/>
      <c r="UEI417" s="477"/>
      <c r="UEN417" s="477"/>
      <c r="UEQ417" s="477"/>
      <c r="UEV417" s="477"/>
      <c r="UEY417" s="477"/>
      <c r="UFD417" s="477"/>
      <c r="UFG417" s="477"/>
      <c r="UFL417" s="477"/>
      <c r="UFO417" s="477"/>
      <c r="UFT417" s="477"/>
      <c r="UFW417" s="477"/>
      <c r="UGB417" s="477"/>
      <c r="UGE417" s="477"/>
      <c r="UGJ417" s="477"/>
      <c r="UGM417" s="477"/>
      <c r="UGR417" s="477"/>
      <c r="UGU417" s="477"/>
      <c r="UGZ417" s="477"/>
      <c r="UHC417" s="477"/>
      <c r="UHH417" s="477"/>
      <c r="UHK417" s="477"/>
      <c r="UHP417" s="477"/>
      <c r="UHS417" s="477"/>
      <c r="UHX417" s="477"/>
      <c r="UIA417" s="477"/>
      <c r="UIF417" s="477"/>
      <c r="UII417" s="477"/>
      <c r="UIN417" s="477"/>
      <c r="UIQ417" s="477"/>
      <c r="UIV417" s="477"/>
      <c r="UIY417" s="477"/>
      <c r="UJD417" s="477"/>
      <c r="UJG417" s="477"/>
      <c r="UJL417" s="477"/>
      <c r="UJO417" s="477"/>
      <c r="UJT417" s="477"/>
      <c r="UJW417" s="477"/>
      <c r="UKB417" s="477"/>
      <c r="UKE417" s="477"/>
      <c r="UKJ417" s="477"/>
      <c r="UKM417" s="477"/>
      <c r="UKR417" s="477"/>
      <c r="UKU417" s="477"/>
      <c r="UKZ417" s="477"/>
      <c r="ULC417" s="477"/>
      <c r="ULH417" s="477"/>
      <c r="ULK417" s="477"/>
      <c r="ULP417" s="477"/>
      <c r="ULS417" s="477"/>
      <c r="ULX417" s="477"/>
      <c r="UMA417" s="477"/>
      <c r="UMF417" s="477"/>
      <c r="UMI417" s="477"/>
      <c r="UMN417" s="477"/>
      <c r="UMQ417" s="477"/>
      <c r="UMV417" s="477"/>
      <c r="UMY417" s="477"/>
      <c r="UND417" s="477"/>
      <c r="UNG417" s="477"/>
      <c r="UNL417" s="477"/>
      <c r="UNO417" s="477"/>
      <c r="UNT417" s="477"/>
      <c r="UNW417" s="477"/>
      <c r="UOB417" s="477"/>
      <c r="UOE417" s="477"/>
      <c r="UOJ417" s="477"/>
      <c r="UOM417" s="477"/>
      <c r="UOR417" s="477"/>
      <c r="UOU417" s="477"/>
      <c r="UOZ417" s="477"/>
      <c r="UPC417" s="477"/>
      <c r="UPH417" s="477"/>
      <c r="UPK417" s="477"/>
      <c r="UPP417" s="477"/>
      <c r="UPS417" s="477"/>
      <c r="UPX417" s="477"/>
      <c r="UQA417" s="477"/>
      <c r="UQF417" s="477"/>
      <c r="UQI417" s="477"/>
      <c r="UQN417" s="477"/>
      <c r="UQQ417" s="477"/>
      <c r="UQV417" s="477"/>
      <c r="UQY417" s="477"/>
      <c r="URD417" s="477"/>
      <c r="URG417" s="477"/>
      <c r="URL417" s="477"/>
      <c r="URO417" s="477"/>
      <c r="URT417" s="477"/>
      <c r="URW417" s="477"/>
      <c r="USB417" s="477"/>
      <c r="USE417" s="477"/>
      <c r="USJ417" s="477"/>
      <c r="USM417" s="477"/>
      <c r="USR417" s="477"/>
      <c r="USU417" s="477"/>
      <c r="USZ417" s="477"/>
      <c r="UTC417" s="477"/>
      <c r="UTH417" s="477"/>
      <c r="UTK417" s="477"/>
      <c r="UTP417" s="477"/>
      <c r="UTS417" s="477"/>
      <c r="UTX417" s="477"/>
      <c r="UUA417" s="477"/>
      <c r="UUF417" s="477"/>
      <c r="UUI417" s="477"/>
      <c r="UUN417" s="477"/>
      <c r="UUQ417" s="477"/>
      <c r="UUV417" s="477"/>
      <c r="UUY417" s="477"/>
      <c r="UVD417" s="477"/>
      <c r="UVG417" s="477"/>
      <c r="UVL417" s="477"/>
      <c r="UVO417" s="477"/>
      <c r="UVT417" s="477"/>
      <c r="UVW417" s="477"/>
      <c r="UWB417" s="477"/>
      <c r="UWE417" s="477"/>
      <c r="UWJ417" s="477"/>
      <c r="UWM417" s="477"/>
      <c r="UWR417" s="477"/>
      <c r="UWU417" s="477"/>
      <c r="UWZ417" s="477"/>
      <c r="UXC417" s="477"/>
      <c r="UXH417" s="477"/>
      <c r="UXK417" s="477"/>
      <c r="UXP417" s="477"/>
      <c r="UXS417" s="477"/>
      <c r="UXX417" s="477"/>
      <c r="UYA417" s="477"/>
      <c r="UYF417" s="477"/>
      <c r="UYI417" s="477"/>
      <c r="UYN417" s="477"/>
      <c r="UYQ417" s="477"/>
      <c r="UYV417" s="477"/>
      <c r="UYY417" s="477"/>
      <c r="UZD417" s="477"/>
      <c r="UZG417" s="477"/>
      <c r="UZL417" s="477"/>
      <c r="UZO417" s="477"/>
      <c r="UZT417" s="477"/>
      <c r="UZW417" s="477"/>
      <c r="VAB417" s="477"/>
      <c r="VAE417" s="477"/>
      <c r="VAJ417" s="477"/>
      <c r="VAM417" s="477"/>
      <c r="VAR417" s="477"/>
      <c r="VAU417" s="477"/>
      <c r="VAZ417" s="477"/>
      <c r="VBC417" s="477"/>
      <c r="VBH417" s="477"/>
      <c r="VBK417" s="477"/>
      <c r="VBP417" s="477"/>
      <c r="VBS417" s="477"/>
      <c r="VBX417" s="477"/>
      <c r="VCA417" s="477"/>
      <c r="VCF417" s="477"/>
      <c r="VCI417" s="477"/>
      <c r="VCN417" s="477"/>
      <c r="VCQ417" s="477"/>
      <c r="VCV417" s="477"/>
      <c r="VCY417" s="477"/>
      <c r="VDD417" s="477"/>
      <c r="VDG417" s="477"/>
      <c r="VDL417" s="477"/>
      <c r="VDO417" s="477"/>
      <c r="VDT417" s="477"/>
      <c r="VDW417" s="477"/>
      <c r="VEB417" s="477"/>
      <c r="VEE417" s="477"/>
      <c r="VEJ417" s="477"/>
      <c r="VEM417" s="477"/>
      <c r="VER417" s="477"/>
      <c r="VEU417" s="477"/>
      <c r="VEZ417" s="477"/>
      <c r="VFC417" s="477"/>
      <c r="VFH417" s="477"/>
      <c r="VFK417" s="477"/>
      <c r="VFP417" s="477"/>
      <c r="VFS417" s="477"/>
      <c r="VFX417" s="477"/>
      <c r="VGA417" s="477"/>
      <c r="VGF417" s="477"/>
      <c r="VGI417" s="477"/>
      <c r="VGN417" s="477"/>
      <c r="VGQ417" s="477"/>
      <c r="VGV417" s="477"/>
      <c r="VGY417" s="477"/>
      <c r="VHD417" s="477"/>
      <c r="VHG417" s="477"/>
      <c r="VHL417" s="477"/>
      <c r="VHO417" s="477"/>
      <c r="VHT417" s="477"/>
      <c r="VHW417" s="477"/>
      <c r="VIB417" s="477"/>
      <c r="VIE417" s="477"/>
      <c r="VIJ417" s="477"/>
      <c r="VIM417" s="477"/>
      <c r="VIR417" s="477"/>
      <c r="VIU417" s="477"/>
      <c r="VIZ417" s="477"/>
      <c r="VJC417" s="477"/>
      <c r="VJH417" s="477"/>
      <c r="VJK417" s="477"/>
      <c r="VJP417" s="477"/>
      <c r="VJS417" s="477"/>
      <c r="VJX417" s="477"/>
      <c r="VKA417" s="477"/>
      <c r="VKF417" s="477"/>
      <c r="VKI417" s="477"/>
      <c r="VKN417" s="477"/>
      <c r="VKQ417" s="477"/>
      <c r="VKV417" s="477"/>
      <c r="VKY417" s="477"/>
      <c r="VLD417" s="477"/>
      <c r="VLG417" s="477"/>
      <c r="VLL417" s="477"/>
      <c r="VLO417" s="477"/>
      <c r="VLT417" s="477"/>
      <c r="VLW417" s="477"/>
      <c r="VMB417" s="477"/>
      <c r="VME417" s="477"/>
      <c r="VMJ417" s="477"/>
      <c r="VMM417" s="477"/>
      <c r="VMR417" s="477"/>
      <c r="VMU417" s="477"/>
      <c r="VMZ417" s="477"/>
      <c r="VNC417" s="477"/>
      <c r="VNH417" s="477"/>
      <c r="VNK417" s="477"/>
      <c r="VNP417" s="477"/>
      <c r="VNS417" s="477"/>
      <c r="VNX417" s="477"/>
      <c r="VOA417" s="477"/>
      <c r="VOF417" s="477"/>
      <c r="VOI417" s="477"/>
      <c r="VON417" s="477"/>
      <c r="VOQ417" s="477"/>
      <c r="VOV417" s="477"/>
      <c r="VOY417" s="477"/>
      <c r="VPD417" s="477"/>
      <c r="VPG417" s="477"/>
      <c r="VPL417" s="477"/>
      <c r="VPO417" s="477"/>
      <c r="VPT417" s="477"/>
      <c r="VPW417" s="477"/>
      <c r="VQB417" s="477"/>
      <c r="VQE417" s="477"/>
      <c r="VQJ417" s="477"/>
      <c r="VQM417" s="477"/>
      <c r="VQR417" s="477"/>
      <c r="VQU417" s="477"/>
      <c r="VQZ417" s="477"/>
      <c r="VRC417" s="477"/>
      <c r="VRH417" s="477"/>
      <c r="VRK417" s="477"/>
      <c r="VRP417" s="477"/>
      <c r="VRS417" s="477"/>
      <c r="VRX417" s="477"/>
      <c r="VSA417" s="477"/>
      <c r="VSF417" s="477"/>
      <c r="VSI417" s="477"/>
      <c r="VSN417" s="477"/>
      <c r="VSQ417" s="477"/>
      <c r="VSV417" s="477"/>
      <c r="VSY417" s="477"/>
      <c r="VTD417" s="477"/>
      <c r="VTG417" s="477"/>
      <c r="VTL417" s="477"/>
      <c r="VTO417" s="477"/>
      <c r="VTT417" s="477"/>
      <c r="VTW417" s="477"/>
      <c r="VUB417" s="477"/>
      <c r="VUE417" s="477"/>
      <c r="VUJ417" s="477"/>
      <c r="VUM417" s="477"/>
      <c r="VUR417" s="477"/>
      <c r="VUU417" s="477"/>
      <c r="VUZ417" s="477"/>
      <c r="VVC417" s="477"/>
      <c r="VVH417" s="477"/>
      <c r="VVK417" s="477"/>
      <c r="VVP417" s="477"/>
      <c r="VVS417" s="477"/>
      <c r="VVX417" s="477"/>
      <c r="VWA417" s="477"/>
      <c r="VWF417" s="477"/>
      <c r="VWI417" s="477"/>
      <c r="VWN417" s="477"/>
      <c r="VWQ417" s="477"/>
      <c r="VWV417" s="477"/>
      <c r="VWY417" s="477"/>
      <c r="VXD417" s="477"/>
      <c r="VXG417" s="477"/>
      <c r="VXL417" s="477"/>
      <c r="VXO417" s="477"/>
      <c r="VXT417" s="477"/>
      <c r="VXW417" s="477"/>
      <c r="VYB417" s="477"/>
      <c r="VYE417" s="477"/>
      <c r="VYJ417" s="477"/>
      <c r="VYM417" s="477"/>
      <c r="VYR417" s="477"/>
      <c r="VYU417" s="477"/>
      <c r="VYZ417" s="477"/>
      <c r="VZC417" s="477"/>
      <c r="VZH417" s="477"/>
      <c r="VZK417" s="477"/>
      <c r="VZP417" s="477"/>
      <c r="VZS417" s="477"/>
      <c r="VZX417" s="477"/>
      <c r="WAA417" s="477"/>
      <c r="WAF417" s="477"/>
      <c r="WAI417" s="477"/>
      <c r="WAN417" s="477"/>
      <c r="WAQ417" s="477"/>
      <c r="WAV417" s="477"/>
      <c r="WAY417" s="477"/>
      <c r="WBD417" s="477"/>
      <c r="WBG417" s="477"/>
      <c r="WBL417" s="477"/>
      <c r="WBO417" s="477"/>
      <c r="WBT417" s="477"/>
      <c r="WBW417" s="477"/>
      <c r="WCB417" s="477"/>
      <c r="WCE417" s="477"/>
      <c r="WCJ417" s="477"/>
      <c r="WCM417" s="477"/>
      <c r="WCR417" s="477"/>
      <c r="WCU417" s="477"/>
      <c r="WCZ417" s="477"/>
      <c r="WDC417" s="477"/>
      <c r="WDH417" s="477"/>
      <c r="WDK417" s="477"/>
      <c r="WDP417" s="477"/>
      <c r="WDS417" s="477"/>
      <c r="WDX417" s="477"/>
      <c r="WEA417" s="477"/>
      <c r="WEF417" s="477"/>
      <c r="WEI417" s="477"/>
      <c r="WEN417" s="477"/>
      <c r="WEQ417" s="477"/>
      <c r="WEV417" s="477"/>
      <c r="WEY417" s="477"/>
      <c r="WFD417" s="477"/>
      <c r="WFG417" s="477"/>
      <c r="WFL417" s="477"/>
      <c r="WFO417" s="477"/>
      <c r="WFT417" s="477"/>
      <c r="WFW417" s="477"/>
      <c r="WGB417" s="477"/>
      <c r="WGE417" s="477"/>
      <c r="WGJ417" s="477"/>
      <c r="WGM417" s="477"/>
      <c r="WGR417" s="477"/>
      <c r="WGU417" s="477"/>
      <c r="WGZ417" s="477"/>
      <c r="WHC417" s="477"/>
      <c r="WHH417" s="477"/>
      <c r="WHK417" s="477"/>
      <c r="WHP417" s="477"/>
      <c r="WHS417" s="477"/>
      <c r="WHX417" s="477"/>
      <c r="WIA417" s="477"/>
      <c r="WIF417" s="477"/>
      <c r="WII417" s="477"/>
      <c r="WIN417" s="477"/>
      <c r="WIQ417" s="477"/>
      <c r="WIV417" s="477"/>
      <c r="WIY417" s="477"/>
      <c r="WJD417" s="477"/>
      <c r="WJG417" s="477"/>
      <c r="WJL417" s="477"/>
      <c r="WJO417" s="477"/>
      <c r="WJT417" s="477"/>
      <c r="WJW417" s="477"/>
      <c r="WKB417" s="477"/>
      <c r="WKE417" s="477"/>
      <c r="WKJ417" s="477"/>
      <c r="WKM417" s="477"/>
      <c r="WKR417" s="477"/>
      <c r="WKU417" s="477"/>
      <c r="WKZ417" s="477"/>
      <c r="WLC417" s="477"/>
      <c r="WLH417" s="477"/>
      <c r="WLK417" s="477"/>
      <c r="WLP417" s="477"/>
      <c r="WLS417" s="477"/>
      <c r="WLX417" s="477"/>
      <c r="WMA417" s="477"/>
      <c r="WMF417" s="477"/>
      <c r="WMI417" s="477"/>
      <c r="WMN417" s="477"/>
      <c r="WMQ417" s="477"/>
      <c r="WMV417" s="477"/>
      <c r="WMY417" s="477"/>
      <c r="WND417" s="477"/>
      <c r="WNG417" s="477"/>
      <c r="WNL417" s="477"/>
      <c r="WNO417" s="477"/>
      <c r="WNT417" s="477"/>
      <c r="WNW417" s="477"/>
      <c r="WOB417" s="477"/>
      <c r="WOE417" s="477"/>
      <c r="WOJ417" s="477"/>
      <c r="WOM417" s="477"/>
      <c r="WOR417" s="477"/>
      <c r="WOU417" s="477"/>
      <c r="WOZ417" s="477"/>
      <c r="WPC417" s="477"/>
      <c r="WPH417" s="477"/>
      <c r="WPK417" s="477"/>
      <c r="WPP417" s="477"/>
      <c r="WPS417" s="477"/>
      <c r="WPX417" s="477"/>
      <c r="WQA417" s="477"/>
      <c r="WQF417" s="477"/>
      <c r="WQI417" s="477"/>
      <c r="WQN417" s="477"/>
      <c r="WQQ417" s="477"/>
      <c r="WQV417" s="477"/>
      <c r="WQY417" s="477"/>
      <c r="WRD417" s="477"/>
      <c r="WRG417" s="477"/>
      <c r="WRL417" s="477"/>
      <c r="WRO417" s="477"/>
      <c r="WRT417" s="477"/>
      <c r="WRW417" s="477"/>
      <c r="WSB417" s="477"/>
      <c r="WSE417" s="477"/>
      <c r="WSJ417" s="477"/>
      <c r="WSM417" s="477"/>
      <c r="WSR417" s="477"/>
      <c r="WSU417" s="477"/>
      <c r="WSZ417" s="477"/>
      <c r="WTC417" s="477"/>
      <c r="WTH417" s="477"/>
      <c r="WTK417" s="477"/>
      <c r="WTP417" s="477"/>
      <c r="WTS417" s="477"/>
      <c r="WTX417" s="477"/>
      <c r="WUA417" s="477"/>
      <c r="WUF417" s="477"/>
      <c r="WUI417" s="477"/>
      <c r="WUN417" s="477"/>
      <c r="WUQ417" s="477"/>
      <c r="WUV417" s="477"/>
      <c r="WUY417" s="477"/>
      <c r="WVD417" s="477"/>
      <c r="WVG417" s="477"/>
      <c r="WVL417" s="477"/>
      <c r="WVO417" s="477"/>
      <c r="WVT417" s="477"/>
      <c r="WVW417" s="477"/>
      <c r="WWB417" s="477"/>
      <c r="WWE417" s="477"/>
      <c r="WWJ417" s="477"/>
      <c r="WWM417" s="477"/>
      <c r="WWR417" s="477"/>
      <c r="WWU417" s="477"/>
      <c r="WWZ417" s="477"/>
      <c r="WXC417" s="477"/>
      <c r="WXH417" s="477"/>
      <c r="WXK417" s="477"/>
      <c r="WXP417" s="477"/>
      <c r="WXS417" s="477"/>
      <c r="WXX417" s="477"/>
      <c r="WYA417" s="477"/>
      <c r="WYF417" s="477"/>
      <c r="WYI417" s="477"/>
      <c r="WYN417" s="477"/>
      <c r="WYQ417" s="477"/>
      <c r="WYV417" s="477"/>
      <c r="WYY417" s="477"/>
      <c r="WZD417" s="477"/>
      <c r="WZG417" s="477"/>
      <c r="WZL417" s="477"/>
      <c r="WZO417" s="477"/>
      <c r="WZT417" s="477"/>
      <c r="WZW417" s="477"/>
      <c r="XAB417" s="477"/>
      <c r="XAE417" s="477"/>
      <c r="XAJ417" s="477"/>
      <c r="XAM417" s="477"/>
      <c r="XAR417" s="477"/>
      <c r="XAU417" s="477"/>
      <c r="XAZ417" s="477"/>
      <c r="XBC417" s="477"/>
      <c r="XBH417" s="477"/>
      <c r="XBK417" s="477"/>
      <c r="XBP417" s="477"/>
      <c r="XBS417" s="477"/>
      <c r="XBX417" s="477"/>
      <c r="XCA417" s="477"/>
      <c r="XCF417" s="477"/>
      <c r="XCI417" s="477"/>
      <c r="XCN417" s="477"/>
      <c r="XCQ417" s="477"/>
      <c r="XCV417" s="477"/>
      <c r="XCY417" s="477"/>
      <c r="XDD417" s="477"/>
      <c r="XDG417" s="477"/>
      <c r="XDL417" s="477"/>
      <c r="XDO417" s="477"/>
      <c r="XDT417" s="477"/>
      <c r="XDW417" s="477"/>
      <c r="XEB417" s="477"/>
      <c r="XEE417" s="477"/>
      <c r="XEJ417" s="477"/>
      <c r="XEM417" s="477"/>
      <c r="XER417" s="477"/>
      <c r="XEU417" s="477"/>
      <c r="XEZ417" s="477"/>
      <c r="XFC417" s="477"/>
    </row>
    <row r="418" spans="1:1023 1028:2047 2052:3071 3076:4095 4100:5119 5124:6143 6148:7167 7172:8191 8196:9215 9220:10239 10244:11263 11268:12287 12292:13311 13316:14335 14340:15359 15364:16383" ht="33.75" customHeight="1" x14ac:dyDescent="0.25">
      <c r="A418" s="35" t="str">
        <f>+'PAI 2025 GPS rempl2)'!A429</f>
        <v>3003.3.1</v>
      </c>
      <c r="B418" s="60" t="str">
        <f>VLOOKUP(A418,'Dimensión 3-Gestión con Valor'!$B$10:$B$379,1,0)</f>
        <v>3003.3.1</v>
      </c>
      <c r="C418" s="158" t="s">
        <v>1275</v>
      </c>
      <c r="D418" s="158">
        <v>3</v>
      </c>
      <c r="E418" s="158" t="s">
        <v>489</v>
      </c>
      <c r="F418" s="158" t="s">
        <v>1294</v>
      </c>
      <c r="G418" s="158" t="s">
        <v>19</v>
      </c>
      <c r="H418" s="158" t="s">
        <v>1795</v>
      </c>
      <c r="I418" s="158" t="s">
        <v>1795</v>
      </c>
      <c r="J418" s="158" t="s">
        <v>1795</v>
      </c>
      <c r="K418" s="158" t="s">
        <v>19</v>
      </c>
      <c r="L418" s="158" t="s">
        <v>19</v>
      </c>
      <c r="M418" s="158" t="s">
        <v>19</v>
      </c>
      <c r="N418" s="158" t="s">
        <v>720</v>
      </c>
      <c r="O418" s="158" t="s">
        <v>19</v>
      </c>
      <c r="P418" s="158" t="s">
        <v>373</v>
      </c>
      <c r="Q418" s="158">
        <v>20</v>
      </c>
      <c r="R418" s="158">
        <v>1</v>
      </c>
      <c r="S418" s="158" t="s">
        <v>487</v>
      </c>
      <c r="T418" s="158" t="s">
        <v>1295</v>
      </c>
      <c r="U418" s="165">
        <v>45691</v>
      </c>
      <c r="V418" s="165">
        <v>45716</v>
      </c>
      <c r="W418" s="158" t="s">
        <v>1275</v>
      </c>
      <c r="X418" s="359">
        <v>4</v>
      </c>
      <c r="Y418" s="158">
        <v>100</v>
      </c>
      <c r="Z418" s="158" t="s">
        <v>2585</v>
      </c>
      <c r="AA418" s="165">
        <v>45716</v>
      </c>
      <c r="AB418" s="158">
        <v>100</v>
      </c>
      <c r="AC418" s="158" t="s">
        <v>2586</v>
      </c>
      <c r="AD418" s="165">
        <v>45716</v>
      </c>
      <c r="AE418" s="158">
        <v>100</v>
      </c>
      <c r="AF418" s="158">
        <v>4</v>
      </c>
    </row>
    <row r="419" spans="1:1023 1028:2047 2052:3071 3076:4095 4100:5119 5124:6143 6148:7167 7172:8191 8196:9215 9220:10239 10244:11263 11268:12287 12292:13311 13316:14335 14340:15359 15364:16383" ht="33.75" customHeight="1" x14ac:dyDescent="0.25">
      <c r="A419" s="158" t="str">
        <f>+'PAI 2025 GPS rempl2)'!A430</f>
        <v>3003.3.2</v>
      </c>
      <c r="B419" s="60" t="str">
        <f>VLOOKUP(A419,'Dimensión 3-Gestión con Valor'!$B$10:$B$379,1,0)</f>
        <v>3003.3.2</v>
      </c>
      <c r="C419" s="158" t="s">
        <v>1275</v>
      </c>
      <c r="D419" s="158">
        <v>3</v>
      </c>
      <c r="E419" s="158" t="s">
        <v>489</v>
      </c>
      <c r="F419" s="158" t="s">
        <v>1296</v>
      </c>
      <c r="G419" s="158" t="s">
        <v>19</v>
      </c>
      <c r="H419" s="158">
        <v>0</v>
      </c>
      <c r="I419" s="158">
        <v>0</v>
      </c>
      <c r="J419" s="158">
        <v>0</v>
      </c>
      <c r="K419" s="158" t="s">
        <v>19</v>
      </c>
      <c r="L419" s="158" t="s">
        <v>19</v>
      </c>
      <c r="M419" s="158" t="s">
        <v>19</v>
      </c>
      <c r="N419" s="158" t="s">
        <v>720</v>
      </c>
      <c r="O419" s="158" t="s">
        <v>19</v>
      </c>
      <c r="P419" s="158" t="s">
        <v>374</v>
      </c>
      <c r="Q419" s="158">
        <v>80</v>
      </c>
      <c r="R419" s="158">
        <v>440</v>
      </c>
      <c r="S419" s="158" t="s">
        <v>487</v>
      </c>
      <c r="T419" s="158" t="s">
        <v>1297</v>
      </c>
      <c r="U419" s="165">
        <v>45691</v>
      </c>
      <c r="V419" s="165">
        <v>46022</v>
      </c>
      <c r="W419" s="158" t="s">
        <v>1275</v>
      </c>
      <c r="X419" s="359">
        <v>16</v>
      </c>
      <c r="Y419" s="158">
        <v>29</v>
      </c>
      <c r="Z419" s="158" t="s">
        <v>2587</v>
      </c>
      <c r="AA419" s="165"/>
      <c r="AB419" s="158">
        <v>29</v>
      </c>
      <c r="AC419" s="158" t="s">
        <v>2203</v>
      </c>
      <c r="AD419" s="165"/>
      <c r="AE419" s="158"/>
      <c r="AF419" s="158">
        <v>4.6399999999999997</v>
      </c>
    </row>
    <row r="420" spans="1:1023 1028:2047 2052:3071 3076:4095 4100:5119 5124:6143 6148:7167 7172:8191 8196:9215 9220:10239 10244:11263 11268:12287 12292:13311 13316:14335 14340:15359 15364:16383" ht="105" x14ac:dyDescent="0.25">
      <c r="A420" s="170" t="str">
        <f>+'PAI 2025 GPS rempl2)'!A431</f>
        <v>3003.4</v>
      </c>
      <c r="B420" s="60" t="str">
        <f>VLOOKUP(A420,'Dimensión 3-Gestión con Valor'!$B$10:$B$379,1,0)</f>
        <v>3003.4</v>
      </c>
      <c r="C420" s="171" t="s">
        <v>1275</v>
      </c>
      <c r="D420" s="171">
        <v>3</v>
      </c>
      <c r="E420" s="171" t="s">
        <v>482</v>
      </c>
      <c r="F420" s="171" t="s">
        <v>1298</v>
      </c>
      <c r="G420" s="171" t="s">
        <v>484</v>
      </c>
      <c r="H420" s="171" t="s">
        <v>1795</v>
      </c>
      <c r="I420" s="171" t="s">
        <v>1795</v>
      </c>
      <c r="J420" s="171" t="s">
        <v>1795</v>
      </c>
      <c r="K420" s="171" t="s">
        <v>19</v>
      </c>
      <c r="L420" s="171" t="s">
        <v>502</v>
      </c>
      <c r="M420" s="171" t="s">
        <v>31</v>
      </c>
      <c r="N420" s="171" t="s">
        <v>636</v>
      </c>
      <c r="O420" s="171" t="s">
        <v>1610</v>
      </c>
      <c r="P420" s="171" t="s">
        <v>262</v>
      </c>
      <c r="Q420" s="171">
        <v>15</v>
      </c>
      <c r="R420" s="171">
        <v>5</v>
      </c>
      <c r="S420" s="172" t="s">
        <v>487</v>
      </c>
      <c r="T420" s="172" t="s">
        <v>1846</v>
      </c>
      <c r="U420" s="172">
        <v>45691</v>
      </c>
      <c r="V420" s="165">
        <v>46010</v>
      </c>
      <c r="W420" s="158" t="s">
        <v>1299</v>
      </c>
      <c r="X420" s="359">
        <v>15</v>
      </c>
      <c r="Y420" s="359">
        <v>20</v>
      </c>
      <c r="Z420" s="359" t="s">
        <v>2588</v>
      </c>
      <c r="AA420" s="360"/>
      <c r="AB420" s="359">
        <v>20</v>
      </c>
      <c r="AC420" s="359" t="s">
        <v>2589</v>
      </c>
      <c r="AD420" s="360"/>
      <c r="AE420" s="368"/>
      <c r="AF420" s="359">
        <v>3</v>
      </c>
      <c r="AH420" s="477"/>
      <c r="AK420" s="477"/>
    </row>
    <row r="421" spans="1:1023 1028:2047 2052:3071 3076:4095 4100:5119 5124:6143 6148:7167 7172:8191 8196:9215 9220:10239 10244:11263 11268:12287 12292:13311 13316:14335 14340:15359 15364:16383" ht="33.75" customHeight="1" x14ac:dyDescent="0.25">
      <c r="A421" s="158" t="str">
        <f>+'PAI 2025 GPS rempl2)'!A432</f>
        <v>3003.4.1</v>
      </c>
      <c r="B421" s="60" t="str">
        <f>VLOOKUP(A421,'Dimensión 3-Gestión con Valor'!$B$10:$B$379,1,0)</f>
        <v>3003.4.1</v>
      </c>
      <c r="C421" s="158" t="s">
        <v>1275</v>
      </c>
      <c r="D421" s="158">
        <v>3</v>
      </c>
      <c r="E421" s="158" t="s">
        <v>489</v>
      </c>
      <c r="F421" s="158" t="s">
        <v>1300</v>
      </c>
      <c r="G421" s="158" t="s">
        <v>19</v>
      </c>
      <c r="H421" s="158" t="s">
        <v>1795</v>
      </c>
      <c r="I421" s="158" t="s">
        <v>1795</v>
      </c>
      <c r="J421" s="158" t="s">
        <v>1795</v>
      </c>
      <c r="K421" s="158" t="s">
        <v>19</v>
      </c>
      <c r="L421" s="158" t="s">
        <v>19</v>
      </c>
      <c r="M421" s="158" t="s">
        <v>19</v>
      </c>
      <c r="N421" s="158" t="s">
        <v>636</v>
      </c>
      <c r="O421" s="158" t="s">
        <v>19</v>
      </c>
      <c r="P421" s="158" t="s">
        <v>263</v>
      </c>
      <c r="Q421" s="158">
        <v>20</v>
      </c>
      <c r="R421" s="158">
        <v>5</v>
      </c>
      <c r="S421" s="165" t="s">
        <v>487</v>
      </c>
      <c r="T421" s="165" t="s">
        <v>1301</v>
      </c>
      <c r="U421" s="165">
        <v>45691</v>
      </c>
      <c r="V421" s="165">
        <v>46010</v>
      </c>
      <c r="W421" s="158" t="s">
        <v>1275</v>
      </c>
      <c r="X421" s="359">
        <v>3</v>
      </c>
      <c r="Y421" s="158">
        <v>60</v>
      </c>
      <c r="Z421" s="158" t="s">
        <v>2590</v>
      </c>
      <c r="AA421" s="165"/>
      <c r="AB421" s="158">
        <v>60</v>
      </c>
      <c r="AC421" s="158" t="s">
        <v>2591</v>
      </c>
      <c r="AD421" s="165"/>
      <c r="AE421" s="158"/>
      <c r="AF421" s="158">
        <v>1.8</v>
      </c>
    </row>
    <row r="422" spans="1:1023 1028:2047 2052:3071 3076:4095 4100:5119 5124:6143 6148:7167 7172:8191 8196:9215 9220:10239 10244:11263 11268:12287 12292:13311 13316:14335 14340:15359 15364:16383" ht="33.75" customHeight="1" x14ac:dyDescent="0.25">
      <c r="A422" s="35" t="str">
        <f>+'PAI 2025 GPS rempl2)'!A433</f>
        <v>3003.4.2</v>
      </c>
      <c r="B422" s="60" t="str">
        <f>VLOOKUP(A422,'Dimensión 3-Gestión con Valor'!$B$10:$B$379,1,0)</f>
        <v>3003.4.2</v>
      </c>
      <c r="C422" s="158" t="s">
        <v>1275</v>
      </c>
      <c r="D422" s="158">
        <v>3</v>
      </c>
      <c r="E422" s="158" t="s">
        <v>489</v>
      </c>
      <c r="F422" s="158" t="s">
        <v>1302</v>
      </c>
      <c r="G422" s="158" t="s">
        <v>19</v>
      </c>
      <c r="H422" s="158" t="s">
        <v>1795</v>
      </c>
      <c r="I422" s="158" t="s">
        <v>1795</v>
      </c>
      <c r="J422" s="158" t="s">
        <v>1795</v>
      </c>
      <c r="K422" s="158" t="s">
        <v>19</v>
      </c>
      <c r="L422" s="158" t="s">
        <v>19</v>
      </c>
      <c r="M422" s="158" t="s">
        <v>19</v>
      </c>
      <c r="N422" s="158" t="s">
        <v>636</v>
      </c>
      <c r="O422" s="158" t="s">
        <v>19</v>
      </c>
      <c r="P422" s="158" t="s">
        <v>264</v>
      </c>
      <c r="Q422" s="158">
        <v>20</v>
      </c>
      <c r="R422" s="158">
        <v>5</v>
      </c>
      <c r="S422" s="158" t="s">
        <v>487</v>
      </c>
      <c r="T422" s="158" t="s">
        <v>1303</v>
      </c>
      <c r="U422" s="165">
        <v>45691</v>
      </c>
      <c r="V422" s="165">
        <v>46010</v>
      </c>
      <c r="W422" s="158" t="s">
        <v>1304</v>
      </c>
      <c r="X422" s="359">
        <v>3</v>
      </c>
      <c r="Y422" s="158">
        <v>60</v>
      </c>
      <c r="Z422" s="158" t="s">
        <v>2777</v>
      </c>
      <c r="AA422" s="165"/>
      <c r="AB422" s="158">
        <v>60</v>
      </c>
      <c r="AC422" s="158" t="s">
        <v>2592</v>
      </c>
      <c r="AD422" s="165"/>
      <c r="AE422" s="158"/>
      <c r="AF422" s="158">
        <v>1.8</v>
      </c>
    </row>
    <row r="423" spans="1:1023 1028:2047 2052:3071 3076:4095 4100:5119 5124:6143 6148:7167 7172:8191 8196:9215 9220:10239 10244:11263 11268:12287 12292:13311 13316:14335 14340:15359 15364:16383" ht="33.75" customHeight="1" x14ac:dyDescent="0.25">
      <c r="A423" s="158" t="str">
        <f>+'PAI 2025 GPS rempl2)'!A434</f>
        <v>3003.4.3</v>
      </c>
      <c r="B423" s="60" t="str">
        <f>VLOOKUP(A423,'Dimensión 3-Gestión con Valor'!$B$10:$B$379,1,0)</f>
        <v>3003.4.3</v>
      </c>
      <c r="C423" s="158" t="s">
        <v>1275</v>
      </c>
      <c r="D423" s="158">
        <v>3</v>
      </c>
      <c r="E423" s="158" t="s">
        <v>489</v>
      </c>
      <c r="F423" s="158" t="s">
        <v>1305</v>
      </c>
      <c r="G423" s="158" t="s">
        <v>19</v>
      </c>
      <c r="H423" s="158">
        <v>0</v>
      </c>
      <c r="I423" s="158">
        <v>0</v>
      </c>
      <c r="J423" s="158">
        <v>0</v>
      </c>
      <c r="K423" s="158" t="s">
        <v>19</v>
      </c>
      <c r="L423" s="158" t="s">
        <v>19</v>
      </c>
      <c r="M423" s="158" t="s">
        <v>19</v>
      </c>
      <c r="N423" s="158" t="s">
        <v>636</v>
      </c>
      <c r="O423" s="158" t="s">
        <v>19</v>
      </c>
      <c r="P423" s="158" t="s">
        <v>265</v>
      </c>
      <c r="Q423" s="158">
        <v>60</v>
      </c>
      <c r="R423" s="158">
        <v>5</v>
      </c>
      <c r="S423" s="158" t="s">
        <v>487</v>
      </c>
      <c r="T423" s="158" t="s">
        <v>1847</v>
      </c>
      <c r="U423" s="165">
        <v>45691</v>
      </c>
      <c r="V423" s="165">
        <v>46010</v>
      </c>
      <c r="W423" s="158" t="s">
        <v>1306</v>
      </c>
      <c r="X423" s="359">
        <v>9</v>
      </c>
      <c r="Y423" s="158">
        <v>40</v>
      </c>
      <c r="Z423" s="158" t="s">
        <v>2778</v>
      </c>
      <c r="AA423" s="165"/>
      <c r="AB423" s="158">
        <v>40</v>
      </c>
      <c r="AC423" s="158" t="s">
        <v>2593</v>
      </c>
      <c r="AD423" s="165"/>
      <c r="AE423" s="158"/>
      <c r="AF423" s="158">
        <v>3.6</v>
      </c>
    </row>
    <row r="424" spans="1:1023 1028:2047 2052:3071 3076:4095 4100:5119 5124:6143 6148:7167 7172:8191 8196:9215 9220:10239 10244:11263 11268:12287 12292:13311 13316:14335 14340:15359 15364:16383" ht="255" x14ac:dyDescent="0.25">
      <c r="A424" s="170" t="str">
        <f>+'PAI 2025 GPS rempl2)'!A435</f>
        <v>3003.5</v>
      </c>
      <c r="B424" s="60" t="str">
        <f>VLOOKUP(A424,'Dimensión 6 - GESCO+I'!$B$10:$B$62,1,0)</f>
        <v>3003.5</v>
      </c>
      <c r="C424" s="171" t="s">
        <v>1275</v>
      </c>
      <c r="D424" s="171">
        <v>3</v>
      </c>
      <c r="E424" s="171" t="s">
        <v>482</v>
      </c>
      <c r="F424" s="171" t="s">
        <v>1307</v>
      </c>
      <c r="G424" s="171" t="s">
        <v>501</v>
      </c>
      <c r="H424" s="171" t="s">
        <v>10</v>
      </c>
      <c r="I424" s="171" t="s">
        <v>1438</v>
      </c>
      <c r="J424" s="171" t="s">
        <v>1439</v>
      </c>
      <c r="K424" s="171" t="s">
        <v>1865</v>
      </c>
      <c r="L424" s="171" t="s">
        <v>502</v>
      </c>
      <c r="M424" s="171" t="s">
        <v>31</v>
      </c>
      <c r="N424" s="171" t="s">
        <v>772</v>
      </c>
      <c r="O424" s="171" t="s">
        <v>1611</v>
      </c>
      <c r="P424" s="171" t="s">
        <v>148</v>
      </c>
      <c r="Q424" s="171">
        <v>20</v>
      </c>
      <c r="R424" s="171">
        <v>1</v>
      </c>
      <c r="S424" s="172" t="s">
        <v>487</v>
      </c>
      <c r="T424" s="172" t="s">
        <v>1308</v>
      </c>
      <c r="U424" s="172">
        <v>45691</v>
      </c>
      <c r="V424" s="165">
        <v>46006</v>
      </c>
      <c r="W424" s="158" t="s">
        <v>1311</v>
      </c>
      <c r="X424" s="359">
        <v>20</v>
      </c>
      <c r="Y424" s="359">
        <v>0</v>
      </c>
      <c r="Z424" s="359" t="s">
        <v>2594</v>
      </c>
      <c r="AA424" s="360"/>
      <c r="AB424" s="359">
        <v>0</v>
      </c>
      <c r="AC424" s="359" t="s">
        <v>2595</v>
      </c>
      <c r="AD424" s="360"/>
      <c r="AE424" s="368"/>
      <c r="AF424" s="359">
        <v>0</v>
      </c>
      <c r="AH424" s="477"/>
      <c r="AK424" s="477"/>
    </row>
    <row r="425" spans="1:1023 1028:2047 2052:3071 3076:4095 4100:5119 5124:6143 6148:7167 7172:8191 8196:9215 9220:10239 10244:11263 11268:12287 12292:13311 13316:14335 14340:15359 15364:16383" ht="33.75" customHeight="1" x14ac:dyDescent="0.25">
      <c r="A425" s="35" t="str">
        <f>+'PAI 2025 GPS rempl2)'!A436</f>
        <v>3003.5.1</v>
      </c>
      <c r="B425" s="60" t="str">
        <f>VLOOKUP(A425,'Dimensión 6 - GESCO+I'!$B$10:$B$62,1,0)</f>
        <v>3003.5.1</v>
      </c>
      <c r="C425" s="158" t="s">
        <v>1275</v>
      </c>
      <c r="D425" s="158">
        <v>3</v>
      </c>
      <c r="E425" s="158" t="s">
        <v>489</v>
      </c>
      <c r="F425" s="158" t="s">
        <v>1309</v>
      </c>
      <c r="G425" s="158" t="s">
        <v>19</v>
      </c>
      <c r="H425" s="158" t="s">
        <v>1795</v>
      </c>
      <c r="I425" s="158" t="s">
        <v>1795</v>
      </c>
      <c r="J425" s="158" t="s">
        <v>1795</v>
      </c>
      <c r="K425" s="158" t="s">
        <v>19</v>
      </c>
      <c r="L425" s="158" t="s">
        <v>19</v>
      </c>
      <c r="M425" s="158" t="s">
        <v>19</v>
      </c>
      <c r="N425" s="158" t="s">
        <v>772</v>
      </c>
      <c r="O425" s="158" t="s">
        <v>19</v>
      </c>
      <c r="P425" s="158" t="s">
        <v>149</v>
      </c>
      <c r="Q425" s="158">
        <v>10</v>
      </c>
      <c r="R425" s="158">
        <v>1</v>
      </c>
      <c r="S425" s="158" t="s">
        <v>487</v>
      </c>
      <c r="T425" s="158" t="s">
        <v>1310</v>
      </c>
      <c r="U425" s="165">
        <v>45691</v>
      </c>
      <c r="V425" s="165">
        <v>45747</v>
      </c>
      <c r="W425" s="158" t="s">
        <v>1311</v>
      </c>
      <c r="X425" s="359">
        <v>2</v>
      </c>
      <c r="Y425" s="158">
        <v>100</v>
      </c>
      <c r="Z425" s="158" t="s">
        <v>2596</v>
      </c>
      <c r="AA425" s="165">
        <v>45743</v>
      </c>
      <c r="AB425" s="158">
        <v>100</v>
      </c>
      <c r="AC425" s="158" t="s">
        <v>2597</v>
      </c>
      <c r="AD425" s="165">
        <v>45743</v>
      </c>
      <c r="AE425" s="158">
        <v>100</v>
      </c>
      <c r="AF425" s="158">
        <v>2</v>
      </c>
    </row>
    <row r="426" spans="1:1023 1028:2047 2052:3071 3076:4095 4100:5119 5124:6143 6148:7167 7172:8191 8196:9215 9220:10239 10244:11263 11268:12287 12292:13311 13316:14335 14340:15359 15364:16383" ht="33.75" customHeight="1" x14ac:dyDescent="0.25">
      <c r="A426" s="35" t="str">
        <f>+'PAI 2025 GPS rempl2)'!A437</f>
        <v>3003.5.2</v>
      </c>
      <c r="B426" s="60" t="str">
        <f>VLOOKUP(A426,'Dimensión 6 - GESCO+I'!$B$10:$B$62,1,0)</f>
        <v>3003.5.2</v>
      </c>
      <c r="C426" s="158" t="s">
        <v>1275</v>
      </c>
      <c r="D426" s="158">
        <v>3</v>
      </c>
      <c r="E426" s="158" t="s">
        <v>489</v>
      </c>
      <c r="F426" s="158" t="s">
        <v>1312</v>
      </c>
      <c r="G426" s="158" t="s">
        <v>19</v>
      </c>
      <c r="H426" s="158" t="s">
        <v>1795</v>
      </c>
      <c r="I426" s="158" t="s">
        <v>1795</v>
      </c>
      <c r="J426" s="158" t="s">
        <v>1795</v>
      </c>
      <c r="K426" s="158" t="s">
        <v>19</v>
      </c>
      <c r="L426" s="158" t="s">
        <v>19</v>
      </c>
      <c r="M426" s="158" t="s">
        <v>19</v>
      </c>
      <c r="N426" s="158" t="s">
        <v>772</v>
      </c>
      <c r="O426" s="158" t="s">
        <v>19</v>
      </c>
      <c r="P426" s="158" t="s">
        <v>150</v>
      </c>
      <c r="Q426" s="158">
        <v>50</v>
      </c>
      <c r="R426" s="158">
        <v>1</v>
      </c>
      <c r="S426" s="158" t="s">
        <v>487</v>
      </c>
      <c r="T426" s="158" t="s">
        <v>1313</v>
      </c>
      <c r="U426" s="165">
        <v>45748</v>
      </c>
      <c r="V426" s="165">
        <v>45898</v>
      </c>
      <c r="W426" s="158" t="s">
        <v>1275</v>
      </c>
      <c r="X426" s="359">
        <v>10</v>
      </c>
      <c r="Y426" s="158">
        <v>100</v>
      </c>
      <c r="Z426" s="158" t="s">
        <v>2598</v>
      </c>
      <c r="AA426" s="165"/>
      <c r="AB426" s="158">
        <v>100</v>
      </c>
      <c r="AC426" s="158" t="s">
        <v>2599</v>
      </c>
      <c r="AD426" s="165"/>
      <c r="AE426" s="158">
        <v>100</v>
      </c>
      <c r="AF426" s="158">
        <v>10</v>
      </c>
    </row>
    <row r="427" spans="1:1023 1028:2047 2052:3071 3076:4095 4100:5119 5124:6143 6148:7167 7172:8191 8196:9215 9220:10239 10244:11263 11268:12287 12292:13311 13316:14335 14340:15359 15364:16383" ht="33.75" customHeight="1" x14ac:dyDescent="0.25">
      <c r="A427" s="158" t="str">
        <f>+'PAI 2025 GPS rempl2)'!A438</f>
        <v>3003.5.3</v>
      </c>
      <c r="B427" s="60" t="str">
        <f>VLOOKUP(A427,'Dimensión 6 - GESCO+I'!$B$10:$B$62,1,0)</f>
        <v>3003.5.3</v>
      </c>
      <c r="C427" s="158" t="s">
        <v>1275</v>
      </c>
      <c r="D427" s="158">
        <v>3</v>
      </c>
      <c r="E427" s="158" t="s">
        <v>489</v>
      </c>
      <c r="F427" s="158" t="s">
        <v>1314</v>
      </c>
      <c r="G427" s="158" t="s">
        <v>19</v>
      </c>
      <c r="H427" s="158">
        <v>0</v>
      </c>
      <c r="I427" s="158">
        <v>0</v>
      </c>
      <c r="J427" s="158">
        <v>0</v>
      </c>
      <c r="K427" s="158" t="s">
        <v>19</v>
      </c>
      <c r="L427" s="158" t="s">
        <v>19</v>
      </c>
      <c r="M427" s="158" t="s">
        <v>19</v>
      </c>
      <c r="N427" s="158" t="s">
        <v>772</v>
      </c>
      <c r="O427" s="158" t="s">
        <v>19</v>
      </c>
      <c r="P427" s="158" t="s">
        <v>1848</v>
      </c>
      <c r="Q427" s="158">
        <v>20</v>
      </c>
      <c r="R427" s="158">
        <v>1</v>
      </c>
      <c r="S427" s="165" t="s">
        <v>487</v>
      </c>
      <c r="T427" s="165" t="s">
        <v>1315</v>
      </c>
      <c r="U427" s="165">
        <v>45811</v>
      </c>
      <c r="V427" s="165">
        <v>45898</v>
      </c>
      <c r="W427" s="158" t="s">
        <v>1275</v>
      </c>
      <c r="X427" s="359">
        <v>4</v>
      </c>
      <c r="Y427" s="158">
        <v>100</v>
      </c>
      <c r="Z427" s="158" t="s">
        <v>2600</v>
      </c>
      <c r="AA427" s="165"/>
      <c r="AB427" s="158">
        <v>100</v>
      </c>
      <c r="AC427" s="158" t="s">
        <v>2601</v>
      </c>
      <c r="AD427" s="165">
        <v>45901</v>
      </c>
      <c r="AE427" s="158">
        <v>100</v>
      </c>
      <c r="AF427" s="158">
        <v>4</v>
      </c>
    </row>
    <row r="428" spans="1:1023 1028:2047 2052:3071 3076:4095 4100:5119 5124:6143 6148:7167 7172:8191 8196:9215 9220:10239 10244:11263 11268:12287 12292:13311 13316:14335 14340:15359 15364:16383" ht="33.75" customHeight="1" x14ac:dyDescent="0.25">
      <c r="A428" s="35" t="str">
        <f>+'PAI 2025 GPS rempl2)'!A439</f>
        <v>3003.5.4</v>
      </c>
      <c r="B428" s="60" t="str">
        <f>VLOOKUP(A428,'Dimensión 6 - GESCO+I'!$B$10:$B$62,1,0)</f>
        <v>3003.5.4</v>
      </c>
      <c r="C428" s="158" t="s">
        <v>1275</v>
      </c>
      <c r="D428" s="158">
        <v>3</v>
      </c>
      <c r="E428" s="158" t="s">
        <v>489</v>
      </c>
      <c r="F428" s="158" t="s">
        <v>1316</v>
      </c>
      <c r="G428" s="158" t="s">
        <v>19</v>
      </c>
      <c r="H428" s="158">
        <v>0</v>
      </c>
      <c r="I428" s="158">
        <v>0</v>
      </c>
      <c r="J428" s="158">
        <v>0</v>
      </c>
      <c r="K428" s="158" t="s">
        <v>19</v>
      </c>
      <c r="L428" s="158" t="s">
        <v>19</v>
      </c>
      <c r="M428" s="158" t="s">
        <v>19</v>
      </c>
      <c r="N428" s="158" t="s">
        <v>772</v>
      </c>
      <c r="O428" s="158" t="s">
        <v>19</v>
      </c>
      <c r="P428" s="158" t="s">
        <v>1849</v>
      </c>
      <c r="Q428" s="158">
        <v>20</v>
      </c>
      <c r="R428" s="158">
        <v>1</v>
      </c>
      <c r="S428" s="158" t="s">
        <v>487</v>
      </c>
      <c r="T428" s="158" t="s">
        <v>1850</v>
      </c>
      <c r="U428" s="165">
        <v>45901</v>
      </c>
      <c r="V428" s="165">
        <v>46006</v>
      </c>
      <c r="W428" s="158" t="s">
        <v>1275</v>
      </c>
      <c r="X428" s="359">
        <v>4</v>
      </c>
      <c r="Y428" s="158">
        <v>0</v>
      </c>
      <c r="Z428" s="158">
        <v>0</v>
      </c>
      <c r="AA428" s="165"/>
      <c r="AB428" s="158">
        <v>0</v>
      </c>
      <c r="AC428" s="158">
        <v>0</v>
      </c>
      <c r="AD428" s="165"/>
      <c r="AE428" s="158"/>
      <c r="AF428" s="158">
        <v>0</v>
      </c>
    </row>
    <row r="429" spans="1:1023 1028:2047 2052:3071 3076:4095 4100:5119 5124:6143 6148:7167 7172:8191 8196:9215 9220:10239 10244:11263 11268:12287 12292:13311 13316:14335 14340:15359 15364:16383" ht="105" x14ac:dyDescent="0.25">
      <c r="A429" s="170" t="str">
        <f>+'PAI 2025 GPS rempl2)'!A440</f>
        <v>3003.6</v>
      </c>
      <c r="B429" s="60" t="str">
        <f>VLOOKUP(A429,'Dimensión 3-Gestión con Valor'!$B$10:$B$379,1,0)</f>
        <v>3003.6</v>
      </c>
      <c r="C429" s="171" t="s">
        <v>1275</v>
      </c>
      <c r="D429" s="171">
        <v>3</v>
      </c>
      <c r="E429" s="171" t="s">
        <v>482</v>
      </c>
      <c r="F429" s="171" t="s">
        <v>1317</v>
      </c>
      <c r="G429" s="171" t="s">
        <v>501</v>
      </c>
      <c r="H429" s="171" t="s">
        <v>1795</v>
      </c>
      <c r="I429" s="171" t="s">
        <v>1795</v>
      </c>
      <c r="J429" s="171" t="s">
        <v>1795</v>
      </c>
      <c r="K429" s="171" t="s">
        <v>19</v>
      </c>
      <c r="L429" s="171" t="s">
        <v>485</v>
      </c>
      <c r="M429" s="171" t="s">
        <v>31</v>
      </c>
      <c r="N429" s="171" t="s">
        <v>720</v>
      </c>
      <c r="O429" s="171" t="s">
        <v>1610</v>
      </c>
      <c r="P429" s="171" t="s">
        <v>1851</v>
      </c>
      <c r="Q429" s="171">
        <v>15</v>
      </c>
      <c r="R429" s="171">
        <v>1</v>
      </c>
      <c r="S429" s="172" t="s">
        <v>487</v>
      </c>
      <c r="T429" s="172" t="s">
        <v>1852</v>
      </c>
      <c r="U429" s="172">
        <v>45691</v>
      </c>
      <c r="V429" s="165">
        <v>45835</v>
      </c>
      <c r="W429" s="158" t="s">
        <v>1275</v>
      </c>
      <c r="X429" s="359">
        <v>15</v>
      </c>
      <c r="Y429" s="359">
        <v>100</v>
      </c>
      <c r="Z429" s="359" t="s">
        <v>2602</v>
      </c>
      <c r="AA429" s="360">
        <v>45835</v>
      </c>
      <c r="AB429" s="359">
        <v>100</v>
      </c>
      <c r="AC429" s="359" t="s">
        <v>2603</v>
      </c>
      <c r="AD429" s="360">
        <v>45835</v>
      </c>
      <c r="AE429" s="371">
        <v>100</v>
      </c>
      <c r="AF429" s="359">
        <v>15</v>
      </c>
      <c r="AH429" s="477"/>
      <c r="AK429" s="477"/>
    </row>
    <row r="430" spans="1:1023 1028:2047 2052:3071 3076:4095 4100:5119 5124:6143 6148:7167 7172:8191 8196:9215 9220:10239 10244:11263 11268:12287 12292:13311 13316:14335 14340:15359 15364:16383" ht="33.75" customHeight="1" x14ac:dyDescent="0.25">
      <c r="A430" s="158" t="str">
        <f>+'PAI 2025 GPS rempl2)'!A441</f>
        <v>3003.6.1</v>
      </c>
      <c r="B430" s="60" t="str">
        <f>VLOOKUP(A430,'Dimensión 3-Gestión con Valor'!$B$10:$B$379,1,0)</f>
        <v>3003.6.1</v>
      </c>
      <c r="C430" s="158" t="s">
        <v>1275</v>
      </c>
      <c r="D430" s="158">
        <v>3</v>
      </c>
      <c r="E430" s="158" t="s">
        <v>489</v>
      </c>
      <c r="F430" s="158" t="s">
        <v>1318</v>
      </c>
      <c r="G430" s="158" t="s">
        <v>19</v>
      </c>
      <c r="H430" s="158">
        <v>0</v>
      </c>
      <c r="I430" s="158">
        <v>0</v>
      </c>
      <c r="J430" s="158">
        <v>0</v>
      </c>
      <c r="K430" s="158" t="s">
        <v>19</v>
      </c>
      <c r="L430" s="158" t="s">
        <v>19</v>
      </c>
      <c r="M430" s="158" t="s">
        <v>19</v>
      </c>
      <c r="N430" s="158" t="s">
        <v>720</v>
      </c>
      <c r="O430" s="158" t="s">
        <v>19</v>
      </c>
      <c r="P430" s="158" t="s">
        <v>375</v>
      </c>
      <c r="Q430" s="158">
        <v>10</v>
      </c>
      <c r="R430" s="158">
        <v>1</v>
      </c>
      <c r="S430" s="158" t="s">
        <v>487</v>
      </c>
      <c r="T430" s="158" t="s">
        <v>1319</v>
      </c>
      <c r="U430" s="165">
        <v>45691</v>
      </c>
      <c r="V430" s="165">
        <v>45761</v>
      </c>
      <c r="W430" s="158" t="s">
        <v>1275</v>
      </c>
      <c r="X430" s="359">
        <v>1.5</v>
      </c>
      <c r="Y430" s="158">
        <v>100</v>
      </c>
      <c r="Z430" s="158" t="s">
        <v>2604</v>
      </c>
      <c r="AA430" s="165">
        <v>45812</v>
      </c>
      <c r="AB430" s="158">
        <v>100</v>
      </c>
      <c r="AC430" s="158" t="s">
        <v>2605</v>
      </c>
      <c r="AD430" s="165">
        <v>45812</v>
      </c>
      <c r="AE430" s="158">
        <v>95</v>
      </c>
      <c r="AF430" s="158">
        <v>1.5</v>
      </c>
    </row>
    <row r="431" spans="1:1023 1028:2047 2052:3071 3076:4095 4100:5119 5124:6143 6148:7167 7172:8191 8196:9215 9220:10239 10244:11263 11268:12287 12292:13311 13316:14335 14340:15359 15364:16383" ht="33.75" customHeight="1" x14ac:dyDescent="0.25">
      <c r="A431" s="158" t="str">
        <f>+'PAI 2025 GPS rempl2)'!A442</f>
        <v>3003.6.2</v>
      </c>
      <c r="B431" s="60" t="str">
        <f>VLOOKUP(A431,'Dimensión 3-Gestión con Valor'!$B$10:$B$379,1,0)</f>
        <v>3003.6.2</v>
      </c>
      <c r="C431" s="158" t="s">
        <v>1275</v>
      </c>
      <c r="D431" s="158">
        <v>3</v>
      </c>
      <c r="E431" s="158" t="s">
        <v>489</v>
      </c>
      <c r="F431" s="158" t="s">
        <v>1320</v>
      </c>
      <c r="G431" s="158" t="s">
        <v>19</v>
      </c>
      <c r="H431" s="158" t="s">
        <v>1795</v>
      </c>
      <c r="I431" s="158" t="s">
        <v>1795</v>
      </c>
      <c r="J431" s="158" t="s">
        <v>1795</v>
      </c>
      <c r="K431" s="158" t="s">
        <v>19</v>
      </c>
      <c r="L431" s="158" t="s">
        <v>19</v>
      </c>
      <c r="M431" s="158" t="s">
        <v>19</v>
      </c>
      <c r="N431" s="158" t="s">
        <v>720</v>
      </c>
      <c r="O431" s="158" t="s">
        <v>19</v>
      </c>
      <c r="P431" s="158" t="s">
        <v>376</v>
      </c>
      <c r="Q431" s="158">
        <v>10</v>
      </c>
      <c r="R431" s="158">
        <v>1</v>
      </c>
      <c r="S431" s="165" t="s">
        <v>487</v>
      </c>
      <c r="T431" s="165" t="s">
        <v>1321</v>
      </c>
      <c r="U431" s="165">
        <v>45748</v>
      </c>
      <c r="V431" s="165">
        <v>45777</v>
      </c>
      <c r="W431" s="158" t="s">
        <v>1275</v>
      </c>
      <c r="X431" s="359">
        <v>1.5</v>
      </c>
      <c r="Y431" s="158">
        <v>100</v>
      </c>
      <c r="Z431" s="158" t="s">
        <v>2606</v>
      </c>
      <c r="AA431" s="165">
        <v>45777</v>
      </c>
      <c r="AB431" s="158">
        <v>100</v>
      </c>
      <c r="AC431" s="158" t="s">
        <v>2607</v>
      </c>
      <c r="AD431" s="165">
        <v>45777</v>
      </c>
      <c r="AE431" s="158">
        <v>100</v>
      </c>
      <c r="AF431" s="158">
        <v>1.5</v>
      </c>
    </row>
    <row r="432" spans="1:1023 1028:2047 2052:3071 3076:4095 4100:5119 5124:6143 6148:7167 7172:8191 8196:9215 9220:10239 10244:11263 11268:12287 12292:13311 13316:14335 14340:15359 15364:16383" ht="33.75" customHeight="1" x14ac:dyDescent="0.25">
      <c r="A432" s="158" t="str">
        <f>+'PAI 2025 GPS rempl2)'!A443</f>
        <v>3003.6.3</v>
      </c>
      <c r="B432" s="60" t="str">
        <f>VLOOKUP(A432,'Dimensión 3-Gestión con Valor'!$B$10:$B$379,1,0)</f>
        <v>3003.6.3</v>
      </c>
      <c r="C432" s="158" t="s">
        <v>1275</v>
      </c>
      <c r="D432" s="158">
        <v>3</v>
      </c>
      <c r="E432" s="158" t="s">
        <v>489</v>
      </c>
      <c r="F432" s="158" t="s">
        <v>1322</v>
      </c>
      <c r="G432" s="158" t="s">
        <v>19</v>
      </c>
      <c r="H432" s="158" t="s">
        <v>1795</v>
      </c>
      <c r="I432" s="158" t="s">
        <v>1795</v>
      </c>
      <c r="J432" s="158" t="s">
        <v>1795</v>
      </c>
      <c r="K432" s="158" t="s">
        <v>19</v>
      </c>
      <c r="L432" s="158" t="s">
        <v>19</v>
      </c>
      <c r="M432" s="158" t="s">
        <v>19</v>
      </c>
      <c r="N432" s="158" t="s">
        <v>720</v>
      </c>
      <c r="O432" s="158" t="s">
        <v>19</v>
      </c>
      <c r="P432" s="158" t="s">
        <v>1853</v>
      </c>
      <c r="Q432" s="158">
        <v>80</v>
      </c>
      <c r="R432" s="158">
        <v>1</v>
      </c>
      <c r="S432" s="158" t="s">
        <v>487</v>
      </c>
      <c r="T432" s="158" t="s">
        <v>1854</v>
      </c>
      <c r="U432" s="165">
        <v>45779</v>
      </c>
      <c r="V432" s="165">
        <v>45835</v>
      </c>
      <c r="W432" s="158" t="s">
        <v>1275</v>
      </c>
      <c r="X432" s="359">
        <v>12</v>
      </c>
      <c r="Y432" s="158">
        <v>100</v>
      </c>
      <c r="Z432" s="158" t="s">
        <v>2608</v>
      </c>
      <c r="AA432" s="165">
        <v>45835</v>
      </c>
      <c r="AB432" s="158">
        <v>100</v>
      </c>
      <c r="AC432" s="158" t="s">
        <v>2609</v>
      </c>
      <c r="AD432" s="165">
        <v>45835</v>
      </c>
      <c r="AE432" s="158">
        <v>100</v>
      </c>
      <c r="AF432" s="158">
        <v>12</v>
      </c>
    </row>
    <row r="433" spans="1:1023 1028:2047 2052:3071 3076:4095 4100:5119 5124:6143 6148:7167 7172:8191 8196:9215 9220:10239 10244:11263 11268:12287 12292:13311 13316:14335 14340:15359 15364:16383" ht="270" x14ac:dyDescent="0.25">
      <c r="A433" s="170" t="str">
        <f>+'PAI 2025 GPS rempl2)'!A449</f>
        <v>1000.1</v>
      </c>
      <c r="B433" s="60" t="str">
        <f>VLOOKUP(A433,'Dimensión 3-Gestión con Valor'!$B$10:$B$379,1,0)</f>
        <v>1000.1</v>
      </c>
      <c r="C433" s="171" t="s">
        <v>1136</v>
      </c>
      <c r="D433" s="171">
        <v>1</v>
      </c>
      <c r="E433" s="171" t="s">
        <v>482</v>
      </c>
      <c r="F433" s="171" t="s">
        <v>1137</v>
      </c>
      <c r="G433" s="171" t="s">
        <v>501</v>
      </c>
      <c r="H433" s="171" t="s">
        <v>1795</v>
      </c>
      <c r="I433" s="171" t="s">
        <v>1795</v>
      </c>
      <c r="J433" s="171" t="s">
        <v>1795</v>
      </c>
      <c r="K433" s="171" t="s">
        <v>19</v>
      </c>
      <c r="L433" s="171" t="s">
        <v>485</v>
      </c>
      <c r="M433" s="171" t="s">
        <v>19</v>
      </c>
      <c r="N433" s="171" t="s">
        <v>720</v>
      </c>
      <c r="O433" s="171" t="s">
        <v>1602</v>
      </c>
      <c r="P433" s="171" t="s">
        <v>357</v>
      </c>
      <c r="Q433" s="171">
        <v>20</v>
      </c>
      <c r="R433" s="171">
        <v>56</v>
      </c>
      <c r="S433" s="172" t="s">
        <v>515</v>
      </c>
      <c r="T433" s="172" t="s">
        <v>1138</v>
      </c>
      <c r="U433" s="172">
        <v>45670</v>
      </c>
      <c r="V433" s="165">
        <v>46003</v>
      </c>
      <c r="W433" s="158" t="s">
        <v>1136</v>
      </c>
      <c r="X433" s="359">
        <v>20</v>
      </c>
      <c r="Y433" s="359">
        <v>33</v>
      </c>
      <c r="Z433" s="359" t="s">
        <v>2610</v>
      </c>
      <c r="AA433" s="360"/>
      <c r="AB433" s="359">
        <v>40.94</v>
      </c>
      <c r="AC433" s="359" t="s">
        <v>2611</v>
      </c>
      <c r="AD433" s="360"/>
      <c r="AE433" s="368"/>
      <c r="AF433" s="359">
        <v>8.1879999999999988</v>
      </c>
      <c r="AH433" s="477"/>
      <c r="AK433" s="477"/>
    </row>
    <row r="434" spans="1:1023 1028:2047 2052:3071 3076:4095 4100:5119 5124:6143 6148:7167 7172:8191 8196:9215 9220:10239 10244:11263 11268:12287 12292:13311 13316:14335 14340:15359 15364:16383" ht="26.25" customHeight="1" x14ac:dyDescent="0.25">
      <c r="A434" s="158" t="str">
        <f>+'PAI 2025 GPS rempl2)'!A450</f>
        <v>1000.1.1</v>
      </c>
      <c r="B434" s="60" t="str">
        <f>VLOOKUP(A434,'Dimensión 3-Gestión con Valor'!$B$10:$B$379,1,0)</f>
        <v>1000.1.1</v>
      </c>
      <c r="C434" s="158" t="s">
        <v>1136</v>
      </c>
      <c r="D434" s="158">
        <v>1</v>
      </c>
      <c r="E434" s="158" t="s">
        <v>489</v>
      </c>
      <c r="F434" s="158" t="s">
        <v>1139</v>
      </c>
      <c r="G434" s="158" t="s">
        <v>19</v>
      </c>
      <c r="H434" s="158">
        <v>0</v>
      </c>
      <c r="I434" s="158">
        <v>0</v>
      </c>
      <c r="J434" s="158">
        <v>0</v>
      </c>
      <c r="K434" s="158" t="s">
        <v>19</v>
      </c>
      <c r="L434" s="158" t="s">
        <v>19</v>
      </c>
      <c r="M434" s="158" t="s">
        <v>19</v>
      </c>
      <c r="N434" s="158" t="s">
        <v>720</v>
      </c>
      <c r="O434" s="158" t="s">
        <v>19</v>
      </c>
      <c r="P434" s="158" t="s">
        <v>358</v>
      </c>
      <c r="Q434" s="158">
        <v>20</v>
      </c>
      <c r="R434" s="158">
        <v>1</v>
      </c>
      <c r="S434" s="158" t="s">
        <v>487</v>
      </c>
      <c r="T434" s="158" t="s">
        <v>1140</v>
      </c>
      <c r="U434" s="165">
        <v>45670</v>
      </c>
      <c r="V434" s="165">
        <v>45716</v>
      </c>
      <c r="W434" s="158" t="s">
        <v>1136</v>
      </c>
      <c r="X434" s="359">
        <v>4</v>
      </c>
      <c r="Y434" s="158">
        <v>100</v>
      </c>
      <c r="Z434" s="158" t="s">
        <v>2612</v>
      </c>
      <c r="AA434" s="165">
        <v>45716</v>
      </c>
      <c r="AB434" s="158">
        <v>100</v>
      </c>
      <c r="AC434" s="158" t="s">
        <v>2613</v>
      </c>
      <c r="AD434" s="165">
        <v>45716</v>
      </c>
      <c r="AE434" s="158">
        <v>100</v>
      </c>
      <c r="AF434" s="158">
        <v>4</v>
      </c>
    </row>
    <row r="435" spans="1:1023 1028:2047 2052:3071 3076:4095 4100:5119 5124:6143 6148:7167 7172:8191 8196:9215 9220:10239 10244:11263 11268:12287 12292:13311 13316:14335 14340:15359 15364:16383" ht="90" x14ac:dyDescent="0.25">
      <c r="A435" s="158" t="str">
        <f>+'PAI 2025 GPS rempl2)'!A451</f>
        <v>1000.1.2</v>
      </c>
      <c r="B435" s="60" t="str">
        <f>VLOOKUP(A435,'Dimensión 3-Gestión con Valor'!$B$10:$B$379,1,0)</f>
        <v>1000.1.2</v>
      </c>
      <c r="C435" s="158" t="s">
        <v>1136</v>
      </c>
      <c r="D435" s="158">
        <v>1</v>
      </c>
      <c r="E435" s="158" t="s">
        <v>489</v>
      </c>
      <c r="F435" s="158" t="s">
        <v>1141</v>
      </c>
      <c r="G435" s="158" t="s">
        <v>19</v>
      </c>
      <c r="H435" s="158" t="s">
        <v>1795</v>
      </c>
      <c r="I435" s="158" t="s">
        <v>1795</v>
      </c>
      <c r="J435" s="158" t="s">
        <v>1795</v>
      </c>
      <c r="K435" s="158" t="s">
        <v>19</v>
      </c>
      <c r="L435" s="158" t="s">
        <v>19</v>
      </c>
      <c r="M435" s="158" t="s">
        <v>19</v>
      </c>
      <c r="N435" s="158" t="s">
        <v>720</v>
      </c>
      <c r="O435" s="158" t="s">
        <v>19</v>
      </c>
      <c r="P435" s="158" t="s">
        <v>359</v>
      </c>
      <c r="Q435" s="158">
        <v>80</v>
      </c>
      <c r="R435" s="158">
        <v>100</v>
      </c>
      <c r="S435" s="165" t="s">
        <v>515</v>
      </c>
      <c r="T435" s="165" t="s">
        <v>1142</v>
      </c>
      <c r="U435" s="165">
        <v>45719</v>
      </c>
      <c r="V435" s="165">
        <v>46003</v>
      </c>
      <c r="W435" s="158" t="s">
        <v>1136</v>
      </c>
      <c r="X435" s="359">
        <v>16</v>
      </c>
      <c r="Y435" s="158">
        <v>63</v>
      </c>
      <c r="Z435" s="158" t="s">
        <v>2614</v>
      </c>
      <c r="AA435" s="165"/>
      <c r="AB435" s="158">
        <v>63</v>
      </c>
      <c r="AC435" s="158" t="s">
        <v>2615</v>
      </c>
      <c r="AD435" s="165"/>
      <c r="AE435" s="158"/>
      <c r="AF435" s="158">
        <v>10.08</v>
      </c>
    </row>
    <row r="436" spans="1:1023 1028:2047 2052:3071 3076:4095 4100:5119 5124:6143 6148:7167 7172:8191 8196:9215 9220:10239 10244:11263 11268:12287 12292:13311 13316:14335 14340:15359 15364:16383" ht="135" x14ac:dyDescent="0.25">
      <c r="A436" s="170" t="str">
        <f>+'PAI 2025 GPS rempl2)'!A452</f>
        <v>1000.2</v>
      </c>
      <c r="B436" s="60" t="str">
        <f>VLOOKUP(A436,'Dimensión 3-Gestión con Valor'!$B$10:$B$379,1,0)</f>
        <v>1000.2</v>
      </c>
      <c r="C436" s="171" t="s">
        <v>1136</v>
      </c>
      <c r="D436" s="171">
        <v>1</v>
      </c>
      <c r="E436" s="171" t="s">
        <v>482</v>
      </c>
      <c r="F436" s="171" t="s">
        <v>1143</v>
      </c>
      <c r="G436" s="171" t="s">
        <v>501</v>
      </c>
      <c r="H436" s="171" t="s">
        <v>1795</v>
      </c>
      <c r="I436" s="171" t="s">
        <v>1795</v>
      </c>
      <c r="J436" s="171" t="s">
        <v>1795</v>
      </c>
      <c r="K436" s="171" t="s">
        <v>19</v>
      </c>
      <c r="L436" s="171" t="s">
        <v>502</v>
      </c>
      <c r="M436" s="171" t="s">
        <v>19</v>
      </c>
      <c r="N436" s="171" t="s">
        <v>636</v>
      </c>
      <c r="O436" s="171" t="s">
        <v>1783</v>
      </c>
      <c r="P436" s="171" t="s">
        <v>209</v>
      </c>
      <c r="Q436" s="171">
        <v>20</v>
      </c>
      <c r="R436" s="171">
        <v>4</v>
      </c>
      <c r="S436" s="172" t="s">
        <v>487</v>
      </c>
      <c r="T436" s="172" t="s">
        <v>1144</v>
      </c>
      <c r="U436" s="172">
        <v>45691</v>
      </c>
      <c r="V436" s="165">
        <v>45989</v>
      </c>
      <c r="W436" s="158" t="s">
        <v>1145</v>
      </c>
      <c r="X436" s="359">
        <v>20</v>
      </c>
      <c r="Y436" s="359">
        <v>0</v>
      </c>
      <c r="Z436" s="359" t="s">
        <v>2616</v>
      </c>
      <c r="AA436" s="360"/>
      <c r="AB436" s="359">
        <v>0</v>
      </c>
      <c r="AC436" s="359" t="s">
        <v>2266</v>
      </c>
      <c r="AD436" s="360"/>
      <c r="AE436" s="368"/>
      <c r="AF436" s="359">
        <v>0</v>
      </c>
      <c r="AH436" s="477"/>
      <c r="AK436" s="477"/>
    </row>
    <row r="437" spans="1:1023 1028:2047 2052:3071 3076:4095 4100:5119 5124:6143 6148:7167 7172:8191 8196:9215 9220:10239 10244:11263 11268:12287 12292:13311 13316:14335 14340:15359 15364:16383" ht="26.25" customHeight="1" x14ac:dyDescent="0.25">
      <c r="A437" s="35" t="str">
        <f>+'PAI 2025 GPS rempl2)'!A453</f>
        <v>1000.2.1</v>
      </c>
      <c r="B437" s="60" t="str">
        <f>VLOOKUP(A437,'Dimensión 3-Gestión con Valor'!$B$10:$B$379,1,0)</f>
        <v>1000.2.1</v>
      </c>
      <c r="C437" s="158" t="s">
        <v>1136</v>
      </c>
      <c r="D437" s="158">
        <v>1</v>
      </c>
      <c r="E437" s="158" t="s">
        <v>489</v>
      </c>
      <c r="F437" s="158" t="s">
        <v>1146</v>
      </c>
      <c r="G437" s="158" t="s">
        <v>19</v>
      </c>
      <c r="H437" s="158" t="s">
        <v>1795</v>
      </c>
      <c r="I437" s="158" t="s">
        <v>1795</v>
      </c>
      <c r="J437" s="158" t="s">
        <v>1795</v>
      </c>
      <c r="K437" s="158" t="s">
        <v>19</v>
      </c>
      <c r="L437" s="158" t="s">
        <v>19</v>
      </c>
      <c r="M437" s="158" t="s">
        <v>19</v>
      </c>
      <c r="N437" s="158" t="s">
        <v>636</v>
      </c>
      <c r="O437" s="158" t="s">
        <v>19</v>
      </c>
      <c r="P437" s="158" t="s">
        <v>210</v>
      </c>
      <c r="Q437" s="158">
        <v>50</v>
      </c>
      <c r="R437" s="158">
        <v>4</v>
      </c>
      <c r="S437" s="158" t="s">
        <v>487</v>
      </c>
      <c r="T437" s="158" t="s">
        <v>1147</v>
      </c>
      <c r="U437" s="165">
        <v>45691</v>
      </c>
      <c r="V437" s="165">
        <v>45869</v>
      </c>
      <c r="W437" s="158" t="s">
        <v>1136</v>
      </c>
      <c r="X437" s="359">
        <v>10</v>
      </c>
      <c r="Y437" s="158">
        <v>100</v>
      </c>
      <c r="Z437" s="158" t="s">
        <v>2616</v>
      </c>
      <c r="AA437" s="165">
        <v>45842</v>
      </c>
      <c r="AB437" s="158">
        <v>100</v>
      </c>
      <c r="AC437" s="158" t="s">
        <v>2617</v>
      </c>
      <c r="AD437" s="165"/>
      <c r="AE437" s="158">
        <v>100</v>
      </c>
      <c r="AF437" s="158">
        <v>10</v>
      </c>
    </row>
    <row r="438" spans="1:1023 1028:2047 2052:3071 3076:4095 4100:5119 5124:6143 6148:7167 7172:8191 8196:9215 9220:10239 10244:11263 11268:12287 12292:13311 13316:14335 14340:15359 15364:16383" ht="180" x14ac:dyDescent="0.25">
      <c r="A438" s="164" t="str">
        <f>+'PAI 2025 GPS rempl2)'!A454</f>
        <v>1000.2.2</v>
      </c>
      <c r="B438" s="60" t="str">
        <f>VLOOKUP(A438,'Dimensión 3-Gestión con Valor'!$B$10:$B$379,1,0)</f>
        <v>1000.2.2</v>
      </c>
      <c r="C438" s="158" t="s">
        <v>1136</v>
      </c>
      <c r="D438" s="158">
        <v>1</v>
      </c>
      <c r="E438" s="158" t="s">
        <v>2044</v>
      </c>
      <c r="F438" s="158" t="s">
        <v>1148</v>
      </c>
      <c r="G438" s="158" t="s">
        <v>19</v>
      </c>
      <c r="H438" s="158">
        <v>0</v>
      </c>
      <c r="I438" s="158">
        <v>0</v>
      </c>
      <c r="J438" s="158">
        <v>0</v>
      </c>
      <c r="K438" s="158" t="s">
        <v>19</v>
      </c>
      <c r="L438" s="158" t="s">
        <v>19</v>
      </c>
      <c r="M438" s="158" t="s">
        <v>19</v>
      </c>
      <c r="N438" s="158" t="s">
        <v>636</v>
      </c>
      <c r="O438" s="158" t="s">
        <v>19</v>
      </c>
      <c r="P438" s="158" t="s">
        <v>1149</v>
      </c>
      <c r="Q438" s="158">
        <v>0</v>
      </c>
      <c r="R438" s="158">
        <v>4</v>
      </c>
      <c r="S438" s="165" t="s">
        <v>487</v>
      </c>
      <c r="T438" s="165" t="s">
        <v>1150</v>
      </c>
      <c r="U438" s="165">
        <v>45736</v>
      </c>
      <c r="V438" s="165">
        <v>45869</v>
      </c>
      <c r="W438" s="158" t="s">
        <v>1026</v>
      </c>
      <c r="X438" s="359">
        <v>0</v>
      </c>
      <c r="Y438" s="158">
        <v>100</v>
      </c>
      <c r="Z438" s="158" t="s">
        <v>2779</v>
      </c>
      <c r="AA438" s="165"/>
      <c r="AB438" s="158">
        <v>100</v>
      </c>
      <c r="AC438" s="158" t="s">
        <v>2618</v>
      </c>
      <c r="AD438" s="165"/>
      <c r="AE438" s="158">
        <v>0</v>
      </c>
      <c r="AF438" s="158">
        <v>0</v>
      </c>
    </row>
    <row r="439" spans="1:1023 1028:2047 2052:3071 3076:4095 4100:5119 5124:6143 6148:7167 7172:8191 8196:9215 9220:10239 10244:11263 11268:12287 12292:13311 13316:14335 14340:15359 15364:16383" ht="26.25" customHeight="1" x14ac:dyDescent="0.25">
      <c r="A439" s="35" t="str">
        <f>+'PAI 2025 GPS rempl2)'!A455</f>
        <v>1000.2.3</v>
      </c>
      <c r="B439" s="60" t="str">
        <f>VLOOKUP(A439,'Dimensión 3-Gestión con Valor'!$B$10:$B$379,1,0)</f>
        <v>1000.2.3</v>
      </c>
      <c r="C439" s="158" t="s">
        <v>1136</v>
      </c>
      <c r="D439" s="158">
        <v>1</v>
      </c>
      <c r="E439" s="158" t="s">
        <v>489</v>
      </c>
      <c r="F439" s="158" t="s">
        <v>1151</v>
      </c>
      <c r="G439" s="158" t="s">
        <v>19</v>
      </c>
      <c r="H439" s="158" t="s">
        <v>1795</v>
      </c>
      <c r="I439" s="158" t="s">
        <v>1795</v>
      </c>
      <c r="J439" s="158" t="s">
        <v>1795</v>
      </c>
      <c r="K439" s="158" t="s">
        <v>19</v>
      </c>
      <c r="L439" s="158" t="s">
        <v>19</v>
      </c>
      <c r="M439" s="158" t="s">
        <v>19</v>
      </c>
      <c r="N439" s="158" t="s">
        <v>636</v>
      </c>
      <c r="O439" s="158" t="s">
        <v>19</v>
      </c>
      <c r="P439" s="158" t="s">
        <v>211</v>
      </c>
      <c r="Q439" s="158">
        <v>30</v>
      </c>
      <c r="R439" s="158">
        <v>4</v>
      </c>
      <c r="S439" s="158" t="s">
        <v>487</v>
      </c>
      <c r="T439" s="158" t="s">
        <v>1152</v>
      </c>
      <c r="U439" s="165">
        <v>45870</v>
      </c>
      <c r="V439" s="165">
        <v>45898</v>
      </c>
      <c r="W439" s="158" t="s">
        <v>1136</v>
      </c>
      <c r="X439" s="359">
        <v>6</v>
      </c>
      <c r="Y439" s="158">
        <v>75</v>
      </c>
      <c r="Z439" s="158" t="s">
        <v>2619</v>
      </c>
      <c r="AA439" s="165"/>
      <c r="AB439" s="158">
        <v>75</v>
      </c>
      <c r="AC439" s="158" t="s">
        <v>2620</v>
      </c>
      <c r="AD439" s="165"/>
      <c r="AE439" s="158">
        <v>0</v>
      </c>
      <c r="AF439" s="158">
        <v>4.5</v>
      </c>
    </row>
    <row r="440" spans="1:1023 1028:2047 2052:3071 3076:4095 4100:5119 5124:6143 6148:7167 7172:8191 8196:9215 9220:10239 10244:11263 11268:12287 12292:13311 13316:14335 14340:15359 15364:16383" ht="60" x14ac:dyDescent="0.25">
      <c r="A440" s="35" t="str">
        <f>+'PAI 2025 GPS rempl2)'!A456</f>
        <v>1000.2.4</v>
      </c>
      <c r="B440" s="60" t="str">
        <f>VLOOKUP(A440,'Dimensión 3-Gestión con Valor'!$B$10:$B$379,1,0)</f>
        <v>1000.2.4</v>
      </c>
      <c r="C440" s="158" t="s">
        <v>1136</v>
      </c>
      <c r="D440" s="158">
        <v>1</v>
      </c>
      <c r="E440" s="158" t="s">
        <v>2044</v>
      </c>
      <c r="F440" s="158" t="s">
        <v>1153</v>
      </c>
      <c r="G440" s="158" t="s">
        <v>19</v>
      </c>
      <c r="H440" s="158" t="s">
        <v>1795</v>
      </c>
      <c r="I440" s="158" t="s">
        <v>1795</v>
      </c>
      <c r="J440" s="158" t="s">
        <v>1795</v>
      </c>
      <c r="K440" s="158" t="s">
        <v>19</v>
      </c>
      <c r="L440" s="158" t="s">
        <v>19</v>
      </c>
      <c r="M440" s="158" t="s">
        <v>19</v>
      </c>
      <c r="N440" s="158" t="s">
        <v>636</v>
      </c>
      <c r="O440" s="158" t="s">
        <v>19</v>
      </c>
      <c r="P440" s="158" t="s">
        <v>212</v>
      </c>
      <c r="Q440" s="158">
        <v>0</v>
      </c>
      <c r="R440" s="158">
        <v>4</v>
      </c>
      <c r="S440" s="158" t="s">
        <v>487</v>
      </c>
      <c r="T440" s="158" t="s">
        <v>1154</v>
      </c>
      <c r="U440" s="165">
        <v>45901</v>
      </c>
      <c r="V440" s="165">
        <v>45961</v>
      </c>
      <c r="W440" s="158" t="s">
        <v>608</v>
      </c>
      <c r="X440" s="359">
        <v>0</v>
      </c>
      <c r="Y440" s="158">
        <v>0</v>
      </c>
      <c r="Z440" s="158">
        <v>0</v>
      </c>
      <c r="AA440" s="165"/>
      <c r="AB440" s="158">
        <v>0</v>
      </c>
      <c r="AC440" s="158">
        <v>0</v>
      </c>
      <c r="AD440" s="165"/>
      <c r="AE440" s="158"/>
      <c r="AF440" s="158">
        <v>0</v>
      </c>
    </row>
    <row r="441" spans="1:1023 1028:2047 2052:3071 3076:4095 4100:5119 5124:6143 6148:7167 7172:8191 8196:9215 9220:10239 10244:11263 11268:12287 12292:13311 13316:14335 14340:15359 15364:16383" ht="45" x14ac:dyDescent="0.25">
      <c r="A441" s="35" t="str">
        <f>+'PAI 2025 GPS rempl2)'!A457</f>
        <v>1000.2.5</v>
      </c>
      <c r="B441" s="60" t="str">
        <f>VLOOKUP(A441,'Dimensión 3-Gestión con Valor'!$B$10:$B$379,1,0)</f>
        <v>1000.2.5</v>
      </c>
      <c r="C441" s="158" t="s">
        <v>1136</v>
      </c>
      <c r="D441" s="158">
        <v>1</v>
      </c>
      <c r="E441" s="158" t="s">
        <v>489</v>
      </c>
      <c r="F441" s="158" t="s">
        <v>1155</v>
      </c>
      <c r="G441" s="158" t="s">
        <v>19</v>
      </c>
      <c r="H441" s="158" t="s">
        <v>1795</v>
      </c>
      <c r="I441" s="158" t="s">
        <v>1795</v>
      </c>
      <c r="J441" s="158" t="s">
        <v>1795</v>
      </c>
      <c r="K441" s="158" t="s">
        <v>19</v>
      </c>
      <c r="L441" s="158" t="s">
        <v>19</v>
      </c>
      <c r="M441" s="158" t="s">
        <v>19</v>
      </c>
      <c r="N441" s="158" t="s">
        <v>636</v>
      </c>
      <c r="O441" s="158" t="s">
        <v>19</v>
      </c>
      <c r="P441" s="158" t="s">
        <v>213</v>
      </c>
      <c r="Q441" s="158">
        <v>20</v>
      </c>
      <c r="R441" s="158">
        <v>4</v>
      </c>
      <c r="S441" s="158" t="s">
        <v>487</v>
      </c>
      <c r="T441" s="158" t="s">
        <v>1156</v>
      </c>
      <c r="U441" s="165">
        <v>45965</v>
      </c>
      <c r="V441" s="165">
        <v>45989</v>
      </c>
      <c r="W441" s="158" t="s">
        <v>1136</v>
      </c>
      <c r="X441" s="359">
        <v>4</v>
      </c>
      <c r="Y441" s="158">
        <v>0</v>
      </c>
      <c r="Z441" s="158">
        <v>0</v>
      </c>
      <c r="AA441" s="165"/>
      <c r="AB441" s="158">
        <v>0</v>
      </c>
      <c r="AC441" s="158">
        <v>0</v>
      </c>
      <c r="AD441" s="165"/>
      <c r="AE441" s="158"/>
      <c r="AF441" s="158">
        <v>0</v>
      </c>
    </row>
    <row r="442" spans="1:1023 1028:2047 2052:3071 3076:4095 4100:5119 5124:6143 6148:7167 7172:8191 8196:9215 9220:10239 10244:11263 11268:12287 12292:13311 13316:14335 14340:15359 15364:16383" ht="150" x14ac:dyDescent="0.25">
      <c r="A442" s="170" t="str">
        <f>+'PAI 2025 GPS rempl2)'!A458</f>
        <v>1000.3</v>
      </c>
      <c r="B442" s="60" t="str">
        <f>VLOOKUP(A442,'Dimensión 3-Gestión con Valor'!$B$10:$B$379,1,0)</f>
        <v>1000.3</v>
      </c>
      <c r="C442" s="171" t="s">
        <v>1136</v>
      </c>
      <c r="D442" s="171">
        <v>1</v>
      </c>
      <c r="E442" s="171" t="s">
        <v>482</v>
      </c>
      <c r="F442" s="171" t="s">
        <v>1157</v>
      </c>
      <c r="G442" s="171" t="s">
        <v>501</v>
      </c>
      <c r="H442" s="171" t="s">
        <v>1795</v>
      </c>
      <c r="I442" s="171" t="s">
        <v>1795</v>
      </c>
      <c r="J442" s="171" t="s">
        <v>1795</v>
      </c>
      <c r="K442" s="171" t="s">
        <v>19</v>
      </c>
      <c r="L442" s="171" t="s">
        <v>485</v>
      </c>
      <c r="M442" s="171" t="s">
        <v>19</v>
      </c>
      <c r="N442" s="171" t="s">
        <v>720</v>
      </c>
      <c r="O442" s="171" t="s">
        <v>1603</v>
      </c>
      <c r="P442" s="171" t="s">
        <v>360</v>
      </c>
      <c r="Q442" s="171">
        <v>15</v>
      </c>
      <c r="R442" s="171">
        <v>5</v>
      </c>
      <c r="S442" s="172" t="s">
        <v>487</v>
      </c>
      <c r="T442" s="172" t="s">
        <v>1158</v>
      </c>
      <c r="U442" s="172">
        <v>45691</v>
      </c>
      <c r="V442" s="165">
        <v>46003</v>
      </c>
      <c r="W442" s="158" t="s">
        <v>1136</v>
      </c>
      <c r="X442" s="359">
        <v>15</v>
      </c>
      <c r="Y442" s="359">
        <v>0</v>
      </c>
      <c r="Z442" s="359" t="s">
        <v>2621</v>
      </c>
      <c r="AA442" s="360"/>
      <c r="AB442" s="359">
        <v>0</v>
      </c>
      <c r="AC442" s="359" t="s">
        <v>2622</v>
      </c>
      <c r="AD442" s="360"/>
      <c r="AE442" s="368"/>
      <c r="AF442" s="359">
        <v>0</v>
      </c>
      <c r="AH442" s="477"/>
      <c r="AK442" s="477"/>
    </row>
    <row r="443" spans="1:1023 1028:2047 2052:3071 3076:4095 4100:5119 5124:6143 6148:7167 7172:8191 8196:9215 9220:10239 10244:11263 11268:12287 12292:13311 13316:14335 14340:15359 15364:16383" ht="26.25" customHeight="1" x14ac:dyDescent="0.25">
      <c r="A443" s="158" t="str">
        <f>+'PAI 2025 GPS rempl2)'!A459</f>
        <v>1000.3.1</v>
      </c>
      <c r="B443" s="60" t="str">
        <f>VLOOKUP(A443,'Dimensión 6 - GESCO+I'!$B$10:$B$62,1,0)</f>
        <v>1000.3.1</v>
      </c>
      <c r="C443" s="158" t="s">
        <v>1136</v>
      </c>
      <c r="D443" s="158">
        <v>1</v>
      </c>
      <c r="E443" s="158" t="s">
        <v>489</v>
      </c>
      <c r="F443" s="158" t="s">
        <v>1159</v>
      </c>
      <c r="G443" s="158" t="s">
        <v>19</v>
      </c>
      <c r="H443" s="158">
        <v>0</v>
      </c>
      <c r="I443" s="158">
        <v>0</v>
      </c>
      <c r="J443" s="158">
        <v>0</v>
      </c>
      <c r="K443" s="158" t="s">
        <v>19</v>
      </c>
      <c r="L443" s="158" t="s">
        <v>19</v>
      </c>
      <c r="M443" s="158" t="s">
        <v>19</v>
      </c>
      <c r="N443" s="158" t="s">
        <v>772</v>
      </c>
      <c r="O443" s="158" t="s">
        <v>19</v>
      </c>
      <c r="P443" s="158" t="s">
        <v>361</v>
      </c>
      <c r="Q443" s="158">
        <v>20</v>
      </c>
      <c r="R443" s="158">
        <v>5</v>
      </c>
      <c r="S443" s="158" t="s">
        <v>487</v>
      </c>
      <c r="T443" s="158" t="s">
        <v>1160</v>
      </c>
      <c r="U443" s="165">
        <v>45691</v>
      </c>
      <c r="V443" s="165">
        <v>45716</v>
      </c>
      <c r="W443" s="158" t="s">
        <v>1136</v>
      </c>
      <c r="X443" s="359">
        <v>3</v>
      </c>
      <c r="Y443" s="158">
        <v>100</v>
      </c>
      <c r="Z443" s="158" t="s">
        <v>2623</v>
      </c>
      <c r="AA443" s="165">
        <v>45716</v>
      </c>
      <c r="AB443" s="158">
        <v>100</v>
      </c>
      <c r="AC443" s="158" t="s">
        <v>2624</v>
      </c>
      <c r="AD443" s="165">
        <v>45716</v>
      </c>
      <c r="AE443" s="158">
        <v>100</v>
      </c>
      <c r="AF443" s="158">
        <v>3</v>
      </c>
    </row>
    <row r="444" spans="1:1023 1028:2047 2052:3071 3076:4095 4100:5119 5124:6143 6148:7167 7172:8191 8196:9215 9220:10239 10244:11263 11268:12287 12292:13311 13316:14335 14340:15359 15364:16383" ht="150" x14ac:dyDescent="0.25">
      <c r="A444" s="35" t="str">
        <f>+'PAI 2025 GPS rempl2)'!A460</f>
        <v>1000.3.2</v>
      </c>
      <c r="B444" s="60" t="str">
        <f>VLOOKUP(A444,'Dimensión 3-Gestión con Valor'!$B$10:$B$379,1,0)</f>
        <v>1000.3.2</v>
      </c>
      <c r="C444" s="158" t="s">
        <v>1136</v>
      </c>
      <c r="D444" s="158">
        <v>1</v>
      </c>
      <c r="E444" s="158" t="s">
        <v>489</v>
      </c>
      <c r="F444" s="158" t="s">
        <v>1161</v>
      </c>
      <c r="G444" s="158" t="s">
        <v>19</v>
      </c>
      <c r="H444" s="158">
        <v>0</v>
      </c>
      <c r="I444" s="158">
        <v>0</v>
      </c>
      <c r="J444" s="158">
        <v>0</v>
      </c>
      <c r="K444" s="158" t="s">
        <v>19</v>
      </c>
      <c r="L444" s="158" t="s">
        <v>19</v>
      </c>
      <c r="M444" s="158" t="s">
        <v>19</v>
      </c>
      <c r="N444" s="158" t="s">
        <v>772</v>
      </c>
      <c r="O444" s="158" t="s">
        <v>19</v>
      </c>
      <c r="P444" s="158" t="s">
        <v>362</v>
      </c>
      <c r="Q444" s="158">
        <v>80</v>
      </c>
      <c r="R444" s="158">
        <v>5</v>
      </c>
      <c r="S444" s="158" t="s">
        <v>487</v>
      </c>
      <c r="T444" s="158" t="s">
        <v>1162</v>
      </c>
      <c r="U444" s="165">
        <v>45719</v>
      </c>
      <c r="V444" s="165">
        <v>46003</v>
      </c>
      <c r="W444" s="158" t="s">
        <v>1136</v>
      </c>
      <c r="X444" s="359">
        <v>12</v>
      </c>
      <c r="Y444" s="158">
        <v>0</v>
      </c>
      <c r="Z444" s="158" t="s">
        <v>2621</v>
      </c>
      <c r="AA444" s="165"/>
      <c r="AB444" s="158">
        <v>0</v>
      </c>
      <c r="AC444" s="158" t="s">
        <v>2622</v>
      </c>
      <c r="AD444" s="165"/>
      <c r="AE444" s="158"/>
      <c r="AF444" s="158">
        <v>0</v>
      </c>
    </row>
    <row r="445" spans="1:1023 1028:2047 2052:3071 3076:4095 4100:5119 5124:6143 6148:7167 7172:8191 8196:9215 9220:10239 10244:11263 11268:12287 12292:13311 13316:14335 14340:15359 15364:16383" ht="60" x14ac:dyDescent="0.25">
      <c r="A445" s="359" t="str">
        <f>+'PAI 2025 GPS rempl2)'!A461</f>
        <v>1000.4</v>
      </c>
      <c r="B445" s="359" t="str">
        <f>VLOOKUP(A445,'Dimensión 3-Gestión con Valor'!$B$10:$B$379,1,0)</f>
        <v>1000.4</v>
      </c>
      <c r="C445" s="360" t="s">
        <v>1136</v>
      </c>
      <c r="D445" s="359">
        <v>1</v>
      </c>
      <c r="E445" s="359" t="s">
        <v>482</v>
      </c>
      <c r="F445" s="360" t="s">
        <v>1163</v>
      </c>
      <c r="G445" s="359" t="s">
        <v>501</v>
      </c>
      <c r="H445" s="359" t="s">
        <v>1795</v>
      </c>
      <c r="I445" s="359" t="s">
        <v>1795</v>
      </c>
      <c r="J445" s="359" t="s">
        <v>1795</v>
      </c>
      <c r="K445" s="360" t="s">
        <v>19</v>
      </c>
      <c r="L445" s="359" t="s">
        <v>485</v>
      </c>
      <c r="M445" s="359" t="s">
        <v>19</v>
      </c>
      <c r="N445" s="360" t="s">
        <v>596</v>
      </c>
      <c r="O445" s="359" t="s">
        <v>1784</v>
      </c>
      <c r="P445" s="359" t="s">
        <v>175</v>
      </c>
      <c r="Q445" s="359">
        <v>15</v>
      </c>
      <c r="R445" s="359">
        <v>1</v>
      </c>
      <c r="S445" s="360" t="s">
        <v>487</v>
      </c>
      <c r="T445" s="359" t="s">
        <v>1164</v>
      </c>
      <c r="U445" s="360">
        <v>45691</v>
      </c>
      <c r="V445" s="360">
        <v>46010</v>
      </c>
      <c r="W445" s="359" t="s">
        <v>1136</v>
      </c>
      <c r="X445" s="359">
        <v>15</v>
      </c>
      <c r="Y445" s="359">
        <v>0</v>
      </c>
      <c r="Z445" s="359" t="s">
        <v>2625</v>
      </c>
      <c r="AA445" s="360"/>
      <c r="AB445" s="370">
        <v>0</v>
      </c>
      <c r="AC445" s="359" t="s">
        <v>2626</v>
      </c>
      <c r="AD445" s="360"/>
      <c r="AE445" s="368"/>
      <c r="AF445" s="359">
        <v>0</v>
      </c>
      <c r="AH445" s="477"/>
      <c r="AK445" s="477"/>
      <c r="AR445" s="477"/>
      <c r="AU445" s="477"/>
      <c r="AZ445" s="477"/>
      <c r="BC445" s="477"/>
      <c r="BH445" s="477"/>
      <c r="BK445" s="477"/>
      <c r="BP445" s="477"/>
      <c r="BS445" s="477"/>
      <c r="BX445" s="477"/>
      <c r="CA445" s="477"/>
      <c r="CF445" s="477"/>
      <c r="CI445" s="477"/>
      <c r="CN445" s="477"/>
      <c r="CQ445" s="477"/>
      <c r="CV445" s="477"/>
      <c r="CY445" s="477"/>
      <c r="DD445" s="477"/>
      <c r="DG445" s="477"/>
      <c r="DL445" s="477"/>
      <c r="DO445" s="477"/>
      <c r="DT445" s="477"/>
      <c r="DW445" s="477"/>
      <c r="EB445" s="477"/>
      <c r="EE445" s="477"/>
      <c r="EJ445" s="477"/>
      <c r="EM445" s="477"/>
      <c r="ER445" s="477"/>
      <c r="EU445" s="477"/>
      <c r="EZ445" s="477"/>
      <c r="FC445" s="477"/>
      <c r="FH445" s="477"/>
      <c r="FK445" s="477"/>
      <c r="FP445" s="477"/>
      <c r="FS445" s="477"/>
      <c r="FX445" s="477"/>
      <c r="GA445" s="477"/>
      <c r="GF445" s="477"/>
      <c r="GI445" s="477"/>
      <c r="GN445" s="477"/>
      <c r="GQ445" s="477"/>
      <c r="GV445" s="477"/>
      <c r="GY445" s="477"/>
      <c r="HD445" s="477"/>
      <c r="HG445" s="477"/>
      <c r="HL445" s="477"/>
      <c r="HO445" s="477"/>
      <c r="HT445" s="477"/>
      <c r="HW445" s="477"/>
      <c r="IB445" s="477"/>
      <c r="IE445" s="477"/>
      <c r="IJ445" s="477"/>
      <c r="IM445" s="477"/>
      <c r="IR445" s="477"/>
      <c r="IU445" s="477"/>
      <c r="IZ445" s="477"/>
      <c r="JC445" s="477"/>
      <c r="JH445" s="477"/>
      <c r="JK445" s="477"/>
      <c r="JP445" s="477"/>
      <c r="JS445" s="477"/>
      <c r="JX445" s="477"/>
      <c r="KA445" s="477"/>
      <c r="KF445" s="477"/>
      <c r="KI445" s="477"/>
      <c r="KN445" s="477"/>
      <c r="KQ445" s="477"/>
      <c r="KV445" s="477"/>
      <c r="KY445" s="477"/>
      <c r="LD445" s="477"/>
      <c r="LG445" s="477"/>
      <c r="LL445" s="477"/>
      <c r="LO445" s="477"/>
      <c r="LT445" s="477"/>
      <c r="LW445" s="477"/>
      <c r="MB445" s="477"/>
      <c r="ME445" s="477"/>
      <c r="MJ445" s="477"/>
      <c r="MM445" s="477"/>
      <c r="MR445" s="477"/>
      <c r="MU445" s="477"/>
      <c r="MZ445" s="477"/>
      <c r="NC445" s="477"/>
      <c r="NH445" s="477"/>
      <c r="NK445" s="477"/>
      <c r="NP445" s="477"/>
      <c r="NS445" s="477"/>
      <c r="NX445" s="477"/>
      <c r="OA445" s="477"/>
      <c r="OF445" s="477"/>
      <c r="OI445" s="477"/>
      <c r="ON445" s="477"/>
      <c r="OQ445" s="477"/>
      <c r="OV445" s="477"/>
      <c r="OY445" s="477"/>
      <c r="PD445" s="477"/>
      <c r="PG445" s="477"/>
      <c r="PL445" s="477"/>
      <c r="PO445" s="477"/>
      <c r="PT445" s="477"/>
      <c r="PW445" s="477"/>
      <c r="QB445" s="477"/>
      <c r="QE445" s="477"/>
      <c r="QJ445" s="477"/>
      <c r="QM445" s="477"/>
      <c r="QR445" s="477"/>
      <c r="QU445" s="477"/>
      <c r="QZ445" s="477"/>
      <c r="RC445" s="477"/>
      <c r="RH445" s="477"/>
      <c r="RK445" s="477"/>
      <c r="RP445" s="477"/>
      <c r="RS445" s="477"/>
      <c r="RX445" s="477"/>
      <c r="SA445" s="477"/>
      <c r="SF445" s="477"/>
      <c r="SI445" s="477"/>
      <c r="SN445" s="477"/>
      <c r="SQ445" s="477"/>
      <c r="SV445" s="477"/>
      <c r="SY445" s="477"/>
      <c r="TD445" s="477"/>
      <c r="TG445" s="477"/>
      <c r="TL445" s="477"/>
      <c r="TO445" s="477"/>
      <c r="TT445" s="477"/>
      <c r="TW445" s="477"/>
      <c r="UB445" s="477"/>
      <c r="UE445" s="477"/>
      <c r="UJ445" s="477"/>
      <c r="UM445" s="477"/>
      <c r="UR445" s="477"/>
      <c r="UU445" s="477"/>
      <c r="UZ445" s="477"/>
      <c r="VC445" s="477"/>
      <c r="VH445" s="477"/>
      <c r="VK445" s="477"/>
      <c r="VP445" s="477"/>
      <c r="VS445" s="477"/>
      <c r="VX445" s="477"/>
      <c r="WA445" s="477"/>
      <c r="WF445" s="477"/>
      <c r="WI445" s="477"/>
      <c r="WN445" s="477"/>
      <c r="WQ445" s="477"/>
      <c r="WV445" s="477"/>
      <c r="WY445" s="477"/>
      <c r="XD445" s="477"/>
      <c r="XG445" s="477"/>
      <c r="XL445" s="477"/>
      <c r="XO445" s="477"/>
      <c r="XT445" s="477"/>
      <c r="XW445" s="477"/>
      <c r="YB445" s="477"/>
      <c r="YE445" s="477"/>
      <c r="YJ445" s="477"/>
      <c r="YM445" s="477"/>
      <c r="YR445" s="477"/>
      <c r="YU445" s="477"/>
      <c r="YZ445" s="477"/>
      <c r="ZC445" s="477"/>
      <c r="ZH445" s="477"/>
      <c r="ZK445" s="477"/>
      <c r="ZP445" s="477"/>
      <c r="ZS445" s="477"/>
      <c r="ZX445" s="477"/>
      <c r="AAA445" s="477"/>
      <c r="AAF445" s="477"/>
      <c r="AAI445" s="477"/>
      <c r="AAN445" s="477"/>
      <c r="AAQ445" s="477"/>
      <c r="AAV445" s="477"/>
      <c r="AAY445" s="477"/>
      <c r="ABD445" s="477"/>
      <c r="ABG445" s="477"/>
      <c r="ABL445" s="477"/>
      <c r="ABO445" s="477"/>
      <c r="ABT445" s="477"/>
      <c r="ABW445" s="477"/>
      <c r="ACB445" s="477"/>
      <c r="ACE445" s="477"/>
      <c r="ACJ445" s="477"/>
      <c r="ACM445" s="477"/>
      <c r="ACR445" s="477"/>
      <c r="ACU445" s="477"/>
      <c r="ACZ445" s="477"/>
      <c r="ADC445" s="477"/>
      <c r="ADH445" s="477"/>
      <c r="ADK445" s="477"/>
      <c r="ADP445" s="477"/>
      <c r="ADS445" s="477"/>
      <c r="ADX445" s="477"/>
      <c r="AEA445" s="477"/>
      <c r="AEF445" s="477"/>
      <c r="AEI445" s="477"/>
      <c r="AEN445" s="477"/>
      <c r="AEQ445" s="477"/>
      <c r="AEV445" s="477"/>
      <c r="AEY445" s="477"/>
      <c r="AFD445" s="477"/>
      <c r="AFG445" s="477"/>
      <c r="AFL445" s="477"/>
      <c r="AFO445" s="477"/>
      <c r="AFT445" s="477"/>
      <c r="AFW445" s="477"/>
      <c r="AGB445" s="477"/>
      <c r="AGE445" s="477"/>
      <c r="AGJ445" s="477"/>
      <c r="AGM445" s="477"/>
      <c r="AGR445" s="477"/>
      <c r="AGU445" s="477"/>
      <c r="AGZ445" s="477"/>
      <c r="AHC445" s="477"/>
      <c r="AHH445" s="477"/>
      <c r="AHK445" s="477"/>
      <c r="AHP445" s="477"/>
      <c r="AHS445" s="477"/>
      <c r="AHX445" s="477"/>
      <c r="AIA445" s="477"/>
      <c r="AIF445" s="477"/>
      <c r="AII445" s="477"/>
      <c r="AIN445" s="477"/>
      <c r="AIQ445" s="477"/>
      <c r="AIV445" s="477"/>
      <c r="AIY445" s="477"/>
      <c r="AJD445" s="477"/>
      <c r="AJG445" s="477"/>
      <c r="AJL445" s="477"/>
      <c r="AJO445" s="477"/>
      <c r="AJT445" s="477"/>
      <c r="AJW445" s="477"/>
      <c r="AKB445" s="477"/>
      <c r="AKE445" s="477"/>
      <c r="AKJ445" s="477"/>
      <c r="AKM445" s="477"/>
      <c r="AKR445" s="477"/>
      <c r="AKU445" s="477"/>
      <c r="AKZ445" s="477"/>
      <c r="ALC445" s="477"/>
      <c r="ALH445" s="477"/>
      <c r="ALK445" s="477"/>
      <c r="ALP445" s="477"/>
      <c r="ALS445" s="477"/>
      <c r="ALX445" s="477"/>
      <c r="AMA445" s="477"/>
      <c r="AMF445" s="477"/>
      <c r="AMI445" s="477"/>
      <c r="AMN445" s="477"/>
      <c r="AMQ445" s="477"/>
      <c r="AMV445" s="477"/>
      <c r="AMY445" s="477"/>
      <c r="AND445" s="477"/>
      <c r="ANG445" s="477"/>
      <c r="ANL445" s="477"/>
      <c r="ANO445" s="477"/>
      <c r="ANT445" s="477"/>
      <c r="ANW445" s="477"/>
      <c r="AOB445" s="477"/>
      <c r="AOE445" s="477"/>
      <c r="AOJ445" s="477"/>
      <c r="AOM445" s="477"/>
      <c r="AOR445" s="477"/>
      <c r="AOU445" s="477"/>
      <c r="AOZ445" s="477"/>
      <c r="APC445" s="477"/>
      <c r="APH445" s="477"/>
      <c r="APK445" s="477"/>
      <c r="APP445" s="477"/>
      <c r="APS445" s="477"/>
      <c r="APX445" s="477"/>
      <c r="AQA445" s="477"/>
      <c r="AQF445" s="477"/>
      <c r="AQI445" s="477"/>
      <c r="AQN445" s="477"/>
      <c r="AQQ445" s="477"/>
      <c r="AQV445" s="477"/>
      <c r="AQY445" s="477"/>
      <c r="ARD445" s="477"/>
      <c r="ARG445" s="477"/>
      <c r="ARL445" s="477"/>
      <c r="ARO445" s="477"/>
      <c r="ART445" s="477"/>
      <c r="ARW445" s="477"/>
      <c r="ASB445" s="477"/>
      <c r="ASE445" s="477"/>
      <c r="ASJ445" s="477"/>
      <c r="ASM445" s="477"/>
      <c r="ASR445" s="477"/>
      <c r="ASU445" s="477"/>
      <c r="ASZ445" s="477"/>
      <c r="ATC445" s="477"/>
      <c r="ATH445" s="477"/>
      <c r="ATK445" s="477"/>
      <c r="ATP445" s="477"/>
      <c r="ATS445" s="477"/>
      <c r="ATX445" s="477"/>
      <c r="AUA445" s="477"/>
      <c r="AUF445" s="477"/>
      <c r="AUI445" s="477"/>
      <c r="AUN445" s="477"/>
      <c r="AUQ445" s="477"/>
      <c r="AUV445" s="477"/>
      <c r="AUY445" s="477"/>
      <c r="AVD445" s="477"/>
      <c r="AVG445" s="477"/>
      <c r="AVL445" s="477"/>
      <c r="AVO445" s="477"/>
      <c r="AVT445" s="477"/>
      <c r="AVW445" s="477"/>
      <c r="AWB445" s="477"/>
      <c r="AWE445" s="477"/>
      <c r="AWJ445" s="477"/>
      <c r="AWM445" s="477"/>
      <c r="AWR445" s="477"/>
      <c r="AWU445" s="477"/>
      <c r="AWZ445" s="477"/>
      <c r="AXC445" s="477"/>
      <c r="AXH445" s="477"/>
      <c r="AXK445" s="477"/>
      <c r="AXP445" s="477"/>
      <c r="AXS445" s="477"/>
      <c r="AXX445" s="477"/>
      <c r="AYA445" s="477"/>
      <c r="AYF445" s="477"/>
      <c r="AYI445" s="477"/>
      <c r="AYN445" s="477"/>
      <c r="AYQ445" s="477"/>
      <c r="AYV445" s="477"/>
      <c r="AYY445" s="477"/>
      <c r="AZD445" s="477"/>
      <c r="AZG445" s="477"/>
      <c r="AZL445" s="477"/>
      <c r="AZO445" s="477"/>
      <c r="AZT445" s="477"/>
      <c r="AZW445" s="477"/>
      <c r="BAB445" s="477"/>
      <c r="BAE445" s="477"/>
      <c r="BAJ445" s="477"/>
      <c r="BAM445" s="477"/>
      <c r="BAR445" s="477"/>
      <c r="BAU445" s="477"/>
      <c r="BAZ445" s="477"/>
      <c r="BBC445" s="477"/>
      <c r="BBH445" s="477"/>
      <c r="BBK445" s="477"/>
      <c r="BBP445" s="477"/>
      <c r="BBS445" s="477"/>
      <c r="BBX445" s="477"/>
      <c r="BCA445" s="477"/>
      <c r="BCF445" s="477"/>
      <c r="BCI445" s="477"/>
      <c r="BCN445" s="477"/>
      <c r="BCQ445" s="477"/>
      <c r="BCV445" s="477"/>
      <c r="BCY445" s="477"/>
      <c r="BDD445" s="477"/>
      <c r="BDG445" s="477"/>
      <c r="BDL445" s="477"/>
      <c r="BDO445" s="477"/>
      <c r="BDT445" s="477"/>
      <c r="BDW445" s="477"/>
      <c r="BEB445" s="477"/>
      <c r="BEE445" s="477"/>
      <c r="BEJ445" s="477"/>
      <c r="BEM445" s="477"/>
      <c r="BER445" s="477"/>
      <c r="BEU445" s="477"/>
      <c r="BEZ445" s="477"/>
      <c r="BFC445" s="477"/>
      <c r="BFH445" s="477"/>
      <c r="BFK445" s="477"/>
      <c r="BFP445" s="477"/>
      <c r="BFS445" s="477"/>
      <c r="BFX445" s="477"/>
      <c r="BGA445" s="477"/>
      <c r="BGF445" s="477"/>
      <c r="BGI445" s="477"/>
      <c r="BGN445" s="477"/>
      <c r="BGQ445" s="477"/>
      <c r="BGV445" s="477"/>
      <c r="BGY445" s="477"/>
      <c r="BHD445" s="477"/>
      <c r="BHG445" s="477"/>
      <c r="BHL445" s="477"/>
      <c r="BHO445" s="477"/>
      <c r="BHT445" s="477"/>
      <c r="BHW445" s="477"/>
      <c r="BIB445" s="477"/>
      <c r="BIE445" s="477"/>
      <c r="BIJ445" s="477"/>
      <c r="BIM445" s="477"/>
      <c r="BIR445" s="477"/>
      <c r="BIU445" s="477"/>
      <c r="BIZ445" s="477"/>
      <c r="BJC445" s="477"/>
      <c r="BJH445" s="477"/>
      <c r="BJK445" s="477"/>
      <c r="BJP445" s="477"/>
      <c r="BJS445" s="477"/>
      <c r="BJX445" s="477"/>
      <c r="BKA445" s="477"/>
      <c r="BKF445" s="477"/>
      <c r="BKI445" s="477"/>
      <c r="BKN445" s="477"/>
      <c r="BKQ445" s="477"/>
      <c r="BKV445" s="477"/>
      <c r="BKY445" s="477"/>
      <c r="BLD445" s="477"/>
      <c r="BLG445" s="477"/>
      <c r="BLL445" s="477"/>
      <c r="BLO445" s="477"/>
      <c r="BLT445" s="477"/>
      <c r="BLW445" s="477"/>
      <c r="BMB445" s="477"/>
      <c r="BME445" s="477"/>
      <c r="BMJ445" s="477"/>
      <c r="BMM445" s="477"/>
      <c r="BMR445" s="477"/>
      <c r="BMU445" s="477"/>
      <c r="BMZ445" s="477"/>
      <c r="BNC445" s="477"/>
      <c r="BNH445" s="477"/>
      <c r="BNK445" s="477"/>
      <c r="BNP445" s="477"/>
      <c r="BNS445" s="477"/>
      <c r="BNX445" s="477"/>
      <c r="BOA445" s="477"/>
      <c r="BOF445" s="477"/>
      <c r="BOI445" s="477"/>
      <c r="BON445" s="477"/>
      <c r="BOQ445" s="477"/>
      <c r="BOV445" s="477"/>
      <c r="BOY445" s="477"/>
      <c r="BPD445" s="477"/>
      <c r="BPG445" s="477"/>
      <c r="BPL445" s="477"/>
      <c r="BPO445" s="477"/>
      <c r="BPT445" s="477"/>
      <c r="BPW445" s="477"/>
      <c r="BQB445" s="477"/>
      <c r="BQE445" s="477"/>
      <c r="BQJ445" s="477"/>
      <c r="BQM445" s="477"/>
      <c r="BQR445" s="477"/>
      <c r="BQU445" s="477"/>
      <c r="BQZ445" s="477"/>
      <c r="BRC445" s="477"/>
      <c r="BRH445" s="477"/>
      <c r="BRK445" s="477"/>
      <c r="BRP445" s="477"/>
      <c r="BRS445" s="477"/>
      <c r="BRX445" s="477"/>
      <c r="BSA445" s="477"/>
      <c r="BSF445" s="477"/>
      <c r="BSI445" s="477"/>
      <c r="BSN445" s="477"/>
      <c r="BSQ445" s="477"/>
      <c r="BSV445" s="477"/>
      <c r="BSY445" s="477"/>
      <c r="BTD445" s="477"/>
      <c r="BTG445" s="477"/>
      <c r="BTL445" s="477"/>
      <c r="BTO445" s="477"/>
      <c r="BTT445" s="477"/>
      <c r="BTW445" s="477"/>
      <c r="BUB445" s="477"/>
      <c r="BUE445" s="477"/>
      <c r="BUJ445" s="477"/>
      <c r="BUM445" s="477"/>
      <c r="BUR445" s="477"/>
      <c r="BUU445" s="477"/>
      <c r="BUZ445" s="477"/>
      <c r="BVC445" s="477"/>
      <c r="BVH445" s="477"/>
      <c r="BVK445" s="477"/>
      <c r="BVP445" s="477"/>
      <c r="BVS445" s="477"/>
      <c r="BVX445" s="477"/>
      <c r="BWA445" s="477"/>
      <c r="BWF445" s="477"/>
      <c r="BWI445" s="477"/>
      <c r="BWN445" s="477"/>
      <c r="BWQ445" s="477"/>
      <c r="BWV445" s="477"/>
      <c r="BWY445" s="477"/>
      <c r="BXD445" s="477"/>
      <c r="BXG445" s="477"/>
      <c r="BXL445" s="477"/>
      <c r="BXO445" s="477"/>
      <c r="BXT445" s="477"/>
      <c r="BXW445" s="477"/>
      <c r="BYB445" s="477"/>
      <c r="BYE445" s="477"/>
      <c r="BYJ445" s="477"/>
      <c r="BYM445" s="477"/>
      <c r="BYR445" s="477"/>
      <c r="BYU445" s="477"/>
      <c r="BYZ445" s="477"/>
      <c r="BZC445" s="477"/>
      <c r="BZH445" s="477"/>
      <c r="BZK445" s="477"/>
      <c r="BZP445" s="477"/>
      <c r="BZS445" s="477"/>
      <c r="BZX445" s="477"/>
      <c r="CAA445" s="477"/>
      <c r="CAF445" s="477"/>
      <c r="CAI445" s="477"/>
      <c r="CAN445" s="477"/>
      <c r="CAQ445" s="477"/>
      <c r="CAV445" s="477"/>
      <c r="CAY445" s="477"/>
      <c r="CBD445" s="477"/>
      <c r="CBG445" s="477"/>
      <c r="CBL445" s="477"/>
      <c r="CBO445" s="477"/>
      <c r="CBT445" s="477"/>
      <c r="CBW445" s="477"/>
      <c r="CCB445" s="477"/>
      <c r="CCE445" s="477"/>
      <c r="CCJ445" s="477"/>
      <c r="CCM445" s="477"/>
      <c r="CCR445" s="477"/>
      <c r="CCU445" s="477"/>
      <c r="CCZ445" s="477"/>
      <c r="CDC445" s="477"/>
      <c r="CDH445" s="477"/>
      <c r="CDK445" s="477"/>
      <c r="CDP445" s="477"/>
      <c r="CDS445" s="477"/>
      <c r="CDX445" s="477"/>
      <c r="CEA445" s="477"/>
      <c r="CEF445" s="477"/>
      <c r="CEI445" s="477"/>
      <c r="CEN445" s="477"/>
      <c r="CEQ445" s="477"/>
      <c r="CEV445" s="477"/>
      <c r="CEY445" s="477"/>
      <c r="CFD445" s="477"/>
      <c r="CFG445" s="477"/>
      <c r="CFL445" s="477"/>
      <c r="CFO445" s="477"/>
      <c r="CFT445" s="477"/>
      <c r="CFW445" s="477"/>
      <c r="CGB445" s="477"/>
      <c r="CGE445" s="477"/>
      <c r="CGJ445" s="477"/>
      <c r="CGM445" s="477"/>
      <c r="CGR445" s="477"/>
      <c r="CGU445" s="477"/>
      <c r="CGZ445" s="477"/>
      <c r="CHC445" s="477"/>
      <c r="CHH445" s="477"/>
      <c r="CHK445" s="477"/>
      <c r="CHP445" s="477"/>
      <c r="CHS445" s="477"/>
      <c r="CHX445" s="477"/>
      <c r="CIA445" s="477"/>
      <c r="CIF445" s="477"/>
      <c r="CII445" s="477"/>
      <c r="CIN445" s="477"/>
      <c r="CIQ445" s="477"/>
      <c r="CIV445" s="477"/>
      <c r="CIY445" s="477"/>
      <c r="CJD445" s="477"/>
      <c r="CJG445" s="477"/>
      <c r="CJL445" s="477"/>
      <c r="CJO445" s="477"/>
      <c r="CJT445" s="477"/>
      <c r="CJW445" s="477"/>
      <c r="CKB445" s="477"/>
      <c r="CKE445" s="477"/>
      <c r="CKJ445" s="477"/>
      <c r="CKM445" s="477"/>
      <c r="CKR445" s="477"/>
      <c r="CKU445" s="477"/>
      <c r="CKZ445" s="477"/>
      <c r="CLC445" s="477"/>
      <c r="CLH445" s="477"/>
      <c r="CLK445" s="477"/>
      <c r="CLP445" s="477"/>
      <c r="CLS445" s="477"/>
      <c r="CLX445" s="477"/>
      <c r="CMA445" s="477"/>
      <c r="CMF445" s="477"/>
      <c r="CMI445" s="477"/>
      <c r="CMN445" s="477"/>
      <c r="CMQ445" s="477"/>
      <c r="CMV445" s="477"/>
      <c r="CMY445" s="477"/>
      <c r="CND445" s="477"/>
      <c r="CNG445" s="477"/>
      <c r="CNL445" s="477"/>
      <c r="CNO445" s="477"/>
      <c r="CNT445" s="477"/>
      <c r="CNW445" s="477"/>
      <c r="COB445" s="477"/>
      <c r="COE445" s="477"/>
      <c r="COJ445" s="477"/>
      <c r="COM445" s="477"/>
      <c r="COR445" s="477"/>
      <c r="COU445" s="477"/>
      <c r="COZ445" s="477"/>
      <c r="CPC445" s="477"/>
      <c r="CPH445" s="477"/>
      <c r="CPK445" s="477"/>
      <c r="CPP445" s="477"/>
      <c r="CPS445" s="477"/>
      <c r="CPX445" s="477"/>
      <c r="CQA445" s="477"/>
      <c r="CQF445" s="477"/>
      <c r="CQI445" s="477"/>
      <c r="CQN445" s="477"/>
      <c r="CQQ445" s="477"/>
      <c r="CQV445" s="477"/>
      <c r="CQY445" s="477"/>
      <c r="CRD445" s="477"/>
      <c r="CRG445" s="477"/>
      <c r="CRL445" s="477"/>
      <c r="CRO445" s="477"/>
      <c r="CRT445" s="477"/>
      <c r="CRW445" s="477"/>
      <c r="CSB445" s="477"/>
      <c r="CSE445" s="477"/>
      <c r="CSJ445" s="477"/>
      <c r="CSM445" s="477"/>
      <c r="CSR445" s="477"/>
      <c r="CSU445" s="477"/>
      <c r="CSZ445" s="477"/>
      <c r="CTC445" s="477"/>
      <c r="CTH445" s="477"/>
      <c r="CTK445" s="477"/>
      <c r="CTP445" s="477"/>
      <c r="CTS445" s="477"/>
      <c r="CTX445" s="477"/>
      <c r="CUA445" s="477"/>
      <c r="CUF445" s="477"/>
      <c r="CUI445" s="477"/>
      <c r="CUN445" s="477"/>
      <c r="CUQ445" s="477"/>
      <c r="CUV445" s="477"/>
      <c r="CUY445" s="477"/>
      <c r="CVD445" s="477"/>
      <c r="CVG445" s="477"/>
      <c r="CVL445" s="477"/>
      <c r="CVO445" s="477"/>
      <c r="CVT445" s="477"/>
      <c r="CVW445" s="477"/>
      <c r="CWB445" s="477"/>
      <c r="CWE445" s="477"/>
      <c r="CWJ445" s="477"/>
      <c r="CWM445" s="477"/>
      <c r="CWR445" s="477"/>
      <c r="CWU445" s="477"/>
      <c r="CWZ445" s="477"/>
      <c r="CXC445" s="477"/>
      <c r="CXH445" s="477"/>
      <c r="CXK445" s="477"/>
      <c r="CXP445" s="477"/>
      <c r="CXS445" s="477"/>
      <c r="CXX445" s="477"/>
      <c r="CYA445" s="477"/>
      <c r="CYF445" s="477"/>
      <c r="CYI445" s="477"/>
      <c r="CYN445" s="477"/>
      <c r="CYQ445" s="477"/>
      <c r="CYV445" s="477"/>
      <c r="CYY445" s="477"/>
      <c r="CZD445" s="477"/>
      <c r="CZG445" s="477"/>
      <c r="CZL445" s="477"/>
      <c r="CZO445" s="477"/>
      <c r="CZT445" s="477"/>
      <c r="CZW445" s="477"/>
      <c r="DAB445" s="477"/>
      <c r="DAE445" s="477"/>
      <c r="DAJ445" s="477"/>
      <c r="DAM445" s="477"/>
      <c r="DAR445" s="477"/>
      <c r="DAU445" s="477"/>
      <c r="DAZ445" s="477"/>
      <c r="DBC445" s="477"/>
      <c r="DBH445" s="477"/>
      <c r="DBK445" s="477"/>
      <c r="DBP445" s="477"/>
      <c r="DBS445" s="477"/>
      <c r="DBX445" s="477"/>
      <c r="DCA445" s="477"/>
      <c r="DCF445" s="477"/>
      <c r="DCI445" s="477"/>
      <c r="DCN445" s="477"/>
      <c r="DCQ445" s="477"/>
      <c r="DCV445" s="477"/>
      <c r="DCY445" s="477"/>
      <c r="DDD445" s="477"/>
      <c r="DDG445" s="477"/>
      <c r="DDL445" s="477"/>
      <c r="DDO445" s="477"/>
      <c r="DDT445" s="477"/>
      <c r="DDW445" s="477"/>
      <c r="DEB445" s="477"/>
      <c r="DEE445" s="477"/>
      <c r="DEJ445" s="477"/>
      <c r="DEM445" s="477"/>
      <c r="DER445" s="477"/>
      <c r="DEU445" s="477"/>
      <c r="DEZ445" s="477"/>
      <c r="DFC445" s="477"/>
      <c r="DFH445" s="477"/>
      <c r="DFK445" s="477"/>
      <c r="DFP445" s="477"/>
      <c r="DFS445" s="477"/>
      <c r="DFX445" s="477"/>
      <c r="DGA445" s="477"/>
      <c r="DGF445" s="477"/>
      <c r="DGI445" s="477"/>
      <c r="DGN445" s="477"/>
      <c r="DGQ445" s="477"/>
      <c r="DGV445" s="477"/>
      <c r="DGY445" s="477"/>
      <c r="DHD445" s="477"/>
      <c r="DHG445" s="477"/>
      <c r="DHL445" s="477"/>
      <c r="DHO445" s="477"/>
      <c r="DHT445" s="477"/>
      <c r="DHW445" s="477"/>
      <c r="DIB445" s="477"/>
      <c r="DIE445" s="477"/>
      <c r="DIJ445" s="477"/>
      <c r="DIM445" s="477"/>
      <c r="DIR445" s="477"/>
      <c r="DIU445" s="477"/>
      <c r="DIZ445" s="477"/>
      <c r="DJC445" s="477"/>
      <c r="DJH445" s="477"/>
      <c r="DJK445" s="477"/>
      <c r="DJP445" s="477"/>
      <c r="DJS445" s="477"/>
      <c r="DJX445" s="477"/>
      <c r="DKA445" s="477"/>
      <c r="DKF445" s="477"/>
      <c r="DKI445" s="477"/>
      <c r="DKN445" s="477"/>
      <c r="DKQ445" s="477"/>
      <c r="DKV445" s="477"/>
      <c r="DKY445" s="477"/>
      <c r="DLD445" s="477"/>
      <c r="DLG445" s="477"/>
      <c r="DLL445" s="477"/>
      <c r="DLO445" s="477"/>
      <c r="DLT445" s="477"/>
      <c r="DLW445" s="477"/>
      <c r="DMB445" s="477"/>
      <c r="DME445" s="477"/>
      <c r="DMJ445" s="477"/>
      <c r="DMM445" s="477"/>
      <c r="DMR445" s="477"/>
      <c r="DMU445" s="477"/>
      <c r="DMZ445" s="477"/>
      <c r="DNC445" s="477"/>
      <c r="DNH445" s="477"/>
      <c r="DNK445" s="477"/>
      <c r="DNP445" s="477"/>
      <c r="DNS445" s="477"/>
      <c r="DNX445" s="477"/>
      <c r="DOA445" s="477"/>
      <c r="DOF445" s="477"/>
      <c r="DOI445" s="477"/>
      <c r="DON445" s="477"/>
      <c r="DOQ445" s="477"/>
      <c r="DOV445" s="477"/>
      <c r="DOY445" s="477"/>
      <c r="DPD445" s="477"/>
      <c r="DPG445" s="477"/>
      <c r="DPL445" s="477"/>
      <c r="DPO445" s="477"/>
      <c r="DPT445" s="477"/>
      <c r="DPW445" s="477"/>
      <c r="DQB445" s="477"/>
      <c r="DQE445" s="477"/>
      <c r="DQJ445" s="477"/>
      <c r="DQM445" s="477"/>
      <c r="DQR445" s="477"/>
      <c r="DQU445" s="477"/>
      <c r="DQZ445" s="477"/>
      <c r="DRC445" s="477"/>
      <c r="DRH445" s="477"/>
      <c r="DRK445" s="477"/>
      <c r="DRP445" s="477"/>
      <c r="DRS445" s="477"/>
      <c r="DRX445" s="477"/>
      <c r="DSA445" s="477"/>
      <c r="DSF445" s="477"/>
      <c r="DSI445" s="477"/>
      <c r="DSN445" s="477"/>
      <c r="DSQ445" s="477"/>
      <c r="DSV445" s="477"/>
      <c r="DSY445" s="477"/>
      <c r="DTD445" s="477"/>
      <c r="DTG445" s="477"/>
      <c r="DTL445" s="477"/>
      <c r="DTO445" s="477"/>
      <c r="DTT445" s="477"/>
      <c r="DTW445" s="477"/>
      <c r="DUB445" s="477"/>
      <c r="DUE445" s="477"/>
      <c r="DUJ445" s="477"/>
      <c r="DUM445" s="477"/>
      <c r="DUR445" s="477"/>
      <c r="DUU445" s="477"/>
      <c r="DUZ445" s="477"/>
      <c r="DVC445" s="477"/>
      <c r="DVH445" s="477"/>
      <c r="DVK445" s="477"/>
      <c r="DVP445" s="477"/>
      <c r="DVS445" s="477"/>
      <c r="DVX445" s="477"/>
      <c r="DWA445" s="477"/>
      <c r="DWF445" s="477"/>
      <c r="DWI445" s="477"/>
      <c r="DWN445" s="477"/>
      <c r="DWQ445" s="477"/>
      <c r="DWV445" s="477"/>
      <c r="DWY445" s="477"/>
      <c r="DXD445" s="477"/>
      <c r="DXG445" s="477"/>
      <c r="DXL445" s="477"/>
      <c r="DXO445" s="477"/>
      <c r="DXT445" s="477"/>
      <c r="DXW445" s="477"/>
      <c r="DYB445" s="477"/>
      <c r="DYE445" s="477"/>
      <c r="DYJ445" s="477"/>
      <c r="DYM445" s="477"/>
      <c r="DYR445" s="477"/>
      <c r="DYU445" s="477"/>
      <c r="DYZ445" s="477"/>
      <c r="DZC445" s="477"/>
      <c r="DZH445" s="477"/>
      <c r="DZK445" s="477"/>
      <c r="DZP445" s="477"/>
      <c r="DZS445" s="477"/>
      <c r="DZX445" s="477"/>
      <c r="EAA445" s="477"/>
      <c r="EAF445" s="477"/>
      <c r="EAI445" s="477"/>
      <c r="EAN445" s="477"/>
      <c r="EAQ445" s="477"/>
      <c r="EAV445" s="477"/>
      <c r="EAY445" s="477"/>
      <c r="EBD445" s="477"/>
      <c r="EBG445" s="477"/>
      <c r="EBL445" s="477"/>
      <c r="EBO445" s="477"/>
      <c r="EBT445" s="477"/>
      <c r="EBW445" s="477"/>
      <c r="ECB445" s="477"/>
      <c r="ECE445" s="477"/>
      <c r="ECJ445" s="477"/>
      <c r="ECM445" s="477"/>
      <c r="ECR445" s="477"/>
      <c r="ECU445" s="477"/>
      <c r="ECZ445" s="477"/>
      <c r="EDC445" s="477"/>
      <c r="EDH445" s="477"/>
      <c r="EDK445" s="477"/>
      <c r="EDP445" s="477"/>
      <c r="EDS445" s="477"/>
      <c r="EDX445" s="477"/>
      <c r="EEA445" s="477"/>
      <c r="EEF445" s="477"/>
      <c r="EEI445" s="477"/>
      <c r="EEN445" s="477"/>
      <c r="EEQ445" s="477"/>
      <c r="EEV445" s="477"/>
      <c r="EEY445" s="477"/>
      <c r="EFD445" s="477"/>
      <c r="EFG445" s="477"/>
      <c r="EFL445" s="477"/>
      <c r="EFO445" s="477"/>
      <c r="EFT445" s="477"/>
      <c r="EFW445" s="477"/>
      <c r="EGB445" s="477"/>
      <c r="EGE445" s="477"/>
      <c r="EGJ445" s="477"/>
      <c r="EGM445" s="477"/>
      <c r="EGR445" s="477"/>
      <c r="EGU445" s="477"/>
      <c r="EGZ445" s="477"/>
      <c r="EHC445" s="477"/>
      <c r="EHH445" s="477"/>
      <c r="EHK445" s="477"/>
      <c r="EHP445" s="477"/>
      <c r="EHS445" s="477"/>
      <c r="EHX445" s="477"/>
      <c r="EIA445" s="477"/>
      <c r="EIF445" s="477"/>
      <c r="EII445" s="477"/>
      <c r="EIN445" s="477"/>
      <c r="EIQ445" s="477"/>
      <c r="EIV445" s="477"/>
      <c r="EIY445" s="477"/>
      <c r="EJD445" s="477"/>
      <c r="EJG445" s="477"/>
      <c r="EJL445" s="477"/>
      <c r="EJO445" s="477"/>
      <c r="EJT445" s="477"/>
      <c r="EJW445" s="477"/>
      <c r="EKB445" s="477"/>
      <c r="EKE445" s="477"/>
      <c r="EKJ445" s="477"/>
      <c r="EKM445" s="477"/>
      <c r="EKR445" s="477"/>
      <c r="EKU445" s="477"/>
      <c r="EKZ445" s="477"/>
      <c r="ELC445" s="477"/>
      <c r="ELH445" s="477"/>
      <c r="ELK445" s="477"/>
      <c r="ELP445" s="477"/>
      <c r="ELS445" s="477"/>
      <c r="ELX445" s="477"/>
      <c r="EMA445" s="477"/>
      <c r="EMF445" s="477"/>
      <c r="EMI445" s="477"/>
      <c r="EMN445" s="477"/>
      <c r="EMQ445" s="477"/>
      <c r="EMV445" s="477"/>
      <c r="EMY445" s="477"/>
      <c r="END445" s="477"/>
      <c r="ENG445" s="477"/>
      <c r="ENL445" s="477"/>
      <c r="ENO445" s="477"/>
      <c r="ENT445" s="477"/>
      <c r="ENW445" s="477"/>
      <c r="EOB445" s="477"/>
      <c r="EOE445" s="477"/>
      <c r="EOJ445" s="477"/>
      <c r="EOM445" s="477"/>
      <c r="EOR445" s="477"/>
      <c r="EOU445" s="477"/>
      <c r="EOZ445" s="477"/>
      <c r="EPC445" s="477"/>
      <c r="EPH445" s="477"/>
      <c r="EPK445" s="477"/>
      <c r="EPP445" s="477"/>
      <c r="EPS445" s="477"/>
      <c r="EPX445" s="477"/>
      <c r="EQA445" s="477"/>
      <c r="EQF445" s="477"/>
      <c r="EQI445" s="477"/>
      <c r="EQN445" s="477"/>
      <c r="EQQ445" s="477"/>
      <c r="EQV445" s="477"/>
      <c r="EQY445" s="477"/>
      <c r="ERD445" s="477"/>
      <c r="ERG445" s="477"/>
      <c r="ERL445" s="477"/>
      <c r="ERO445" s="477"/>
      <c r="ERT445" s="477"/>
      <c r="ERW445" s="477"/>
      <c r="ESB445" s="477"/>
      <c r="ESE445" s="477"/>
      <c r="ESJ445" s="477"/>
      <c r="ESM445" s="477"/>
      <c r="ESR445" s="477"/>
      <c r="ESU445" s="477"/>
      <c r="ESZ445" s="477"/>
      <c r="ETC445" s="477"/>
      <c r="ETH445" s="477"/>
      <c r="ETK445" s="477"/>
      <c r="ETP445" s="477"/>
      <c r="ETS445" s="477"/>
      <c r="ETX445" s="477"/>
      <c r="EUA445" s="477"/>
      <c r="EUF445" s="477"/>
      <c r="EUI445" s="477"/>
      <c r="EUN445" s="477"/>
      <c r="EUQ445" s="477"/>
      <c r="EUV445" s="477"/>
      <c r="EUY445" s="477"/>
      <c r="EVD445" s="477"/>
      <c r="EVG445" s="477"/>
      <c r="EVL445" s="477"/>
      <c r="EVO445" s="477"/>
      <c r="EVT445" s="477"/>
      <c r="EVW445" s="477"/>
      <c r="EWB445" s="477"/>
      <c r="EWE445" s="477"/>
      <c r="EWJ445" s="477"/>
      <c r="EWM445" s="477"/>
      <c r="EWR445" s="477"/>
      <c r="EWU445" s="477"/>
      <c r="EWZ445" s="477"/>
      <c r="EXC445" s="477"/>
      <c r="EXH445" s="477"/>
      <c r="EXK445" s="477"/>
      <c r="EXP445" s="477"/>
      <c r="EXS445" s="477"/>
      <c r="EXX445" s="477"/>
      <c r="EYA445" s="477"/>
      <c r="EYF445" s="477"/>
      <c r="EYI445" s="477"/>
      <c r="EYN445" s="477"/>
      <c r="EYQ445" s="477"/>
      <c r="EYV445" s="477"/>
      <c r="EYY445" s="477"/>
      <c r="EZD445" s="477"/>
      <c r="EZG445" s="477"/>
      <c r="EZL445" s="477"/>
      <c r="EZO445" s="477"/>
      <c r="EZT445" s="477"/>
      <c r="EZW445" s="477"/>
      <c r="FAB445" s="477"/>
      <c r="FAE445" s="477"/>
      <c r="FAJ445" s="477"/>
      <c r="FAM445" s="477"/>
      <c r="FAR445" s="477"/>
      <c r="FAU445" s="477"/>
      <c r="FAZ445" s="477"/>
      <c r="FBC445" s="477"/>
      <c r="FBH445" s="477"/>
      <c r="FBK445" s="477"/>
      <c r="FBP445" s="477"/>
      <c r="FBS445" s="477"/>
      <c r="FBX445" s="477"/>
      <c r="FCA445" s="477"/>
      <c r="FCF445" s="477"/>
      <c r="FCI445" s="477"/>
      <c r="FCN445" s="477"/>
      <c r="FCQ445" s="477"/>
      <c r="FCV445" s="477"/>
      <c r="FCY445" s="477"/>
      <c r="FDD445" s="477"/>
      <c r="FDG445" s="477"/>
      <c r="FDL445" s="477"/>
      <c r="FDO445" s="477"/>
      <c r="FDT445" s="477"/>
      <c r="FDW445" s="477"/>
      <c r="FEB445" s="477"/>
      <c r="FEE445" s="477"/>
      <c r="FEJ445" s="477"/>
      <c r="FEM445" s="477"/>
      <c r="FER445" s="477"/>
      <c r="FEU445" s="477"/>
      <c r="FEZ445" s="477"/>
      <c r="FFC445" s="477"/>
      <c r="FFH445" s="477"/>
      <c r="FFK445" s="477"/>
      <c r="FFP445" s="477"/>
      <c r="FFS445" s="477"/>
      <c r="FFX445" s="477"/>
      <c r="FGA445" s="477"/>
      <c r="FGF445" s="477"/>
      <c r="FGI445" s="477"/>
      <c r="FGN445" s="477"/>
      <c r="FGQ445" s="477"/>
      <c r="FGV445" s="477"/>
      <c r="FGY445" s="477"/>
      <c r="FHD445" s="477"/>
      <c r="FHG445" s="477"/>
      <c r="FHL445" s="477"/>
      <c r="FHO445" s="477"/>
      <c r="FHT445" s="477"/>
      <c r="FHW445" s="477"/>
      <c r="FIB445" s="477"/>
      <c r="FIE445" s="477"/>
      <c r="FIJ445" s="477"/>
      <c r="FIM445" s="477"/>
      <c r="FIR445" s="477"/>
      <c r="FIU445" s="477"/>
      <c r="FIZ445" s="477"/>
      <c r="FJC445" s="477"/>
      <c r="FJH445" s="477"/>
      <c r="FJK445" s="477"/>
      <c r="FJP445" s="477"/>
      <c r="FJS445" s="477"/>
      <c r="FJX445" s="477"/>
      <c r="FKA445" s="477"/>
      <c r="FKF445" s="477"/>
      <c r="FKI445" s="477"/>
      <c r="FKN445" s="477"/>
      <c r="FKQ445" s="477"/>
      <c r="FKV445" s="477"/>
      <c r="FKY445" s="477"/>
      <c r="FLD445" s="477"/>
      <c r="FLG445" s="477"/>
      <c r="FLL445" s="477"/>
      <c r="FLO445" s="477"/>
      <c r="FLT445" s="477"/>
      <c r="FLW445" s="477"/>
      <c r="FMB445" s="477"/>
      <c r="FME445" s="477"/>
      <c r="FMJ445" s="477"/>
      <c r="FMM445" s="477"/>
      <c r="FMR445" s="477"/>
      <c r="FMU445" s="477"/>
      <c r="FMZ445" s="477"/>
      <c r="FNC445" s="477"/>
      <c r="FNH445" s="477"/>
      <c r="FNK445" s="477"/>
      <c r="FNP445" s="477"/>
      <c r="FNS445" s="477"/>
      <c r="FNX445" s="477"/>
      <c r="FOA445" s="477"/>
      <c r="FOF445" s="477"/>
      <c r="FOI445" s="477"/>
      <c r="FON445" s="477"/>
      <c r="FOQ445" s="477"/>
      <c r="FOV445" s="477"/>
      <c r="FOY445" s="477"/>
      <c r="FPD445" s="477"/>
      <c r="FPG445" s="477"/>
      <c r="FPL445" s="477"/>
      <c r="FPO445" s="477"/>
      <c r="FPT445" s="477"/>
      <c r="FPW445" s="477"/>
      <c r="FQB445" s="477"/>
      <c r="FQE445" s="477"/>
      <c r="FQJ445" s="477"/>
      <c r="FQM445" s="477"/>
      <c r="FQR445" s="477"/>
      <c r="FQU445" s="477"/>
      <c r="FQZ445" s="477"/>
      <c r="FRC445" s="477"/>
      <c r="FRH445" s="477"/>
      <c r="FRK445" s="477"/>
      <c r="FRP445" s="477"/>
      <c r="FRS445" s="477"/>
      <c r="FRX445" s="477"/>
      <c r="FSA445" s="477"/>
      <c r="FSF445" s="477"/>
      <c r="FSI445" s="477"/>
      <c r="FSN445" s="477"/>
      <c r="FSQ445" s="477"/>
      <c r="FSV445" s="477"/>
      <c r="FSY445" s="477"/>
      <c r="FTD445" s="477"/>
      <c r="FTG445" s="477"/>
      <c r="FTL445" s="477"/>
      <c r="FTO445" s="477"/>
      <c r="FTT445" s="477"/>
      <c r="FTW445" s="477"/>
      <c r="FUB445" s="477"/>
      <c r="FUE445" s="477"/>
      <c r="FUJ445" s="477"/>
      <c r="FUM445" s="477"/>
      <c r="FUR445" s="477"/>
      <c r="FUU445" s="477"/>
      <c r="FUZ445" s="477"/>
      <c r="FVC445" s="477"/>
      <c r="FVH445" s="477"/>
      <c r="FVK445" s="477"/>
      <c r="FVP445" s="477"/>
      <c r="FVS445" s="477"/>
      <c r="FVX445" s="477"/>
      <c r="FWA445" s="477"/>
      <c r="FWF445" s="477"/>
      <c r="FWI445" s="477"/>
      <c r="FWN445" s="477"/>
      <c r="FWQ445" s="477"/>
      <c r="FWV445" s="477"/>
      <c r="FWY445" s="477"/>
      <c r="FXD445" s="477"/>
      <c r="FXG445" s="477"/>
      <c r="FXL445" s="477"/>
      <c r="FXO445" s="477"/>
      <c r="FXT445" s="477"/>
      <c r="FXW445" s="477"/>
      <c r="FYB445" s="477"/>
      <c r="FYE445" s="477"/>
      <c r="FYJ445" s="477"/>
      <c r="FYM445" s="477"/>
      <c r="FYR445" s="477"/>
      <c r="FYU445" s="477"/>
      <c r="FYZ445" s="477"/>
      <c r="FZC445" s="477"/>
      <c r="FZH445" s="477"/>
      <c r="FZK445" s="477"/>
      <c r="FZP445" s="477"/>
      <c r="FZS445" s="477"/>
      <c r="FZX445" s="477"/>
      <c r="GAA445" s="477"/>
      <c r="GAF445" s="477"/>
      <c r="GAI445" s="477"/>
      <c r="GAN445" s="477"/>
      <c r="GAQ445" s="477"/>
      <c r="GAV445" s="477"/>
      <c r="GAY445" s="477"/>
      <c r="GBD445" s="477"/>
      <c r="GBG445" s="477"/>
      <c r="GBL445" s="477"/>
      <c r="GBO445" s="477"/>
      <c r="GBT445" s="477"/>
      <c r="GBW445" s="477"/>
      <c r="GCB445" s="477"/>
      <c r="GCE445" s="477"/>
      <c r="GCJ445" s="477"/>
      <c r="GCM445" s="477"/>
      <c r="GCR445" s="477"/>
      <c r="GCU445" s="477"/>
      <c r="GCZ445" s="477"/>
      <c r="GDC445" s="477"/>
      <c r="GDH445" s="477"/>
      <c r="GDK445" s="477"/>
      <c r="GDP445" s="477"/>
      <c r="GDS445" s="477"/>
      <c r="GDX445" s="477"/>
      <c r="GEA445" s="477"/>
      <c r="GEF445" s="477"/>
      <c r="GEI445" s="477"/>
      <c r="GEN445" s="477"/>
      <c r="GEQ445" s="477"/>
      <c r="GEV445" s="477"/>
      <c r="GEY445" s="477"/>
      <c r="GFD445" s="477"/>
      <c r="GFG445" s="477"/>
      <c r="GFL445" s="477"/>
      <c r="GFO445" s="477"/>
      <c r="GFT445" s="477"/>
      <c r="GFW445" s="477"/>
      <c r="GGB445" s="477"/>
      <c r="GGE445" s="477"/>
      <c r="GGJ445" s="477"/>
      <c r="GGM445" s="477"/>
      <c r="GGR445" s="477"/>
      <c r="GGU445" s="477"/>
      <c r="GGZ445" s="477"/>
      <c r="GHC445" s="477"/>
      <c r="GHH445" s="477"/>
      <c r="GHK445" s="477"/>
      <c r="GHP445" s="477"/>
      <c r="GHS445" s="477"/>
      <c r="GHX445" s="477"/>
      <c r="GIA445" s="477"/>
      <c r="GIF445" s="477"/>
      <c r="GII445" s="477"/>
      <c r="GIN445" s="477"/>
      <c r="GIQ445" s="477"/>
      <c r="GIV445" s="477"/>
      <c r="GIY445" s="477"/>
      <c r="GJD445" s="477"/>
      <c r="GJG445" s="477"/>
      <c r="GJL445" s="477"/>
      <c r="GJO445" s="477"/>
      <c r="GJT445" s="477"/>
      <c r="GJW445" s="477"/>
      <c r="GKB445" s="477"/>
      <c r="GKE445" s="477"/>
      <c r="GKJ445" s="477"/>
      <c r="GKM445" s="477"/>
      <c r="GKR445" s="477"/>
      <c r="GKU445" s="477"/>
      <c r="GKZ445" s="477"/>
      <c r="GLC445" s="477"/>
      <c r="GLH445" s="477"/>
      <c r="GLK445" s="477"/>
      <c r="GLP445" s="477"/>
      <c r="GLS445" s="477"/>
      <c r="GLX445" s="477"/>
      <c r="GMA445" s="477"/>
      <c r="GMF445" s="477"/>
      <c r="GMI445" s="477"/>
      <c r="GMN445" s="477"/>
      <c r="GMQ445" s="477"/>
      <c r="GMV445" s="477"/>
      <c r="GMY445" s="477"/>
      <c r="GND445" s="477"/>
      <c r="GNG445" s="477"/>
      <c r="GNL445" s="477"/>
      <c r="GNO445" s="477"/>
      <c r="GNT445" s="477"/>
      <c r="GNW445" s="477"/>
      <c r="GOB445" s="477"/>
      <c r="GOE445" s="477"/>
      <c r="GOJ445" s="477"/>
      <c r="GOM445" s="477"/>
      <c r="GOR445" s="477"/>
      <c r="GOU445" s="477"/>
      <c r="GOZ445" s="477"/>
      <c r="GPC445" s="477"/>
      <c r="GPH445" s="477"/>
      <c r="GPK445" s="477"/>
      <c r="GPP445" s="477"/>
      <c r="GPS445" s="477"/>
      <c r="GPX445" s="477"/>
      <c r="GQA445" s="477"/>
      <c r="GQF445" s="477"/>
      <c r="GQI445" s="477"/>
      <c r="GQN445" s="477"/>
      <c r="GQQ445" s="477"/>
      <c r="GQV445" s="477"/>
      <c r="GQY445" s="477"/>
      <c r="GRD445" s="477"/>
      <c r="GRG445" s="477"/>
      <c r="GRL445" s="477"/>
      <c r="GRO445" s="477"/>
      <c r="GRT445" s="477"/>
      <c r="GRW445" s="477"/>
      <c r="GSB445" s="477"/>
      <c r="GSE445" s="477"/>
      <c r="GSJ445" s="477"/>
      <c r="GSM445" s="477"/>
      <c r="GSR445" s="477"/>
      <c r="GSU445" s="477"/>
      <c r="GSZ445" s="477"/>
      <c r="GTC445" s="477"/>
      <c r="GTH445" s="477"/>
      <c r="GTK445" s="477"/>
      <c r="GTP445" s="477"/>
      <c r="GTS445" s="477"/>
      <c r="GTX445" s="477"/>
      <c r="GUA445" s="477"/>
      <c r="GUF445" s="477"/>
      <c r="GUI445" s="477"/>
      <c r="GUN445" s="477"/>
      <c r="GUQ445" s="477"/>
      <c r="GUV445" s="477"/>
      <c r="GUY445" s="477"/>
      <c r="GVD445" s="477"/>
      <c r="GVG445" s="477"/>
      <c r="GVL445" s="477"/>
      <c r="GVO445" s="477"/>
      <c r="GVT445" s="477"/>
      <c r="GVW445" s="477"/>
      <c r="GWB445" s="477"/>
      <c r="GWE445" s="477"/>
      <c r="GWJ445" s="477"/>
      <c r="GWM445" s="477"/>
      <c r="GWR445" s="477"/>
      <c r="GWU445" s="477"/>
      <c r="GWZ445" s="477"/>
      <c r="GXC445" s="477"/>
      <c r="GXH445" s="477"/>
      <c r="GXK445" s="477"/>
      <c r="GXP445" s="477"/>
      <c r="GXS445" s="477"/>
      <c r="GXX445" s="477"/>
      <c r="GYA445" s="477"/>
      <c r="GYF445" s="477"/>
      <c r="GYI445" s="477"/>
      <c r="GYN445" s="477"/>
      <c r="GYQ445" s="477"/>
      <c r="GYV445" s="477"/>
      <c r="GYY445" s="477"/>
      <c r="GZD445" s="477"/>
      <c r="GZG445" s="477"/>
      <c r="GZL445" s="477"/>
      <c r="GZO445" s="477"/>
      <c r="GZT445" s="477"/>
      <c r="GZW445" s="477"/>
      <c r="HAB445" s="477"/>
      <c r="HAE445" s="477"/>
      <c r="HAJ445" s="477"/>
      <c r="HAM445" s="477"/>
      <c r="HAR445" s="477"/>
      <c r="HAU445" s="477"/>
      <c r="HAZ445" s="477"/>
      <c r="HBC445" s="477"/>
      <c r="HBH445" s="477"/>
      <c r="HBK445" s="477"/>
      <c r="HBP445" s="477"/>
      <c r="HBS445" s="477"/>
      <c r="HBX445" s="477"/>
      <c r="HCA445" s="477"/>
      <c r="HCF445" s="477"/>
      <c r="HCI445" s="477"/>
      <c r="HCN445" s="477"/>
      <c r="HCQ445" s="477"/>
      <c r="HCV445" s="477"/>
      <c r="HCY445" s="477"/>
      <c r="HDD445" s="477"/>
      <c r="HDG445" s="477"/>
      <c r="HDL445" s="477"/>
      <c r="HDO445" s="477"/>
      <c r="HDT445" s="477"/>
      <c r="HDW445" s="477"/>
      <c r="HEB445" s="477"/>
      <c r="HEE445" s="477"/>
      <c r="HEJ445" s="477"/>
      <c r="HEM445" s="477"/>
      <c r="HER445" s="477"/>
      <c r="HEU445" s="477"/>
      <c r="HEZ445" s="477"/>
      <c r="HFC445" s="477"/>
      <c r="HFH445" s="477"/>
      <c r="HFK445" s="477"/>
      <c r="HFP445" s="477"/>
      <c r="HFS445" s="477"/>
      <c r="HFX445" s="477"/>
      <c r="HGA445" s="477"/>
      <c r="HGF445" s="477"/>
      <c r="HGI445" s="477"/>
      <c r="HGN445" s="477"/>
      <c r="HGQ445" s="477"/>
      <c r="HGV445" s="477"/>
      <c r="HGY445" s="477"/>
      <c r="HHD445" s="477"/>
      <c r="HHG445" s="477"/>
      <c r="HHL445" s="477"/>
      <c r="HHO445" s="477"/>
      <c r="HHT445" s="477"/>
      <c r="HHW445" s="477"/>
      <c r="HIB445" s="477"/>
      <c r="HIE445" s="477"/>
      <c r="HIJ445" s="477"/>
      <c r="HIM445" s="477"/>
      <c r="HIR445" s="477"/>
      <c r="HIU445" s="477"/>
      <c r="HIZ445" s="477"/>
      <c r="HJC445" s="477"/>
      <c r="HJH445" s="477"/>
      <c r="HJK445" s="477"/>
      <c r="HJP445" s="477"/>
      <c r="HJS445" s="477"/>
      <c r="HJX445" s="477"/>
      <c r="HKA445" s="477"/>
      <c r="HKF445" s="477"/>
      <c r="HKI445" s="477"/>
      <c r="HKN445" s="477"/>
      <c r="HKQ445" s="477"/>
      <c r="HKV445" s="477"/>
      <c r="HKY445" s="477"/>
      <c r="HLD445" s="477"/>
      <c r="HLG445" s="477"/>
      <c r="HLL445" s="477"/>
      <c r="HLO445" s="477"/>
      <c r="HLT445" s="477"/>
      <c r="HLW445" s="477"/>
      <c r="HMB445" s="477"/>
      <c r="HME445" s="477"/>
      <c r="HMJ445" s="477"/>
      <c r="HMM445" s="477"/>
      <c r="HMR445" s="477"/>
      <c r="HMU445" s="477"/>
      <c r="HMZ445" s="477"/>
      <c r="HNC445" s="477"/>
      <c r="HNH445" s="477"/>
      <c r="HNK445" s="477"/>
      <c r="HNP445" s="477"/>
      <c r="HNS445" s="477"/>
      <c r="HNX445" s="477"/>
      <c r="HOA445" s="477"/>
      <c r="HOF445" s="477"/>
      <c r="HOI445" s="477"/>
      <c r="HON445" s="477"/>
      <c r="HOQ445" s="477"/>
      <c r="HOV445" s="477"/>
      <c r="HOY445" s="477"/>
      <c r="HPD445" s="477"/>
      <c r="HPG445" s="477"/>
      <c r="HPL445" s="477"/>
      <c r="HPO445" s="477"/>
      <c r="HPT445" s="477"/>
      <c r="HPW445" s="477"/>
      <c r="HQB445" s="477"/>
      <c r="HQE445" s="477"/>
      <c r="HQJ445" s="477"/>
      <c r="HQM445" s="477"/>
      <c r="HQR445" s="477"/>
      <c r="HQU445" s="477"/>
      <c r="HQZ445" s="477"/>
      <c r="HRC445" s="477"/>
      <c r="HRH445" s="477"/>
      <c r="HRK445" s="477"/>
      <c r="HRP445" s="477"/>
      <c r="HRS445" s="477"/>
      <c r="HRX445" s="477"/>
      <c r="HSA445" s="477"/>
      <c r="HSF445" s="477"/>
      <c r="HSI445" s="477"/>
      <c r="HSN445" s="477"/>
      <c r="HSQ445" s="477"/>
      <c r="HSV445" s="477"/>
      <c r="HSY445" s="477"/>
      <c r="HTD445" s="477"/>
      <c r="HTG445" s="477"/>
      <c r="HTL445" s="477"/>
      <c r="HTO445" s="477"/>
      <c r="HTT445" s="477"/>
      <c r="HTW445" s="477"/>
      <c r="HUB445" s="477"/>
      <c r="HUE445" s="477"/>
      <c r="HUJ445" s="477"/>
      <c r="HUM445" s="477"/>
      <c r="HUR445" s="477"/>
      <c r="HUU445" s="477"/>
      <c r="HUZ445" s="477"/>
      <c r="HVC445" s="477"/>
      <c r="HVH445" s="477"/>
      <c r="HVK445" s="477"/>
      <c r="HVP445" s="477"/>
      <c r="HVS445" s="477"/>
      <c r="HVX445" s="477"/>
      <c r="HWA445" s="477"/>
      <c r="HWF445" s="477"/>
      <c r="HWI445" s="477"/>
      <c r="HWN445" s="477"/>
      <c r="HWQ445" s="477"/>
      <c r="HWV445" s="477"/>
      <c r="HWY445" s="477"/>
      <c r="HXD445" s="477"/>
      <c r="HXG445" s="477"/>
      <c r="HXL445" s="477"/>
      <c r="HXO445" s="477"/>
      <c r="HXT445" s="477"/>
      <c r="HXW445" s="477"/>
      <c r="HYB445" s="477"/>
      <c r="HYE445" s="477"/>
      <c r="HYJ445" s="477"/>
      <c r="HYM445" s="477"/>
      <c r="HYR445" s="477"/>
      <c r="HYU445" s="477"/>
      <c r="HYZ445" s="477"/>
      <c r="HZC445" s="477"/>
      <c r="HZH445" s="477"/>
      <c r="HZK445" s="477"/>
      <c r="HZP445" s="477"/>
      <c r="HZS445" s="477"/>
      <c r="HZX445" s="477"/>
      <c r="IAA445" s="477"/>
      <c r="IAF445" s="477"/>
      <c r="IAI445" s="477"/>
      <c r="IAN445" s="477"/>
      <c r="IAQ445" s="477"/>
      <c r="IAV445" s="477"/>
      <c r="IAY445" s="477"/>
      <c r="IBD445" s="477"/>
      <c r="IBG445" s="477"/>
      <c r="IBL445" s="477"/>
      <c r="IBO445" s="477"/>
      <c r="IBT445" s="477"/>
      <c r="IBW445" s="477"/>
      <c r="ICB445" s="477"/>
      <c r="ICE445" s="477"/>
      <c r="ICJ445" s="477"/>
      <c r="ICM445" s="477"/>
      <c r="ICR445" s="477"/>
      <c r="ICU445" s="477"/>
      <c r="ICZ445" s="477"/>
      <c r="IDC445" s="477"/>
      <c r="IDH445" s="477"/>
      <c r="IDK445" s="477"/>
      <c r="IDP445" s="477"/>
      <c r="IDS445" s="477"/>
      <c r="IDX445" s="477"/>
      <c r="IEA445" s="477"/>
      <c r="IEF445" s="477"/>
      <c r="IEI445" s="477"/>
      <c r="IEN445" s="477"/>
      <c r="IEQ445" s="477"/>
      <c r="IEV445" s="477"/>
      <c r="IEY445" s="477"/>
      <c r="IFD445" s="477"/>
      <c r="IFG445" s="477"/>
      <c r="IFL445" s="477"/>
      <c r="IFO445" s="477"/>
      <c r="IFT445" s="477"/>
      <c r="IFW445" s="477"/>
      <c r="IGB445" s="477"/>
      <c r="IGE445" s="477"/>
      <c r="IGJ445" s="477"/>
      <c r="IGM445" s="477"/>
      <c r="IGR445" s="477"/>
      <c r="IGU445" s="477"/>
      <c r="IGZ445" s="477"/>
      <c r="IHC445" s="477"/>
      <c r="IHH445" s="477"/>
      <c r="IHK445" s="477"/>
      <c r="IHP445" s="477"/>
      <c r="IHS445" s="477"/>
      <c r="IHX445" s="477"/>
      <c r="IIA445" s="477"/>
      <c r="IIF445" s="477"/>
      <c r="III445" s="477"/>
      <c r="IIN445" s="477"/>
      <c r="IIQ445" s="477"/>
      <c r="IIV445" s="477"/>
      <c r="IIY445" s="477"/>
      <c r="IJD445" s="477"/>
      <c r="IJG445" s="477"/>
      <c r="IJL445" s="477"/>
      <c r="IJO445" s="477"/>
      <c r="IJT445" s="477"/>
      <c r="IJW445" s="477"/>
      <c r="IKB445" s="477"/>
      <c r="IKE445" s="477"/>
      <c r="IKJ445" s="477"/>
      <c r="IKM445" s="477"/>
      <c r="IKR445" s="477"/>
      <c r="IKU445" s="477"/>
      <c r="IKZ445" s="477"/>
      <c r="ILC445" s="477"/>
      <c r="ILH445" s="477"/>
      <c r="ILK445" s="477"/>
      <c r="ILP445" s="477"/>
      <c r="ILS445" s="477"/>
      <c r="ILX445" s="477"/>
      <c r="IMA445" s="477"/>
      <c r="IMF445" s="477"/>
      <c r="IMI445" s="477"/>
      <c r="IMN445" s="477"/>
      <c r="IMQ445" s="477"/>
      <c r="IMV445" s="477"/>
      <c r="IMY445" s="477"/>
      <c r="IND445" s="477"/>
      <c r="ING445" s="477"/>
      <c r="INL445" s="477"/>
      <c r="INO445" s="477"/>
      <c r="INT445" s="477"/>
      <c r="INW445" s="477"/>
      <c r="IOB445" s="477"/>
      <c r="IOE445" s="477"/>
      <c r="IOJ445" s="477"/>
      <c r="IOM445" s="477"/>
      <c r="IOR445" s="477"/>
      <c r="IOU445" s="477"/>
      <c r="IOZ445" s="477"/>
      <c r="IPC445" s="477"/>
      <c r="IPH445" s="477"/>
      <c r="IPK445" s="477"/>
      <c r="IPP445" s="477"/>
      <c r="IPS445" s="477"/>
      <c r="IPX445" s="477"/>
      <c r="IQA445" s="477"/>
      <c r="IQF445" s="477"/>
      <c r="IQI445" s="477"/>
      <c r="IQN445" s="477"/>
      <c r="IQQ445" s="477"/>
      <c r="IQV445" s="477"/>
      <c r="IQY445" s="477"/>
      <c r="IRD445" s="477"/>
      <c r="IRG445" s="477"/>
      <c r="IRL445" s="477"/>
      <c r="IRO445" s="477"/>
      <c r="IRT445" s="477"/>
      <c r="IRW445" s="477"/>
      <c r="ISB445" s="477"/>
      <c r="ISE445" s="477"/>
      <c r="ISJ445" s="477"/>
      <c r="ISM445" s="477"/>
      <c r="ISR445" s="477"/>
      <c r="ISU445" s="477"/>
      <c r="ISZ445" s="477"/>
      <c r="ITC445" s="477"/>
      <c r="ITH445" s="477"/>
      <c r="ITK445" s="477"/>
      <c r="ITP445" s="477"/>
      <c r="ITS445" s="477"/>
      <c r="ITX445" s="477"/>
      <c r="IUA445" s="477"/>
      <c r="IUF445" s="477"/>
      <c r="IUI445" s="477"/>
      <c r="IUN445" s="477"/>
      <c r="IUQ445" s="477"/>
      <c r="IUV445" s="477"/>
      <c r="IUY445" s="477"/>
      <c r="IVD445" s="477"/>
      <c r="IVG445" s="477"/>
      <c r="IVL445" s="477"/>
      <c r="IVO445" s="477"/>
      <c r="IVT445" s="477"/>
      <c r="IVW445" s="477"/>
      <c r="IWB445" s="477"/>
      <c r="IWE445" s="477"/>
      <c r="IWJ445" s="477"/>
      <c r="IWM445" s="477"/>
      <c r="IWR445" s="477"/>
      <c r="IWU445" s="477"/>
      <c r="IWZ445" s="477"/>
      <c r="IXC445" s="477"/>
      <c r="IXH445" s="477"/>
      <c r="IXK445" s="477"/>
      <c r="IXP445" s="477"/>
      <c r="IXS445" s="477"/>
      <c r="IXX445" s="477"/>
      <c r="IYA445" s="477"/>
      <c r="IYF445" s="477"/>
      <c r="IYI445" s="477"/>
      <c r="IYN445" s="477"/>
      <c r="IYQ445" s="477"/>
      <c r="IYV445" s="477"/>
      <c r="IYY445" s="477"/>
      <c r="IZD445" s="477"/>
      <c r="IZG445" s="477"/>
      <c r="IZL445" s="477"/>
      <c r="IZO445" s="477"/>
      <c r="IZT445" s="477"/>
      <c r="IZW445" s="477"/>
      <c r="JAB445" s="477"/>
      <c r="JAE445" s="477"/>
      <c r="JAJ445" s="477"/>
      <c r="JAM445" s="477"/>
      <c r="JAR445" s="477"/>
      <c r="JAU445" s="477"/>
      <c r="JAZ445" s="477"/>
      <c r="JBC445" s="477"/>
      <c r="JBH445" s="477"/>
      <c r="JBK445" s="477"/>
      <c r="JBP445" s="477"/>
      <c r="JBS445" s="477"/>
      <c r="JBX445" s="477"/>
      <c r="JCA445" s="477"/>
      <c r="JCF445" s="477"/>
      <c r="JCI445" s="477"/>
      <c r="JCN445" s="477"/>
      <c r="JCQ445" s="477"/>
      <c r="JCV445" s="477"/>
      <c r="JCY445" s="477"/>
      <c r="JDD445" s="477"/>
      <c r="JDG445" s="477"/>
      <c r="JDL445" s="477"/>
      <c r="JDO445" s="477"/>
      <c r="JDT445" s="477"/>
      <c r="JDW445" s="477"/>
      <c r="JEB445" s="477"/>
      <c r="JEE445" s="477"/>
      <c r="JEJ445" s="477"/>
      <c r="JEM445" s="477"/>
      <c r="JER445" s="477"/>
      <c r="JEU445" s="477"/>
      <c r="JEZ445" s="477"/>
      <c r="JFC445" s="477"/>
      <c r="JFH445" s="477"/>
      <c r="JFK445" s="477"/>
      <c r="JFP445" s="477"/>
      <c r="JFS445" s="477"/>
      <c r="JFX445" s="477"/>
      <c r="JGA445" s="477"/>
      <c r="JGF445" s="477"/>
      <c r="JGI445" s="477"/>
      <c r="JGN445" s="477"/>
      <c r="JGQ445" s="477"/>
      <c r="JGV445" s="477"/>
      <c r="JGY445" s="477"/>
      <c r="JHD445" s="477"/>
      <c r="JHG445" s="477"/>
      <c r="JHL445" s="477"/>
      <c r="JHO445" s="477"/>
      <c r="JHT445" s="477"/>
      <c r="JHW445" s="477"/>
      <c r="JIB445" s="477"/>
      <c r="JIE445" s="477"/>
      <c r="JIJ445" s="477"/>
      <c r="JIM445" s="477"/>
      <c r="JIR445" s="477"/>
      <c r="JIU445" s="477"/>
      <c r="JIZ445" s="477"/>
      <c r="JJC445" s="477"/>
      <c r="JJH445" s="477"/>
      <c r="JJK445" s="477"/>
      <c r="JJP445" s="477"/>
      <c r="JJS445" s="477"/>
      <c r="JJX445" s="477"/>
      <c r="JKA445" s="477"/>
      <c r="JKF445" s="477"/>
      <c r="JKI445" s="477"/>
      <c r="JKN445" s="477"/>
      <c r="JKQ445" s="477"/>
      <c r="JKV445" s="477"/>
      <c r="JKY445" s="477"/>
      <c r="JLD445" s="477"/>
      <c r="JLG445" s="477"/>
      <c r="JLL445" s="477"/>
      <c r="JLO445" s="477"/>
      <c r="JLT445" s="477"/>
      <c r="JLW445" s="477"/>
      <c r="JMB445" s="477"/>
      <c r="JME445" s="477"/>
      <c r="JMJ445" s="477"/>
      <c r="JMM445" s="477"/>
      <c r="JMR445" s="477"/>
      <c r="JMU445" s="477"/>
      <c r="JMZ445" s="477"/>
      <c r="JNC445" s="477"/>
      <c r="JNH445" s="477"/>
      <c r="JNK445" s="477"/>
      <c r="JNP445" s="477"/>
      <c r="JNS445" s="477"/>
      <c r="JNX445" s="477"/>
      <c r="JOA445" s="477"/>
      <c r="JOF445" s="477"/>
      <c r="JOI445" s="477"/>
      <c r="JON445" s="477"/>
      <c r="JOQ445" s="477"/>
      <c r="JOV445" s="477"/>
      <c r="JOY445" s="477"/>
      <c r="JPD445" s="477"/>
      <c r="JPG445" s="477"/>
      <c r="JPL445" s="477"/>
      <c r="JPO445" s="477"/>
      <c r="JPT445" s="477"/>
      <c r="JPW445" s="477"/>
      <c r="JQB445" s="477"/>
      <c r="JQE445" s="477"/>
      <c r="JQJ445" s="477"/>
      <c r="JQM445" s="477"/>
      <c r="JQR445" s="477"/>
      <c r="JQU445" s="477"/>
      <c r="JQZ445" s="477"/>
      <c r="JRC445" s="477"/>
      <c r="JRH445" s="477"/>
      <c r="JRK445" s="477"/>
      <c r="JRP445" s="477"/>
      <c r="JRS445" s="477"/>
      <c r="JRX445" s="477"/>
      <c r="JSA445" s="477"/>
      <c r="JSF445" s="477"/>
      <c r="JSI445" s="477"/>
      <c r="JSN445" s="477"/>
      <c r="JSQ445" s="477"/>
      <c r="JSV445" s="477"/>
      <c r="JSY445" s="477"/>
      <c r="JTD445" s="477"/>
      <c r="JTG445" s="477"/>
      <c r="JTL445" s="477"/>
      <c r="JTO445" s="477"/>
      <c r="JTT445" s="477"/>
      <c r="JTW445" s="477"/>
      <c r="JUB445" s="477"/>
      <c r="JUE445" s="477"/>
      <c r="JUJ445" s="477"/>
      <c r="JUM445" s="477"/>
      <c r="JUR445" s="477"/>
      <c r="JUU445" s="477"/>
      <c r="JUZ445" s="477"/>
      <c r="JVC445" s="477"/>
      <c r="JVH445" s="477"/>
      <c r="JVK445" s="477"/>
      <c r="JVP445" s="477"/>
      <c r="JVS445" s="477"/>
      <c r="JVX445" s="477"/>
      <c r="JWA445" s="477"/>
      <c r="JWF445" s="477"/>
      <c r="JWI445" s="477"/>
      <c r="JWN445" s="477"/>
      <c r="JWQ445" s="477"/>
      <c r="JWV445" s="477"/>
      <c r="JWY445" s="477"/>
      <c r="JXD445" s="477"/>
      <c r="JXG445" s="477"/>
      <c r="JXL445" s="477"/>
      <c r="JXO445" s="477"/>
      <c r="JXT445" s="477"/>
      <c r="JXW445" s="477"/>
      <c r="JYB445" s="477"/>
      <c r="JYE445" s="477"/>
      <c r="JYJ445" s="477"/>
      <c r="JYM445" s="477"/>
      <c r="JYR445" s="477"/>
      <c r="JYU445" s="477"/>
      <c r="JYZ445" s="477"/>
      <c r="JZC445" s="477"/>
      <c r="JZH445" s="477"/>
      <c r="JZK445" s="477"/>
      <c r="JZP445" s="477"/>
      <c r="JZS445" s="477"/>
      <c r="JZX445" s="477"/>
      <c r="KAA445" s="477"/>
      <c r="KAF445" s="477"/>
      <c r="KAI445" s="477"/>
      <c r="KAN445" s="477"/>
      <c r="KAQ445" s="477"/>
      <c r="KAV445" s="477"/>
      <c r="KAY445" s="477"/>
      <c r="KBD445" s="477"/>
      <c r="KBG445" s="477"/>
      <c r="KBL445" s="477"/>
      <c r="KBO445" s="477"/>
      <c r="KBT445" s="477"/>
      <c r="KBW445" s="477"/>
      <c r="KCB445" s="477"/>
      <c r="KCE445" s="477"/>
      <c r="KCJ445" s="477"/>
      <c r="KCM445" s="477"/>
      <c r="KCR445" s="477"/>
      <c r="KCU445" s="477"/>
      <c r="KCZ445" s="477"/>
      <c r="KDC445" s="477"/>
      <c r="KDH445" s="477"/>
      <c r="KDK445" s="477"/>
      <c r="KDP445" s="477"/>
      <c r="KDS445" s="477"/>
      <c r="KDX445" s="477"/>
      <c r="KEA445" s="477"/>
      <c r="KEF445" s="477"/>
      <c r="KEI445" s="477"/>
      <c r="KEN445" s="477"/>
      <c r="KEQ445" s="477"/>
      <c r="KEV445" s="477"/>
      <c r="KEY445" s="477"/>
      <c r="KFD445" s="477"/>
      <c r="KFG445" s="477"/>
      <c r="KFL445" s="477"/>
      <c r="KFO445" s="477"/>
      <c r="KFT445" s="477"/>
      <c r="KFW445" s="477"/>
      <c r="KGB445" s="477"/>
      <c r="KGE445" s="477"/>
      <c r="KGJ445" s="477"/>
      <c r="KGM445" s="477"/>
      <c r="KGR445" s="477"/>
      <c r="KGU445" s="477"/>
      <c r="KGZ445" s="477"/>
      <c r="KHC445" s="477"/>
      <c r="KHH445" s="477"/>
      <c r="KHK445" s="477"/>
      <c r="KHP445" s="477"/>
      <c r="KHS445" s="477"/>
      <c r="KHX445" s="477"/>
      <c r="KIA445" s="477"/>
      <c r="KIF445" s="477"/>
      <c r="KII445" s="477"/>
      <c r="KIN445" s="477"/>
      <c r="KIQ445" s="477"/>
      <c r="KIV445" s="477"/>
      <c r="KIY445" s="477"/>
      <c r="KJD445" s="477"/>
      <c r="KJG445" s="477"/>
      <c r="KJL445" s="477"/>
      <c r="KJO445" s="477"/>
      <c r="KJT445" s="477"/>
      <c r="KJW445" s="477"/>
      <c r="KKB445" s="477"/>
      <c r="KKE445" s="477"/>
      <c r="KKJ445" s="477"/>
      <c r="KKM445" s="477"/>
      <c r="KKR445" s="477"/>
      <c r="KKU445" s="477"/>
      <c r="KKZ445" s="477"/>
      <c r="KLC445" s="477"/>
      <c r="KLH445" s="477"/>
      <c r="KLK445" s="477"/>
      <c r="KLP445" s="477"/>
      <c r="KLS445" s="477"/>
      <c r="KLX445" s="477"/>
      <c r="KMA445" s="477"/>
      <c r="KMF445" s="477"/>
      <c r="KMI445" s="477"/>
      <c r="KMN445" s="477"/>
      <c r="KMQ445" s="477"/>
      <c r="KMV445" s="477"/>
      <c r="KMY445" s="477"/>
      <c r="KND445" s="477"/>
      <c r="KNG445" s="477"/>
      <c r="KNL445" s="477"/>
      <c r="KNO445" s="477"/>
      <c r="KNT445" s="477"/>
      <c r="KNW445" s="477"/>
      <c r="KOB445" s="477"/>
      <c r="KOE445" s="477"/>
      <c r="KOJ445" s="477"/>
      <c r="KOM445" s="477"/>
      <c r="KOR445" s="477"/>
      <c r="KOU445" s="477"/>
      <c r="KOZ445" s="477"/>
      <c r="KPC445" s="477"/>
      <c r="KPH445" s="477"/>
      <c r="KPK445" s="477"/>
      <c r="KPP445" s="477"/>
      <c r="KPS445" s="477"/>
      <c r="KPX445" s="477"/>
      <c r="KQA445" s="477"/>
      <c r="KQF445" s="477"/>
      <c r="KQI445" s="477"/>
      <c r="KQN445" s="477"/>
      <c r="KQQ445" s="477"/>
      <c r="KQV445" s="477"/>
      <c r="KQY445" s="477"/>
      <c r="KRD445" s="477"/>
      <c r="KRG445" s="477"/>
      <c r="KRL445" s="477"/>
      <c r="KRO445" s="477"/>
      <c r="KRT445" s="477"/>
      <c r="KRW445" s="477"/>
      <c r="KSB445" s="477"/>
      <c r="KSE445" s="477"/>
      <c r="KSJ445" s="477"/>
      <c r="KSM445" s="477"/>
      <c r="KSR445" s="477"/>
      <c r="KSU445" s="477"/>
      <c r="KSZ445" s="477"/>
      <c r="KTC445" s="477"/>
      <c r="KTH445" s="477"/>
      <c r="KTK445" s="477"/>
      <c r="KTP445" s="477"/>
      <c r="KTS445" s="477"/>
      <c r="KTX445" s="477"/>
      <c r="KUA445" s="477"/>
      <c r="KUF445" s="477"/>
      <c r="KUI445" s="477"/>
      <c r="KUN445" s="477"/>
      <c r="KUQ445" s="477"/>
      <c r="KUV445" s="477"/>
      <c r="KUY445" s="477"/>
      <c r="KVD445" s="477"/>
      <c r="KVG445" s="477"/>
      <c r="KVL445" s="477"/>
      <c r="KVO445" s="477"/>
      <c r="KVT445" s="477"/>
      <c r="KVW445" s="477"/>
      <c r="KWB445" s="477"/>
      <c r="KWE445" s="477"/>
      <c r="KWJ445" s="477"/>
      <c r="KWM445" s="477"/>
      <c r="KWR445" s="477"/>
      <c r="KWU445" s="477"/>
      <c r="KWZ445" s="477"/>
      <c r="KXC445" s="477"/>
      <c r="KXH445" s="477"/>
      <c r="KXK445" s="477"/>
      <c r="KXP445" s="477"/>
      <c r="KXS445" s="477"/>
      <c r="KXX445" s="477"/>
      <c r="KYA445" s="477"/>
      <c r="KYF445" s="477"/>
      <c r="KYI445" s="477"/>
      <c r="KYN445" s="477"/>
      <c r="KYQ445" s="477"/>
      <c r="KYV445" s="477"/>
      <c r="KYY445" s="477"/>
      <c r="KZD445" s="477"/>
      <c r="KZG445" s="477"/>
      <c r="KZL445" s="477"/>
      <c r="KZO445" s="477"/>
      <c r="KZT445" s="477"/>
      <c r="KZW445" s="477"/>
      <c r="LAB445" s="477"/>
      <c r="LAE445" s="477"/>
      <c r="LAJ445" s="477"/>
      <c r="LAM445" s="477"/>
      <c r="LAR445" s="477"/>
      <c r="LAU445" s="477"/>
      <c r="LAZ445" s="477"/>
      <c r="LBC445" s="477"/>
      <c r="LBH445" s="477"/>
      <c r="LBK445" s="477"/>
      <c r="LBP445" s="477"/>
      <c r="LBS445" s="477"/>
      <c r="LBX445" s="477"/>
      <c r="LCA445" s="477"/>
      <c r="LCF445" s="477"/>
      <c r="LCI445" s="477"/>
      <c r="LCN445" s="477"/>
      <c r="LCQ445" s="477"/>
      <c r="LCV445" s="477"/>
      <c r="LCY445" s="477"/>
      <c r="LDD445" s="477"/>
      <c r="LDG445" s="477"/>
      <c r="LDL445" s="477"/>
      <c r="LDO445" s="477"/>
      <c r="LDT445" s="477"/>
      <c r="LDW445" s="477"/>
      <c r="LEB445" s="477"/>
      <c r="LEE445" s="477"/>
      <c r="LEJ445" s="477"/>
      <c r="LEM445" s="477"/>
      <c r="LER445" s="477"/>
      <c r="LEU445" s="477"/>
      <c r="LEZ445" s="477"/>
      <c r="LFC445" s="477"/>
      <c r="LFH445" s="477"/>
      <c r="LFK445" s="477"/>
      <c r="LFP445" s="477"/>
      <c r="LFS445" s="477"/>
      <c r="LFX445" s="477"/>
      <c r="LGA445" s="477"/>
      <c r="LGF445" s="477"/>
      <c r="LGI445" s="477"/>
      <c r="LGN445" s="477"/>
      <c r="LGQ445" s="477"/>
      <c r="LGV445" s="477"/>
      <c r="LGY445" s="477"/>
      <c r="LHD445" s="477"/>
      <c r="LHG445" s="477"/>
      <c r="LHL445" s="477"/>
      <c r="LHO445" s="477"/>
      <c r="LHT445" s="477"/>
      <c r="LHW445" s="477"/>
      <c r="LIB445" s="477"/>
      <c r="LIE445" s="477"/>
      <c r="LIJ445" s="477"/>
      <c r="LIM445" s="477"/>
      <c r="LIR445" s="477"/>
      <c r="LIU445" s="477"/>
      <c r="LIZ445" s="477"/>
      <c r="LJC445" s="477"/>
      <c r="LJH445" s="477"/>
      <c r="LJK445" s="477"/>
      <c r="LJP445" s="477"/>
      <c r="LJS445" s="477"/>
      <c r="LJX445" s="477"/>
      <c r="LKA445" s="477"/>
      <c r="LKF445" s="477"/>
      <c r="LKI445" s="477"/>
      <c r="LKN445" s="477"/>
      <c r="LKQ445" s="477"/>
      <c r="LKV445" s="477"/>
      <c r="LKY445" s="477"/>
      <c r="LLD445" s="477"/>
      <c r="LLG445" s="477"/>
      <c r="LLL445" s="477"/>
      <c r="LLO445" s="477"/>
      <c r="LLT445" s="477"/>
      <c r="LLW445" s="477"/>
      <c r="LMB445" s="477"/>
      <c r="LME445" s="477"/>
      <c r="LMJ445" s="477"/>
      <c r="LMM445" s="477"/>
      <c r="LMR445" s="477"/>
      <c r="LMU445" s="477"/>
      <c r="LMZ445" s="477"/>
      <c r="LNC445" s="477"/>
      <c r="LNH445" s="477"/>
      <c r="LNK445" s="477"/>
      <c r="LNP445" s="477"/>
      <c r="LNS445" s="477"/>
      <c r="LNX445" s="477"/>
      <c r="LOA445" s="477"/>
      <c r="LOF445" s="477"/>
      <c r="LOI445" s="477"/>
      <c r="LON445" s="477"/>
      <c r="LOQ445" s="477"/>
      <c r="LOV445" s="477"/>
      <c r="LOY445" s="477"/>
      <c r="LPD445" s="477"/>
      <c r="LPG445" s="477"/>
      <c r="LPL445" s="477"/>
      <c r="LPO445" s="477"/>
      <c r="LPT445" s="477"/>
      <c r="LPW445" s="477"/>
      <c r="LQB445" s="477"/>
      <c r="LQE445" s="477"/>
      <c r="LQJ445" s="477"/>
      <c r="LQM445" s="477"/>
      <c r="LQR445" s="477"/>
      <c r="LQU445" s="477"/>
      <c r="LQZ445" s="477"/>
      <c r="LRC445" s="477"/>
      <c r="LRH445" s="477"/>
      <c r="LRK445" s="477"/>
      <c r="LRP445" s="477"/>
      <c r="LRS445" s="477"/>
      <c r="LRX445" s="477"/>
      <c r="LSA445" s="477"/>
      <c r="LSF445" s="477"/>
      <c r="LSI445" s="477"/>
      <c r="LSN445" s="477"/>
      <c r="LSQ445" s="477"/>
      <c r="LSV445" s="477"/>
      <c r="LSY445" s="477"/>
      <c r="LTD445" s="477"/>
      <c r="LTG445" s="477"/>
      <c r="LTL445" s="477"/>
      <c r="LTO445" s="477"/>
      <c r="LTT445" s="477"/>
      <c r="LTW445" s="477"/>
      <c r="LUB445" s="477"/>
      <c r="LUE445" s="477"/>
      <c r="LUJ445" s="477"/>
      <c r="LUM445" s="477"/>
      <c r="LUR445" s="477"/>
      <c r="LUU445" s="477"/>
      <c r="LUZ445" s="477"/>
      <c r="LVC445" s="477"/>
      <c r="LVH445" s="477"/>
      <c r="LVK445" s="477"/>
      <c r="LVP445" s="477"/>
      <c r="LVS445" s="477"/>
      <c r="LVX445" s="477"/>
      <c r="LWA445" s="477"/>
      <c r="LWF445" s="477"/>
      <c r="LWI445" s="477"/>
      <c r="LWN445" s="477"/>
      <c r="LWQ445" s="477"/>
      <c r="LWV445" s="477"/>
      <c r="LWY445" s="477"/>
      <c r="LXD445" s="477"/>
      <c r="LXG445" s="477"/>
      <c r="LXL445" s="477"/>
      <c r="LXO445" s="477"/>
      <c r="LXT445" s="477"/>
      <c r="LXW445" s="477"/>
      <c r="LYB445" s="477"/>
      <c r="LYE445" s="477"/>
      <c r="LYJ445" s="477"/>
      <c r="LYM445" s="477"/>
      <c r="LYR445" s="477"/>
      <c r="LYU445" s="477"/>
      <c r="LYZ445" s="477"/>
      <c r="LZC445" s="477"/>
      <c r="LZH445" s="477"/>
      <c r="LZK445" s="477"/>
      <c r="LZP445" s="477"/>
      <c r="LZS445" s="477"/>
      <c r="LZX445" s="477"/>
      <c r="MAA445" s="477"/>
      <c r="MAF445" s="477"/>
      <c r="MAI445" s="477"/>
      <c r="MAN445" s="477"/>
      <c r="MAQ445" s="477"/>
      <c r="MAV445" s="477"/>
      <c r="MAY445" s="477"/>
      <c r="MBD445" s="477"/>
      <c r="MBG445" s="477"/>
      <c r="MBL445" s="477"/>
      <c r="MBO445" s="477"/>
      <c r="MBT445" s="477"/>
      <c r="MBW445" s="477"/>
      <c r="MCB445" s="477"/>
      <c r="MCE445" s="477"/>
      <c r="MCJ445" s="477"/>
      <c r="MCM445" s="477"/>
      <c r="MCR445" s="477"/>
      <c r="MCU445" s="477"/>
      <c r="MCZ445" s="477"/>
      <c r="MDC445" s="477"/>
      <c r="MDH445" s="477"/>
      <c r="MDK445" s="477"/>
      <c r="MDP445" s="477"/>
      <c r="MDS445" s="477"/>
      <c r="MDX445" s="477"/>
      <c r="MEA445" s="477"/>
      <c r="MEF445" s="477"/>
      <c r="MEI445" s="477"/>
      <c r="MEN445" s="477"/>
      <c r="MEQ445" s="477"/>
      <c r="MEV445" s="477"/>
      <c r="MEY445" s="477"/>
      <c r="MFD445" s="477"/>
      <c r="MFG445" s="477"/>
      <c r="MFL445" s="477"/>
      <c r="MFO445" s="477"/>
      <c r="MFT445" s="477"/>
      <c r="MFW445" s="477"/>
      <c r="MGB445" s="477"/>
      <c r="MGE445" s="477"/>
      <c r="MGJ445" s="477"/>
      <c r="MGM445" s="477"/>
      <c r="MGR445" s="477"/>
      <c r="MGU445" s="477"/>
      <c r="MGZ445" s="477"/>
      <c r="MHC445" s="477"/>
      <c r="MHH445" s="477"/>
      <c r="MHK445" s="477"/>
      <c r="MHP445" s="477"/>
      <c r="MHS445" s="477"/>
      <c r="MHX445" s="477"/>
      <c r="MIA445" s="477"/>
      <c r="MIF445" s="477"/>
      <c r="MII445" s="477"/>
      <c r="MIN445" s="477"/>
      <c r="MIQ445" s="477"/>
      <c r="MIV445" s="477"/>
      <c r="MIY445" s="477"/>
      <c r="MJD445" s="477"/>
      <c r="MJG445" s="477"/>
      <c r="MJL445" s="477"/>
      <c r="MJO445" s="477"/>
      <c r="MJT445" s="477"/>
      <c r="MJW445" s="477"/>
      <c r="MKB445" s="477"/>
      <c r="MKE445" s="477"/>
      <c r="MKJ445" s="477"/>
      <c r="MKM445" s="477"/>
      <c r="MKR445" s="477"/>
      <c r="MKU445" s="477"/>
      <c r="MKZ445" s="477"/>
      <c r="MLC445" s="477"/>
      <c r="MLH445" s="477"/>
      <c r="MLK445" s="477"/>
      <c r="MLP445" s="477"/>
      <c r="MLS445" s="477"/>
      <c r="MLX445" s="477"/>
      <c r="MMA445" s="477"/>
      <c r="MMF445" s="477"/>
      <c r="MMI445" s="477"/>
      <c r="MMN445" s="477"/>
      <c r="MMQ445" s="477"/>
      <c r="MMV445" s="477"/>
      <c r="MMY445" s="477"/>
      <c r="MND445" s="477"/>
      <c r="MNG445" s="477"/>
      <c r="MNL445" s="477"/>
      <c r="MNO445" s="477"/>
      <c r="MNT445" s="477"/>
      <c r="MNW445" s="477"/>
      <c r="MOB445" s="477"/>
      <c r="MOE445" s="477"/>
      <c r="MOJ445" s="477"/>
      <c r="MOM445" s="477"/>
      <c r="MOR445" s="477"/>
      <c r="MOU445" s="477"/>
      <c r="MOZ445" s="477"/>
      <c r="MPC445" s="477"/>
      <c r="MPH445" s="477"/>
      <c r="MPK445" s="477"/>
      <c r="MPP445" s="477"/>
      <c r="MPS445" s="477"/>
      <c r="MPX445" s="477"/>
      <c r="MQA445" s="477"/>
      <c r="MQF445" s="477"/>
      <c r="MQI445" s="477"/>
      <c r="MQN445" s="477"/>
      <c r="MQQ445" s="477"/>
      <c r="MQV445" s="477"/>
      <c r="MQY445" s="477"/>
      <c r="MRD445" s="477"/>
      <c r="MRG445" s="477"/>
      <c r="MRL445" s="477"/>
      <c r="MRO445" s="477"/>
      <c r="MRT445" s="477"/>
      <c r="MRW445" s="477"/>
      <c r="MSB445" s="477"/>
      <c r="MSE445" s="477"/>
      <c r="MSJ445" s="477"/>
      <c r="MSM445" s="477"/>
      <c r="MSR445" s="477"/>
      <c r="MSU445" s="477"/>
      <c r="MSZ445" s="477"/>
      <c r="MTC445" s="477"/>
      <c r="MTH445" s="477"/>
      <c r="MTK445" s="477"/>
      <c r="MTP445" s="477"/>
      <c r="MTS445" s="477"/>
      <c r="MTX445" s="477"/>
      <c r="MUA445" s="477"/>
      <c r="MUF445" s="477"/>
      <c r="MUI445" s="477"/>
      <c r="MUN445" s="477"/>
      <c r="MUQ445" s="477"/>
      <c r="MUV445" s="477"/>
      <c r="MUY445" s="477"/>
      <c r="MVD445" s="477"/>
      <c r="MVG445" s="477"/>
      <c r="MVL445" s="477"/>
      <c r="MVO445" s="477"/>
      <c r="MVT445" s="477"/>
      <c r="MVW445" s="477"/>
      <c r="MWB445" s="477"/>
      <c r="MWE445" s="477"/>
      <c r="MWJ445" s="477"/>
      <c r="MWM445" s="477"/>
      <c r="MWR445" s="477"/>
      <c r="MWU445" s="477"/>
      <c r="MWZ445" s="477"/>
      <c r="MXC445" s="477"/>
      <c r="MXH445" s="477"/>
      <c r="MXK445" s="477"/>
      <c r="MXP445" s="477"/>
      <c r="MXS445" s="477"/>
      <c r="MXX445" s="477"/>
      <c r="MYA445" s="477"/>
      <c r="MYF445" s="477"/>
      <c r="MYI445" s="477"/>
      <c r="MYN445" s="477"/>
      <c r="MYQ445" s="477"/>
      <c r="MYV445" s="477"/>
      <c r="MYY445" s="477"/>
      <c r="MZD445" s="477"/>
      <c r="MZG445" s="477"/>
      <c r="MZL445" s="477"/>
      <c r="MZO445" s="477"/>
      <c r="MZT445" s="477"/>
      <c r="MZW445" s="477"/>
      <c r="NAB445" s="477"/>
      <c r="NAE445" s="477"/>
      <c r="NAJ445" s="477"/>
      <c r="NAM445" s="477"/>
      <c r="NAR445" s="477"/>
      <c r="NAU445" s="477"/>
      <c r="NAZ445" s="477"/>
      <c r="NBC445" s="477"/>
      <c r="NBH445" s="477"/>
      <c r="NBK445" s="477"/>
      <c r="NBP445" s="477"/>
      <c r="NBS445" s="477"/>
      <c r="NBX445" s="477"/>
      <c r="NCA445" s="477"/>
      <c r="NCF445" s="477"/>
      <c r="NCI445" s="477"/>
      <c r="NCN445" s="477"/>
      <c r="NCQ445" s="477"/>
      <c r="NCV445" s="477"/>
      <c r="NCY445" s="477"/>
      <c r="NDD445" s="477"/>
      <c r="NDG445" s="477"/>
      <c r="NDL445" s="477"/>
      <c r="NDO445" s="477"/>
      <c r="NDT445" s="477"/>
      <c r="NDW445" s="477"/>
      <c r="NEB445" s="477"/>
      <c r="NEE445" s="477"/>
      <c r="NEJ445" s="477"/>
      <c r="NEM445" s="477"/>
      <c r="NER445" s="477"/>
      <c r="NEU445" s="477"/>
      <c r="NEZ445" s="477"/>
      <c r="NFC445" s="477"/>
      <c r="NFH445" s="477"/>
      <c r="NFK445" s="477"/>
      <c r="NFP445" s="477"/>
      <c r="NFS445" s="477"/>
      <c r="NFX445" s="477"/>
      <c r="NGA445" s="477"/>
      <c r="NGF445" s="477"/>
      <c r="NGI445" s="477"/>
      <c r="NGN445" s="477"/>
      <c r="NGQ445" s="477"/>
      <c r="NGV445" s="477"/>
      <c r="NGY445" s="477"/>
      <c r="NHD445" s="477"/>
      <c r="NHG445" s="477"/>
      <c r="NHL445" s="477"/>
      <c r="NHO445" s="477"/>
      <c r="NHT445" s="477"/>
      <c r="NHW445" s="477"/>
      <c r="NIB445" s="477"/>
      <c r="NIE445" s="477"/>
      <c r="NIJ445" s="477"/>
      <c r="NIM445" s="477"/>
      <c r="NIR445" s="477"/>
      <c r="NIU445" s="477"/>
      <c r="NIZ445" s="477"/>
      <c r="NJC445" s="477"/>
      <c r="NJH445" s="477"/>
      <c r="NJK445" s="477"/>
      <c r="NJP445" s="477"/>
      <c r="NJS445" s="477"/>
      <c r="NJX445" s="477"/>
      <c r="NKA445" s="477"/>
      <c r="NKF445" s="477"/>
      <c r="NKI445" s="477"/>
      <c r="NKN445" s="477"/>
      <c r="NKQ445" s="477"/>
      <c r="NKV445" s="477"/>
      <c r="NKY445" s="477"/>
      <c r="NLD445" s="477"/>
      <c r="NLG445" s="477"/>
      <c r="NLL445" s="477"/>
      <c r="NLO445" s="477"/>
      <c r="NLT445" s="477"/>
      <c r="NLW445" s="477"/>
      <c r="NMB445" s="477"/>
      <c r="NME445" s="477"/>
      <c r="NMJ445" s="477"/>
      <c r="NMM445" s="477"/>
      <c r="NMR445" s="477"/>
      <c r="NMU445" s="477"/>
      <c r="NMZ445" s="477"/>
      <c r="NNC445" s="477"/>
      <c r="NNH445" s="477"/>
      <c r="NNK445" s="477"/>
      <c r="NNP445" s="477"/>
      <c r="NNS445" s="477"/>
      <c r="NNX445" s="477"/>
      <c r="NOA445" s="477"/>
      <c r="NOF445" s="477"/>
      <c r="NOI445" s="477"/>
      <c r="NON445" s="477"/>
      <c r="NOQ445" s="477"/>
      <c r="NOV445" s="477"/>
      <c r="NOY445" s="477"/>
      <c r="NPD445" s="477"/>
      <c r="NPG445" s="477"/>
      <c r="NPL445" s="477"/>
      <c r="NPO445" s="477"/>
      <c r="NPT445" s="477"/>
      <c r="NPW445" s="477"/>
      <c r="NQB445" s="477"/>
      <c r="NQE445" s="477"/>
      <c r="NQJ445" s="477"/>
      <c r="NQM445" s="477"/>
      <c r="NQR445" s="477"/>
      <c r="NQU445" s="477"/>
      <c r="NQZ445" s="477"/>
      <c r="NRC445" s="477"/>
      <c r="NRH445" s="477"/>
      <c r="NRK445" s="477"/>
      <c r="NRP445" s="477"/>
      <c r="NRS445" s="477"/>
      <c r="NRX445" s="477"/>
      <c r="NSA445" s="477"/>
      <c r="NSF445" s="477"/>
      <c r="NSI445" s="477"/>
      <c r="NSN445" s="477"/>
      <c r="NSQ445" s="477"/>
      <c r="NSV445" s="477"/>
      <c r="NSY445" s="477"/>
      <c r="NTD445" s="477"/>
      <c r="NTG445" s="477"/>
      <c r="NTL445" s="477"/>
      <c r="NTO445" s="477"/>
      <c r="NTT445" s="477"/>
      <c r="NTW445" s="477"/>
      <c r="NUB445" s="477"/>
      <c r="NUE445" s="477"/>
      <c r="NUJ445" s="477"/>
      <c r="NUM445" s="477"/>
      <c r="NUR445" s="477"/>
      <c r="NUU445" s="477"/>
      <c r="NUZ445" s="477"/>
      <c r="NVC445" s="477"/>
      <c r="NVH445" s="477"/>
      <c r="NVK445" s="477"/>
      <c r="NVP445" s="477"/>
      <c r="NVS445" s="477"/>
      <c r="NVX445" s="477"/>
      <c r="NWA445" s="477"/>
      <c r="NWF445" s="477"/>
      <c r="NWI445" s="477"/>
      <c r="NWN445" s="477"/>
      <c r="NWQ445" s="477"/>
      <c r="NWV445" s="477"/>
      <c r="NWY445" s="477"/>
      <c r="NXD445" s="477"/>
      <c r="NXG445" s="477"/>
      <c r="NXL445" s="477"/>
      <c r="NXO445" s="477"/>
      <c r="NXT445" s="477"/>
      <c r="NXW445" s="477"/>
      <c r="NYB445" s="477"/>
      <c r="NYE445" s="477"/>
      <c r="NYJ445" s="477"/>
      <c r="NYM445" s="477"/>
      <c r="NYR445" s="477"/>
      <c r="NYU445" s="477"/>
      <c r="NYZ445" s="477"/>
      <c r="NZC445" s="477"/>
      <c r="NZH445" s="477"/>
      <c r="NZK445" s="477"/>
      <c r="NZP445" s="477"/>
      <c r="NZS445" s="477"/>
      <c r="NZX445" s="477"/>
      <c r="OAA445" s="477"/>
      <c r="OAF445" s="477"/>
      <c r="OAI445" s="477"/>
      <c r="OAN445" s="477"/>
      <c r="OAQ445" s="477"/>
      <c r="OAV445" s="477"/>
      <c r="OAY445" s="477"/>
      <c r="OBD445" s="477"/>
      <c r="OBG445" s="477"/>
      <c r="OBL445" s="477"/>
      <c r="OBO445" s="477"/>
      <c r="OBT445" s="477"/>
      <c r="OBW445" s="477"/>
      <c r="OCB445" s="477"/>
      <c r="OCE445" s="477"/>
      <c r="OCJ445" s="477"/>
      <c r="OCM445" s="477"/>
      <c r="OCR445" s="477"/>
      <c r="OCU445" s="477"/>
      <c r="OCZ445" s="477"/>
      <c r="ODC445" s="477"/>
      <c r="ODH445" s="477"/>
      <c r="ODK445" s="477"/>
      <c r="ODP445" s="477"/>
      <c r="ODS445" s="477"/>
      <c r="ODX445" s="477"/>
      <c r="OEA445" s="477"/>
      <c r="OEF445" s="477"/>
      <c r="OEI445" s="477"/>
      <c r="OEN445" s="477"/>
      <c r="OEQ445" s="477"/>
      <c r="OEV445" s="477"/>
      <c r="OEY445" s="477"/>
      <c r="OFD445" s="477"/>
      <c r="OFG445" s="477"/>
      <c r="OFL445" s="477"/>
      <c r="OFO445" s="477"/>
      <c r="OFT445" s="477"/>
      <c r="OFW445" s="477"/>
      <c r="OGB445" s="477"/>
      <c r="OGE445" s="477"/>
      <c r="OGJ445" s="477"/>
      <c r="OGM445" s="477"/>
      <c r="OGR445" s="477"/>
      <c r="OGU445" s="477"/>
      <c r="OGZ445" s="477"/>
      <c r="OHC445" s="477"/>
      <c r="OHH445" s="477"/>
      <c r="OHK445" s="477"/>
      <c r="OHP445" s="477"/>
      <c r="OHS445" s="477"/>
      <c r="OHX445" s="477"/>
      <c r="OIA445" s="477"/>
      <c r="OIF445" s="477"/>
      <c r="OII445" s="477"/>
      <c r="OIN445" s="477"/>
      <c r="OIQ445" s="477"/>
      <c r="OIV445" s="477"/>
      <c r="OIY445" s="477"/>
      <c r="OJD445" s="477"/>
      <c r="OJG445" s="477"/>
      <c r="OJL445" s="477"/>
      <c r="OJO445" s="477"/>
      <c r="OJT445" s="477"/>
      <c r="OJW445" s="477"/>
      <c r="OKB445" s="477"/>
      <c r="OKE445" s="477"/>
      <c r="OKJ445" s="477"/>
      <c r="OKM445" s="477"/>
      <c r="OKR445" s="477"/>
      <c r="OKU445" s="477"/>
      <c r="OKZ445" s="477"/>
      <c r="OLC445" s="477"/>
      <c r="OLH445" s="477"/>
      <c r="OLK445" s="477"/>
      <c r="OLP445" s="477"/>
      <c r="OLS445" s="477"/>
      <c r="OLX445" s="477"/>
      <c r="OMA445" s="477"/>
      <c r="OMF445" s="477"/>
      <c r="OMI445" s="477"/>
      <c r="OMN445" s="477"/>
      <c r="OMQ445" s="477"/>
      <c r="OMV445" s="477"/>
      <c r="OMY445" s="477"/>
      <c r="OND445" s="477"/>
      <c r="ONG445" s="477"/>
      <c r="ONL445" s="477"/>
      <c r="ONO445" s="477"/>
      <c r="ONT445" s="477"/>
      <c r="ONW445" s="477"/>
      <c r="OOB445" s="477"/>
      <c r="OOE445" s="477"/>
      <c r="OOJ445" s="477"/>
      <c r="OOM445" s="477"/>
      <c r="OOR445" s="477"/>
      <c r="OOU445" s="477"/>
      <c r="OOZ445" s="477"/>
      <c r="OPC445" s="477"/>
      <c r="OPH445" s="477"/>
      <c r="OPK445" s="477"/>
      <c r="OPP445" s="477"/>
      <c r="OPS445" s="477"/>
      <c r="OPX445" s="477"/>
      <c r="OQA445" s="477"/>
      <c r="OQF445" s="477"/>
      <c r="OQI445" s="477"/>
      <c r="OQN445" s="477"/>
      <c r="OQQ445" s="477"/>
      <c r="OQV445" s="477"/>
      <c r="OQY445" s="477"/>
      <c r="ORD445" s="477"/>
      <c r="ORG445" s="477"/>
      <c r="ORL445" s="477"/>
      <c r="ORO445" s="477"/>
      <c r="ORT445" s="477"/>
      <c r="ORW445" s="477"/>
      <c r="OSB445" s="477"/>
      <c r="OSE445" s="477"/>
      <c r="OSJ445" s="477"/>
      <c r="OSM445" s="477"/>
      <c r="OSR445" s="477"/>
      <c r="OSU445" s="477"/>
      <c r="OSZ445" s="477"/>
      <c r="OTC445" s="477"/>
      <c r="OTH445" s="477"/>
      <c r="OTK445" s="477"/>
      <c r="OTP445" s="477"/>
      <c r="OTS445" s="477"/>
      <c r="OTX445" s="477"/>
      <c r="OUA445" s="477"/>
      <c r="OUF445" s="477"/>
      <c r="OUI445" s="477"/>
      <c r="OUN445" s="477"/>
      <c r="OUQ445" s="477"/>
      <c r="OUV445" s="477"/>
      <c r="OUY445" s="477"/>
      <c r="OVD445" s="477"/>
      <c r="OVG445" s="477"/>
      <c r="OVL445" s="477"/>
      <c r="OVO445" s="477"/>
      <c r="OVT445" s="477"/>
      <c r="OVW445" s="477"/>
      <c r="OWB445" s="477"/>
      <c r="OWE445" s="477"/>
      <c r="OWJ445" s="477"/>
      <c r="OWM445" s="477"/>
      <c r="OWR445" s="477"/>
      <c r="OWU445" s="477"/>
      <c r="OWZ445" s="477"/>
      <c r="OXC445" s="477"/>
      <c r="OXH445" s="477"/>
      <c r="OXK445" s="477"/>
      <c r="OXP445" s="477"/>
      <c r="OXS445" s="477"/>
      <c r="OXX445" s="477"/>
      <c r="OYA445" s="477"/>
      <c r="OYF445" s="477"/>
      <c r="OYI445" s="477"/>
      <c r="OYN445" s="477"/>
      <c r="OYQ445" s="477"/>
      <c r="OYV445" s="477"/>
      <c r="OYY445" s="477"/>
      <c r="OZD445" s="477"/>
      <c r="OZG445" s="477"/>
      <c r="OZL445" s="477"/>
      <c r="OZO445" s="477"/>
      <c r="OZT445" s="477"/>
      <c r="OZW445" s="477"/>
      <c r="PAB445" s="477"/>
      <c r="PAE445" s="477"/>
      <c r="PAJ445" s="477"/>
      <c r="PAM445" s="477"/>
      <c r="PAR445" s="477"/>
      <c r="PAU445" s="477"/>
      <c r="PAZ445" s="477"/>
      <c r="PBC445" s="477"/>
      <c r="PBH445" s="477"/>
      <c r="PBK445" s="477"/>
      <c r="PBP445" s="477"/>
      <c r="PBS445" s="477"/>
      <c r="PBX445" s="477"/>
      <c r="PCA445" s="477"/>
      <c r="PCF445" s="477"/>
      <c r="PCI445" s="477"/>
      <c r="PCN445" s="477"/>
      <c r="PCQ445" s="477"/>
      <c r="PCV445" s="477"/>
      <c r="PCY445" s="477"/>
      <c r="PDD445" s="477"/>
      <c r="PDG445" s="477"/>
      <c r="PDL445" s="477"/>
      <c r="PDO445" s="477"/>
      <c r="PDT445" s="477"/>
      <c r="PDW445" s="477"/>
      <c r="PEB445" s="477"/>
      <c r="PEE445" s="477"/>
      <c r="PEJ445" s="477"/>
      <c r="PEM445" s="477"/>
      <c r="PER445" s="477"/>
      <c r="PEU445" s="477"/>
      <c r="PEZ445" s="477"/>
      <c r="PFC445" s="477"/>
      <c r="PFH445" s="477"/>
      <c r="PFK445" s="477"/>
      <c r="PFP445" s="477"/>
      <c r="PFS445" s="477"/>
      <c r="PFX445" s="477"/>
      <c r="PGA445" s="477"/>
      <c r="PGF445" s="477"/>
      <c r="PGI445" s="477"/>
      <c r="PGN445" s="477"/>
      <c r="PGQ445" s="477"/>
      <c r="PGV445" s="477"/>
      <c r="PGY445" s="477"/>
      <c r="PHD445" s="477"/>
      <c r="PHG445" s="477"/>
      <c r="PHL445" s="477"/>
      <c r="PHO445" s="477"/>
      <c r="PHT445" s="477"/>
      <c r="PHW445" s="477"/>
      <c r="PIB445" s="477"/>
      <c r="PIE445" s="477"/>
      <c r="PIJ445" s="477"/>
      <c r="PIM445" s="477"/>
      <c r="PIR445" s="477"/>
      <c r="PIU445" s="477"/>
      <c r="PIZ445" s="477"/>
      <c r="PJC445" s="477"/>
      <c r="PJH445" s="477"/>
      <c r="PJK445" s="477"/>
      <c r="PJP445" s="477"/>
      <c r="PJS445" s="477"/>
      <c r="PJX445" s="477"/>
      <c r="PKA445" s="477"/>
      <c r="PKF445" s="477"/>
      <c r="PKI445" s="477"/>
      <c r="PKN445" s="477"/>
      <c r="PKQ445" s="477"/>
      <c r="PKV445" s="477"/>
      <c r="PKY445" s="477"/>
      <c r="PLD445" s="477"/>
      <c r="PLG445" s="477"/>
      <c r="PLL445" s="477"/>
      <c r="PLO445" s="477"/>
      <c r="PLT445" s="477"/>
      <c r="PLW445" s="477"/>
      <c r="PMB445" s="477"/>
      <c r="PME445" s="477"/>
      <c r="PMJ445" s="477"/>
      <c r="PMM445" s="477"/>
      <c r="PMR445" s="477"/>
      <c r="PMU445" s="477"/>
      <c r="PMZ445" s="477"/>
      <c r="PNC445" s="477"/>
      <c r="PNH445" s="477"/>
      <c r="PNK445" s="477"/>
      <c r="PNP445" s="477"/>
      <c r="PNS445" s="477"/>
      <c r="PNX445" s="477"/>
      <c r="POA445" s="477"/>
      <c r="POF445" s="477"/>
      <c r="POI445" s="477"/>
      <c r="PON445" s="477"/>
      <c r="POQ445" s="477"/>
      <c r="POV445" s="477"/>
      <c r="POY445" s="477"/>
      <c r="PPD445" s="477"/>
      <c r="PPG445" s="477"/>
      <c r="PPL445" s="477"/>
      <c r="PPO445" s="477"/>
      <c r="PPT445" s="477"/>
      <c r="PPW445" s="477"/>
      <c r="PQB445" s="477"/>
      <c r="PQE445" s="477"/>
      <c r="PQJ445" s="477"/>
      <c r="PQM445" s="477"/>
      <c r="PQR445" s="477"/>
      <c r="PQU445" s="477"/>
      <c r="PQZ445" s="477"/>
      <c r="PRC445" s="477"/>
      <c r="PRH445" s="477"/>
      <c r="PRK445" s="477"/>
      <c r="PRP445" s="477"/>
      <c r="PRS445" s="477"/>
      <c r="PRX445" s="477"/>
      <c r="PSA445" s="477"/>
      <c r="PSF445" s="477"/>
      <c r="PSI445" s="477"/>
      <c r="PSN445" s="477"/>
      <c r="PSQ445" s="477"/>
      <c r="PSV445" s="477"/>
      <c r="PSY445" s="477"/>
      <c r="PTD445" s="477"/>
      <c r="PTG445" s="477"/>
      <c r="PTL445" s="477"/>
      <c r="PTO445" s="477"/>
      <c r="PTT445" s="477"/>
      <c r="PTW445" s="477"/>
      <c r="PUB445" s="477"/>
      <c r="PUE445" s="477"/>
      <c r="PUJ445" s="477"/>
      <c r="PUM445" s="477"/>
      <c r="PUR445" s="477"/>
      <c r="PUU445" s="477"/>
      <c r="PUZ445" s="477"/>
      <c r="PVC445" s="477"/>
      <c r="PVH445" s="477"/>
      <c r="PVK445" s="477"/>
      <c r="PVP445" s="477"/>
      <c r="PVS445" s="477"/>
      <c r="PVX445" s="477"/>
      <c r="PWA445" s="477"/>
      <c r="PWF445" s="477"/>
      <c r="PWI445" s="477"/>
      <c r="PWN445" s="477"/>
      <c r="PWQ445" s="477"/>
      <c r="PWV445" s="477"/>
      <c r="PWY445" s="477"/>
      <c r="PXD445" s="477"/>
      <c r="PXG445" s="477"/>
      <c r="PXL445" s="477"/>
      <c r="PXO445" s="477"/>
      <c r="PXT445" s="477"/>
      <c r="PXW445" s="477"/>
      <c r="PYB445" s="477"/>
      <c r="PYE445" s="477"/>
      <c r="PYJ445" s="477"/>
      <c r="PYM445" s="477"/>
      <c r="PYR445" s="477"/>
      <c r="PYU445" s="477"/>
      <c r="PYZ445" s="477"/>
      <c r="PZC445" s="477"/>
      <c r="PZH445" s="477"/>
      <c r="PZK445" s="477"/>
      <c r="PZP445" s="477"/>
      <c r="PZS445" s="477"/>
      <c r="PZX445" s="477"/>
      <c r="QAA445" s="477"/>
      <c r="QAF445" s="477"/>
      <c r="QAI445" s="477"/>
      <c r="QAN445" s="477"/>
      <c r="QAQ445" s="477"/>
      <c r="QAV445" s="477"/>
      <c r="QAY445" s="477"/>
      <c r="QBD445" s="477"/>
      <c r="QBG445" s="477"/>
      <c r="QBL445" s="477"/>
      <c r="QBO445" s="477"/>
      <c r="QBT445" s="477"/>
      <c r="QBW445" s="477"/>
      <c r="QCB445" s="477"/>
      <c r="QCE445" s="477"/>
      <c r="QCJ445" s="477"/>
      <c r="QCM445" s="477"/>
      <c r="QCR445" s="477"/>
      <c r="QCU445" s="477"/>
      <c r="QCZ445" s="477"/>
      <c r="QDC445" s="477"/>
      <c r="QDH445" s="477"/>
      <c r="QDK445" s="477"/>
      <c r="QDP445" s="477"/>
      <c r="QDS445" s="477"/>
      <c r="QDX445" s="477"/>
      <c r="QEA445" s="477"/>
      <c r="QEF445" s="477"/>
      <c r="QEI445" s="477"/>
      <c r="QEN445" s="477"/>
      <c r="QEQ445" s="477"/>
      <c r="QEV445" s="477"/>
      <c r="QEY445" s="477"/>
      <c r="QFD445" s="477"/>
      <c r="QFG445" s="477"/>
      <c r="QFL445" s="477"/>
      <c r="QFO445" s="477"/>
      <c r="QFT445" s="477"/>
      <c r="QFW445" s="477"/>
      <c r="QGB445" s="477"/>
      <c r="QGE445" s="477"/>
      <c r="QGJ445" s="477"/>
      <c r="QGM445" s="477"/>
      <c r="QGR445" s="477"/>
      <c r="QGU445" s="477"/>
      <c r="QGZ445" s="477"/>
      <c r="QHC445" s="477"/>
      <c r="QHH445" s="477"/>
      <c r="QHK445" s="477"/>
      <c r="QHP445" s="477"/>
      <c r="QHS445" s="477"/>
      <c r="QHX445" s="477"/>
      <c r="QIA445" s="477"/>
      <c r="QIF445" s="477"/>
      <c r="QII445" s="477"/>
      <c r="QIN445" s="477"/>
      <c r="QIQ445" s="477"/>
      <c r="QIV445" s="477"/>
      <c r="QIY445" s="477"/>
      <c r="QJD445" s="477"/>
      <c r="QJG445" s="477"/>
      <c r="QJL445" s="477"/>
      <c r="QJO445" s="477"/>
      <c r="QJT445" s="477"/>
      <c r="QJW445" s="477"/>
      <c r="QKB445" s="477"/>
      <c r="QKE445" s="477"/>
      <c r="QKJ445" s="477"/>
      <c r="QKM445" s="477"/>
      <c r="QKR445" s="477"/>
      <c r="QKU445" s="477"/>
      <c r="QKZ445" s="477"/>
      <c r="QLC445" s="477"/>
      <c r="QLH445" s="477"/>
      <c r="QLK445" s="477"/>
      <c r="QLP445" s="477"/>
      <c r="QLS445" s="477"/>
      <c r="QLX445" s="477"/>
      <c r="QMA445" s="477"/>
      <c r="QMF445" s="477"/>
      <c r="QMI445" s="477"/>
      <c r="QMN445" s="477"/>
      <c r="QMQ445" s="477"/>
      <c r="QMV445" s="477"/>
      <c r="QMY445" s="477"/>
      <c r="QND445" s="477"/>
      <c r="QNG445" s="477"/>
      <c r="QNL445" s="477"/>
      <c r="QNO445" s="477"/>
      <c r="QNT445" s="477"/>
      <c r="QNW445" s="477"/>
      <c r="QOB445" s="477"/>
      <c r="QOE445" s="477"/>
      <c r="QOJ445" s="477"/>
      <c r="QOM445" s="477"/>
      <c r="QOR445" s="477"/>
      <c r="QOU445" s="477"/>
      <c r="QOZ445" s="477"/>
      <c r="QPC445" s="477"/>
      <c r="QPH445" s="477"/>
      <c r="QPK445" s="477"/>
      <c r="QPP445" s="477"/>
      <c r="QPS445" s="477"/>
      <c r="QPX445" s="477"/>
      <c r="QQA445" s="477"/>
      <c r="QQF445" s="477"/>
      <c r="QQI445" s="477"/>
      <c r="QQN445" s="477"/>
      <c r="QQQ445" s="477"/>
      <c r="QQV445" s="477"/>
      <c r="QQY445" s="477"/>
      <c r="QRD445" s="477"/>
      <c r="QRG445" s="477"/>
      <c r="QRL445" s="477"/>
      <c r="QRO445" s="477"/>
      <c r="QRT445" s="477"/>
      <c r="QRW445" s="477"/>
      <c r="QSB445" s="477"/>
      <c r="QSE445" s="477"/>
      <c r="QSJ445" s="477"/>
      <c r="QSM445" s="477"/>
      <c r="QSR445" s="477"/>
      <c r="QSU445" s="477"/>
      <c r="QSZ445" s="477"/>
      <c r="QTC445" s="477"/>
      <c r="QTH445" s="477"/>
      <c r="QTK445" s="477"/>
      <c r="QTP445" s="477"/>
      <c r="QTS445" s="477"/>
      <c r="QTX445" s="477"/>
      <c r="QUA445" s="477"/>
      <c r="QUF445" s="477"/>
      <c r="QUI445" s="477"/>
      <c r="QUN445" s="477"/>
      <c r="QUQ445" s="477"/>
      <c r="QUV445" s="477"/>
      <c r="QUY445" s="477"/>
      <c r="QVD445" s="477"/>
      <c r="QVG445" s="477"/>
      <c r="QVL445" s="477"/>
      <c r="QVO445" s="477"/>
      <c r="QVT445" s="477"/>
      <c r="QVW445" s="477"/>
      <c r="QWB445" s="477"/>
      <c r="QWE445" s="477"/>
      <c r="QWJ445" s="477"/>
      <c r="QWM445" s="477"/>
      <c r="QWR445" s="477"/>
      <c r="QWU445" s="477"/>
      <c r="QWZ445" s="477"/>
      <c r="QXC445" s="477"/>
      <c r="QXH445" s="477"/>
      <c r="QXK445" s="477"/>
      <c r="QXP445" s="477"/>
      <c r="QXS445" s="477"/>
      <c r="QXX445" s="477"/>
      <c r="QYA445" s="477"/>
      <c r="QYF445" s="477"/>
      <c r="QYI445" s="477"/>
      <c r="QYN445" s="477"/>
      <c r="QYQ445" s="477"/>
      <c r="QYV445" s="477"/>
      <c r="QYY445" s="477"/>
      <c r="QZD445" s="477"/>
      <c r="QZG445" s="477"/>
      <c r="QZL445" s="477"/>
      <c r="QZO445" s="477"/>
      <c r="QZT445" s="477"/>
      <c r="QZW445" s="477"/>
      <c r="RAB445" s="477"/>
      <c r="RAE445" s="477"/>
      <c r="RAJ445" s="477"/>
      <c r="RAM445" s="477"/>
      <c r="RAR445" s="477"/>
      <c r="RAU445" s="477"/>
      <c r="RAZ445" s="477"/>
      <c r="RBC445" s="477"/>
      <c r="RBH445" s="477"/>
      <c r="RBK445" s="477"/>
      <c r="RBP445" s="477"/>
      <c r="RBS445" s="477"/>
      <c r="RBX445" s="477"/>
      <c r="RCA445" s="477"/>
      <c r="RCF445" s="477"/>
      <c r="RCI445" s="477"/>
      <c r="RCN445" s="477"/>
      <c r="RCQ445" s="477"/>
      <c r="RCV445" s="477"/>
      <c r="RCY445" s="477"/>
      <c r="RDD445" s="477"/>
      <c r="RDG445" s="477"/>
      <c r="RDL445" s="477"/>
      <c r="RDO445" s="477"/>
      <c r="RDT445" s="477"/>
      <c r="RDW445" s="477"/>
      <c r="REB445" s="477"/>
      <c r="REE445" s="477"/>
      <c r="REJ445" s="477"/>
      <c r="REM445" s="477"/>
      <c r="RER445" s="477"/>
      <c r="REU445" s="477"/>
      <c r="REZ445" s="477"/>
      <c r="RFC445" s="477"/>
      <c r="RFH445" s="477"/>
      <c r="RFK445" s="477"/>
      <c r="RFP445" s="477"/>
      <c r="RFS445" s="477"/>
      <c r="RFX445" s="477"/>
      <c r="RGA445" s="477"/>
      <c r="RGF445" s="477"/>
      <c r="RGI445" s="477"/>
      <c r="RGN445" s="477"/>
      <c r="RGQ445" s="477"/>
      <c r="RGV445" s="477"/>
      <c r="RGY445" s="477"/>
      <c r="RHD445" s="477"/>
      <c r="RHG445" s="477"/>
      <c r="RHL445" s="477"/>
      <c r="RHO445" s="477"/>
      <c r="RHT445" s="477"/>
      <c r="RHW445" s="477"/>
      <c r="RIB445" s="477"/>
      <c r="RIE445" s="477"/>
      <c r="RIJ445" s="477"/>
      <c r="RIM445" s="477"/>
      <c r="RIR445" s="477"/>
      <c r="RIU445" s="477"/>
      <c r="RIZ445" s="477"/>
      <c r="RJC445" s="477"/>
      <c r="RJH445" s="477"/>
      <c r="RJK445" s="477"/>
      <c r="RJP445" s="477"/>
      <c r="RJS445" s="477"/>
      <c r="RJX445" s="477"/>
      <c r="RKA445" s="477"/>
      <c r="RKF445" s="477"/>
      <c r="RKI445" s="477"/>
      <c r="RKN445" s="477"/>
      <c r="RKQ445" s="477"/>
      <c r="RKV445" s="477"/>
      <c r="RKY445" s="477"/>
      <c r="RLD445" s="477"/>
      <c r="RLG445" s="477"/>
      <c r="RLL445" s="477"/>
      <c r="RLO445" s="477"/>
      <c r="RLT445" s="477"/>
      <c r="RLW445" s="477"/>
      <c r="RMB445" s="477"/>
      <c r="RME445" s="477"/>
      <c r="RMJ445" s="477"/>
      <c r="RMM445" s="477"/>
      <c r="RMR445" s="477"/>
      <c r="RMU445" s="477"/>
      <c r="RMZ445" s="477"/>
      <c r="RNC445" s="477"/>
      <c r="RNH445" s="477"/>
      <c r="RNK445" s="477"/>
      <c r="RNP445" s="477"/>
      <c r="RNS445" s="477"/>
      <c r="RNX445" s="477"/>
      <c r="ROA445" s="477"/>
      <c r="ROF445" s="477"/>
      <c r="ROI445" s="477"/>
      <c r="RON445" s="477"/>
      <c r="ROQ445" s="477"/>
      <c r="ROV445" s="477"/>
      <c r="ROY445" s="477"/>
      <c r="RPD445" s="477"/>
      <c r="RPG445" s="477"/>
      <c r="RPL445" s="477"/>
      <c r="RPO445" s="477"/>
      <c r="RPT445" s="477"/>
      <c r="RPW445" s="477"/>
      <c r="RQB445" s="477"/>
      <c r="RQE445" s="477"/>
      <c r="RQJ445" s="477"/>
      <c r="RQM445" s="477"/>
      <c r="RQR445" s="477"/>
      <c r="RQU445" s="477"/>
      <c r="RQZ445" s="477"/>
      <c r="RRC445" s="477"/>
      <c r="RRH445" s="477"/>
      <c r="RRK445" s="477"/>
      <c r="RRP445" s="477"/>
      <c r="RRS445" s="477"/>
      <c r="RRX445" s="477"/>
      <c r="RSA445" s="477"/>
      <c r="RSF445" s="477"/>
      <c r="RSI445" s="477"/>
      <c r="RSN445" s="477"/>
      <c r="RSQ445" s="477"/>
      <c r="RSV445" s="477"/>
      <c r="RSY445" s="477"/>
      <c r="RTD445" s="477"/>
      <c r="RTG445" s="477"/>
      <c r="RTL445" s="477"/>
      <c r="RTO445" s="477"/>
      <c r="RTT445" s="477"/>
      <c r="RTW445" s="477"/>
      <c r="RUB445" s="477"/>
      <c r="RUE445" s="477"/>
      <c r="RUJ445" s="477"/>
      <c r="RUM445" s="477"/>
      <c r="RUR445" s="477"/>
      <c r="RUU445" s="477"/>
      <c r="RUZ445" s="477"/>
      <c r="RVC445" s="477"/>
      <c r="RVH445" s="477"/>
      <c r="RVK445" s="477"/>
      <c r="RVP445" s="477"/>
      <c r="RVS445" s="477"/>
      <c r="RVX445" s="477"/>
      <c r="RWA445" s="477"/>
      <c r="RWF445" s="477"/>
      <c r="RWI445" s="477"/>
      <c r="RWN445" s="477"/>
      <c r="RWQ445" s="477"/>
      <c r="RWV445" s="477"/>
      <c r="RWY445" s="477"/>
      <c r="RXD445" s="477"/>
      <c r="RXG445" s="477"/>
      <c r="RXL445" s="477"/>
      <c r="RXO445" s="477"/>
      <c r="RXT445" s="477"/>
      <c r="RXW445" s="477"/>
      <c r="RYB445" s="477"/>
      <c r="RYE445" s="477"/>
      <c r="RYJ445" s="477"/>
      <c r="RYM445" s="477"/>
      <c r="RYR445" s="477"/>
      <c r="RYU445" s="477"/>
      <c r="RYZ445" s="477"/>
      <c r="RZC445" s="477"/>
      <c r="RZH445" s="477"/>
      <c r="RZK445" s="477"/>
      <c r="RZP445" s="477"/>
      <c r="RZS445" s="477"/>
      <c r="RZX445" s="477"/>
      <c r="SAA445" s="477"/>
      <c r="SAF445" s="477"/>
      <c r="SAI445" s="477"/>
      <c r="SAN445" s="477"/>
      <c r="SAQ445" s="477"/>
      <c r="SAV445" s="477"/>
      <c r="SAY445" s="477"/>
      <c r="SBD445" s="477"/>
      <c r="SBG445" s="477"/>
      <c r="SBL445" s="477"/>
      <c r="SBO445" s="477"/>
      <c r="SBT445" s="477"/>
      <c r="SBW445" s="477"/>
      <c r="SCB445" s="477"/>
      <c r="SCE445" s="477"/>
      <c r="SCJ445" s="477"/>
      <c r="SCM445" s="477"/>
      <c r="SCR445" s="477"/>
      <c r="SCU445" s="477"/>
      <c r="SCZ445" s="477"/>
      <c r="SDC445" s="477"/>
      <c r="SDH445" s="477"/>
      <c r="SDK445" s="477"/>
      <c r="SDP445" s="477"/>
      <c r="SDS445" s="477"/>
      <c r="SDX445" s="477"/>
      <c r="SEA445" s="477"/>
      <c r="SEF445" s="477"/>
      <c r="SEI445" s="477"/>
      <c r="SEN445" s="477"/>
      <c r="SEQ445" s="477"/>
      <c r="SEV445" s="477"/>
      <c r="SEY445" s="477"/>
      <c r="SFD445" s="477"/>
      <c r="SFG445" s="477"/>
      <c r="SFL445" s="477"/>
      <c r="SFO445" s="477"/>
      <c r="SFT445" s="477"/>
      <c r="SFW445" s="477"/>
      <c r="SGB445" s="477"/>
      <c r="SGE445" s="477"/>
      <c r="SGJ445" s="477"/>
      <c r="SGM445" s="477"/>
      <c r="SGR445" s="477"/>
      <c r="SGU445" s="477"/>
      <c r="SGZ445" s="477"/>
      <c r="SHC445" s="477"/>
      <c r="SHH445" s="477"/>
      <c r="SHK445" s="477"/>
      <c r="SHP445" s="477"/>
      <c r="SHS445" s="477"/>
      <c r="SHX445" s="477"/>
      <c r="SIA445" s="477"/>
      <c r="SIF445" s="477"/>
      <c r="SII445" s="477"/>
      <c r="SIN445" s="477"/>
      <c r="SIQ445" s="477"/>
      <c r="SIV445" s="477"/>
      <c r="SIY445" s="477"/>
      <c r="SJD445" s="477"/>
      <c r="SJG445" s="477"/>
      <c r="SJL445" s="477"/>
      <c r="SJO445" s="477"/>
      <c r="SJT445" s="477"/>
      <c r="SJW445" s="477"/>
      <c r="SKB445" s="477"/>
      <c r="SKE445" s="477"/>
      <c r="SKJ445" s="477"/>
      <c r="SKM445" s="477"/>
      <c r="SKR445" s="477"/>
      <c r="SKU445" s="477"/>
      <c r="SKZ445" s="477"/>
      <c r="SLC445" s="477"/>
      <c r="SLH445" s="477"/>
      <c r="SLK445" s="477"/>
      <c r="SLP445" s="477"/>
      <c r="SLS445" s="477"/>
      <c r="SLX445" s="477"/>
      <c r="SMA445" s="477"/>
      <c r="SMF445" s="477"/>
      <c r="SMI445" s="477"/>
      <c r="SMN445" s="477"/>
      <c r="SMQ445" s="477"/>
      <c r="SMV445" s="477"/>
      <c r="SMY445" s="477"/>
      <c r="SND445" s="477"/>
      <c r="SNG445" s="477"/>
      <c r="SNL445" s="477"/>
      <c r="SNO445" s="477"/>
      <c r="SNT445" s="477"/>
      <c r="SNW445" s="477"/>
      <c r="SOB445" s="477"/>
      <c r="SOE445" s="477"/>
      <c r="SOJ445" s="477"/>
      <c r="SOM445" s="477"/>
      <c r="SOR445" s="477"/>
      <c r="SOU445" s="477"/>
      <c r="SOZ445" s="477"/>
      <c r="SPC445" s="477"/>
      <c r="SPH445" s="477"/>
      <c r="SPK445" s="477"/>
      <c r="SPP445" s="477"/>
      <c r="SPS445" s="477"/>
      <c r="SPX445" s="477"/>
      <c r="SQA445" s="477"/>
      <c r="SQF445" s="477"/>
      <c r="SQI445" s="477"/>
      <c r="SQN445" s="477"/>
      <c r="SQQ445" s="477"/>
      <c r="SQV445" s="477"/>
      <c r="SQY445" s="477"/>
      <c r="SRD445" s="477"/>
      <c r="SRG445" s="477"/>
      <c r="SRL445" s="477"/>
      <c r="SRO445" s="477"/>
      <c r="SRT445" s="477"/>
      <c r="SRW445" s="477"/>
      <c r="SSB445" s="477"/>
      <c r="SSE445" s="477"/>
      <c r="SSJ445" s="477"/>
      <c r="SSM445" s="477"/>
      <c r="SSR445" s="477"/>
      <c r="SSU445" s="477"/>
      <c r="SSZ445" s="477"/>
      <c r="STC445" s="477"/>
      <c r="STH445" s="477"/>
      <c r="STK445" s="477"/>
      <c r="STP445" s="477"/>
      <c r="STS445" s="477"/>
      <c r="STX445" s="477"/>
      <c r="SUA445" s="477"/>
      <c r="SUF445" s="477"/>
      <c r="SUI445" s="477"/>
      <c r="SUN445" s="477"/>
      <c r="SUQ445" s="477"/>
      <c r="SUV445" s="477"/>
      <c r="SUY445" s="477"/>
      <c r="SVD445" s="477"/>
      <c r="SVG445" s="477"/>
      <c r="SVL445" s="477"/>
      <c r="SVO445" s="477"/>
      <c r="SVT445" s="477"/>
      <c r="SVW445" s="477"/>
      <c r="SWB445" s="477"/>
      <c r="SWE445" s="477"/>
      <c r="SWJ445" s="477"/>
      <c r="SWM445" s="477"/>
      <c r="SWR445" s="477"/>
      <c r="SWU445" s="477"/>
      <c r="SWZ445" s="477"/>
      <c r="SXC445" s="477"/>
      <c r="SXH445" s="477"/>
      <c r="SXK445" s="477"/>
      <c r="SXP445" s="477"/>
      <c r="SXS445" s="477"/>
      <c r="SXX445" s="477"/>
      <c r="SYA445" s="477"/>
      <c r="SYF445" s="477"/>
      <c r="SYI445" s="477"/>
      <c r="SYN445" s="477"/>
      <c r="SYQ445" s="477"/>
      <c r="SYV445" s="477"/>
      <c r="SYY445" s="477"/>
      <c r="SZD445" s="477"/>
      <c r="SZG445" s="477"/>
      <c r="SZL445" s="477"/>
      <c r="SZO445" s="477"/>
      <c r="SZT445" s="477"/>
      <c r="SZW445" s="477"/>
      <c r="TAB445" s="477"/>
      <c r="TAE445" s="477"/>
      <c r="TAJ445" s="477"/>
      <c r="TAM445" s="477"/>
      <c r="TAR445" s="477"/>
      <c r="TAU445" s="477"/>
      <c r="TAZ445" s="477"/>
      <c r="TBC445" s="477"/>
      <c r="TBH445" s="477"/>
      <c r="TBK445" s="477"/>
      <c r="TBP445" s="477"/>
      <c r="TBS445" s="477"/>
      <c r="TBX445" s="477"/>
      <c r="TCA445" s="477"/>
      <c r="TCF445" s="477"/>
      <c r="TCI445" s="477"/>
      <c r="TCN445" s="477"/>
      <c r="TCQ445" s="477"/>
      <c r="TCV445" s="477"/>
      <c r="TCY445" s="477"/>
      <c r="TDD445" s="477"/>
      <c r="TDG445" s="477"/>
      <c r="TDL445" s="477"/>
      <c r="TDO445" s="477"/>
      <c r="TDT445" s="477"/>
      <c r="TDW445" s="477"/>
      <c r="TEB445" s="477"/>
      <c r="TEE445" s="477"/>
      <c r="TEJ445" s="477"/>
      <c r="TEM445" s="477"/>
      <c r="TER445" s="477"/>
      <c r="TEU445" s="477"/>
      <c r="TEZ445" s="477"/>
      <c r="TFC445" s="477"/>
      <c r="TFH445" s="477"/>
      <c r="TFK445" s="477"/>
      <c r="TFP445" s="477"/>
      <c r="TFS445" s="477"/>
      <c r="TFX445" s="477"/>
      <c r="TGA445" s="477"/>
      <c r="TGF445" s="477"/>
      <c r="TGI445" s="477"/>
      <c r="TGN445" s="477"/>
      <c r="TGQ445" s="477"/>
      <c r="TGV445" s="477"/>
      <c r="TGY445" s="477"/>
      <c r="THD445" s="477"/>
      <c r="THG445" s="477"/>
      <c r="THL445" s="477"/>
      <c r="THO445" s="477"/>
      <c r="THT445" s="477"/>
      <c r="THW445" s="477"/>
      <c r="TIB445" s="477"/>
      <c r="TIE445" s="477"/>
      <c r="TIJ445" s="477"/>
      <c r="TIM445" s="477"/>
      <c r="TIR445" s="477"/>
      <c r="TIU445" s="477"/>
      <c r="TIZ445" s="477"/>
      <c r="TJC445" s="477"/>
      <c r="TJH445" s="477"/>
      <c r="TJK445" s="477"/>
      <c r="TJP445" s="477"/>
      <c r="TJS445" s="477"/>
      <c r="TJX445" s="477"/>
      <c r="TKA445" s="477"/>
      <c r="TKF445" s="477"/>
      <c r="TKI445" s="477"/>
      <c r="TKN445" s="477"/>
      <c r="TKQ445" s="477"/>
      <c r="TKV445" s="477"/>
      <c r="TKY445" s="477"/>
      <c r="TLD445" s="477"/>
      <c r="TLG445" s="477"/>
      <c r="TLL445" s="477"/>
      <c r="TLO445" s="477"/>
      <c r="TLT445" s="477"/>
      <c r="TLW445" s="477"/>
      <c r="TMB445" s="477"/>
      <c r="TME445" s="477"/>
      <c r="TMJ445" s="477"/>
      <c r="TMM445" s="477"/>
      <c r="TMR445" s="477"/>
      <c r="TMU445" s="477"/>
      <c r="TMZ445" s="477"/>
      <c r="TNC445" s="477"/>
      <c r="TNH445" s="477"/>
      <c r="TNK445" s="477"/>
      <c r="TNP445" s="477"/>
      <c r="TNS445" s="477"/>
      <c r="TNX445" s="477"/>
      <c r="TOA445" s="477"/>
      <c r="TOF445" s="477"/>
      <c r="TOI445" s="477"/>
      <c r="TON445" s="477"/>
      <c r="TOQ445" s="477"/>
      <c r="TOV445" s="477"/>
      <c r="TOY445" s="477"/>
      <c r="TPD445" s="477"/>
      <c r="TPG445" s="477"/>
      <c r="TPL445" s="477"/>
      <c r="TPO445" s="477"/>
      <c r="TPT445" s="477"/>
      <c r="TPW445" s="477"/>
      <c r="TQB445" s="477"/>
      <c r="TQE445" s="477"/>
      <c r="TQJ445" s="477"/>
      <c r="TQM445" s="477"/>
      <c r="TQR445" s="477"/>
      <c r="TQU445" s="477"/>
      <c r="TQZ445" s="477"/>
      <c r="TRC445" s="477"/>
      <c r="TRH445" s="477"/>
      <c r="TRK445" s="477"/>
      <c r="TRP445" s="477"/>
      <c r="TRS445" s="477"/>
      <c r="TRX445" s="477"/>
      <c r="TSA445" s="477"/>
      <c r="TSF445" s="477"/>
      <c r="TSI445" s="477"/>
      <c r="TSN445" s="477"/>
      <c r="TSQ445" s="477"/>
      <c r="TSV445" s="477"/>
      <c r="TSY445" s="477"/>
      <c r="TTD445" s="477"/>
      <c r="TTG445" s="477"/>
      <c r="TTL445" s="477"/>
      <c r="TTO445" s="477"/>
      <c r="TTT445" s="477"/>
      <c r="TTW445" s="477"/>
      <c r="TUB445" s="477"/>
      <c r="TUE445" s="477"/>
      <c r="TUJ445" s="477"/>
      <c r="TUM445" s="477"/>
      <c r="TUR445" s="477"/>
      <c r="TUU445" s="477"/>
      <c r="TUZ445" s="477"/>
      <c r="TVC445" s="477"/>
      <c r="TVH445" s="477"/>
      <c r="TVK445" s="477"/>
      <c r="TVP445" s="477"/>
      <c r="TVS445" s="477"/>
      <c r="TVX445" s="477"/>
      <c r="TWA445" s="477"/>
      <c r="TWF445" s="477"/>
      <c r="TWI445" s="477"/>
      <c r="TWN445" s="477"/>
      <c r="TWQ445" s="477"/>
      <c r="TWV445" s="477"/>
      <c r="TWY445" s="477"/>
      <c r="TXD445" s="477"/>
      <c r="TXG445" s="477"/>
      <c r="TXL445" s="477"/>
      <c r="TXO445" s="477"/>
      <c r="TXT445" s="477"/>
      <c r="TXW445" s="477"/>
      <c r="TYB445" s="477"/>
      <c r="TYE445" s="477"/>
      <c r="TYJ445" s="477"/>
      <c r="TYM445" s="477"/>
      <c r="TYR445" s="477"/>
      <c r="TYU445" s="477"/>
      <c r="TYZ445" s="477"/>
      <c r="TZC445" s="477"/>
      <c r="TZH445" s="477"/>
      <c r="TZK445" s="477"/>
      <c r="TZP445" s="477"/>
      <c r="TZS445" s="477"/>
      <c r="TZX445" s="477"/>
      <c r="UAA445" s="477"/>
      <c r="UAF445" s="477"/>
      <c r="UAI445" s="477"/>
      <c r="UAN445" s="477"/>
      <c r="UAQ445" s="477"/>
      <c r="UAV445" s="477"/>
      <c r="UAY445" s="477"/>
      <c r="UBD445" s="477"/>
      <c r="UBG445" s="477"/>
      <c r="UBL445" s="477"/>
      <c r="UBO445" s="477"/>
      <c r="UBT445" s="477"/>
      <c r="UBW445" s="477"/>
      <c r="UCB445" s="477"/>
      <c r="UCE445" s="477"/>
      <c r="UCJ445" s="477"/>
      <c r="UCM445" s="477"/>
      <c r="UCR445" s="477"/>
      <c r="UCU445" s="477"/>
      <c r="UCZ445" s="477"/>
      <c r="UDC445" s="477"/>
      <c r="UDH445" s="477"/>
      <c r="UDK445" s="477"/>
      <c r="UDP445" s="477"/>
      <c r="UDS445" s="477"/>
      <c r="UDX445" s="477"/>
      <c r="UEA445" s="477"/>
      <c r="UEF445" s="477"/>
      <c r="UEI445" s="477"/>
      <c r="UEN445" s="477"/>
      <c r="UEQ445" s="477"/>
      <c r="UEV445" s="477"/>
      <c r="UEY445" s="477"/>
      <c r="UFD445" s="477"/>
      <c r="UFG445" s="477"/>
      <c r="UFL445" s="477"/>
      <c r="UFO445" s="477"/>
      <c r="UFT445" s="477"/>
      <c r="UFW445" s="477"/>
      <c r="UGB445" s="477"/>
      <c r="UGE445" s="477"/>
      <c r="UGJ445" s="477"/>
      <c r="UGM445" s="477"/>
      <c r="UGR445" s="477"/>
      <c r="UGU445" s="477"/>
      <c r="UGZ445" s="477"/>
      <c r="UHC445" s="477"/>
      <c r="UHH445" s="477"/>
      <c r="UHK445" s="477"/>
      <c r="UHP445" s="477"/>
      <c r="UHS445" s="477"/>
      <c r="UHX445" s="477"/>
      <c r="UIA445" s="477"/>
      <c r="UIF445" s="477"/>
      <c r="UII445" s="477"/>
      <c r="UIN445" s="477"/>
      <c r="UIQ445" s="477"/>
      <c r="UIV445" s="477"/>
      <c r="UIY445" s="477"/>
      <c r="UJD445" s="477"/>
      <c r="UJG445" s="477"/>
      <c r="UJL445" s="477"/>
      <c r="UJO445" s="477"/>
      <c r="UJT445" s="477"/>
      <c r="UJW445" s="477"/>
      <c r="UKB445" s="477"/>
      <c r="UKE445" s="477"/>
      <c r="UKJ445" s="477"/>
      <c r="UKM445" s="477"/>
      <c r="UKR445" s="477"/>
      <c r="UKU445" s="477"/>
      <c r="UKZ445" s="477"/>
      <c r="ULC445" s="477"/>
      <c r="ULH445" s="477"/>
      <c r="ULK445" s="477"/>
      <c r="ULP445" s="477"/>
      <c r="ULS445" s="477"/>
      <c r="ULX445" s="477"/>
      <c r="UMA445" s="477"/>
      <c r="UMF445" s="477"/>
      <c r="UMI445" s="477"/>
      <c r="UMN445" s="477"/>
      <c r="UMQ445" s="477"/>
      <c r="UMV445" s="477"/>
      <c r="UMY445" s="477"/>
      <c r="UND445" s="477"/>
      <c r="UNG445" s="477"/>
      <c r="UNL445" s="477"/>
      <c r="UNO445" s="477"/>
      <c r="UNT445" s="477"/>
      <c r="UNW445" s="477"/>
      <c r="UOB445" s="477"/>
      <c r="UOE445" s="477"/>
      <c r="UOJ445" s="477"/>
      <c r="UOM445" s="477"/>
      <c r="UOR445" s="477"/>
      <c r="UOU445" s="477"/>
      <c r="UOZ445" s="477"/>
      <c r="UPC445" s="477"/>
      <c r="UPH445" s="477"/>
      <c r="UPK445" s="477"/>
      <c r="UPP445" s="477"/>
      <c r="UPS445" s="477"/>
      <c r="UPX445" s="477"/>
      <c r="UQA445" s="477"/>
      <c r="UQF445" s="477"/>
      <c r="UQI445" s="477"/>
      <c r="UQN445" s="477"/>
      <c r="UQQ445" s="477"/>
      <c r="UQV445" s="477"/>
      <c r="UQY445" s="477"/>
      <c r="URD445" s="477"/>
      <c r="URG445" s="477"/>
      <c r="URL445" s="477"/>
      <c r="URO445" s="477"/>
      <c r="URT445" s="477"/>
      <c r="URW445" s="477"/>
      <c r="USB445" s="477"/>
      <c r="USE445" s="477"/>
      <c r="USJ445" s="477"/>
      <c r="USM445" s="477"/>
      <c r="USR445" s="477"/>
      <c r="USU445" s="477"/>
      <c r="USZ445" s="477"/>
      <c r="UTC445" s="477"/>
      <c r="UTH445" s="477"/>
      <c r="UTK445" s="477"/>
      <c r="UTP445" s="477"/>
      <c r="UTS445" s="477"/>
      <c r="UTX445" s="477"/>
      <c r="UUA445" s="477"/>
      <c r="UUF445" s="477"/>
      <c r="UUI445" s="477"/>
      <c r="UUN445" s="477"/>
      <c r="UUQ445" s="477"/>
      <c r="UUV445" s="477"/>
      <c r="UUY445" s="477"/>
      <c r="UVD445" s="477"/>
      <c r="UVG445" s="477"/>
      <c r="UVL445" s="477"/>
      <c r="UVO445" s="477"/>
      <c r="UVT445" s="477"/>
      <c r="UVW445" s="477"/>
      <c r="UWB445" s="477"/>
      <c r="UWE445" s="477"/>
      <c r="UWJ445" s="477"/>
      <c r="UWM445" s="477"/>
      <c r="UWR445" s="477"/>
      <c r="UWU445" s="477"/>
      <c r="UWZ445" s="477"/>
      <c r="UXC445" s="477"/>
      <c r="UXH445" s="477"/>
      <c r="UXK445" s="477"/>
      <c r="UXP445" s="477"/>
      <c r="UXS445" s="477"/>
      <c r="UXX445" s="477"/>
      <c r="UYA445" s="477"/>
      <c r="UYF445" s="477"/>
      <c r="UYI445" s="477"/>
      <c r="UYN445" s="477"/>
      <c r="UYQ445" s="477"/>
      <c r="UYV445" s="477"/>
      <c r="UYY445" s="477"/>
      <c r="UZD445" s="477"/>
      <c r="UZG445" s="477"/>
      <c r="UZL445" s="477"/>
      <c r="UZO445" s="477"/>
      <c r="UZT445" s="477"/>
      <c r="UZW445" s="477"/>
      <c r="VAB445" s="477"/>
      <c r="VAE445" s="477"/>
      <c r="VAJ445" s="477"/>
      <c r="VAM445" s="477"/>
      <c r="VAR445" s="477"/>
      <c r="VAU445" s="477"/>
      <c r="VAZ445" s="477"/>
      <c r="VBC445" s="477"/>
      <c r="VBH445" s="477"/>
      <c r="VBK445" s="477"/>
      <c r="VBP445" s="477"/>
      <c r="VBS445" s="477"/>
      <c r="VBX445" s="477"/>
      <c r="VCA445" s="477"/>
      <c r="VCF445" s="477"/>
      <c r="VCI445" s="477"/>
      <c r="VCN445" s="477"/>
      <c r="VCQ445" s="477"/>
      <c r="VCV445" s="477"/>
      <c r="VCY445" s="477"/>
      <c r="VDD445" s="477"/>
      <c r="VDG445" s="477"/>
      <c r="VDL445" s="477"/>
      <c r="VDO445" s="477"/>
      <c r="VDT445" s="477"/>
      <c r="VDW445" s="477"/>
      <c r="VEB445" s="477"/>
      <c r="VEE445" s="477"/>
      <c r="VEJ445" s="477"/>
      <c r="VEM445" s="477"/>
      <c r="VER445" s="477"/>
      <c r="VEU445" s="477"/>
      <c r="VEZ445" s="477"/>
      <c r="VFC445" s="477"/>
      <c r="VFH445" s="477"/>
      <c r="VFK445" s="477"/>
      <c r="VFP445" s="477"/>
      <c r="VFS445" s="477"/>
      <c r="VFX445" s="477"/>
      <c r="VGA445" s="477"/>
      <c r="VGF445" s="477"/>
      <c r="VGI445" s="477"/>
      <c r="VGN445" s="477"/>
      <c r="VGQ445" s="477"/>
      <c r="VGV445" s="477"/>
      <c r="VGY445" s="477"/>
      <c r="VHD445" s="477"/>
      <c r="VHG445" s="477"/>
      <c r="VHL445" s="477"/>
      <c r="VHO445" s="477"/>
      <c r="VHT445" s="477"/>
      <c r="VHW445" s="477"/>
      <c r="VIB445" s="477"/>
      <c r="VIE445" s="477"/>
      <c r="VIJ445" s="477"/>
      <c r="VIM445" s="477"/>
      <c r="VIR445" s="477"/>
      <c r="VIU445" s="477"/>
      <c r="VIZ445" s="477"/>
      <c r="VJC445" s="477"/>
      <c r="VJH445" s="477"/>
      <c r="VJK445" s="477"/>
      <c r="VJP445" s="477"/>
      <c r="VJS445" s="477"/>
      <c r="VJX445" s="477"/>
      <c r="VKA445" s="477"/>
      <c r="VKF445" s="477"/>
      <c r="VKI445" s="477"/>
      <c r="VKN445" s="477"/>
      <c r="VKQ445" s="477"/>
      <c r="VKV445" s="477"/>
      <c r="VKY445" s="477"/>
      <c r="VLD445" s="477"/>
      <c r="VLG445" s="477"/>
      <c r="VLL445" s="477"/>
      <c r="VLO445" s="477"/>
      <c r="VLT445" s="477"/>
      <c r="VLW445" s="477"/>
      <c r="VMB445" s="477"/>
      <c r="VME445" s="477"/>
      <c r="VMJ445" s="477"/>
      <c r="VMM445" s="477"/>
      <c r="VMR445" s="477"/>
      <c r="VMU445" s="477"/>
      <c r="VMZ445" s="477"/>
      <c r="VNC445" s="477"/>
      <c r="VNH445" s="477"/>
      <c r="VNK445" s="477"/>
      <c r="VNP445" s="477"/>
      <c r="VNS445" s="477"/>
      <c r="VNX445" s="477"/>
      <c r="VOA445" s="477"/>
      <c r="VOF445" s="477"/>
      <c r="VOI445" s="477"/>
      <c r="VON445" s="477"/>
      <c r="VOQ445" s="477"/>
      <c r="VOV445" s="477"/>
      <c r="VOY445" s="477"/>
      <c r="VPD445" s="477"/>
      <c r="VPG445" s="477"/>
      <c r="VPL445" s="477"/>
      <c r="VPO445" s="477"/>
      <c r="VPT445" s="477"/>
      <c r="VPW445" s="477"/>
      <c r="VQB445" s="477"/>
      <c r="VQE445" s="477"/>
      <c r="VQJ445" s="477"/>
      <c r="VQM445" s="477"/>
      <c r="VQR445" s="477"/>
      <c r="VQU445" s="477"/>
      <c r="VQZ445" s="477"/>
      <c r="VRC445" s="477"/>
      <c r="VRH445" s="477"/>
      <c r="VRK445" s="477"/>
      <c r="VRP445" s="477"/>
      <c r="VRS445" s="477"/>
      <c r="VRX445" s="477"/>
      <c r="VSA445" s="477"/>
      <c r="VSF445" s="477"/>
      <c r="VSI445" s="477"/>
      <c r="VSN445" s="477"/>
      <c r="VSQ445" s="477"/>
      <c r="VSV445" s="477"/>
      <c r="VSY445" s="477"/>
      <c r="VTD445" s="477"/>
      <c r="VTG445" s="477"/>
      <c r="VTL445" s="477"/>
      <c r="VTO445" s="477"/>
      <c r="VTT445" s="477"/>
      <c r="VTW445" s="477"/>
      <c r="VUB445" s="477"/>
      <c r="VUE445" s="477"/>
      <c r="VUJ445" s="477"/>
      <c r="VUM445" s="477"/>
      <c r="VUR445" s="477"/>
      <c r="VUU445" s="477"/>
      <c r="VUZ445" s="477"/>
      <c r="VVC445" s="477"/>
      <c r="VVH445" s="477"/>
      <c r="VVK445" s="477"/>
      <c r="VVP445" s="477"/>
      <c r="VVS445" s="477"/>
      <c r="VVX445" s="477"/>
      <c r="VWA445" s="477"/>
      <c r="VWF445" s="477"/>
      <c r="VWI445" s="477"/>
      <c r="VWN445" s="477"/>
      <c r="VWQ445" s="477"/>
      <c r="VWV445" s="477"/>
      <c r="VWY445" s="477"/>
      <c r="VXD445" s="477"/>
      <c r="VXG445" s="477"/>
      <c r="VXL445" s="477"/>
      <c r="VXO445" s="477"/>
      <c r="VXT445" s="477"/>
      <c r="VXW445" s="477"/>
      <c r="VYB445" s="477"/>
      <c r="VYE445" s="477"/>
      <c r="VYJ445" s="477"/>
      <c r="VYM445" s="477"/>
      <c r="VYR445" s="477"/>
      <c r="VYU445" s="477"/>
      <c r="VYZ445" s="477"/>
      <c r="VZC445" s="477"/>
      <c r="VZH445" s="477"/>
      <c r="VZK445" s="477"/>
      <c r="VZP445" s="477"/>
      <c r="VZS445" s="477"/>
      <c r="VZX445" s="477"/>
      <c r="WAA445" s="477"/>
      <c r="WAF445" s="477"/>
      <c r="WAI445" s="477"/>
      <c r="WAN445" s="477"/>
      <c r="WAQ445" s="477"/>
      <c r="WAV445" s="477"/>
      <c r="WAY445" s="477"/>
      <c r="WBD445" s="477"/>
      <c r="WBG445" s="477"/>
      <c r="WBL445" s="477"/>
      <c r="WBO445" s="477"/>
      <c r="WBT445" s="477"/>
      <c r="WBW445" s="477"/>
      <c r="WCB445" s="477"/>
      <c r="WCE445" s="477"/>
      <c r="WCJ445" s="477"/>
      <c r="WCM445" s="477"/>
      <c r="WCR445" s="477"/>
      <c r="WCU445" s="477"/>
      <c r="WCZ445" s="477"/>
      <c r="WDC445" s="477"/>
      <c r="WDH445" s="477"/>
      <c r="WDK445" s="477"/>
      <c r="WDP445" s="477"/>
      <c r="WDS445" s="477"/>
      <c r="WDX445" s="477"/>
      <c r="WEA445" s="477"/>
      <c r="WEF445" s="477"/>
      <c r="WEI445" s="477"/>
      <c r="WEN445" s="477"/>
      <c r="WEQ445" s="477"/>
      <c r="WEV445" s="477"/>
      <c r="WEY445" s="477"/>
      <c r="WFD445" s="477"/>
      <c r="WFG445" s="477"/>
      <c r="WFL445" s="477"/>
      <c r="WFO445" s="477"/>
      <c r="WFT445" s="477"/>
      <c r="WFW445" s="477"/>
      <c r="WGB445" s="477"/>
      <c r="WGE445" s="477"/>
      <c r="WGJ445" s="477"/>
      <c r="WGM445" s="477"/>
      <c r="WGR445" s="477"/>
      <c r="WGU445" s="477"/>
      <c r="WGZ445" s="477"/>
      <c r="WHC445" s="477"/>
      <c r="WHH445" s="477"/>
      <c r="WHK445" s="477"/>
      <c r="WHP445" s="477"/>
      <c r="WHS445" s="477"/>
      <c r="WHX445" s="477"/>
      <c r="WIA445" s="477"/>
      <c r="WIF445" s="477"/>
      <c r="WII445" s="477"/>
      <c r="WIN445" s="477"/>
      <c r="WIQ445" s="477"/>
      <c r="WIV445" s="477"/>
      <c r="WIY445" s="477"/>
      <c r="WJD445" s="477"/>
      <c r="WJG445" s="477"/>
      <c r="WJL445" s="477"/>
      <c r="WJO445" s="477"/>
      <c r="WJT445" s="477"/>
      <c r="WJW445" s="477"/>
      <c r="WKB445" s="477"/>
      <c r="WKE445" s="477"/>
      <c r="WKJ445" s="477"/>
      <c r="WKM445" s="477"/>
      <c r="WKR445" s="477"/>
      <c r="WKU445" s="477"/>
      <c r="WKZ445" s="477"/>
      <c r="WLC445" s="477"/>
      <c r="WLH445" s="477"/>
      <c r="WLK445" s="477"/>
      <c r="WLP445" s="477"/>
      <c r="WLS445" s="477"/>
      <c r="WLX445" s="477"/>
      <c r="WMA445" s="477"/>
      <c r="WMF445" s="477"/>
      <c r="WMI445" s="477"/>
      <c r="WMN445" s="477"/>
      <c r="WMQ445" s="477"/>
      <c r="WMV445" s="477"/>
      <c r="WMY445" s="477"/>
      <c r="WND445" s="477"/>
      <c r="WNG445" s="477"/>
      <c r="WNL445" s="477"/>
      <c r="WNO445" s="477"/>
      <c r="WNT445" s="477"/>
      <c r="WNW445" s="477"/>
      <c r="WOB445" s="477"/>
      <c r="WOE445" s="477"/>
      <c r="WOJ445" s="477"/>
      <c r="WOM445" s="477"/>
      <c r="WOR445" s="477"/>
      <c r="WOU445" s="477"/>
      <c r="WOZ445" s="477"/>
      <c r="WPC445" s="477"/>
      <c r="WPH445" s="477"/>
      <c r="WPK445" s="477"/>
      <c r="WPP445" s="477"/>
      <c r="WPS445" s="477"/>
      <c r="WPX445" s="477"/>
      <c r="WQA445" s="477"/>
      <c r="WQF445" s="477"/>
      <c r="WQI445" s="477"/>
      <c r="WQN445" s="477"/>
      <c r="WQQ445" s="477"/>
      <c r="WQV445" s="477"/>
      <c r="WQY445" s="477"/>
      <c r="WRD445" s="477"/>
      <c r="WRG445" s="477"/>
      <c r="WRL445" s="477"/>
      <c r="WRO445" s="477"/>
      <c r="WRT445" s="477"/>
      <c r="WRW445" s="477"/>
      <c r="WSB445" s="477"/>
      <c r="WSE445" s="477"/>
      <c r="WSJ445" s="477"/>
      <c r="WSM445" s="477"/>
      <c r="WSR445" s="477"/>
      <c r="WSU445" s="477"/>
      <c r="WSZ445" s="477"/>
      <c r="WTC445" s="477"/>
      <c r="WTH445" s="477"/>
      <c r="WTK445" s="477"/>
      <c r="WTP445" s="477"/>
      <c r="WTS445" s="477"/>
      <c r="WTX445" s="477"/>
      <c r="WUA445" s="477"/>
      <c r="WUF445" s="477"/>
      <c r="WUI445" s="477"/>
      <c r="WUN445" s="477"/>
      <c r="WUQ445" s="477"/>
      <c r="WUV445" s="477"/>
      <c r="WUY445" s="477"/>
      <c r="WVD445" s="477"/>
      <c r="WVG445" s="477"/>
      <c r="WVL445" s="477"/>
      <c r="WVO445" s="477"/>
      <c r="WVT445" s="477"/>
      <c r="WVW445" s="477"/>
      <c r="WWB445" s="477"/>
      <c r="WWE445" s="477"/>
      <c r="WWJ445" s="477"/>
      <c r="WWM445" s="477"/>
      <c r="WWR445" s="477"/>
      <c r="WWU445" s="477"/>
      <c r="WWZ445" s="477"/>
      <c r="WXC445" s="477"/>
      <c r="WXH445" s="477"/>
      <c r="WXK445" s="477"/>
      <c r="WXP445" s="477"/>
      <c r="WXS445" s="477"/>
      <c r="WXX445" s="477"/>
      <c r="WYA445" s="477"/>
      <c r="WYF445" s="477"/>
      <c r="WYI445" s="477"/>
      <c r="WYN445" s="477"/>
      <c r="WYQ445" s="477"/>
      <c r="WYV445" s="477"/>
      <c r="WYY445" s="477"/>
      <c r="WZD445" s="477"/>
      <c r="WZG445" s="477"/>
      <c r="WZL445" s="477"/>
      <c r="WZO445" s="477"/>
      <c r="WZT445" s="477"/>
      <c r="WZW445" s="477"/>
      <c r="XAB445" s="477"/>
      <c r="XAE445" s="477"/>
      <c r="XAJ445" s="477"/>
      <c r="XAM445" s="477"/>
      <c r="XAR445" s="477"/>
      <c r="XAU445" s="477"/>
      <c r="XAZ445" s="477"/>
      <c r="XBC445" s="477"/>
      <c r="XBH445" s="477"/>
      <c r="XBK445" s="477"/>
      <c r="XBP445" s="477"/>
      <c r="XBS445" s="477"/>
      <c r="XBX445" s="477"/>
      <c r="XCA445" s="477"/>
      <c r="XCF445" s="477"/>
      <c r="XCI445" s="477"/>
      <c r="XCN445" s="477"/>
      <c r="XCQ445" s="477"/>
      <c r="XCV445" s="477"/>
      <c r="XCY445" s="477"/>
      <c r="XDD445" s="477"/>
      <c r="XDG445" s="477"/>
      <c r="XDL445" s="477"/>
      <c r="XDO445" s="477"/>
      <c r="XDT445" s="477"/>
      <c r="XDW445" s="477"/>
      <c r="XEB445" s="477"/>
      <c r="XEE445" s="477"/>
      <c r="XEJ445" s="477"/>
      <c r="XEM445" s="477"/>
      <c r="XER445" s="477"/>
      <c r="XEU445" s="477"/>
      <c r="XEZ445" s="477"/>
      <c r="XFC445" s="477"/>
    </row>
    <row r="446" spans="1:1023 1028:2047 2052:3071 3076:4095 4100:5119 5124:6143 6148:7167 7172:8191 8196:9215 9220:10239 10244:11263 11268:12287 12292:13311 13316:14335 14340:15359 15364:16383" ht="60" x14ac:dyDescent="0.25">
      <c r="A446" s="158" t="str">
        <f>+'PAI 2025 GPS rempl2)'!A462</f>
        <v>1000.4.1</v>
      </c>
      <c r="B446" s="60" t="str">
        <f>VLOOKUP(A446,'Dimensión 3-Gestión con Valor'!$B$10:$B$379,1,0)</f>
        <v>1000.4.1</v>
      </c>
      <c r="C446" s="158" t="s">
        <v>1136</v>
      </c>
      <c r="D446" s="158">
        <v>1</v>
      </c>
      <c r="E446" s="158" t="s">
        <v>489</v>
      </c>
      <c r="F446" s="158" t="s">
        <v>1165</v>
      </c>
      <c r="G446" s="158" t="s">
        <v>19</v>
      </c>
      <c r="H446" s="158" t="s">
        <v>1795</v>
      </c>
      <c r="I446" s="158" t="s">
        <v>1795</v>
      </c>
      <c r="J446" s="158" t="s">
        <v>1795</v>
      </c>
      <c r="K446" s="158" t="s">
        <v>19</v>
      </c>
      <c r="L446" s="158" t="s">
        <v>19</v>
      </c>
      <c r="M446" s="158" t="s">
        <v>19</v>
      </c>
      <c r="N446" s="158" t="s">
        <v>596</v>
      </c>
      <c r="O446" s="158" t="s">
        <v>19</v>
      </c>
      <c r="P446" s="158" t="s">
        <v>176</v>
      </c>
      <c r="Q446" s="158">
        <v>20</v>
      </c>
      <c r="R446" s="158">
        <v>6</v>
      </c>
      <c r="S446" s="165" t="s">
        <v>487</v>
      </c>
      <c r="T446" s="165" t="s">
        <v>1166</v>
      </c>
      <c r="U446" s="165">
        <v>45691</v>
      </c>
      <c r="V446" s="165">
        <v>45989</v>
      </c>
      <c r="W446" s="158" t="s">
        <v>1136</v>
      </c>
      <c r="X446" s="359">
        <v>3</v>
      </c>
      <c r="Y446" s="158">
        <v>50</v>
      </c>
      <c r="Z446" s="158" t="s">
        <v>2627</v>
      </c>
      <c r="AA446" s="165"/>
      <c r="AB446" s="158">
        <v>50</v>
      </c>
      <c r="AC446" s="158" t="s">
        <v>2628</v>
      </c>
      <c r="AD446" s="165"/>
      <c r="AE446" s="158"/>
      <c r="AF446" s="158">
        <v>1.5</v>
      </c>
    </row>
    <row r="447" spans="1:1023 1028:2047 2052:3071 3076:4095 4100:5119 5124:6143 6148:7167 7172:8191 8196:9215 9220:10239 10244:11263 11268:12287 12292:13311 13316:14335 14340:15359 15364:16383" ht="34.5" customHeight="1" x14ac:dyDescent="0.25">
      <c r="A447" s="158" t="str">
        <f>+'PAI 2025 GPS rempl2)'!A463</f>
        <v>1000.4.2</v>
      </c>
      <c r="B447" s="60" t="str">
        <f>VLOOKUP(A447,'Dimensión 3-Gestión con Valor'!$B$10:$B$379,1,0)</f>
        <v>1000.4.2</v>
      </c>
      <c r="C447" s="158" t="s">
        <v>1136</v>
      </c>
      <c r="D447" s="158">
        <v>1</v>
      </c>
      <c r="E447" s="158" t="s">
        <v>489</v>
      </c>
      <c r="F447" s="158" t="s">
        <v>1167</v>
      </c>
      <c r="G447" s="158" t="s">
        <v>19</v>
      </c>
      <c r="H447" s="158">
        <v>0</v>
      </c>
      <c r="I447" s="158">
        <v>0</v>
      </c>
      <c r="J447" s="158">
        <v>0</v>
      </c>
      <c r="K447" s="158" t="s">
        <v>19</v>
      </c>
      <c r="L447" s="158" t="s">
        <v>19</v>
      </c>
      <c r="M447" s="158" t="s">
        <v>19</v>
      </c>
      <c r="N447" s="158" t="s">
        <v>1481</v>
      </c>
      <c r="O447" s="158" t="s">
        <v>19</v>
      </c>
      <c r="P447" s="158" t="s">
        <v>177</v>
      </c>
      <c r="Q447" s="158">
        <v>80</v>
      </c>
      <c r="R447" s="158">
        <v>1</v>
      </c>
      <c r="S447" s="158" t="s">
        <v>487</v>
      </c>
      <c r="T447" s="158" t="s">
        <v>1164</v>
      </c>
      <c r="U447" s="165">
        <v>45870</v>
      </c>
      <c r="V447" s="165">
        <v>46010</v>
      </c>
      <c r="W447" s="158" t="s">
        <v>1136</v>
      </c>
      <c r="X447" s="359">
        <v>12</v>
      </c>
      <c r="Y447" s="158">
        <v>0</v>
      </c>
      <c r="Z447" s="158" t="s">
        <v>2627</v>
      </c>
      <c r="AA447" s="165"/>
      <c r="AB447" s="158">
        <v>0</v>
      </c>
      <c r="AC447" s="158" t="s">
        <v>2626</v>
      </c>
      <c r="AD447" s="165"/>
      <c r="AE447" s="158"/>
      <c r="AF447" s="158">
        <v>0</v>
      </c>
    </row>
    <row r="448" spans="1:1023 1028:2047 2052:3071 3076:4095 4100:5119 5124:6143 6148:7167 7172:8191 8196:9215 9220:10239 10244:11263 11268:12287 12292:13311 13316:14335 14340:15359 15364:16383" ht="255" x14ac:dyDescent="0.25">
      <c r="A448" s="359" t="str">
        <f>+'PAI 2025 GPS rempl2)'!A464</f>
        <v>1000.5</v>
      </c>
      <c r="B448" s="359" t="str">
        <f>VLOOKUP(A448,'Dimensión 3-Gestión con Valor'!$B$10:$B$379,1,0)</f>
        <v>1000.5</v>
      </c>
      <c r="C448" s="360" t="s">
        <v>1136</v>
      </c>
      <c r="D448" s="359">
        <v>1</v>
      </c>
      <c r="E448" s="359" t="s">
        <v>482</v>
      </c>
      <c r="F448" s="360" t="s">
        <v>1168</v>
      </c>
      <c r="G448" s="359" t="s">
        <v>501</v>
      </c>
      <c r="H448" s="359" t="s">
        <v>10</v>
      </c>
      <c r="I448" s="359" t="s">
        <v>1438</v>
      </c>
      <c r="J448" s="359" t="s">
        <v>1439</v>
      </c>
      <c r="K448" s="360" t="s">
        <v>1881</v>
      </c>
      <c r="L448" s="359" t="s">
        <v>485</v>
      </c>
      <c r="M448" s="359" t="s">
        <v>19</v>
      </c>
      <c r="N448" s="360" t="s">
        <v>636</v>
      </c>
      <c r="O448" s="359" t="s">
        <v>1604</v>
      </c>
      <c r="P448" s="359" t="s">
        <v>363</v>
      </c>
      <c r="Q448" s="359">
        <v>15</v>
      </c>
      <c r="R448" s="359">
        <v>1</v>
      </c>
      <c r="S448" s="360" t="s">
        <v>487</v>
      </c>
      <c r="T448" s="359" t="s">
        <v>1169</v>
      </c>
      <c r="U448" s="360">
        <v>45677</v>
      </c>
      <c r="V448" s="360">
        <v>46003</v>
      </c>
      <c r="W448" s="359" t="s">
        <v>1136</v>
      </c>
      <c r="X448" s="359">
        <v>15</v>
      </c>
      <c r="Y448" s="359">
        <v>0</v>
      </c>
      <c r="Z448" s="359">
        <v>0</v>
      </c>
      <c r="AA448" s="360"/>
      <c r="AB448" s="370">
        <v>0</v>
      </c>
      <c r="AC448" s="359">
        <v>0</v>
      </c>
      <c r="AD448" s="360"/>
      <c r="AE448" s="368"/>
      <c r="AF448" s="359">
        <v>0</v>
      </c>
      <c r="AH448" s="477"/>
      <c r="AK448" s="477"/>
      <c r="AR448" s="477"/>
      <c r="AU448" s="477"/>
      <c r="AZ448" s="477"/>
      <c r="BC448" s="477"/>
      <c r="BH448" s="477"/>
      <c r="BK448" s="477"/>
      <c r="BP448" s="477"/>
      <c r="BS448" s="477"/>
      <c r="BX448" s="477"/>
      <c r="CA448" s="477"/>
      <c r="CF448" s="477"/>
      <c r="CI448" s="477"/>
      <c r="CN448" s="477"/>
      <c r="CQ448" s="477"/>
      <c r="CV448" s="477"/>
      <c r="CY448" s="477"/>
      <c r="DD448" s="477"/>
      <c r="DG448" s="477"/>
      <c r="DL448" s="477"/>
      <c r="DO448" s="477"/>
      <c r="DT448" s="477"/>
      <c r="DW448" s="477"/>
      <c r="EB448" s="477"/>
      <c r="EE448" s="477"/>
      <c r="EJ448" s="477"/>
      <c r="EM448" s="477"/>
      <c r="ER448" s="477"/>
      <c r="EU448" s="477"/>
      <c r="EZ448" s="477"/>
      <c r="FC448" s="477"/>
      <c r="FH448" s="477"/>
      <c r="FK448" s="477"/>
      <c r="FP448" s="477"/>
      <c r="FS448" s="477"/>
      <c r="FX448" s="477"/>
      <c r="GA448" s="477"/>
      <c r="GF448" s="477"/>
      <c r="GI448" s="477"/>
      <c r="GN448" s="477"/>
      <c r="GQ448" s="477"/>
      <c r="GV448" s="477"/>
      <c r="GY448" s="477"/>
      <c r="HD448" s="477"/>
      <c r="HG448" s="477"/>
      <c r="HL448" s="477"/>
      <c r="HO448" s="477"/>
      <c r="HT448" s="477"/>
      <c r="HW448" s="477"/>
      <c r="IB448" s="477"/>
      <c r="IE448" s="477"/>
      <c r="IJ448" s="477"/>
      <c r="IM448" s="477"/>
      <c r="IR448" s="477"/>
      <c r="IU448" s="477"/>
      <c r="IZ448" s="477"/>
      <c r="JC448" s="477"/>
      <c r="JH448" s="477"/>
      <c r="JK448" s="477"/>
      <c r="JP448" s="477"/>
      <c r="JS448" s="477"/>
      <c r="JX448" s="477"/>
      <c r="KA448" s="477"/>
      <c r="KF448" s="477"/>
      <c r="KI448" s="477"/>
      <c r="KN448" s="477"/>
      <c r="KQ448" s="477"/>
      <c r="KV448" s="477"/>
      <c r="KY448" s="477"/>
      <c r="LD448" s="477"/>
      <c r="LG448" s="477"/>
      <c r="LL448" s="477"/>
      <c r="LO448" s="477"/>
      <c r="LT448" s="477"/>
      <c r="LW448" s="477"/>
      <c r="MB448" s="477"/>
      <c r="ME448" s="477"/>
      <c r="MJ448" s="477"/>
      <c r="MM448" s="477"/>
      <c r="MR448" s="477"/>
      <c r="MU448" s="477"/>
      <c r="MZ448" s="477"/>
      <c r="NC448" s="477"/>
      <c r="NH448" s="477"/>
      <c r="NK448" s="477"/>
      <c r="NP448" s="477"/>
      <c r="NS448" s="477"/>
      <c r="NX448" s="477"/>
      <c r="OA448" s="477"/>
      <c r="OF448" s="477"/>
      <c r="OI448" s="477"/>
      <c r="ON448" s="477"/>
      <c r="OQ448" s="477"/>
      <c r="OV448" s="477"/>
      <c r="OY448" s="477"/>
      <c r="PD448" s="477"/>
      <c r="PG448" s="477"/>
      <c r="PL448" s="477"/>
      <c r="PO448" s="477"/>
      <c r="PT448" s="477"/>
      <c r="PW448" s="477"/>
      <c r="QB448" s="477"/>
      <c r="QE448" s="477"/>
      <c r="QJ448" s="477"/>
      <c r="QM448" s="477"/>
      <c r="QR448" s="477"/>
      <c r="QU448" s="477"/>
      <c r="QZ448" s="477"/>
      <c r="RC448" s="477"/>
      <c r="RH448" s="477"/>
      <c r="RK448" s="477"/>
      <c r="RP448" s="477"/>
      <c r="RS448" s="477"/>
      <c r="RX448" s="477"/>
      <c r="SA448" s="477"/>
      <c r="SF448" s="477"/>
      <c r="SI448" s="477"/>
      <c r="SN448" s="477"/>
      <c r="SQ448" s="477"/>
      <c r="SV448" s="477"/>
      <c r="SY448" s="477"/>
      <c r="TD448" s="477"/>
      <c r="TG448" s="477"/>
      <c r="TL448" s="477"/>
      <c r="TO448" s="477"/>
      <c r="TT448" s="477"/>
      <c r="TW448" s="477"/>
      <c r="UB448" s="477"/>
      <c r="UE448" s="477"/>
      <c r="UJ448" s="477"/>
      <c r="UM448" s="477"/>
      <c r="UR448" s="477"/>
      <c r="UU448" s="477"/>
      <c r="UZ448" s="477"/>
      <c r="VC448" s="477"/>
      <c r="VH448" s="477"/>
      <c r="VK448" s="477"/>
      <c r="VP448" s="477"/>
      <c r="VS448" s="477"/>
      <c r="VX448" s="477"/>
      <c r="WA448" s="477"/>
      <c r="WF448" s="477"/>
      <c r="WI448" s="477"/>
      <c r="WN448" s="477"/>
      <c r="WQ448" s="477"/>
      <c r="WV448" s="477"/>
      <c r="WY448" s="477"/>
      <c r="XD448" s="477"/>
      <c r="XG448" s="477"/>
      <c r="XL448" s="477"/>
      <c r="XO448" s="477"/>
      <c r="XT448" s="477"/>
      <c r="XW448" s="477"/>
      <c r="YB448" s="477"/>
      <c r="YE448" s="477"/>
      <c r="YJ448" s="477"/>
      <c r="YM448" s="477"/>
      <c r="YR448" s="477"/>
      <c r="YU448" s="477"/>
      <c r="YZ448" s="477"/>
      <c r="ZC448" s="477"/>
      <c r="ZH448" s="477"/>
      <c r="ZK448" s="477"/>
      <c r="ZP448" s="477"/>
      <c r="ZS448" s="477"/>
      <c r="ZX448" s="477"/>
      <c r="AAA448" s="477"/>
      <c r="AAF448" s="477"/>
      <c r="AAI448" s="477"/>
      <c r="AAN448" s="477"/>
      <c r="AAQ448" s="477"/>
      <c r="AAV448" s="477"/>
      <c r="AAY448" s="477"/>
      <c r="ABD448" s="477"/>
      <c r="ABG448" s="477"/>
      <c r="ABL448" s="477"/>
      <c r="ABO448" s="477"/>
      <c r="ABT448" s="477"/>
      <c r="ABW448" s="477"/>
      <c r="ACB448" s="477"/>
      <c r="ACE448" s="477"/>
      <c r="ACJ448" s="477"/>
      <c r="ACM448" s="477"/>
      <c r="ACR448" s="477"/>
      <c r="ACU448" s="477"/>
      <c r="ACZ448" s="477"/>
      <c r="ADC448" s="477"/>
      <c r="ADH448" s="477"/>
      <c r="ADK448" s="477"/>
      <c r="ADP448" s="477"/>
      <c r="ADS448" s="477"/>
      <c r="ADX448" s="477"/>
      <c r="AEA448" s="477"/>
      <c r="AEF448" s="477"/>
      <c r="AEI448" s="477"/>
      <c r="AEN448" s="477"/>
      <c r="AEQ448" s="477"/>
      <c r="AEV448" s="477"/>
      <c r="AEY448" s="477"/>
      <c r="AFD448" s="477"/>
      <c r="AFG448" s="477"/>
      <c r="AFL448" s="477"/>
      <c r="AFO448" s="477"/>
      <c r="AFT448" s="477"/>
      <c r="AFW448" s="477"/>
      <c r="AGB448" s="477"/>
      <c r="AGE448" s="477"/>
      <c r="AGJ448" s="477"/>
      <c r="AGM448" s="477"/>
      <c r="AGR448" s="477"/>
      <c r="AGU448" s="477"/>
      <c r="AGZ448" s="477"/>
      <c r="AHC448" s="477"/>
      <c r="AHH448" s="477"/>
      <c r="AHK448" s="477"/>
      <c r="AHP448" s="477"/>
      <c r="AHS448" s="477"/>
      <c r="AHX448" s="477"/>
      <c r="AIA448" s="477"/>
      <c r="AIF448" s="477"/>
      <c r="AII448" s="477"/>
      <c r="AIN448" s="477"/>
      <c r="AIQ448" s="477"/>
      <c r="AIV448" s="477"/>
      <c r="AIY448" s="477"/>
      <c r="AJD448" s="477"/>
      <c r="AJG448" s="477"/>
      <c r="AJL448" s="477"/>
      <c r="AJO448" s="477"/>
      <c r="AJT448" s="477"/>
      <c r="AJW448" s="477"/>
      <c r="AKB448" s="477"/>
      <c r="AKE448" s="477"/>
      <c r="AKJ448" s="477"/>
      <c r="AKM448" s="477"/>
      <c r="AKR448" s="477"/>
      <c r="AKU448" s="477"/>
      <c r="AKZ448" s="477"/>
      <c r="ALC448" s="477"/>
      <c r="ALH448" s="477"/>
      <c r="ALK448" s="477"/>
      <c r="ALP448" s="477"/>
      <c r="ALS448" s="477"/>
      <c r="ALX448" s="477"/>
      <c r="AMA448" s="477"/>
      <c r="AMF448" s="477"/>
      <c r="AMI448" s="477"/>
      <c r="AMN448" s="477"/>
      <c r="AMQ448" s="477"/>
      <c r="AMV448" s="477"/>
      <c r="AMY448" s="477"/>
      <c r="AND448" s="477"/>
      <c r="ANG448" s="477"/>
      <c r="ANL448" s="477"/>
      <c r="ANO448" s="477"/>
      <c r="ANT448" s="477"/>
      <c r="ANW448" s="477"/>
      <c r="AOB448" s="477"/>
      <c r="AOE448" s="477"/>
      <c r="AOJ448" s="477"/>
      <c r="AOM448" s="477"/>
      <c r="AOR448" s="477"/>
      <c r="AOU448" s="477"/>
      <c r="AOZ448" s="477"/>
      <c r="APC448" s="477"/>
      <c r="APH448" s="477"/>
      <c r="APK448" s="477"/>
      <c r="APP448" s="477"/>
      <c r="APS448" s="477"/>
      <c r="APX448" s="477"/>
      <c r="AQA448" s="477"/>
      <c r="AQF448" s="477"/>
      <c r="AQI448" s="477"/>
      <c r="AQN448" s="477"/>
      <c r="AQQ448" s="477"/>
      <c r="AQV448" s="477"/>
      <c r="AQY448" s="477"/>
      <c r="ARD448" s="477"/>
      <c r="ARG448" s="477"/>
      <c r="ARL448" s="477"/>
      <c r="ARO448" s="477"/>
      <c r="ART448" s="477"/>
      <c r="ARW448" s="477"/>
      <c r="ASB448" s="477"/>
      <c r="ASE448" s="477"/>
      <c r="ASJ448" s="477"/>
      <c r="ASM448" s="477"/>
      <c r="ASR448" s="477"/>
      <c r="ASU448" s="477"/>
      <c r="ASZ448" s="477"/>
      <c r="ATC448" s="477"/>
      <c r="ATH448" s="477"/>
      <c r="ATK448" s="477"/>
      <c r="ATP448" s="477"/>
      <c r="ATS448" s="477"/>
      <c r="ATX448" s="477"/>
      <c r="AUA448" s="477"/>
      <c r="AUF448" s="477"/>
      <c r="AUI448" s="477"/>
      <c r="AUN448" s="477"/>
      <c r="AUQ448" s="477"/>
      <c r="AUV448" s="477"/>
      <c r="AUY448" s="477"/>
      <c r="AVD448" s="477"/>
      <c r="AVG448" s="477"/>
      <c r="AVL448" s="477"/>
      <c r="AVO448" s="477"/>
      <c r="AVT448" s="477"/>
      <c r="AVW448" s="477"/>
      <c r="AWB448" s="477"/>
      <c r="AWE448" s="477"/>
      <c r="AWJ448" s="477"/>
      <c r="AWM448" s="477"/>
      <c r="AWR448" s="477"/>
      <c r="AWU448" s="477"/>
      <c r="AWZ448" s="477"/>
      <c r="AXC448" s="477"/>
      <c r="AXH448" s="477"/>
      <c r="AXK448" s="477"/>
      <c r="AXP448" s="477"/>
      <c r="AXS448" s="477"/>
      <c r="AXX448" s="477"/>
      <c r="AYA448" s="477"/>
      <c r="AYF448" s="477"/>
      <c r="AYI448" s="477"/>
      <c r="AYN448" s="477"/>
      <c r="AYQ448" s="477"/>
      <c r="AYV448" s="477"/>
      <c r="AYY448" s="477"/>
      <c r="AZD448" s="477"/>
      <c r="AZG448" s="477"/>
      <c r="AZL448" s="477"/>
      <c r="AZO448" s="477"/>
      <c r="AZT448" s="477"/>
      <c r="AZW448" s="477"/>
      <c r="BAB448" s="477"/>
      <c r="BAE448" s="477"/>
      <c r="BAJ448" s="477"/>
      <c r="BAM448" s="477"/>
      <c r="BAR448" s="477"/>
      <c r="BAU448" s="477"/>
      <c r="BAZ448" s="477"/>
      <c r="BBC448" s="477"/>
      <c r="BBH448" s="477"/>
      <c r="BBK448" s="477"/>
      <c r="BBP448" s="477"/>
      <c r="BBS448" s="477"/>
      <c r="BBX448" s="477"/>
      <c r="BCA448" s="477"/>
      <c r="BCF448" s="477"/>
      <c r="BCI448" s="477"/>
      <c r="BCN448" s="477"/>
      <c r="BCQ448" s="477"/>
      <c r="BCV448" s="477"/>
      <c r="BCY448" s="477"/>
      <c r="BDD448" s="477"/>
      <c r="BDG448" s="477"/>
      <c r="BDL448" s="477"/>
      <c r="BDO448" s="477"/>
      <c r="BDT448" s="477"/>
      <c r="BDW448" s="477"/>
      <c r="BEB448" s="477"/>
      <c r="BEE448" s="477"/>
      <c r="BEJ448" s="477"/>
      <c r="BEM448" s="477"/>
      <c r="BER448" s="477"/>
      <c r="BEU448" s="477"/>
      <c r="BEZ448" s="477"/>
      <c r="BFC448" s="477"/>
      <c r="BFH448" s="477"/>
      <c r="BFK448" s="477"/>
      <c r="BFP448" s="477"/>
      <c r="BFS448" s="477"/>
      <c r="BFX448" s="477"/>
      <c r="BGA448" s="477"/>
      <c r="BGF448" s="477"/>
      <c r="BGI448" s="477"/>
      <c r="BGN448" s="477"/>
      <c r="BGQ448" s="477"/>
      <c r="BGV448" s="477"/>
      <c r="BGY448" s="477"/>
      <c r="BHD448" s="477"/>
      <c r="BHG448" s="477"/>
      <c r="BHL448" s="477"/>
      <c r="BHO448" s="477"/>
      <c r="BHT448" s="477"/>
      <c r="BHW448" s="477"/>
      <c r="BIB448" s="477"/>
      <c r="BIE448" s="477"/>
      <c r="BIJ448" s="477"/>
      <c r="BIM448" s="477"/>
      <c r="BIR448" s="477"/>
      <c r="BIU448" s="477"/>
      <c r="BIZ448" s="477"/>
      <c r="BJC448" s="477"/>
      <c r="BJH448" s="477"/>
      <c r="BJK448" s="477"/>
      <c r="BJP448" s="477"/>
      <c r="BJS448" s="477"/>
      <c r="BJX448" s="477"/>
      <c r="BKA448" s="477"/>
      <c r="BKF448" s="477"/>
      <c r="BKI448" s="477"/>
      <c r="BKN448" s="477"/>
      <c r="BKQ448" s="477"/>
      <c r="BKV448" s="477"/>
      <c r="BKY448" s="477"/>
      <c r="BLD448" s="477"/>
      <c r="BLG448" s="477"/>
      <c r="BLL448" s="477"/>
      <c r="BLO448" s="477"/>
      <c r="BLT448" s="477"/>
      <c r="BLW448" s="477"/>
      <c r="BMB448" s="477"/>
      <c r="BME448" s="477"/>
      <c r="BMJ448" s="477"/>
      <c r="BMM448" s="477"/>
      <c r="BMR448" s="477"/>
      <c r="BMU448" s="477"/>
      <c r="BMZ448" s="477"/>
      <c r="BNC448" s="477"/>
      <c r="BNH448" s="477"/>
      <c r="BNK448" s="477"/>
      <c r="BNP448" s="477"/>
      <c r="BNS448" s="477"/>
      <c r="BNX448" s="477"/>
      <c r="BOA448" s="477"/>
      <c r="BOF448" s="477"/>
      <c r="BOI448" s="477"/>
      <c r="BON448" s="477"/>
      <c r="BOQ448" s="477"/>
      <c r="BOV448" s="477"/>
      <c r="BOY448" s="477"/>
      <c r="BPD448" s="477"/>
      <c r="BPG448" s="477"/>
      <c r="BPL448" s="477"/>
      <c r="BPO448" s="477"/>
      <c r="BPT448" s="477"/>
      <c r="BPW448" s="477"/>
      <c r="BQB448" s="477"/>
      <c r="BQE448" s="477"/>
      <c r="BQJ448" s="477"/>
      <c r="BQM448" s="477"/>
      <c r="BQR448" s="477"/>
      <c r="BQU448" s="477"/>
      <c r="BQZ448" s="477"/>
      <c r="BRC448" s="477"/>
      <c r="BRH448" s="477"/>
      <c r="BRK448" s="477"/>
      <c r="BRP448" s="477"/>
      <c r="BRS448" s="477"/>
      <c r="BRX448" s="477"/>
      <c r="BSA448" s="477"/>
      <c r="BSF448" s="477"/>
      <c r="BSI448" s="477"/>
      <c r="BSN448" s="477"/>
      <c r="BSQ448" s="477"/>
      <c r="BSV448" s="477"/>
      <c r="BSY448" s="477"/>
      <c r="BTD448" s="477"/>
      <c r="BTG448" s="477"/>
      <c r="BTL448" s="477"/>
      <c r="BTO448" s="477"/>
      <c r="BTT448" s="477"/>
      <c r="BTW448" s="477"/>
      <c r="BUB448" s="477"/>
      <c r="BUE448" s="477"/>
      <c r="BUJ448" s="477"/>
      <c r="BUM448" s="477"/>
      <c r="BUR448" s="477"/>
      <c r="BUU448" s="477"/>
      <c r="BUZ448" s="477"/>
      <c r="BVC448" s="477"/>
      <c r="BVH448" s="477"/>
      <c r="BVK448" s="477"/>
      <c r="BVP448" s="477"/>
      <c r="BVS448" s="477"/>
      <c r="BVX448" s="477"/>
      <c r="BWA448" s="477"/>
      <c r="BWF448" s="477"/>
      <c r="BWI448" s="477"/>
      <c r="BWN448" s="477"/>
      <c r="BWQ448" s="477"/>
      <c r="BWV448" s="477"/>
      <c r="BWY448" s="477"/>
      <c r="BXD448" s="477"/>
      <c r="BXG448" s="477"/>
      <c r="BXL448" s="477"/>
      <c r="BXO448" s="477"/>
      <c r="BXT448" s="477"/>
      <c r="BXW448" s="477"/>
      <c r="BYB448" s="477"/>
      <c r="BYE448" s="477"/>
      <c r="BYJ448" s="477"/>
      <c r="BYM448" s="477"/>
      <c r="BYR448" s="477"/>
      <c r="BYU448" s="477"/>
      <c r="BYZ448" s="477"/>
      <c r="BZC448" s="477"/>
      <c r="BZH448" s="477"/>
      <c r="BZK448" s="477"/>
      <c r="BZP448" s="477"/>
      <c r="BZS448" s="477"/>
      <c r="BZX448" s="477"/>
      <c r="CAA448" s="477"/>
      <c r="CAF448" s="477"/>
      <c r="CAI448" s="477"/>
      <c r="CAN448" s="477"/>
      <c r="CAQ448" s="477"/>
      <c r="CAV448" s="477"/>
      <c r="CAY448" s="477"/>
      <c r="CBD448" s="477"/>
      <c r="CBG448" s="477"/>
      <c r="CBL448" s="477"/>
      <c r="CBO448" s="477"/>
      <c r="CBT448" s="477"/>
      <c r="CBW448" s="477"/>
      <c r="CCB448" s="477"/>
      <c r="CCE448" s="477"/>
      <c r="CCJ448" s="477"/>
      <c r="CCM448" s="477"/>
      <c r="CCR448" s="477"/>
      <c r="CCU448" s="477"/>
      <c r="CCZ448" s="477"/>
      <c r="CDC448" s="477"/>
      <c r="CDH448" s="477"/>
      <c r="CDK448" s="477"/>
      <c r="CDP448" s="477"/>
      <c r="CDS448" s="477"/>
      <c r="CDX448" s="477"/>
      <c r="CEA448" s="477"/>
      <c r="CEF448" s="477"/>
      <c r="CEI448" s="477"/>
      <c r="CEN448" s="477"/>
      <c r="CEQ448" s="477"/>
      <c r="CEV448" s="477"/>
      <c r="CEY448" s="477"/>
      <c r="CFD448" s="477"/>
      <c r="CFG448" s="477"/>
      <c r="CFL448" s="477"/>
      <c r="CFO448" s="477"/>
      <c r="CFT448" s="477"/>
      <c r="CFW448" s="477"/>
      <c r="CGB448" s="477"/>
      <c r="CGE448" s="477"/>
      <c r="CGJ448" s="477"/>
      <c r="CGM448" s="477"/>
      <c r="CGR448" s="477"/>
      <c r="CGU448" s="477"/>
      <c r="CGZ448" s="477"/>
      <c r="CHC448" s="477"/>
      <c r="CHH448" s="477"/>
      <c r="CHK448" s="477"/>
      <c r="CHP448" s="477"/>
      <c r="CHS448" s="477"/>
      <c r="CHX448" s="477"/>
      <c r="CIA448" s="477"/>
      <c r="CIF448" s="477"/>
      <c r="CII448" s="477"/>
      <c r="CIN448" s="477"/>
      <c r="CIQ448" s="477"/>
      <c r="CIV448" s="477"/>
      <c r="CIY448" s="477"/>
      <c r="CJD448" s="477"/>
      <c r="CJG448" s="477"/>
      <c r="CJL448" s="477"/>
      <c r="CJO448" s="477"/>
      <c r="CJT448" s="477"/>
      <c r="CJW448" s="477"/>
      <c r="CKB448" s="477"/>
      <c r="CKE448" s="477"/>
      <c r="CKJ448" s="477"/>
      <c r="CKM448" s="477"/>
      <c r="CKR448" s="477"/>
      <c r="CKU448" s="477"/>
      <c r="CKZ448" s="477"/>
      <c r="CLC448" s="477"/>
      <c r="CLH448" s="477"/>
      <c r="CLK448" s="477"/>
      <c r="CLP448" s="477"/>
      <c r="CLS448" s="477"/>
      <c r="CLX448" s="477"/>
      <c r="CMA448" s="477"/>
      <c r="CMF448" s="477"/>
      <c r="CMI448" s="477"/>
      <c r="CMN448" s="477"/>
      <c r="CMQ448" s="477"/>
      <c r="CMV448" s="477"/>
      <c r="CMY448" s="477"/>
      <c r="CND448" s="477"/>
      <c r="CNG448" s="477"/>
      <c r="CNL448" s="477"/>
      <c r="CNO448" s="477"/>
      <c r="CNT448" s="477"/>
      <c r="CNW448" s="477"/>
      <c r="COB448" s="477"/>
      <c r="COE448" s="477"/>
      <c r="COJ448" s="477"/>
      <c r="COM448" s="477"/>
      <c r="COR448" s="477"/>
      <c r="COU448" s="477"/>
      <c r="COZ448" s="477"/>
      <c r="CPC448" s="477"/>
      <c r="CPH448" s="477"/>
      <c r="CPK448" s="477"/>
      <c r="CPP448" s="477"/>
      <c r="CPS448" s="477"/>
      <c r="CPX448" s="477"/>
      <c r="CQA448" s="477"/>
      <c r="CQF448" s="477"/>
      <c r="CQI448" s="477"/>
      <c r="CQN448" s="477"/>
      <c r="CQQ448" s="477"/>
      <c r="CQV448" s="477"/>
      <c r="CQY448" s="477"/>
      <c r="CRD448" s="477"/>
      <c r="CRG448" s="477"/>
      <c r="CRL448" s="477"/>
      <c r="CRO448" s="477"/>
      <c r="CRT448" s="477"/>
      <c r="CRW448" s="477"/>
      <c r="CSB448" s="477"/>
      <c r="CSE448" s="477"/>
      <c r="CSJ448" s="477"/>
      <c r="CSM448" s="477"/>
      <c r="CSR448" s="477"/>
      <c r="CSU448" s="477"/>
      <c r="CSZ448" s="477"/>
      <c r="CTC448" s="477"/>
      <c r="CTH448" s="477"/>
      <c r="CTK448" s="477"/>
      <c r="CTP448" s="477"/>
      <c r="CTS448" s="477"/>
      <c r="CTX448" s="477"/>
      <c r="CUA448" s="477"/>
      <c r="CUF448" s="477"/>
      <c r="CUI448" s="477"/>
      <c r="CUN448" s="477"/>
      <c r="CUQ448" s="477"/>
      <c r="CUV448" s="477"/>
      <c r="CUY448" s="477"/>
      <c r="CVD448" s="477"/>
      <c r="CVG448" s="477"/>
      <c r="CVL448" s="477"/>
      <c r="CVO448" s="477"/>
      <c r="CVT448" s="477"/>
      <c r="CVW448" s="477"/>
      <c r="CWB448" s="477"/>
      <c r="CWE448" s="477"/>
      <c r="CWJ448" s="477"/>
      <c r="CWM448" s="477"/>
      <c r="CWR448" s="477"/>
      <c r="CWU448" s="477"/>
      <c r="CWZ448" s="477"/>
      <c r="CXC448" s="477"/>
      <c r="CXH448" s="477"/>
      <c r="CXK448" s="477"/>
      <c r="CXP448" s="477"/>
      <c r="CXS448" s="477"/>
      <c r="CXX448" s="477"/>
      <c r="CYA448" s="477"/>
      <c r="CYF448" s="477"/>
      <c r="CYI448" s="477"/>
      <c r="CYN448" s="477"/>
      <c r="CYQ448" s="477"/>
      <c r="CYV448" s="477"/>
      <c r="CYY448" s="477"/>
      <c r="CZD448" s="477"/>
      <c r="CZG448" s="477"/>
      <c r="CZL448" s="477"/>
      <c r="CZO448" s="477"/>
      <c r="CZT448" s="477"/>
      <c r="CZW448" s="477"/>
      <c r="DAB448" s="477"/>
      <c r="DAE448" s="477"/>
      <c r="DAJ448" s="477"/>
      <c r="DAM448" s="477"/>
      <c r="DAR448" s="477"/>
      <c r="DAU448" s="477"/>
      <c r="DAZ448" s="477"/>
      <c r="DBC448" s="477"/>
      <c r="DBH448" s="477"/>
      <c r="DBK448" s="477"/>
      <c r="DBP448" s="477"/>
      <c r="DBS448" s="477"/>
      <c r="DBX448" s="477"/>
      <c r="DCA448" s="477"/>
      <c r="DCF448" s="477"/>
      <c r="DCI448" s="477"/>
      <c r="DCN448" s="477"/>
      <c r="DCQ448" s="477"/>
      <c r="DCV448" s="477"/>
      <c r="DCY448" s="477"/>
      <c r="DDD448" s="477"/>
      <c r="DDG448" s="477"/>
      <c r="DDL448" s="477"/>
      <c r="DDO448" s="477"/>
      <c r="DDT448" s="477"/>
      <c r="DDW448" s="477"/>
      <c r="DEB448" s="477"/>
      <c r="DEE448" s="477"/>
      <c r="DEJ448" s="477"/>
      <c r="DEM448" s="477"/>
      <c r="DER448" s="477"/>
      <c r="DEU448" s="477"/>
      <c r="DEZ448" s="477"/>
      <c r="DFC448" s="477"/>
      <c r="DFH448" s="477"/>
      <c r="DFK448" s="477"/>
      <c r="DFP448" s="477"/>
      <c r="DFS448" s="477"/>
      <c r="DFX448" s="477"/>
      <c r="DGA448" s="477"/>
      <c r="DGF448" s="477"/>
      <c r="DGI448" s="477"/>
      <c r="DGN448" s="477"/>
      <c r="DGQ448" s="477"/>
      <c r="DGV448" s="477"/>
      <c r="DGY448" s="477"/>
      <c r="DHD448" s="477"/>
      <c r="DHG448" s="477"/>
      <c r="DHL448" s="477"/>
      <c r="DHO448" s="477"/>
      <c r="DHT448" s="477"/>
      <c r="DHW448" s="477"/>
      <c r="DIB448" s="477"/>
      <c r="DIE448" s="477"/>
      <c r="DIJ448" s="477"/>
      <c r="DIM448" s="477"/>
      <c r="DIR448" s="477"/>
      <c r="DIU448" s="477"/>
      <c r="DIZ448" s="477"/>
      <c r="DJC448" s="477"/>
      <c r="DJH448" s="477"/>
      <c r="DJK448" s="477"/>
      <c r="DJP448" s="477"/>
      <c r="DJS448" s="477"/>
      <c r="DJX448" s="477"/>
      <c r="DKA448" s="477"/>
      <c r="DKF448" s="477"/>
      <c r="DKI448" s="477"/>
      <c r="DKN448" s="477"/>
      <c r="DKQ448" s="477"/>
      <c r="DKV448" s="477"/>
      <c r="DKY448" s="477"/>
      <c r="DLD448" s="477"/>
      <c r="DLG448" s="477"/>
      <c r="DLL448" s="477"/>
      <c r="DLO448" s="477"/>
      <c r="DLT448" s="477"/>
      <c r="DLW448" s="477"/>
      <c r="DMB448" s="477"/>
      <c r="DME448" s="477"/>
      <c r="DMJ448" s="477"/>
      <c r="DMM448" s="477"/>
      <c r="DMR448" s="477"/>
      <c r="DMU448" s="477"/>
      <c r="DMZ448" s="477"/>
      <c r="DNC448" s="477"/>
      <c r="DNH448" s="477"/>
      <c r="DNK448" s="477"/>
      <c r="DNP448" s="477"/>
      <c r="DNS448" s="477"/>
      <c r="DNX448" s="477"/>
      <c r="DOA448" s="477"/>
      <c r="DOF448" s="477"/>
      <c r="DOI448" s="477"/>
      <c r="DON448" s="477"/>
      <c r="DOQ448" s="477"/>
      <c r="DOV448" s="477"/>
      <c r="DOY448" s="477"/>
      <c r="DPD448" s="477"/>
      <c r="DPG448" s="477"/>
      <c r="DPL448" s="477"/>
      <c r="DPO448" s="477"/>
      <c r="DPT448" s="477"/>
      <c r="DPW448" s="477"/>
      <c r="DQB448" s="477"/>
      <c r="DQE448" s="477"/>
      <c r="DQJ448" s="477"/>
      <c r="DQM448" s="477"/>
      <c r="DQR448" s="477"/>
      <c r="DQU448" s="477"/>
      <c r="DQZ448" s="477"/>
      <c r="DRC448" s="477"/>
      <c r="DRH448" s="477"/>
      <c r="DRK448" s="477"/>
      <c r="DRP448" s="477"/>
      <c r="DRS448" s="477"/>
      <c r="DRX448" s="477"/>
      <c r="DSA448" s="477"/>
      <c r="DSF448" s="477"/>
      <c r="DSI448" s="477"/>
      <c r="DSN448" s="477"/>
      <c r="DSQ448" s="477"/>
      <c r="DSV448" s="477"/>
      <c r="DSY448" s="477"/>
      <c r="DTD448" s="477"/>
      <c r="DTG448" s="477"/>
      <c r="DTL448" s="477"/>
      <c r="DTO448" s="477"/>
      <c r="DTT448" s="477"/>
      <c r="DTW448" s="477"/>
      <c r="DUB448" s="477"/>
      <c r="DUE448" s="477"/>
      <c r="DUJ448" s="477"/>
      <c r="DUM448" s="477"/>
      <c r="DUR448" s="477"/>
      <c r="DUU448" s="477"/>
      <c r="DUZ448" s="477"/>
      <c r="DVC448" s="477"/>
      <c r="DVH448" s="477"/>
      <c r="DVK448" s="477"/>
      <c r="DVP448" s="477"/>
      <c r="DVS448" s="477"/>
      <c r="DVX448" s="477"/>
      <c r="DWA448" s="477"/>
      <c r="DWF448" s="477"/>
      <c r="DWI448" s="477"/>
      <c r="DWN448" s="477"/>
      <c r="DWQ448" s="477"/>
      <c r="DWV448" s="477"/>
      <c r="DWY448" s="477"/>
      <c r="DXD448" s="477"/>
      <c r="DXG448" s="477"/>
      <c r="DXL448" s="477"/>
      <c r="DXO448" s="477"/>
      <c r="DXT448" s="477"/>
      <c r="DXW448" s="477"/>
      <c r="DYB448" s="477"/>
      <c r="DYE448" s="477"/>
      <c r="DYJ448" s="477"/>
      <c r="DYM448" s="477"/>
      <c r="DYR448" s="477"/>
      <c r="DYU448" s="477"/>
      <c r="DYZ448" s="477"/>
      <c r="DZC448" s="477"/>
      <c r="DZH448" s="477"/>
      <c r="DZK448" s="477"/>
      <c r="DZP448" s="477"/>
      <c r="DZS448" s="477"/>
      <c r="DZX448" s="477"/>
      <c r="EAA448" s="477"/>
      <c r="EAF448" s="477"/>
      <c r="EAI448" s="477"/>
      <c r="EAN448" s="477"/>
      <c r="EAQ448" s="477"/>
      <c r="EAV448" s="477"/>
      <c r="EAY448" s="477"/>
      <c r="EBD448" s="477"/>
      <c r="EBG448" s="477"/>
      <c r="EBL448" s="477"/>
      <c r="EBO448" s="477"/>
      <c r="EBT448" s="477"/>
      <c r="EBW448" s="477"/>
      <c r="ECB448" s="477"/>
      <c r="ECE448" s="477"/>
      <c r="ECJ448" s="477"/>
      <c r="ECM448" s="477"/>
      <c r="ECR448" s="477"/>
      <c r="ECU448" s="477"/>
      <c r="ECZ448" s="477"/>
      <c r="EDC448" s="477"/>
      <c r="EDH448" s="477"/>
      <c r="EDK448" s="477"/>
      <c r="EDP448" s="477"/>
      <c r="EDS448" s="477"/>
      <c r="EDX448" s="477"/>
      <c r="EEA448" s="477"/>
      <c r="EEF448" s="477"/>
      <c r="EEI448" s="477"/>
      <c r="EEN448" s="477"/>
      <c r="EEQ448" s="477"/>
      <c r="EEV448" s="477"/>
      <c r="EEY448" s="477"/>
      <c r="EFD448" s="477"/>
      <c r="EFG448" s="477"/>
      <c r="EFL448" s="477"/>
      <c r="EFO448" s="477"/>
      <c r="EFT448" s="477"/>
      <c r="EFW448" s="477"/>
      <c r="EGB448" s="477"/>
      <c r="EGE448" s="477"/>
      <c r="EGJ448" s="477"/>
      <c r="EGM448" s="477"/>
      <c r="EGR448" s="477"/>
      <c r="EGU448" s="477"/>
      <c r="EGZ448" s="477"/>
      <c r="EHC448" s="477"/>
      <c r="EHH448" s="477"/>
      <c r="EHK448" s="477"/>
      <c r="EHP448" s="477"/>
      <c r="EHS448" s="477"/>
      <c r="EHX448" s="477"/>
      <c r="EIA448" s="477"/>
      <c r="EIF448" s="477"/>
      <c r="EII448" s="477"/>
      <c r="EIN448" s="477"/>
      <c r="EIQ448" s="477"/>
      <c r="EIV448" s="477"/>
      <c r="EIY448" s="477"/>
      <c r="EJD448" s="477"/>
      <c r="EJG448" s="477"/>
      <c r="EJL448" s="477"/>
      <c r="EJO448" s="477"/>
      <c r="EJT448" s="477"/>
      <c r="EJW448" s="477"/>
      <c r="EKB448" s="477"/>
      <c r="EKE448" s="477"/>
      <c r="EKJ448" s="477"/>
      <c r="EKM448" s="477"/>
      <c r="EKR448" s="477"/>
      <c r="EKU448" s="477"/>
      <c r="EKZ448" s="477"/>
      <c r="ELC448" s="477"/>
      <c r="ELH448" s="477"/>
      <c r="ELK448" s="477"/>
      <c r="ELP448" s="477"/>
      <c r="ELS448" s="477"/>
      <c r="ELX448" s="477"/>
      <c r="EMA448" s="477"/>
      <c r="EMF448" s="477"/>
      <c r="EMI448" s="477"/>
      <c r="EMN448" s="477"/>
      <c r="EMQ448" s="477"/>
      <c r="EMV448" s="477"/>
      <c r="EMY448" s="477"/>
      <c r="END448" s="477"/>
      <c r="ENG448" s="477"/>
      <c r="ENL448" s="477"/>
      <c r="ENO448" s="477"/>
      <c r="ENT448" s="477"/>
      <c r="ENW448" s="477"/>
      <c r="EOB448" s="477"/>
      <c r="EOE448" s="477"/>
      <c r="EOJ448" s="477"/>
      <c r="EOM448" s="477"/>
      <c r="EOR448" s="477"/>
      <c r="EOU448" s="477"/>
      <c r="EOZ448" s="477"/>
      <c r="EPC448" s="477"/>
      <c r="EPH448" s="477"/>
      <c r="EPK448" s="477"/>
      <c r="EPP448" s="477"/>
      <c r="EPS448" s="477"/>
      <c r="EPX448" s="477"/>
      <c r="EQA448" s="477"/>
      <c r="EQF448" s="477"/>
      <c r="EQI448" s="477"/>
      <c r="EQN448" s="477"/>
      <c r="EQQ448" s="477"/>
      <c r="EQV448" s="477"/>
      <c r="EQY448" s="477"/>
      <c r="ERD448" s="477"/>
      <c r="ERG448" s="477"/>
      <c r="ERL448" s="477"/>
      <c r="ERO448" s="477"/>
      <c r="ERT448" s="477"/>
      <c r="ERW448" s="477"/>
      <c r="ESB448" s="477"/>
      <c r="ESE448" s="477"/>
      <c r="ESJ448" s="477"/>
      <c r="ESM448" s="477"/>
      <c r="ESR448" s="477"/>
      <c r="ESU448" s="477"/>
      <c r="ESZ448" s="477"/>
      <c r="ETC448" s="477"/>
      <c r="ETH448" s="477"/>
      <c r="ETK448" s="477"/>
      <c r="ETP448" s="477"/>
      <c r="ETS448" s="477"/>
      <c r="ETX448" s="477"/>
      <c r="EUA448" s="477"/>
      <c r="EUF448" s="477"/>
      <c r="EUI448" s="477"/>
      <c r="EUN448" s="477"/>
      <c r="EUQ448" s="477"/>
      <c r="EUV448" s="477"/>
      <c r="EUY448" s="477"/>
      <c r="EVD448" s="477"/>
      <c r="EVG448" s="477"/>
      <c r="EVL448" s="477"/>
      <c r="EVO448" s="477"/>
      <c r="EVT448" s="477"/>
      <c r="EVW448" s="477"/>
      <c r="EWB448" s="477"/>
      <c r="EWE448" s="477"/>
      <c r="EWJ448" s="477"/>
      <c r="EWM448" s="477"/>
      <c r="EWR448" s="477"/>
      <c r="EWU448" s="477"/>
      <c r="EWZ448" s="477"/>
      <c r="EXC448" s="477"/>
      <c r="EXH448" s="477"/>
      <c r="EXK448" s="477"/>
      <c r="EXP448" s="477"/>
      <c r="EXS448" s="477"/>
      <c r="EXX448" s="477"/>
      <c r="EYA448" s="477"/>
      <c r="EYF448" s="477"/>
      <c r="EYI448" s="477"/>
      <c r="EYN448" s="477"/>
      <c r="EYQ448" s="477"/>
      <c r="EYV448" s="477"/>
      <c r="EYY448" s="477"/>
      <c r="EZD448" s="477"/>
      <c r="EZG448" s="477"/>
      <c r="EZL448" s="477"/>
      <c r="EZO448" s="477"/>
      <c r="EZT448" s="477"/>
      <c r="EZW448" s="477"/>
      <c r="FAB448" s="477"/>
      <c r="FAE448" s="477"/>
      <c r="FAJ448" s="477"/>
      <c r="FAM448" s="477"/>
      <c r="FAR448" s="477"/>
      <c r="FAU448" s="477"/>
      <c r="FAZ448" s="477"/>
      <c r="FBC448" s="477"/>
      <c r="FBH448" s="477"/>
      <c r="FBK448" s="477"/>
      <c r="FBP448" s="477"/>
      <c r="FBS448" s="477"/>
      <c r="FBX448" s="477"/>
      <c r="FCA448" s="477"/>
      <c r="FCF448" s="477"/>
      <c r="FCI448" s="477"/>
      <c r="FCN448" s="477"/>
      <c r="FCQ448" s="477"/>
      <c r="FCV448" s="477"/>
      <c r="FCY448" s="477"/>
      <c r="FDD448" s="477"/>
      <c r="FDG448" s="477"/>
      <c r="FDL448" s="477"/>
      <c r="FDO448" s="477"/>
      <c r="FDT448" s="477"/>
      <c r="FDW448" s="477"/>
      <c r="FEB448" s="477"/>
      <c r="FEE448" s="477"/>
      <c r="FEJ448" s="477"/>
      <c r="FEM448" s="477"/>
      <c r="FER448" s="477"/>
      <c r="FEU448" s="477"/>
      <c r="FEZ448" s="477"/>
      <c r="FFC448" s="477"/>
      <c r="FFH448" s="477"/>
      <c r="FFK448" s="477"/>
      <c r="FFP448" s="477"/>
      <c r="FFS448" s="477"/>
      <c r="FFX448" s="477"/>
      <c r="FGA448" s="477"/>
      <c r="FGF448" s="477"/>
      <c r="FGI448" s="477"/>
      <c r="FGN448" s="477"/>
      <c r="FGQ448" s="477"/>
      <c r="FGV448" s="477"/>
      <c r="FGY448" s="477"/>
      <c r="FHD448" s="477"/>
      <c r="FHG448" s="477"/>
      <c r="FHL448" s="477"/>
      <c r="FHO448" s="477"/>
      <c r="FHT448" s="477"/>
      <c r="FHW448" s="477"/>
      <c r="FIB448" s="477"/>
      <c r="FIE448" s="477"/>
      <c r="FIJ448" s="477"/>
      <c r="FIM448" s="477"/>
      <c r="FIR448" s="477"/>
      <c r="FIU448" s="477"/>
      <c r="FIZ448" s="477"/>
      <c r="FJC448" s="477"/>
      <c r="FJH448" s="477"/>
      <c r="FJK448" s="477"/>
      <c r="FJP448" s="477"/>
      <c r="FJS448" s="477"/>
      <c r="FJX448" s="477"/>
      <c r="FKA448" s="477"/>
      <c r="FKF448" s="477"/>
      <c r="FKI448" s="477"/>
      <c r="FKN448" s="477"/>
      <c r="FKQ448" s="477"/>
      <c r="FKV448" s="477"/>
      <c r="FKY448" s="477"/>
      <c r="FLD448" s="477"/>
      <c r="FLG448" s="477"/>
      <c r="FLL448" s="477"/>
      <c r="FLO448" s="477"/>
      <c r="FLT448" s="477"/>
      <c r="FLW448" s="477"/>
      <c r="FMB448" s="477"/>
      <c r="FME448" s="477"/>
      <c r="FMJ448" s="477"/>
      <c r="FMM448" s="477"/>
      <c r="FMR448" s="477"/>
      <c r="FMU448" s="477"/>
      <c r="FMZ448" s="477"/>
      <c r="FNC448" s="477"/>
      <c r="FNH448" s="477"/>
      <c r="FNK448" s="477"/>
      <c r="FNP448" s="477"/>
      <c r="FNS448" s="477"/>
      <c r="FNX448" s="477"/>
      <c r="FOA448" s="477"/>
      <c r="FOF448" s="477"/>
      <c r="FOI448" s="477"/>
      <c r="FON448" s="477"/>
      <c r="FOQ448" s="477"/>
      <c r="FOV448" s="477"/>
      <c r="FOY448" s="477"/>
      <c r="FPD448" s="477"/>
      <c r="FPG448" s="477"/>
      <c r="FPL448" s="477"/>
      <c r="FPO448" s="477"/>
      <c r="FPT448" s="477"/>
      <c r="FPW448" s="477"/>
      <c r="FQB448" s="477"/>
      <c r="FQE448" s="477"/>
      <c r="FQJ448" s="477"/>
      <c r="FQM448" s="477"/>
      <c r="FQR448" s="477"/>
      <c r="FQU448" s="477"/>
      <c r="FQZ448" s="477"/>
      <c r="FRC448" s="477"/>
      <c r="FRH448" s="477"/>
      <c r="FRK448" s="477"/>
      <c r="FRP448" s="477"/>
      <c r="FRS448" s="477"/>
      <c r="FRX448" s="477"/>
      <c r="FSA448" s="477"/>
      <c r="FSF448" s="477"/>
      <c r="FSI448" s="477"/>
      <c r="FSN448" s="477"/>
      <c r="FSQ448" s="477"/>
      <c r="FSV448" s="477"/>
      <c r="FSY448" s="477"/>
      <c r="FTD448" s="477"/>
      <c r="FTG448" s="477"/>
      <c r="FTL448" s="477"/>
      <c r="FTO448" s="477"/>
      <c r="FTT448" s="477"/>
      <c r="FTW448" s="477"/>
      <c r="FUB448" s="477"/>
      <c r="FUE448" s="477"/>
      <c r="FUJ448" s="477"/>
      <c r="FUM448" s="477"/>
      <c r="FUR448" s="477"/>
      <c r="FUU448" s="477"/>
      <c r="FUZ448" s="477"/>
      <c r="FVC448" s="477"/>
      <c r="FVH448" s="477"/>
      <c r="FVK448" s="477"/>
      <c r="FVP448" s="477"/>
      <c r="FVS448" s="477"/>
      <c r="FVX448" s="477"/>
      <c r="FWA448" s="477"/>
      <c r="FWF448" s="477"/>
      <c r="FWI448" s="477"/>
      <c r="FWN448" s="477"/>
      <c r="FWQ448" s="477"/>
      <c r="FWV448" s="477"/>
      <c r="FWY448" s="477"/>
      <c r="FXD448" s="477"/>
      <c r="FXG448" s="477"/>
      <c r="FXL448" s="477"/>
      <c r="FXO448" s="477"/>
      <c r="FXT448" s="477"/>
      <c r="FXW448" s="477"/>
      <c r="FYB448" s="477"/>
      <c r="FYE448" s="477"/>
      <c r="FYJ448" s="477"/>
      <c r="FYM448" s="477"/>
      <c r="FYR448" s="477"/>
      <c r="FYU448" s="477"/>
      <c r="FYZ448" s="477"/>
      <c r="FZC448" s="477"/>
      <c r="FZH448" s="477"/>
      <c r="FZK448" s="477"/>
      <c r="FZP448" s="477"/>
      <c r="FZS448" s="477"/>
      <c r="FZX448" s="477"/>
      <c r="GAA448" s="477"/>
      <c r="GAF448" s="477"/>
      <c r="GAI448" s="477"/>
      <c r="GAN448" s="477"/>
      <c r="GAQ448" s="477"/>
      <c r="GAV448" s="477"/>
      <c r="GAY448" s="477"/>
      <c r="GBD448" s="477"/>
      <c r="GBG448" s="477"/>
      <c r="GBL448" s="477"/>
      <c r="GBO448" s="477"/>
      <c r="GBT448" s="477"/>
      <c r="GBW448" s="477"/>
      <c r="GCB448" s="477"/>
      <c r="GCE448" s="477"/>
      <c r="GCJ448" s="477"/>
      <c r="GCM448" s="477"/>
      <c r="GCR448" s="477"/>
      <c r="GCU448" s="477"/>
      <c r="GCZ448" s="477"/>
      <c r="GDC448" s="477"/>
      <c r="GDH448" s="477"/>
      <c r="GDK448" s="477"/>
      <c r="GDP448" s="477"/>
      <c r="GDS448" s="477"/>
      <c r="GDX448" s="477"/>
      <c r="GEA448" s="477"/>
      <c r="GEF448" s="477"/>
      <c r="GEI448" s="477"/>
      <c r="GEN448" s="477"/>
      <c r="GEQ448" s="477"/>
      <c r="GEV448" s="477"/>
      <c r="GEY448" s="477"/>
      <c r="GFD448" s="477"/>
      <c r="GFG448" s="477"/>
      <c r="GFL448" s="477"/>
      <c r="GFO448" s="477"/>
      <c r="GFT448" s="477"/>
      <c r="GFW448" s="477"/>
      <c r="GGB448" s="477"/>
      <c r="GGE448" s="477"/>
      <c r="GGJ448" s="477"/>
      <c r="GGM448" s="477"/>
      <c r="GGR448" s="477"/>
      <c r="GGU448" s="477"/>
      <c r="GGZ448" s="477"/>
      <c r="GHC448" s="477"/>
      <c r="GHH448" s="477"/>
      <c r="GHK448" s="477"/>
      <c r="GHP448" s="477"/>
      <c r="GHS448" s="477"/>
      <c r="GHX448" s="477"/>
      <c r="GIA448" s="477"/>
      <c r="GIF448" s="477"/>
      <c r="GII448" s="477"/>
      <c r="GIN448" s="477"/>
      <c r="GIQ448" s="477"/>
      <c r="GIV448" s="477"/>
      <c r="GIY448" s="477"/>
      <c r="GJD448" s="477"/>
      <c r="GJG448" s="477"/>
      <c r="GJL448" s="477"/>
      <c r="GJO448" s="477"/>
      <c r="GJT448" s="477"/>
      <c r="GJW448" s="477"/>
      <c r="GKB448" s="477"/>
      <c r="GKE448" s="477"/>
      <c r="GKJ448" s="477"/>
      <c r="GKM448" s="477"/>
      <c r="GKR448" s="477"/>
      <c r="GKU448" s="477"/>
      <c r="GKZ448" s="477"/>
      <c r="GLC448" s="477"/>
      <c r="GLH448" s="477"/>
      <c r="GLK448" s="477"/>
      <c r="GLP448" s="477"/>
      <c r="GLS448" s="477"/>
      <c r="GLX448" s="477"/>
      <c r="GMA448" s="477"/>
      <c r="GMF448" s="477"/>
      <c r="GMI448" s="477"/>
      <c r="GMN448" s="477"/>
      <c r="GMQ448" s="477"/>
      <c r="GMV448" s="477"/>
      <c r="GMY448" s="477"/>
      <c r="GND448" s="477"/>
      <c r="GNG448" s="477"/>
      <c r="GNL448" s="477"/>
      <c r="GNO448" s="477"/>
      <c r="GNT448" s="477"/>
      <c r="GNW448" s="477"/>
      <c r="GOB448" s="477"/>
      <c r="GOE448" s="477"/>
      <c r="GOJ448" s="477"/>
      <c r="GOM448" s="477"/>
      <c r="GOR448" s="477"/>
      <c r="GOU448" s="477"/>
      <c r="GOZ448" s="477"/>
      <c r="GPC448" s="477"/>
      <c r="GPH448" s="477"/>
      <c r="GPK448" s="477"/>
      <c r="GPP448" s="477"/>
      <c r="GPS448" s="477"/>
      <c r="GPX448" s="477"/>
      <c r="GQA448" s="477"/>
      <c r="GQF448" s="477"/>
      <c r="GQI448" s="477"/>
      <c r="GQN448" s="477"/>
      <c r="GQQ448" s="477"/>
      <c r="GQV448" s="477"/>
      <c r="GQY448" s="477"/>
      <c r="GRD448" s="477"/>
      <c r="GRG448" s="477"/>
      <c r="GRL448" s="477"/>
      <c r="GRO448" s="477"/>
      <c r="GRT448" s="477"/>
      <c r="GRW448" s="477"/>
      <c r="GSB448" s="477"/>
      <c r="GSE448" s="477"/>
      <c r="GSJ448" s="477"/>
      <c r="GSM448" s="477"/>
      <c r="GSR448" s="477"/>
      <c r="GSU448" s="477"/>
      <c r="GSZ448" s="477"/>
      <c r="GTC448" s="477"/>
      <c r="GTH448" s="477"/>
      <c r="GTK448" s="477"/>
      <c r="GTP448" s="477"/>
      <c r="GTS448" s="477"/>
      <c r="GTX448" s="477"/>
      <c r="GUA448" s="477"/>
      <c r="GUF448" s="477"/>
      <c r="GUI448" s="477"/>
      <c r="GUN448" s="477"/>
      <c r="GUQ448" s="477"/>
      <c r="GUV448" s="477"/>
      <c r="GUY448" s="477"/>
      <c r="GVD448" s="477"/>
      <c r="GVG448" s="477"/>
      <c r="GVL448" s="477"/>
      <c r="GVO448" s="477"/>
      <c r="GVT448" s="477"/>
      <c r="GVW448" s="477"/>
      <c r="GWB448" s="477"/>
      <c r="GWE448" s="477"/>
      <c r="GWJ448" s="477"/>
      <c r="GWM448" s="477"/>
      <c r="GWR448" s="477"/>
      <c r="GWU448" s="477"/>
      <c r="GWZ448" s="477"/>
      <c r="GXC448" s="477"/>
      <c r="GXH448" s="477"/>
      <c r="GXK448" s="477"/>
      <c r="GXP448" s="477"/>
      <c r="GXS448" s="477"/>
      <c r="GXX448" s="477"/>
      <c r="GYA448" s="477"/>
      <c r="GYF448" s="477"/>
      <c r="GYI448" s="477"/>
      <c r="GYN448" s="477"/>
      <c r="GYQ448" s="477"/>
      <c r="GYV448" s="477"/>
      <c r="GYY448" s="477"/>
      <c r="GZD448" s="477"/>
      <c r="GZG448" s="477"/>
      <c r="GZL448" s="477"/>
      <c r="GZO448" s="477"/>
      <c r="GZT448" s="477"/>
      <c r="GZW448" s="477"/>
      <c r="HAB448" s="477"/>
      <c r="HAE448" s="477"/>
      <c r="HAJ448" s="477"/>
      <c r="HAM448" s="477"/>
      <c r="HAR448" s="477"/>
      <c r="HAU448" s="477"/>
      <c r="HAZ448" s="477"/>
      <c r="HBC448" s="477"/>
      <c r="HBH448" s="477"/>
      <c r="HBK448" s="477"/>
      <c r="HBP448" s="477"/>
      <c r="HBS448" s="477"/>
      <c r="HBX448" s="477"/>
      <c r="HCA448" s="477"/>
      <c r="HCF448" s="477"/>
      <c r="HCI448" s="477"/>
      <c r="HCN448" s="477"/>
      <c r="HCQ448" s="477"/>
      <c r="HCV448" s="477"/>
      <c r="HCY448" s="477"/>
      <c r="HDD448" s="477"/>
      <c r="HDG448" s="477"/>
      <c r="HDL448" s="477"/>
      <c r="HDO448" s="477"/>
      <c r="HDT448" s="477"/>
      <c r="HDW448" s="477"/>
      <c r="HEB448" s="477"/>
      <c r="HEE448" s="477"/>
      <c r="HEJ448" s="477"/>
      <c r="HEM448" s="477"/>
      <c r="HER448" s="477"/>
      <c r="HEU448" s="477"/>
      <c r="HEZ448" s="477"/>
      <c r="HFC448" s="477"/>
      <c r="HFH448" s="477"/>
      <c r="HFK448" s="477"/>
      <c r="HFP448" s="477"/>
      <c r="HFS448" s="477"/>
      <c r="HFX448" s="477"/>
      <c r="HGA448" s="477"/>
      <c r="HGF448" s="477"/>
      <c r="HGI448" s="477"/>
      <c r="HGN448" s="477"/>
      <c r="HGQ448" s="477"/>
      <c r="HGV448" s="477"/>
      <c r="HGY448" s="477"/>
      <c r="HHD448" s="477"/>
      <c r="HHG448" s="477"/>
      <c r="HHL448" s="477"/>
      <c r="HHO448" s="477"/>
      <c r="HHT448" s="477"/>
      <c r="HHW448" s="477"/>
      <c r="HIB448" s="477"/>
      <c r="HIE448" s="477"/>
      <c r="HIJ448" s="477"/>
      <c r="HIM448" s="477"/>
      <c r="HIR448" s="477"/>
      <c r="HIU448" s="477"/>
      <c r="HIZ448" s="477"/>
      <c r="HJC448" s="477"/>
      <c r="HJH448" s="477"/>
      <c r="HJK448" s="477"/>
      <c r="HJP448" s="477"/>
      <c r="HJS448" s="477"/>
      <c r="HJX448" s="477"/>
      <c r="HKA448" s="477"/>
      <c r="HKF448" s="477"/>
      <c r="HKI448" s="477"/>
      <c r="HKN448" s="477"/>
      <c r="HKQ448" s="477"/>
      <c r="HKV448" s="477"/>
      <c r="HKY448" s="477"/>
      <c r="HLD448" s="477"/>
      <c r="HLG448" s="477"/>
      <c r="HLL448" s="477"/>
      <c r="HLO448" s="477"/>
      <c r="HLT448" s="477"/>
      <c r="HLW448" s="477"/>
      <c r="HMB448" s="477"/>
      <c r="HME448" s="477"/>
      <c r="HMJ448" s="477"/>
      <c r="HMM448" s="477"/>
      <c r="HMR448" s="477"/>
      <c r="HMU448" s="477"/>
      <c r="HMZ448" s="477"/>
      <c r="HNC448" s="477"/>
      <c r="HNH448" s="477"/>
      <c r="HNK448" s="477"/>
      <c r="HNP448" s="477"/>
      <c r="HNS448" s="477"/>
      <c r="HNX448" s="477"/>
      <c r="HOA448" s="477"/>
      <c r="HOF448" s="477"/>
      <c r="HOI448" s="477"/>
      <c r="HON448" s="477"/>
      <c r="HOQ448" s="477"/>
      <c r="HOV448" s="477"/>
      <c r="HOY448" s="477"/>
      <c r="HPD448" s="477"/>
      <c r="HPG448" s="477"/>
      <c r="HPL448" s="477"/>
      <c r="HPO448" s="477"/>
      <c r="HPT448" s="477"/>
      <c r="HPW448" s="477"/>
      <c r="HQB448" s="477"/>
      <c r="HQE448" s="477"/>
      <c r="HQJ448" s="477"/>
      <c r="HQM448" s="477"/>
      <c r="HQR448" s="477"/>
      <c r="HQU448" s="477"/>
      <c r="HQZ448" s="477"/>
      <c r="HRC448" s="477"/>
      <c r="HRH448" s="477"/>
      <c r="HRK448" s="477"/>
      <c r="HRP448" s="477"/>
      <c r="HRS448" s="477"/>
      <c r="HRX448" s="477"/>
      <c r="HSA448" s="477"/>
      <c r="HSF448" s="477"/>
      <c r="HSI448" s="477"/>
      <c r="HSN448" s="477"/>
      <c r="HSQ448" s="477"/>
      <c r="HSV448" s="477"/>
      <c r="HSY448" s="477"/>
      <c r="HTD448" s="477"/>
      <c r="HTG448" s="477"/>
      <c r="HTL448" s="477"/>
      <c r="HTO448" s="477"/>
      <c r="HTT448" s="477"/>
      <c r="HTW448" s="477"/>
      <c r="HUB448" s="477"/>
      <c r="HUE448" s="477"/>
      <c r="HUJ448" s="477"/>
      <c r="HUM448" s="477"/>
      <c r="HUR448" s="477"/>
      <c r="HUU448" s="477"/>
      <c r="HUZ448" s="477"/>
      <c r="HVC448" s="477"/>
      <c r="HVH448" s="477"/>
      <c r="HVK448" s="477"/>
      <c r="HVP448" s="477"/>
      <c r="HVS448" s="477"/>
      <c r="HVX448" s="477"/>
      <c r="HWA448" s="477"/>
      <c r="HWF448" s="477"/>
      <c r="HWI448" s="477"/>
      <c r="HWN448" s="477"/>
      <c r="HWQ448" s="477"/>
      <c r="HWV448" s="477"/>
      <c r="HWY448" s="477"/>
      <c r="HXD448" s="477"/>
      <c r="HXG448" s="477"/>
      <c r="HXL448" s="477"/>
      <c r="HXO448" s="477"/>
      <c r="HXT448" s="477"/>
      <c r="HXW448" s="477"/>
      <c r="HYB448" s="477"/>
      <c r="HYE448" s="477"/>
      <c r="HYJ448" s="477"/>
      <c r="HYM448" s="477"/>
      <c r="HYR448" s="477"/>
      <c r="HYU448" s="477"/>
      <c r="HYZ448" s="477"/>
      <c r="HZC448" s="477"/>
      <c r="HZH448" s="477"/>
      <c r="HZK448" s="477"/>
      <c r="HZP448" s="477"/>
      <c r="HZS448" s="477"/>
      <c r="HZX448" s="477"/>
      <c r="IAA448" s="477"/>
      <c r="IAF448" s="477"/>
      <c r="IAI448" s="477"/>
      <c r="IAN448" s="477"/>
      <c r="IAQ448" s="477"/>
      <c r="IAV448" s="477"/>
      <c r="IAY448" s="477"/>
      <c r="IBD448" s="477"/>
      <c r="IBG448" s="477"/>
      <c r="IBL448" s="477"/>
      <c r="IBO448" s="477"/>
      <c r="IBT448" s="477"/>
      <c r="IBW448" s="477"/>
      <c r="ICB448" s="477"/>
      <c r="ICE448" s="477"/>
      <c r="ICJ448" s="477"/>
      <c r="ICM448" s="477"/>
      <c r="ICR448" s="477"/>
      <c r="ICU448" s="477"/>
      <c r="ICZ448" s="477"/>
      <c r="IDC448" s="477"/>
      <c r="IDH448" s="477"/>
      <c r="IDK448" s="477"/>
      <c r="IDP448" s="477"/>
      <c r="IDS448" s="477"/>
      <c r="IDX448" s="477"/>
      <c r="IEA448" s="477"/>
      <c r="IEF448" s="477"/>
      <c r="IEI448" s="477"/>
      <c r="IEN448" s="477"/>
      <c r="IEQ448" s="477"/>
      <c r="IEV448" s="477"/>
      <c r="IEY448" s="477"/>
      <c r="IFD448" s="477"/>
      <c r="IFG448" s="477"/>
      <c r="IFL448" s="477"/>
      <c r="IFO448" s="477"/>
      <c r="IFT448" s="477"/>
      <c r="IFW448" s="477"/>
      <c r="IGB448" s="477"/>
      <c r="IGE448" s="477"/>
      <c r="IGJ448" s="477"/>
      <c r="IGM448" s="477"/>
      <c r="IGR448" s="477"/>
      <c r="IGU448" s="477"/>
      <c r="IGZ448" s="477"/>
      <c r="IHC448" s="477"/>
      <c r="IHH448" s="477"/>
      <c r="IHK448" s="477"/>
      <c r="IHP448" s="477"/>
      <c r="IHS448" s="477"/>
      <c r="IHX448" s="477"/>
      <c r="IIA448" s="477"/>
      <c r="IIF448" s="477"/>
      <c r="III448" s="477"/>
      <c r="IIN448" s="477"/>
      <c r="IIQ448" s="477"/>
      <c r="IIV448" s="477"/>
      <c r="IIY448" s="477"/>
      <c r="IJD448" s="477"/>
      <c r="IJG448" s="477"/>
      <c r="IJL448" s="477"/>
      <c r="IJO448" s="477"/>
      <c r="IJT448" s="477"/>
      <c r="IJW448" s="477"/>
      <c r="IKB448" s="477"/>
      <c r="IKE448" s="477"/>
      <c r="IKJ448" s="477"/>
      <c r="IKM448" s="477"/>
      <c r="IKR448" s="477"/>
      <c r="IKU448" s="477"/>
      <c r="IKZ448" s="477"/>
      <c r="ILC448" s="477"/>
      <c r="ILH448" s="477"/>
      <c r="ILK448" s="477"/>
      <c r="ILP448" s="477"/>
      <c r="ILS448" s="477"/>
      <c r="ILX448" s="477"/>
      <c r="IMA448" s="477"/>
      <c r="IMF448" s="477"/>
      <c r="IMI448" s="477"/>
      <c r="IMN448" s="477"/>
      <c r="IMQ448" s="477"/>
      <c r="IMV448" s="477"/>
      <c r="IMY448" s="477"/>
      <c r="IND448" s="477"/>
      <c r="ING448" s="477"/>
      <c r="INL448" s="477"/>
      <c r="INO448" s="477"/>
      <c r="INT448" s="477"/>
      <c r="INW448" s="477"/>
      <c r="IOB448" s="477"/>
      <c r="IOE448" s="477"/>
      <c r="IOJ448" s="477"/>
      <c r="IOM448" s="477"/>
      <c r="IOR448" s="477"/>
      <c r="IOU448" s="477"/>
      <c r="IOZ448" s="477"/>
      <c r="IPC448" s="477"/>
      <c r="IPH448" s="477"/>
      <c r="IPK448" s="477"/>
      <c r="IPP448" s="477"/>
      <c r="IPS448" s="477"/>
      <c r="IPX448" s="477"/>
      <c r="IQA448" s="477"/>
      <c r="IQF448" s="477"/>
      <c r="IQI448" s="477"/>
      <c r="IQN448" s="477"/>
      <c r="IQQ448" s="477"/>
      <c r="IQV448" s="477"/>
      <c r="IQY448" s="477"/>
      <c r="IRD448" s="477"/>
      <c r="IRG448" s="477"/>
      <c r="IRL448" s="477"/>
      <c r="IRO448" s="477"/>
      <c r="IRT448" s="477"/>
      <c r="IRW448" s="477"/>
      <c r="ISB448" s="477"/>
      <c r="ISE448" s="477"/>
      <c r="ISJ448" s="477"/>
      <c r="ISM448" s="477"/>
      <c r="ISR448" s="477"/>
      <c r="ISU448" s="477"/>
      <c r="ISZ448" s="477"/>
      <c r="ITC448" s="477"/>
      <c r="ITH448" s="477"/>
      <c r="ITK448" s="477"/>
      <c r="ITP448" s="477"/>
      <c r="ITS448" s="477"/>
      <c r="ITX448" s="477"/>
      <c r="IUA448" s="477"/>
      <c r="IUF448" s="477"/>
      <c r="IUI448" s="477"/>
      <c r="IUN448" s="477"/>
      <c r="IUQ448" s="477"/>
      <c r="IUV448" s="477"/>
      <c r="IUY448" s="477"/>
      <c r="IVD448" s="477"/>
      <c r="IVG448" s="477"/>
      <c r="IVL448" s="477"/>
      <c r="IVO448" s="477"/>
      <c r="IVT448" s="477"/>
      <c r="IVW448" s="477"/>
      <c r="IWB448" s="477"/>
      <c r="IWE448" s="477"/>
      <c r="IWJ448" s="477"/>
      <c r="IWM448" s="477"/>
      <c r="IWR448" s="477"/>
      <c r="IWU448" s="477"/>
      <c r="IWZ448" s="477"/>
      <c r="IXC448" s="477"/>
      <c r="IXH448" s="477"/>
      <c r="IXK448" s="477"/>
      <c r="IXP448" s="477"/>
      <c r="IXS448" s="477"/>
      <c r="IXX448" s="477"/>
      <c r="IYA448" s="477"/>
      <c r="IYF448" s="477"/>
      <c r="IYI448" s="477"/>
      <c r="IYN448" s="477"/>
      <c r="IYQ448" s="477"/>
      <c r="IYV448" s="477"/>
      <c r="IYY448" s="477"/>
      <c r="IZD448" s="477"/>
      <c r="IZG448" s="477"/>
      <c r="IZL448" s="477"/>
      <c r="IZO448" s="477"/>
      <c r="IZT448" s="477"/>
      <c r="IZW448" s="477"/>
      <c r="JAB448" s="477"/>
      <c r="JAE448" s="477"/>
      <c r="JAJ448" s="477"/>
      <c r="JAM448" s="477"/>
      <c r="JAR448" s="477"/>
      <c r="JAU448" s="477"/>
      <c r="JAZ448" s="477"/>
      <c r="JBC448" s="477"/>
      <c r="JBH448" s="477"/>
      <c r="JBK448" s="477"/>
      <c r="JBP448" s="477"/>
      <c r="JBS448" s="477"/>
      <c r="JBX448" s="477"/>
      <c r="JCA448" s="477"/>
      <c r="JCF448" s="477"/>
      <c r="JCI448" s="477"/>
      <c r="JCN448" s="477"/>
      <c r="JCQ448" s="477"/>
      <c r="JCV448" s="477"/>
      <c r="JCY448" s="477"/>
      <c r="JDD448" s="477"/>
      <c r="JDG448" s="477"/>
      <c r="JDL448" s="477"/>
      <c r="JDO448" s="477"/>
      <c r="JDT448" s="477"/>
      <c r="JDW448" s="477"/>
      <c r="JEB448" s="477"/>
      <c r="JEE448" s="477"/>
      <c r="JEJ448" s="477"/>
      <c r="JEM448" s="477"/>
      <c r="JER448" s="477"/>
      <c r="JEU448" s="477"/>
      <c r="JEZ448" s="477"/>
      <c r="JFC448" s="477"/>
      <c r="JFH448" s="477"/>
      <c r="JFK448" s="477"/>
      <c r="JFP448" s="477"/>
      <c r="JFS448" s="477"/>
      <c r="JFX448" s="477"/>
      <c r="JGA448" s="477"/>
      <c r="JGF448" s="477"/>
      <c r="JGI448" s="477"/>
      <c r="JGN448" s="477"/>
      <c r="JGQ448" s="477"/>
      <c r="JGV448" s="477"/>
      <c r="JGY448" s="477"/>
      <c r="JHD448" s="477"/>
      <c r="JHG448" s="477"/>
      <c r="JHL448" s="477"/>
      <c r="JHO448" s="477"/>
      <c r="JHT448" s="477"/>
      <c r="JHW448" s="477"/>
      <c r="JIB448" s="477"/>
      <c r="JIE448" s="477"/>
      <c r="JIJ448" s="477"/>
      <c r="JIM448" s="477"/>
      <c r="JIR448" s="477"/>
      <c r="JIU448" s="477"/>
      <c r="JIZ448" s="477"/>
      <c r="JJC448" s="477"/>
      <c r="JJH448" s="477"/>
      <c r="JJK448" s="477"/>
      <c r="JJP448" s="477"/>
      <c r="JJS448" s="477"/>
      <c r="JJX448" s="477"/>
      <c r="JKA448" s="477"/>
      <c r="JKF448" s="477"/>
      <c r="JKI448" s="477"/>
      <c r="JKN448" s="477"/>
      <c r="JKQ448" s="477"/>
      <c r="JKV448" s="477"/>
      <c r="JKY448" s="477"/>
      <c r="JLD448" s="477"/>
      <c r="JLG448" s="477"/>
      <c r="JLL448" s="477"/>
      <c r="JLO448" s="477"/>
      <c r="JLT448" s="477"/>
      <c r="JLW448" s="477"/>
      <c r="JMB448" s="477"/>
      <c r="JME448" s="477"/>
      <c r="JMJ448" s="477"/>
      <c r="JMM448" s="477"/>
      <c r="JMR448" s="477"/>
      <c r="JMU448" s="477"/>
      <c r="JMZ448" s="477"/>
      <c r="JNC448" s="477"/>
      <c r="JNH448" s="477"/>
      <c r="JNK448" s="477"/>
      <c r="JNP448" s="477"/>
      <c r="JNS448" s="477"/>
      <c r="JNX448" s="477"/>
      <c r="JOA448" s="477"/>
      <c r="JOF448" s="477"/>
      <c r="JOI448" s="477"/>
      <c r="JON448" s="477"/>
      <c r="JOQ448" s="477"/>
      <c r="JOV448" s="477"/>
      <c r="JOY448" s="477"/>
      <c r="JPD448" s="477"/>
      <c r="JPG448" s="477"/>
      <c r="JPL448" s="477"/>
      <c r="JPO448" s="477"/>
      <c r="JPT448" s="477"/>
      <c r="JPW448" s="477"/>
      <c r="JQB448" s="477"/>
      <c r="JQE448" s="477"/>
      <c r="JQJ448" s="477"/>
      <c r="JQM448" s="477"/>
      <c r="JQR448" s="477"/>
      <c r="JQU448" s="477"/>
      <c r="JQZ448" s="477"/>
      <c r="JRC448" s="477"/>
      <c r="JRH448" s="477"/>
      <c r="JRK448" s="477"/>
      <c r="JRP448" s="477"/>
      <c r="JRS448" s="477"/>
      <c r="JRX448" s="477"/>
      <c r="JSA448" s="477"/>
      <c r="JSF448" s="477"/>
      <c r="JSI448" s="477"/>
      <c r="JSN448" s="477"/>
      <c r="JSQ448" s="477"/>
      <c r="JSV448" s="477"/>
      <c r="JSY448" s="477"/>
      <c r="JTD448" s="477"/>
      <c r="JTG448" s="477"/>
      <c r="JTL448" s="477"/>
      <c r="JTO448" s="477"/>
      <c r="JTT448" s="477"/>
      <c r="JTW448" s="477"/>
      <c r="JUB448" s="477"/>
      <c r="JUE448" s="477"/>
      <c r="JUJ448" s="477"/>
      <c r="JUM448" s="477"/>
      <c r="JUR448" s="477"/>
      <c r="JUU448" s="477"/>
      <c r="JUZ448" s="477"/>
      <c r="JVC448" s="477"/>
      <c r="JVH448" s="477"/>
      <c r="JVK448" s="477"/>
      <c r="JVP448" s="477"/>
      <c r="JVS448" s="477"/>
      <c r="JVX448" s="477"/>
      <c r="JWA448" s="477"/>
      <c r="JWF448" s="477"/>
      <c r="JWI448" s="477"/>
      <c r="JWN448" s="477"/>
      <c r="JWQ448" s="477"/>
      <c r="JWV448" s="477"/>
      <c r="JWY448" s="477"/>
      <c r="JXD448" s="477"/>
      <c r="JXG448" s="477"/>
      <c r="JXL448" s="477"/>
      <c r="JXO448" s="477"/>
      <c r="JXT448" s="477"/>
      <c r="JXW448" s="477"/>
      <c r="JYB448" s="477"/>
      <c r="JYE448" s="477"/>
      <c r="JYJ448" s="477"/>
      <c r="JYM448" s="477"/>
      <c r="JYR448" s="477"/>
      <c r="JYU448" s="477"/>
      <c r="JYZ448" s="477"/>
      <c r="JZC448" s="477"/>
      <c r="JZH448" s="477"/>
      <c r="JZK448" s="477"/>
      <c r="JZP448" s="477"/>
      <c r="JZS448" s="477"/>
      <c r="JZX448" s="477"/>
      <c r="KAA448" s="477"/>
      <c r="KAF448" s="477"/>
      <c r="KAI448" s="477"/>
      <c r="KAN448" s="477"/>
      <c r="KAQ448" s="477"/>
      <c r="KAV448" s="477"/>
      <c r="KAY448" s="477"/>
      <c r="KBD448" s="477"/>
      <c r="KBG448" s="477"/>
      <c r="KBL448" s="477"/>
      <c r="KBO448" s="477"/>
      <c r="KBT448" s="477"/>
      <c r="KBW448" s="477"/>
      <c r="KCB448" s="477"/>
      <c r="KCE448" s="477"/>
      <c r="KCJ448" s="477"/>
      <c r="KCM448" s="477"/>
      <c r="KCR448" s="477"/>
      <c r="KCU448" s="477"/>
      <c r="KCZ448" s="477"/>
      <c r="KDC448" s="477"/>
      <c r="KDH448" s="477"/>
      <c r="KDK448" s="477"/>
      <c r="KDP448" s="477"/>
      <c r="KDS448" s="477"/>
      <c r="KDX448" s="477"/>
      <c r="KEA448" s="477"/>
      <c r="KEF448" s="477"/>
      <c r="KEI448" s="477"/>
      <c r="KEN448" s="477"/>
      <c r="KEQ448" s="477"/>
      <c r="KEV448" s="477"/>
      <c r="KEY448" s="477"/>
      <c r="KFD448" s="477"/>
      <c r="KFG448" s="477"/>
      <c r="KFL448" s="477"/>
      <c r="KFO448" s="477"/>
      <c r="KFT448" s="477"/>
      <c r="KFW448" s="477"/>
      <c r="KGB448" s="477"/>
      <c r="KGE448" s="477"/>
      <c r="KGJ448" s="477"/>
      <c r="KGM448" s="477"/>
      <c r="KGR448" s="477"/>
      <c r="KGU448" s="477"/>
      <c r="KGZ448" s="477"/>
      <c r="KHC448" s="477"/>
      <c r="KHH448" s="477"/>
      <c r="KHK448" s="477"/>
      <c r="KHP448" s="477"/>
      <c r="KHS448" s="477"/>
      <c r="KHX448" s="477"/>
      <c r="KIA448" s="477"/>
      <c r="KIF448" s="477"/>
      <c r="KII448" s="477"/>
      <c r="KIN448" s="477"/>
      <c r="KIQ448" s="477"/>
      <c r="KIV448" s="477"/>
      <c r="KIY448" s="477"/>
      <c r="KJD448" s="477"/>
      <c r="KJG448" s="477"/>
      <c r="KJL448" s="477"/>
      <c r="KJO448" s="477"/>
      <c r="KJT448" s="477"/>
      <c r="KJW448" s="477"/>
      <c r="KKB448" s="477"/>
      <c r="KKE448" s="477"/>
      <c r="KKJ448" s="477"/>
      <c r="KKM448" s="477"/>
      <c r="KKR448" s="477"/>
      <c r="KKU448" s="477"/>
      <c r="KKZ448" s="477"/>
      <c r="KLC448" s="477"/>
      <c r="KLH448" s="477"/>
      <c r="KLK448" s="477"/>
      <c r="KLP448" s="477"/>
      <c r="KLS448" s="477"/>
      <c r="KLX448" s="477"/>
      <c r="KMA448" s="477"/>
      <c r="KMF448" s="477"/>
      <c r="KMI448" s="477"/>
      <c r="KMN448" s="477"/>
      <c r="KMQ448" s="477"/>
      <c r="KMV448" s="477"/>
      <c r="KMY448" s="477"/>
      <c r="KND448" s="477"/>
      <c r="KNG448" s="477"/>
      <c r="KNL448" s="477"/>
      <c r="KNO448" s="477"/>
      <c r="KNT448" s="477"/>
      <c r="KNW448" s="477"/>
      <c r="KOB448" s="477"/>
      <c r="KOE448" s="477"/>
      <c r="KOJ448" s="477"/>
      <c r="KOM448" s="477"/>
      <c r="KOR448" s="477"/>
      <c r="KOU448" s="477"/>
      <c r="KOZ448" s="477"/>
      <c r="KPC448" s="477"/>
      <c r="KPH448" s="477"/>
      <c r="KPK448" s="477"/>
      <c r="KPP448" s="477"/>
      <c r="KPS448" s="477"/>
      <c r="KPX448" s="477"/>
      <c r="KQA448" s="477"/>
      <c r="KQF448" s="477"/>
      <c r="KQI448" s="477"/>
      <c r="KQN448" s="477"/>
      <c r="KQQ448" s="477"/>
      <c r="KQV448" s="477"/>
      <c r="KQY448" s="477"/>
      <c r="KRD448" s="477"/>
      <c r="KRG448" s="477"/>
      <c r="KRL448" s="477"/>
      <c r="KRO448" s="477"/>
      <c r="KRT448" s="477"/>
      <c r="KRW448" s="477"/>
      <c r="KSB448" s="477"/>
      <c r="KSE448" s="477"/>
      <c r="KSJ448" s="477"/>
      <c r="KSM448" s="477"/>
      <c r="KSR448" s="477"/>
      <c r="KSU448" s="477"/>
      <c r="KSZ448" s="477"/>
      <c r="KTC448" s="477"/>
      <c r="KTH448" s="477"/>
      <c r="KTK448" s="477"/>
      <c r="KTP448" s="477"/>
      <c r="KTS448" s="477"/>
      <c r="KTX448" s="477"/>
      <c r="KUA448" s="477"/>
      <c r="KUF448" s="477"/>
      <c r="KUI448" s="477"/>
      <c r="KUN448" s="477"/>
      <c r="KUQ448" s="477"/>
      <c r="KUV448" s="477"/>
      <c r="KUY448" s="477"/>
      <c r="KVD448" s="477"/>
      <c r="KVG448" s="477"/>
      <c r="KVL448" s="477"/>
      <c r="KVO448" s="477"/>
      <c r="KVT448" s="477"/>
      <c r="KVW448" s="477"/>
      <c r="KWB448" s="477"/>
      <c r="KWE448" s="477"/>
      <c r="KWJ448" s="477"/>
      <c r="KWM448" s="477"/>
      <c r="KWR448" s="477"/>
      <c r="KWU448" s="477"/>
      <c r="KWZ448" s="477"/>
      <c r="KXC448" s="477"/>
      <c r="KXH448" s="477"/>
      <c r="KXK448" s="477"/>
      <c r="KXP448" s="477"/>
      <c r="KXS448" s="477"/>
      <c r="KXX448" s="477"/>
      <c r="KYA448" s="477"/>
      <c r="KYF448" s="477"/>
      <c r="KYI448" s="477"/>
      <c r="KYN448" s="477"/>
      <c r="KYQ448" s="477"/>
      <c r="KYV448" s="477"/>
      <c r="KYY448" s="477"/>
      <c r="KZD448" s="477"/>
      <c r="KZG448" s="477"/>
      <c r="KZL448" s="477"/>
      <c r="KZO448" s="477"/>
      <c r="KZT448" s="477"/>
      <c r="KZW448" s="477"/>
      <c r="LAB448" s="477"/>
      <c r="LAE448" s="477"/>
      <c r="LAJ448" s="477"/>
      <c r="LAM448" s="477"/>
      <c r="LAR448" s="477"/>
      <c r="LAU448" s="477"/>
      <c r="LAZ448" s="477"/>
      <c r="LBC448" s="477"/>
      <c r="LBH448" s="477"/>
      <c r="LBK448" s="477"/>
      <c r="LBP448" s="477"/>
      <c r="LBS448" s="477"/>
      <c r="LBX448" s="477"/>
      <c r="LCA448" s="477"/>
      <c r="LCF448" s="477"/>
      <c r="LCI448" s="477"/>
      <c r="LCN448" s="477"/>
      <c r="LCQ448" s="477"/>
      <c r="LCV448" s="477"/>
      <c r="LCY448" s="477"/>
      <c r="LDD448" s="477"/>
      <c r="LDG448" s="477"/>
      <c r="LDL448" s="477"/>
      <c r="LDO448" s="477"/>
      <c r="LDT448" s="477"/>
      <c r="LDW448" s="477"/>
      <c r="LEB448" s="477"/>
      <c r="LEE448" s="477"/>
      <c r="LEJ448" s="477"/>
      <c r="LEM448" s="477"/>
      <c r="LER448" s="477"/>
      <c r="LEU448" s="477"/>
      <c r="LEZ448" s="477"/>
      <c r="LFC448" s="477"/>
      <c r="LFH448" s="477"/>
      <c r="LFK448" s="477"/>
      <c r="LFP448" s="477"/>
      <c r="LFS448" s="477"/>
      <c r="LFX448" s="477"/>
      <c r="LGA448" s="477"/>
      <c r="LGF448" s="477"/>
      <c r="LGI448" s="477"/>
      <c r="LGN448" s="477"/>
      <c r="LGQ448" s="477"/>
      <c r="LGV448" s="477"/>
      <c r="LGY448" s="477"/>
      <c r="LHD448" s="477"/>
      <c r="LHG448" s="477"/>
      <c r="LHL448" s="477"/>
      <c r="LHO448" s="477"/>
      <c r="LHT448" s="477"/>
      <c r="LHW448" s="477"/>
      <c r="LIB448" s="477"/>
      <c r="LIE448" s="477"/>
      <c r="LIJ448" s="477"/>
      <c r="LIM448" s="477"/>
      <c r="LIR448" s="477"/>
      <c r="LIU448" s="477"/>
      <c r="LIZ448" s="477"/>
      <c r="LJC448" s="477"/>
      <c r="LJH448" s="477"/>
      <c r="LJK448" s="477"/>
      <c r="LJP448" s="477"/>
      <c r="LJS448" s="477"/>
      <c r="LJX448" s="477"/>
      <c r="LKA448" s="477"/>
      <c r="LKF448" s="477"/>
      <c r="LKI448" s="477"/>
      <c r="LKN448" s="477"/>
      <c r="LKQ448" s="477"/>
      <c r="LKV448" s="477"/>
      <c r="LKY448" s="477"/>
      <c r="LLD448" s="477"/>
      <c r="LLG448" s="477"/>
      <c r="LLL448" s="477"/>
      <c r="LLO448" s="477"/>
      <c r="LLT448" s="477"/>
      <c r="LLW448" s="477"/>
      <c r="LMB448" s="477"/>
      <c r="LME448" s="477"/>
      <c r="LMJ448" s="477"/>
      <c r="LMM448" s="477"/>
      <c r="LMR448" s="477"/>
      <c r="LMU448" s="477"/>
      <c r="LMZ448" s="477"/>
      <c r="LNC448" s="477"/>
      <c r="LNH448" s="477"/>
      <c r="LNK448" s="477"/>
      <c r="LNP448" s="477"/>
      <c r="LNS448" s="477"/>
      <c r="LNX448" s="477"/>
      <c r="LOA448" s="477"/>
      <c r="LOF448" s="477"/>
      <c r="LOI448" s="477"/>
      <c r="LON448" s="477"/>
      <c r="LOQ448" s="477"/>
      <c r="LOV448" s="477"/>
      <c r="LOY448" s="477"/>
      <c r="LPD448" s="477"/>
      <c r="LPG448" s="477"/>
      <c r="LPL448" s="477"/>
      <c r="LPO448" s="477"/>
      <c r="LPT448" s="477"/>
      <c r="LPW448" s="477"/>
      <c r="LQB448" s="477"/>
      <c r="LQE448" s="477"/>
      <c r="LQJ448" s="477"/>
      <c r="LQM448" s="477"/>
      <c r="LQR448" s="477"/>
      <c r="LQU448" s="477"/>
      <c r="LQZ448" s="477"/>
      <c r="LRC448" s="477"/>
      <c r="LRH448" s="477"/>
      <c r="LRK448" s="477"/>
      <c r="LRP448" s="477"/>
      <c r="LRS448" s="477"/>
      <c r="LRX448" s="477"/>
      <c r="LSA448" s="477"/>
      <c r="LSF448" s="477"/>
      <c r="LSI448" s="477"/>
      <c r="LSN448" s="477"/>
      <c r="LSQ448" s="477"/>
      <c r="LSV448" s="477"/>
      <c r="LSY448" s="477"/>
      <c r="LTD448" s="477"/>
      <c r="LTG448" s="477"/>
      <c r="LTL448" s="477"/>
      <c r="LTO448" s="477"/>
      <c r="LTT448" s="477"/>
      <c r="LTW448" s="477"/>
      <c r="LUB448" s="477"/>
      <c r="LUE448" s="477"/>
      <c r="LUJ448" s="477"/>
      <c r="LUM448" s="477"/>
      <c r="LUR448" s="477"/>
      <c r="LUU448" s="477"/>
      <c r="LUZ448" s="477"/>
      <c r="LVC448" s="477"/>
      <c r="LVH448" s="477"/>
      <c r="LVK448" s="477"/>
      <c r="LVP448" s="477"/>
      <c r="LVS448" s="477"/>
      <c r="LVX448" s="477"/>
      <c r="LWA448" s="477"/>
      <c r="LWF448" s="477"/>
      <c r="LWI448" s="477"/>
      <c r="LWN448" s="477"/>
      <c r="LWQ448" s="477"/>
      <c r="LWV448" s="477"/>
      <c r="LWY448" s="477"/>
      <c r="LXD448" s="477"/>
      <c r="LXG448" s="477"/>
      <c r="LXL448" s="477"/>
      <c r="LXO448" s="477"/>
      <c r="LXT448" s="477"/>
      <c r="LXW448" s="477"/>
      <c r="LYB448" s="477"/>
      <c r="LYE448" s="477"/>
      <c r="LYJ448" s="477"/>
      <c r="LYM448" s="477"/>
      <c r="LYR448" s="477"/>
      <c r="LYU448" s="477"/>
      <c r="LYZ448" s="477"/>
      <c r="LZC448" s="477"/>
      <c r="LZH448" s="477"/>
      <c r="LZK448" s="477"/>
      <c r="LZP448" s="477"/>
      <c r="LZS448" s="477"/>
      <c r="LZX448" s="477"/>
      <c r="MAA448" s="477"/>
      <c r="MAF448" s="477"/>
      <c r="MAI448" s="477"/>
      <c r="MAN448" s="477"/>
      <c r="MAQ448" s="477"/>
      <c r="MAV448" s="477"/>
      <c r="MAY448" s="477"/>
      <c r="MBD448" s="477"/>
      <c r="MBG448" s="477"/>
      <c r="MBL448" s="477"/>
      <c r="MBO448" s="477"/>
      <c r="MBT448" s="477"/>
      <c r="MBW448" s="477"/>
      <c r="MCB448" s="477"/>
      <c r="MCE448" s="477"/>
      <c r="MCJ448" s="477"/>
      <c r="MCM448" s="477"/>
      <c r="MCR448" s="477"/>
      <c r="MCU448" s="477"/>
      <c r="MCZ448" s="477"/>
      <c r="MDC448" s="477"/>
      <c r="MDH448" s="477"/>
      <c r="MDK448" s="477"/>
      <c r="MDP448" s="477"/>
      <c r="MDS448" s="477"/>
      <c r="MDX448" s="477"/>
      <c r="MEA448" s="477"/>
      <c r="MEF448" s="477"/>
      <c r="MEI448" s="477"/>
      <c r="MEN448" s="477"/>
      <c r="MEQ448" s="477"/>
      <c r="MEV448" s="477"/>
      <c r="MEY448" s="477"/>
      <c r="MFD448" s="477"/>
      <c r="MFG448" s="477"/>
      <c r="MFL448" s="477"/>
      <c r="MFO448" s="477"/>
      <c r="MFT448" s="477"/>
      <c r="MFW448" s="477"/>
      <c r="MGB448" s="477"/>
      <c r="MGE448" s="477"/>
      <c r="MGJ448" s="477"/>
      <c r="MGM448" s="477"/>
      <c r="MGR448" s="477"/>
      <c r="MGU448" s="477"/>
      <c r="MGZ448" s="477"/>
      <c r="MHC448" s="477"/>
      <c r="MHH448" s="477"/>
      <c r="MHK448" s="477"/>
      <c r="MHP448" s="477"/>
      <c r="MHS448" s="477"/>
      <c r="MHX448" s="477"/>
      <c r="MIA448" s="477"/>
      <c r="MIF448" s="477"/>
      <c r="MII448" s="477"/>
      <c r="MIN448" s="477"/>
      <c r="MIQ448" s="477"/>
      <c r="MIV448" s="477"/>
      <c r="MIY448" s="477"/>
      <c r="MJD448" s="477"/>
      <c r="MJG448" s="477"/>
      <c r="MJL448" s="477"/>
      <c r="MJO448" s="477"/>
      <c r="MJT448" s="477"/>
      <c r="MJW448" s="477"/>
      <c r="MKB448" s="477"/>
      <c r="MKE448" s="477"/>
      <c r="MKJ448" s="477"/>
      <c r="MKM448" s="477"/>
      <c r="MKR448" s="477"/>
      <c r="MKU448" s="477"/>
      <c r="MKZ448" s="477"/>
      <c r="MLC448" s="477"/>
      <c r="MLH448" s="477"/>
      <c r="MLK448" s="477"/>
      <c r="MLP448" s="477"/>
      <c r="MLS448" s="477"/>
      <c r="MLX448" s="477"/>
      <c r="MMA448" s="477"/>
      <c r="MMF448" s="477"/>
      <c r="MMI448" s="477"/>
      <c r="MMN448" s="477"/>
      <c r="MMQ448" s="477"/>
      <c r="MMV448" s="477"/>
      <c r="MMY448" s="477"/>
      <c r="MND448" s="477"/>
      <c r="MNG448" s="477"/>
      <c r="MNL448" s="477"/>
      <c r="MNO448" s="477"/>
      <c r="MNT448" s="477"/>
      <c r="MNW448" s="477"/>
      <c r="MOB448" s="477"/>
      <c r="MOE448" s="477"/>
      <c r="MOJ448" s="477"/>
      <c r="MOM448" s="477"/>
      <c r="MOR448" s="477"/>
      <c r="MOU448" s="477"/>
      <c r="MOZ448" s="477"/>
      <c r="MPC448" s="477"/>
      <c r="MPH448" s="477"/>
      <c r="MPK448" s="477"/>
      <c r="MPP448" s="477"/>
      <c r="MPS448" s="477"/>
      <c r="MPX448" s="477"/>
      <c r="MQA448" s="477"/>
      <c r="MQF448" s="477"/>
      <c r="MQI448" s="477"/>
      <c r="MQN448" s="477"/>
      <c r="MQQ448" s="477"/>
      <c r="MQV448" s="477"/>
      <c r="MQY448" s="477"/>
      <c r="MRD448" s="477"/>
      <c r="MRG448" s="477"/>
      <c r="MRL448" s="477"/>
      <c r="MRO448" s="477"/>
      <c r="MRT448" s="477"/>
      <c r="MRW448" s="477"/>
      <c r="MSB448" s="477"/>
      <c r="MSE448" s="477"/>
      <c r="MSJ448" s="477"/>
      <c r="MSM448" s="477"/>
      <c r="MSR448" s="477"/>
      <c r="MSU448" s="477"/>
      <c r="MSZ448" s="477"/>
      <c r="MTC448" s="477"/>
      <c r="MTH448" s="477"/>
      <c r="MTK448" s="477"/>
      <c r="MTP448" s="477"/>
      <c r="MTS448" s="477"/>
      <c r="MTX448" s="477"/>
      <c r="MUA448" s="477"/>
      <c r="MUF448" s="477"/>
      <c r="MUI448" s="477"/>
      <c r="MUN448" s="477"/>
      <c r="MUQ448" s="477"/>
      <c r="MUV448" s="477"/>
      <c r="MUY448" s="477"/>
      <c r="MVD448" s="477"/>
      <c r="MVG448" s="477"/>
      <c r="MVL448" s="477"/>
      <c r="MVO448" s="477"/>
      <c r="MVT448" s="477"/>
      <c r="MVW448" s="477"/>
      <c r="MWB448" s="477"/>
      <c r="MWE448" s="477"/>
      <c r="MWJ448" s="477"/>
      <c r="MWM448" s="477"/>
      <c r="MWR448" s="477"/>
      <c r="MWU448" s="477"/>
      <c r="MWZ448" s="477"/>
      <c r="MXC448" s="477"/>
      <c r="MXH448" s="477"/>
      <c r="MXK448" s="477"/>
      <c r="MXP448" s="477"/>
      <c r="MXS448" s="477"/>
      <c r="MXX448" s="477"/>
      <c r="MYA448" s="477"/>
      <c r="MYF448" s="477"/>
      <c r="MYI448" s="477"/>
      <c r="MYN448" s="477"/>
      <c r="MYQ448" s="477"/>
      <c r="MYV448" s="477"/>
      <c r="MYY448" s="477"/>
      <c r="MZD448" s="477"/>
      <c r="MZG448" s="477"/>
      <c r="MZL448" s="477"/>
      <c r="MZO448" s="477"/>
      <c r="MZT448" s="477"/>
      <c r="MZW448" s="477"/>
      <c r="NAB448" s="477"/>
      <c r="NAE448" s="477"/>
      <c r="NAJ448" s="477"/>
      <c r="NAM448" s="477"/>
      <c r="NAR448" s="477"/>
      <c r="NAU448" s="477"/>
      <c r="NAZ448" s="477"/>
      <c r="NBC448" s="477"/>
      <c r="NBH448" s="477"/>
      <c r="NBK448" s="477"/>
      <c r="NBP448" s="477"/>
      <c r="NBS448" s="477"/>
      <c r="NBX448" s="477"/>
      <c r="NCA448" s="477"/>
      <c r="NCF448" s="477"/>
      <c r="NCI448" s="477"/>
      <c r="NCN448" s="477"/>
      <c r="NCQ448" s="477"/>
      <c r="NCV448" s="477"/>
      <c r="NCY448" s="477"/>
      <c r="NDD448" s="477"/>
      <c r="NDG448" s="477"/>
      <c r="NDL448" s="477"/>
      <c r="NDO448" s="477"/>
      <c r="NDT448" s="477"/>
      <c r="NDW448" s="477"/>
      <c r="NEB448" s="477"/>
      <c r="NEE448" s="477"/>
      <c r="NEJ448" s="477"/>
      <c r="NEM448" s="477"/>
      <c r="NER448" s="477"/>
      <c r="NEU448" s="477"/>
      <c r="NEZ448" s="477"/>
      <c r="NFC448" s="477"/>
      <c r="NFH448" s="477"/>
      <c r="NFK448" s="477"/>
      <c r="NFP448" s="477"/>
      <c r="NFS448" s="477"/>
      <c r="NFX448" s="477"/>
      <c r="NGA448" s="477"/>
      <c r="NGF448" s="477"/>
      <c r="NGI448" s="477"/>
      <c r="NGN448" s="477"/>
      <c r="NGQ448" s="477"/>
      <c r="NGV448" s="477"/>
      <c r="NGY448" s="477"/>
      <c r="NHD448" s="477"/>
      <c r="NHG448" s="477"/>
      <c r="NHL448" s="477"/>
      <c r="NHO448" s="477"/>
      <c r="NHT448" s="477"/>
      <c r="NHW448" s="477"/>
      <c r="NIB448" s="477"/>
      <c r="NIE448" s="477"/>
      <c r="NIJ448" s="477"/>
      <c r="NIM448" s="477"/>
      <c r="NIR448" s="477"/>
      <c r="NIU448" s="477"/>
      <c r="NIZ448" s="477"/>
      <c r="NJC448" s="477"/>
      <c r="NJH448" s="477"/>
      <c r="NJK448" s="477"/>
      <c r="NJP448" s="477"/>
      <c r="NJS448" s="477"/>
      <c r="NJX448" s="477"/>
      <c r="NKA448" s="477"/>
      <c r="NKF448" s="477"/>
      <c r="NKI448" s="477"/>
      <c r="NKN448" s="477"/>
      <c r="NKQ448" s="477"/>
      <c r="NKV448" s="477"/>
      <c r="NKY448" s="477"/>
      <c r="NLD448" s="477"/>
      <c r="NLG448" s="477"/>
      <c r="NLL448" s="477"/>
      <c r="NLO448" s="477"/>
      <c r="NLT448" s="477"/>
      <c r="NLW448" s="477"/>
      <c r="NMB448" s="477"/>
      <c r="NME448" s="477"/>
      <c r="NMJ448" s="477"/>
      <c r="NMM448" s="477"/>
      <c r="NMR448" s="477"/>
      <c r="NMU448" s="477"/>
      <c r="NMZ448" s="477"/>
      <c r="NNC448" s="477"/>
      <c r="NNH448" s="477"/>
      <c r="NNK448" s="477"/>
      <c r="NNP448" s="477"/>
      <c r="NNS448" s="477"/>
      <c r="NNX448" s="477"/>
      <c r="NOA448" s="477"/>
      <c r="NOF448" s="477"/>
      <c r="NOI448" s="477"/>
      <c r="NON448" s="477"/>
      <c r="NOQ448" s="477"/>
      <c r="NOV448" s="477"/>
      <c r="NOY448" s="477"/>
      <c r="NPD448" s="477"/>
      <c r="NPG448" s="477"/>
      <c r="NPL448" s="477"/>
      <c r="NPO448" s="477"/>
      <c r="NPT448" s="477"/>
      <c r="NPW448" s="477"/>
      <c r="NQB448" s="477"/>
      <c r="NQE448" s="477"/>
      <c r="NQJ448" s="477"/>
      <c r="NQM448" s="477"/>
      <c r="NQR448" s="477"/>
      <c r="NQU448" s="477"/>
      <c r="NQZ448" s="477"/>
      <c r="NRC448" s="477"/>
      <c r="NRH448" s="477"/>
      <c r="NRK448" s="477"/>
      <c r="NRP448" s="477"/>
      <c r="NRS448" s="477"/>
      <c r="NRX448" s="477"/>
      <c r="NSA448" s="477"/>
      <c r="NSF448" s="477"/>
      <c r="NSI448" s="477"/>
      <c r="NSN448" s="477"/>
      <c r="NSQ448" s="477"/>
      <c r="NSV448" s="477"/>
      <c r="NSY448" s="477"/>
      <c r="NTD448" s="477"/>
      <c r="NTG448" s="477"/>
      <c r="NTL448" s="477"/>
      <c r="NTO448" s="477"/>
      <c r="NTT448" s="477"/>
      <c r="NTW448" s="477"/>
      <c r="NUB448" s="477"/>
      <c r="NUE448" s="477"/>
      <c r="NUJ448" s="477"/>
      <c r="NUM448" s="477"/>
      <c r="NUR448" s="477"/>
      <c r="NUU448" s="477"/>
      <c r="NUZ448" s="477"/>
      <c r="NVC448" s="477"/>
      <c r="NVH448" s="477"/>
      <c r="NVK448" s="477"/>
      <c r="NVP448" s="477"/>
      <c r="NVS448" s="477"/>
      <c r="NVX448" s="477"/>
      <c r="NWA448" s="477"/>
      <c r="NWF448" s="477"/>
      <c r="NWI448" s="477"/>
      <c r="NWN448" s="477"/>
      <c r="NWQ448" s="477"/>
      <c r="NWV448" s="477"/>
      <c r="NWY448" s="477"/>
      <c r="NXD448" s="477"/>
      <c r="NXG448" s="477"/>
      <c r="NXL448" s="477"/>
      <c r="NXO448" s="477"/>
      <c r="NXT448" s="477"/>
      <c r="NXW448" s="477"/>
      <c r="NYB448" s="477"/>
      <c r="NYE448" s="477"/>
      <c r="NYJ448" s="477"/>
      <c r="NYM448" s="477"/>
      <c r="NYR448" s="477"/>
      <c r="NYU448" s="477"/>
      <c r="NYZ448" s="477"/>
      <c r="NZC448" s="477"/>
      <c r="NZH448" s="477"/>
      <c r="NZK448" s="477"/>
      <c r="NZP448" s="477"/>
      <c r="NZS448" s="477"/>
      <c r="NZX448" s="477"/>
      <c r="OAA448" s="477"/>
      <c r="OAF448" s="477"/>
      <c r="OAI448" s="477"/>
      <c r="OAN448" s="477"/>
      <c r="OAQ448" s="477"/>
      <c r="OAV448" s="477"/>
      <c r="OAY448" s="477"/>
      <c r="OBD448" s="477"/>
      <c r="OBG448" s="477"/>
      <c r="OBL448" s="477"/>
      <c r="OBO448" s="477"/>
      <c r="OBT448" s="477"/>
      <c r="OBW448" s="477"/>
      <c r="OCB448" s="477"/>
      <c r="OCE448" s="477"/>
      <c r="OCJ448" s="477"/>
      <c r="OCM448" s="477"/>
      <c r="OCR448" s="477"/>
      <c r="OCU448" s="477"/>
      <c r="OCZ448" s="477"/>
      <c r="ODC448" s="477"/>
      <c r="ODH448" s="477"/>
      <c r="ODK448" s="477"/>
      <c r="ODP448" s="477"/>
      <c r="ODS448" s="477"/>
      <c r="ODX448" s="477"/>
      <c r="OEA448" s="477"/>
      <c r="OEF448" s="477"/>
      <c r="OEI448" s="477"/>
      <c r="OEN448" s="477"/>
      <c r="OEQ448" s="477"/>
      <c r="OEV448" s="477"/>
      <c r="OEY448" s="477"/>
      <c r="OFD448" s="477"/>
      <c r="OFG448" s="477"/>
      <c r="OFL448" s="477"/>
      <c r="OFO448" s="477"/>
      <c r="OFT448" s="477"/>
      <c r="OFW448" s="477"/>
      <c r="OGB448" s="477"/>
      <c r="OGE448" s="477"/>
      <c r="OGJ448" s="477"/>
      <c r="OGM448" s="477"/>
      <c r="OGR448" s="477"/>
      <c r="OGU448" s="477"/>
      <c r="OGZ448" s="477"/>
      <c r="OHC448" s="477"/>
      <c r="OHH448" s="477"/>
      <c r="OHK448" s="477"/>
      <c r="OHP448" s="477"/>
      <c r="OHS448" s="477"/>
      <c r="OHX448" s="477"/>
      <c r="OIA448" s="477"/>
      <c r="OIF448" s="477"/>
      <c r="OII448" s="477"/>
      <c r="OIN448" s="477"/>
      <c r="OIQ448" s="477"/>
      <c r="OIV448" s="477"/>
      <c r="OIY448" s="477"/>
      <c r="OJD448" s="477"/>
      <c r="OJG448" s="477"/>
      <c r="OJL448" s="477"/>
      <c r="OJO448" s="477"/>
      <c r="OJT448" s="477"/>
      <c r="OJW448" s="477"/>
      <c r="OKB448" s="477"/>
      <c r="OKE448" s="477"/>
      <c r="OKJ448" s="477"/>
      <c r="OKM448" s="477"/>
      <c r="OKR448" s="477"/>
      <c r="OKU448" s="477"/>
      <c r="OKZ448" s="477"/>
      <c r="OLC448" s="477"/>
      <c r="OLH448" s="477"/>
      <c r="OLK448" s="477"/>
      <c r="OLP448" s="477"/>
      <c r="OLS448" s="477"/>
      <c r="OLX448" s="477"/>
      <c r="OMA448" s="477"/>
      <c r="OMF448" s="477"/>
      <c r="OMI448" s="477"/>
      <c r="OMN448" s="477"/>
      <c r="OMQ448" s="477"/>
      <c r="OMV448" s="477"/>
      <c r="OMY448" s="477"/>
      <c r="OND448" s="477"/>
      <c r="ONG448" s="477"/>
      <c r="ONL448" s="477"/>
      <c r="ONO448" s="477"/>
      <c r="ONT448" s="477"/>
      <c r="ONW448" s="477"/>
      <c r="OOB448" s="477"/>
      <c r="OOE448" s="477"/>
      <c r="OOJ448" s="477"/>
      <c r="OOM448" s="477"/>
      <c r="OOR448" s="477"/>
      <c r="OOU448" s="477"/>
      <c r="OOZ448" s="477"/>
      <c r="OPC448" s="477"/>
      <c r="OPH448" s="477"/>
      <c r="OPK448" s="477"/>
      <c r="OPP448" s="477"/>
      <c r="OPS448" s="477"/>
      <c r="OPX448" s="477"/>
      <c r="OQA448" s="477"/>
      <c r="OQF448" s="477"/>
      <c r="OQI448" s="477"/>
      <c r="OQN448" s="477"/>
      <c r="OQQ448" s="477"/>
      <c r="OQV448" s="477"/>
      <c r="OQY448" s="477"/>
      <c r="ORD448" s="477"/>
      <c r="ORG448" s="477"/>
      <c r="ORL448" s="477"/>
      <c r="ORO448" s="477"/>
      <c r="ORT448" s="477"/>
      <c r="ORW448" s="477"/>
      <c r="OSB448" s="477"/>
      <c r="OSE448" s="477"/>
      <c r="OSJ448" s="477"/>
      <c r="OSM448" s="477"/>
      <c r="OSR448" s="477"/>
      <c r="OSU448" s="477"/>
      <c r="OSZ448" s="477"/>
      <c r="OTC448" s="477"/>
      <c r="OTH448" s="477"/>
      <c r="OTK448" s="477"/>
      <c r="OTP448" s="477"/>
      <c r="OTS448" s="477"/>
      <c r="OTX448" s="477"/>
      <c r="OUA448" s="477"/>
      <c r="OUF448" s="477"/>
      <c r="OUI448" s="477"/>
      <c r="OUN448" s="477"/>
      <c r="OUQ448" s="477"/>
      <c r="OUV448" s="477"/>
      <c r="OUY448" s="477"/>
      <c r="OVD448" s="477"/>
      <c r="OVG448" s="477"/>
      <c r="OVL448" s="477"/>
      <c r="OVO448" s="477"/>
      <c r="OVT448" s="477"/>
      <c r="OVW448" s="477"/>
      <c r="OWB448" s="477"/>
      <c r="OWE448" s="477"/>
      <c r="OWJ448" s="477"/>
      <c r="OWM448" s="477"/>
      <c r="OWR448" s="477"/>
      <c r="OWU448" s="477"/>
      <c r="OWZ448" s="477"/>
      <c r="OXC448" s="477"/>
      <c r="OXH448" s="477"/>
      <c r="OXK448" s="477"/>
      <c r="OXP448" s="477"/>
      <c r="OXS448" s="477"/>
      <c r="OXX448" s="477"/>
      <c r="OYA448" s="477"/>
      <c r="OYF448" s="477"/>
      <c r="OYI448" s="477"/>
      <c r="OYN448" s="477"/>
      <c r="OYQ448" s="477"/>
      <c r="OYV448" s="477"/>
      <c r="OYY448" s="477"/>
      <c r="OZD448" s="477"/>
      <c r="OZG448" s="477"/>
      <c r="OZL448" s="477"/>
      <c r="OZO448" s="477"/>
      <c r="OZT448" s="477"/>
      <c r="OZW448" s="477"/>
      <c r="PAB448" s="477"/>
      <c r="PAE448" s="477"/>
      <c r="PAJ448" s="477"/>
      <c r="PAM448" s="477"/>
      <c r="PAR448" s="477"/>
      <c r="PAU448" s="477"/>
      <c r="PAZ448" s="477"/>
      <c r="PBC448" s="477"/>
      <c r="PBH448" s="477"/>
      <c r="PBK448" s="477"/>
      <c r="PBP448" s="477"/>
      <c r="PBS448" s="477"/>
      <c r="PBX448" s="477"/>
      <c r="PCA448" s="477"/>
      <c r="PCF448" s="477"/>
      <c r="PCI448" s="477"/>
      <c r="PCN448" s="477"/>
      <c r="PCQ448" s="477"/>
      <c r="PCV448" s="477"/>
      <c r="PCY448" s="477"/>
      <c r="PDD448" s="477"/>
      <c r="PDG448" s="477"/>
      <c r="PDL448" s="477"/>
      <c r="PDO448" s="477"/>
      <c r="PDT448" s="477"/>
      <c r="PDW448" s="477"/>
      <c r="PEB448" s="477"/>
      <c r="PEE448" s="477"/>
      <c r="PEJ448" s="477"/>
      <c r="PEM448" s="477"/>
      <c r="PER448" s="477"/>
      <c r="PEU448" s="477"/>
      <c r="PEZ448" s="477"/>
      <c r="PFC448" s="477"/>
      <c r="PFH448" s="477"/>
      <c r="PFK448" s="477"/>
      <c r="PFP448" s="477"/>
      <c r="PFS448" s="477"/>
      <c r="PFX448" s="477"/>
      <c r="PGA448" s="477"/>
      <c r="PGF448" s="477"/>
      <c r="PGI448" s="477"/>
      <c r="PGN448" s="477"/>
      <c r="PGQ448" s="477"/>
      <c r="PGV448" s="477"/>
      <c r="PGY448" s="477"/>
      <c r="PHD448" s="477"/>
      <c r="PHG448" s="477"/>
      <c r="PHL448" s="477"/>
      <c r="PHO448" s="477"/>
      <c r="PHT448" s="477"/>
      <c r="PHW448" s="477"/>
      <c r="PIB448" s="477"/>
      <c r="PIE448" s="477"/>
      <c r="PIJ448" s="477"/>
      <c r="PIM448" s="477"/>
      <c r="PIR448" s="477"/>
      <c r="PIU448" s="477"/>
      <c r="PIZ448" s="477"/>
      <c r="PJC448" s="477"/>
      <c r="PJH448" s="477"/>
      <c r="PJK448" s="477"/>
      <c r="PJP448" s="477"/>
      <c r="PJS448" s="477"/>
      <c r="PJX448" s="477"/>
      <c r="PKA448" s="477"/>
      <c r="PKF448" s="477"/>
      <c r="PKI448" s="477"/>
      <c r="PKN448" s="477"/>
      <c r="PKQ448" s="477"/>
      <c r="PKV448" s="477"/>
      <c r="PKY448" s="477"/>
      <c r="PLD448" s="477"/>
      <c r="PLG448" s="477"/>
      <c r="PLL448" s="477"/>
      <c r="PLO448" s="477"/>
      <c r="PLT448" s="477"/>
      <c r="PLW448" s="477"/>
      <c r="PMB448" s="477"/>
      <c r="PME448" s="477"/>
      <c r="PMJ448" s="477"/>
      <c r="PMM448" s="477"/>
      <c r="PMR448" s="477"/>
      <c r="PMU448" s="477"/>
      <c r="PMZ448" s="477"/>
      <c r="PNC448" s="477"/>
      <c r="PNH448" s="477"/>
      <c r="PNK448" s="477"/>
      <c r="PNP448" s="477"/>
      <c r="PNS448" s="477"/>
      <c r="PNX448" s="477"/>
      <c r="POA448" s="477"/>
      <c r="POF448" s="477"/>
      <c r="POI448" s="477"/>
      <c r="PON448" s="477"/>
      <c r="POQ448" s="477"/>
      <c r="POV448" s="477"/>
      <c r="POY448" s="477"/>
      <c r="PPD448" s="477"/>
      <c r="PPG448" s="477"/>
      <c r="PPL448" s="477"/>
      <c r="PPO448" s="477"/>
      <c r="PPT448" s="477"/>
      <c r="PPW448" s="477"/>
      <c r="PQB448" s="477"/>
      <c r="PQE448" s="477"/>
      <c r="PQJ448" s="477"/>
      <c r="PQM448" s="477"/>
      <c r="PQR448" s="477"/>
      <c r="PQU448" s="477"/>
      <c r="PQZ448" s="477"/>
      <c r="PRC448" s="477"/>
      <c r="PRH448" s="477"/>
      <c r="PRK448" s="477"/>
      <c r="PRP448" s="477"/>
      <c r="PRS448" s="477"/>
      <c r="PRX448" s="477"/>
      <c r="PSA448" s="477"/>
      <c r="PSF448" s="477"/>
      <c r="PSI448" s="477"/>
      <c r="PSN448" s="477"/>
      <c r="PSQ448" s="477"/>
      <c r="PSV448" s="477"/>
      <c r="PSY448" s="477"/>
      <c r="PTD448" s="477"/>
      <c r="PTG448" s="477"/>
      <c r="PTL448" s="477"/>
      <c r="PTO448" s="477"/>
      <c r="PTT448" s="477"/>
      <c r="PTW448" s="477"/>
      <c r="PUB448" s="477"/>
      <c r="PUE448" s="477"/>
      <c r="PUJ448" s="477"/>
      <c r="PUM448" s="477"/>
      <c r="PUR448" s="477"/>
      <c r="PUU448" s="477"/>
      <c r="PUZ448" s="477"/>
      <c r="PVC448" s="477"/>
      <c r="PVH448" s="477"/>
      <c r="PVK448" s="477"/>
      <c r="PVP448" s="477"/>
      <c r="PVS448" s="477"/>
      <c r="PVX448" s="477"/>
      <c r="PWA448" s="477"/>
      <c r="PWF448" s="477"/>
      <c r="PWI448" s="477"/>
      <c r="PWN448" s="477"/>
      <c r="PWQ448" s="477"/>
      <c r="PWV448" s="477"/>
      <c r="PWY448" s="477"/>
      <c r="PXD448" s="477"/>
      <c r="PXG448" s="477"/>
      <c r="PXL448" s="477"/>
      <c r="PXO448" s="477"/>
      <c r="PXT448" s="477"/>
      <c r="PXW448" s="477"/>
      <c r="PYB448" s="477"/>
      <c r="PYE448" s="477"/>
      <c r="PYJ448" s="477"/>
      <c r="PYM448" s="477"/>
      <c r="PYR448" s="477"/>
      <c r="PYU448" s="477"/>
      <c r="PYZ448" s="477"/>
      <c r="PZC448" s="477"/>
      <c r="PZH448" s="477"/>
      <c r="PZK448" s="477"/>
      <c r="PZP448" s="477"/>
      <c r="PZS448" s="477"/>
      <c r="PZX448" s="477"/>
      <c r="QAA448" s="477"/>
      <c r="QAF448" s="477"/>
      <c r="QAI448" s="477"/>
      <c r="QAN448" s="477"/>
      <c r="QAQ448" s="477"/>
      <c r="QAV448" s="477"/>
      <c r="QAY448" s="477"/>
      <c r="QBD448" s="477"/>
      <c r="QBG448" s="477"/>
      <c r="QBL448" s="477"/>
      <c r="QBO448" s="477"/>
      <c r="QBT448" s="477"/>
      <c r="QBW448" s="477"/>
      <c r="QCB448" s="477"/>
      <c r="QCE448" s="477"/>
      <c r="QCJ448" s="477"/>
      <c r="QCM448" s="477"/>
      <c r="QCR448" s="477"/>
      <c r="QCU448" s="477"/>
      <c r="QCZ448" s="477"/>
      <c r="QDC448" s="477"/>
      <c r="QDH448" s="477"/>
      <c r="QDK448" s="477"/>
      <c r="QDP448" s="477"/>
      <c r="QDS448" s="477"/>
      <c r="QDX448" s="477"/>
      <c r="QEA448" s="477"/>
      <c r="QEF448" s="477"/>
      <c r="QEI448" s="477"/>
      <c r="QEN448" s="477"/>
      <c r="QEQ448" s="477"/>
      <c r="QEV448" s="477"/>
      <c r="QEY448" s="477"/>
      <c r="QFD448" s="477"/>
      <c r="QFG448" s="477"/>
      <c r="QFL448" s="477"/>
      <c r="QFO448" s="477"/>
      <c r="QFT448" s="477"/>
      <c r="QFW448" s="477"/>
      <c r="QGB448" s="477"/>
      <c r="QGE448" s="477"/>
      <c r="QGJ448" s="477"/>
      <c r="QGM448" s="477"/>
      <c r="QGR448" s="477"/>
      <c r="QGU448" s="477"/>
      <c r="QGZ448" s="477"/>
      <c r="QHC448" s="477"/>
      <c r="QHH448" s="477"/>
      <c r="QHK448" s="477"/>
      <c r="QHP448" s="477"/>
      <c r="QHS448" s="477"/>
      <c r="QHX448" s="477"/>
      <c r="QIA448" s="477"/>
      <c r="QIF448" s="477"/>
      <c r="QII448" s="477"/>
      <c r="QIN448" s="477"/>
      <c r="QIQ448" s="477"/>
      <c r="QIV448" s="477"/>
      <c r="QIY448" s="477"/>
      <c r="QJD448" s="477"/>
      <c r="QJG448" s="477"/>
      <c r="QJL448" s="477"/>
      <c r="QJO448" s="477"/>
      <c r="QJT448" s="477"/>
      <c r="QJW448" s="477"/>
      <c r="QKB448" s="477"/>
      <c r="QKE448" s="477"/>
      <c r="QKJ448" s="477"/>
      <c r="QKM448" s="477"/>
      <c r="QKR448" s="477"/>
      <c r="QKU448" s="477"/>
      <c r="QKZ448" s="477"/>
      <c r="QLC448" s="477"/>
      <c r="QLH448" s="477"/>
      <c r="QLK448" s="477"/>
      <c r="QLP448" s="477"/>
      <c r="QLS448" s="477"/>
      <c r="QLX448" s="477"/>
      <c r="QMA448" s="477"/>
      <c r="QMF448" s="477"/>
      <c r="QMI448" s="477"/>
      <c r="QMN448" s="477"/>
      <c r="QMQ448" s="477"/>
      <c r="QMV448" s="477"/>
      <c r="QMY448" s="477"/>
      <c r="QND448" s="477"/>
      <c r="QNG448" s="477"/>
      <c r="QNL448" s="477"/>
      <c r="QNO448" s="477"/>
      <c r="QNT448" s="477"/>
      <c r="QNW448" s="477"/>
      <c r="QOB448" s="477"/>
      <c r="QOE448" s="477"/>
      <c r="QOJ448" s="477"/>
      <c r="QOM448" s="477"/>
      <c r="QOR448" s="477"/>
      <c r="QOU448" s="477"/>
      <c r="QOZ448" s="477"/>
      <c r="QPC448" s="477"/>
      <c r="QPH448" s="477"/>
      <c r="QPK448" s="477"/>
      <c r="QPP448" s="477"/>
      <c r="QPS448" s="477"/>
      <c r="QPX448" s="477"/>
      <c r="QQA448" s="477"/>
      <c r="QQF448" s="477"/>
      <c r="QQI448" s="477"/>
      <c r="QQN448" s="477"/>
      <c r="QQQ448" s="477"/>
      <c r="QQV448" s="477"/>
      <c r="QQY448" s="477"/>
      <c r="QRD448" s="477"/>
      <c r="QRG448" s="477"/>
      <c r="QRL448" s="477"/>
      <c r="QRO448" s="477"/>
      <c r="QRT448" s="477"/>
      <c r="QRW448" s="477"/>
      <c r="QSB448" s="477"/>
      <c r="QSE448" s="477"/>
      <c r="QSJ448" s="477"/>
      <c r="QSM448" s="477"/>
      <c r="QSR448" s="477"/>
      <c r="QSU448" s="477"/>
      <c r="QSZ448" s="477"/>
      <c r="QTC448" s="477"/>
      <c r="QTH448" s="477"/>
      <c r="QTK448" s="477"/>
      <c r="QTP448" s="477"/>
      <c r="QTS448" s="477"/>
      <c r="QTX448" s="477"/>
      <c r="QUA448" s="477"/>
      <c r="QUF448" s="477"/>
      <c r="QUI448" s="477"/>
      <c r="QUN448" s="477"/>
      <c r="QUQ448" s="477"/>
      <c r="QUV448" s="477"/>
      <c r="QUY448" s="477"/>
      <c r="QVD448" s="477"/>
      <c r="QVG448" s="477"/>
      <c r="QVL448" s="477"/>
      <c r="QVO448" s="477"/>
      <c r="QVT448" s="477"/>
      <c r="QVW448" s="477"/>
      <c r="QWB448" s="477"/>
      <c r="QWE448" s="477"/>
      <c r="QWJ448" s="477"/>
      <c r="QWM448" s="477"/>
      <c r="QWR448" s="477"/>
      <c r="QWU448" s="477"/>
      <c r="QWZ448" s="477"/>
      <c r="QXC448" s="477"/>
      <c r="QXH448" s="477"/>
      <c r="QXK448" s="477"/>
      <c r="QXP448" s="477"/>
      <c r="QXS448" s="477"/>
      <c r="QXX448" s="477"/>
      <c r="QYA448" s="477"/>
      <c r="QYF448" s="477"/>
      <c r="QYI448" s="477"/>
      <c r="QYN448" s="477"/>
      <c r="QYQ448" s="477"/>
      <c r="QYV448" s="477"/>
      <c r="QYY448" s="477"/>
      <c r="QZD448" s="477"/>
      <c r="QZG448" s="477"/>
      <c r="QZL448" s="477"/>
      <c r="QZO448" s="477"/>
      <c r="QZT448" s="477"/>
      <c r="QZW448" s="477"/>
      <c r="RAB448" s="477"/>
      <c r="RAE448" s="477"/>
      <c r="RAJ448" s="477"/>
      <c r="RAM448" s="477"/>
      <c r="RAR448" s="477"/>
      <c r="RAU448" s="477"/>
      <c r="RAZ448" s="477"/>
      <c r="RBC448" s="477"/>
      <c r="RBH448" s="477"/>
      <c r="RBK448" s="477"/>
      <c r="RBP448" s="477"/>
      <c r="RBS448" s="477"/>
      <c r="RBX448" s="477"/>
      <c r="RCA448" s="477"/>
      <c r="RCF448" s="477"/>
      <c r="RCI448" s="477"/>
      <c r="RCN448" s="477"/>
      <c r="RCQ448" s="477"/>
      <c r="RCV448" s="477"/>
      <c r="RCY448" s="477"/>
      <c r="RDD448" s="477"/>
      <c r="RDG448" s="477"/>
      <c r="RDL448" s="477"/>
      <c r="RDO448" s="477"/>
      <c r="RDT448" s="477"/>
      <c r="RDW448" s="477"/>
      <c r="REB448" s="477"/>
      <c r="REE448" s="477"/>
      <c r="REJ448" s="477"/>
      <c r="REM448" s="477"/>
      <c r="RER448" s="477"/>
      <c r="REU448" s="477"/>
      <c r="REZ448" s="477"/>
      <c r="RFC448" s="477"/>
      <c r="RFH448" s="477"/>
      <c r="RFK448" s="477"/>
      <c r="RFP448" s="477"/>
      <c r="RFS448" s="477"/>
      <c r="RFX448" s="477"/>
      <c r="RGA448" s="477"/>
      <c r="RGF448" s="477"/>
      <c r="RGI448" s="477"/>
      <c r="RGN448" s="477"/>
      <c r="RGQ448" s="477"/>
      <c r="RGV448" s="477"/>
      <c r="RGY448" s="477"/>
      <c r="RHD448" s="477"/>
      <c r="RHG448" s="477"/>
      <c r="RHL448" s="477"/>
      <c r="RHO448" s="477"/>
      <c r="RHT448" s="477"/>
      <c r="RHW448" s="477"/>
      <c r="RIB448" s="477"/>
      <c r="RIE448" s="477"/>
      <c r="RIJ448" s="477"/>
      <c r="RIM448" s="477"/>
      <c r="RIR448" s="477"/>
      <c r="RIU448" s="477"/>
      <c r="RIZ448" s="477"/>
      <c r="RJC448" s="477"/>
      <c r="RJH448" s="477"/>
      <c r="RJK448" s="477"/>
      <c r="RJP448" s="477"/>
      <c r="RJS448" s="477"/>
      <c r="RJX448" s="477"/>
      <c r="RKA448" s="477"/>
      <c r="RKF448" s="477"/>
      <c r="RKI448" s="477"/>
      <c r="RKN448" s="477"/>
      <c r="RKQ448" s="477"/>
      <c r="RKV448" s="477"/>
      <c r="RKY448" s="477"/>
      <c r="RLD448" s="477"/>
      <c r="RLG448" s="477"/>
      <c r="RLL448" s="477"/>
      <c r="RLO448" s="477"/>
      <c r="RLT448" s="477"/>
      <c r="RLW448" s="477"/>
      <c r="RMB448" s="477"/>
      <c r="RME448" s="477"/>
      <c r="RMJ448" s="477"/>
      <c r="RMM448" s="477"/>
      <c r="RMR448" s="477"/>
      <c r="RMU448" s="477"/>
      <c r="RMZ448" s="477"/>
      <c r="RNC448" s="477"/>
      <c r="RNH448" s="477"/>
      <c r="RNK448" s="477"/>
      <c r="RNP448" s="477"/>
      <c r="RNS448" s="477"/>
      <c r="RNX448" s="477"/>
      <c r="ROA448" s="477"/>
      <c r="ROF448" s="477"/>
      <c r="ROI448" s="477"/>
      <c r="RON448" s="477"/>
      <c r="ROQ448" s="477"/>
      <c r="ROV448" s="477"/>
      <c r="ROY448" s="477"/>
      <c r="RPD448" s="477"/>
      <c r="RPG448" s="477"/>
      <c r="RPL448" s="477"/>
      <c r="RPO448" s="477"/>
      <c r="RPT448" s="477"/>
      <c r="RPW448" s="477"/>
      <c r="RQB448" s="477"/>
      <c r="RQE448" s="477"/>
      <c r="RQJ448" s="477"/>
      <c r="RQM448" s="477"/>
      <c r="RQR448" s="477"/>
      <c r="RQU448" s="477"/>
      <c r="RQZ448" s="477"/>
      <c r="RRC448" s="477"/>
      <c r="RRH448" s="477"/>
      <c r="RRK448" s="477"/>
      <c r="RRP448" s="477"/>
      <c r="RRS448" s="477"/>
      <c r="RRX448" s="477"/>
      <c r="RSA448" s="477"/>
      <c r="RSF448" s="477"/>
      <c r="RSI448" s="477"/>
      <c r="RSN448" s="477"/>
      <c r="RSQ448" s="477"/>
      <c r="RSV448" s="477"/>
      <c r="RSY448" s="477"/>
      <c r="RTD448" s="477"/>
      <c r="RTG448" s="477"/>
      <c r="RTL448" s="477"/>
      <c r="RTO448" s="477"/>
      <c r="RTT448" s="477"/>
      <c r="RTW448" s="477"/>
      <c r="RUB448" s="477"/>
      <c r="RUE448" s="477"/>
      <c r="RUJ448" s="477"/>
      <c r="RUM448" s="477"/>
      <c r="RUR448" s="477"/>
      <c r="RUU448" s="477"/>
      <c r="RUZ448" s="477"/>
      <c r="RVC448" s="477"/>
      <c r="RVH448" s="477"/>
      <c r="RVK448" s="477"/>
      <c r="RVP448" s="477"/>
      <c r="RVS448" s="477"/>
      <c r="RVX448" s="477"/>
      <c r="RWA448" s="477"/>
      <c r="RWF448" s="477"/>
      <c r="RWI448" s="477"/>
      <c r="RWN448" s="477"/>
      <c r="RWQ448" s="477"/>
      <c r="RWV448" s="477"/>
      <c r="RWY448" s="477"/>
      <c r="RXD448" s="477"/>
      <c r="RXG448" s="477"/>
      <c r="RXL448" s="477"/>
      <c r="RXO448" s="477"/>
      <c r="RXT448" s="477"/>
      <c r="RXW448" s="477"/>
      <c r="RYB448" s="477"/>
      <c r="RYE448" s="477"/>
      <c r="RYJ448" s="477"/>
      <c r="RYM448" s="477"/>
      <c r="RYR448" s="477"/>
      <c r="RYU448" s="477"/>
      <c r="RYZ448" s="477"/>
      <c r="RZC448" s="477"/>
      <c r="RZH448" s="477"/>
      <c r="RZK448" s="477"/>
      <c r="RZP448" s="477"/>
      <c r="RZS448" s="477"/>
      <c r="RZX448" s="477"/>
      <c r="SAA448" s="477"/>
      <c r="SAF448" s="477"/>
      <c r="SAI448" s="477"/>
      <c r="SAN448" s="477"/>
      <c r="SAQ448" s="477"/>
      <c r="SAV448" s="477"/>
      <c r="SAY448" s="477"/>
      <c r="SBD448" s="477"/>
      <c r="SBG448" s="477"/>
      <c r="SBL448" s="477"/>
      <c r="SBO448" s="477"/>
      <c r="SBT448" s="477"/>
      <c r="SBW448" s="477"/>
      <c r="SCB448" s="477"/>
      <c r="SCE448" s="477"/>
      <c r="SCJ448" s="477"/>
      <c r="SCM448" s="477"/>
      <c r="SCR448" s="477"/>
      <c r="SCU448" s="477"/>
      <c r="SCZ448" s="477"/>
      <c r="SDC448" s="477"/>
      <c r="SDH448" s="477"/>
      <c r="SDK448" s="477"/>
      <c r="SDP448" s="477"/>
      <c r="SDS448" s="477"/>
      <c r="SDX448" s="477"/>
      <c r="SEA448" s="477"/>
      <c r="SEF448" s="477"/>
      <c r="SEI448" s="477"/>
      <c r="SEN448" s="477"/>
      <c r="SEQ448" s="477"/>
      <c r="SEV448" s="477"/>
      <c r="SEY448" s="477"/>
      <c r="SFD448" s="477"/>
      <c r="SFG448" s="477"/>
      <c r="SFL448" s="477"/>
      <c r="SFO448" s="477"/>
      <c r="SFT448" s="477"/>
      <c r="SFW448" s="477"/>
      <c r="SGB448" s="477"/>
      <c r="SGE448" s="477"/>
      <c r="SGJ448" s="477"/>
      <c r="SGM448" s="477"/>
      <c r="SGR448" s="477"/>
      <c r="SGU448" s="477"/>
      <c r="SGZ448" s="477"/>
      <c r="SHC448" s="477"/>
      <c r="SHH448" s="477"/>
      <c r="SHK448" s="477"/>
      <c r="SHP448" s="477"/>
      <c r="SHS448" s="477"/>
      <c r="SHX448" s="477"/>
      <c r="SIA448" s="477"/>
      <c r="SIF448" s="477"/>
      <c r="SII448" s="477"/>
      <c r="SIN448" s="477"/>
      <c r="SIQ448" s="477"/>
      <c r="SIV448" s="477"/>
      <c r="SIY448" s="477"/>
      <c r="SJD448" s="477"/>
      <c r="SJG448" s="477"/>
      <c r="SJL448" s="477"/>
      <c r="SJO448" s="477"/>
      <c r="SJT448" s="477"/>
      <c r="SJW448" s="477"/>
      <c r="SKB448" s="477"/>
      <c r="SKE448" s="477"/>
      <c r="SKJ448" s="477"/>
      <c r="SKM448" s="477"/>
      <c r="SKR448" s="477"/>
      <c r="SKU448" s="477"/>
      <c r="SKZ448" s="477"/>
      <c r="SLC448" s="477"/>
      <c r="SLH448" s="477"/>
      <c r="SLK448" s="477"/>
      <c r="SLP448" s="477"/>
      <c r="SLS448" s="477"/>
      <c r="SLX448" s="477"/>
      <c r="SMA448" s="477"/>
      <c r="SMF448" s="477"/>
      <c r="SMI448" s="477"/>
      <c r="SMN448" s="477"/>
      <c r="SMQ448" s="477"/>
      <c r="SMV448" s="477"/>
      <c r="SMY448" s="477"/>
      <c r="SND448" s="477"/>
      <c r="SNG448" s="477"/>
      <c r="SNL448" s="477"/>
      <c r="SNO448" s="477"/>
      <c r="SNT448" s="477"/>
      <c r="SNW448" s="477"/>
      <c r="SOB448" s="477"/>
      <c r="SOE448" s="477"/>
      <c r="SOJ448" s="477"/>
      <c r="SOM448" s="477"/>
      <c r="SOR448" s="477"/>
      <c r="SOU448" s="477"/>
      <c r="SOZ448" s="477"/>
      <c r="SPC448" s="477"/>
      <c r="SPH448" s="477"/>
      <c r="SPK448" s="477"/>
      <c r="SPP448" s="477"/>
      <c r="SPS448" s="477"/>
      <c r="SPX448" s="477"/>
      <c r="SQA448" s="477"/>
      <c r="SQF448" s="477"/>
      <c r="SQI448" s="477"/>
      <c r="SQN448" s="477"/>
      <c r="SQQ448" s="477"/>
      <c r="SQV448" s="477"/>
      <c r="SQY448" s="477"/>
      <c r="SRD448" s="477"/>
      <c r="SRG448" s="477"/>
      <c r="SRL448" s="477"/>
      <c r="SRO448" s="477"/>
      <c r="SRT448" s="477"/>
      <c r="SRW448" s="477"/>
      <c r="SSB448" s="477"/>
      <c r="SSE448" s="477"/>
      <c r="SSJ448" s="477"/>
      <c r="SSM448" s="477"/>
      <c r="SSR448" s="477"/>
      <c r="SSU448" s="477"/>
      <c r="SSZ448" s="477"/>
      <c r="STC448" s="477"/>
      <c r="STH448" s="477"/>
      <c r="STK448" s="477"/>
      <c r="STP448" s="477"/>
      <c r="STS448" s="477"/>
      <c r="STX448" s="477"/>
      <c r="SUA448" s="477"/>
      <c r="SUF448" s="477"/>
      <c r="SUI448" s="477"/>
      <c r="SUN448" s="477"/>
      <c r="SUQ448" s="477"/>
      <c r="SUV448" s="477"/>
      <c r="SUY448" s="477"/>
      <c r="SVD448" s="477"/>
      <c r="SVG448" s="477"/>
      <c r="SVL448" s="477"/>
      <c r="SVO448" s="477"/>
      <c r="SVT448" s="477"/>
      <c r="SVW448" s="477"/>
      <c r="SWB448" s="477"/>
      <c r="SWE448" s="477"/>
      <c r="SWJ448" s="477"/>
      <c r="SWM448" s="477"/>
      <c r="SWR448" s="477"/>
      <c r="SWU448" s="477"/>
      <c r="SWZ448" s="477"/>
      <c r="SXC448" s="477"/>
      <c r="SXH448" s="477"/>
      <c r="SXK448" s="477"/>
      <c r="SXP448" s="477"/>
      <c r="SXS448" s="477"/>
      <c r="SXX448" s="477"/>
      <c r="SYA448" s="477"/>
      <c r="SYF448" s="477"/>
      <c r="SYI448" s="477"/>
      <c r="SYN448" s="477"/>
      <c r="SYQ448" s="477"/>
      <c r="SYV448" s="477"/>
      <c r="SYY448" s="477"/>
      <c r="SZD448" s="477"/>
      <c r="SZG448" s="477"/>
      <c r="SZL448" s="477"/>
      <c r="SZO448" s="477"/>
      <c r="SZT448" s="477"/>
      <c r="SZW448" s="477"/>
      <c r="TAB448" s="477"/>
      <c r="TAE448" s="477"/>
      <c r="TAJ448" s="477"/>
      <c r="TAM448" s="477"/>
      <c r="TAR448" s="477"/>
      <c r="TAU448" s="477"/>
      <c r="TAZ448" s="477"/>
      <c r="TBC448" s="477"/>
      <c r="TBH448" s="477"/>
      <c r="TBK448" s="477"/>
      <c r="TBP448" s="477"/>
      <c r="TBS448" s="477"/>
      <c r="TBX448" s="477"/>
      <c r="TCA448" s="477"/>
      <c r="TCF448" s="477"/>
      <c r="TCI448" s="477"/>
      <c r="TCN448" s="477"/>
      <c r="TCQ448" s="477"/>
      <c r="TCV448" s="477"/>
      <c r="TCY448" s="477"/>
      <c r="TDD448" s="477"/>
      <c r="TDG448" s="477"/>
      <c r="TDL448" s="477"/>
      <c r="TDO448" s="477"/>
      <c r="TDT448" s="477"/>
      <c r="TDW448" s="477"/>
      <c r="TEB448" s="477"/>
      <c r="TEE448" s="477"/>
      <c r="TEJ448" s="477"/>
      <c r="TEM448" s="477"/>
      <c r="TER448" s="477"/>
      <c r="TEU448" s="477"/>
      <c r="TEZ448" s="477"/>
      <c r="TFC448" s="477"/>
      <c r="TFH448" s="477"/>
      <c r="TFK448" s="477"/>
      <c r="TFP448" s="477"/>
      <c r="TFS448" s="477"/>
      <c r="TFX448" s="477"/>
      <c r="TGA448" s="477"/>
      <c r="TGF448" s="477"/>
      <c r="TGI448" s="477"/>
      <c r="TGN448" s="477"/>
      <c r="TGQ448" s="477"/>
      <c r="TGV448" s="477"/>
      <c r="TGY448" s="477"/>
      <c r="THD448" s="477"/>
      <c r="THG448" s="477"/>
      <c r="THL448" s="477"/>
      <c r="THO448" s="477"/>
      <c r="THT448" s="477"/>
      <c r="THW448" s="477"/>
      <c r="TIB448" s="477"/>
      <c r="TIE448" s="477"/>
      <c r="TIJ448" s="477"/>
      <c r="TIM448" s="477"/>
      <c r="TIR448" s="477"/>
      <c r="TIU448" s="477"/>
      <c r="TIZ448" s="477"/>
      <c r="TJC448" s="477"/>
      <c r="TJH448" s="477"/>
      <c r="TJK448" s="477"/>
      <c r="TJP448" s="477"/>
      <c r="TJS448" s="477"/>
      <c r="TJX448" s="477"/>
      <c r="TKA448" s="477"/>
      <c r="TKF448" s="477"/>
      <c r="TKI448" s="477"/>
      <c r="TKN448" s="477"/>
      <c r="TKQ448" s="477"/>
      <c r="TKV448" s="477"/>
      <c r="TKY448" s="477"/>
      <c r="TLD448" s="477"/>
      <c r="TLG448" s="477"/>
      <c r="TLL448" s="477"/>
      <c r="TLO448" s="477"/>
      <c r="TLT448" s="477"/>
      <c r="TLW448" s="477"/>
      <c r="TMB448" s="477"/>
      <c r="TME448" s="477"/>
      <c r="TMJ448" s="477"/>
      <c r="TMM448" s="477"/>
      <c r="TMR448" s="477"/>
      <c r="TMU448" s="477"/>
      <c r="TMZ448" s="477"/>
      <c r="TNC448" s="477"/>
      <c r="TNH448" s="477"/>
      <c r="TNK448" s="477"/>
      <c r="TNP448" s="477"/>
      <c r="TNS448" s="477"/>
      <c r="TNX448" s="477"/>
      <c r="TOA448" s="477"/>
      <c r="TOF448" s="477"/>
      <c r="TOI448" s="477"/>
      <c r="TON448" s="477"/>
      <c r="TOQ448" s="477"/>
      <c r="TOV448" s="477"/>
      <c r="TOY448" s="477"/>
      <c r="TPD448" s="477"/>
      <c r="TPG448" s="477"/>
      <c r="TPL448" s="477"/>
      <c r="TPO448" s="477"/>
      <c r="TPT448" s="477"/>
      <c r="TPW448" s="477"/>
      <c r="TQB448" s="477"/>
      <c r="TQE448" s="477"/>
      <c r="TQJ448" s="477"/>
      <c r="TQM448" s="477"/>
      <c r="TQR448" s="477"/>
      <c r="TQU448" s="477"/>
      <c r="TQZ448" s="477"/>
      <c r="TRC448" s="477"/>
      <c r="TRH448" s="477"/>
      <c r="TRK448" s="477"/>
      <c r="TRP448" s="477"/>
      <c r="TRS448" s="477"/>
      <c r="TRX448" s="477"/>
      <c r="TSA448" s="477"/>
      <c r="TSF448" s="477"/>
      <c r="TSI448" s="477"/>
      <c r="TSN448" s="477"/>
      <c r="TSQ448" s="477"/>
      <c r="TSV448" s="477"/>
      <c r="TSY448" s="477"/>
      <c r="TTD448" s="477"/>
      <c r="TTG448" s="477"/>
      <c r="TTL448" s="477"/>
      <c r="TTO448" s="477"/>
      <c r="TTT448" s="477"/>
      <c r="TTW448" s="477"/>
      <c r="TUB448" s="477"/>
      <c r="TUE448" s="477"/>
      <c r="TUJ448" s="477"/>
      <c r="TUM448" s="477"/>
      <c r="TUR448" s="477"/>
      <c r="TUU448" s="477"/>
      <c r="TUZ448" s="477"/>
      <c r="TVC448" s="477"/>
      <c r="TVH448" s="477"/>
      <c r="TVK448" s="477"/>
      <c r="TVP448" s="477"/>
      <c r="TVS448" s="477"/>
      <c r="TVX448" s="477"/>
      <c r="TWA448" s="477"/>
      <c r="TWF448" s="477"/>
      <c r="TWI448" s="477"/>
      <c r="TWN448" s="477"/>
      <c r="TWQ448" s="477"/>
      <c r="TWV448" s="477"/>
      <c r="TWY448" s="477"/>
      <c r="TXD448" s="477"/>
      <c r="TXG448" s="477"/>
      <c r="TXL448" s="477"/>
      <c r="TXO448" s="477"/>
      <c r="TXT448" s="477"/>
      <c r="TXW448" s="477"/>
      <c r="TYB448" s="477"/>
      <c r="TYE448" s="477"/>
      <c r="TYJ448" s="477"/>
      <c r="TYM448" s="477"/>
      <c r="TYR448" s="477"/>
      <c r="TYU448" s="477"/>
      <c r="TYZ448" s="477"/>
      <c r="TZC448" s="477"/>
      <c r="TZH448" s="477"/>
      <c r="TZK448" s="477"/>
      <c r="TZP448" s="477"/>
      <c r="TZS448" s="477"/>
      <c r="TZX448" s="477"/>
      <c r="UAA448" s="477"/>
      <c r="UAF448" s="477"/>
      <c r="UAI448" s="477"/>
      <c r="UAN448" s="477"/>
      <c r="UAQ448" s="477"/>
      <c r="UAV448" s="477"/>
      <c r="UAY448" s="477"/>
      <c r="UBD448" s="477"/>
      <c r="UBG448" s="477"/>
      <c r="UBL448" s="477"/>
      <c r="UBO448" s="477"/>
      <c r="UBT448" s="477"/>
      <c r="UBW448" s="477"/>
      <c r="UCB448" s="477"/>
      <c r="UCE448" s="477"/>
      <c r="UCJ448" s="477"/>
      <c r="UCM448" s="477"/>
      <c r="UCR448" s="477"/>
      <c r="UCU448" s="477"/>
      <c r="UCZ448" s="477"/>
      <c r="UDC448" s="477"/>
      <c r="UDH448" s="477"/>
      <c r="UDK448" s="477"/>
      <c r="UDP448" s="477"/>
      <c r="UDS448" s="477"/>
      <c r="UDX448" s="477"/>
      <c r="UEA448" s="477"/>
      <c r="UEF448" s="477"/>
      <c r="UEI448" s="477"/>
      <c r="UEN448" s="477"/>
      <c r="UEQ448" s="477"/>
      <c r="UEV448" s="477"/>
      <c r="UEY448" s="477"/>
      <c r="UFD448" s="477"/>
      <c r="UFG448" s="477"/>
      <c r="UFL448" s="477"/>
      <c r="UFO448" s="477"/>
      <c r="UFT448" s="477"/>
      <c r="UFW448" s="477"/>
      <c r="UGB448" s="477"/>
      <c r="UGE448" s="477"/>
      <c r="UGJ448" s="477"/>
      <c r="UGM448" s="477"/>
      <c r="UGR448" s="477"/>
      <c r="UGU448" s="477"/>
      <c r="UGZ448" s="477"/>
      <c r="UHC448" s="477"/>
      <c r="UHH448" s="477"/>
      <c r="UHK448" s="477"/>
      <c r="UHP448" s="477"/>
      <c r="UHS448" s="477"/>
      <c r="UHX448" s="477"/>
      <c r="UIA448" s="477"/>
      <c r="UIF448" s="477"/>
      <c r="UII448" s="477"/>
      <c r="UIN448" s="477"/>
      <c r="UIQ448" s="477"/>
      <c r="UIV448" s="477"/>
      <c r="UIY448" s="477"/>
      <c r="UJD448" s="477"/>
      <c r="UJG448" s="477"/>
      <c r="UJL448" s="477"/>
      <c r="UJO448" s="477"/>
      <c r="UJT448" s="477"/>
      <c r="UJW448" s="477"/>
      <c r="UKB448" s="477"/>
      <c r="UKE448" s="477"/>
      <c r="UKJ448" s="477"/>
      <c r="UKM448" s="477"/>
      <c r="UKR448" s="477"/>
      <c r="UKU448" s="477"/>
      <c r="UKZ448" s="477"/>
      <c r="ULC448" s="477"/>
      <c r="ULH448" s="477"/>
      <c r="ULK448" s="477"/>
      <c r="ULP448" s="477"/>
      <c r="ULS448" s="477"/>
      <c r="ULX448" s="477"/>
      <c r="UMA448" s="477"/>
      <c r="UMF448" s="477"/>
      <c r="UMI448" s="477"/>
      <c r="UMN448" s="477"/>
      <c r="UMQ448" s="477"/>
      <c r="UMV448" s="477"/>
      <c r="UMY448" s="477"/>
      <c r="UND448" s="477"/>
      <c r="UNG448" s="477"/>
      <c r="UNL448" s="477"/>
      <c r="UNO448" s="477"/>
      <c r="UNT448" s="477"/>
      <c r="UNW448" s="477"/>
      <c r="UOB448" s="477"/>
      <c r="UOE448" s="477"/>
      <c r="UOJ448" s="477"/>
      <c r="UOM448" s="477"/>
      <c r="UOR448" s="477"/>
      <c r="UOU448" s="477"/>
      <c r="UOZ448" s="477"/>
      <c r="UPC448" s="477"/>
      <c r="UPH448" s="477"/>
      <c r="UPK448" s="477"/>
      <c r="UPP448" s="477"/>
      <c r="UPS448" s="477"/>
      <c r="UPX448" s="477"/>
      <c r="UQA448" s="477"/>
      <c r="UQF448" s="477"/>
      <c r="UQI448" s="477"/>
      <c r="UQN448" s="477"/>
      <c r="UQQ448" s="477"/>
      <c r="UQV448" s="477"/>
      <c r="UQY448" s="477"/>
      <c r="URD448" s="477"/>
      <c r="URG448" s="477"/>
      <c r="URL448" s="477"/>
      <c r="URO448" s="477"/>
      <c r="URT448" s="477"/>
      <c r="URW448" s="477"/>
      <c r="USB448" s="477"/>
      <c r="USE448" s="477"/>
      <c r="USJ448" s="477"/>
      <c r="USM448" s="477"/>
      <c r="USR448" s="477"/>
      <c r="USU448" s="477"/>
      <c r="USZ448" s="477"/>
      <c r="UTC448" s="477"/>
      <c r="UTH448" s="477"/>
      <c r="UTK448" s="477"/>
      <c r="UTP448" s="477"/>
      <c r="UTS448" s="477"/>
      <c r="UTX448" s="477"/>
      <c r="UUA448" s="477"/>
      <c r="UUF448" s="477"/>
      <c r="UUI448" s="477"/>
      <c r="UUN448" s="477"/>
      <c r="UUQ448" s="477"/>
      <c r="UUV448" s="477"/>
      <c r="UUY448" s="477"/>
      <c r="UVD448" s="477"/>
      <c r="UVG448" s="477"/>
      <c r="UVL448" s="477"/>
      <c r="UVO448" s="477"/>
      <c r="UVT448" s="477"/>
      <c r="UVW448" s="477"/>
      <c r="UWB448" s="477"/>
      <c r="UWE448" s="477"/>
      <c r="UWJ448" s="477"/>
      <c r="UWM448" s="477"/>
      <c r="UWR448" s="477"/>
      <c r="UWU448" s="477"/>
      <c r="UWZ448" s="477"/>
      <c r="UXC448" s="477"/>
      <c r="UXH448" s="477"/>
      <c r="UXK448" s="477"/>
      <c r="UXP448" s="477"/>
      <c r="UXS448" s="477"/>
      <c r="UXX448" s="477"/>
      <c r="UYA448" s="477"/>
      <c r="UYF448" s="477"/>
      <c r="UYI448" s="477"/>
      <c r="UYN448" s="477"/>
      <c r="UYQ448" s="477"/>
      <c r="UYV448" s="477"/>
      <c r="UYY448" s="477"/>
      <c r="UZD448" s="477"/>
      <c r="UZG448" s="477"/>
      <c r="UZL448" s="477"/>
      <c r="UZO448" s="477"/>
      <c r="UZT448" s="477"/>
      <c r="UZW448" s="477"/>
      <c r="VAB448" s="477"/>
      <c r="VAE448" s="477"/>
      <c r="VAJ448" s="477"/>
      <c r="VAM448" s="477"/>
      <c r="VAR448" s="477"/>
      <c r="VAU448" s="477"/>
      <c r="VAZ448" s="477"/>
      <c r="VBC448" s="477"/>
      <c r="VBH448" s="477"/>
      <c r="VBK448" s="477"/>
      <c r="VBP448" s="477"/>
      <c r="VBS448" s="477"/>
      <c r="VBX448" s="477"/>
      <c r="VCA448" s="477"/>
      <c r="VCF448" s="477"/>
      <c r="VCI448" s="477"/>
      <c r="VCN448" s="477"/>
      <c r="VCQ448" s="477"/>
      <c r="VCV448" s="477"/>
      <c r="VCY448" s="477"/>
      <c r="VDD448" s="477"/>
      <c r="VDG448" s="477"/>
      <c r="VDL448" s="477"/>
      <c r="VDO448" s="477"/>
      <c r="VDT448" s="477"/>
      <c r="VDW448" s="477"/>
      <c r="VEB448" s="477"/>
      <c r="VEE448" s="477"/>
      <c r="VEJ448" s="477"/>
      <c r="VEM448" s="477"/>
      <c r="VER448" s="477"/>
      <c r="VEU448" s="477"/>
      <c r="VEZ448" s="477"/>
      <c r="VFC448" s="477"/>
      <c r="VFH448" s="477"/>
      <c r="VFK448" s="477"/>
      <c r="VFP448" s="477"/>
      <c r="VFS448" s="477"/>
      <c r="VFX448" s="477"/>
      <c r="VGA448" s="477"/>
      <c r="VGF448" s="477"/>
      <c r="VGI448" s="477"/>
      <c r="VGN448" s="477"/>
      <c r="VGQ448" s="477"/>
      <c r="VGV448" s="477"/>
      <c r="VGY448" s="477"/>
      <c r="VHD448" s="477"/>
      <c r="VHG448" s="477"/>
      <c r="VHL448" s="477"/>
      <c r="VHO448" s="477"/>
      <c r="VHT448" s="477"/>
      <c r="VHW448" s="477"/>
      <c r="VIB448" s="477"/>
      <c r="VIE448" s="477"/>
      <c r="VIJ448" s="477"/>
      <c r="VIM448" s="477"/>
      <c r="VIR448" s="477"/>
      <c r="VIU448" s="477"/>
      <c r="VIZ448" s="477"/>
      <c r="VJC448" s="477"/>
      <c r="VJH448" s="477"/>
      <c r="VJK448" s="477"/>
      <c r="VJP448" s="477"/>
      <c r="VJS448" s="477"/>
      <c r="VJX448" s="477"/>
      <c r="VKA448" s="477"/>
      <c r="VKF448" s="477"/>
      <c r="VKI448" s="477"/>
      <c r="VKN448" s="477"/>
      <c r="VKQ448" s="477"/>
      <c r="VKV448" s="477"/>
      <c r="VKY448" s="477"/>
      <c r="VLD448" s="477"/>
      <c r="VLG448" s="477"/>
      <c r="VLL448" s="477"/>
      <c r="VLO448" s="477"/>
      <c r="VLT448" s="477"/>
      <c r="VLW448" s="477"/>
      <c r="VMB448" s="477"/>
      <c r="VME448" s="477"/>
      <c r="VMJ448" s="477"/>
      <c r="VMM448" s="477"/>
      <c r="VMR448" s="477"/>
      <c r="VMU448" s="477"/>
      <c r="VMZ448" s="477"/>
      <c r="VNC448" s="477"/>
      <c r="VNH448" s="477"/>
      <c r="VNK448" s="477"/>
      <c r="VNP448" s="477"/>
      <c r="VNS448" s="477"/>
      <c r="VNX448" s="477"/>
      <c r="VOA448" s="477"/>
      <c r="VOF448" s="477"/>
      <c r="VOI448" s="477"/>
      <c r="VON448" s="477"/>
      <c r="VOQ448" s="477"/>
      <c r="VOV448" s="477"/>
      <c r="VOY448" s="477"/>
      <c r="VPD448" s="477"/>
      <c r="VPG448" s="477"/>
      <c r="VPL448" s="477"/>
      <c r="VPO448" s="477"/>
      <c r="VPT448" s="477"/>
      <c r="VPW448" s="477"/>
      <c r="VQB448" s="477"/>
      <c r="VQE448" s="477"/>
      <c r="VQJ448" s="477"/>
      <c r="VQM448" s="477"/>
      <c r="VQR448" s="477"/>
      <c r="VQU448" s="477"/>
      <c r="VQZ448" s="477"/>
      <c r="VRC448" s="477"/>
      <c r="VRH448" s="477"/>
      <c r="VRK448" s="477"/>
      <c r="VRP448" s="477"/>
      <c r="VRS448" s="477"/>
      <c r="VRX448" s="477"/>
      <c r="VSA448" s="477"/>
      <c r="VSF448" s="477"/>
      <c r="VSI448" s="477"/>
      <c r="VSN448" s="477"/>
      <c r="VSQ448" s="477"/>
      <c r="VSV448" s="477"/>
      <c r="VSY448" s="477"/>
      <c r="VTD448" s="477"/>
      <c r="VTG448" s="477"/>
      <c r="VTL448" s="477"/>
      <c r="VTO448" s="477"/>
      <c r="VTT448" s="477"/>
      <c r="VTW448" s="477"/>
      <c r="VUB448" s="477"/>
      <c r="VUE448" s="477"/>
      <c r="VUJ448" s="477"/>
      <c r="VUM448" s="477"/>
      <c r="VUR448" s="477"/>
      <c r="VUU448" s="477"/>
      <c r="VUZ448" s="477"/>
      <c r="VVC448" s="477"/>
      <c r="VVH448" s="477"/>
      <c r="VVK448" s="477"/>
      <c r="VVP448" s="477"/>
      <c r="VVS448" s="477"/>
      <c r="VVX448" s="477"/>
      <c r="VWA448" s="477"/>
      <c r="VWF448" s="477"/>
      <c r="VWI448" s="477"/>
      <c r="VWN448" s="477"/>
      <c r="VWQ448" s="477"/>
      <c r="VWV448" s="477"/>
      <c r="VWY448" s="477"/>
      <c r="VXD448" s="477"/>
      <c r="VXG448" s="477"/>
      <c r="VXL448" s="477"/>
      <c r="VXO448" s="477"/>
      <c r="VXT448" s="477"/>
      <c r="VXW448" s="477"/>
      <c r="VYB448" s="477"/>
      <c r="VYE448" s="477"/>
      <c r="VYJ448" s="477"/>
      <c r="VYM448" s="477"/>
      <c r="VYR448" s="477"/>
      <c r="VYU448" s="477"/>
      <c r="VYZ448" s="477"/>
      <c r="VZC448" s="477"/>
      <c r="VZH448" s="477"/>
      <c r="VZK448" s="477"/>
      <c r="VZP448" s="477"/>
      <c r="VZS448" s="477"/>
      <c r="VZX448" s="477"/>
      <c r="WAA448" s="477"/>
      <c r="WAF448" s="477"/>
      <c r="WAI448" s="477"/>
      <c r="WAN448" s="477"/>
      <c r="WAQ448" s="477"/>
      <c r="WAV448" s="477"/>
      <c r="WAY448" s="477"/>
      <c r="WBD448" s="477"/>
      <c r="WBG448" s="477"/>
      <c r="WBL448" s="477"/>
      <c r="WBO448" s="477"/>
      <c r="WBT448" s="477"/>
      <c r="WBW448" s="477"/>
      <c r="WCB448" s="477"/>
      <c r="WCE448" s="477"/>
      <c r="WCJ448" s="477"/>
      <c r="WCM448" s="477"/>
      <c r="WCR448" s="477"/>
      <c r="WCU448" s="477"/>
      <c r="WCZ448" s="477"/>
      <c r="WDC448" s="477"/>
      <c r="WDH448" s="477"/>
      <c r="WDK448" s="477"/>
      <c r="WDP448" s="477"/>
      <c r="WDS448" s="477"/>
      <c r="WDX448" s="477"/>
      <c r="WEA448" s="477"/>
      <c r="WEF448" s="477"/>
      <c r="WEI448" s="477"/>
      <c r="WEN448" s="477"/>
      <c r="WEQ448" s="477"/>
      <c r="WEV448" s="477"/>
      <c r="WEY448" s="477"/>
      <c r="WFD448" s="477"/>
      <c r="WFG448" s="477"/>
      <c r="WFL448" s="477"/>
      <c r="WFO448" s="477"/>
      <c r="WFT448" s="477"/>
      <c r="WFW448" s="477"/>
      <c r="WGB448" s="477"/>
      <c r="WGE448" s="477"/>
      <c r="WGJ448" s="477"/>
      <c r="WGM448" s="477"/>
      <c r="WGR448" s="477"/>
      <c r="WGU448" s="477"/>
      <c r="WGZ448" s="477"/>
      <c r="WHC448" s="477"/>
      <c r="WHH448" s="477"/>
      <c r="WHK448" s="477"/>
      <c r="WHP448" s="477"/>
      <c r="WHS448" s="477"/>
      <c r="WHX448" s="477"/>
      <c r="WIA448" s="477"/>
      <c r="WIF448" s="477"/>
      <c r="WII448" s="477"/>
      <c r="WIN448" s="477"/>
      <c r="WIQ448" s="477"/>
      <c r="WIV448" s="477"/>
      <c r="WIY448" s="477"/>
      <c r="WJD448" s="477"/>
      <c r="WJG448" s="477"/>
      <c r="WJL448" s="477"/>
      <c r="WJO448" s="477"/>
      <c r="WJT448" s="477"/>
      <c r="WJW448" s="477"/>
      <c r="WKB448" s="477"/>
      <c r="WKE448" s="477"/>
      <c r="WKJ448" s="477"/>
      <c r="WKM448" s="477"/>
      <c r="WKR448" s="477"/>
      <c r="WKU448" s="477"/>
      <c r="WKZ448" s="477"/>
      <c r="WLC448" s="477"/>
      <c r="WLH448" s="477"/>
      <c r="WLK448" s="477"/>
      <c r="WLP448" s="477"/>
      <c r="WLS448" s="477"/>
      <c r="WLX448" s="477"/>
      <c r="WMA448" s="477"/>
      <c r="WMF448" s="477"/>
      <c r="WMI448" s="477"/>
      <c r="WMN448" s="477"/>
      <c r="WMQ448" s="477"/>
      <c r="WMV448" s="477"/>
      <c r="WMY448" s="477"/>
      <c r="WND448" s="477"/>
      <c r="WNG448" s="477"/>
      <c r="WNL448" s="477"/>
      <c r="WNO448" s="477"/>
      <c r="WNT448" s="477"/>
      <c r="WNW448" s="477"/>
      <c r="WOB448" s="477"/>
      <c r="WOE448" s="477"/>
      <c r="WOJ448" s="477"/>
      <c r="WOM448" s="477"/>
      <c r="WOR448" s="477"/>
      <c r="WOU448" s="477"/>
      <c r="WOZ448" s="477"/>
      <c r="WPC448" s="477"/>
      <c r="WPH448" s="477"/>
      <c r="WPK448" s="477"/>
      <c r="WPP448" s="477"/>
      <c r="WPS448" s="477"/>
      <c r="WPX448" s="477"/>
      <c r="WQA448" s="477"/>
      <c r="WQF448" s="477"/>
      <c r="WQI448" s="477"/>
      <c r="WQN448" s="477"/>
      <c r="WQQ448" s="477"/>
      <c r="WQV448" s="477"/>
      <c r="WQY448" s="477"/>
      <c r="WRD448" s="477"/>
      <c r="WRG448" s="477"/>
      <c r="WRL448" s="477"/>
      <c r="WRO448" s="477"/>
      <c r="WRT448" s="477"/>
      <c r="WRW448" s="477"/>
      <c r="WSB448" s="477"/>
      <c r="WSE448" s="477"/>
      <c r="WSJ448" s="477"/>
      <c r="WSM448" s="477"/>
      <c r="WSR448" s="477"/>
      <c r="WSU448" s="477"/>
      <c r="WSZ448" s="477"/>
      <c r="WTC448" s="477"/>
      <c r="WTH448" s="477"/>
      <c r="WTK448" s="477"/>
      <c r="WTP448" s="477"/>
      <c r="WTS448" s="477"/>
      <c r="WTX448" s="477"/>
      <c r="WUA448" s="477"/>
      <c r="WUF448" s="477"/>
      <c r="WUI448" s="477"/>
      <c r="WUN448" s="477"/>
      <c r="WUQ448" s="477"/>
      <c r="WUV448" s="477"/>
      <c r="WUY448" s="477"/>
      <c r="WVD448" s="477"/>
      <c r="WVG448" s="477"/>
      <c r="WVL448" s="477"/>
      <c r="WVO448" s="477"/>
      <c r="WVT448" s="477"/>
      <c r="WVW448" s="477"/>
      <c r="WWB448" s="477"/>
      <c r="WWE448" s="477"/>
      <c r="WWJ448" s="477"/>
      <c r="WWM448" s="477"/>
      <c r="WWR448" s="477"/>
      <c r="WWU448" s="477"/>
      <c r="WWZ448" s="477"/>
      <c r="WXC448" s="477"/>
      <c r="WXH448" s="477"/>
      <c r="WXK448" s="477"/>
      <c r="WXP448" s="477"/>
      <c r="WXS448" s="477"/>
      <c r="WXX448" s="477"/>
      <c r="WYA448" s="477"/>
      <c r="WYF448" s="477"/>
      <c r="WYI448" s="477"/>
      <c r="WYN448" s="477"/>
      <c r="WYQ448" s="477"/>
      <c r="WYV448" s="477"/>
      <c r="WYY448" s="477"/>
      <c r="WZD448" s="477"/>
      <c r="WZG448" s="477"/>
      <c r="WZL448" s="477"/>
      <c r="WZO448" s="477"/>
      <c r="WZT448" s="477"/>
      <c r="WZW448" s="477"/>
      <c r="XAB448" s="477"/>
      <c r="XAE448" s="477"/>
      <c r="XAJ448" s="477"/>
      <c r="XAM448" s="477"/>
      <c r="XAR448" s="477"/>
      <c r="XAU448" s="477"/>
      <c r="XAZ448" s="477"/>
      <c r="XBC448" s="477"/>
      <c r="XBH448" s="477"/>
      <c r="XBK448" s="477"/>
      <c r="XBP448" s="477"/>
      <c r="XBS448" s="477"/>
      <c r="XBX448" s="477"/>
      <c r="XCA448" s="477"/>
      <c r="XCF448" s="477"/>
      <c r="XCI448" s="477"/>
      <c r="XCN448" s="477"/>
      <c r="XCQ448" s="477"/>
      <c r="XCV448" s="477"/>
      <c r="XCY448" s="477"/>
      <c r="XDD448" s="477"/>
      <c r="XDG448" s="477"/>
      <c r="XDL448" s="477"/>
      <c r="XDO448" s="477"/>
      <c r="XDT448" s="477"/>
      <c r="XDW448" s="477"/>
      <c r="XEB448" s="477"/>
      <c r="XEE448" s="477"/>
      <c r="XEJ448" s="477"/>
      <c r="XEM448" s="477"/>
      <c r="XER448" s="477"/>
      <c r="XEU448" s="477"/>
      <c r="XEZ448" s="477"/>
      <c r="XFC448" s="477"/>
    </row>
    <row r="449" spans="1:1023 1028:2047 2052:3071 3076:4095 4100:5119 5124:6143 6148:7167 7172:8191 8196:9215 9220:10239 10244:11263 11268:12287 12292:13311 13316:14335 14340:15359 15364:16383" ht="26.25" customHeight="1" x14ac:dyDescent="0.25">
      <c r="A449" s="158" t="str">
        <f>+'PAI 2025 GPS rempl2)'!A465</f>
        <v>1000.5.1</v>
      </c>
      <c r="B449" s="60" t="str">
        <f>VLOOKUP(A449,'Dimensión 3-Gestión con Valor'!$B$10:$B$379,1,0)</f>
        <v>1000.5.1</v>
      </c>
      <c r="C449" s="158" t="s">
        <v>1136</v>
      </c>
      <c r="D449" s="158">
        <v>1</v>
      </c>
      <c r="E449" s="158" t="s">
        <v>489</v>
      </c>
      <c r="F449" s="158" t="s">
        <v>1170</v>
      </c>
      <c r="G449" s="158" t="s">
        <v>19</v>
      </c>
      <c r="H449" s="158" t="s">
        <v>1795</v>
      </c>
      <c r="I449" s="158" t="s">
        <v>1795</v>
      </c>
      <c r="J449" s="158" t="s">
        <v>1795</v>
      </c>
      <c r="K449" s="158" t="s">
        <v>19</v>
      </c>
      <c r="L449" s="158" t="s">
        <v>19</v>
      </c>
      <c r="M449" s="158" t="s">
        <v>19</v>
      </c>
      <c r="N449" s="158" t="s">
        <v>636</v>
      </c>
      <c r="O449" s="158" t="s">
        <v>19</v>
      </c>
      <c r="P449" s="158" t="s">
        <v>364</v>
      </c>
      <c r="Q449" s="158">
        <v>20</v>
      </c>
      <c r="R449" s="158">
        <v>1</v>
      </c>
      <c r="S449" s="165" t="s">
        <v>487</v>
      </c>
      <c r="T449" s="165" t="s">
        <v>1171</v>
      </c>
      <c r="U449" s="165">
        <v>45677</v>
      </c>
      <c r="V449" s="165">
        <v>45835</v>
      </c>
      <c r="W449" s="158" t="s">
        <v>1136</v>
      </c>
      <c r="X449" s="359">
        <v>3</v>
      </c>
      <c r="Y449" s="158">
        <v>100</v>
      </c>
      <c r="Z449" s="158" t="s">
        <v>2629</v>
      </c>
      <c r="AA449" s="165">
        <v>45835</v>
      </c>
      <c r="AB449" s="158">
        <v>100</v>
      </c>
      <c r="AC449" s="158" t="s">
        <v>2630</v>
      </c>
      <c r="AD449" s="165">
        <v>45835</v>
      </c>
      <c r="AE449" s="158">
        <v>100</v>
      </c>
      <c r="AF449" s="158">
        <v>3</v>
      </c>
    </row>
    <row r="450" spans="1:1023 1028:2047 2052:3071 3076:4095 4100:5119 5124:6143 6148:7167 7172:8191 8196:9215 9220:10239 10244:11263 11268:12287 12292:13311 13316:14335 14340:15359 15364:16383" ht="34.5" customHeight="1" x14ac:dyDescent="0.25">
      <c r="A450" s="158" t="str">
        <f>+'PAI 2025 GPS rempl2)'!A466</f>
        <v>1000.5.2</v>
      </c>
      <c r="B450" s="60" t="str">
        <f>VLOOKUP(A450,'Dimensión 3-Gestión con Valor'!$B$10:$B$379,1,0)</f>
        <v>1000.5.2</v>
      </c>
      <c r="C450" s="158" t="s">
        <v>1136</v>
      </c>
      <c r="D450" s="158">
        <v>1</v>
      </c>
      <c r="E450" s="158" t="s">
        <v>489</v>
      </c>
      <c r="F450" s="158" t="s">
        <v>1172</v>
      </c>
      <c r="G450" s="158" t="s">
        <v>19</v>
      </c>
      <c r="H450" s="158">
        <v>0</v>
      </c>
      <c r="I450" s="158">
        <v>0</v>
      </c>
      <c r="J450" s="158">
        <v>0</v>
      </c>
      <c r="K450" s="158" t="s">
        <v>19</v>
      </c>
      <c r="L450" s="158" t="s">
        <v>19</v>
      </c>
      <c r="M450" s="158" t="s">
        <v>19</v>
      </c>
      <c r="N450" s="158" t="s">
        <v>636</v>
      </c>
      <c r="O450" s="158" t="s">
        <v>19</v>
      </c>
      <c r="P450" s="158" t="s">
        <v>365</v>
      </c>
      <c r="Q450" s="158">
        <v>80</v>
      </c>
      <c r="R450" s="158">
        <v>1</v>
      </c>
      <c r="S450" s="158" t="s">
        <v>487</v>
      </c>
      <c r="T450" s="158" t="s">
        <v>1173</v>
      </c>
      <c r="U450" s="165">
        <v>45839</v>
      </c>
      <c r="V450" s="165">
        <v>46003</v>
      </c>
      <c r="W450" s="158" t="s">
        <v>1136</v>
      </c>
      <c r="X450" s="359">
        <v>12</v>
      </c>
      <c r="Y450" s="158">
        <v>0</v>
      </c>
      <c r="Z450" s="158" t="s">
        <v>2631</v>
      </c>
      <c r="AA450" s="165"/>
      <c r="AB450" s="158">
        <v>0</v>
      </c>
      <c r="AC450" s="158" t="s">
        <v>2632</v>
      </c>
      <c r="AD450" s="165"/>
      <c r="AE450" s="158"/>
      <c r="AF450" s="158">
        <v>0</v>
      </c>
    </row>
    <row r="451" spans="1:1023 1028:2047 2052:3071 3076:4095 4100:5119 5124:6143 6148:7167 7172:8191 8196:9215 9220:10239 10244:11263 11268:12287 12292:13311 13316:14335 14340:15359 15364:16383" ht="120" x14ac:dyDescent="0.25">
      <c r="A451" s="359" t="str">
        <f>+'PAI 2025 GPS rempl2)'!A467</f>
        <v>1000.6</v>
      </c>
      <c r="B451" s="359" t="str">
        <f>VLOOKUP(A451,'Dimensión 3-Gestión con Valor'!$B$10:$B$379,1,0)</f>
        <v>1000.6</v>
      </c>
      <c r="C451" s="360" t="s">
        <v>1136</v>
      </c>
      <c r="D451" s="359">
        <v>1</v>
      </c>
      <c r="E451" s="359" t="s">
        <v>482</v>
      </c>
      <c r="F451" s="360" t="s">
        <v>1174</v>
      </c>
      <c r="G451" s="359" t="s">
        <v>501</v>
      </c>
      <c r="H451" s="359" t="s">
        <v>1795</v>
      </c>
      <c r="I451" s="359" t="s">
        <v>1795</v>
      </c>
      <c r="J451" s="359" t="s">
        <v>1795</v>
      </c>
      <c r="K451" s="360" t="s">
        <v>19</v>
      </c>
      <c r="L451" s="359" t="s">
        <v>485</v>
      </c>
      <c r="M451" s="359" t="s">
        <v>19</v>
      </c>
      <c r="N451" s="360" t="s">
        <v>596</v>
      </c>
      <c r="O451" s="359">
        <v>0</v>
      </c>
      <c r="P451" s="359" t="s">
        <v>178</v>
      </c>
      <c r="Q451" s="359">
        <v>15</v>
      </c>
      <c r="R451" s="359">
        <v>1</v>
      </c>
      <c r="S451" s="360" t="s">
        <v>487</v>
      </c>
      <c r="T451" s="359" t="s">
        <v>1175</v>
      </c>
      <c r="U451" s="360">
        <v>45677</v>
      </c>
      <c r="V451" s="360">
        <v>46003</v>
      </c>
      <c r="W451" s="359" t="s">
        <v>1136</v>
      </c>
      <c r="X451" s="359">
        <v>15</v>
      </c>
      <c r="Y451" s="359">
        <v>50</v>
      </c>
      <c r="Z451" s="359" t="s">
        <v>2633</v>
      </c>
      <c r="AA451" s="360"/>
      <c r="AB451" s="370">
        <v>0</v>
      </c>
      <c r="AC451" s="359" t="s">
        <v>2626</v>
      </c>
      <c r="AD451" s="360"/>
      <c r="AE451" s="368"/>
      <c r="AF451" s="359">
        <v>0</v>
      </c>
      <c r="AH451" s="477"/>
      <c r="AK451" s="477"/>
      <c r="AR451" s="477"/>
      <c r="AU451" s="477"/>
      <c r="AZ451" s="477"/>
      <c r="BC451" s="477"/>
      <c r="BH451" s="477"/>
      <c r="BK451" s="477"/>
      <c r="BP451" s="477"/>
      <c r="BS451" s="477"/>
      <c r="BX451" s="477"/>
      <c r="CA451" s="477"/>
      <c r="CF451" s="477"/>
      <c r="CI451" s="477"/>
      <c r="CN451" s="477"/>
      <c r="CQ451" s="477"/>
      <c r="CV451" s="477"/>
      <c r="CY451" s="477"/>
      <c r="DD451" s="477"/>
      <c r="DG451" s="477"/>
      <c r="DL451" s="477"/>
      <c r="DO451" s="477"/>
      <c r="DT451" s="477"/>
      <c r="DW451" s="477"/>
      <c r="EB451" s="477"/>
      <c r="EE451" s="477"/>
      <c r="EJ451" s="477"/>
      <c r="EM451" s="477"/>
      <c r="ER451" s="477"/>
      <c r="EU451" s="477"/>
      <c r="EZ451" s="477"/>
      <c r="FC451" s="477"/>
      <c r="FH451" s="477"/>
      <c r="FK451" s="477"/>
      <c r="FP451" s="477"/>
      <c r="FS451" s="477"/>
      <c r="FX451" s="477"/>
      <c r="GA451" s="477"/>
      <c r="GF451" s="477"/>
      <c r="GI451" s="477"/>
      <c r="GN451" s="477"/>
      <c r="GQ451" s="477"/>
      <c r="GV451" s="477"/>
      <c r="GY451" s="477"/>
      <c r="HD451" s="477"/>
      <c r="HG451" s="477"/>
      <c r="HL451" s="477"/>
      <c r="HO451" s="477"/>
      <c r="HT451" s="477"/>
      <c r="HW451" s="477"/>
      <c r="IB451" s="477"/>
      <c r="IE451" s="477"/>
      <c r="IJ451" s="477"/>
      <c r="IM451" s="477"/>
      <c r="IR451" s="477"/>
      <c r="IU451" s="477"/>
      <c r="IZ451" s="477"/>
      <c r="JC451" s="477"/>
      <c r="JH451" s="477"/>
      <c r="JK451" s="477"/>
      <c r="JP451" s="477"/>
      <c r="JS451" s="477"/>
      <c r="JX451" s="477"/>
      <c r="KA451" s="477"/>
      <c r="KF451" s="477"/>
      <c r="KI451" s="477"/>
      <c r="KN451" s="477"/>
      <c r="KQ451" s="477"/>
      <c r="KV451" s="477"/>
      <c r="KY451" s="477"/>
      <c r="LD451" s="477"/>
      <c r="LG451" s="477"/>
      <c r="LL451" s="477"/>
      <c r="LO451" s="477"/>
      <c r="LT451" s="477"/>
      <c r="LW451" s="477"/>
      <c r="MB451" s="477"/>
      <c r="ME451" s="477"/>
      <c r="MJ451" s="477"/>
      <c r="MM451" s="477"/>
      <c r="MR451" s="477"/>
      <c r="MU451" s="477"/>
      <c r="MZ451" s="477"/>
      <c r="NC451" s="477"/>
      <c r="NH451" s="477"/>
      <c r="NK451" s="477"/>
      <c r="NP451" s="477"/>
      <c r="NS451" s="477"/>
      <c r="NX451" s="477"/>
      <c r="OA451" s="477"/>
      <c r="OF451" s="477"/>
      <c r="OI451" s="477"/>
      <c r="ON451" s="477"/>
      <c r="OQ451" s="477"/>
      <c r="OV451" s="477"/>
      <c r="OY451" s="477"/>
      <c r="PD451" s="477"/>
      <c r="PG451" s="477"/>
      <c r="PL451" s="477"/>
      <c r="PO451" s="477"/>
      <c r="PT451" s="477"/>
      <c r="PW451" s="477"/>
      <c r="QB451" s="477"/>
      <c r="QE451" s="477"/>
      <c r="QJ451" s="477"/>
      <c r="QM451" s="477"/>
      <c r="QR451" s="477"/>
      <c r="QU451" s="477"/>
      <c r="QZ451" s="477"/>
      <c r="RC451" s="477"/>
      <c r="RH451" s="477"/>
      <c r="RK451" s="477"/>
      <c r="RP451" s="477"/>
      <c r="RS451" s="477"/>
      <c r="RX451" s="477"/>
      <c r="SA451" s="477"/>
      <c r="SF451" s="477"/>
      <c r="SI451" s="477"/>
      <c r="SN451" s="477"/>
      <c r="SQ451" s="477"/>
      <c r="SV451" s="477"/>
      <c r="SY451" s="477"/>
      <c r="TD451" s="477"/>
      <c r="TG451" s="477"/>
      <c r="TL451" s="477"/>
      <c r="TO451" s="477"/>
      <c r="TT451" s="477"/>
      <c r="TW451" s="477"/>
      <c r="UB451" s="477"/>
      <c r="UE451" s="477"/>
      <c r="UJ451" s="477"/>
      <c r="UM451" s="477"/>
      <c r="UR451" s="477"/>
      <c r="UU451" s="477"/>
      <c r="UZ451" s="477"/>
      <c r="VC451" s="477"/>
      <c r="VH451" s="477"/>
      <c r="VK451" s="477"/>
      <c r="VP451" s="477"/>
      <c r="VS451" s="477"/>
      <c r="VX451" s="477"/>
      <c r="WA451" s="477"/>
      <c r="WF451" s="477"/>
      <c r="WI451" s="477"/>
      <c r="WN451" s="477"/>
      <c r="WQ451" s="477"/>
      <c r="WV451" s="477"/>
      <c r="WY451" s="477"/>
      <c r="XD451" s="477"/>
      <c r="XG451" s="477"/>
      <c r="XL451" s="477"/>
      <c r="XO451" s="477"/>
      <c r="XT451" s="477"/>
      <c r="XW451" s="477"/>
      <c r="YB451" s="477"/>
      <c r="YE451" s="477"/>
      <c r="YJ451" s="477"/>
      <c r="YM451" s="477"/>
      <c r="YR451" s="477"/>
      <c r="YU451" s="477"/>
      <c r="YZ451" s="477"/>
      <c r="ZC451" s="477"/>
      <c r="ZH451" s="477"/>
      <c r="ZK451" s="477"/>
      <c r="ZP451" s="477"/>
      <c r="ZS451" s="477"/>
      <c r="ZX451" s="477"/>
      <c r="AAA451" s="477"/>
      <c r="AAF451" s="477"/>
      <c r="AAI451" s="477"/>
      <c r="AAN451" s="477"/>
      <c r="AAQ451" s="477"/>
      <c r="AAV451" s="477"/>
      <c r="AAY451" s="477"/>
      <c r="ABD451" s="477"/>
      <c r="ABG451" s="477"/>
      <c r="ABL451" s="477"/>
      <c r="ABO451" s="477"/>
      <c r="ABT451" s="477"/>
      <c r="ABW451" s="477"/>
      <c r="ACB451" s="477"/>
      <c r="ACE451" s="477"/>
      <c r="ACJ451" s="477"/>
      <c r="ACM451" s="477"/>
      <c r="ACR451" s="477"/>
      <c r="ACU451" s="477"/>
      <c r="ACZ451" s="477"/>
      <c r="ADC451" s="477"/>
      <c r="ADH451" s="477"/>
      <c r="ADK451" s="477"/>
      <c r="ADP451" s="477"/>
      <c r="ADS451" s="477"/>
      <c r="ADX451" s="477"/>
      <c r="AEA451" s="477"/>
      <c r="AEF451" s="477"/>
      <c r="AEI451" s="477"/>
      <c r="AEN451" s="477"/>
      <c r="AEQ451" s="477"/>
      <c r="AEV451" s="477"/>
      <c r="AEY451" s="477"/>
      <c r="AFD451" s="477"/>
      <c r="AFG451" s="477"/>
      <c r="AFL451" s="477"/>
      <c r="AFO451" s="477"/>
      <c r="AFT451" s="477"/>
      <c r="AFW451" s="477"/>
      <c r="AGB451" s="477"/>
      <c r="AGE451" s="477"/>
      <c r="AGJ451" s="477"/>
      <c r="AGM451" s="477"/>
      <c r="AGR451" s="477"/>
      <c r="AGU451" s="477"/>
      <c r="AGZ451" s="477"/>
      <c r="AHC451" s="477"/>
      <c r="AHH451" s="477"/>
      <c r="AHK451" s="477"/>
      <c r="AHP451" s="477"/>
      <c r="AHS451" s="477"/>
      <c r="AHX451" s="477"/>
      <c r="AIA451" s="477"/>
      <c r="AIF451" s="477"/>
      <c r="AII451" s="477"/>
      <c r="AIN451" s="477"/>
      <c r="AIQ451" s="477"/>
      <c r="AIV451" s="477"/>
      <c r="AIY451" s="477"/>
      <c r="AJD451" s="477"/>
      <c r="AJG451" s="477"/>
      <c r="AJL451" s="477"/>
      <c r="AJO451" s="477"/>
      <c r="AJT451" s="477"/>
      <c r="AJW451" s="477"/>
      <c r="AKB451" s="477"/>
      <c r="AKE451" s="477"/>
      <c r="AKJ451" s="477"/>
      <c r="AKM451" s="477"/>
      <c r="AKR451" s="477"/>
      <c r="AKU451" s="477"/>
      <c r="AKZ451" s="477"/>
      <c r="ALC451" s="477"/>
      <c r="ALH451" s="477"/>
      <c r="ALK451" s="477"/>
      <c r="ALP451" s="477"/>
      <c r="ALS451" s="477"/>
      <c r="ALX451" s="477"/>
      <c r="AMA451" s="477"/>
      <c r="AMF451" s="477"/>
      <c r="AMI451" s="477"/>
      <c r="AMN451" s="477"/>
      <c r="AMQ451" s="477"/>
      <c r="AMV451" s="477"/>
      <c r="AMY451" s="477"/>
      <c r="AND451" s="477"/>
      <c r="ANG451" s="477"/>
      <c r="ANL451" s="477"/>
      <c r="ANO451" s="477"/>
      <c r="ANT451" s="477"/>
      <c r="ANW451" s="477"/>
      <c r="AOB451" s="477"/>
      <c r="AOE451" s="477"/>
      <c r="AOJ451" s="477"/>
      <c r="AOM451" s="477"/>
      <c r="AOR451" s="477"/>
      <c r="AOU451" s="477"/>
      <c r="AOZ451" s="477"/>
      <c r="APC451" s="477"/>
      <c r="APH451" s="477"/>
      <c r="APK451" s="477"/>
      <c r="APP451" s="477"/>
      <c r="APS451" s="477"/>
      <c r="APX451" s="477"/>
      <c r="AQA451" s="477"/>
      <c r="AQF451" s="477"/>
      <c r="AQI451" s="477"/>
      <c r="AQN451" s="477"/>
      <c r="AQQ451" s="477"/>
      <c r="AQV451" s="477"/>
      <c r="AQY451" s="477"/>
      <c r="ARD451" s="477"/>
      <c r="ARG451" s="477"/>
      <c r="ARL451" s="477"/>
      <c r="ARO451" s="477"/>
      <c r="ART451" s="477"/>
      <c r="ARW451" s="477"/>
      <c r="ASB451" s="477"/>
      <c r="ASE451" s="477"/>
      <c r="ASJ451" s="477"/>
      <c r="ASM451" s="477"/>
      <c r="ASR451" s="477"/>
      <c r="ASU451" s="477"/>
      <c r="ASZ451" s="477"/>
      <c r="ATC451" s="477"/>
      <c r="ATH451" s="477"/>
      <c r="ATK451" s="477"/>
      <c r="ATP451" s="477"/>
      <c r="ATS451" s="477"/>
      <c r="ATX451" s="477"/>
      <c r="AUA451" s="477"/>
      <c r="AUF451" s="477"/>
      <c r="AUI451" s="477"/>
      <c r="AUN451" s="477"/>
      <c r="AUQ451" s="477"/>
      <c r="AUV451" s="477"/>
      <c r="AUY451" s="477"/>
      <c r="AVD451" s="477"/>
      <c r="AVG451" s="477"/>
      <c r="AVL451" s="477"/>
      <c r="AVO451" s="477"/>
      <c r="AVT451" s="477"/>
      <c r="AVW451" s="477"/>
      <c r="AWB451" s="477"/>
      <c r="AWE451" s="477"/>
      <c r="AWJ451" s="477"/>
      <c r="AWM451" s="477"/>
      <c r="AWR451" s="477"/>
      <c r="AWU451" s="477"/>
      <c r="AWZ451" s="477"/>
      <c r="AXC451" s="477"/>
      <c r="AXH451" s="477"/>
      <c r="AXK451" s="477"/>
      <c r="AXP451" s="477"/>
      <c r="AXS451" s="477"/>
      <c r="AXX451" s="477"/>
      <c r="AYA451" s="477"/>
      <c r="AYF451" s="477"/>
      <c r="AYI451" s="477"/>
      <c r="AYN451" s="477"/>
      <c r="AYQ451" s="477"/>
      <c r="AYV451" s="477"/>
      <c r="AYY451" s="477"/>
      <c r="AZD451" s="477"/>
      <c r="AZG451" s="477"/>
      <c r="AZL451" s="477"/>
      <c r="AZO451" s="477"/>
      <c r="AZT451" s="477"/>
      <c r="AZW451" s="477"/>
      <c r="BAB451" s="477"/>
      <c r="BAE451" s="477"/>
      <c r="BAJ451" s="477"/>
      <c r="BAM451" s="477"/>
      <c r="BAR451" s="477"/>
      <c r="BAU451" s="477"/>
      <c r="BAZ451" s="477"/>
      <c r="BBC451" s="477"/>
      <c r="BBH451" s="477"/>
      <c r="BBK451" s="477"/>
      <c r="BBP451" s="477"/>
      <c r="BBS451" s="477"/>
      <c r="BBX451" s="477"/>
      <c r="BCA451" s="477"/>
      <c r="BCF451" s="477"/>
      <c r="BCI451" s="477"/>
      <c r="BCN451" s="477"/>
      <c r="BCQ451" s="477"/>
      <c r="BCV451" s="477"/>
      <c r="BCY451" s="477"/>
      <c r="BDD451" s="477"/>
      <c r="BDG451" s="477"/>
      <c r="BDL451" s="477"/>
      <c r="BDO451" s="477"/>
      <c r="BDT451" s="477"/>
      <c r="BDW451" s="477"/>
      <c r="BEB451" s="477"/>
      <c r="BEE451" s="477"/>
      <c r="BEJ451" s="477"/>
      <c r="BEM451" s="477"/>
      <c r="BER451" s="477"/>
      <c r="BEU451" s="477"/>
      <c r="BEZ451" s="477"/>
      <c r="BFC451" s="477"/>
      <c r="BFH451" s="477"/>
      <c r="BFK451" s="477"/>
      <c r="BFP451" s="477"/>
      <c r="BFS451" s="477"/>
      <c r="BFX451" s="477"/>
      <c r="BGA451" s="477"/>
      <c r="BGF451" s="477"/>
      <c r="BGI451" s="477"/>
      <c r="BGN451" s="477"/>
      <c r="BGQ451" s="477"/>
      <c r="BGV451" s="477"/>
      <c r="BGY451" s="477"/>
      <c r="BHD451" s="477"/>
      <c r="BHG451" s="477"/>
      <c r="BHL451" s="477"/>
      <c r="BHO451" s="477"/>
      <c r="BHT451" s="477"/>
      <c r="BHW451" s="477"/>
      <c r="BIB451" s="477"/>
      <c r="BIE451" s="477"/>
      <c r="BIJ451" s="477"/>
      <c r="BIM451" s="477"/>
      <c r="BIR451" s="477"/>
      <c r="BIU451" s="477"/>
      <c r="BIZ451" s="477"/>
      <c r="BJC451" s="477"/>
      <c r="BJH451" s="477"/>
      <c r="BJK451" s="477"/>
      <c r="BJP451" s="477"/>
      <c r="BJS451" s="477"/>
      <c r="BJX451" s="477"/>
      <c r="BKA451" s="477"/>
      <c r="BKF451" s="477"/>
      <c r="BKI451" s="477"/>
      <c r="BKN451" s="477"/>
      <c r="BKQ451" s="477"/>
      <c r="BKV451" s="477"/>
      <c r="BKY451" s="477"/>
      <c r="BLD451" s="477"/>
      <c r="BLG451" s="477"/>
      <c r="BLL451" s="477"/>
      <c r="BLO451" s="477"/>
      <c r="BLT451" s="477"/>
      <c r="BLW451" s="477"/>
      <c r="BMB451" s="477"/>
      <c r="BME451" s="477"/>
      <c r="BMJ451" s="477"/>
      <c r="BMM451" s="477"/>
      <c r="BMR451" s="477"/>
      <c r="BMU451" s="477"/>
      <c r="BMZ451" s="477"/>
      <c r="BNC451" s="477"/>
      <c r="BNH451" s="477"/>
      <c r="BNK451" s="477"/>
      <c r="BNP451" s="477"/>
      <c r="BNS451" s="477"/>
      <c r="BNX451" s="477"/>
      <c r="BOA451" s="477"/>
      <c r="BOF451" s="477"/>
      <c r="BOI451" s="477"/>
      <c r="BON451" s="477"/>
      <c r="BOQ451" s="477"/>
      <c r="BOV451" s="477"/>
      <c r="BOY451" s="477"/>
      <c r="BPD451" s="477"/>
      <c r="BPG451" s="477"/>
      <c r="BPL451" s="477"/>
      <c r="BPO451" s="477"/>
      <c r="BPT451" s="477"/>
      <c r="BPW451" s="477"/>
      <c r="BQB451" s="477"/>
      <c r="BQE451" s="477"/>
      <c r="BQJ451" s="477"/>
      <c r="BQM451" s="477"/>
      <c r="BQR451" s="477"/>
      <c r="BQU451" s="477"/>
      <c r="BQZ451" s="477"/>
      <c r="BRC451" s="477"/>
      <c r="BRH451" s="477"/>
      <c r="BRK451" s="477"/>
      <c r="BRP451" s="477"/>
      <c r="BRS451" s="477"/>
      <c r="BRX451" s="477"/>
      <c r="BSA451" s="477"/>
      <c r="BSF451" s="477"/>
      <c r="BSI451" s="477"/>
      <c r="BSN451" s="477"/>
      <c r="BSQ451" s="477"/>
      <c r="BSV451" s="477"/>
      <c r="BSY451" s="477"/>
      <c r="BTD451" s="477"/>
      <c r="BTG451" s="477"/>
      <c r="BTL451" s="477"/>
      <c r="BTO451" s="477"/>
      <c r="BTT451" s="477"/>
      <c r="BTW451" s="477"/>
      <c r="BUB451" s="477"/>
      <c r="BUE451" s="477"/>
      <c r="BUJ451" s="477"/>
      <c r="BUM451" s="477"/>
      <c r="BUR451" s="477"/>
      <c r="BUU451" s="477"/>
      <c r="BUZ451" s="477"/>
      <c r="BVC451" s="477"/>
      <c r="BVH451" s="477"/>
      <c r="BVK451" s="477"/>
      <c r="BVP451" s="477"/>
      <c r="BVS451" s="477"/>
      <c r="BVX451" s="477"/>
      <c r="BWA451" s="477"/>
      <c r="BWF451" s="477"/>
      <c r="BWI451" s="477"/>
      <c r="BWN451" s="477"/>
      <c r="BWQ451" s="477"/>
      <c r="BWV451" s="477"/>
      <c r="BWY451" s="477"/>
      <c r="BXD451" s="477"/>
      <c r="BXG451" s="477"/>
      <c r="BXL451" s="477"/>
      <c r="BXO451" s="477"/>
      <c r="BXT451" s="477"/>
      <c r="BXW451" s="477"/>
      <c r="BYB451" s="477"/>
      <c r="BYE451" s="477"/>
      <c r="BYJ451" s="477"/>
      <c r="BYM451" s="477"/>
      <c r="BYR451" s="477"/>
      <c r="BYU451" s="477"/>
      <c r="BYZ451" s="477"/>
      <c r="BZC451" s="477"/>
      <c r="BZH451" s="477"/>
      <c r="BZK451" s="477"/>
      <c r="BZP451" s="477"/>
      <c r="BZS451" s="477"/>
      <c r="BZX451" s="477"/>
      <c r="CAA451" s="477"/>
      <c r="CAF451" s="477"/>
      <c r="CAI451" s="477"/>
      <c r="CAN451" s="477"/>
      <c r="CAQ451" s="477"/>
      <c r="CAV451" s="477"/>
      <c r="CAY451" s="477"/>
      <c r="CBD451" s="477"/>
      <c r="CBG451" s="477"/>
      <c r="CBL451" s="477"/>
      <c r="CBO451" s="477"/>
      <c r="CBT451" s="477"/>
      <c r="CBW451" s="477"/>
      <c r="CCB451" s="477"/>
      <c r="CCE451" s="477"/>
      <c r="CCJ451" s="477"/>
      <c r="CCM451" s="477"/>
      <c r="CCR451" s="477"/>
      <c r="CCU451" s="477"/>
      <c r="CCZ451" s="477"/>
      <c r="CDC451" s="477"/>
      <c r="CDH451" s="477"/>
      <c r="CDK451" s="477"/>
      <c r="CDP451" s="477"/>
      <c r="CDS451" s="477"/>
      <c r="CDX451" s="477"/>
      <c r="CEA451" s="477"/>
      <c r="CEF451" s="477"/>
      <c r="CEI451" s="477"/>
      <c r="CEN451" s="477"/>
      <c r="CEQ451" s="477"/>
      <c r="CEV451" s="477"/>
      <c r="CEY451" s="477"/>
      <c r="CFD451" s="477"/>
      <c r="CFG451" s="477"/>
      <c r="CFL451" s="477"/>
      <c r="CFO451" s="477"/>
      <c r="CFT451" s="477"/>
      <c r="CFW451" s="477"/>
      <c r="CGB451" s="477"/>
      <c r="CGE451" s="477"/>
      <c r="CGJ451" s="477"/>
      <c r="CGM451" s="477"/>
      <c r="CGR451" s="477"/>
      <c r="CGU451" s="477"/>
      <c r="CGZ451" s="477"/>
      <c r="CHC451" s="477"/>
      <c r="CHH451" s="477"/>
      <c r="CHK451" s="477"/>
      <c r="CHP451" s="477"/>
      <c r="CHS451" s="477"/>
      <c r="CHX451" s="477"/>
      <c r="CIA451" s="477"/>
      <c r="CIF451" s="477"/>
      <c r="CII451" s="477"/>
      <c r="CIN451" s="477"/>
      <c r="CIQ451" s="477"/>
      <c r="CIV451" s="477"/>
      <c r="CIY451" s="477"/>
      <c r="CJD451" s="477"/>
      <c r="CJG451" s="477"/>
      <c r="CJL451" s="477"/>
      <c r="CJO451" s="477"/>
      <c r="CJT451" s="477"/>
      <c r="CJW451" s="477"/>
      <c r="CKB451" s="477"/>
      <c r="CKE451" s="477"/>
      <c r="CKJ451" s="477"/>
      <c r="CKM451" s="477"/>
      <c r="CKR451" s="477"/>
      <c r="CKU451" s="477"/>
      <c r="CKZ451" s="477"/>
      <c r="CLC451" s="477"/>
      <c r="CLH451" s="477"/>
      <c r="CLK451" s="477"/>
      <c r="CLP451" s="477"/>
      <c r="CLS451" s="477"/>
      <c r="CLX451" s="477"/>
      <c r="CMA451" s="477"/>
      <c r="CMF451" s="477"/>
      <c r="CMI451" s="477"/>
      <c r="CMN451" s="477"/>
      <c r="CMQ451" s="477"/>
      <c r="CMV451" s="477"/>
      <c r="CMY451" s="477"/>
      <c r="CND451" s="477"/>
      <c r="CNG451" s="477"/>
      <c r="CNL451" s="477"/>
      <c r="CNO451" s="477"/>
      <c r="CNT451" s="477"/>
      <c r="CNW451" s="477"/>
      <c r="COB451" s="477"/>
      <c r="COE451" s="477"/>
      <c r="COJ451" s="477"/>
      <c r="COM451" s="477"/>
      <c r="COR451" s="477"/>
      <c r="COU451" s="477"/>
      <c r="COZ451" s="477"/>
      <c r="CPC451" s="477"/>
      <c r="CPH451" s="477"/>
      <c r="CPK451" s="477"/>
      <c r="CPP451" s="477"/>
      <c r="CPS451" s="477"/>
      <c r="CPX451" s="477"/>
      <c r="CQA451" s="477"/>
      <c r="CQF451" s="477"/>
      <c r="CQI451" s="477"/>
      <c r="CQN451" s="477"/>
      <c r="CQQ451" s="477"/>
      <c r="CQV451" s="477"/>
      <c r="CQY451" s="477"/>
      <c r="CRD451" s="477"/>
      <c r="CRG451" s="477"/>
      <c r="CRL451" s="477"/>
      <c r="CRO451" s="477"/>
      <c r="CRT451" s="477"/>
      <c r="CRW451" s="477"/>
      <c r="CSB451" s="477"/>
      <c r="CSE451" s="477"/>
      <c r="CSJ451" s="477"/>
      <c r="CSM451" s="477"/>
      <c r="CSR451" s="477"/>
      <c r="CSU451" s="477"/>
      <c r="CSZ451" s="477"/>
      <c r="CTC451" s="477"/>
      <c r="CTH451" s="477"/>
      <c r="CTK451" s="477"/>
      <c r="CTP451" s="477"/>
      <c r="CTS451" s="477"/>
      <c r="CTX451" s="477"/>
      <c r="CUA451" s="477"/>
      <c r="CUF451" s="477"/>
      <c r="CUI451" s="477"/>
      <c r="CUN451" s="477"/>
      <c r="CUQ451" s="477"/>
      <c r="CUV451" s="477"/>
      <c r="CUY451" s="477"/>
      <c r="CVD451" s="477"/>
      <c r="CVG451" s="477"/>
      <c r="CVL451" s="477"/>
      <c r="CVO451" s="477"/>
      <c r="CVT451" s="477"/>
      <c r="CVW451" s="477"/>
      <c r="CWB451" s="477"/>
      <c r="CWE451" s="477"/>
      <c r="CWJ451" s="477"/>
      <c r="CWM451" s="477"/>
      <c r="CWR451" s="477"/>
      <c r="CWU451" s="477"/>
      <c r="CWZ451" s="477"/>
      <c r="CXC451" s="477"/>
      <c r="CXH451" s="477"/>
      <c r="CXK451" s="477"/>
      <c r="CXP451" s="477"/>
      <c r="CXS451" s="477"/>
      <c r="CXX451" s="477"/>
      <c r="CYA451" s="477"/>
      <c r="CYF451" s="477"/>
      <c r="CYI451" s="477"/>
      <c r="CYN451" s="477"/>
      <c r="CYQ451" s="477"/>
      <c r="CYV451" s="477"/>
      <c r="CYY451" s="477"/>
      <c r="CZD451" s="477"/>
      <c r="CZG451" s="477"/>
      <c r="CZL451" s="477"/>
      <c r="CZO451" s="477"/>
      <c r="CZT451" s="477"/>
      <c r="CZW451" s="477"/>
      <c r="DAB451" s="477"/>
      <c r="DAE451" s="477"/>
      <c r="DAJ451" s="477"/>
      <c r="DAM451" s="477"/>
      <c r="DAR451" s="477"/>
      <c r="DAU451" s="477"/>
      <c r="DAZ451" s="477"/>
      <c r="DBC451" s="477"/>
      <c r="DBH451" s="477"/>
      <c r="DBK451" s="477"/>
      <c r="DBP451" s="477"/>
      <c r="DBS451" s="477"/>
      <c r="DBX451" s="477"/>
      <c r="DCA451" s="477"/>
      <c r="DCF451" s="477"/>
      <c r="DCI451" s="477"/>
      <c r="DCN451" s="477"/>
      <c r="DCQ451" s="477"/>
      <c r="DCV451" s="477"/>
      <c r="DCY451" s="477"/>
      <c r="DDD451" s="477"/>
      <c r="DDG451" s="477"/>
      <c r="DDL451" s="477"/>
      <c r="DDO451" s="477"/>
      <c r="DDT451" s="477"/>
      <c r="DDW451" s="477"/>
      <c r="DEB451" s="477"/>
      <c r="DEE451" s="477"/>
      <c r="DEJ451" s="477"/>
      <c r="DEM451" s="477"/>
      <c r="DER451" s="477"/>
      <c r="DEU451" s="477"/>
      <c r="DEZ451" s="477"/>
      <c r="DFC451" s="477"/>
      <c r="DFH451" s="477"/>
      <c r="DFK451" s="477"/>
      <c r="DFP451" s="477"/>
      <c r="DFS451" s="477"/>
      <c r="DFX451" s="477"/>
      <c r="DGA451" s="477"/>
      <c r="DGF451" s="477"/>
      <c r="DGI451" s="477"/>
      <c r="DGN451" s="477"/>
      <c r="DGQ451" s="477"/>
      <c r="DGV451" s="477"/>
      <c r="DGY451" s="477"/>
      <c r="DHD451" s="477"/>
      <c r="DHG451" s="477"/>
      <c r="DHL451" s="477"/>
      <c r="DHO451" s="477"/>
      <c r="DHT451" s="477"/>
      <c r="DHW451" s="477"/>
      <c r="DIB451" s="477"/>
      <c r="DIE451" s="477"/>
      <c r="DIJ451" s="477"/>
      <c r="DIM451" s="477"/>
      <c r="DIR451" s="477"/>
      <c r="DIU451" s="477"/>
      <c r="DIZ451" s="477"/>
      <c r="DJC451" s="477"/>
      <c r="DJH451" s="477"/>
      <c r="DJK451" s="477"/>
      <c r="DJP451" s="477"/>
      <c r="DJS451" s="477"/>
      <c r="DJX451" s="477"/>
      <c r="DKA451" s="477"/>
      <c r="DKF451" s="477"/>
      <c r="DKI451" s="477"/>
      <c r="DKN451" s="477"/>
      <c r="DKQ451" s="477"/>
      <c r="DKV451" s="477"/>
      <c r="DKY451" s="477"/>
      <c r="DLD451" s="477"/>
      <c r="DLG451" s="477"/>
      <c r="DLL451" s="477"/>
      <c r="DLO451" s="477"/>
      <c r="DLT451" s="477"/>
      <c r="DLW451" s="477"/>
      <c r="DMB451" s="477"/>
      <c r="DME451" s="477"/>
      <c r="DMJ451" s="477"/>
      <c r="DMM451" s="477"/>
      <c r="DMR451" s="477"/>
      <c r="DMU451" s="477"/>
      <c r="DMZ451" s="477"/>
      <c r="DNC451" s="477"/>
      <c r="DNH451" s="477"/>
      <c r="DNK451" s="477"/>
      <c r="DNP451" s="477"/>
      <c r="DNS451" s="477"/>
      <c r="DNX451" s="477"/>
      <c r="DOA451" s="477"/>
      <c r="DOF451" s="477"/>
      <c r="DOI451" s="477"/>
      <c r="DON451" s="477"/>
      <c r="DOQ451" s="477"/>
      <c r="DOV451" s="477"/>
      <c r="DOY451" s="477"/>
      <c r="DPD451" s="477"/>
      <c r="DPG451" s="477"/>
      <c r="DPL451" s="477"/>
      <c r="DPO451" s="477"/>
      <c r="DPT451" s="477"/>
      <c r="DPW451" s="477"/>
      <c r="DQB451" s="477"/>
      <c r="DQE451" s="477"/>
      <c r="DQJ451" s="477"/>
      <c r="DQM451" s="477"/>
      <c r="DQR451" s="477"/>
      <c r="DQU451" s="477"/>
      <c r="DQZ451" s="477"/>
      <c r="DRC451" s="477"/>
      <c r="DRH451" s="477"/>
      <c r="DRK451" s="477"/>
      <c r="DRP451" s="477"/>
      <c r="DRS451" s="477"/>
      <c r="DRX451" s="477"/>
      <c r="DSA451" s="477"/>
      <c r="DSF451" s="477"/>
      <c r="DSI451" s="477"/>
      <c r="DSN451" s="477"/>
      <c r="DSQ451" s="477"/>
      <c r="DSV451" s="477"/>
      <c r="DSY451" s="477"/>
      <c r="DTD451" s="477"/>
      <c r="DTG451" s="477"/>
      <c r="DTL451" s="477"/>
      <c r="DTO451" s="477"/>
      <c r="DTT451" s="477"/>
      <c r="DTW451" s="477"/>
      <c r="DUB451" s="477"/>
      <c r="DUE451" s="477"/>
      <c r="DUJ451" s="477"/>
      <c r="DUM451" s="477"/>
      <c r="DUR451" s="477"/>
      <c r="DUU451" s="477"/>
      <c r="DUZ451" s="477"/>
      <c r="DVC451" s="477"/>
      <c r="DVH451" s="477"/>
      <c r="DVK451" s="477"/>
      <c r="DVP451" s="477"/>
      <c r="DVS451" s="477"/>
      <c r="DVX451" s="477"/>
      <c r="DWA451" s="477"/>
      <c r="DWF451" s="477"/>
      <c r="DWI451" s="477"/>
      <c r="DWN451" s="477"/>
      <c r="DWQ451" s="477"/>
      <c r="DWV451" s="477"/>
      <c r="DWY451" s="477"/>
      <c r="DXD451" s="477"/>
      <c r="DXG451" s="477"/>
      <c r="DXL451" s="477"/>
      <c r="DXO451" s="477"/>
      <c r="DXT451" s="477"/>
      <c r="DXW451" s="477"/>
      <c r="DYB451" s="477"/>
      <c r="DYE451" s="477"/>
      <c r="DYJ451" s="477"/>
      <c r="DYM451" s="477"/>
      <c r="DYR451" s="477"/>
      <c r="DYU451" s="477"/>
      <c r="DYZ451" s="477"/>
      <c r="DZC451" s="477"/>
      <c r="DZH451" s="477"/>
      <c r="DZK451" s="477"/>
      <c r="DZP451" s="477"/>
      <c r="DZS451" s="477"/>
      <c r="DZX451" s="477"/>
      <c r="EAA451" s="477"/>
      <c r="EAF451" s="477"/>
      <c r="EAI451" s="477"/>
      <c r="EAN451" s="477"/>
      <c r="EAQ451" s="477"/>
      <c r="EAV451" s="477"/>
      <c r="EAY451" s="477"/>
      <c r="EBD451" s="477"/>
      <c r="EBG451" s="477"/>
      <c r="EBL451" s="477"/>
      <c r="EBO451" s="477"/>
      <c r="EBT451" s="477"/>
      <c r="EBW451" s="477"/>
      <c r="ECB451" s="477"/>
      <c r="ECE451" s="477"/>
      <c r="ECJ451" s="477"/>
      <c r="ECM451" s="477"/>
      <c r="ECR451" s="477"/>
      <c r="ECU451" s="477"/>
      <c r="ECZ451" s="477"/>
      <c r="EDC451" s="477"/>
      <c r="EDH451" s="477"/>
      <c r="EDK451" s="477"/>
      <c r="EDP451" s="477"/>
      <c r="EDS451" s="477"/>
      <c r="EDX451" s="477"/>
      <c r="EEA451" s="477"/>
      <c r="EEF451" s="477"/>
      <c r="EEI451" s="477"/>
      <c r="EEN451" s="477"/>
      <c r="EEQ451" s="477"/>
      <c r="EEV451" s="477"/>
      <c r="EEY451" s="477"/>
      <c r="EFD451" s="477"/>
      <c r="EFG451" s="477"/>
      <c r="EFL451" s="477"/>
      <c r="EFO451" s="477"/>
      <c r="EFT451" s="477"/>
      <c r="EFW451" s="477"/>
      <c r="EGB451" s="477"/>
      <c r="EGE451" s="477"/>
      <c r="EGJ451" s="477"/>
      <c r="EGM451" s="477"/>
      <c r="EGR451" s="477"/>
      <c r="EGU451" s="477"/>
      <c r="EGZ451" s="477"/>
      <c r="EHC451" s="477"/>
      <c r="EHH451" s="477"/>
      <c r="EHK451" s="477"/>
      <c r="EHP451" s="477"/>
      <c r="EHS451" s="477"/>
      <c r="EHX451" s="477"/>
      <c r="EIA451" s="477"/>
      <c r="EIF451" s="477"/>
      <c r="EII451" s="477"/>
      <c r="EIN451" s="477"/>
      <c r="EIQ451" s="477"/>
      <c r="EIV451" s="477"/>
      <c r="EIY451" s="477"/>
      <c r="EJD451" s="477"/>
      <c r="EJG451" s="477"/>
      <c r="EJL451" s="477"/>
      <c r="EJO451" s="477"/>
      <c r="EJT451" s="477"/>
      <c r="EJW451" s="477"/>
      <c r="EKB451" s="477"/>
      <c r="EKE451" s="477"/>
      <c r="EKJ451" s="477"/>
      <c r="EKM451" s="477"/>
      <c r="EKR451" s="477"/>
      <c r="EKU451" s="477"/>
      <c r="EKZ451" s="477"/>
      <c r="ELC451" s="477"/>
      <c r="ELH451" s="477"/>
      <c r="ELK451" s="477"/>
      <c r="ELP451" s="477"/>
      <c r="ELS451" s="477"/>
      <c r="ELX451" s="477"/>
      <c r="EMA451" s="477"/>
      <c r="EMF451" s="477"/>
      <c r="EMI451" s="477"/>
      <c r="EMN451" s="477"/>
      <c r="EMQ451" s="477"/>
      <c r="EMV451" s="477"/>
      <c r="EMY451" s="477"/>
      <c r="END451" s="477"/>
      <c r="ENG451" s="477"/>
      <c r="ENL451" s="477"/>
      <c r="ENO451" s="477"/>
      <c r="ENT451" s="477"/>
      <c r="ENW451" s="477"/>
      <c r="EOB451" s="477"/>
      <c r="EOE451" s="477"/>
      <c r="EOJ451" s="477"/>
      <c r="EOM451" s="477"/>
      <c r="EOR451" s="477"/>
      <c r="EOU451" s="477"/>
      <c r="EOZ451" s="477"/>
      <c r="EPC451" s="477"/>
      <c r="EPH451" s="477"/>
      <c r="EPK451" s="477"/>
      <c r="EPP451" s="477"/>
      <c r="EPS451" s="477"/>
      <c r="EPX451" s="477"/>
      <c r="EQA451" s="477"/>
      <c r="EQF451" s="477"/>
      <c r="EQI451" s="477"/>
      <c r="EQN451" s="477"/>
      <c r="EQQ451" s="477"/>
      <c r="EQV451" s="477"/>
      <c r="EQY451" s="477"/>
      <c r="ERD451" s="477"/>
      <c r="ERG451" s="477"/>
      <c r="ERL451" s="477"/>
      <c r="ERO451" s="477"/>
      <c r="ERT451" s="477"/>
      <c r="ERW451" s="477"/>
      <c r="ESB451" s="477"/>
      <c r="ESE451" s="477"/>
      <c r="ESJ451" s="477"/>
      <c r="ESM451" s="477"/>
      <c r="ESR451" s="477"/>
      <c r="ESU451" s="477"/>
      <c r="ESZ451" s="477"/>
      <c r="ETC451" s="477"/>
      <c r="ETH451" s="477"/>
      <c r="ETK451" s="477"/>
      <c r="ETP451" s="477"/>
      <c r="ETS451" s="477"/>
      <c r="ETX451" s="477"/>
      <c r="EUA451" s="477"/>
      <c r="EUF451" s="477"/>
      <c r="EUI451" s="477"/>
      <c r="EUN451" s="477"/>
      <c r="EUQ451" s="477"/>
      <c r="EUV451" s="477"/>
      <c r="EUY451" s="477"/>
      <c r="EVD451" s="477"/>
      <c r="EVG451" s="477"/>
      <c r="EVL451" s="477"/>
      <c r="EVO451" s="477"/>
      <c r="EVT451" s="477"/>
      <c r="EVW451" s="477"/>
      <c r="EWB451" s="477"/>
      <c r="EWE451" s="477"/>
      <c r="EWJ451" s="477"/>
      <c r="EWM451" s="477"/>
      <c r="EWR451" s="477"/>
      <c r="EWU451" s="477"/>
      <c r="EWZ451" s="477"/>
      <c r="EXC451" s="477"/>
      <c r="EXH451" s="477"/>
      <c r="EXK451" s="477"/>
      <c r="EXP451" s="477"/>
      <c r="EXS451" s="477"/>
      <c r="EXX451" s="477"/>
      <c r="EYA451" s="477"/>
      <c r="EYF451" s="477"/>
      <c r="EYI451" s="477"/>
      <c r="EYN451" s="477"/>
      <c r="EYQ451" s="477"/>
      <c r="EYV451" s="477"/>
      <c r="EYY451" s="477"/>
      <c r="EZD451" s="477"/>
      <c r="EZG451" s="477"/>
      <c r="EZL451" s="477"/>
      <c r="EZO451" s="477"/>
      <c r="EZT451" s="477"/>
      <c r="EZW451" s="477"/>
      <c r="FAB451" s="477"/>
      <c r="FAE451" s="477"/>
      <c r="FAJ451" s="477"/>
      <c r="FAM451" s="477"/>
      <c r="FAR451" s="477"/>
      <c r="FAU451" s="477"/>
      <c r="FAZ451" s="477"/>
      <c r="FBC451" s="477"/>
      <c r="FBH451" s="477"/>
      <c r="FBK451" s="477"/>
      <c r="FBP451" s="477"/>
      <c r="FBS451" s="477"/>
      <c r="FBX451" s="477"/>
      <c r="FCA451" s="477"/>
      <c r="FCF451" s="477"/>
      <c r="FCI451" s="477"/>
      <c r="FCN451" s="477"/>
      <c r="FCQ451" s="477"/>
      <c r="FCV451" s="477"/>
      <c r="FCY451" s="477"/>
      <c r="FDD451" s="477"/>
      <c r="FDG451" s="477"/>
      <c r="FDL451" s="477"/>
      <c r="FDO451" s="477"/>
      <c r="FDT451" s="477"/>
      <c r="FDW451" s="477"/>
      <c r="FEB451" s="477"/>
      <c r="FEE451" s="477"/>
      <c r="FEJ451" s="477"/>
      <c r="FEM451" s="477"/>
      <c r="FER451" s="477"/>
      <c r="FEU451" s="477"/>
      <c r="FEZ451" s="477"/>
      <c r="FFC451" s="477"/>
      <c r="FFH451" s="477"/>
      <c r="FFK451" s="477"/>
      <c r="FFP451" s="477"/>
      <c r="FFS451" s="477"/>
      <c r="FFX451" s="477"/>
      <c r="FGA451" s="477"/>
      <c r="FGF451" s="477"/>
      <c r="FGI451" s="477"/>
      <c r="FGN451" s="477"/>
      <c r="FGQ451" s="477"/>
      <c r="FGV451" s="477"/>
      <c r="FGY451" s="477"/>
      <c r="FHD451" s="477"/>
      <c r="FHG451" s="477"/>
      <c r="FHL451" s="477"/>
      <c r="FHO451" s="477"/>
      <c r="FHT451" s="477"/>
      <c r="FHW451" s="477"/>
      <c r="FIB451" s="477"/>
      <c r="FIE451" s="477"/>
      <c r="FIJ451" s="477"/>
      <c r="FIM451" s="477"/>
      <c r="FIR451" s="477"/>
      <c r="FIU451" s="477"/>
      <c r="FIZ451" s="477"/>
      <c r="FJC451" s="477"/>
      <c r="FJH451" s="477"/>
      <c r="FJK451" s="477"/>
      <c r="FJP451" s="477"/>
      <c r="FJS451" s="477"/>
      <c r="FJX451" s="477"/>
      <c r="FKA451" s="477"/>
      <c r="FKF451" s="477"/>
      <c r="FKI451" s="477"/>
      <c r="FKN451" s="477"/>
      <c r="FKQ451" s="477"/>
      <c r="FKV451" s="477"/>
      <c r="FKY451" s="477"/>
      <c r="FLD451" s="477"/>
      <c r="FLG451" s="477"/>
      <c r="FLL451" s="477"/>
      <c r="FLO451" s="477"/>
      <c r="FLT451" s="477"/>
      <c r="FLW451" s="477"/>
      <c r="FMB451" s="477"/>
      <c r="FME451" s="477"/>
      <c r="FMJ451" s="477"/>
      <c r="FMM451" s="477"/>
      <c r="FMR451" s="477"/>
      <c r="FMU451" s="477"/>
      <c r="FMZ451" s="477"/>
      <c r="FNC451" s="477"/>
      <c r="FNH451" s="477"/>
      <c r="FNK451" s="477"/>
      <c r="FNP451" s="477"/>
      <c r="FNS451" s="477"/>
      <c r="FNX451" s="477"/>
      <c r="FOA451" s="477"/>
      <c r="FOF451" s="477"/>
      <c r="FOI451" s="477"/>
      <c r="FON451" s="477"/>
      <c r="FOQ451" s="477"/>
      <c r="FOV451" s="477"/>
      <c r="FOY451" s="477"/>
      <c r="FPD451" s="477"/>
      <c r="FPG451" s="477"/>
      <c r="FPL451" s="477"/>
      <c r="FPO451" s="477"/>
      <c r="FPT451" s="477"/>
      <c r="FPW451" s="477"/>
      <c r="FQB451" s="477"/>
      <c r="FQE451" s="477"/>
      <c r="FQJ451" s="477"/>
      <c r="FQM451" s="477"/>
      <c r="FQR451" s="477"/>
      <c r="FQU451" s="477"/>
      <c r="FQZ451" s="477"/>
      <c r="FRC451" s="477"/>
      <c r="FRH451" s="477"/>
      <c r="FRK451" s="477"/>
      <c r="FRP451" s="477"/>
      <c r="FRS451" s="477"/>
      <c r="FRX451" s="477"/>
      <c r="FSA451" s="477"/>
      <c r="FSF451" s="477"/>
      <c r="FSI451" s="477"/>
      <c r="FSN451" s="477"/>
      <c r="FSQ451" s="477"/>
      <c r="FSV451" s="477"/>
      <c r="FSY451" s="477"/>
      <c r="FTD451" s="477"/>
      <c r="FTG451" s="477"/>
      <c r="FTL451" s="477"/>
      <c r="FTO451" s="477"/>
      <c r="FTT451" s="477"/>
      <c r="FTW451" s="477"/>
      <c r="FUB451" s="477"/>
      <c r="FUE451" s="477"/>
      <c r="FUJ451" s="477"/>
      <c r="FUM451" s="477"/>
      <c r="FUR451" s="477"/>
      <c r="FUU451" s="477"/>
      <c r="FUZ451" s="477"/>
      <c r="FVC451" s="477"/>
      <c r="FVH451" s="477"/>
      <c r="FVK451" s="477"/>
      <c r="FVP451" s="477"/>
      <c r="FVS451" s="477"/>
      <c r="FVX451" s="477"/>
      <c r="FWA451" s="477"/>
      <c r="FWF451" s="477"/>
      <c r="FWI451" s="477"/>
      <c r="FWN451" s="477"/>
      <c r="FWQ451" s="477"/>
      <c r="FWV451" s="477"/>
      <c r="FWY451" s="477"/>
      <c r="FXD451" s="477"/>
      <c r="FXG451" s="477"/>
      <c r="FXL451" s="477"/>
      <c r="FXO451" s="477"/>
      <c r="FXT451" s="477"/>
      <c r="FXW451" s="477"/>
      <c r="FYB451" s="477"/>
      <c r="FYE451" s="477"/>
      <c r="FYJ451" s="477"/>
      <c r="FYM451" s="477"/>
      <c r="FYR451" s="477"/>
      <c r="FYU451" s="477"/>
      <c r="FYZ451" s="477"/>
      <c r="FZC451" s="477"/>
      <c r="FZH451" s="477"/>
      <c r="FZK451" s="477"/>
      <c r="FZP451" s="477"/>
      <c r="FZS451" s="477"/>
      <c r="FZX451" s="477"/>
      <c r="GAA451" s="477"/>
      <c r="GAF451" s="477"/>
      <c r="GAI451" s="477"/>
      <c r="GAN451" s="477"/>
      <c r="GAQ451" s="477"/>
      <c r="GAV451" s="477"/>
      <c r="GAY451" s="477"/>
      <c r="GBD451" s="477"/>
      <c r="GBG451" s="477"/>
      <c r="GBL451" s="477"/>
      <c r="GBO451" s="477"/>
      <c r="GBT451" s="477"/>
      <c r="GBW451" s="477"/>
      <c r="GCB451" s="477"/>
      <c r="GCE451" s="477"/>
      <c r="GCJ451" s="477"/>
      <c r="GCM451" s="477"/>
      <c r="GCR451" s="477"/>
      <c r="GCU451" s="477"/>
      <c r="GCZ451" s="477"/>
      <c r="GDC451" s="477"/>
      <c r="GDH451" s="477"/>
      <c r="GDK451" s="477"/>
      <c r="GDP451" s="477"/>
      <c r="GDS451" s="477"/>
      <c r="GDX451" s="477"/>
      <c r="GEA451" s="477"/>
      <c r="GEF451" s="477"/>
      <c r="GEI451" s="477"/>
      <c r="GEN451" s="477"/>
      <c r="GEQ451" s="477"/>
      <c r="GEV451" s="477"/>
      <c r="GEY451" s="477"/>
      <c r="GFD451" s="477"/>
      <c r="GFG451" s="477"/>
      <c r="GFL451" s="477"/>
      <c r="GFO451" s="477"/>
      <c r="GFT451" s="477"/>
      <c r="GFW451" s="477"/>
      <c r="GGB451" s="477"/>
      <c r="GGE451" s="477"/>
      <c r="GGJ451" s="477"/>
      <c r="GGM451" s="477"/>
      <c r="GGR451" s="477"/>
      <c r="GGU451" s="477"/>
      <c r="GGZ451" s="477"/>
      <c r="GHC451" s="477"/>
      <c r="GHH451" s="477"/>
      <c r="GHK451" s="477"/>
      <c r="GHP451" s="477"/>
      <c r="GHS451" s="477"/>
      <c r="GHX451" s="477"/>
      <c r="GIA451" s="477"/>
      <c r="GIF451" s="477"/>
      <c r="GII451" s="477"/>
      <c r="GIN451" s="477"/>
      <c r="GIQ451" s="477"/>
      <c r="GIV451" s="477"/>
      <c r="GIY451" s="477"/>
      <c r="GJD451" s="477"/>
      <c r="GJG451" s="477"/>
      <c r="GJL451" s="477"/>
      <c r="GJO451" s="477"/>
      <c r="GJT451" s="477"/>
      <c r="GJW451" s="477"/>
      <c r="GKB451" s="477"/>
      <c r="GKE451" s="477"/>
      <c r="GKJ451" s="477"/>
      <c r="GKM451" s="477"/>
      <c r="GKR451" s="477"/>
      <c r="GKU451" s="477"/>
      <c r="GKZ451" s="477"/>
      <c r="GLC451" s="477"/>
      <c r="GLH451" s="477"/>
      <c r="GLK451" s="477"/>
      <c r="GLP451" s="477"/>
      <c r="GLS451" s="477"/>
      <c r="GLX451" s="477"/>
      <c r="GMA451" s="477"/>
      <c r="GMF451" s="477"/>
      <c r="GMI451" s="477"/>
      <c r="GMN451" s="477"/>
      <c r="GMQ451" s="477"/>
      <c r="GMV451" s="477"/>
      <c r="GMY451" s="477"/>
      <c r="GND451" s="477"/>
      <c r="GNG451" s="477"/>
      <c r="GNL451" s="477"/>
      <c r="GNO451" s="477"/>
      <c r="GNT451" s="477"/>
      <c r="GNW451" s="477"/>
      <c r="GOB451" s="477"/>
      <c r="GOE451" s="477"/>
      <c r="GOJ451" s="477"/>
      <c r="GOM451" s="477"/>
      <c r="GOR451" s="477"/>
      <c r="GOU451" s="477"/>
      <c r="GOZ451" s="477"/>
      <c r="GPC451" s="477"/>
      <c r="GPH451" s="477"/>
      <c r="GPK451" s="477"/>
      <c r="GPP451" s="477"/>
      <c r="GPS451" s="477"/>
      <c r="GPX451" s="477"/>
      <c r="GQA451" s="477"/>
      <c r="GQF451" s="477"/>
      <c r="GQI451" s="477"/>
      <c r="GQN451" s="477"/>
      <c r="GQQ451" s="477"/>
      <c r="GQV451" s="477"/>
      <c r="GQY451" s="477"/>
      <c r="GRD451" s="477"/>
      <c r="GRG451" s="477"/>
      <c r="GRL451" s="477"/>
      <c r="GRO451" s="477"/>
      <c r="GRT451" s="477"/>
      <c r="GRW451" s="477"/>
      <c r="GSB451" s="477"/>
      <c r="GSE451" s="477"/>
      <c r="GSJ451" s="477"/>
      <c r="GSM451" s="477"/>
      <c r="GSR451" s="477"/>
      <c r="GSU451" s="477"/>
      <c r="GSZ451" s="477"/>
      <c r="GTC451" s="477"/>
      <c r="GTH451" s="477"/>
      <c r="GTK451" s="477"/>
      <c r="GTP451" s="477"/>
      <c r="GTS451" s="477"/>
      <c r="GTX451" s="477"/>
      <c r="GUA451" s="477"/>
      <c r="GUF451" s="477"/>
      <c r="GUI451" s="477"/>
      <c r="GUN451" s="477"/>
      <c r="GUQ451" s="477"/>
      <c r="GUV451" s="477"/>
      <c r="GUY451" s="477"/>
      <c r="GVD451" s="477"/>
      <c r="GVG451" s="477"/>
      <c r="GVL451" s="477"/>
      <c r="GVO451" s="477"/>
      <c r="GVT451" s="477"/>
      <c r="GVW451" s="477"/>
      <c r="GWB451" s="477"/>
      <c r="GWE451" s="477"/>
      <c r="GWJ451" s="477"/>
      <c r="GWM451" s="477"/>
      <c r="GWR451" s="477"/>
      <c r="GWU451" s="477"/>
      <c r="GWZ451" s="477"/>
      <c r="GXC451" s="477"/>
      <c r="GXH451" s="477"/>
      <c r="GXK451" s="477"/>
      <c r="GXP451" s="477"/>
      <c r="GXS451" s="477"/>
      <c r="GXX451" s="477"/>
      <c r="GYA451" s="477"/>
      <c r="GYF451" s="477"/>
      <c r="GYI451" s="477"/>
      <c r="GYN451" s="477"/>
      <c r="GYQ451" s="477"/>
      <c r="GYV451" s="477"/>
      <c r="GYY451" s="477"/>
      <c r="GZD451" s="477"/>
      <c r="GZG451" s="477"/>
      <c r="GZL451" s="477"/>
      <c r="GZO451" s="477"/>
      <c r="GZT451" s="477"/>
      <c r="GZW451" s="477"/>
      <c r="HAB451" s="477"/>
      <c r="HAE451" s="477"/>
      <c r="HAJ451" s="477"/>
      <c r="HAM451" s="477"/>
      <c r="HAR451" s="477"/>
      <c r="HAU451" s="477"/>
      <c r="HAZ451" s="477"/>
      <c r="HBC451" s="477"/>
      <c r="HBH451" s="477"/>
      <c r="HBK451" s="477"/>
      <c r="HBP451" s="477"/>
      <c r="HBS451" s="477"/>
      <c r="HBX451" s="477"/>
      <c r="HCA451" s="477"/>
      <c r="HCF451" s="477"/>
      <c r="HCI451" s="477"/>
      <c r="HCN451" s="477"/>
      <c r="HCQ451" s="477"/>
      <c r="HCV451" s="477"/>
      <c r="HCY451" s="477"/>
      <c r="HDD451" s="477"/>
      <c r="HDG451" s="477"/>
      <c r="HDL451" s="477"/>
      <c r="HDO451" s="477"/>
      <c r="HDT451" s="477"/>
      <c r="HDW451" s="477"/>
      <c r="HEB451" s="477"/>
      <c r="HEE451" s="477"/>
      <c r="HEJ451" s="477"/>
      <c r="HEM451" s="477"/>
      <c r="HER451" s="477"/>
      <c r="HEU451" s="477"/>
      <c r="HEZ451" s="477"/>
      <c r="HFC451" s="477"/>
      <c r="HFH451" s="477"/>
      <c r="HFK451" s="477"/>
      <c r="HFP451" s="477"/>
      <c r="HFS451" s="477"/>
      <c r="HFX451" s="477"/>
      <c r="HGA451" s="477"/>
      <c r="HGF451" s="477"/>
      <c r="HGI451" s="477"/>
      <c r="HGN451" s="477"/>
      <c r="HGQ451" s="477"/>
      <c r="HGV451" s="477"/>
      <c r="HGY451" s="477"/>
      <c r="HHD451" s="477"/>
      <c r="HHG451" s="477"/>
      <c r="HHL451" s="477"/>
      <c r="HHO451" s="477"/>
      <c r="HHT451" s="477"/>
      <c r="HHW451" s="477"/>
      <c r="HIB451" s="477"/>
      <c r="HIE451" s="477"/>
      <c r="HIJ451" s="477"/>
      <c r="HIM451" s="477"/>
      <c r="HIR451" s="477"/>
      <c r="HIU451" s="477"/>
      <c r="HIZ451" s="477"/>
      <c r="HJC451" s="477"/>
      <c r="HJH451" s="477"/>
      <c r="HJK451" s="477"/>
      <c r="HJP451" s="477"/>
      <c r="HJS451" s="477"/>
      <c r="HJX451" s="477"/>
      <c r="HKA451" s="477"/>
      <c r="HKF451" s="477"/>
      <c r="HKI451" s="477"/>
      <c r="HKN451" s="477"/>
      <c r="HKQ451" s="477"/>
      <c r="HKV451" s="477"/>
      <c r="HKY451" s="477"/>
      <c r="HLD451" s="477"/>
      <c r="HLG451" s="477"/>
      <c r="HLL451" s="477"/>
      <c r="HLO451" s="477"/>
      <c r="HLT451" s="477"/>
      <c r="HLW451" s="477"/>
      <c r="HMB451" s="477"/>
      <c r="HME451" s="477"/>
      <c r="HMJ451" s="477"/>
      <c r="HMM451" s="477"/>
      <c r="HMR451" s="477"/>
      <c r="HMU451" s="477"/>
      <c r="HMZ451" s="477"/>
      <c r="HNC451" s="477"/>
      <c r="HNH451" s="477"/>
      <c r="HNK451" s="477"/>
      <c r="HNP451" s="477"/>
      <c r="HNS451" s="477"/>
      <c r="HNX451" s="477"/>
      <c r="HOA451" s="477"/>
      <c r="HOF451" s="477"/>
      <c r="HOI451" s="477"/>
      <c r="HON451" s="477"/>
      <c r="HOQ451" s="477"/>
      <c r="HOV451" s="477"/>
      <c r="HOY451" s="477"/>
      <c r="HPD451" s="477"/>
      <c r="HPG451" s="477"/>
      <c r="HPL451" s="477"/>
      <c r="HPO451" s="477"/>
      <c r="HPT451" s="477"/>
      <c r="HPW451" s="477"/>
      <c r="HQB451" s="477"/>
      <c r="HQE451" s="477"/>
      <c r="HQJ451" s="477"/>
      <c r="HQM451" s="477"/>
      <c r="HQR451" s="477"/>
      <c r="HQU451" s="477"/>
      <c r="HQZ451" s="477"/>
      <c r="HRC451" s="477"/>
      <c r="HRH451" s="477"/>
      <c r="HRK451" s="477"/>
      <c r="HRP451" s="477"/>
      <c r="HRS451" s="477"/>
      <c r="HRX451" s="477"/>
      <c r="HSA451" s="477"/>
      <c r="HSF451" s="477"/>
      <c r="HSI451" s="477"/>
      <c r="HSN451" s="477"/>
      <c r="HSQ451" s="477"/>
      <c r="HSV451" s="477"/>
      <c r="HSY451" s="477"/>
      <c r="HTD451" s="477"/>
      <c r="HTG451" s="477"/>
      <c r="HTL451" s="477"/>
      <c r="HTO451" s="477"/>
      <c r="HTT451" s="477"/>
      <c r="HTW451" s="477"/>
      <c r="HUB451" s="477"/>
      <c r="HUE451" s="477"/>
      <c r="HUJ451" s="477"/>
      <c r="HUM451" s="477"/>
      <c r="HUR451" s="477"/>
      <c r="HUU451" s="477"/>
      <c r="HUZ451" s="477"/>
      <c r="HVC451" s="477"/>
      <c r="HVH451" s="477"/>
      <c r="HVK451" s="477"/>
      <c r="HVP451" s="477"/>
      <c r="HVS451" s="477"/>
      <c r="HVX451" s="477"/>
      <c r="HWA451" s="477"/>
      <c r="HWF451" s="477"/>
      <c r="HWI451" s="477"/>
      <c r="HWN451" s="477"/>
      <c r="HWQ451" s="477"/>
      <c r="HWV451" s="477"/>
      <c r="HWY451" s="477"/>
      <c r="HXD451" s="477"/>
      <c r="HXG451" s="477"/>
      <c r="HXL451" s="477"/>
      <c r="HXO451" s="477"/>
      <c r="HXT451" s="477"/>
      <c r="HXW451" s="477"/>
      <c r="HYB451" s="477"/>
      <c r="HYE451" s="477"/>
      <c r="HYJ451" s="477"/>
      <c r="HYM451" s="477"/>
      <c r="HYR451" s="477"/>
      <c r="HYU451" s="477"/>
      <c r="HYZ451" s="477"/>
      <c r="HZC451" s="477"/>
      <c r="HZH451" s="477"/>
      <c r="HZK451" s="477"/>
      <c r="HZP451" s="477"/>
      <c r="HZS451" s="477"/>
      <c r="HZX451" s="477"/>
      <c r="IAA451" s="477"/>
      <c r="IAF451" s="477"/>
      <c r="IAI451" s="477"/>
      <c r="IAN451" s="477"/>
      <c r="IAQ451" s="477"/>
      <c r="IAV451" s="477"/>
      <c r="IAY451" s="477"/>
      <c r="IBD451" s="477"/>
      <c r="IBG451" s="477"/>
      <c r="IBL451" s="477"/>
      <c r="IBO451" s="477"/>
      <c r="IBT451" s="477"/>
      <c r="IBW451" s="477"/>
      <c r="ICB451" s="477"/>
      <c r="ICE451" s="477"/>
      <c r="ICJ451" s="477"/>
      <c r="ICM451" s="477"/>
      <c r="ICR451" s="477"/>
      <c r="ICU451" s="477"/>
      <c r="ICZ451" s="477"/>
      <c r="IDC451" s="477"/>
      <c r="IDH451" s="477"/>
      <c r="IDK451" s="477"/>
      <c r="IDP451" s="477"/>
      <c r="IDS451" s="477"/>
      <c r="IDX451" s="477"/>
      <c r="IEA451" s="477"/>
      <c r="IEF451" s="477"/>
      <c r="IEI451" s="477"/>
      <c r="IEN451" s="477"/>
      <c r="IEQ451" s="477"/>
      <c r="IEV451" s="477"/>
      <c r="IEY451" s="477"/>
      <c r="IFD451" s="477"/>
      <c r="IFG451" s="477"/>
      <c r="IFL451" s="477"/>
      <c r="IFO451" s="477"/>
      <c r="IFT451" s="477"/>
      <c r="IFW451" s="477"/>
      <c r="IGB451" s="477"/>
      <c r="IGE451" s="477"/>
      <c r="IGJ451" s="477"/>
      <c r="IGM451" s="477"/>
      <c r="IGR451" s="477"/>
      <c r="IGU451" s="477"/>
      <c r="IGZ451" s="477"/>
      <c r="IHC451" s="477"/>
      <c r="IHH451" s="477"/>
      <c r="IHK451" s="477"/>
      <c r="IHP451" s="477"/>
      <c r="IHS451" s="477"/>
      <c r="IHX451" s="477"/>
      <c r="IIA451" s="477"/>
      <c r="IIF451" s="477"/>
      <c r="III451" s="477"/>
      <c r="IIN451" s="477"/>
      <c r="IIQ451" s="477"/>
      <c r="IIV451" s="477"/>
      <c r="IIY451" s="477"/>
      <c r="IJD451" s="477"/>
      <c r="IJG451" s="477"/>
      <c r="IJL451" s="477"/>
      <c r="IJO451" s="477"/>
      <c r="IJT451" s="477"/>
      <c r="IJW451" s="477"/>
      <c r="IKB451" s="477"/>
      <c r="IKE451" s="477"/>
      <c r="IKJ451" s="477"/>
      <c r="IKM451" s="477"/>
      <c r="IKR451" s="477"/>
      <c r="IKU451" s="477"/>
      <c r="IKZ451" s="477"/>
      <c r="ILC451" s="477"/>
      <c r="ILH451" s="477"/>
      <c r="ILK451" s="477"/>
      <c r="ILP451" s="477"/>
      <c r="ILS451" s="477"/>
      <c r="ILX451" s="477"/>
      <c r="IMA451" s="477"/>
      <c r="IMF451" s="477"/>
      <c r="IMI451" s="477"/>
      <c r="IMN451" s="477"/>
      <c r="IMQ451" s="477"/>
      <c r="IMV451" s="477"/>
      <c r="IMY451" s="477"/>
      <c r="IND451" s="477"/>
      <c r="ING451" s="477"/>
      <c r="INL451" s="477"/>
      <c r="INO451" s="477"/>
      <c r="INT451" s="477"/>
      <c r="INW451" s="477"/>
      <c r="IOB451" s="477"/>
      <c r="IOE451" s="477"/>
      <c r="IOJ451" s="477"/>
      <c r="IOM451" s="477"/>
      <c r="IOR451" s="477"/>
      <c r="IOU451" s="477"/>
      <c r="IOZ451" s="477"/>
      <c r="IPC451" s="477"/>
      <c r="IPH451" s="477"/>
      <c r="IPK451" s="477"/>
      <c r="IPP451" s="477"/>
      <c r="IPS451" s="477"/>
      <c r="IPX451" s="477"/>
      <c r="IQA451" s="477"/>
      <c r="IQF451" s="477"/>
      <c r="IQI451" s="477"/>
      <c r="IQN451" s="477"/>
      <c r="IQQ451" s="477"/>
      <c r="IQV451" s="477"/>
      <c r="IQY451" s="477"/>
      <c r="IRD451" s="477"/>
      <c r="IRG451" s="477"/>
      <c r="IRL451" s="477"/>
      <c r="IRO451" s="477"/>
      <c r="IRT451" s="477"/>
      <c r="IRW451" s="477"/>
      <c r="ISB451" s="477"/>
      <c r="ISE451" s="477"/>
      <c r="ISJ451" s="477"/>
      <c r="ISM451" s="477"/>
      <c r="ISR451" s="477"/>
      <c r="ISU451" s="477"/>
      <c r="ISZ451" s="477"/>
      <c r="ITC451" s="477"/>
      <c r="ITH451" s="477"/>
      <c r="ITK451" s="477"/>
      <c r="ITP451" s="477"/>
      <c r="ITS451" s="477"/>
      <c r="ITX451" s="477"/>
      <c r="IUA451" s="477"/>
      <c r="IUF451" s="477"/>
      <c r="IUI451" s="477"/>
      <c r="IUN451" s="477"/>
      <c r="IUQ451" s="477"/>
      <c r="IUV451" s="477"/>
      <c r="IUY451" s="477"/>
      <c r="IVD451" s="477"/>
      <c r="IVG451" s="477"/>
      <c r="IVL451" s="477"/>
      <c r="IVO451" s="477"/>
      <c r="IVT451" s="477"/>
      <c r="IVW451" s="477"/>
      <c r="IWB451" s="477"/>
      <c r="IWE451" s="477"/>
      <c r="IWJ451" s="477"/>
      <c r="IWM451" s="477"/>
      <c r="IWR451" s="477"/>
      <c r="IWU451" s="477"/>
      <c r="IWZ451" s="477"/>
      <c r="IXC451" s="477"/>
      <c r="IXH451" s="477"/>
      <c r="IXK451" s="477"/>
      <c r="IXP451" s="477"/>
      <c r="IXS451" s="477"/>
      <c r="IXX451" s="477"/>
      <c r="IYA451" s="477"/>
      <c r="IYF451" s="477"/>
      <c r="IYI451" s="477"/>
      <c r="IYN451" s="477"/>
      <c r="IYQ451" s="477"/>
      <c r="IYV451" s="477"/>
      <c r="IYY451" s="477"/>
      <c r="IZD451" s="477"/>
      <c r="IZG451" s="477"/>
      <c r="IZL451" s="477"/>
      <c r="IZO451" s="477"/>
      <c r="IZT451" s="477"/>
      <c r="IZW451" s="477"/>
      <c r="JAB451" s="477"/>
      <c r="JAE451" s="477"/>
      <c r="JAJ451" s="477"/>
      <c r="JAM451" s="477"/>
      <c r="JAR451" s="477"/>
      <c r="JAU451" s="477"/>
      <c r="JAZ451" s="477"/>
      <c r="JBC451" s="477"/>
      <c r="JBH451" s="477"/>
      <c r="JBK451" s="477"/>
      <c r="JBP451" s="477"/>
      <c r="JBS451" s="477"/>
      <c r="JBX451" s="477"/>
      <c r="JCA451" s="477"/>
      <c r="JCF451" s="477"/>
      <c r="JCI451" s="477"/>
      <c r="JCN451" s="477"/>
      <c r="JCQ451" s="477"/>
      <c r="JCV451" s="477"/>
      <c r="JCY451" s="477"/>
      <c r="JDD451" s="477"/>
      <c r="JDG451" s="477"/>
      <c r="JDL451" s="477"/>
      <c r="JDO451" s="477"/>
      <c r="JDT451" s="477"/>
      <c r="JDW451" s="477"/>
      <c r="JEB451" s="477"/>
      <c r="JEE451" s="477"/>
      <c r="JEJ451" s="477"/>
      <c r="JEM451" s="477"/>
      <c r="JER451" s="477"/>
      <c r="JEU451" s="477"/>
      <c r="JEZ451" s="477"/>
      <c r="JFC451" s="477"/>
      <c r="JFH451" s="477"/>
      <c r="JFK451" s="477"/>
      <c r="JFP451" s="477"/>
      <c r="JFS451" s="477"/>
      <c r="JFX451" s="477"/>
      <c r="JGA451" s="477"/>
      <c r="JGF451" s="477"/>
      <c r="JGI451" s="477"/>
      <c r="JGN451" s="477"/>
      <c r="JGQ451" s="477"/>
      <c r="JGV451" s="477"/>
      <c r="JGY451" s="477"/>
      <c r="JHD451" s="477"/>
      <c r="JHG451" s="477"/>
      <c r="JHL451" s="477"/>
      <c r="JHO451" s="477"/>
      <c r="JHT451" s="477"/>
      <c r="JHW451" s="477"/>
      <c r="JIB451" s="477"/>
      <c r="JIE451" s="477"/>
      <c r="JIJ451" s="477"/>
      <c r="JIM451" s="477"/>
      <c r="JIR451" s="477"/>
      <c r="JIU451" s="477"/>
      <c r="JIZ451" s="477"/>
      <c r="JJC451" s="477"/>
      <c r="JJH451" s="477"/>
      <c r="JJK451" s="477"/>
      <c r="JJP451" s="477"/>
      <c r="JJS451" s="477"/>
      <c r="JJX451" s="477"/>
      <c r="JKA451" s="477"/>
      <c r="JKF451" s="477"/>
      <c r="JKI451" s="477"/>
      <c r="JKN451" s="477"/>
      <c r="JKQ451" s="477"/>
      <c r="JKV451" s="477"/>
      <c r="JKY451" s="477"/>
      <c r="JLD451" s="477"/>
      <c r="JLG451" s="477"/>
      <c r="JLL451" s="477"/>
      <c r="JLO451" s="477"/>
      <c r="JLT451" s="477"/>
      <c r="JLW451" s="477"/>
      <c r="JMB451" s="477"/>
      <c r="JME451" s="477"/>
      <c r="JMJ451" s="477"/>
      <c r="JMM451" s="477"/>
      <c r="JMR451" s="477"/>
      <c r="JMU451" s="477"/>
      <c r="JMZ451" s="477"/>
      <c r="JNC451" s="477"/>
      <c r="JNH451" s="477"/>
      <c r="JNK451" s="477"/>
      <c r="JNP451" s="477"/>
      <c r="JNS451" s="477"/>
      <c r="JNX451" s="477"/>
      <c r="JOA451" s="477"/>
      <c r="JOF451" s="477"/>
      <c r="JOI451" s="477"/>
      <c r="JON451" s="477"/>
      <c r="JOQ451" s="477"/>
      <c r="JOV451" s="477"/>
      <c r="JOY451" s="477"/>
      <c r="JPD451" s="477"/>
      <c r="JPG451" s="477"/>
      <c r="JPL451" s="477"/>
      <c r="JPO451" s="477"/>
      <c r="JPT451" s="477"/>
      <c r="JPW451" s="477"/>
      <c r="JQB451" s="477"/>
      <c r="JQE451" s="477"/>
      <c r="JQJ451" s="477"/>
      <c r="JQM451" s="477"/>
      <c r="JQR451" s="477"/>
      <c r="JQU451" s="477"/>
      <c r="JQZ451" s="477"/>
      <c r="JRC451" s="477"/>
      <c r="JRH451" s="477"/>
      <c r="JRK451" s="477"/>
      <c r="JRP451" s="477"/>
      <c r="JRS451" s="477"/>
      <c r="JRX451" s="477"/>
      <c r="JSA451" s="477"/>
      <c r="JSF451" s="477"/>
      <c r="JSI451" s="477"/>
      <c r="JSN451" s="477"/>
      <c r="JSQ451" s="477"/>
      <c r="JSV451" s="477"/>
      <c r="JSY451" s="477"/>
      <c r="JTD451" s="477"/>
      <c r="JTG451" s="477"/>
      <c r="JTL451" s="477"/>
      <c r="JTO451" s="477"/>
      <c r="JTT451" s="477"/>
      <c r="JTW451" s="477"/>
      <c r="JUB451" s="477"/>
      <c r="JUE451" s="477"/>
      <c r="JUJ451" s="477"/>
      <c r="JUM451" s="477"/>
      <c r="JUR451" s="477"/>
      <c r="JUU451" s="477"/>
      <c r="JUZ451" s="477"/>
      <c r="JVC451" s="477"/>
      <c r="JVH451" s="477"/>
      <c r="JVK451" s="477"/>
      <c r="JVP451" s="477"/>
      <c r="JVS451" s="477"/>
      <c r="JVX451" s="477"/>
      <c r="JWA451" s="477"/>
      <c r="JWF451" s="477"/>
      <c r="JWI451" s="477"/>
      <c r="JWN451" s="477"/>
      <c r="JWQ451" s="477"/>
      <c r="JWV451" s="477"/>
      <c r="JWY451" s="477"/>
      <c r="JXD451" s="477"/>
      <c r="JXG451" s="477"/>
      <c r="JXL451" s="477"/>
      <c r="JXO451" s="477"/>
      <c r="JXT451" s="477"/>
      <c r="JXW451" s="477"/>
      <c r="JYB451" s="477"/>
      <c r="JYE451" s="477"/>
      <c r="JYJ451" s="477"/>
      <c r="JYM451" s="477"/>
      <c r="JYR451" s="477"/>
      <c r="JYU451" s="477"/>
      <c r="JYZ451" s="477"/>
      <c r="JZC451" s="477"/>
      <c r="JZH451" s="477"/>
      <c r="JZK451" s="477"/>
      <c r="JZP451" s="477"/>
      <c r="JZS451" s="477"/>
      <c r="JZX451" s="477"/>
      <c r="KAA451" s="477"/>
      <c r="KAF451" s="477"/>
      <c r="KAI451" s="477"/>
      <c r="KAN451" s="477"/>
      <c r="KAQ451" s="477"/>
      <c r="KAV451" s="477"/>
      <c r="KAY451" s="477"/>
      <c r="KBD451" s="477"/>
      <c r="KBG451" s="477"/>
      <c r="KBL451" s="477"/>
      <c r="KBO451" s="477"/>
      <c r="KBT451" s="477"/>
      <c r="KBW451" s="477"/>
      <c r="KCB451" s="477"/>
      <c r="KCE451" s="477"/>
      <c r="KCJ451" s="477"/>
      <c r="KCM451" s="477"/>
      <c r="KCR451" s="477"/>
      <c r="KCU451" s="477"/>
      <c r="KCZ451" s="477"/>
      <c r="KDC451" s="477"/>
      <c r="KDH451" s="477"/>
      <c r="KDK451" s="477"/>
      <c r="KDP451" s="477"/>
      <c r="KDS451" s="477"/>
      <c r="KDX451" s="477"/>
      <c r="KEA451" s="477"/>
      <c r="KEF451" s="477"/>
      <c r="KEI451" s="477"/>
      <c r="KEN451" s="477"/>
      <c r="KEQ451" s="477"/>
      <c r="KEV451" s="477"/>
      <c r="KEY451" s="477"/>
      <c r="KFD451" s="477"/>
      <c r="KFG451" s="477"/>
      <c r="KFL451" s="477"/>
      <c r="KFO451" s="477"/>
      <c r="KFT451" s="477"/>
      <c r="KFW451" s="477"/>
      <c r="KGB451" s="477"/>
      <c r="KGE451" s="477"/>
      <c r="KGJ451" s="477"/>
      <c r="KGM451" s="477"/>
      <c r="KGR451" s="477"/>
      <c r="KGU451" s="477"/>
      <c r="KGZ451" s="477"/>
      <c r="KHC451" s="477"/>
      <c r="KHH451" s="477"/>
      <c r="KHK451" s="477"/>
      <c r="KHP451" s="477"/>
      <c r="KHS451" s="477"/>
      <c r="KHX451" s="477"/>
      <c r="KIA451" s="477"/>
      <c r="KIF451" s="477"/>
      <c r="KII451" s="477"/>
      <c r="KIN451" s="477"/>
      <c r="KIQ451" s="477"/>
      <c r="KIV451" s="477"/>
      <c r="KIY451" s="477"/>
      <c r="KJD451" s="477"/>
      <c r="KJG451" s="477"/>
      <c r="KJL451" s="477"/>
      <c r="KJO451" s="477"/>
      <c r="KJT451" s="477"/>
      <c r="KJW451" s="477"/>
      <c r="KKB451" s="477"/>
      <c r="KKE451" s="477"/>
      <c r="KKJ451" s="477"/>
      <c r="KKM451" s="477"/>
      <c r="KKR451" s="477"/>
      <c r="KKU451" s="477"/>
      <c r="KKZ451" s="477"/>
      <c r="KLC451" s="477"/>
      <c r="KLH451" s="477"/>
      <c r="KLK451" s="477"/>
      <c r="KLP451" s="477"/>
      <c r="KLS451" s="477"/>
      <c r="KLX451" s="477"/>
      <c r="KMA451" s="477"/>
      <c r="KMF451" s="477"/>
      <c r="KMI451" s="477"/>
      <c r="KMN451" s="477"/>
      <c r="KMQ451" s="477"/>
      <c r="KMV451" s="477"/>
      <c r="KMY451" s="477"/>
      <c r="KND451" s="477"/>
      <c r="KNG451" s="477"/>
      <c r="KNL451" s="477"/>
      <c r="KNO451" s="477"/>
      <c r="KNT451" s="477"/>
      <c r="KNW451" s="477"/>
      <c r="KOB451" s="477"/>
      <c r="KOE451" s="477"/>
      <c r="KOJ451" s="477"/>
      <c r="KOM451" s="477"/>
      <c r="KOR451" s="477"/>
      <c r="KOU451" s="477"/>
      <c r="KOZ451" s="477"/>
      <c r="KPC451" s="477"/>
      <c r="KPH451" s="477"/>
      <c r="KPK451" s="477"/>
      <c r="KPP451" s="477"/>
      <c r="KPS451" s="477"/>
      <c r="KPX451" s="477"/>
      <c r="KQA451" s="477"/>
      <c r="KQF451" s="477"/>
      <c r="KQI451" s="477"/>
      <c r="KQN451" s="477"/>
      <c r="KQQ451" s="477"/>
      <c r="KQV451" s="477"/>
      <c r="KQY451" s="477"/>
      <c r="KRD451" s="477"/>
      <c r="KRG451" s="477"/>
      <c r="KRL451" s="477"/>
      <c r="KRO451" s="477"/>
      <c r="KRT451" s="477"/>
      <c r="KRW451" s="477"/>
      <c r="KSB451" s="477"/>
      <c r="KSE451" s="477"/>
      <c r="KSJ451" s="477"/>
      <c r="KSM451" s="477"/>
      <c r="KSR451" s="477"/>
      <c r="KSU451" s="477"/>
      <c r="KSZ451" s="477"/>
      <c r="KTC451" s="477"/>
      <c r="KTH451" s="477"/>
      <c r="KTK451" s="477"/>
      <c r="KTP451" s="477"/>
      <c r="KTS451" s="477"/>
      <c r="KTX451" s="477"/>
      <c r="KUA451" s="477"/>
      <c r="KUF451" s="477"/>
      <c r="KUI451" s="477"/>
      <c r="KUN451" s="477"/>
      <c r="KUQ451" s="477"/>
      <c r="KUV451" s="477"/>
      <c r="KUY451" s="477"/>
      <c r="KVD451" s="477"/>
      <c r="KVG451" s="477"/>
      <c r="KVL451" s="477"/>
      <c r="KVO451" s="477"/>
      <c r="KVT451" s="477"/>
      <c r="KVW451" s="477"/>
      <c r="KWB451" s="477"/>
      <c r="KWE451" s="477"/>
      <c r="KWJ451" s="477"/>
      <c r="KWM451" s="477"/>
      <c r="KWR451" s="477"/>
      <c r="KWU451" s="477"/>
      <c r="KWZ451" s="477"/>
      <c r="KXC451" s="477"/>
      <c r="KXH451" s="477"/>
      <c r="KXK451" s="477"/>
      <c r="KXP451" s="477"/>
      <c r="KXS451" s="477"/>
      <c r="KXX451" s="477"/>
      <c r="KYA451" s="477"/>
      <c r="KYF451" s="477"/>
      <c r="KYI451" s="477"/>
      <c r="KYN451" s="477"/>
      <c r="KYQ451" s="477"/>
      <c r="KYV451" s="477"/>
      <c r="KYY451" s="477"/>
      <c r="KZD451" s="477"/>
      <c r="KZG451" s="477"/>
      <c r="KZL451" s="477"/>
      <c r="KZO451" s="477"/>
      <c r="KZT451" s="477"/>
      <c r="KZW451" s="477"/>
      <c r="LAB451" s="477"/>
      <c r="LAE451" s="477"/>
      <c r="LAJ451" s="477"/>
      <c r="LAM451" s="477"/>
      <c r="LAR451" s="477"/>
      <c r="LAU451" s="477"/>
      <c r="LAZ451" s="477"/>
      <c r="LBC451" s="477"/>
      <c r="LBH451" s="477"/>
      <c r="LBK451" s="477"/>
      <c r="LBP451" s="477"/>
      <c r="LBS451" s="477"/>
      <c r="LBX451" s="477"/>
      <c r="LCA451" s="477"/>
      <c r="LCF451" s="477"/>
      <c r="LCI451" s="477"/>
      <c r="LCN451" s="477"/>
      <c r="LCQ451" s="477"/>
      <c r="LCV451" s="477"/>
      <c r="LCY451" s="477"/>
      <c r="LDD451" s="477"/>
      <c r="LDG451" s="477"/>
      <c r="LDL451" s="477"/>
      <c r="LDO451" s="477"/>
      <c r="LDT451" s="477"/>
      <c r="LDW451" s="477"/>
      <c r="LEB451" s="477"/>
      <c r="LEE451" s="477"/>
      <c r="LEJ451" s="477"/>
      <c r="LEM451" s="477"/>
      <c r="LER451" s="477"/>
      <c r="LEU451" s="477"/>
      <c r="LEZ451" s="477"/>
      <c r="LFC451" s="477"/>
      <c r="LFH451" s="477"/>
      <c r="LFK451" s="477"/>
      <c r="LFP451" s="477"/>
      <c r="LFS451" s="477"/>
      <c r="LFX451" s="477"/>
      <c r="LGA451" s="477"/>
      <c r="LGF451" s="477"/>
      <c r="LGI451" s="477"/>
      <c r="LGN451" s="477"/>
      <c r="LGQ451" s="477"/>
      <c r="LGV451" s="477"/>
      <c r="LGY451" s="477"/>
      <c r="LHD451" s="477"/>
      <c r="LHG451" s="477"/>
      <c r="LHL451" s="477"/>
      <c r="LHO451" s="477"/>
      <c r="LHT451" s="477"/>
      <c r="LHW451" s="477"/>
      <c r="LIB451" s="477"/>
      <c r="LIE451" s="477"/>
      <c r="LIJ451" s="477"/>
      <c r="LIM451" s="477"/>
      <c r="LIR451" s="477"/>
      <c r="LIU451" s="477"/>
      <c r="LIZ451" s="477"/>
      <c r="LJC451" s="477"/>
      <c r="LJH451" s="477"/>
      <c r="LJK451" s="477"/>
      <c r="LJP451" s="477"/>
      <c r="LJS451" s="477"/>
      <c r="LJX451" s="477"/>
      <c r="LKA451" s="477"/>
      <c r="LKF451" s="477"/>
      <c r="LKI451" s="477"/>
      <c r="LKN451" s="477"/>
      <c r="LKQ451" s="477"/>
      <c r="LKV451" s="477"/>
      <c r="LKY451" s="477"/>
      <c r="LLD451" s="477"/>
      <c r="LLG451" s="477"/>
      <c r="LLL451" s="477"/>
      <c r="LLO451" s="477"/>
      <c r="LLT451" s="477"/>
      <c r="LLW451" s="477"/>
      <c r="LMB451" s="477"/>
      <c r="LME451" s="477"/>
      <c r="LMJ451" s="477"/>
      <c r="LMM451" s="477"/>
      <c r="LMR451" s="477"/>
      <c r="LMU451" s="477"/>
      <c r="LMZ451" s="477"/>
      <c r="LNC451" s="477"/>
      <c r="LNH451" s="477"/>
      <c r="LNK451" s="477"/>
      <c r="LNP451" s="477"/>
      <c r="LNS451" s="477"/>
      <c r="LNX451" s="477"/>
      <c r="LOA451" s="477"/>
      <c r="LOF451" s="477"/>
      <c r="LOI451" s="477"/>
      <c r="LON451" s="477"/>
      <c r="LOQ451" s="477"/>
      <c r="LOV451" s="477"/>
      <c r="LOY451" s="477"/>
      <c r="LPD451" s="477"/>
      <c r="LPG451" s="477"/>
      <c r="LPL451" s="477"/>
      <c r="LPO451" s="477"/>
      <c r="LPT451" s="477"/>
      <c r="LPW451" s="477"/>
      <c r="LQB451" s="477"/>
      <c r="LQE451" s="477"/>
      <c r="LQJ451" s="477"/>
      <c r="LQM451" s="477"/>
      <c r="LQR451" s="477"/>
      <c r="LQU451" s="477"/>
      <c r="LQZ451" s="477"/>
      <c r="LRC451" s="477"/>
      <c r="LRH451" s="477"/>
      <c r="LRK451" s="477"/>
      <c r="LRP451" s="477"/>
      <c r="LRS451" s="477"/>
      <c r="LRX451" s="477"/>
      <c r="LSA451" s="477"/>
      <c r="LSF451" s="477"/>
      <c r="LSI451" s="477"/>
      <c r="LSN451" s="477"/>
      <c r="LSQ451" s="477"/>
      <c r="LSV451" s="477"/>
      <c r="LSY451" s="477"/>
      <c r="LTD451" s="477"/>
      <c r="LTG451" s="477"/>
      <c r="LTL451" s="477"/>
      <c r="LTO451" s="477"/>
      <c r="LTT451" s="477"/>
      <c r="LTW451" s="477"/>
      <c r="LUB451" s="477"/>
      <c r="LUE451" s="477"/>
      <c r="LUJ451" s="477"/>
      <c r="LUM451" s="477"/>
      <c r="LUR451" s="477"/>
      <c r="LUU451" s="477"/>
      <c r="LUZ451" s="477"/>
      <c r="LVC451" s="477"/>
      <c r="LVH451" s="477"/>
      <c r="LVK451" s="477"/>
      <c r="LVP451" s="477"/>
      <c r="LVS451" s="477"/>
      <c r="LVX451" s="477"/>
      <c r="LWA451" s="477"/>
      <c r="LWF451" s="477"/>
      <c r="LWI451" s="477"/>
      <c r="LWN451" s="477"/>
      <c r="LWQ451" s="477"/>
      <c r="LWV451" s="477"/>
      <c r="LWY451" s="477"/>
      <c r="LXD451" s="477"/>
      <c r="LXG451" s="477"/>
      <c r="LXL451" s="477"/>
      <c r="LXO451" s="477"/>
      <c r="LXT451" s="477"/>
      <c r="LXW451" s="477"/>
      <c r="LYB451" s="477"/>
      <c r="LYE451" s="477"/>
      <c r="LYJ451" s="477"/>
      <c r="LYM451" s="477"/>
      <c r="LYR451" s="477"/>
      <c r="LYU451" s="477"/>
      <c r="LYZ451" s="477"/>
      <c r="LZC451" s="477"/>
      <c r="LZH451" s="477"/>
      <c r="LZK451" s="477"/>
      <c r="LZP451" s="477"/>
      <c r="LZS451" s="477"/>
      <c r="LZX451" s="477"/>
      <c r="MAA451" s="477"/>
      <c r="MAF451" s="477"/>
      <c r="MAI451" s="477"/>
      <c r="MAN451" s="477"/>
      <c r="MAQ451" s="477"/>
      <c r="MAV451" s="477"/>
      <c r="MAY451" s="477"/>
      <c r="MBD451" s="477"/>
      <c r="MBG451" s="477"/>
      <c r="MBL451" s="477"/>
      <c r="MBO451" s="477"/>
      <c r="MBT451" s="477"/>
      <c r="MBW451" s="477"/>
      <c r="MCB451" s="477"/>
      <c r="MCE451" s="477"/>
      <c r="MCJ451" s="477"/>
      <c r="MCM451" s="477"/>
      <c r="MCR451" s="477"/>
      <c r="MCU451" s="477"/>
      <c r="MCZ451" s="477"/>
      <c r="MDC451" s="477"/>
      <c r="MDH451" s="477"/>
      <c r="MDK451" s="477"/>
      <c r="MDP451" s="477"/>
      <c r="MDS451" s="477"/>
      <c r="MDX451" s="477"/>
      <c r="MEA451" s="477"/>
      <c r="MEF451" s="477"/>
      <c r="MEI451" s="477"/>
      <c r="MEN451" s="477"/>
      <c r="MEQ451" s="477"/>
      <c r="MEV451" s="477"/>
      <c r="MEY451" s="477"/>
      <c r="MFD451" s="477"/>
      <c r="MFG451" s="477"/>
      <c r="MFL451" s="477"/>
      <c r="MFO451" s="477"/>
      <c r="MFT451" s="477"/>
      <c r="MFW451" s="477"/>
      <c r="MGB451" s="477"/>
      <c r="MGE451" s="477"/>
      <c r="MGJ451" s="477"/>
      <c r="MGM451" s="477"/>
      <c r="MGR451" s="477"/>
      <c r="MGU451" s="477"/>
      <c r="MGZ451" s="477"/>
      <c r="MHC451" s="477"/>
      <c r="MHH451" s="477"/>
      <c r="MHK451" s="477"/>
      <c r="MHP451" s="477"/>
      <c r="MHS451" s="477"/>
      <c r="MHX451" s="477"/>
      <c r="MIA451" s="477"/>
      <c r="MIF451" s="477"/>
      <c r="MII451" s="477"/>
      <c r="MIN451" s="477"/>
      <c r="MIQ451" s="477"/>
      <c r="MIV451" s="477"/>
      <c r="MIY451" s="477"/>
      <c r="MJD451" s="477"/>
      <c r="MJG451" s="477"/>
      <c r="MJL451" s="477"/>
      <c r="MJO451" s="477"/>
      <c r="MJT451" s="477"/>
      <c r="MJW451" s="477"/>
      <c r="MKB451" s="477"/>
      <c r="MKE451" s="477"/>
      <c r="MKJ451" s="477"/>
      <c r="MKM451" s="477"/>
      <c r="MKR451" s="477"/>
      <c r="MKU451" s="477"/>
      <c r="MKZ451" s="477"/>
      <c r="MLC451" s="477"/>
      <c r="MLH451" s="477"/>
      <c r="MLK451" s="477"/>
      <c r="MLP451" s="477"/>
      <c r="MLS451" s="477"/>
      <c r="MLX451" s="477"/>
      <c r="MMA451" s="477"/>
      <c r="MMF451" s="477"/>
      <c r="MMI451" s="477"/>
      <c r="MMN451" s="477"/>
      <c r="MMQ451" s="477"/>
      <c r="MMV451" s="477"/>
      <c r="MMY451" s="477"/>
      <c r="MND451" s="477"/>
      <c r="MNG451" s="477"/>
      <c r="MNL451" s="477"/>
      <c r="MNO451" s="477"/>
      <c r="MNT451" s="477"/>
      <c r="MNW451" s="477"/>
      <c r="MOB451" s="477"/>
      <c r="MOE451" s="477"/>
      <c r="MOJ451" s="477"/>
      <c r="MOM451" s="477"/>
      <c r="MOR451" s="477"/>
      <c r="MOU451" s="477"/>
      <c r="MOZ451" s="477"/>
      <c r="MPC451" s="477"/>
      <c r="MPH451" s="477"/>
      <c r="MPK451" s="477"/>
      <c r="MPP451" s="477"/>
      <c r="MPS451" s="477"/>
      <c r="MPX451" s="477"/>
      <c r="MQA451" s="477"/>
      <c r="MQF451" s="477"/>
      <c r="MQI451" s="477"/>
      <c r="MQN451" s="477"/>
      <c r="MQQ451" s="477"/>
      <c r="MQV451" s="477"/>
      <c r="MQY451" s="477"/>
      <c r="MRD451" s="477"/>
      <c r="MRG451" s="477"/>
      <c r="MRL451" s="477"/>
      <c r="MRO451" s="477"/>
      <c r="MRT451" s="477"/>
      <c r="MRW451" s="477"/>
      <c r="MSB451" s="477"/>
      <c r="MSE451" s="477"/>
      <c r="MSJ451" s="477"/>
      <c r="MSM451" s="477"/>
      <c r="MSR451" s="477"/>
      <c r="MSU451" s="477"/>
      <c r="MSZ451" s="477"/>
      <c r="MTC451" s="477"/>
      <c r="MTH451" s="477"/>
      <c r="MTK451" s="477"/>
      <c r="MTP451" s="477"/>
      <c r="MTS451" s="477"/>
      <c r="MTX451" s="477"/>
      <c r="MUA451" s="477"/>
      <c r="MUF451" s="477"/>
      <c r="MUI451" s="477"/>
      <c r="MUN451" s="477"/>
      <c r="MUQ451" s="477"/>
      <c r="MUV451" s="477"/>
      <c r="MUY451" s="477"/>
      <c r="MVD451" s="477"/>
      <c r="MVG451" s="477"/>
      <c r="MVL451" s="477"/>
      <c r="MVO451" s="477"/>
      <c r="MVT451" s="477"/>
      <c r="MVW451" s="477"/>
      <c r="MWB451" s="477"/>
      <c r="MWE451" s="477"/>
      <c r="MWJ451" s="477"/>
      <c r="MWM451" s="477"/>
      <c r="MWR451" s="477"/>
      <c r="MWU451" s="477"/>
      <c r="MWZ451" s="477"/>
      <c r="MXC451" s="477"/>
      <c r="MXH451" s="477"/>
      <c r="MXK451" s="477"/>
      <c r="MXP451" s="477"/>
      <c r="MXS451" s="477"/>
      <c r="MXX451" s="477"/>
      <c r="MYA451" s="477"/>
      <c r="MYF451" s="477"/>
      <c r="MYI451" s="477"/>
      <c r="MYN451" s="477"/>
      <c r="MYQ451" s="477"/>
      <c r="MYV451" s="477"/>
      <c r="MYY451" s="477"/>
      <c r="MZD451" s="477"/>
      <c r="MZG451" s="477"/>
      <c r="MZL451" s="477"/>
      <c r="MZO451" s="477"/>
      <c r="MZT451" s="477"/>
      <c r="MZW451" s="477"/>
      <c r="NAB451" s="477"/>
      <c r="NAE451" s="477"/>
      <c r="NAJ451" s="477"/>
      <c r="NAM451" s="477"/>
      <c r="NAR451" s="477"/>
      <c r="NAU451" s="477"/>
      <c r="NAZ451" s="477"/>
      <c r="NBC451" s="477"/>
      <c r="NBH451" s="477"/>
      <c r="NBK451" s="477"/>
      <c r="NBP451" s="477"/>
      <c r="NBS451" s="477"/>
      <c r="NBX451" s="477"/>
      <c r="NCA451" s="477"/>
      <c r="NCF451" s="477"/>
      <c r="NCI451" s="477"/>
      <c r="NCN451" s="477"/>
      <c r="NCQ451" s="477"/>
      <c r="NCV451" s="477"/>
      <c r="NCY451" s="477"/>
      <c r="NDD451" s="477"/>
      <c r="NDG451" s="477"/>
      <c r="NDL451" s="477"/>
      <c r="NDO451" s="477"/>
      <c r="NDT451" s="477"/>
      <c r="NDW451" s="477"/>
      <c r="NEB451" s="477"/>
      <c r="NEE451" s="477"/>
      <c r="NEJ451" s="477"/>
      <c r="NEM451" s="477"/>
      <c r="NER451" s="477"/>
      <c r="NEU451" s="477"/>
      <c r="NEZ451" s="477"/>
      <c r="NFC451" s="477"/>
      <c r="NFH451" s="477"/>
      <c r="NFK451" s="477"/>
      <c r="NFP451" s="477"/>
      <c r="NFS451" s="477"/>
      <c r="NFX451" s="477"/>
      <c r="NGA451" s="477"/>
      <c r="NGF451" s="477"/>
      <c r="NGI451" s="477"/>
      <c r="NGN451" s="477"/>
      <c r="NGQ451" s="477"/>
      <c r="NGV451" s="477"/>
      <c r="NGY451" s="477"/>
      <c r="NHD451" s="477"/>
      <c r="NHG451" s="477"/>
      <c r="NHL451" s="477"/>
      <c r="NHO451" s="477"/>
      <c r="NHT451" s="477"/>
      <c r="NHW451" s="477"/>
      <c r="NIB451" s="477"/>
      <c r="NIE451" s="477"/>
      <c r="NIJ451" s="477"/>
      <c r="NIM451" s="477"/>
      <c r="NIR451" s="477"/>
      <c r="NIU451" s="477"/>
      <c r="NIZ451" s="477"/>
      <c r="NJC451" s="477"/>
      <c r="NJH451" s="477"/>
      <c r="NJK451" s="477"/>
      <c r="NJP451" s="477"/>
      <c r="NJS451" s="477"/>
      <c r="NJX451" s="477"/>
      <c r="NKA451" s="477"/>
      <c r="NKF451" s="477"/>
      <c r="NKI451" s="477"/>
      <c r="NKN451" s="477"/>
      <c r="NKQ451" s="477"/>
      <c r="NKV451" s="477"/>
      <c r="NKY451" s="477"/>
      <c r="NLD451" s="477"/>
      <c r="NLG451" s="477"/>
      <c r="NLL451" s="477"/>
      <c r="NLO451" s="477"/>
      <c r="NLT451" s="477"/>
      <c r="NLW451" s="477"/>
      <c r="NMB451" s="477"/>
      <c r="NME451" s="477"/>
      <c r="NMJ451" s="477"/>
      <c r="NMM451" s="477"/>
      <c r="NMR451" s="477"/>
      <c r="NMU451" s="477"/>
      <c r="NMZ451" s="477"/>
      <c r="NNC451" s="477"/>
      <c r="NNH451" s="477"/>
      <c r="NNK451" s="477"/>
      <c r="NNP451" s="477"/>
      <c r="NNS451" s="477"/>
      <c r="NNX451" s="477"/>
      <c r="NOA451" s="477"/>
      <c r="NOF451" s="477"/>
      <c r="NOI451" s="477"/>
      <c r="NON451" s="477"/>
      <c r="NOQ451" s="477"/>
      <c r="NOV451" s="477"/>
      <c r="NOY451" s="477"/>
      <c r="NPD451" s="477"/>
      <c r="NPG451" s="477"/>
      <c r="NPL451" s="477"/>
      <c r="NPO451" s="477"/>
      <c r="NPT451" s="477"/>
      <c r="NPW451" s="477"/>
      <c r="NQB451" s="477"/>
      <c r="NQE451" s="477"/>
      <c r="NQJ451" s="477"/>
      <c r="NQM451" s="477"/>
      <c r="NQR451" s="477"/>
      <c r="NQU451" s="477"/>
      <c r="NQZ451" s="477"/>
      <c r="NRC451" s="477"/>
      <c r="NRH451" s="477"/>
      <c r="NRK451" s="477"/>
      <c r="NRP451" s="477"/>
      <c r="NRS451" s="477"/>
      <c r="NRX451" s="477"/>
      <c r="NSA451" s="477"/>
      <c r="NSF451" s="477"/>
      <c r="NSI451" s="477"/>
      <c r="NSN451" s="477"/>
      <c r="NSQ451" s="477"/>
      <c r="NSV451" s="477"/>
      <c r="NSY451" s="477"/>
      <c r="NTD451" s="477"/>
      <c r="NTG451" s="477"/>
      <c r="NTL451" s="477"/>
      <c r="NTO451" s="477"/>
      <c r="NTT451" s="477"/>
      <c r="NTW451" s="477"/>
      <c r="NUB451" s="477"/>
      <c r="NUE451" s="477"/>
      <c r="NUJ451" s="477"/>
      <c r="NUM451" s="477"/>
      <c r="NUR451" s="477"/>
      <c r="NUU451" s="477"/>
      <c r="NUZ451" s="477"/>
      <c r="NVC451" s="477"/>
      <c r="NVH451" s="477"/>
      <c r="NVK451" s="477"/>
      <c r="NVP451" s="477"/>
      <c r="NVS451" s="477"/>
      <c r="NVX451" s="477"/>
      <c r="NWA451" s="477"/>
      <c r="NWF451" s="477"/>
      <c r="NWI451" s="477"/>
      <c r="NWN451" s="477"/>
      <c r="NWQ451" s="477"/>
      <c r="NWV451" s="477"/>
      <c r="NWY451" s="477"/>
      <c r="NXD451" s="477"/>
      <c r="NXG451" s="477"/>
      <c r="NXL451" s="477"/>
      <c r="NXO451" s="477"/>
      <c r="NXT451" s="477"/>
      <c r="NXW451" s="477"/>
      <c r="NYB451" s="477"/>
      <c r="NYE451" s="477"/>
      <c r="NYJ451" s="477"/>
      <c r="NYM451" s="477"/>
      <c r="NYR451" s="477"/>
      <c r="NYU451" s="477"/>
      <c r="NYZ451" s="477"/>
      <c r="NZC451" s="477"/>
      <c r="NZH451" s="477"/>
      <c r="NZK451" s="477"/>
      <c r="NZP451" s="477"/>
      <c r="NZS451" s="477"/>
      <c r="NZX451" s="477"/>
      <c r="OAA451" s="477"/>
      <c r="OAF451" s="477"/>
      <c r="OAI451" s="477"/>
      <c r="OAN451" s="477"/>
      <c r="OAQ451" s="477"/>
      <c r="OAV451" s="477"/>
      <c r="OAY451" s="477"/>
      <c r="OBD451" s="477"/>
      <c r="OBG451" s="477"/>
      <c r="OBL451" s="477"/>
      <c r="OBO451" s="477"/>
      <c r="OBT451" s="477"/>
      <c r="OBW451" s="477"/>
      <c r="OCB451" s="477"/>
      <c r="OCE451" s="477"/>
      <c r="OCJ451" s="477"/>
      <c r="OCM451" s="477"/>
      <c r="OCR451" s="477"/>
      <c r="OCU451" s="477"/>
      <c r="OCZ451" s="477"/>
      <c r="ODC451" s="477"/>
      <c r="ODH451" s="477"/>
      <c r="ODK451" s="477"/>
      <c r="ODP451" s="477"/>
      <c r="ODS451" s="477"/>
      <c r="ODX451" s="477"/>
      <c r="OEA451" s="477"/>
      <c r="OEF451" s="477"/>
      <c r="OEI451" s="477"/>
      <c r="OEN451" s="477"/>
      <c r="OEQ451" s="477"/>
      <c r="OEV451" s="477"/>
      <c r="OEY451" s="477"/>
      <c r="OFD451" s="477"/>
      <c r="OFG451" s="477"/>
      <c r="OFL451" s="477"/>
      <c r="OFO451" s="477"/>
      <c r="OFT451" s="477"/>
      <c r="OFW451" s="477"/>
      <c r="OGB451" s="477"/>
      <c r="OGE451" s="477"/>
      <c r="OGJ451" s="477"/>
      <c r="OGM451" s="477"/>
      <c r="OGR451" s="477"/>
      <c r="OGU451" s="477"/>
      <c r="OGZ451" s="477"/>
      <c r="OHC451" s="477"/>
      <c r="OHH451" s="477"/>
      <c r="OHK451" s="477"/>
      <c r="OHP451" s="477"/>
      <c r="OHS451" s="477"/>
      <c r="OHX451" s="477"/>
      <c r="OIA451" s="477"/>
      <c r="OIF451" s="477"/>
      <c r="OII451" s="477"/>
      <c r="OIN451" s="477"/>
      <c r="OIQ451" s="477"/>
      <c r="OIV451" s="477"/>
      <c r="OIY451" s="477"/>
      <c r="OJD451" s="477"/>
      <c r="OJG451" s="477"/>
      <c r="OJL451" s="477"/>
      <c r="OJO451" s="477"/>
      <c r="OJT451" s="477"/>
      <c r="OJW451" s="477"/>
      <c r="OKB451" s="477"/>
      <c r="OKE451" s="477"/>
      <c r="OKJ451" s="477"/>
      <c r="OKM451" s="477"/>
      <c r="OKR451" s="477"/>
      <c r="OKU451" s="477"/>
      <c r="OKZ451" s="477"/>
      <c r="OLC451" s="477"/>
      <c r="OLH451" s="477"/>
      <c r="OLK451" s="477"/>
      <c r="OLP451" s="477"/>
      <c r="OLS451" s="477"/>
      <c r="OLX451" s="477"/>
      <c r="OMA451" s="477"/>
      <c r="OMF451" s="477"/>
      <c r="OMI451" s="477"/>
      <c r="OMN451" s="477"/>
      <c r="OMQ451" s="477"/>
      <c r="OMV451" s="477"/>
      <c r="OMY451" s="477"/>
      <c r="OND451" s="477"/>
      <c r="ONG451" s="477"/>
      <c r="ONL451" s="477"/>
      <c r="ONO451" s="477"/>
      <c r="ONT451" s="477"/>
      <c r="ONW451" s="477"/>
      <c r="OOB451" s="477"/>
      <c r="OOE451" s="477"/>
      <c r="OOJ451" s="477"/>
      <c r="OOM451" s="477"/>
      <c r="OOR451" s="477"/>
      <c r="OOU451" s="477"/>
      <c r="OOZ451" s="477"/>
      <c r="OPC451" s="477"/>
      <c r="OPH451" s="477"/>
      <c r="OPK451" s="477"/>
      <c r="OPP451" s="477"/>
      <c r="OPS451" s="477"/>
      <c r="OPX451" s="477"/>
      <c r="OQA451" s="477"/>
      <c r="OQF451" s="477"/>
      <c r="OQI451" s="477"/>
      <c r="OQN451" s="477"/>
      <c r="OQQ451" s="477"/>
      <c r="OQV451" s="477"/>
      <c r="OQY451" s="477"/>
      <c r="ORD451" s="477"/>
      <c r="ORG451" s="477"/>
      <c r="ORL451" s="477"/>
      <c r="ORO451" s="477"/>
      <c r="ORT451" s="477"/>
      <c r="ORW451" s="477"/>
      <c r="OSB451" s="477"/>
      <c r="OSE451" s="477"/>
      <c r="OSJ451" s="477"/>
      <c r="OSM451" s="477"/>
      <c r="OSR451" s="477"/>
      <c r="OSU451" s="477"/>
      <c r="OSZ451" s="477"/>
      <c r="OTC451" s="477"/>
      <c r="OTH451" s="477"/>
      <c r="OTK451" s="477"/>
      <c r="OTP451" s="477"/>
      <c r="OTS451" s="477"/>
      <c r="OTX451" s="477"/>
      <c r="OUA451" s="477"/>
      <c r="OUF451" s="477"/>
      <c r="OUI451" s="477"/>
      <c r="OUN451" s="477"/>
      <c r="OUQ451" s="477"/>
      <c r="OUV451" s="477"/>
      <c r="OUY451" s="477"/>
      <c r="OVD451" s="477"/>
      <c r="OVG451" s="477"/>
      <c r="OVL451" s="477"/>
      <c r="OVO451" s="477"/>
      <c r="OVT451" s="477"/>
      <c r="OVW451" s="477"/>
      <c r="OWB451" s="477"/>
      <c r="OWE451" s="477"/>
      <c r="OWJ451" s="477"/>
      <c r="OWM451" s="477"/>
      <c r="OWR451" s="477"/>
      <c r="OWU451" s="477"/>
      <c r="OWZ451" s="477"/>
      <c r="OXC451" s="477"/>
      <c r="OXH451" s="477"/>
      <c r="OXK451" s="477"/>
      <c r="OXP451" s="477"/>
      <c r="OXS451" s="477"/>
      <c r="OXX451" s="477"/>
      <c r="OYA451" s="477"/>
      <c r="OYF451" s="477"/>
      <c r="OYI451" s="477"/>
      <c r="OYN451" s="477"/>
      <c r="OYQ451" s="477"/>
      <c r="OYV451" s="477"/>
      <c r="OYY451" s="477"/>
      <c r="OZD451" s="477"/>
      <c r="OZG451" s="477"/>
      <c r="OZL451" s="477"/>
      <c r="OZO451" s="477"/>
      <c r="OZT451" s="477"/>
      <c r="OZW451" s="477"/>
      <c r="PAB451" s="477"/>
      <c r="PAE451" s="477"/>
      <c r="PAJ451" s="477"/>
      <c r="PAM451" s="477"/>
      <c r="PAR451" s="477"/>
      <c r="PAU451" s="477"/>
      <c r="PAZ451" s="477"/>
      <c r="PBC451" s="477"/>
      <c r="PBH451" s="477"/>
      <c r="PBK451" s="477"/>
      <c r="PBP451" s="477"/>
      <c r="PBS451" s="477"/>
      <c r="PBX451" s="477"/>
      <c r="PCA451" s="477"/>
      <c r="PCF451" s="477"/>
      <c r="PCI451" s="477"/>
      <c r="PCN451" s="477"/>
      <c r="PCQ451" s="477"/>
      <c r="PCV451" s="477"/>
      <c r="PCY451" s="477"/>
      <c r="PDD451" s="477"/>
      <c r="PDG451" s="477"/>
      <c r="PDL451" s="477"/>
      <c r="PDO451" s="477"/>
      <c r="PDT451" s="477"/>
      <c r="PDW451" s="477"/>
      <c r="PEB451" s="477"/>
      <c r="PEE451" s="477"/>
      <c r="PEJ451" s="477"/>
      <c r="PEM451" s="477"/>
      <c r="PER451" s="477"/>
      <c r="PEU451" s="477"/>
      <c r="PEZ451" s="477"/>
      <c r="PFC451" s="477"/>
      <c r="PFH451" s="477"/>
      <c r="PFK451" s="477"/>
      <c r="PFP451" s="477"/>
      <c r="PFS451" s="477"/>
      <c r="PFX451" s="477"/>
      <c r="PGA451" s="477"/>
      <c r="PGF451" s="477"/>
      <c r="PGI451" s="477"/>
      <c r="PGN451" s="477"/>
      <c r="PGQ451" s="477"/>
      <c r="PGV451" s="477"/>
      <c r="PGY451" s="477"/>
      <c r="PHD451" s="477"/>
      <c r="PHG451" s="477"/>
      <c r="PHL451" s="477"/>
      <c r="PHO451" s="477"/>
      <c r="PHT451" s="477"/>
      <c r="PHW451" s="477"/>
      <c r="PIB451" s="477"/>
      <c r="PIE451" s="477"/>
      <c r="PIJ451" s="477"/>
      <c r="PIM451" s="477"/>
      <c r="PIR451" s="477"/>
      <c r="PIU451" s="477"/>
      <c r="PIZ451" s="477"/>
      <c r="PJC451" s="477"/>
      <c r="PJH451" s="477"/>
      <c r="PJK451" s="477"/>
      <c r="PJP451" s="477"/>
      <c r="PJS451" s="477"/>
      <c r="PJX451" s="477"/>
      <c r="PKA451" s="477"/>
      <c r="PKF451" s="477"/>
      <c r="PKI451" s="477"/>
      <c r="PKN451" s="477"/>
      <c r="PKQ451" s="477"/>
      <c r="PKV451" s="477"/>
      <c r="PKY451" s="477"/>
      <c r="PLD451" s="477"/>
      <c r="PLG451" s="477"/>
      <c r="PLL451" s="477"/>
      <c r="PLO451" s="477"/>
      <c r="PLT451" s="477"/>
      <c r="PLW451" s="477"/>
      <c r="PMB451" s="477"/>
      <c r="PME451" s="477"/>
      <c r="PMJ451" s="477"/>
      <c r="PMM451" s="477"/>
      <c r="PMR451" s="477"/>
      <c r="PMU451" s="477"/>
      <c r="PMZ451" s="477"/>
      <c r="PNC451" s="477"/>
      <c r="PNH451" s="477"/>
      <c r="PNK451" s="477"/>
      <c r="PNP451" s="477"/>
      <c r="PNS451" s="477"/>
      <c r="PNX451" s="477"/>
      <c r="POA451" s="477"/>
      <c r="POF451" s="477"/>
      <c r="POI451" s="477"/>
      <c r="PON451" s="477"/>
      <c r="POQ451" s="477"/>
      <c r="POV451" s="477"/>
      <c r="POY451" s="477"/>
      <c r="PPD451" s="477"/>
      <c r="PPG451" s="477"/>
      <c r="PPL451" s="477"/>
      <c r="PPO451" s="477"/>
      <c r="PPT451" s="477"/>
      <c r="PPW451" s="477"/>
      <c r="PQB451" s="477"/>
      <c r="PQE451" s="477"/>
      <c r="PQJ451" s="477"/>
      <c r="PQM451" s="477"/>
      <c r="PQR451" s="477"/>
      <c r="PQU451" s="477"/>
      <c r="PQZ451" s="477"/>
      <c r="PRC451" s="477"/>
      <c r="PRH451" s="477"/>
      <c r="PRK451" s="477"/>
      <c r="PRP451" s="477"/>
      <c r="PRS451" s="477"/>
      <c r="PRX451" s="477"/>
      <c r="PSA451" s="477"/>
      <c r="PSF451" s="477"/>
      <c r="PSI451" s="477"/>
      <c r="PSN451" s="477"/>
      <c r="PSQ451" s="477"/>
      <c r="PSV451" s="477"/>
      <c r="PSY451" s="477"/>
      <c r="PTD451" s="477"/>
      <c r="PTG451" s="477"/>
      <c r="PTL451" s="477"/>
      <c r="PTO451" s="477"/>
      <c r="PTT451" s="477"/>
      <c r="PTW451" s="477"/>
      <c r="PUB451" s="477"/>
      <c r="PUE451" s="477"/>
      <c r="PUJ451" s="477"/>
      <c r="PUM451" s="477"/>
      <c r="PUR451" s="477"/>
      <c r="PUU451" s="477"/>
      <c r="PUZ451" s="477"/>
      <c r="PVC451" s="477"/>
      <c r="PVH451" s="477"/>
      <c r="PVK451" s="477"/>
      <c r="PVP451" s="477"/>
      <c r="PVS451" s="477"/>
      <c r="PVX451" s="477"/>
      <c r="PWA451" s="477"/>
      <c r="PWF451" s="477"/>
      <c r="PWI451" s="477"/>
      <c r="PWN451" s="477"/>
      <c r="PWQ451" s="477"/>
      <c r="PWV451" s="477"/>
      <c r="PWY451" s="477"/>
      <c r="PXD451" s="477"/>
      <c r="PXG451" s="477"/>
      <c r="PXL451" s="477"/>
      <c r="PXO451" s="477"/>
      <c r="PXT451" s="477"/>
      <c r="PXW451" s="477"/>
      <c r="PYB451" s="477"/>
      <c r="PYE451" s="477"/>
      <c r="PYJ451" s="477"/>
      <c r="PYM451" s="477"/>
      <c r="PYR451" s="477"/>
      <c r="PYU451" s="477"/>
      <c r="PYZ451" s="477"/>
      <c r="PZC451" s="477"/>
      <c r="PZH451" s="477"/>
      <c r="PZK451" s="477"/>
      <c r="PZP451" s="477"/>
      <c r="PZS451" s="477"/>
      <c r="PZX451" s="477"/>
      <c r="QAA451" s="477"/>
      <c r="QAF451" s="477"/>
      <c r="QAI451" s="477"/>
      <c r="QAN451" s="477"/>
      <c r="QAQ451" s="477"/>
      <c r="QAV451" s="477"/>
      <c r="QAY451" s="477"/>
      <c r="QBD451" s="477"/>
      <c r="QBG451" s="477"/>
      <c r="QBL451" s="477"/>
      <c r="QBO451" s="477"/>
      <c r="QBT451" s="477"/>
      <c r="QBW451" s="477"/>
      <c r="QCB451" s="477"/>
      <c r="QCE451" s="477"/>
      <c r="QCJ451" s="477"/>
      <c r="QCM451" s="477"/>
      <c r="QCR451" s="477"/>
      <c r="QCU451" s="477"/>
      <c r="QCZ451" s="477"/>
      <c r="QDC451" s="477"/>
      <c r="QDH451" s="477"/>
      <c r="QDK451" s="477"/>
      <c r="QDP451" s="477"/>
      <c r="QDS451" s="477"/>
      <c r="QDX451" s="477"/>
      <c r="QEA451" s="477"/>
      <c r="QEF451" s="477"/>
      <c r="QEI451" s="477"/>
      <c r="QEN451" s="477"/>
      <c r="QEQ451" s="477"/>
      <c r="QEV451" s="477"/>
      <c r="QEY451" s="477"/>
      <c r="QFD451" s="477"/>
      <c r="QFG451" s="477"/>
      <c r="QFL451" s="477"/>
      <c r="QFO451" s="477"/>
      <c r="QFT451" s="477"/>
      <c r="QFW451" s="477"/>
      <c r="QGB451" s="477"/>
      <c r="QGE451" s="477"/>
      <c r="QGJ451" s="477"/>
      <c r="QGM451" s="477"/>
      <c r="QGR451" s="477"/>
      <c r="QGU451" s="477"/>
      <c r="QGZ451" s="477"/>
      <c r="QHC451" s="477"/>
      <c r="QHH451" s="477"/>
      <c r="QHK451" s="477"/>
      <c r="QHP451" s="477"/>
      <c r="QHS451" s="477"/>
      <c r="QHX451" s="477"/>
      <c r="QIA451" s="477"/>
      <c r="QIF451" s="477"/>
      <c r="QII451" s="477"/>
      <c r="QIN451" s="477"/>
      <c r="QIQ451" s="477"/>
      <c r="QIV451" s="477"/>
      <c r="QIY451" s="477"/>
      <c r="QJD451" s="477"/>
      <c r="QJG451" s="477"/>
      <c r="QJL451" s="477"/>
      <c r="QJO451" s="477"/>
      <c r="QJT451" s="477"/>
      <c r="QJW451" s="477"/>
      <c r="QKB451" s="477"/>
      <c r="QKE451" s="477"/>
      <c r="QKJ451" s="477"/>
      <c r="QKM451" s="477"/>
      <c r="QKR451" s="477"/>
      <c r="QKU451" s="477"/>
      <c r="QKZ451" s="477"/>
      <c r="QLC451" s="477"/>
      <c r="QLH451" s="477"/>
      <c r="QLK451" s="477"/>
      <c r="QLP451" s="477"/>
      <c r="QLS451" s="477"/>
      <c r="QLX451" s="477"/>
      <c r="QMA451" s="477"/>
      <c r="QMF451" s="477"/>
      <c r="QMI451" s="477"/>
      <c r="QMN451" s="477"/>
      <c r="QMQ451" s="477"/>
      <c r="QMV451" s="477"/>
      <c r="QMY451" s="477"/>
      <c r="QND451" s="477"/>
      <c r="QNG451" s="477"/>
      <c r="QNL451" s="477"/>
      <c r="QNO451" s="477"/>
      <c r="QNT451" s="477"/>
      <c r="QNW451" s="477"/>
      <c r="QOB451" s="477"/>
      <c r="QOE451" s="477"/>
      <c r="QOJ451" s="477"/>
      <c r="QOM451" s="477"/>
      <c r="QOR451" s="477"/>
      <c r="QOU451" s="477"/>
      <c r="QOZ451" s="477"/>
      <c r="QPC451" s="477"/>
      <c r="QPH451" s="477"/>
      <c r="QPK451" s="477"/>
      <c r="QPP451" s="477"/>
      <c r="QPS451" s="477"/>
      <c r="QPX451" s="477"/>
      <c r="QQA451" s="477"/>
      <c r="QQF451" s="477"/>
      <c r="QQI451" s="477"/>
      <c r="QQN451" s="477"/>
      <c r="QQQ451" s="477"/>
      <c r="QQV451" s="477"/>
      <c r="QQY451" s="477"/>
      <c r="QRD451" s="477"/>
      <c r="QRG451" s="477"/>
      <c r="QRL451" s="477"/>
      <c r="QRO451" s="477"/>
      <c r="QRT451" s="477"/>
      <c r="QRW451" s="477"/>
      <c r="QSB451" s="477"/>
      <c r="QSE451" s="477"/>
      <c r="QSJ451" s="477"/>
      <c r="QSM451" s="477"/>
      <c r="QSR451" s="477"/>
      <c r="QSU451" s="477"/>
      <c r="QSZ451" s="477"/>
      <c r="QTC451" s="477"/>
      <c r="QTH451" s="477"/>
      <c r="QTK451" s="477"/>
      <c r="QTP451" s="477"/>
      <c r="QTS451" s="477"/>
      <c r="QTX451" s="477"/>
      <c r="QUA451" s="477"/>
      <c r="QUF451" s="477"/>
      <c r="QUI451" s="477"/>
      <c r="QUN451" s="477"/>
      <c r="QUQ451" s="477"/>
      <c r="QUV451" s="477"/>
      <c r="QUY451" s="477"/>
      <c r="QVD451" s="477"/>
      <c r="QVG451" s="477"/>
      <c r="QVL451" s="477"/>
      <c r="QVO451" s="477"/>
      <c r="QVT451" s="477"/>
      <c r="QVW451" s="477"/>
      <c r="QWB451" s="477"/>
      <c r="QWE451" s="477"/>
      <c r="QWJ451" s="477"/>
      <c r="QWM451" s="477"/>
      <c r="QWR451" s="477"/>
      <c r="QWU451" s="477"/>
      <c r="QWZ451" s="477"/>
      <c r="QXC451" s="477"/>
      <c r="QXH451" s="477"/>
      <c r="QXK451" s="477"/>
      <c r="QXP451" s="477"/>
      <c r="QXS451" s="477"/>
      <c r="QXX451" s="477"/>
      <c r="QYA451" s="477"/>
      <c r="QYF451" s="477"/>
      <c r="QYI451" s="477"/>
      <c r="QYN451" s="477"/>
      <c r="QYQ451" s="477"/>
      <c r="QYV451" s="477"/>
      <c r="QYY451" s="477"/>
      <c r="QZD451" s="477"/>
      <c r="QZG451" s="477"/>
      <c r="QZL451" s="477"/>
      <c r="QZO451" s="477"/>
      <c r="QZT451" s="477"/>
      <c r="QZW451" s="477"/>
      <c r="RAB451" s="477"/>
      <c r="RAE451" s="477"/>
      <c r="RAJ451" s="477"/>
      <c r="RAM451" s="477"/>
      <c r="RAR451" s="477"/>
      <c r="RAU451" s="477"/>
      <c r="RAZ451" s="477"/>
      <c r="RBC451" s="477"/>
      <c r="RBH451" s="477"/>
      <c r="RBK451" s="477"/>
      <c r="RBP451" s="477"/>
      <c r="RBS451" s="477"/>
      <c r="RBX451" s="477"/>
      <c r="RCA451" s="477"/>
      <c r="RCF451" s="477"/>
      <c r="RCI451" s="477"/>
      <c r="RCN451" s="477"/>
      <c r="RCQ451" s="477"/>
      <c r="RCV451" s="477"/>
      <c r="RCY451" s="477"/>
      <c r="RDD451" s="477"/>
      <c r="RDG451" s="477"/>
      <c r="RDL451" s="477"/>
      <c r="RDO451" s="477"/>
      <c r="RDT451" s="477"/>
      <c r="RDW451" s="477"/>
      <c r="REB451" s="477"/>
      <c r="REE451" s="477"/>
      <c r="REJ451" s="477"/>
      <c r="REM451" s="477"/>
      <c r="RER451" s="477"/>
      <c r="REU451" s="477"/>
      <c r="REZ451" s="477"/>
      <c r="RFC451" s="477"/>
      <c r="RFH451" s="477"/>
      <c r="RFK451" s="477"/>
      <c r="RFP451" s="477"/>
      <c r="RFS451" s="477"/>
      <c r="RFX451" s="477"/>
      <c r="RGA451" s="477"/>
      <c r="RGF451" s="477"/>
      <c r="RGI451" s="477"/>
      <c r="RGN451" s="477"/>
      <c r="RGQ451" s="477"/>
      <c r="RGV451" s="477"/>
      <c r="RGY451" s="477"/>
      <c r="RHD451" s="477"/>
      <c r="RHG451" s="477"/>
      <c r="RHL451" s="477"/>
      <c r="RHO451" s="477"/>
      <c r="RHT451" s="477"/>
      <c r="RHW451" s="477"/>
      <c r="RIB451" s="477"/>
      <c r="RIE451" s="477"/>
      <c r="RIJ451" s="477"/>
      <c r="RIM451" s="477"/>
      <c r="RIR451" s="477"/>
      <c r="RIU451" s="477"/>
      <c r="RIZ451" s="477"/>
      <c r="RJC451" s="477"/>
      <c r="RJH451" s="477"/>
      <c r="RJK451" s="477"/>
      <c r="RJP451" s="477"/>
      <c r="RJS451" s="477"/>
      <c r="RJX451" s="477"/>
      <c r="RKA451" s="477"/>
      <c r="RKF451" s="477"/>
      <c r="RKI451" s="477"/>
      <c r="RKN451" s="477"/>
      <c r="RKQ451" s="477"/>
      <c r="RKV451" s="477"/>
      <c r="RKY451" s="477"/>
      <c r="RLD451" s="477"/>
      <c r="RLG451" s="477"/>
      <c r="RLL451" s="477"/>
      <c r="RLO451" s="477"/>
      <c r="RLT451" s="477"/>
      <c r="RLW451" s="477"/>
      <c r="RMB451" s="477"/>
      <c r="RME451" s="477"/>
      <c r="RMJ451" s="477"/>
      <c r="RMM451" s="477"/>
      <c r="RMR451" s="477"/>
      <c r="RMU451" s="477"/>
      <c r="RMZ451" s="477"/>
      <c r="RNC451" s="477"/>
      <c r="RNH451" s="477"/>
      <c r="RNK451" s="477"/>
      <c r="RNP451" s="477"/>
      <c r="RNS451" s="477"/>
      <c r="RNX451" s="477"/>
      <c r="ROA451" s="477"/>
      <c r="ROF451" s="477"/>
      <c r="ROI451" s="477"/>
      <c r="RON451" s="477"/>
      <c r="ROQ451" s="477"/>
      <c r="ROV451" s="477"/>
      <c r="ROY451" s="477"/>
      <c r="RPD451" s="477"/>
      <c r="RPG451" s="477"/>
      <c r="RPL451" s="477"/>
      <c r="RPO451" s="477"/>
      <c r="RPT451" s="477"/>
      <c r="RPW451" s="477"/>
      <c r="RQB451" s="477"/>
      <c r="RQE451" s="477"/>
      <c r="RQJ451" s="477"/>
      <c r="RQM451" s="477"/>
      <c r="RQR451" s="477"/>
      <c r="RQU451" s="477"/>
      <c r="RQZ451" s="477"/>
      <c r="RRC451" s="477"/>
      <c r="RRH451" s="477"/>
      <c r="RRK451" s="477"/>
      <c r="RRP451" s="477"/>
      <c r="RRS451" s="477"/>
      <c r="RRX451" s="477"/>
      <c r="RSA451" s="477"/>
      <c r="RSF451" s="477"/>
      <c r="RSI451" s="477"/>
      <c r="RSN451" s="477"/>
      <c r="RSQ451" s="477"/>
      <c r="RSV451" s="477"/>
      <c r="RSY451" s="477"/>
      <c r="RTD451" s="477"/>
      <c r="RTG451" s="477"/>
      <c r="RTL451" s="477"/>
      <c r="RTO451" s="477"/>
      <c r="RTT451" s="477"/>
      <c r="RTW451" s="477"/>
      <c r="RUB451" s="477"/>
      <c r="RUE451" s="477"/>
      <c r="RUJ451" s="477"/>
      <c r="RUM451" s="477"/>
      <c r="RUR451" s="477"/>
      <c r="RUU451" s="477"/>
      <c r="RUZ451" s="477"/>
      <c r="RVC451" s="477"/>
      <c r="RVH451" s="477"/>
      <c r="RVK451" s="477"/>
      <c r="RVP451" s="477"/>
      <c r="RVS451" s="477"/>
      <c r="RVX451" s="477"/>
      <c r="RWA451" s="477"/>
      <c r="RWF451" s="477"/>
      <c r="RWI451" s="477"/>
      <c r="RWN451" s="477"/>
      <c r="RWQ451" s="477"/>
      <c r="RWV451" s="477"/>
      <c r="RWY451" s="477"/>
      <c r="RXD451" s="477"/>
      <c r="RXG451" s="477"/>
      <c r="RXL451" s="477"/>
      <c r="RXO451" s="477"/>
      <c r="RXT451" s="477"/>
      <c r="RXW451" s="477"/>
      <c r="RYB451" s="477"/>
      <c r="RYE451" s="477"/>
      <c r="RYJ451" s="477"/>
      <c r="RYM451" s="477"/>
      <c r="RYR451" s="477"/>
      <c r="RYU451" s="477"/>
      <c r="RYZ451" s="477"/>
      <c r="RZC451" s="477"/>
      <c r="RZH451" s="477"/>
      <c r="RZK451" s="477"/>
      <c r="RZP451" s="477"/>
      <c r="RZS451" s="477"/>
      <c r="RZX451" s="477"/>
      <c r="SAA451" s="477"/>
      <c r="SAF451" s="477"/>
      <c r="SAI451" s="477"/>
      <c r="SAN451" s="477"/>
      <c r="SAQ451" s="477"/>
      <c r="SAV451" s="477"/>
      <c r="SAY451" s="477"/>
      <c r="SBD451" s="477"/>
      <c r="SBG451" s="477"/>
      <c r="SBL451" s="477"/>
      <c r="SBO451" s="477"/>
      <c r="SBT451" s="477"/>
      <c r="SBW451" s="477"/>
      <c r="SCB451" s="477"/>
      <c r="SCE451" s="477"/>
      <c r="SCJ451" s="477"/>
      <c r="SCM451" s="477"/>
      <c r="SCR451" s="477"/>
      <c r="SCU451" s="477"/>
      <c r="SCZ451" s="477"/>
      <c r="SDC451" s="477"/>
      <c r="SDH451" s="477"/>
      <c r="SDK451" s="477"/>
      <c r="SDP451" s="477"/>
      <c r="SDS451" s="477"/>
      <c r="SDX451" s="477"/>
      <c r="SEA451" s="477"/>
      <c r="SEF451" s="477"/>
      <c r="SEI451" s="477"/>
      <c r="SEN451" s="477"/>
      <c r="SEQ451" s="477"/>
      <c r="SEV451" s="477"/>
      <c r="SEY451" s="477"/>
      <c r="SFD451" s="477"/>
      <c r="SFG451" s="477"/>
      <c r="SFL451" s="477"/>
      <c r="SFO451" s="477"/>
      <c r="SFT451" s="477"/>
      <c r="SFW451" s="477"/>
      <c r="SGB451" s="477"/>
      <c r="SGE451" s="477"/>
      <c r="SGJ451" s="477"/>
      <c r="SGM451" s="477"/>
      <c r="SGR451" s="477"/>
      <c r="SGU451" s="477"/>
      <c r="SGZ451" s="477"/>
      <c r="SHC451" s="477"/>
      <c r="SHH451" s="477"/>
      <c r="SHK451" s="477"/>
      <c r="SHP451" s="477"/>
      <c r="SHS451" s="477"/>
      <c r="SHX451" s="477"/>
      <c r="SIA451" s="477"/>
      <c r="SIF451" s="477"/>
      <c r="SII451" s="477"/>
      <c r="SIN451" s="477"/>
      <c r="SIQ451" s="477"/>
      <c r="SIV451" s="477"/>
      <c r="SIY451" s="477"/>
      <c r="SJD451" s="477"/>
      <c r="SJG451" s="477"/>
      <c r="SJL451" s="477"/>
      <c r="SJO451" s="477"/>
      <c r="SJT451" s="477"/>
      <c r="SJW451" s="477"/>
      <c r="SKB451" s="477"/>
      <c r="SKE451" s="477"/>
      <c r="SKJ451" s="477"/>
      <c r="SKM451" s="477"/>
      <c r="SKR451" s="477"/>
      <c r="SKU451" s="477"/>
      <c r="SKZ451" s="477"/>
      <c r="SLC451" s="477"/>
      <c r="SLH451" s="477"/>
      <c r="SLK451" s="477"/>
      <c r="SLP451" s="477"/>
      <c r="SLS451" s="477"/>
      <c r="SLX451" s="477"/>
      <c r="SMA451" s="477"/>
      <c r="SMF451" s="477"/>
      <c r="SMI451" s="477"/>
      <c r="SMN451" s="477"/>
      <c r="SMQ451" s="477"/>
      <c r="SMV451" s="477"/>
      <c r="SMY451" s="477"/>
      <c r="SND451" s="477"/>
      <c r="SNG451" s="477"/>
      <c r="SNL451" s="477"/>
      <c r="SNO451" s="477"/>
      <c r="SNT451" s="477"/>
      <c r="SNW451" s="477"/>
      <c r="SOB451" s="477"/>
      <c r="SOE451" s="477"/>
      <c r="SOJ451" s="477"/>
      <c r="SOM451" s="477"/>
      <c r="SOR451" s="477"/>
      <c r="SOU451" s="477"/>
      <c r="SOZ451" s="477"/>
      <c r="SPC451" s="477"/>
      <c r="SPH451" s="477"/>
      <c r="SPK451" s="477"/>
      <c r="SPP451" s="477"/>
      <c r="SPS451" s="477"/>
      <c r="SPX451" s="477"/>
      <c r="SQA451" s="477"/>
      <c r="SQF451" s="477"/>
      <c r="SQI451" s="477"/>
      <c r="SQN451" s="477"/>
      <c r="SQQ451" s="477"/>
      <c r="SQV451" s="477"/>
      <c r="SQY451" s="477"/>
      <c r="SRD451" s="477"/>
      <c r="SRG451" s="477"/>
      <c r="SRL451" s="477"/>
      <c r="SRO451" s="477"/>
      <c r="SRT451" s="477"/>
      <c r="SRW451" s="477"/>
      <c r="SSB451" s="477"/>
      <c r="SSE451" s="477"/>
      <c r="SSJ451" s="477"/>
      <c r="SSM451" s="477"/>
      <c r="SSR451" s="477"/>
      <c r="SSU451" s="477"/>
      <c r="SSZ451" s="477"/>
      <c r="STC451" s="477"/>
      <c r="STH451" s="477"/>
      <c r="STK451" s="477"/>
      <c r="STP451" s="477"/>
      <c r="STS451" s="477"/>
      <c r="STX451" s="477"/>
      <c r="SUA451" s="477"/>
      <c r="SUF451" s="477"/>
      <c r="SUI451" s="477"/>
      <c r="SUN451" s="477"/>
      <c r="SUQ451" s="477"/>
      <c r="SUV451" s="477"/>
      <c r="SUY451" s="477"/>
      <c r="SVD451" s="477"/>
      <c r="SVG451" s="477"/>
      <c r="SVL451" s="477"/>
      <c r="SVO451" s="477"/>
      <c r="SVT451" s="477"/>
      <c r="SVW451" s="477"/>
      <c r="SWB451" s="477"/>
      <c r="SWE451" s="477"/>
      <c r="SWJ451" s="477"/>
      <c r="SWM451" s="477"/>
      <c r="SWR451" s="477"/>
      <c r="SWU451" s="477"/>
      <c r="SWZ451" s="477"/>
      <c r="SXC451" s="477"/>
      <c r="SXH451" s="477"/>
      <c r="SXK451" s="477"/>
      <c r="SXP451" s="477"/>
      <c r="SXS451" s="477"/>
      <c r="SXX451" s="477"/>
      <c r="SYA451" s="477"/>
      <c r="SYF451" s="477"/>
      <c r="SYI451" s="477"/>
      <c r="SYN451" s="477"/>
      <c r="SYQ451" s="477"/>
      <c r="SYV451" s="477"/>
      <c r="SYY451" s="477"/>
      <c r="SZD451" s="477"/>
      <c r="SZG451" s="477"/>
      <c r="SZL451" s="477"/>
      <c r="SZO451" s="477"/>
      <c r="SZT451" s="477"/>
      <c r="SZW451" s="477"/>
      <c r="TAB451" s="477"/>
      <c r="TAE451" s="477"/>
      <c r="TAJ451" s="477"/>
      <c r="TAM451" s="477"/>
      <c r="TAR451" s="477"/>
      <c r="TAU451" s="477"/>
      <c r="TAZ451" s="477"/>
      <c r="TBC451" s="477"/>
      <c r="TBH451" s="477"/>
      <c r="TBK451" s="477"/>
      <c r="TBP451" s="477"/>
      <c r="TBS451" s="477"/>
      <c r="TBX451" s="477"/>
      <c r="TCA451" s="477"/>
      <c r="TCF451" s="477"/>
      <c r="TCI451" s="477"/>
      <c r="TCN451" s="477"/>
      <c r="TCQ451" s="477"/>
      <c r="TCV451" s="477"/>
      <c r="TCY451" s="477"/>
      <c r="TDD451" s="477"/>
      <c r="TDG451" s="477"/>
      <c r="TDL451" s="477"/>
      <c r="TDO451" s="477"/>
      <c r="TDT451" s="477"/>
      <c r="TDW451" s="477"/>
      <c r="TEB451" s="477"/>
      <c r="TEE451" s="477"/>
      <c r="TEJ451" s="477"/>
      <c r="TEM451" s="477"/>
      <c r="TER451" s="477"/>
      <c r="TEU451" s="477"/>
      <c r="TEZ451" s="477"/>
      <c r="TFC451" s="477"/>
      <c r="TFH451" s="477"/>
      <c r="TFK451" s="477"/>
      <c r="TFP451" s="477"/>
      <c r="TFS451" s="477"/>
      <c r="TFX451" s="477"/>
      <c r="TGA451" s="477"/>
      <c r="TGF451" s="477"/>
      <c r="TGI451" s="477"/>
      <c r="TGN451" s="477"/>
      <c r="TGQ451" s="477"/>
      <c r="TGV451" s="477"/>
      <c r="TGY451" s="477"/>
      <c r="THD451" s="477"/>
      <c r="THG451" s="477"/>
      <c r="THL451" s="477"/>
      <c r="THO451" s="477"/>
      <c r="THT451" s="477"/>
      <c r="THW451" s="477"/>
      <c r="TIB451" s="477"/>
      <c r="TIE451" s="477"/>
      <c r="TIJ451" s="477"/>
      <c r="TIM451" s="477"/>
      <c r="TIR451" s="477"/>
      <c r="TIU451" s="477"/>
      <c r="TIZ451" s="477"/>
      <c r="TJC451" s="477"/>
      <c r="TJH451" s="477"/>
      <c r="TJK451" s="477"/>
      <c r="TJP451" s="477"/>
      <c r="TJS451" s="477"/>
      <c r="TJX451" s="477"/>
      <c r="TKA451" s="477"/>
      <c r="TKF451" s="477"/>
      <c r="TKI451" s="477"/>
      <c r="TKN451" s="477"/>
      <c r="TKQ451" s="477"/>
      <c r="TKV451" s="477"/>
      <c r="TKY451" s="477"/>
      <c r="TLD451" s="477"/>
      <c r="TLG451" s="477"/>
      <c r="TLL451" s="477"/>
      <c r="TLO451" s="477"/>
      <c r="TLT451" s="477"/>
      <c r="TLW451" s="477"/>
      <c r="TMB451" s="477"/>
      <c r="TME451" s="477"/>
      <c r="TMJ451" s="477"/>
      <c r="TMM451" s="477"/>
      <c r="TMR451" s="477"/>
      <c r="TMU451" s="477"/>
      <c r="TMZ451" s="477"/>
      <c r="TNC451" s="477"/>
      <c r="TNH451" s="477"/>
      <c r="TNK451" s="477"/>
      <c r="TNP451" s="477"/>
      <c r="TNS451" s="477"/>
      <c r="TNX451" s="477"/>
      <c r="TOA451" s="477"/>
      <c r="TOF451" s="477"/>
      <c r="TOI451" s="477"/>
      <c r="TON451" s="477"/>
      <c r="TOQ451" s="477"/>
      <c r="TOV451" s="477"/>
      <c r="TOY451" s="477"/>
      <c r="TPD451" s="477"/>
      <c r="TPG451" s="477"/>
      <c r="TPL451" s="477"/>
      <c r="TPO451" s="477"/>
      <c r="TPT451" s="477"/>
      <c r="TPW451" s="477"/>
      <c r="TQB451" s="477"/>
      <c r="TQE451" s="477"/>
      <c r="TQJ451" s="477"/>
      <c r="TQM451" s="477"/>
      <c r="TQR451" s="477"/>
      <c r="TQU451" s="477"/>
      <c r="TQZ451" s="477"/>
      <c r="TRC451" s="477"/>
      <c r="TRH451" s="477"/>
      <c r="TRK451" s="477"/>
      <c r="TRP451" s="477"/>
      <c r="TRS451" s="477"/>
      <c r="TRX451" s="477"/>
      <c r="TSA451" s="477"/>
      <c r="TSF451" s="477"/>
      <c r="TSI451" s="477"/>
      <c r="TSN451" s="477"/>
      <c r="TSQ451" s="477"/>
      <c r="TSV451" s="477"/>
      <c r="TSY451" s="477"/>
      <c r="TTD451" s="477"/>
      <c r="TTG451" s="477"/>
      <c r="TTL451" s="477"/>
      <c r="TTO451" s="477"/>
      <c r="TTT451" s="477"/>
      <c r="TTW451" s="477"/>
      <c r="TUB451" s="477"/>
      <c r="TUE451" s="477"/>
      <c r="TUJ451" s="477"/>
      <c r="TUM451" s="477"/>
      <c r="TUR451" s="477"/>
      <c r="TUU451" s="477"/>
      <c r="TUZ451" s="477"/>
      <c r="TVC451" s="477"/>
      <c r="TVH451" s="477"/>
      <c r="TVK451" s="477"/>
      <c r="TVP451" s="477"/>
      <c r="TVS451" s="477"/>
      <c r="TVX451" s="477"/>
      <c r="TWA451" s="477"/>
      <c r="TWF451" s="477"/>
      <c r="TWI451" s="477"/>
      <c r="TWN451" s="477"/>
      <c r="TWQ451" s="477"/>
      <c r="TWV451" s="477"/>
      <c r="TWY451" s="477"/>
      <c r="TXD451" s="477"/>
      <c r="TXG451" s="477"/>
      <c r="TXL451" s="477"/>
      <c r="TXO451" s="477"/>
      <c r="TXT451" s="477"/>
      <c r="TXW451" s="477"/>
      <c r="TYB451" s="477"/>
      <c r="TYE451" s="477"/>
      <c r="TYJ451" s="477"/>
      <c r="TYM451" s="477"/>
      <c r="TYR451" s="477"/>
      <c r="TYU451" s="477"/>
      <c r="TYZ451" s="477"/>
      <c r="TZC451" s="477"/>
      <c r="TZH451" s="477"/>
      <c r="TZK451" s="477"/>
      <c r="TZP451" s="477"/>
      <c r="TZS451" s="477"/>
      <c r="TZX451" s="477"/>
      <c r="UAA451" s="477"/>
      <c r="UAF451" s="477"/>
      <c r="UAI451" s="477"/>
      <c r="UAN451" s="477"/>
      <c r="UAQ451" s="477"/>
      <c r="UAV451" s="477"/>
      <c r="UAY451" s="477"/>
      <c r="UBD451" s="477"/>
      <c r="UBG451" s="477"/>
      <c r="UBL451" s="477"/>
      <c r="UBO451" s="477"/>
      <c r="UBT451" s="477"/>
      <c r="UBW451" s="477"/>
      <c r="UCB451" s="477"/>
      <c r="UCE451" s="477"/>
      <c r="UCJ451" s="477"/>
      <c r="UCM451" s="477"/>
      <c r="UCR451" s="477"/>
      <c r="UCU451" s="477"/>
      <c r="UCZ451" s="477"/>
      <c r="UDC451" s="477"/>
      <c r="UDH451" s="477"/>
      <c r="UDK451" s="477"/>
      <c r="UDP451" s="477"/>
      <c r="UDS451" s="477"/>
      <c r="UDX451" s="477"/>
      <c r="UEA451" s="477"/>
      <c r="UEF451" s="477"/>
      <c r="UEI451" s="477"/>
      <c r="UEN451" s="477"/>
      <c r="UEQ451" s="477"/>
      <c r="UEV451" s="477"/>
      <c r="UEY451" s="477"/>
      <c r="UFD451" s="477"/>
      <c r="UFG451" s="477"/>
      <c r="UFL451" s="477"/>
      <c r="UFO451" s="477"/>
      <c r="UFT451" s="477"/>
      <c r="UFW451" s="477"/>
      <c r="UGB451" s="477"/>
      <c r="UGE451" s="477"/>
      <c r="UGJ451" s="477"/>
      <c r="UGM451" s="477"/>
      <c r="UGR451" s="477"/>
      <c r="UGU451" s="477"/>
      <c r="UGZ451" s="477"/>
      <c r="UHC451" s="477"/>
      <c r="UHH451" s="477"/>
      <c r="UHK451" s="477"/>
      <c r="UHP451" s="477"/>
      <c r="UHS451" s="477"/>
      <c r="UHX451" s="477"/>
      <c r="UIA451" s="477"/>
      <c r="UIF451" s="477"/>
      <c r="UII451" s="477"/>
      <c r="UIN451" s="477"/>
      <c r="UIQ451" s="477"/>
      <c r="UIV451" s="477"/>
      <c r="UIY451" s="477"/>
      <c r="UJD451" s="477"/>
      <c r="UJG451" s="477"/>
      <c r="UJL451" s="477"/>
      <c r="UJO451" s="477"/>
      <c r="UJT451" s="477"/>
      <c r="UJW451" s="477"/>
      <c r="UKB451" s="477"/>
      <c r="UKE451" s="477"/>
      <c r="UKJ451" s="477"/>
      <c r="UKM451" s="477"/>
      <c r="UKR451" s="477"/>
      <c r="UKU451" s="477"/>
      <c r="UKZ451" s="477"/>
      <c r="ULC451" s="477"/>
      <c r="ULH451" s="477"/>
      <c r="ULK451" s="477"/>
      <c r="ULP451" s="477"/>
      <c r="ULS451" s="477"/>
      <c r="ULX451" s="477"/>
      <c r="UMA451" s="477"/>
      <c r="UMF451" s="477"/>
      <c r="UMI451" s="477"/>
      <c r="UMN451" s="477"/>
      <c r="UMQ451" s="477"/>
      <c r="UMV451" s="477"/>
      <c r="UMY451" s="477"/>
      <c r="UND451" s="477"/>
      <c r="UNG451" s="477"/>
      <c r="UNL451" s="477"/>
      <c r="UNO451" s="477"/>
      <c r="UNT451" s="477"/>
      <c r="UNW451" s="477"/>
      <c r="UOB451" s="477"/>
      <c r="UOE451" s="477"/>
      <c r="UOJ451" s="477"/>
      <c r="UOM451" s="477"/>
      <c r="UOR451" s="477"/>
      <c r="UOU451" s="477"/>
      <c r="UOZ451" s="477"/>
      <c r="UPC451" s="477"/>
      <c r="UPH451" s="477"/>
      <c r="UPK451" s="477"/>
      <c r="UPP451" s="477"/>
      <c r="UPS451" s="477"/>
      <c r="UPX451" s="477"/>
      <c r="UQA451" s="477"/>
      <c r="UQF451" s="477"/>
      <c r="UQI451" s="477"/>
      <c r="UQN451" s="477"/>
      <c r="UQQ451" s="477"/>
      <c r="UQV451" s="477"/>
      <c r="UQY451" s="477"/>
      <c r="URD451" s="477"/>
      <c r="URG451" s="477"/>
      <c r="URL451" s="477"/>
      <c r="URO451" s="477"/>
      <c r="URT451" s="477"/>
      <c r="URW451" s="477"/>
      <c r="USB451" s="477"/>
      <c r="USE451" s="477"/>
      <c r="USJ451" s="477"/>
      <c r="USM451" s="477"/>
      <c r="USR451" s="477"/>
      <c r="USU451" s="477"/>
      <c r="USZ451" s="477"/>
      <c r="UTC451" s="477"/>
      <c r="UTH451" s="477"/>
      <c r="UTK451" s="477"/>
      <c r="UTP451" s="477"/>
      <c r="UTS451" s="477"/>
      <c r="UTX451" s="477"/>
      <c r="UUA451" s="477"/>
      <c r="UUF451" s="477"/>
      <c r="UUI451" s="477"/>
      <c r="UUN451" s="477"/>
      <c r="UUQ451" s="477"/>
      <c r="UUV451" s="477"/>
      <c r="UUY451" s="477"/>
      <c r="UVD451" s="477"/>
      <c r="UVG451" s="477"/>
      <c r="UVL451" s="477"/>
      <c r="UVO451" s="477"/>
      <c r="UVT451" s="477"/>
      <c r="UVW451" s="477"/>
      <c r="UWB451" s="477"/>
      <c r="UWE451" s="477"/>
      <c r="UWJ451" s="477"/>
      <c r="UWM451" s="477"/>
      <c r="UWR451" s="477"/>
      <c r="UWU451" s="477"/>
      <c r="UWZ451" s="477"/>
      <c r="UXC451" s="477"/>
      <c r="UXH451" s="477"/>
      <c r="UXK451" s="477"/>
      <c r="UXP451" s="477"/>
      <c r="UXS451" s="477"/>
      <c r="UXX451" s="477"/>
      <c r="UYA451" s="477"/>
      <c r="UYF451" s="477"/>
      <c r="UYI451" s="477"/>
      <c r="UYN451" s="477"/>
      <c r="UYQ451" s="477"/>
      <c r="UYV451" s="477"/>
      <c r="UYY451" s="477"/>
      <c r="UZD451" s="477"/>
      <c r="UZG451" s="477"/>
      <c r="UZL451" s="477"/>
      <c r="UZO451" s="477"/>
      <c r="UZT451" s="477"/>
      <c r="UZW451" s="477"/>
      <c r="VAB451" s="477"/>
      <c r="VAE451" s="477"/>
      <c r="VAJ451" s="477"/>
      <c r="VAM451" s="477"/>
      <c r="VAR451" s="477"/>
      <c r="VAU451" s="477"/>
      <c r="VAZ451" s="477"/>
      <c r="VBC451" s="477"/>
      <c r="VBH451" s="477"/>
      <c r="VBK451" s="477"/>
      <c r="VBP451" s="477"/>
      <c r="VBS451" s="477"/>
      <c r="VBX451" s="477"/>
      <c r="VCA451" s="477"/>
      <c r="VCF451" s="477"/>
      <c r="VCI451" s="477"/>
      <c r="VCN451" s="477"/>
      <c r="VCQ451" s="477"/>
      <c r="VCV451" s="477"/>
      <c r="VCY451" s="477"/>
      <c r="VDD451" s="477"/>
      <c r="VDG451" s="477"/>
      <c r="VDL451" s="477"/>
      <c r="VDO451" s="477"/>
      <c r="VDT451" s="477"/>
      <c r="VDW451" s="477"/>
      <c r="VEB451" s="477"/>
      <c r="VEE451" s="477"/>
      <c r="VEJ451" s="477"/>
      <c r="VEM451" s="477"/>
      <c r="VER451" s="477"/>
      <c r="VEU451" s="477"/>
      <c r="VEZ451" s="477"/>
      <c r="VFC451" s="477"/>
      <c r="VFH451" s="477"/>
      <c r="VFK451" s="477"/>
      <c r="VFP451" s="477"/>
      <c r="VFS451" s="477"/>
      <c r="VFX451" s="477"/>
      <c r="VGA451" s="477"/>
      <c r="VGF451" s="477"/>
      <c r="VGI451" s="477"/>
      <c r="VGN451" s="477"/>
      <c r="VGQ451" s="477"/>
      <c r="VGV451" s="477"/>
      <c r="VGY451" s="477"/>
      <c r="VHD451" s="477"/>
      <c r="VHG451" s="477"/>
      <c r="VHL451" s="477"/>
      <c r="VHO451" s="477"/>
      <c r="VHT451" s="477"/>
      <c r="VHW451" s="477"/>
      <c r="VIB451" s="477"/>
      <c r="VIE451" s="477"/>
      <c r="VIJ451" s="477"/>
      <c r="VIM451" s="477"/>
      <c r="VIR451" s="477"/>
      <c r="VIU451" s="477"/>
      <c r="VIZ451" s="477"/>
      <c r="VJC451" s="477"/>
      <c r="VJH451" s="477"/>
      <c r="VJK451" s="477"/>
      <c r="VJP451" s="477"/>
      <c r="VJS451" s="477"/>
      <c r="VJX451" s="477"/>
      <c r="VKA451" s="477"/>
      <c r="VKF451" s="477"/>
      <c r="VKI451" s="477"/>
      <c r="VKN451" s="477"/>
      <c r="VKQ451" s="477"/>
      <c r="VKV451" s="477"/>
      <c r="VKY451" s="477"/>
      <c r="VLD451" s="477"/>
      <c r="VLG451" s="477"/>
      <c r="VLL451" s="477"/>
      <c r="VLO451" s="477"/>
      <c r="VLT451" s="477"/>
      <c r="VLW451" s="477"/>
      <c r="VMB451" s="477"/>
      <c r="VME451" s="477"/>
      <c r="VMJ451" s="477"/>
      <c r="VMM451" s="477"/>
      <c r="VMR451" s="477"/>
      <c r="VMU451" s="477"/>
      <c r="VMZ451" s="477"/>
      <c r="VNC451" s="477"/>
      <c r="VNH451" s="477"/>
      <c r="VNK451" s="477"/>
      <c r="VNP451" s="477"/>
      <c r="VNS451" s="477"/>
      <c r="VNX451" s="477"/>
      <c r="VOA451" s="477"/>
      <c r="VOF451" s="477"/>
      <c r="VOI451" s="477"/>
      <c r="VON451" s="477"/>
      <c r="VOQ451" s="477"/>
      <c r="VOV451" s="477"/>
      <c r="VOY451" s="477"/>
      <c r="VPD451" s="477"/>
      <c r="VPG451" s="477"/>
      <c r="VPL451" s="477"/>
      <c r="VPO451" s="477"/>
      <c r="VPT451" s="477"/>
      <c r="VPW451" s="477"/>
      <c r="VQB451" s="477"/>
      <c r="VQE451" s="477"/>
      <c r="VQJ451" s="477"/>
      <c r="VQM451" s="477"/>
      <c r="VQR451" s="477"/>
      <c r="VQU451" s="477"/>
      <c r="VQZ451" s="477"/>
      <c r="VRC451" s="477"/>
      <c r="VRH451" s="477"/>
      <c r="VRK451" s="477"/>
      <c r="VRP451" s="477"/>
      <c r="VRS451" s="477"/>
      <c r="VRX451" s="477"/>
      <c r="VSA451" s="477"/>
      <c r="VSF451" s="477"/>
      <c r="VSI451" s="477"/>
      <c r="VSN451" s="477"/>
      <c r="VSQ451" s="477"/>
      <c r="VSV451" s="477"/>
      <c r="VSY451" s="477"/>
      <c r="VTD451" s="477"/>
      <c r="VTG451" s="477"/>
      <c r="VTL451" s="477"/>
      <c r="VTO451" s="477"/>
      <c r="VTT451" s="477"/>
      <c r="VTW451" s="477"/>
      <c r="VUB451" s="477"/>
      <c r="VUE451" s="477"/>
      <c r="VUJ451" s="477"/>
      <c r="VUM451" s="477"/>
      <c r="VUR451" s="477"/>
      <c r="VUU451" s="477"/>
      <c r="VUZ451" s="477"/>
      <c r="VVC451" s="477"/>
      <c r="VVH451" s="477"/>
      <c r="VVK451" s="477"/>
      <c r="VVP451" s="477"/>
      <c r="VVS451" s="477"/>
      <c r="VVX451" s="477"/>
      <c r="VWA451" s="477"/>
      <c r="VWF451" s="477"/>
      <c r="VWI451" s="477"/>
      <c r="VWN451" s="477"/>
      <c r="VWQ451" s="477"/>
      <c r="VWV451" s="477"/>
      <c r="VWY451" s="477"/>
      <c r="VXD451" s="477"/>
      <c r="VXG451" s="477"/>
      <c r="VXL451" s="477"/>
      <c r="VXO451" s="477"/>
      <c r="VXT451" s="477"/>
      <c r="VXW451" s="477"/>
      <c r="VYB451" s="477"/>
      <c r="VYE451" s="477"/>
      <c r="VYJ451" s="477"/>
      <c r="VYM451" s="477"/>
      <c r="VYR451" s="477"/>
      <c r="VYU451" s="477"/>
      <c r="VYZ451" s="477"/>
      <c r="VZC451" s="477"/>
      <c r="VZH451" s="477"/>
      <c r="VZK451" s="477"/>
      <c r="VZP451" s="477"/>
      <c r="VZS451" s="477"/>
      <c r="VZX451" s="477"/>
      <c r="WAA451" s="477"/>
      <c r="WAF451" s="477"/>
      <c r="WAI451" s="477"/>
      <c r="WAN451" s="477"/>
      <c r="WAQ451" s="477"/>
      <c r="WAV451" s="477"/>
      <c r="WAY451" s="477"/>
      <c r="WBD451" s="477"/>
      <c r="WBG451" s="477"/>
      <c r="WBL451" s="477"/>
      <c r="WBO451" s="477"/>
      <c r="WBT451" s="477"/>
      <c r="WBW451" s="477"/>
      <c r="WCB451" s="477"/>
      <c r="WCE451" s="477"/>
      <c r="WCJ451" s="477"/>
      <c r="WCM451" s="477"/>
      <c r="WCR451" s="477"/>
      <c r="WCU451" s="477"/>
      <c r="WCZ451" s="477"/>
      <c r="WDC451" s="477"/>
      <c r="WDH451" s="477"/>
      <c r="WDK451" s="477"/>
      <c r="WDP451" s="477"/>
      <c r="WDS451" s="477"/>
      <c r="WDX451" s="477"/>
      <c r="WEA451" s="477"/>
      <c r="WEF451" s="477"/>
      <c r="WEI451" s="477"/>
      <c r="WEN451" s="477"/>
      <c r="WEQ451" s="477"/>
      <c r="WEV451" s="477"/>
      <c r="WEY451" s="477"/>
      <c r="WFD451" s="477"/>
      <c r="WFG451" s="477"/>
      <c r="WFL451" s="477"/>
      <c r="WFO451" s="477"/>
      <c r="WFT451" s="477"/>
      <c r="WFW451" s="477"/>
      <c r="WGB451" s="477"/>
      <c r="WGE451" s="477"/>
      <c r="WGJ451" s="477"/>
      <c r="WGM451" s="477"/>
      <c r="WGR451" s="477"/>
      <c r="WGU451" s="477"/>
      <c r="WGZ451" s="477"/>
      <c r="WHC451" s="477"/>
      <c r="WHH451" s="477"/>
      <c r="WHK451" s="477"/>
      <c r="WHP451" s="477"/>
      <c r="WHS451" s="477"/>
      <c r="WHX451" s="477"/>
      <c r="WIA451" s="477"/>
      <c r="WIF451" s="477"/>
      <c r="WII451" s="477"/>
      <c r="WIN451" s="477"/>
      <c r="WIQ451" s="477"/>
      <c r="WIV451" s="477"/>
      <c r="WIY451" s="477"/>
      <c r="WJD451" s="477"/>
      <c r="WJG451" s="477"/>
      <c r="WJL451" s="477"/>
      <c r="WJO451" s="477"/>
      <c r="WJT451" s="477"/>
      <c r="WJW451" s="477"/>
      <c r="WKB451" s="477"/>
      <c r="WKE451" s="477"/>
      <c r="WKJ451" s="477"/>
      <c r="WKM451" s="477"/>
      <c r="WKR451" s="477"/>
      <c r="WKU451" s="477"/>
      <c r="WKZ451" s="477"/>
      <c r="WLC451" s="477"/>
      <c r="WLH451" s="477"/>
      <c r="WLK451" s="477"/>
      <c r="WLP451" s="477"/>
      <c r="WLS451" s="477"/>
      <c r="WLX451" s="477"/>
      <c r="WMA451" s="477"/>
      <c r="WMF451" s="477"/>
      <c r="WMI451" s="477"/>
      <c r="WMN451" s="477"/>
      <c r="WMQ451" s="477"/>
      <c r="WMV451" s="477"/>
      <c r="WMY451" s="477"/>
      <c r="WND451" s="477"/>
      <c r="WNG451" s="477"/>
      <c r="WNL451" s="477"/>
      <c r="WNO451" s="477"/>
      <c r="WNT451" s="477"/>
      <c r="WNW451" s="477"/>
      <c r="WOB451" s="477"/>
      <c r="WOE451" s="477"/>
      <c r="WOJ451" s="477"/>
      <c r="WOM451" s="477"/>
      <c r="WOR451" s="477"/>
      <c r="WOU451" s="477"/>
      <c r="WOZ451" s="477"/>
      <c r="WPC451" s="477"/>
      <c r="WPH451" s="477"/>
      <c r="WPK451" s="477"/>
      <c r="WPP451" s="477"/>
      <c r="WPS451" s="477"/>
      <c r="WPX451" s="477"/>
      <c r="WQA451" s="477"/>
      <c r="WQF451" s="477"/>
      <c r="WQI451" s="477"/>
      <c r="WQN451" s="477"/>
      <c r="WQQ451" s="477"/>
      <c r="WQV451" s="477"/>
      <c r="WQY451" s="477"/>
      <c r="WRD451" s="477"/>
      <c r="WRG451" s="477"/>
      <c r="WRL451" s="477"/>
      <c r="WRO451" s="477"/>
      <c r="WRT451" s="477"/>
      <c r="WRW451" s="477"/>
      <c r="WSB451" s="477"/>
      <c r="WSE451" s="477"/>
      <c r="WSJ451" s="477"/>
      <c r="WSM451" s="477"/>
      <c r="WSR451" s="477"/>
      <c r="WSU451" s="477"/>
      <c r="WSZ451" s="477"/>
      <c r="WTC451" s="477"/>
      <c r="WTH451" s="477"/>
      <c r="WTK451" s="477"/>
      <c r="WTP451" s="477"/>
      <c r="WTS451" s="477"/>
      <c r="WTX451" s="477"/>
      <c r="WUA451" s="477"/>
      <c r="WUF451" s="477"/>
      <c r="WUI451" s="477"/>
      <c r="WUN451" s="477"/>
      <c r="WUQ451" s="477"/>
      <c r="WUV451" s="477"/>
      <c r="WUY451" s="477"/>
      <c r="WVD451" s="477"/>
      <c r="WVG451" s="477"/>
      <c r="WVL451" s="477"/>
      <c r="WVO451" s="477"/>
      <c r="WVT451" s="477"/>
      <c r="WVW451" s="477"/>
      <c r="WWB451" s="477"/>
      <c r="WWE451" s="477"/>
      <c r="WWJ451" s="477"/>
      <c r="WWM451" s="477"/>
      <c r="WWR451" s="477"/>
      <c r="WWU451" s="477"/>
      <c r="WWZ451" s="477"/>
      <c r="WXC451" s="477"/>
      <c r="WXH451" s="477"/>
      <c r="WXK451" s="477"/>
      <c r="WXP451" s="477"/>
      <c r="WXS451" s="477"/>
      <c r="WXX451" s="477"/>
      <c r="WYA451" s="477"/>
      <c r="WYF451" s="477"/>
      <c r="WYI451" s="477"/>
      <c r="WYN451" s="477"/>
      <c r="WYQ451" s="477"/>
      <c r="WYV451" s="477"/>
      <c r="WYY451" s="477"/>
      <c r="WZD451" s="477"/>
      <c r="WZG451" s="477"/>
      <c r="WZL451" s="477"/>
      <c r="WZO451" s="477"/>
      <c r="WZT451" s="477"/>
      <c r="WZW451" s="477"/>
      <c r="XAB451" s="477"/>
      <c r="XAE451" s="477"/>
      <c r="XAJ451" s="477"/>
      <c r="XAM451" s="477"/>
      <c r="XAR451" s="477"/>
      <c r="XAU451" s="477"/>
      <c r="XAZ451" s="477"/>
      <c r="XBC451" s="477"/>
      <c r="XBH451" s="477"/>
      <c r="XBK451" s="477"/>
      <c r="XBP451" s="477"/>
      <c r="XBS451" s="477"/>
      <c r="XBX451" s="477"/>
      <c r="XCA451" s="477"/>
      <c r="XCF451" s="477"/>
      <c r="XCI451" s="477"/>
      <c r="XCN451" s="477"/>
      <c r="XCQ451" s="477"/>
      <c r="XCV451" s="477"/>
      <c r="XCY451" s="477"/>
      <c r="XDD451" s="477"/>
      <c r="XDG451" s="477"/>
      <c r="XDL451" s="477"/>
      <c r="XDO451" s="477"/>
      <c r="XDT451" s="477"/>
      <c r="XDW451" s="477"/>
      <c r="XEB451" s="477"/>
      <c r="XEE451" s="477"/>
      <c r="XEJ451" s="477"/>
      <c r="XEM451" s="477"/>
      <c r="XER451" s="477"/>
      <c r="XEU451" s="477"/>
      <c r="XEZ451" s="477"/>
      <c r="XFC451" s="477"/>
    </row>
    <row r="452" spans="1:1023 1028:2047 2052:3071 3076:4095 4100:5119 5124:6143 6148:7167 7172:8191 8196:9215 9220:10239 10244:11263 11268:12287 12292:13311 13316:14335 14340:15359 15364:16383" ht="26.25" customHeight="1" x14ac:dyDescent="0.25">
      <c r="A452" s="35" t="str">
        <f>+'PAI 2025 GPS rempl2)'!A468</f>
        <v>1000.6.1</v>
      </c>
      <c r="B452" s="60" t="str">
        <f>VLOOKUP(A452,'Dimensión 3-Gestión con Valor'!$B$10:$B$379,1,0)</f>
        <v>1000.6.1</v>
      </c>
      <c r="C452" s="158" t="s">
        <v>1136</v>
      </c>
      <c r="D452" s="158">
        <v>1</v>
      </c>
      <c r="E452" s="158" t="s">
        <v>489</v>
      </c>
      <c r="F452" s="158" t="s">
        <v>1176</v>
      </c>
      <c r="G452" s="158" t="s">
        <v>19</v>
      </c>
      <c r="H452" s="158">
        <v>0</v>
      </c>
      <c r="I452" s="158">
        <v>0</v>
      </c>
      <c r="J452" s="158">
        <v>0</v>
      </c>
      <c r="K452" s="158" t="s">
        <v>19</v>
      </c>
      <c r="L452" s="158" t="s">
        <v>19</v>
      </c>
      <c r="M452" s="158" t="s">
        <v>19</v>
      </c>
      <c r="N452" s="158" t="s">
        <v>596</v>
      </c>
      <c r="O452" s="158" t="s">
        <v>19</v>
      </c>
      <c r="P452" s="158" t="s">
        <v>179</v>
      </c>
      <c r="Q452" s="158">
        <v>20</v>
      </c>
      <c r="R452" s="158">
        <v>4</v>
      </c>
      <c r="S452" s="158" t="s">
        <v>487</v>
      </c>
      <c r="T452" s="158" t="s">
        <v>1177</v>
      </c>
      <c r="U452" s="165">
        <v>45677</v>
      </c>
      <c r="V452" s="165">
        <v>45835</v>
      </c>
      <c r="W452" s="158" t="s">
        <v>1136</v>
      </c>
      <c r="X452" s="359">
        <v>3</v>
      </c>
      <c r="Y452" s="158">
        <v>100</v>
      </c>
      <c r="Z452" s="158" t="s">
        <v>2634</v>
      </c>
      <c r="AA452" s="165">
        <v>45807</v>
      </c>
      <c r="AB452" s="158">
        <v>100</v>
      </c>
      <c r="AC452" s="158" t="s">
        <v>2635</v>
      </c>
      <c r="AD452" s="165">
        <v>45807</v>
      </c>
      <c r="AE452" s="158">
        <v>100</v>
      </c>
      <c r="AF452" s="158">
        <v>3</v>
      </c>
    </row>
    <row r="453" spans="1:1023 1028:2047 2052:3071 3076:4095 4100:5119 5124:6143 6148:7167 7172:8191 8196:9215 9220:10239 10244:11263 11268:12287 12292:13311 13316:14335 14340:15359 15364:16383" ht="34.5" customHeight="1" x14ac:dyDescent="0.25">
      <c r="A453" s="158" t="str">
        <f>+'PAI 2025 GPS rempl2)'!A469</f>
        <v>1000.6.2</v>
      </c>
      <c r="B453" s="60" t="str">
        <f>VLOOKUP(A453,'Dimensión 3-Gestión con Valor'!$B$10:$B$379,1,0)</f>
        <v>1000.6.2</v>
      </c>
      <c r="C453" s="158" t="s">
        <v>1136</v>
      </c>
      <c r="D453" s="158">
        <v>1</v>
      </c>
      <c r="E453" s="158" t="s">
        <v>489</v>
      </c>
      <c r="F453" s="158" t="s">
        <v>1178</v>
      </c>
      <c r="G453" s="158" t="s">
        <v>19</v>
      </c>
      <c r="H453" s="158">
        <v>0</v>
      </c>
      <c r="I453" s="158">
        <v>0</v>
      </c>
      <c r="J453" s="158">
        <v>0</v>
      </c>
      <c r="K453" s="158" t="s">
        <v>19</v>
      </c>
      <c r="L453" s="158" t="s">
        <v>19</v>
      </c>
      <c r="M453" s="158" t="s">
        <v>19</v>
      </c>
      <c r="N453" s="158" t="s">
        <v>596</v>
      </c>
      <c r="O453" s="158" t="s">
        <v>19</v>
      </c>
      <c r="P453" s="158" t="s">
        <v>180</v>
      </c>
      <c r="Q453" s="158">
        <v>40</v>
      </c>
      <c r="R453" s="158">
        <v>4</v>
      </c>
      <c r="S453" s="165" t="s">
        <v>487</v>
      </c>
      <c r="T453" s="165" t="s">
        <v>1179</v>
      </c>
      <c r="U453" s="165">
        <v>45839</v>
      </c>
      <c r="V453" s="165">
        <v>45975</v>
      </c>
      <c r="W453" s="158" t="s">
        <v>1136</v>
      </c>
      <c r="X453" s="359">
        <v>6</v>
      </c>
      <c r="Y453" s="158">
        <v>50</v>
      </c>
      <c r="Z453" s="158" t="s">
        <v>2636</v>
      </c>
      <c r="AA453" s="165"/>
      <c r="AB453" s="158">
        <v>50</v>
      </c>
      <c r="AC453" s="158" t="s">
        <v>2637</v>
      </c>
      <c r="AD453" s="165"/>
      <c r="AE453" s="158"/>
      <c r="AF453" s="158">
        <v>3</v>
      </c>
    </row>
    <row r="454" spans="1:1023 1028:2047 2052:3071 3076:4095 4100:5119 5124:6143 6148:7167 7172:8191 8196:9215 9220:10239 10244:11263 11268:12287 12292:13311 13316:14335 14340:15359 15364:16383" ht="45" x14ac:dyDescent="0.25">
      <c r="A454" s="35" t="str">
        <f>+'PAI 2025 GPS rempl2)'!A470</f>
        <v>1000.6.3</v>
      </c>
      <c r="B454" s="60" t="str">
        <f>VLOOKUP(A454,'Dimensión 3-Gestión con Valor'!$B$10:$B$379,1,0)</f>
        <v>1000.6.3</v>
      </c>
      <c r="C454" s="158" t="s">
        <v>1136</v>
      </c>
      <c r="D454" s="158">
        <v>1</v>
      </c>
      <c r="E454" s="158" t="s">
        <v>489</v>
      </c>
      <c r="F454" s="158" t="s">
        <v>1180</v>
      </c>
      <c r="G454" s="158" t="s">
        <v>19</v>
      </c>
      <c r="H454" s="158" t="s">
        <v>1795</v>
      </c>
      <c r="I454" s="158" t="s">
        <v>1795</v>
      </c>
      <c r="J454" s="158" t="s">
        <v>1795</v>
      </c>
      <c r="K454" s="158" t="s">
        <v>19</v>
      </c>
      <c r="L454" s="158" t="s">
        <v>19</v>
      </c>
      <c r="M454" s="158" t="s">
        <v>19</v>
      </c>
      <c r="N454" s="158" t="s">
        <v>596</v>
      </c>
      <c r="O454" s="158" t="s">
        <v>19</v>
      </c>
      <c r="P454" s="158" t="s">
        <v>181</v>
      </c>
      <c r="Q454" s="158">
        <v>40</v>
      </c>
      <c r="R454" s="158">
        <v>1</v>
      </c>
      <c r="S454" s="158" t="s">
        <v>487</v>
      </c>
      <c r="T454" s="158" t="s">
        <v>1181</v>
      </c>
      <c r="U454" s="165">
        <v>45975</v>
      </c>
      <c r="V454" s="165">
        <v>46003</v>
      </c>
      <c r="W454" s="158" t="s">
        <v>1136</v>
      </c>
      <c r="X454" s="359">
        <v>6</v>
      </c>
      <c r="Y454" s="158">
        <v>0</v>
      </c>
      <c r="Z454" s="158">
        <v>0</v>
      </c>
      <c r="AA454" s="165"/>
      <c r="AB454" s="158">
        <v>0</v>
      </c>
      <c r="AC454" s="158">
        <v>0</v>
      </c>
      <c r="AD454" s="165"/>
      <c r="AE454" s="158"/>
      <c r="AF454" s="158">
        <v>0</v>
      </c>
    </row>
    <row r="455" spans="1:1023 1028:2047 2052:3071 3076:4095 4100:5119 5124:6143 6148:7167 7172:8191 8196:9215 9220:10239 10244:11263 11268:12287 12292:13311 13316:14335 14340:15359 15364:16383" ht="45" x14ac:dyDescent="0.25">
      <c r="A455" s="359" t="str">
        <f>+'PAI 2025 GPS rempl2)'!A471</f>
        <v>111.1</v>
      </c>
      <c r="B455" s="359" t="str">
        <f>VLOOKUP(A455,'Dimensión 1 - Talento Humano '!$B$10:$B$41,1,0)</f>
        <v>111.1</v>
      </c>
      <c r="C455" s="360" t="s">
        <v>481</v>
      </c>
      <c r="D455" s="359">
        <v>2</v>
      </c>
      <c r="E455" s="359" t="s">
        <v>482</v>
      </c>
      <c r="F455" s="360" t="s">
        <v>483</v>
      </c>
      <c r="G455" s="359" t="s">
        <v>484</v>
      </c>
      <c r="H455" s="359" t="s">
        <v>1795</v>
      </c>
      <c r="I455" s="359" t="s">
        <v>1795</v>
      </c>
      <c r="J455" s="359" t="s">
        <v>1795</v>
      </c>
      <c r="K455" s="360" t="s">
        <v>19</v>
      </c>
      <c r="L455" s="359" t="s">
        <v>485</v>
      </c>
      <c r="M455" s="359" t="s">
        <v>19</v>
      </c>
      <c r="N455" s="360" t="s">
        <v>486</v>
      </c>
      <c r="O455" s="359" t="s">
        <v>1581</v>
      </c>
      <c r="P455" s="359" t="s">
        <v>62</v>
      </c>
      <c r="Q455" s="359">
        <v>20</v>
      </c>
      <c r="R455" s="359">
        <v>1</v>
      </c>
      <c r="S455" s="360" t="s">
        <v>487</v>
      </c>
      <c r="T455" s="359" t="s">
        <v>488</v>
      </c>
      <c r="U455" s="360">
        <v>45672</v>
      </c>
      <c r="V455" s="360">
        <v>45688</v>
      </c>
      <c r="W455" s="359" t="s">
        <v>481</v>
      </c>
      <c r="X455" s="359">
        <v>20</v>
      </c>
      <c r="Y455" s="359">
        <v>100</v>
      </c>
      <c r="Z455" s="359" t="s">
        <v>2638</v>
      </c>
      <c r="AA455" s="360">
        <v>45688</v>
      </c>
      <c r="AB455" s="370">
        <v>100</v>
      </c>
      <c r="AC455" s="359" t="s">
        <v>2639</v>
      </c>
      <c r="AD455" s="360">
        <v>45688</v>
      </c>
      <c r="AE455" s="371">
        <v>100</v>
      </c>
      <c r="AF455" s="359">
        <v>20</v>
      </c>
      <c r="AJ455" s="477"/>
      <c r="AM455" s="477"/>
      <c r="AR455" s="477"/>
      <c r="AU455" s="477"/>
      <c r="AZ455" s="477"/>
      <c r="BC455" s="477"/>
      <c r="BH455" s="477"/>
      <c r="BK455" s="477"/>
      <c r="BP455" s="477"/>
      <c r="BS455" s="477"/>
      <c r="BX455" s="477"/>
      <c r="CA455" s="477"/>
      <c r="CF455" s="477"/>
      <c r="CI455" s="477"/>
      <c r="CN455" s="477"/>
      <c r="CQ455" s="477"/>
      <c r="CV455" s="477"/>
      <c r="CY455" s="477"/>
      <c r="DD455" s="477"/>
      <c r="DG455" s="477"/>
      <c r="DL455" s="477"/>
      <c r="DO455" s="477"/>
      <c r="DT455" s="477"/>
      <c r="DW455" s="477"/>
      <c r="EB455" s="477"/>
      <c r="EE455" s="477"/>
      <c r="EJ455" s="477"/>
      <c r="EM455" s="477"/>
      <c r="ER455" s="477"/>
      <c r="EU455" s="477"/>
      <c r="EZ455" s="477"/>
      <c r="FC455" s="477"/>
      <c r="FH455" s="477"/>
      <c r="FK455" s="477"/>
      <c r="FP455" s="477"/>
      <c r="FS455" s="477"/>
      <c r="FX455" s="477"/>
      <c r="GA455" s="477"/>
      <c r="GF455" s="477"/>
      <c r="GI455" s="477"/>
      <c r="GN455" s="477"/>
      <c r="GQ455" s="477"/>
      <c r="GV455" s="477"/>
      <c r="GY455" s="477"/>
      <c r="HD455" s="477"/>
      <c r="HG455" s="477"/>
      <c r="HL455" s="477"/>
      <c r="HO455" s="477"/>
      <c r="HT455" s="477"/>
      <c r="HW455" s="477"/>
      <c r="IB455" s="477"/>
      <c r="IE455" s="477"/>
      <c r="IJ455" s="477"/>
      <c r="IM455" s="477"/>
      <c r="IR455" s="477"/>
      <c r="IU455" s="477"/>
      <c r="IZ455" s="477"/>
      <c r="JC455" s="477"/>
      <c r="JH455" s="477"/>
      <c r="JK455" s="477"/>
      <c r="JP455" s="477"/>
      <c r="JS455" s="477"/>
      <c r="JX455" s="477"/>
      <c r="KA455" s="477"/>
      <c r="KF455" s="477"/>
      <c r="KI455" s="477"/>
      <c r="KN455" s="477"/>
      <c r="KQ455" s="477"/>
      <c r="KV455" s="477"/>
      <c r="KY455" s="477"/>
      <c r="LD455" s="477"/>
      <c r="LG455" s="477"/>
      <c r="LL455" s="477"/>
      <c r="LO455" s="477"/>
      <c r="LT455" s="477"/>
      <c r="LW455" s="477"/>
      <c r="MB455" s="477"/>
      <c r="ME455" s="477"/>
      <c r="MJ455" s="477"/>
      <c r="MM455" s="477"/>
      <c r="MR455" s="477"/>
      <c r="MU455" s="477"/>
      <c r="MZ455" s="477"/>
      <c r="NC455" s="477"/>
      <c r="NH455" s="477"/>
      <c r="NK455" s="477"/>
      <c r="NP455" s="477"/>
      <c r="NS455" s="477"/>
      <c r="NX455" s="477"/>
      <c r="OA455" s="477"/>
      <c r="OF455" s="477"/>
      <c r="OI455" s="477"/>
      <c r="ON455" s="477"/>
      <c r="OQ455" s="477"/>
      <c r="OV455" s="477"/>
      <c r="OY455" s="477"/>
      <c r="PD455" s="477"/>
      <c r="PG455" s="477"/>
      <c r="PL455" s="477"/>
      <c r="PO455" s="477"/>
      <c r="PT455" s="477"/>
      <c r="PW455" s="477"/>
      <c r="QB455" s="477"/>
      <c r="QE455" s="477"/>
      <c r="QJ455" s="477"/>
      <c r="QM455" s="477"/>
      <c r="QR455" s="477"/>
      <c r="QU455" s="477"/>
      <c r="QZ455" s="477"/>
      <c r="RC455" s="477"/>
      <c r="RH455" s="477"/>
      <c r="RK455" s="477"/>
      <c r="RP455" s="477"/>
      <c r="RS455" s="477"/>
      <c r="RX455" s="477"/>
      <c r="SA455" s="477"/>
      <c r="SF455" s="477"/>
      <c r="SI455" s="477"/>
      <c r="SN455" s="477"/>
      <c r="SQ455" s="477"/>
      <c r="SV455" s="477"/>
      <c r="SY455" s="477"/>
      <c r="TD455" s="477"/>
      <c r="TG455" s="477"/>
      <c r="TL455" s="477"/>
      <c r="TO455" s="477"/>
      <c r="TT455" s="477"/>
      <c r="TW455" s="477"/>
      <c r="UB455" s="477"/>
      <c r="UE455" s="477"/>
      <c r="UJ455" s="477"/>
      <c r="UM455" s="477"/>
      <c r="UR455" s="477"/>
      <c r="UU455" s="477"/>
      <c r="UZ455" s="477"/>
      <c r="VC455" s="477"/>
      <c r="VH455" s="477"/>
      <c r="VK455" s="477"/>
      <c r="VP455" s="477"/>
      <c r="VS455" s="477"/>
      <c r="VX455" s="477"/>
      <c r="WA455" s="477"/>
      <c r="WF455" s="477"/>
      <c r="WI455" s="477"/>
      <c r="WN455" s="477"/>
      <c r="WQ455" s="477"/>
      <c r="WV455" s="477"/>
      <c r="WY455" s="477"/>
      <c r="XD455" s="477"/>
      <c r="XG455" s="477"/>
      <c r="XL455" s="477"/>
      <c r="XO455" s="477"/>
      <c r="XT455" s="477"/>
      <c r="XW455" s="477"/>
      <c r="YB455" s="477"/>
      <c r="YE455" s="477"/>
      <c r="YJ455" s="477"/>
      <c r="YM455" s="477"/>
      <c r="YR455" s="477"/>
      <c r="YU455" s="477"/>
      <c r="YZ455" s="477"/>
      <c r="ZC455" s="477"/>
      <c r="ZH455" s="477"/>
      <c r="ZK455" s="477"/>
      <c r="ZP455" s="477"/>
      <c r="ZS455" s="477"/>
      <c r="ZX455" s="477"/>
      <c r="AAA455" s="477"/>
      <c r="AAF455" s="477"/>
      <c r="AAI455" s="477"/>
      <c r="AAN455" s="477"/>
      <c r="AAQ455" s="477"/>
      <c r="AAV455" s="477"/>
      <c r="AAY455" s="477"/>
      <c r="ABD455" s="477"/>
      <c r="ABG455" s="477"/>
      <c r="ABL455" s="477"/>
      <c r="ABO455" s="477"/>
      <c r="ABT455" s="477"/>
      <c r="ABW455" s="477"/>
      <c r="ACB455" s="477"/>
      <c r="ACE455" s="477"/>
      <c r="ACJ455" s="477"/>
      <c r="ACM455" s="477"/>
      <c r="ACR455" s="477"/>
      <c r="ACU455" s="477"/>
      <c r="ACZ455" s="477"/>
      <c r="ADC455" s="477"/>
      <c r="ADH455" s="477"/>
      <c r="ADK455" s="477"/>
      <c r="ADP455" s="477"/>
      <c r="ADS455" s="477"/>
      <c r="ADX455" s="477"/>
      <c r="AEA455" s="477"/>
      <c r="AEF455" s="477"/>
      <c r="AEI455" s="477"/>
      <c r="AEN455" s="477"/>
      <c r="AEQ455" s="477"/>
      <c r="AEV455" s="477"/>
      <c r="AEY455" s="477"/>
      <c r="AFD455" s="477"/>
      <c r="AFG455" s="477"/>
      <c r="AFL455" s="477"/>
      <c r="AFO455" s="477"/>
      <c r="AFT455" s="477"/>
      <c r="AFW455" s="477"/>
      <c r="AGB455" s="477"/>
      <c r="AGE455" s="477"/>
      <c r="AGJ455" s="477"/>
      <c r="AGM455" s="477"/>
      <c r="AGR455" s="477"/>
      <c r="AGU455" s="477"/>
      <c r="AGZ455" s="477"/>
      <c r="AHC455" s="477"/>
      <c r="AHH455" s="477"/>
      <c r="AHK455" s="477"/>
      <c r="AHP455" s="477"/>
      <c r="AHS455" s="477"/>
      <c r="AHX455" s="477"/>
      <c r="AIA455" s="477"/>
      <c r="AIF455" s="477"/>
      <c r="AII455" s="477"/>
      <c r="AIN455" s="477"/>
      <c r="AIQ455" s="477"/>
      <c r="AIV455" s="477"/>
      <c r="AIY455" s="477"/>
      <c r="AJD455" s="477"/>
      <c r="AJG455" s="477"/>
      <c r="AJL455" s="477"/>
      <c r="AJO455" s="477"/>
      <c r="AJT455" s="477"/>
      <c r="AJW455" s="477"/>
      <c r="AKB455" s="477"/>
      <c r="AKE455" s="477"/>
      <c r="AKJ455" s="477"/>
      <c r="AKM455" s="477"/>
      <c r="AKR455" s="477"/>
      <c r="AKU455" s="477"/>
      <c r="AKZ455" s="477"/>
      <c r="ALC455" s="477"/>
      <c r="ALH455" s="477"/>
      <c r="ALK455" s="477"/>
      <c r="ALP455" s="477"/>
      <c r="ALS455" s="477"/>
      <c r="ALX455" s="477"/>
      <c r="AMA455" s="477"/>
      <c r="AMF455" s="477"/>
      <c r="AMI455" s="477"/>
      <c r="AMN455" s="477"/>
      <c r="AMQ455" s="477"/>
      <c r="AMV455" s="477"/>
      <c r="AMY455" s="477"/>
      <c r="AND455" s="477"/>
      <c r="ANG455" s="477"/>
      <c r="ANL455" s="477"/>
      <c r="ANO455" s="477"/>
      <c r="ANT455" s="477"/>
      <c r="ANW455" s="477"/>
      <c r="AOB455" s="477"/>
      <c r="AOE455" s="477"/>
      <c r="AOJ455" s="477"/>
      <c r="AOM455" s="477"/>
      <c r="AOR455" s="477"/>
      <c r="AOU455" s="477"/>
      <c r="AOZ455" s="477"/>
      <c r="APC455" s="477"/>
      <c r="APH455" s="477"/>
      <c r="APK455" s="477"/>
      <c r="APP455" s="477"/>
      <c r="APS455" s="477"/>
      <c r="APX455" s="477"/>
      <c r="AQA455" s="477"/>
      <c r="AQF455" s="477"/>
      <c r="AQI455" s="477"/>
      <c r="AQN455" s="477"/>
      <c r="AQQ455" s="477"/>
      <c r="AQV455" s="477"/>
      <c r="AQY455" s="477"/>
      <c r="ARD455" s="477"/>
      <c r="ARG455" s="477"/>
      <c r="ARL455" s="477"/>
      <c r="ARO455" s="477"/>
      <c r="ART455" s="477"/>
      <c r="ARW455" s="477"/>
      <c r="ASB455" s="477"/>
      <c r="ASE455" s="477"/>
      <c r="ASJ455" s="477"/>
      <c r="ASM455" s="477"/>
      <c r="ASR455" s="477"/>
      <c r="ASU455" s="477"/>
      <c r="ASZ455" s="477"/>
      <c r="ATC455" s="477"/>
      <c r="ATH455" s="477"/>
      <c r="ATK455" s="477"/>
      <c r="ATP455" s="477"/>
      <c r="ATS455" s="477"/>
      <c r="ATX455" s="477"/>
      <c r="AUA455" s="477"/>
      <c r="AUF455" s="477"/>
      <c r="AUI455" s="477"/>
      <c r="AUN455" s="477"/>
      <c r="AUQ455" s="477"/>
      <c r="AUV455" s="477"/>
      <c r="AUY455" s="477"/>
      <c r="AVD455" s="477"/>
      <c r="AVG455" s="477"/>
      <c r="AVL455" s="477"/>
      <c r="AVO455" s="477"/>
      <c r="AVT455" s="477"/>
      <c r="AVW455" s="477"/>
      <c r="AWB455" s="477"/>
      <c r="AWE455" s="477"/>
      <c r="AWJ455" s="477"/>
      <c r="AWM455" s="477"/>
      <c r="AWR455" s="477"/>
      <c r="AWU455" s="477"/>
      <c r="AWZ455" s="477"/>
      <c r="AXC455" s="477"/>
      <c r="AXH455" s="477"/>
      <c r="AXK455" s="477"/>
      <c r="AXP455" s="477"/>
      <c r="AXS455" s="477"/>
      <c r="AXX455" s="477"/>
      <c r="AYA455" s="477"/>
      <c r="AYF455" s="477"/>
      <c r="AYI455" s="477"/>
      <c r="AYN455" s="477"/>
      <c r="AYQ455" s="477"/>
      <c r="AYV455" s="477"/>
      <c r="AYY455" s="477"/>
      <c r="AZD455" s="477"/>
      <c r="AZG455" s="477"/>
      <c r="AZL455" s="477"/>
      <c r="AZO455" s="477"/>
      <c r="AZT455" s="477"/>
      <c r="AZW455" s="477"/>
      <c r="BAB455" s="477"/>
      <c r="BAE455" s="477"/>
      <c r="BAJ455" s="477"/>
      <c r="BAM455" s="477"/>
      <c r="BAR455" s="477"/>
      <c r="BAU455" s="477"/>
      <c r="BAZ455" s="477"/>
      <c r="BBC455" s="477"/>
      <c r="BBH455" s="477"/>
      <c r="BBK455" s="477"/>
      <c r="BBP455" s="477"/>
      <c r="BBS455" s="477"/>
      <c r="BBX455" s="477"/>
      <c r="BCA455" s="477"/>
      <c r="BCF455" s="477"/>
      <c r="BCI455" s="477"/>
      <c r="BCN455" s="477"/>
      <c r="BCQ455" s="477"/>
      <c r="BCV455" s="477"/>
      <c r="BCY455" s="477"/>
      <c r="BDD455" s="477"/>
      <c r="BDG455" s="477"/>
      <c r="BDL455" s="477"/>
      <c r="BDO455" s="477"/>
      <c r="BDT455" s="477"/>
      <c r="BDW455" s="477"/>
      <c r="BEB455" s="477"/>
      <c r="BEE455" s="477"/>
      <c r="BEJ455" s="477"/>
      <c r="BEM455" s="477"/>
      <c r="BER455" s="477"/>
      <c r="BEU455" s="477"/>
      <c r="BEZ455" s="477"/>
      <c r="BFC455" s="477"/>
      <c r="BFH455" s="477"/>
      <c r="BFK455" s="477"/>
      <c r="BFP455" s="477"/>
      <c r="BFS455" s="477"/>
      <c r="BFX455" s="477"/>
      <c r="BGA455" s="477"/>
      <c r="BGF455" s="477"/>
      <c r="BGI455" s="477"/>
      <c r="BGN455" s="477"/>
      <c r="BGQ455" s="477"/>
      <c r="BGV455" s="477"/>
      <c r="BGY455" s="477"/>
      <c r="BHD455" s="477"/>
      <c r="BHG455" s="477"/>
      <c r="BHL455" s="477"/>
      <c r="BHO455" s="477"/>
      <c r="BHT455" s="477"/>
      <c r="BHW455" s="477"/>
      <c r="BIB455" s="477"/>
      <c r="BIE455" s="477"/>
      <c r="BIJ455" s="477"/>
      <c r="BIM455" s="477"/>
      <c r="BIR455" s="477"/>
      <c r="BIU455" s="477"/>
      <c r="BIZ455" s="477"/>
      <c r="BJC455" s="477"/>
      <c r="BJH455" s="477"/>
      <c r="BJK455" s="477"/>
      <c r="BJP455" s="477"/>
      <c r="BJS455" s="477"/>
      <c r="BJX455" s="477"/>
      <c r="BKA455" s="477"/>
      <c r="BKF455" s="477"/>
      <c r="BKI455" s="477"/>
      <c r="BKN455" s="477"/>
      <c r="BKQ455" s="477"/>
      <c r="BKV455" s="477"/>
      <c r="BKY455" s="477"/>
      <c r="BLD455" s="477"/>
      <c r="BLG455" s="477"/>
      <c r="BLL455" s="477"/>
      <c r="BLO455" s="477"/>
      <c r="BLT455" s="477"/>
      <c r="BLW455" s="477"/>
      <c r="BMB455" s="477"/>
      <c r="BME455" s="477"/>
      <c r="BMJ455" s="477"/>
      <c r="BMM455" s="477"/>
      <c r="BMR455" s="477"/>
      <c r="BMU455" s="477"/>
      <c r="BMZ455" s="477"/>
      <c r="BNC455" s="477"/>
      <c r="BNH455" s="477"/>
      <c r="BNK455" s="477"/>
      <c r="BNP455" s="477"/>
      <c r="BNS455" s="477"/>
      <c r="BNX455" s="477"/>
      <c r="BOA455" s="477"/>
      <c r="BOF455" s="477"/>
      <c r="BOI455" s="477"/>
      <c r="BON455" s="477"/>
      <c r="BOQ455" s="477"/>
      <c r="BOV455" s="477"/>
      <c r="BOY455" s="477"/>
      <c r="BPD455" s="477"/>
      <c r="BPG455" s="477"/>
      <c r="BPL455" s="477"/>
      <c r="BPO455" s="477"/>
      <c r="BPT455" s="477"/>
      <c r="BPW455" s="477"/>
      <c r="BQB455" s="477"/>
      <c r="BQE455" s="477"/>
      <c r="BQJ455" s="477"/>
      <c r="BQM455" s="477"/>
      <c r="BQR455" s="477"/>
      <c r="BQU455" s="477"/>
      <c r="BQZ455" s="477"/>
      <c r="BRC455" s="477"/>
      <c r="BRH455" s="477"/>
      <c r="BRK455" s="477"/>
      <c r="BRP455" s="477"/>
      <c r="BRS455" s="477"/>
      <c r="BRX455" s="477"/>
      <c r="BSA455" s="477"/>
      <c r="BSF455" s="477"/>
      <c r="BSI455" s="477"/>
      <c r="BSN455" s="477"/>
      <c r="BSQ455" s="477"/>
      <c r="BSV455" s="477"/>
      <c r="BSY455" s="477"/>
      <c r="BTD455" s="477"/>
      <c r="BTG455" s="477"/>
      <c r="BTL455" s="477"/>
      <c r="BTO455" s="477"/>
      <c r="BTT455" s="477"/>
      <c r="BTW455" s="477"/>
      <c r="BUB455" s="477"/>
      <c r="BUE455" s="477"/>
      <c r="BUJ455" s="477"/>
      <c r="BUM455" s="477"/>
      <c r="BUR455" s="477"/>
      <c r="BUU455" s="477"/>
      <c r="BUZ455" s="477"/>
      <c r="BVC455" s="477"/>
      <c r="BVH455" s="477"/>
      <c r="BVK455" s="477"/>
      <c r="BVP455" s="477"/>
      <c r="BVS455" s="477"/>
      <c r="BVX455" s="477"/>
      <c r="BWA455" s="477"/>
      <c r="BWF455" s="477"/>
      <c r="BWI455" s="477"/>
      <c r="BWN455" s="477"/>
      <c r="BWQ455" s="477"/>
      <c r="BWV455" s="477"/>
      <c r="BWY455" s="477"/>
      <c r="BXD455" s="477"/>
      <c r="BXG455" s="477"/>
      <c r="BXL455" s="477"/>
      <c r="BXO455" s="477"/>
      <c r="BXT455" s="477"/>
      <c r="BXW455" s="477"/>
      <c r="BYB455" s="477"/>
      <c r="BYE455" s="477"/>
      <c r="BYJ455" s="477"/>
      <c r="BYM455" s="477"/>
      <c r="BYR455" s="477"/>
      <c r="BYU455" s="477"/>
      <c r="BYZ455" s="477"/>
      <c r="BZC455" s="477"/>
      <c r="BZH455" s="477"/>
      <c r="BZK455" s="477"/>
      <c r="BZP455" s="477"/>
      <c r="BZS455" s="477"/>
      <c r="BZX455" s="477"/>
      <c r="CAA455" s="477"/>
      <c r="CAF455" s="477"/>
      <c r="CAI455" s="477"/>
      <c r="CAN455" s="477"/>
      <c r="CAQ455" s="477"/>
      <c r="CAV455" s="477"/>
      <c r="CAY455" s="477"/>
      <c r="CBD455" s="477"/>
      <c r="CBG455" s="477"/>
      <c r="CBL455" s="477"/>
      <c r="CBO455" s="477"/>
      <c r="CBT455" s="477"/>
      <c r="CBW455" s="477"/>
      <c r="CCB455" s="477"/>
      <c r="CCE455" s="477"/>
      <c r="CCJ455" s="477"/>
      <c r="CCM455" s="477"/>
      <c r="CCR455" s="477"/>
      <c r="CCU455" s="477"/>
      <c r="CCZ455" s="477"/>
      <c r="CDC455" s="477"/>
      <c r="CDH455" s="477"/>
      <c r="CDK455" s="477"/>
      <c r="CDP455" s="477"/>
      <c r="CDS455" s="477"/>
      <c r="CDX455" s="477"/>
      <c r="CEA455" s="477"/>
      <c r="CEF455" s="477"/>
      <c r="CEI455" s="477"/>
      <c r="CEN455" s="477"/>
      <c r="CEQ455" s="477"/>
      <c r="CEV455" s="477"/>
      <c r="CEY455" s="477"/>
      <c r="CFD455" s="477"/>
      <c r="CFG455" s="477"/>
      <c r="CFL455" s="477"/>
      <c r="CFO455" s="477"/>
      <c r="CFT455" s="477"/>
      <c r="CFW455" s="477"/>
      <c r="CGB455" s="477"/>
      <c r="CGE455" s="477"/>
      <c r="CGJ455" s="477"/>
      <c r="CGM455" s="477"/>
      <c r="CGR455" s="477"/>
      <c r="CGU455" s="477"/>
      <c r="CGZ455" s="477"/>
      <c r="CHC455" s="477"/>
      <c r="CHH455" s="477"/>
      <c r="CHK455" s="477"/>
      <c r="CHP455" s="477"/>
      <c r="CHS455" s="477"/>
      <c r="CHX455" s="477"/>
      <c r="CIA455" s="477"/>
      <c r="CIF455" s="477"/>
      <c r="CII455" s="477"/>
      <c r="CIN455" s="477"/>
      <c r="CIQ455" s="477"/>
      <c r="CIV455" s="477"/>
      <c r="CIY455" s="477"/>
      <c r="CJD455" s="477"/>
      <c r="CJG455" s="477"/>
      <c r="CJL455" s="477"/>
      <c r="CJO455" s="477"/>
      <c r="CJT455" s="477"/>
      <c r="CJW455" s="477"/>
      <c r="CKB455" s="477"/>
      <c r="CKE455" s="477"/>
      <c r="CKJ455" s="477"/>
      <c r="CKM455" s="477"/>
      <c r="CKR455" s="477"/>
      <c r="CKU455" s="477"/>
      <c r="CKZ455" s="477"/>
      <c r="CLC455" s="477"/>
      <c r="CLH455" s="477"/>
      <c r="CLK455" s="477"/>
      <c r="CLP455" s="477"/>
      <c r="CLS455" s="477"/>
      <c r="CLX455" s="477"/>
      <c r="CMA455" s="477"/>
      <c r="CMF455" s="477"/>
      <c r="CMI455" s="477"/>
      <c r="CMN455" s="477"/>
      <c r="CMQ455" s="477"/>
      <c r="CMV455" s="477"/>
      <c r="CMY455" s="477"/>
      <c r="CND455" s="477"/>
      <c r="CNG455" s="477"/>
      <c r="CNL455" s="477"/>
      <c r="CNO455" s="477"/>
      <c r="CNT455" s="477"/>
      <c r="CNW455" s="477"/>
      <c r="COB455" s="477"/>
      <c r="COE455" s="477"/>
      <c r="COJ455" s="477"/>
      <c r="COM455" s="477"/>
      <c r="COR455" s="477"/>
      <c r="COU455" s="477"/>
      <c r="COZ455" s="477"/>
      <c r="CPC455" s="477"/>
      <c r="CPH455" s="477"/>
      <c r="CPK455" s="477"/>
      <c r="CPP455" s="477"/>
      <c r="CPS455" s="477"/>
      <c r="CPX455" s="477"/>
      <c r="CQA455" s="477"/>
      <c r="CQF455" s="477"/>
      <c r="CQI455" s="477"/>
      <c r="CQN455" s="477"/>
      <c r="CQQ455" s="477"/>
      <c r="CQV455" s="477"/>
      <c r="CQY455" s="477"/>
      <c r="CRD455" s="477"/>
      <c r="CRG455" s="477"/>
      <c r="CRL455" s="477"/>
      <c r="CRO455" s="477"/>
      <c r="CRT455" s="477"/>
      <c r="CRW455" s="477"/>
      <c r="CSB455" s="477"/>
      <c r="CSE455" s="477"/>
      <c r="CSJ455" s="477"/>
      <c r="CSM455" s="477"/>
      <c r="CSR455" s="477"/>
      <c r="CSU455" s="477"/>
      <c r="CSZ455" s="477"/>
      <c r="CTC455" s="477"/>
      <c r="CTH455" s="477"/>
      <c r="CTK455" s="477"/>
      <c r="CTP455" s="477"/>
      <c r="CTS455" s="477"/>
      <c r="CTX455" s="477"/>
      <c r="CUA455" s="477"/>
      <c r="CUF455" s="477"/>
      <c r="CUI455" s="477"/>
      <c r="CUN455" s="477"/>
      <c r="CUQ455" s="477"/>
      <c r="CUV455" s="477"/>
      <c r="CUY455" s="477"/>
      <c r="CVD455" s="477"/>
      <c r="CVG455" s="477"/>
      <c r="CVL455" s="477"/>
      <c r="CVO455" s="477"/>
      <c r="CVT455" s="477"/>
      <c r="CVW455" s="477"/>
      <c r="CWB455" s="477"/>
      <c r="CWE455" s="477"/>
      <c r="CWJ455" s="477"/>
      <c r="CWM455" s="477"/>
      <c r="CWR455" s="477"/>
      <c r="CWU455" s="477"/>
      <c r="CWZ455" s="477"/>
      <c r="CXC455" s="477"/>
      <c r="CXH455" s="477"/>
      <c r="CXK455" s="477"/>
      <c r="CXP455" s="477"/>
      <c r="CXS455" s="477"/>
      <c r="CXX455" s="477"/>
      <c r="CYA455" s="477"/>
      <c r="CYF455" s="477"/>
      <c r="CYI455" s="477"/>
      <c r="CYN455" s="477"/>
      <c r="CYQ455" s="477"/>
      <c r="CYV455" s="477"/>
      <c r="CYY455" s="477"/>
      <c r="CZD455" s="477"/>
      <c r="CZG455" s="477"/>
      <c r="CZL455" s="477"/>
      <c r="CZO455" s="477"/>
      <c r="CZT455" s="477"/>
      <c r="CZW455" s="477"/>
      <c r="DAB455" s="477"/>
      <c r="DAE455" s="477"/>
      <c r="DAJ455" s="477"/>
      <c r="DAM455" s="477"/>
      <c r="DAR455" s="477"/>
      <c r="DAU455" s="477"/>
      <c r="DAZ455" s="477"/>
      <c r="DBC455" s="477"/>
      <c r="DBH455" s="477"/>
      <c r="DBK455" s="477"/>
      <c r="DBP455" s="477"/>
      <c r="DBS455" s="477"/>
      <c r="DBX455" s="477"/>
      <c r="DCA455" s="477"/>
      <c r="DCF455" s="477"/>
      <c r="DCI455" s="477"/>
      <c r="DCN455" s="477"/>
      <c r="DCQ455" s="477"/>
      <c r="DCV455" s="477"/>
      <c r="DCY455" s="477"/>
      <c r="DDD455" s="477"/>
      <c r="DDG455" s="477"/>
      <c r="DDL455" s="477"/>
      <c r="DDO455" s="477"/>
      <c r="DDT455" s="477"/>
      <c r="DDW455" s="477"/>
      <c r="DEB455" s="477"/>
      <c r="DEE455" s="477"/>
      <c r="DEJ455" s="477"/>
      <c r="DEM455" s="477"/>
      <c r="DER455" s="477"/>
      <c r="DEU455" s="477"/>
      <c r="DEZ455" s="477"/>
      <c r="DFC455" s="477"/>
      <c r="DFH455" s="477"/>
      <c r="DFK455" s="477"/>
      <c r="DFP455" s="477"/>
      <c r="DFS455" s="477"/>
      <c r="DFX455" s="477"/>
      <c r="DGA455" s="477"/>
      <c r="DGF455" s="477"/>
      <c r="DGI455" s="477"/>
      <c r="DGN455" s="477"/>
      <c r="DGQ455" s="477"/>
      <c r="DGV455" s="477"/>
      <c r="DGY455" s="477"/>
      <c r="DHD455" s="477"/>
      <c r="DHG455" s="477"/>
      <c r="DHL455" s="477"/>
      <c r="DHO455" s="477"/>
      <c r="DHT455" s="477"/>
      <c r="DHW455" s="477"/>
      <c r="DIB455" s="477"/>
      <c r="DIE455" s="477"/>
      <c r="DIJ455" s="477"/>
      <c r="DIM455" s="477"/>
      <c r="DIR455" s="477"/>
      <c r="DIU455" s="477"/>
      <c r="DIZ455" s="477"/>
      <c r="DJC455" s="477"/>
      <c r="DJH455" s="477"/>
      <c r="DJK455" s="477"/>
      <c r="DJP455" s="477"/>
      <c r="DJS455" s="477"/>
      <c r="DJX455" s="477"/>
      <c r="DKA455" s="477"/>
      <c r="DKF455" s="477"/>
      <c r="DKI455" s="477"/>
      <c r="DKN455" s="477"/>
      <c r="DKQ455" s="477"/>
      <c r="DKV455" s="477"/>
      <c r="DKY455" s="477"/>
      <c r="DLD455" s="477"/>
      <c r="DLG455" s="477"/>
      <c r="DLL455" s="477"/>
      <c r="DLO455" s="477"/>
      <c r="DLT455" s="477"/>
      <c r="DLW455" s="477"/>
      <c r="DMB455" s="477"/>
      <c r="DME455" s="477"/>
      <c r="DMJ455" s="477"/>
      <c r="DMM455" s="477"/>
      <c r="DMR455" s="477"/>
      <c r="DMU455" s="477"/>
      <c r="DMZ455" s="477"/>
      <c r="DNC455" s="477"/>
      <c r="DNH455" s="477"/>
      <c r="DNK455" s="477"/>
      <c r="DNP455" s="477"/>
      <c r="DNS455" s="477"/>
      <c r="DNX455" s="477"/>
      <c r="DOA455" s="477"/>
      <c r="DOF455" s="477"/>
      <c r="DOI455" s="477"/>
      <c r="DON455" s="477"/>
      <c r="DOQ455" s="477"/>
      <c r="DOV455" s="477"/>
      <c r="DOY455" s="477"/>
      <c r="DPD455" s="477"/>
      <c r="DPG455" s="477"/>
      <c r="DPL455" s="477"/>
      <c r="DPO455" s="477"/>
      <c r="DPT455" s="477"/>
      <c r="DPW455" s="477"/>
      <c r="DQB455" s="477"/>
      <c r="DQE455" s="477"/>
      <c r="DQJ455" s="477"/>
      <c r="DQM455" s="477"/>
      <c r="DQR455" s="477"/>
      <c r="DQU455" s="477"/>
      <c r="DQZ455" s="477"/>
      <c r="DRC455" s="477"/>
      <c r="DRH455" s="477"/>
      <c r="DRK455" s="477"/>
      <c r="DRP455" s="477"/>
      <c r="DRS455" s="477"/>
      <c r="DRX455" s="477"/>
      <c r="DSA455" s="477"/>
      <c r="DSF455" s="477"/>
      <c r="DSI455" s="477"/>
      <c r="DSN455" s="477"/>
      <c r="DSQ455" s="477"/>
      <c r="DSV455" s="477"/>
      <c r="DSY455" s="477"/>
      <c r="DTD455" s="477"/>
      <c r="DTG455" s="477"/>
      <c r="DTL455" s="477"/>
      <c r="DTO455" s="477"/>
      <c r="DTT455" s="477"/>
      <c r="DTW455" s="477"/>
      <c r="DUB455" s="477"/>
      <c r="DUE455" s="477"/>
      <c r="DUJ455" s="477"/>
      <c r="DUM455" s="477"/>
      <c r="DUR455" s="477"/>
      <c r="DUU455" s="477"/>
      <c r="DUZ455" s="477"/>
      <c r="DVC455" s="477"/>
      <c r="DVH455" s="477"/>
      <c r="DVK455" s="477"/>
      <c r="DVP455" s="477"/>
      <c r="DVS455" s="477"/>
      <c r="DVX455" s="477"/>
      <c r="DWA455" s="477"/>
      <c r="DWF455" s="477"/>
      <c r="DWI455" s="477"/>
      <c r="DWN455" s="477"/>
      <c r="DWQ455" s="477"/>
      <c r="DWV455" s="477"/>
      <c r="DWY455" s="477"/>
      <c r="DXD455" s="477"/>
      <c r="DXG455" s="477"/>
      <c r="DXL455" s="477"/>
      <c r="DXO455" s="477"/>
      <c r="DXT455" s="477"/>
      <c r="DXW455" s="477"/>
      <c r="DYB455" s="477"/>
      <c r="DYE455" s="477"/>
      <c r="DYJ455" s="477"/>
      <c r="DYM455" s="477"/>
      <c r="DYR455" s="477"/>
      <c r="DYU455" s="477"/>
      <c r="DYZ455" s="477"/>
      <c r="DZC455" s="477"/>
      <c r="DZH455" s="477"/>
      <c r="DZK455" s="477"/>
      <c r="DZP455" s="477"/>
      <c r="DZS455" s="477"/>
      <c r="DZX455" s="477"/>
      <c r="EAA455" s="477"/>
      <c r="EAF455" s="477"/>
      <c r="EAI455" s="477"/>
      <c r="EAN455" s="477"/>
      <c r="EAQ455" s="477"/>
      <c r="EAV455" s="477"/>
      <c r="EAY455" s="477"/>
      <c r="EBD455" s="477"/>
      <c r="EBG455" s="477"/>
      <c r="EBL455" s="477"/>
      <c r="EBO455" s="477"/>
      <c r="EBT455" s="477"/>
      <c r="EBW455" s="477"/>
      <c r="ECB455" s="477"/>
      <c r="ECE455" s="477"/>
      <c r="ECJ455" s="477"/>
      <c r="ECM455" s="477"/>
      <c r="ECR455" s="477"/>
      <c r="ECU455" s="477"/>
      <c r="ECZ455" s="477"/>
      <c r="EDC455" s="477"/>
      <c r="EDH455" s="477"/>
      <c r="EDK455" s="477"/>
      <c r="EDP455" s="477"/>
      <c r="EDS455" s="477"/>
      <c r="EDX455" s="477"/>
      <c r="EEA455" s="477"/>
      <c r="EEF455" s="477"/>
      <c r="EEI455" s="477"/>
      <c r="EEN455" s="477"/>
      <c r="EEQ455" s="477"/>
      <c r="EEV455" s="477"/>
      <c r="EEY455" s="477"/>
      <c r="EFD455" s="477"/>
      <c r="EFG455" s="477"/>
      <c r="EFL455" s="477"/>
      <c r="EFO455" s="477"/>
      <c r="EFT455" s="477"/>
      <c r="EFW455" s="477"/>
      <c r="EGB455" s="477"/>
      <c r="EGE455" s="477"/>
      <c r="EGJ455" s="477"/>
      <c r="EGM455" s="477"/>
      <c r="EGR455" s="477"/>
      <c r="EGU455" s="477"/>
      <c r="EGZ455" s="477"/>
      <c r="EHC455" s="477"/>
      <c r="EHH455" s="477"/>
      <c r="EHK455" s="477"/>
      <c r="EHP455" s="477"/>
      <c r="EHS455" s="477"/>
      <c r="EHX455" s="477"/>
      <c r="EIA455" s="477"/>
      <c r="EIF455" s="477"/>
      <c r="EII455" s="477"/>
      <c r="EIN455" s="477"/>
      <c r="EIQ455" s="477"/>
      <c r="EIV455" s="477"/>
      <c r="EIY455" s="477"/>
      <c r="EJD455" s="477"/>
      <c r="EJG455" s="477"/>
      <c r="EJL455" s="477"/>
      <c r="EJO455" s="477"/>
      <c r="EJT455" s="477"/>
      <c r="EJW455" s="477"/>
      <c r="EKB455" s="477"/>
      <c r="EKE455" s="477"/>
      <c r="EKJ455" s="477"/>
      <c r="EKM455" s="477"/>
      <c r="EKR455" s="477"/>
      <c r="EKU455" s="477"/>
      <c r="EKZ455" s="477"/>
      <c r="ELC455" s="477"/>
      <c r="ELH455" s="477"/>
      <c r="ELK455" s="477"/>
      <c r="ELP455" s="477"/>
      <c r="ELS455" s="477"/>
      <c r="ELX455" s="477"/>
      <c r="EMA455" s="477"/>
      <c r="EMF455" s="477"/>
      <c r="EMI455" s="477"/>
      <c r="EMN455" s="477"/>
      <c r="EMQ455" s="477"/>
      <c r="EMV455" s="477"/>
      <c r="EMY455" s="477"/>
      <c r="END455" s="477"/>
      <c r="ENG455" s="477"/>
      <c r="ENL455" s="477"/>
      <c r="ENO455" s="477"/>
      <c r="ENT455" s="477"/>
      <c r="ENW455" s="477"/>
      <c r="EOB455" s="477"/>
      <c r="EOE455" s="477"/>
      <c r="EOJ455" s="477"/>
      <c r="EOM455" s="477"/>
      <c r="EOR455" s="477"/>
      <c r="EOU455" s="477"/>
      <c r="EOZ455" s="477"/>
      <c r="EPC455" s="477"/>
      <c r="EPH455" s="477"/>
      <c r="EPK455" s="477"/>
      <c r="EPP455" s="477"/>
      <c r="EPS455" s="477"/>
      <c r="EPX455" s="477"/>
      <c r="EQA455" s="477"/>
      <c r="EQF455" s="477"/>
      <c r="EQI455" s="477"/>
      <c r="EQN455" s="477"/>
      <c r="EQQ455" s="477"/>
      <c r="EQV455" s="477"/>
      <c r="EQY455" s="477"/>
      <c r="ERD455" s="477"/>
      <c r="ERG455" s="477"/>
      <c r="ERL455" s="477"/>
      <c r="ERO455" s="477"/>
      <c r="ERT455" s="477"/>
      <c r="ERW455" s="477"/>
      <c r="ESB455" s="477"/>
      <c r="ESE455" s="477"/>
      <c r="ESJ455" s="477"/>
      <c r="ESM455" s="477"/>
      <c r="ESR455" s="477"/>
      <c r="ESU455" s="477"/>
      <c r="ESZ455" s="477"/>
      <c r="ETC455" s="477"/>
      <c r="ETH455" s="477"/>
      <c r="ETK455" s="477"/>
      <c r="ETP455" s="477"/>
      <c r="ETS455" s="477"/>
      <c r="ETX455" s="477"/>
      <c r="EUA455" s="477"/>
      <c r="EUF455" s="477"/>
      <c r="EUI455" s="477"/>
      <c r="EUN455" s="477"/>
      <c r="EUQ455" s="477"/>
      <c r="EUV455" s="477"/>
      <c r="EUY455" s="477"/>
      <c r="EVD455" s="477"/>
      <c r="EVG455" s="477"/>
      <c r="EVL455" s="477"/>
      <c r="EVO455" s="477"/>
      <c r="EVT455" s="477"/>
      <c r="EVW455" s="477"/>
      <c r="EWB455" s="477"/>
      <c r="EWE455" s="477"/>
      <c r="EWJ455" s="477"/>
      <c r="EWM455" s="477"/>
      <c r="EWR455" s="477"/>
      <c r="EWU455" s="477"/>
      <c r="EWZ455" s="477"/>
      <c r="EXC455" s="477"/>
      <c r="EXH455" s="477"/>
      <c r="EXK455" s="477"/>
      <c r="EXP455" s="477"/>
      <c r="EXS455" s="477"/>
      <c r="EXX455" s="477"/>
      <c r="EYA455" s="477"/>
      <c r="EYF455" s="477"/>
      <c r="EYI455" s="477"/>
      <c r="EYN455" s="477"/>
      <c r="EYQ455" s="477"/>
      <c r="EYV455" s="477"/>
      <c r="EYY455" s="477"/>
      <c r="EZD455" s="477"/>
      <c r="EZG455" s="477"/>
      <c r="EZL455" s="477"/>
      <c r="EZO455" s="477"/>
      <c r="EZT455" s="477"/>
      <c r="EZW455" s="477"/>
      <c r="FAB455" s="477"/>
      <c r="FAE455" s="477"/>
      <c r="FAJ455" s="477"/>
      <c r="FAM455" s="477"/>
      <c r="FAR455" s="477"/>
      <c r="FAU455" s="477"/>
      <c r="FAZ455" s="477"/>
      <c r="FBC455" s="477"/>
      <c r="FBH455" s="477"/>
      <c r="FBK455" s="477"/>
      <c r="FBP455" s="477"/>
      <c r="FBS455" s="477"/>
      <c r="FBX455" s="477"/>
      <c r="FCA455" s="477"/>
      <c r="FCF455" s="477"/>
      <c r="FCI455" s="477"/>
      <c r="FCN455" s="477"/>
      <c r="FCQ455" s="477"/>
      <c r="FCV455" s="477"/>
      <c r="FCY455" s="477"/>
      <c r="FDD455" s="477"/>
      <c r="FDG455" s="477"/>
      <c r="FDL455" s="477"/>
      <c r="FDO455" s="477"/>
      <c r="FDT455" s="477"/>
      <c r="FDW455" s="477"/>
      <c r="FEB455" s="477"/>
      <c r="FEE455" s="477"/>
      <c r="FEJ455" s="477"/>
      <c r="FEM455" s="477"/>
      <c r="FER455" s="477"/>
      <c r="FEU455" s="477"/>
      <c r="FEZ455" s="477"/>
      <c r="FFC455" s="477"/>
      <c r="FFH455" s="477"/>
      <c r="FFK455" s="477"/>
      <c r="FFP455" s="477"/>
      <c r="FFS455" s="477"/>
      <c r="FFX455" s="477"/>
      <c r="FGA455" s="477"/>
      <c r="FGF455" s="477"/>
      <c r="FGI455" s="477"/>
      <c r="FGN455" s="477"/>
      <c r="FGQ455" s="477"/>
      <c r="FGV455" s="477"/>
      <c r="FGY455" s="477"/>
      <c r="FHD455" s="477"/>
      <c r="FHG455" s="477"/>
      <c r="FHL455" s="477"/>
      <c r="FHO455" s="477"/>
      <c r="FHT455" s="477"/>
      <c r="FHW455" s="477"/>
      <c r="FIB455" s="477"/>
      <c r="FIE455" s="477"/>
      <c r="FIJ455" s="477"/>
      <c r="FIM455" s="477"/>
      <c r="FIR455" s="477"/>
      <c r="FIU455" s="477"/>
      <c r="FIZ455" s="477"/>
      <c r="FJC455" s="477"/>
      <c r="FJH455" s="477"/>
      <c r="FJK455" s="477"/>
      <c r="FJP455" s="477"/>
      <c r="FJS455" s="477"/>
      <c r="FJX455" s="477"/>
      <c r="FKA455" s="477"/>
      <c r="FKF455" s="477"/>
      <c r="FKI455" s="477"/>
      <c r="FKN455" s="477"/>
      <c r="FKQ455" s="477"/>
      <c r="FKV455" s="477"/>
      <c r="FKY455" s="477"/>
      <c r="FLD455" s="477"/>
      <c r="FLG455" s="477"/>
      <c r="FLL455" s="477"/>
      <c r="FLO455" s="477"/>
      <c r="FLT455" s="477"/>
      <c r="FLW455" s="477"/>
      <c r="FMB455" s="477"/>
      <c r="FME455" s="477"/>
      <c r="FMJ455" s="477"/>
      <c r="FMM455" s="477"/>
      <c r="FMR455" s="477"/>
      <c r="FMU455" s="477"/>
      <c r="FMZ455" s="477"/>
      <c r="FNC455" s="477"/>
      <c r="FNH455" s="477"/>
      <c r="FNK455" s="477"/>
      <c r="FNP455" s="477"/>
      <c r="FNS455" s="477"/>
      <c r="FNX455" s="477"/>
      <c r="FOA455" s="477"/>
      <c r="FOF455" s="477"/>
      <c r="FOI455" s="477"/>
      <c r="FON455" s="477"/>
      <c r="FOQ455" s="477"/>
      <c r="FOV455" s="477"/>
      <c r="FOY455" s="477"/>
      <c r="FPD455" s="477"/>
      <c r="FPG455" s="477"/>
      <c r="FPL455" s="477"/>
      <c r="FPO455" s="477"/>
      <c r="FPT455" s="477"/>
      <c r="FPW455" s="477"/>
      <c r="FQB455" s="477"/>
      <c r="FQE455" s="477"/>
      <c r="FQJ455" s="477"/>
      <c r="FQM455" s="477"/>
      <c r="FQR455" s="477"/>
      <c r="FQU455" s="477"/>
      <c r="FQZ455" s="477"/>
      <c r="FRC455" s="477"/>
      <c r="FRH455" s="477"/>
      <c r="FRK455" s="477"/>
      <c r="FRP455" s="477"/>
      <c r="FRS455" s="477"/>
      <c r="FRX455" s="477"/>
      <c r="FSA455" s="477"/>
      <c r="FSF455" s="477"/>
      <c r="FSI455" s="477"/>
      <c r="FSN455" s="477"/>
      <c r="FSQ455" s="477"/>
      <c r="FSV455" s="477"/>
      <c r="FSY455" s="477"/>
      <c r="FTD455" s="477"/>
      <c r="FTG455" s="477"/>
      <c r="FTL455" s="477"/>
      <c r="FTO455" s="477"/>
      <c r="FTT455" s="477"/>
      <c r="FTW455" s="477"/>
      <c r="FUB455" s="477"/>
      <c r="FUE455" s="477"/>
      <c r="FUJ455" s="477"/>
      <c r="FUM455" s="477"/>
      <c r="FUR455" s="477"/>
      <c r="FUU455" s="477"/>
      <c r="FUZ455" s="477"/>
      <c r="FVC455" s="477"/>
      <c r="FVH455" s="477"/>
      <c r="FVK455" s="477"/>
      <c r="FVP455" s="477"/>
      <c r="FVS455" s="477"/>
      <c r="FVX455" s="477"/>
      <c r="FWA455" s="477"/>
      <c r="FWF455" s="477"/>
      <c r="FWI455" s="477"/>
      <c r="FWN455" s="477"/>
      <c r="FWQ455" s="477"/>
      <c r="FWV455" s="477"/>
      <c r="FWY455" s="477"/>
      <c r="FXD455" s="477"/>
      <c r="FXG455" s="477"/>
      <c r="FXL455" s="477"/>
      <c r="FXO455" s="477"/>
      <c r="FXT455" s="477"/>
      <c r="FXW455" s="477"/>
      <c r="FYB455" s="477"/>
      <c r="FYE455" s="477"/>
      <c r="FYJ455" s="477"/>
      <c r="FYM455" s="477"/>
      <c r="FYR455" s="477"/>
      <c r="FYU455" s="477"/>
      <c r="FYZ455" s="477"/>
      <c r="FZC455" s="477"/>
      <c r="FZH455" s="477"/>
      <c r="FZK455" s="477"/>
      <c r="FZP455" s="477"/>
      <c r="FZS455" s="477"/>
      <c r="FZX455" s="477"/>
      <c r="GAA455" s="477"/>
      <c r="GAF455" s="477"/>
      <c r="GAI455" s="477"/>
      <c r="GAN455" s="477"/>
      <c r="GAQ455" s="477"/>
      <c r="GAV455" s="477"/>
      <c r="GAY455" s="477"/>
      <c r="GBD455" s="477"/>
      <c r="GBG455" s="477"/>
      <c r="GBL455" s="477"/>
      <c r="GBO455" s="477"/>
      <c r="GBT455" s="477"/>
      <c r="GBW455" s="477"/>
      <c r="GCB455" s="477"/>
      <c r="GCE455" s="477"/>
      <c r="GCJ455" s="477"/>
      <c r="GCM455" s="477"/>
      <c r="GCR455" s="477"/>
      <c r="GCU455" s="477"/>
      <c r="GCZ455" s="477"/>
      <c r="GDC455" s="477"/>
      <c r="GDH455" s="477"/>
      <c r="GDK455" s="477"/>
      <c r="GDP455" s="477"/>
      <c r="GDS455" s="477"/>
      <c r="GDX455" s="477"/>
      <c r="GEA455" s="477"/>
      <c r="GEF455" s="477"/>
      <c r="GEI455" s="477"/>
      <c r="GEN455" s="477"/>
      <c r="GEQ455" s="477"/>
      <c r="GEV455" s="477"/>
      <c r="GEY455" s="477"/>
      <c r="GFD455" s="477"/>
      <c r="GFG455" s="477"/>
      <c r="GFL455" s="477"/>
      <c r="GFO455" s="477"/>
      <c r="GFT455" s="477"/>
      <c r="GFW455" s="477"/>
      <c r="GGB455" s="477"/>
      <c r="GGE455" s="477"/>
      <c r="GGJ455" s="477"/>
      <c r="GGM455" s="477"/>
      <c r="GGR455" s="477"/>
      <c r="GGU455" s="477"/>
      <c r="GGZ455" s="477"/>
      <c r="GHC455" s="477"/>
      <c r="GHH455" s="477"/>
      <c r="GHK455" s="477"/>
      <c r="GHP455" s="477"/>
      <c r="GHS455" s="477"/>
      <c r="GHX455" s="477"/>
      <c r="GIA455" s="477"/>
      <c r="GIF455" s="477"/>
      <c r="GII455" s="477"/>
      <c r="GIN455" s="477"/>
      <c r="GIQ455" s="477"/>
      <c r="GIV455" s="477"/>
      <c r="GIY455" s="477"/>
      <c r="GJD455" s="477"/>
      <c r="GJG455" s="477"/>
      <c r="GJL455" s="477"/>
      <c r="GJO455" s="477"/>
      <c r="GJT455" s="477"/>
      <c r="GJW455" s="477"/>
      <c r="GKB455" s="477"/>
      <c r="GKE455" s="477"/>
      <c r="GKJ455" s="477"/>
      <c r="GKM455" s="477"/>
      <c r="GKR455" s="477"/>
      <c r="GKU455" s="477"/>
      <c r="GKZ455" s="477"/>
      <c r="GLC455" s="477"/>
      <c r="GLH455" s="477"/>
      <c r="GLK455" s="477"/>
      <c r="GLP455" s="477"/>
      <c r="GLS455" s="477"/>
      <c r="GLX455" s="477"/>
      <c r="GMA455" s="477"/>
      <c r="GMF455" s="477"/>
      <c r="GMI455" s="477"/>
      <c r="GMN455" s="477"/>
      <c r="GMQ455" s="477"/>
      <c r="GMV455" s="477"/>
      <c r="GMY455" s="477"/>
      <c r="GND455" s="477"/>
      <c r="GNG455" s="477"/>
      <c r="GNL455" s="477"/>
      <c r="GNO455" s="477"/>
      <c r="GNT455" s="477"/>
      <c r="GNW455" s="477"/>
      <c r="GOB455" s="477"/>
      <c r="GOE455" s="477"/>
      <c r="GOJ455" s="477"/>
      <c r="GOM455" s="477"/>
      <c r="GOR455" s="477"/>
      <c r="GOU455" s="477"/>
      <c r="GOZ455" s="477"/>
      <c r="GPC455" s="477"/>
      <c r="GPH455" s="477"/>
      <c r="GPK455" s="477"/>
      <c r="GPP455" s="477"/>
      <c r="GPS455" s="477"/>
      <c r="GPX455" s="477"/>
      <c r="GQA455" s="477"/>
      <c r="GQF455" s="477"/>
      <c r="GQI455" s="477"/>
      <c r="GQN455" s="477"/>
      <c r="GQQ455" s="477"/>
      <c r="GQV455" s="477"/>
      <c r="GQY455" s="477"/>
      <c r="GRD455" s="477"/>
      <c r="GRG455" s="477"/>
      <c r="GRL455" s="477"/>
      <c r="GRO455" s="477"/>
      <c r="GRT455" s="477"/>
      <c r="GRW455" s="477"/>
      <c r="GSB455" s="477"/>
      <c r="GSE455" s="477"/>
      <c r="GSJ455" s="477"/>
      <c r="GSM455" s="477"/>
      <c r="GSR455" s="477"/>
      <c r="GSU455" s="477"/>
      <c r="GSZ455" s="477"/>
      <c r="GTC455" s="477"/>
      <c r="GTH455" s="477"/>
      <c r="GTK455" s="477"/>
      <c r="GTP455" s="477"/>
      <c r="GTS455" s="477"/>
      <c r="GTX455" s="477"/>
      <c r="GUA455" s="477"/>
      <c r="GUF455" s="477"/>
      <c r="GUI455" s="477"/>
      <c r="GUN455" s="477"/>
      <c r="GUQ455" s="477"/>
      <c r="GUV455" s="477"/>
      <c r="GUY455" s="477"/>
      <c r="GVD455" s="477"/>
      <c r="GVG455" s="477"/>
      <c r="GVL455" s="477"/>
      <c r="GVO455" s="477"/>
      <c r="GVT455" s="477"/>
      <c r="GVW455" s="477"/>
      <c r="GWB455" s="477"/>
      <c r="GWE455" s="477"/>
      <c r="GWJ455" s="477"/>
      <c r="GWM455" s="477"/>
      <c r="GWR455" s="477"/>
      <c r="GWU455" s="477"/>
      <c r="GWZ455" s="477"/>
      <c r="GXC455" s="477"/>
      <c r="GXH455" s="477"/>
      <c r="GXK455" s="477"/>
      <c r="GXP455" s="477"/>
      <c r="GXS455" s="477"/>
      <c r="GXX455" s="477"/>
      <c r="GYA455" s="477"/>
      <c r="GYF455" s="477"/>
      <c r="GYI455" s="477"/>
      <c r="GYN455" s="477"/>
      <c r="GYQ455" s="477"/>
      <c r="GYV455" s="477"/>
      <c r="GYY455" s="477"/>
      <c r="GZD455" s="477"/>
      <c r="GZG455" s="477"/>
      <c r="GZL455" s="477"/>
      <c r="GZO455" s="477"/>
      <c r="GZT455" s="477"/>
      <c r="GZW455" s="477"/>
      <c r="HAB455" s="477"/>
      <c r="HAE455" s="477"/>
      <c r="HAJ455" s="477"/>
      <c r="HAM455" s="477"/>
      <c r="HAR455" s="477"/>
      <c r="HAU455" s="477"/>
      <c r="HAZ455" s="477"/>
      <c r="HBC455" s="477"/>
      <c r="HBH455" s="477"/>
      <c r="HBK455" s="477"/>
      <c r="HBP455" s="477"/>
      <c r="HBS455" s="477"/>
      <c r="HBX455" s="477"/>
      <c r="HCA455" s="477"/>
      <c r="HCF455" s="477"/>
      <c r="HCI455" s="477"/>
      <c r="HCN455" s="477"/>
      <c r="HCQ455" s="477"/>
      <c r="HCV455" s="477"/>
      <c r="HCY455" s="477"/>
      <c r="HDD455" s="477"/>
      <c r="HDG455" s="477"/>
      <c r="HDL455" s="477"/>
      <c r="HDO455" s="477"/>
      <c r="HDT455" s="477"/>
      <c r="HDW455" s="477"/>
      <c r="HEB455" s="477"/>
      <c r="HEE455" s="477"/>
      <c r="HEJ455" s="477"/>
      <c r="HEM455" s="477"/>
      <c r="HER455" s="477"/>
      <c r="HEU455" s="477"/>
      <c r="HEZ455" s="477"/>
      <c r="HFC455" s="477"/>
      <c r="HFH455" s="477"/>
      <c r="HFK455" s="477"/>
      <c r="HFP455" s="477"/>
      <c r="HFS455" s="477"/>
      <c r="HFX455" s="477"/>
      <c r="HGA455" s="477"/>
      <c r="HGF455" s="477"/>
      <c r="HGI455" s="477"/>
      <c r="HGN455" s="477"/>
      <c r="HGQ455" s="477"/>
      <c r="HGV455" s="477"/>
      <c r="HGY455" s="477"/>
      <c r="HHD455" s="477"/>
      <c r="HHG455" s="477"/>
      <c r="HHL455" s="477"/>
      <c r="HHO455" s="477"/>
      <c r="HHT455" s="477"/>
      <c r="HHW455" s="477"/>
      <c r="HIB455" s="477"/>
      <c r="HIE455" s="477"/>
      <c r="HIJ455" s="477"/>
      <c r="HIM455" s="477"/>
      <c r="HIR455" s="477"/>
      <c r="HIU455" s="477"/>
      <c r="HIZ455" s="477"/>
      <c r="HJC455" s="477"/>
      <c r="HJH455" s="477"/>
      <c r="HJK455" s="477"/>
      <c r="HJP455" s="477"/>
      <c r="HJS455" s="477"/>
      <c r="HJX455" s="477"/>
      <c r="HKA455" s="477"/>
      <c r="HKF455" s="477"/>
      <c r="HKI455" s="477"/>
      <c r="HKN455" s="477"/>
      <c r="HKQ455" s="477"/>
      <c r="HKV455" s="477"/>
      <c r="HKY455" s="477"/>
      <c r="HLD455" s="477"/>
      <c r="HLG455" s="477"/>
      <c r="HLL455" s="477"/>
      <c r="HLO455" s="477"/>
      <c r="HLT455" s="477"/>
      <c r="HLW455" s="477"/>
      <c r="HMB455" s="477"/>
      <c r="HME455" s="477"/>
      <c r="HMJ455" s="477"/>
      <c r="HMM455" s="477"/>
      <c r="HMR455" s="477"/>
      <c r="HMU455" s="477"/>
      <c r="HMZ455" s="477"/>
      <c r="HNC455" s="477"/>
      <c r="HNH455" s="477"/>
      <c r="HNK455" s="477"/>
      <c r="HNP455" s="477"/>
      <c r="HNS455" s="477"/>
      <c r="HNX455" s="477"/>
      <c r="HOA455" s="477"/>
      <c r="HOF455" s="477"/>
      <c r="HOI455" s="477"/>
      <c r="HON455" s="477"/>
      <c r="HOQ455" s="477"/>
      <c r="HOV455" s="477"/>
      <c r="HOY455" s="477"/>
      <c r="HPD455" s="477"/>
      <c r="HPG455" s="477"/>
      <c r="HPL455" s="477"/>
      <c r="HPO455" s="477"/>
      <c r="HPT455" s="477"/>
      <c r="HPW455" s="477"/>
      <c r="HQB455" s="477"/>
      <c r="HQE455" s="477"/>
      <c r="HQJ455" s="477"/>
      <c r="HQM455" s="477"/>
      <c r="HQR455" s="477"/>
      <c r="HQU455" s="477"/>
      <c r="HQZ455" s="477"/>
      <c r="HRC455" s="477"/>
      <c r="HRH455" s="477"/>
      <c r="HRK455" s="477"/>
      <c r="HRP455" s="477"/>
      <c r="HRS455" s="477"/>
      <c r="HRX455" s="477"/>
      <c r="HSA455" s="477"/>
      <c r="HSF455" s="477"/>
      <c r="HSI455" s="477"/>
      <c r="HSN455" s="477"/>
      <c r="HSQ455" s="477"/>
      <c r="HSV455" s="477"/>
      <c r="HSY455" s="477"/>
      <c r="HTD455" s="477"/>
      <c r="HTG455" s="477"/>
      <c r="HTL455" s="477"/>
      <c r="HTO455" s="477"/>
      <c r="HTT455" s="477"/>
      <c r="HTW455" s="477"/>
      <c r="HUB455" s="477"/>
      <c r="HUE455" s="477"/>
      <c r="HUJ455" s="477"/>
      <c r="HUM455" s="477"/>
      <c r="HUR455" s="477"/>
      <c r="HUU455" s="477"/>
      <c r="HUZ455" s="477"/>
      <c r="HVC455" s="477"/>
      <c r="HVH455" s="477"/>
      <c r="HVK455" s="477"/>
      <c r="HVP455" s="477"/>
      <c r="HVS455" s="477"/>
      <c r="HVX455" s="477"/>
      <c r="HWA455" s="477"/>
      <c r="HWF455" s="477"/>
      <c r="HWI455" s="477"/>
      <c r="HWN455" s="477"/>
      <c r="HWQ455" s="477"/>
      <c r="HWV455" s="477"/>
      <c r="HWY455" s="477"/>
      <c r="HXD455" s="477"/>
      <c r="HXG455" s="477"/>
      <c r="HXL455" s="477"/>
      <c r="HXO455" s="477"/>
      <c r="HXT455" s="477"/>
      <c r="HXW455" s="477"/>
      <c r="HYB455" s="477"/>
      <c r="HYE455" s="477"/>
      <c r="HYJ455" s="477"/>
      <c r="HYM455" s="477"/>
      <c r="HYR455" s="477"/>
      <c r="HYU455" s="477"/>
      <c r="HYZ455" s="477"/>
      <c r="HZC455" s="477"/>
      <c r="HZH455" s="477"/>
      <c r="HZK455" s="477"/>
      <c r="HZP455" s="477"/>
      <c r="HZS455" s="477"/>
      <c r="HZX455" s="477"/>
      <c r="IAA455" s="477"/>
      <c r="IAF455" s="477"/>
      <c r="IAI455" s="477"/>
      <c r="IAN455" s="477"/>
      <c r="IAQ455" s="477"/>
      <c r="IAV455" s="477"/>
      <c r="IAY455" s="477"/>
      <c r="IBD455" s="477"/>
      <c r="IBG455" s="477"/>
      <c r="IBL455" s="477"/>
      <c r="IBO455" s="477"/>
      <c r="IBT455" s="477"/>
      <c r="IBW455" s="477"/>
      <c r="ICB455" s="477"/>
      <c r="ICE455" s="477"/>
      <c r="ICJ455" s="477"/>
      <c r="ICM455" s="477"/>
      <c r="ICR455" s="477"/>
      <c r="ICU455" s="477"/>
      <c r="ICZ455" s="477"/>
      <c r="IDC455" s="477"/>
      <c r="IDH455" s="477"/>
      <c r="IDK455" s="477"/>
      <c r="IDP455" s="477"/>
      <c r="IDS455" s="477"/>
      <c r="IDX455" s="477"/>
      <c r="IEA455" s="477"/>
      <c r="IEF455" s="477"/>
      <c r="IEI455" s="477"/>
      <c r="IEN455" s="477"/>
      <c r="IEQ455" s="477"/>
      <c r="IEV455" s="477"/>
      <c r="IEY455" s="477"/>
      <c r="IFD455" s="477"/>
      <c r="IFG455" s="477"/>
      <c r="IFL455" s="477"/>
      <c r="IFO455" s="477"/>
      <c r="IFT455" s="477"/>
      <c r="IFW455" s="477"/>
      <c r="IGB455" s="477"/>
      <c r="IGE455" s="477"/>
      <c r="IGJ455" s="477"/>
      <c r="IGM455" s="477"/>
      <c r="IGR455" s="477"/>
      <c r="IGU455" s="477"/>
      <c r="IGZ455" s="477"/>
      <c r="IHC455" s="477"/>
      <c r="IHH455" s="477"/>
      <c r="IHK455" s="477"/>
      <c r="IHP455" s="477"/>
      <c r="IHS455" s="477"/>
      <c r="IHX455" s="477"/>
      <c r="IIA455" s="477"/>
      <c r="IIF455" s="477"/>
      <c r="III455" s="477"/>
      <c r="IIN455" s="477"/>
      <c r="IIQ455" s="477"/>
      <c r="IIV455" s="477"/>
      <c r="IIY455" s="477"/>
      <c r="IJD455" s="477"/>
      <c r="IJG455" s="477"/>
      <c r="IJL455" s="477"/>
      <c r="IJO455" s="477"/>
      <c r="IJT455" s="477"/>
      <c r="IJW455" s="477"/>
      <c r="IKB455" s="477"/>
      <c r="IKE455" s="477"/>
      <c r="IKJ455" s="477"/>
      <c r="IKM455" s="477"/>
      <c r="IKR455" s="477"/>
      <c r="IKU455" s="477"/>
      <c r="IKZ455" s="477"/>
      <c r="ILC455" s="477"/>
      <c r="ILH455" s="477"/>
      <c r="ILK455" s="477"/>
      <c r="ILP455" s="477"/>
      <c r="ILS455" s="477"/>
      <c r="ILX455" s="477"/>
      <c r="IMA455" s="477"/>
      <c r="IMF455" s="477"/>
      <c r="IMI455" s="477"/>
      <c r="IMN455" s="477"/>
      <c r="IMQ455" s="477"/>
      <c r="IMV455" s="477"/>
      <c r="IMY455" s="477"/>
      <c r="IND455" s="477"/>
      <c r="ING455" s="477"/>
      <c r="INL455" s="477"/>
      <c r="INO455" s="477"/>
      <c r="INT455" s="477"/>
      <c r="INW455" s="477"/>
      <c r="IOB455" s="477"/>
      <c r="IOE455" s="477"/>
      <c r="IOJ455" s="477"/>
      <c r="IOM455" s="477"/>
      <c r="IOR455" s="477"/>
      <c r="IOU455" s="477"/>
      <c r="IOZ455" s="477"/>
      <c r="IPC455" s="477"/>
      <c r="IPH455" s="477"/>
      <c r="IPK455" s="477"/>
      <c r="IPP455" s="477"/>
      <c r="IPS455" s="477"/>
      <c r="IPX455" s="477"/>
      <c r="IQA455" s="477"/>
      <c r="IQF455" s="477"/>
      <c r="IQI455" s="477"/>
      <c r="IQN455" s="477"/>
      <c r="IQQ455" s="477"/>
      <c r="IQV455" s="477"/>
      <c r="IQY455" s="477"/>
      <c r="IRD455" s="477"/>
      <c r="IRG455" s="477"/>
      <c r="IRL455" s="477"/>
      <c r="IRO455" s="477"/>
      <c r="IRT455" s="477"/>
      <c r="IRW455" s="477"/>
      <c r="ISB455" s="477"/>
      <c r="ISE455" s="477"/>
      <c r="ISJ455" s="477"/>
      <c r="ISM455" s="477"/>
      <c r="ISR455" s="477"/>
      <c r="ISU455" s="477"/>
      <c r="ISZ455" s="477"/>
      <c r="ITC455" s="477"/>
      <c r="ITH455" s="477"/>
      <c r="ITK455" s="477"/>
      <c r="ITP455" s="477"/>
      <c r="ITS455" s="477"/>
      <c r="ITX455" s="477"/>
      <c r="IUA455" s="477"/>
      <c r="IUF455" s="477"/>
      <c r="IUI455" s="477"/>
      <c r="IUN455" s="477"/>
      <c r="IUQ455" s="477"/>
      <c r="IUV455" s="477"/>
      <c r="IUY455" s="477"/>
      <c r="IVD455" s="477"/>
      <c r="IVG455" s="477"/>
      <c r="IVL455" s="477"/>
      <c r="IVO455" s="477"/>
      <c r="IVT455" s="477"/>
      <c r="IVW455" s="477"/>
      <c r="IWB455" s="477"/>
      <c r="IWE455" s="477"/>
      <c r="IWJ455" s="477"/>
      <c r="IWM455" s="477"/>
      <c r="IWR455" s="477"/>
      <c r="IWU455" s="477"/>
      <c r="IWZ455" s="477"/>
      <c r="IXC455" s="477"/>
      <c r="IXH455" s="477"/>
      <c r="IXK455" s="477"/>
      <c r="IXP455" s="477"/>
      <c r="IXS455" s="477"/>
      <c r="IXX455" s="477"/>
      <c r="IYA455" s="477"/>
      <c r="IYF455" s="477"/>
      <c r="IYI455" s="477"/>
      <c r="IYN455" s="477"/>
      <c r="IYQ455" s="477"/>
      <c r="IYV455" s="477"/>
      <c r="IYY455" s="477"/>
      <c r="IZD455" s="477"/>
      <c r="IZG455" s="477"/>
      <c r="IZL455" s="477"/>
      <c r="IZO455" s="477"/>
      <c r="IZT455" s="477"/>
      <c r="IZW455" s="477"/>
      <c r="JAB455" s="477"/>
      <c r="JAE455" s="477"/>
      <c r="JAJ455" s="477"/>
      <c r="JAM455" s="477"/>
      <c r="JAR455" s="477"/>
      <c r="JAU455" s="477"/>
      <c r="JAZ455" s="477"/>
      <c r="JBC455" s="477"/>
      <c r="JBH455" s="477"/>
      <c r="JBK455" s="477"/>
      <c r="JBP455" s="477"/>
      <c r="JBS455" s="477"/>
      <c r="JBX455" s="477"/>
      <c r="JCA455" s="477"/>
      <c r="JCF455" s="477"/>
      <c r="JCI455" s="477"/>
      <c r="JCN455" s="477"/>
      <c r="JCQ455" s="477"/>
      <c r="JCV455" s="477"/>
      <c r="JCY455" s="477"/>
      <c r="JDD455" s="477"/>
      <c r="JDG455" s="477"/>
      <c r="JDL455" s="477"/>
      <c r="JDO455" s="477"/>
      <c r="JDT455" s="477"/>
      <c r="JDW455" s="477"/>
      <c r="JEB455" s="477"/>
      <c r="JEE455" s="477"/>
      <c r="JEJ455" s="477"/>
      <c r="JEM455" s="477"/>
      <c r="JER455" s="477"/>
      <c r="JEU455" s="477"/>
      <c r="JEZ455" s="477"/>
      <c r="JFC455" s="477"/>
      <c r="JFH455" s="477"/>
      <c r="JFK455" s="477"/>
      <c r="JFP455" s="477"/>
      <c r="JFS455" s="477"/>
      <c r="JFX455" s="477"/>
      <c r="JGA455" s="477"/>
      <c r="JGF455" s="477"/>
      <c r="JGI455" s="477"/>
      <c r="JGN455" s="477"/>
      <c r="JGQ455" s="477"/>
      <c r="JGV455" s="477"/>
      <c r="JGY455" s="477"/>
      <c r="JHD455" s="477"/>
      <c r="JHG455" s="477"/>
      <c r="JHL455" s="477"/>
      <c r="JHO455" s="477"/>
      <c r="JHT455" s="477"/>
      <c r="JHW455" s="477"/>
      <c r="JIB455" s="477"/>
      <c r="JIE455" s="477"/>
      <c r="JIJ455" s="477"/>
      <c r="JIM455" s="477"/>
      <c r="JIR455" s="477"/>
      <c r="JIU455" s="477"/>
      <c r="JIZ455" s="477"/>
      <c r="JJC455" s="477"/>
      <c r="JJH455" s="477"/>
      <c r="JJK455" s="477"/>
      <c r="JJP455" s="477"/>
      <c r="JJS455" s="477"/>
      <c r="JJX455" s="477"/>
      <c r="JKA455" s="477"/>
      <c r="JKF455" s="477"/>
      <c r="JKI455" s="477"/>
      <c r="JKN455" s="477"/>
      <c r="JKQ455" s="477"/>
      <c r="JKV455" s="477"/>
      <c r="JKY455" s="477"/>
      <c r="JLD455" s="477"/>
      <c r="JLG455" s="477"/>
      <c r="JLL455" s="477"/>
      <c r="JLO455" s="477"/>
      <c r="JLT455" s="477"/>
      <c r="JLW455" s="477"/>
      <c r="JMB455" s="477"/>
      <c r="JME455" s="477"/>
      <c r="JMJ455" s="477"/>
      <c r="JMM455" s="477"/>
      <c r="JMR455" s="477"/>
      <c r="JMU455" s="477"/>
      <c r="JMZ455" s="477"/>
      <c r="JNC455" s="477"/>
      <c r="JNH455" s="477"/>
      <c r="JNK455" s="477"/>
      <c r="JNP455" s="477"/>
      <c r="JNS455" s="477"/>
      <c r="JNX455" s="477"/>
      <c r="JOA455" s="477"/>
      <c r="JOF455" s="477"/>
      <c r="JOI455" s="477"/>
      <c r="JON455" s="477"/>
      <c r="JOQ455" s="477"/>
      <c r="JOV455" s="477"/>
      <c r="JOY455" s="477"/>
      <c r="JPD455" s="477"/>
      <c r="JPG455" s="477"/>
      <c r="JPL455" s="477"/>
      <c r="JPO455" s="477"/>
      <c r="JPT455" s="477"/>
      <c r="JPW455" s="477"/>
      <c r="JQB455" s="477"/>
      <c r="JQE455" s="477"/>
      <c r="JQJ455" s="477"/>
      <c r="JQM455" s="477"/>
      <c r="JQR455" s="477"/>
      <c r="JQU455" s="477"/>
      <c r="JQZ455" s="477"/>
      <c r="JRC455" s="477"/>
      <c r="JRH455" s="477"/>
      <c r="JRK455" s="477"/>
      <c r="JRP455" s="477"/>
      <c r="JRS455" s="477"/>
      <c r="JRX455" s="477"/>
      <c r="JSA455" s="477"/>
      <c r="JSF455" s="477"/>
      <c r="JSI455" s="477"/>
      <c r="JSN455" s="477"/>
      <c r="JSQ455" s="477"/>
      <c r="JSV455" s="477"/>
      <c r="JSY455" s="477"/>
      <c r="JTD455" s="477"/>
      <c r="JTG455" s="477"/>
      <c r="JTL455" s="477"/>
      <c r="JTO455" s="477"/>
      <c r="JTT455" s="477"/>
      <c r="JTW455" s="477"/>
      <c r="JUB455" s="477"/>
      <c r="JUE455" s="477"/>
      <c r="JUJ455" s="477"/>
      <c r="JUM455" s="477"/>
      <c r="JUR455" s="477"/>
      <c r="JUU455" s="477"/>
      <c r="JUZ455" s="477"/>
      <c r="JVC455" s="477"/>
      <c r="JVH455" s="477"/>
      <c r="JVK455" s="477"/>
      <c r="JVP455" s="477"/>
      <c r="JVS455" s="477"/>
      <c r="JVX455" s="477"/>
      <c r="JWA455" s="477"/>
      <c r="JWF455" s="477"/>
      <c r="JWI455" s="477"/>
      <c r="JWN455" s="477"/>
      <c r="JWQ455" s="477"/>
      <c r="JWV455" s="477"/>
      <c r="JWY455" s="477"/>
      <c r="JXD455" s="477"/>
      <c r="JXG455" s="477"/>
      <c r="JXL455" s="477"/>
      <c r="JXO455" s="477"/>
      <c r="JXT455" s="477"/>
      <c r="JXW455" s="477"/>
      <c r="JYB455" s="477"/>
      <c r="JYE455" s="477"/>
      <c r="JYJ455" s="477"/>
      <c r="JYM455" s="477"/>
      <c r="JYR455" s="477"/>
      <c r="JYU455" s="477"/>
      <c r="JYZ455" s="477"/>
      <c r="JZC455" s="477"/>
      <c r="JZH455" s="477"/>
      <c r="JZK455" s="477"/>
      <c r="JZP455" s="477"/>
      <c r="JZS455" s="477"/>
      <c r="JZX455" s="477"/>
      <c r="KAA455" s="477"/>
      <c r="KAF455" s="477"/>
      <c r="KAI455" s="477"/>
      <c r="KAN455" s="477"/>
      <c r="KAQ455" s="477"/>
      <c r="KAV455" s="477"/>
      <c r="KAY455" s="477"/>
      <c r="KBD455" s="477"/>
      <c r="KBG455" s="477"/>
      <c r="KBL455" s="477"/>
      <c r="KBO455" s="477"/>
      <c r="KBT455" s="477"/>
      <c r="KBW455" s="477"/>
      <c r="KCB455" s="477"/>
      <c r="KCE455" s="477"/>
      <c r="KCJ455" s="477"/>
      <c r="KCM455" s="477"/>
      <c r="KCR455" s="477"/>
      <c r="KCU455" s="477"/>
      <c r="KCZ455" s="477"/>
      <c r="KDC455" s="477"/>
      <c r="KDH455" s="477"/>
      <c r="KDK455" s="477"/>
      <c r="KDP455" s="477"/>
      <c r="KDS455" s="477"/>
      <c r="KDX455" s="477"/>
      <c r="KEA455" s="477"/>
      <c r="KEF455" s="477"/>
      <c r="KEI455" s="477"/>
      <c r="KEN455" s="477"/>
      <c r="KEQ455" s="477"/>
      <c r="KEV455" s="477"/>
      <c r="KEY455" s="477"/>
      <c r="KFD455" s="477"/>
      <c r="KFG455" s="477"/>
      <c r="KFL455" s="477"/>
      <c r="KFO455" s="477"/>
      <c r="KFT455" s="477"/>
      <c r="KFW455" s="477"/>
      <c r="KGB455" s="477"/>
      <c r="KGE455" s="477"/>
      <c r="KGJ455" s="477"/>
      <c r="KGM455" s="477"/>
      <c r="KGR455" s="477"/>
      <c r="KGU455" s="477"/>
      <c r="KGZ455" s="477"/>
      <c r="KHC455" s="477"/>
      <c r="KHH455" s="477"/>
      <c r="KHK455" s="477"/>
      <c r="KHP455" s="477"/>
      <c r="KHS455" s="477"/>
      <c r="KHX455" s="477"/>
      <c r="KIA455" s="477"/>
      <c r="KIF455" s="477"/>
      <c r="KII455" s="477"/>
      <c r="KIN455" s="477"/>
      <c r="KIQ455" s="477"/>
      <c r="KIV455" s="477"/>
      <c r="KIY455" s="477"/>
      <c r="KJD455" s="477"/>
      <c r="KJG455" s="477"/>
      <c r="KJL455" s="477"/>
      <c r="KJO455" s="477"/>
      <c r="KJT455" s="477"/>
      <c r="KJW455" s="477"/>
      <c r="KKB455" s="477"/>
      <c r="KKE455" s="477"/>
      <c r="KKJ455" s="477"/>
      <c r="KKM455" s="477"/>
      <c r="KKR455" s="477"/>
      <c r="KKU455" s="477"/>
      <c r="KKZ455" s="477"/>
      <c r="KLC455" s="477"/>
      <c r="KLH455" s="477"/>
      <c r="KLK455" s="477"/>
      <c r="KLP455" s="477"/>
      <c r="KLS455" s="477"/>
      <c r="KLX455" s="477"/>
      <c r="KMA455" s="477"/>
      <c r="KMF455" s="477"/>
      <c r="KMI455" s="477"/>
      <c r="KMN455" s="477"/>
      <c r="KMQ455" s="477"/>
      <c r="KMV455" s="477"/>
      <c r="KMY455" s="477"/>
      <c r="KND455" s="477"/>
      <c r="KNG455" s="477"/>
      <c r="KNL455" s="477"/>
      <c r="KNO455" s="477"/>
      <c r="KNT455" s="477"/>
      <c r="KNW455" s="477"/>
      <c r="KOB455" s="477"/>
      <c r="KOE455" s="477"/>
      <c r="KOJ455" s="477"/>
      <c r="KOM455" s="477"/>
      <c r="KOR455" s="477"/>
      <c r="KOU455" s="477"/>
      <c r="KOZ455" s="477"/>
      <c r="KPC455" s="477"/>
      <c r="KPH455" s="477"/>
      <c r="KPK455" s="477"/>
      <c r="KPP455" s="477"/>
      <c r="KPS455" s="477"/>
      <c r="KPX455" s="477"/>
      <c r="KQA455" s="477"/>
      <c r="KQF455" s="477"/>
      <c r="KQI455" s="477"/>
      <c r="KQN455" s="477"/>
      <c r="KQQ455" s="477"/>
      <c r="KQV455" s="477"/>
      <c r="KQY455" s="477"/>
      <c r="KRD455" s="477"/>
      <c r="KRG455" s="477"/>
      <c r="KRL455" s="477"/>
      <c r="KRO455" s="477"/>
      <c r="KRT455" s="477"/>
      <c r="KRW455" s="477"/>
      <c r="KSB455" s="477"/>
      <c r="KSE455" s="477"/>
      <c r="KSJ455" s="477"/>
      <c r="KSM455" s="477"/>
      <c r="KSR455" s="477"/>
      <c r="KSU455" s="477"/>
      <c r="KSZ455" s="477"/>
      <c r="KTC455" s="477"/>
      <c r="KTH455" s="477"/>
      <c r="KTK455" s="477"/>
      <c r="KTP455" s="477"/>
      <c r="KTS455" s="477"/>
      <c r="KTX455" s="477"/>
      <c r="KUA455" s="477"/>
      <c r="KUF455" s="477"/>
      <c r="KUI455" s="477"/>
      <c r="KUN455" s="477"/>
      <c r="KUQ455" s="477"/>
      <c r="KUV455" s="477"/>
      <c r="KUY455" s="477"/>
      <c r="KVD455" s="477"/>
      <c r="KVG455" s="477"/>
      <c r="KVL455" s="477"/>
      <c r="KVO455" s="477"/>
      <c r="KVT455" s="477"/>
      <c r="KVW455" s="477"/>
      <c r="KWB455" s="477"/>
      <c r="KWE455" s="477"/>
      <c r="KWJ455" s="477"/>
      <c r="KWM455" s="477"/>
      <c r="KWR455" s="477"/>
      <c r="KWU455" s="477"/>
      <c r="KWZ455" s="477"/>
      <c r="KXC455" s="477"/>
      <c r="KXH455" s="477"/>
      <c r="KXK455" s="477"/>
      <c r="KXP455" s="477"/>
      <c r="KXS455" s="477"/>
      <c r="KXX455" s="477"/>
      <c r="KYA455" s="477"/>
      <c r="KYF455" s="477"/>
      <c r="KYI455" s="477"/>
      <c r="KYN455" s="477"/>
      <c r="KYQ455" s="477"/>
      <c r="KYV455" s="477"/>
      <c r="KYY455" s="477"/>
      <c r="KZD455" s="477"/>
      <c r="KZG455" s="477"/>
      <c r="KZL455" s="477"/>
      <c r="KZO455" s="477"/>
      <c r="KZT455" s="477"/>
      <c r="KZW455" s="477"/>
      <c r="LAB455" s="477"/>
      <c r="LAE455" s="477"/>
      <c r="LAJ455" s="477"/>
      <c r="LAM455" s="477"/>
      <c r="LAR455" s="477"/>
      <c r="LAU455" s="477"/>
      <c r="LAZ455" s="477"/>
      <c r="LBC455" s="477"/>
      <c r="LBH455" s="477"/>
      <c r="LBK455" s="477"/>
      <c r="LBP455" s="477"/>
      <c r="LBS455" s="477"/>
      <c r="LBX455" s="477"/>
      <c r="LCA455" s="477"/>
      <c r="LCF455" s="477"/>
      <c r="LCI455" s="477"/>
      <c r="LCN455" s="477"/>
      <c r="LCQ455" s="477"/>
      <c r="LCV455" s="477"/>
      <c r="LCY455" s="477"/>
      <c r="LDD455" s="477"/>
      <c r="LDG455" s="477"/>
      <c r="LDL455" s="477"/>
      <c r="LDO455" s="477"/>
      <c r="LDT455" s="477"/>
      <c r="LDW455" s="477"/>
      <c r="LEB455" s="477"/>
      <c r="LEE455" s="477"/>
      <c r="LEJ455" s="477"/>
      <c r="LEM455" s="477"/>
      <c r="LER455" s="477"/>
      <c r="LEU455" s="477"/>
      <c r="LEZ455" s="477"/>
      <c r="LFC455" s="477"/>
      <c r="LFH455" s="477"/>
      <c r="LFK455" s="477"/>
      <c r="LFP455" s="477"/>
      <c r="LFS455" s="477"/>
      <c r="LFX455" s="477"/>
      <c r="LGA455" s="477"/>
      <c r="LGF455" s="477"/>
      <c r="LGI455" s="477"/>
      <c r="LGN455" s="477"/>
      <c r="LGQ455" s="477"/>
      <c r="LGV455" s="477"/>
      <c r="LGY455" s="477"/>
      <c r="LHD455" s="477"/>
      <c r="LHG455" s="477"/>
      <c r="LHL455" s="477"/>
      <c r="LHO455" s="477"/>
      <c r="LHT455" s="477"/>
      <c r="LHW455" s="477"/>
      <c r="LIB455" s="477"/>
      <c r="LIE455" s="477"/>
      <c r="LIJ455" s="477"/>
      <c r="LIM455" s="477"/>
      <c r="LIR455" s="477"/>
      <c r="LIU455" s="477"/>
      <c r="LIZ455" s="477"/>
      <c r="LJC455" s="477"/>
      <c r="LJH455" s="477"/>
      <c r="LJK455" s="477"/>
      <c r="LJP455" s="477"/>
      <c r="LJS455" s="477"/>
      <c r="LJX455" s="477"/>
      <c r="LKA455" s="477"/>
      <c r="LKF455" s="477"/>
      <c r="LKI455" s="477"/>
      <c r="LKN455" s="477"/>
      <c r="LKQ455" s="477"/>
      <c r="LKV455" s="477"/>
      <c r="LKY455" s="477"/>
      <c r="LLD455" s="477"/>
      <c r="LLG455" s="477"/>
      <c r="LLL455" s="477"/>
      <c r="LLO455" s="477"/>
      <c r="LLT455" s="477"/>
      <c r="LLW455" s="477"/>
      <c r="LMB455" s="477"/>
      <c r="LME455" s="477"/>
      <c r="LMJ455" s="477"/>
      <c r="LMM455" s="477"/>
      <c r="LMR455" s="477"/>
      <c r="LMU455" s="477"/>
      <c r="LMZ455" s="477"/>
      <c r="LNC455" s="477"/>
      <c r="LNH455" s="477"/>
      <c r="LNK455" s="477"/>
      <c r="LNP455" s="477"/>
      <c r="LNS455" s="477"/>
      <c r="LNX455" s="477"/>
      <c r="LOA455" s="477"/>
      <c r="LOF455" s="477"/>
      <c r="LOI455" s="477"/>
      <c r="LON455" s="477"/>
      <c r="LOQ455" s="477"/>
      <c r="LOV455" s="477"/>
      <c r="LOY455" s="477"/>
      <c r="LPD455" s="477"/>
      <c r="LPG455" s="477"/>
      <c r="LPL455" s="477"/>
      <c r="LPO455" s="477"/>
      <c r="LPT455" s="477"/>
      <c r="LPW455" s="477"/>
      <c r="LQB455" s="477"/>
      <c r="LQE455" s="477"/>
      <c r="LQJ455" s="477"/>
      <c r="LQM455" s="477"/>
      <c r="LQR455" s="477"/>
      <c r="LQU455" s="477"/>
      <c r="LQZ455" s="477"/>
      <c r="LRC455" s="477"/>
      <c r="LRH455" s="477"/>
      <c r="LRK455" s="477"/>
      <c r="LRP455" s="477"/>
      <c r="LRS455" s="477"/>
      <c r="LRX455" s="477"/>
      <c r="LSA455" s="477"/>
      <c r="LSF455" s="477"/>
      <c r="LSI455" s="477"/>
      <c r="LSN455" s="477"/>
      <c r="LSQ455" s="477"/>
      <c r="LSV455" s="477"/>
      <c r="LSY455" s="477"/>
      <c r="LTD455" s="477"/>
      <c r="LTG455" s="477"/>
      <c r="LTL455" s="477"/>
      <c r="LTO455" s="477"/>
      <c r="LTT455" s="477"/>
      <c r="LTW455" s="477"/>
      <c r="LUB455" s="477"/>
      <c r="LUE455" s="477"/>
      <c r="LUJ455" s="477"/>
      <c r="LUM455" s="477"/>
      <c r="LUR455" s="477"/>
      <c r="LUU455" s="477"/>
      <c r="LUZ455" s="477"/>
      <c r="LVC455" s="477"/>
      <c r="LVH455" s="477"/>
      <c r="LVK455" s="477"/>
      <c r="LVP455" s="477"/>
      <c r="LVS455" s="477"/>
      <c r="LVX455" s="477"/>
      <c r="LWA455" s="477"/>
      <c r="LWF455" s="477"/>
      <c r="LWI455" s="477"/>
      <c r="LWN455" s="477"/>
      <c r="LWQ455" s="477"/>
      <c r="LWV455" s="477"/>
      <c r="LWY455" s="477"/>
      <c r="LXD455" s="477"/>
      <c r="LXG455" s="477"/>
      <c r="LXL455" s="477"/>
      <c r="LXO455" s="477"/>
      <c r="LXT455" s="477"/>
      <c r="LXW455" s="477"/>
      <c r="LYB455" s="477"/>
      <c r="LYE455" s="477"/>
      <c r="LYJ455" s="477"/>
      <c r="LYM455" s="477"/>
      <c r="LYR455" s="477"/>
      <c r="LYU455" s="477"/>
      <c r="LYZ455" s="477"/>
      <c r="LZC455" s="477"/>
      <c r="LZH455" s="477"/>
      <c r="LZK455" s="477"/>
      <c r="LZP455" s="477"/>
      <c r="LZS455" s="477"/>
      <c r="LZX455" s="477"/>
      <c r="MAA455" s="477"/>
      <c r="MAF455" s="477"/>
      <c r="MAI455" s="477"/>
      <c r="MAN455" s="477"/>
      <c r="MAQ455" s="477"/>
      <c r="MAV455" s="477"/>
      <c r="MAY455" s="477"/>
      <c r="MBD455" s="477"/>
      <c r="MBG455" s="477"/>
      <c r="MBL455" s="477"/>
      <c r="MBO455" s="477"/>
      <c r="MBT455" s="477"/>
      <c r="MBW455" s="477"/>
      <c r="MCB455" s="477"/>
      <c r="MCE455" s="477"/>
      <c r="MCJ455" s="477"/>
      <c r="MCM455" s="477"/>
      <c r="MCR455" s="477"/>
      <c r="MCU455" s="477"/>
      <c r="MCZ455" s="477"/>
      <c r="MDC455" s="477"/>
      <c r="MDH455" s="477"/>
      <c r="MDK455" s="477"/>
      <c r="MDP455" s="477"/>
      <c r="MDS455" s="477"/>
      <c r="MDX455" s="477"/>
      <c r="MEA455" s="477"/>
      <c r="MEF455" s="477"/>
      <c r="MEI455" s="477"/>
      <c r="MEN455" s="477"/>
      <c r="MEQ455" s="477"/>
      <c r="MEV455" s="477"/>
      <c r="MEY455" s="477"/>
      <c r="MFD455" s="477"/>
      <c r="MFG455" s="477"/>
      <c r="MFL455" s="477"/>
      <c r="MFO455" s="477"/>
      <c r="MFT455" s="477"/>
      <c r="MFW455" s="477"/>
      <c r="MGB455" s="477"/>
      <c r="MGE455" s="477"/>
      <c r="MGJ455" s="477"/>
      <c r="MGM455" s="477"/>
      <c r="MGR455" s="477"/>
      <c r="MGU455" s="477"/>
      <c r="MGZ455" s="477"/>
      <c r="MHC455" s="477"/>
      <c r="MHH455" s="477"/>
      <c r="MHK455" s="477"/>
      <c r="MHP455" s="477"/>
      <c r="MHS455" s="477"/>
      <c r="MHX455" s="477"/>
      <c r="MIA455" s="477"/>
      <c r="MIF455" s="477"/>
      <c r="MII455" s="477"/>
      <c r="MIN455" s="477"/>
      <c r="MIQ455" s="477"/>
      <c r="MIV455" s="477"/>
      <c r="MIY455" s="477"/>
      <c r="MJD455" s="477"/>
      <c r="MJG455" s="477"/>
      <c r="MJL455" s="477"/>
      <c r="MJO455" s="477"/>
      <c r="MJT455" s="477"/>
      <c r="MJW455" s="477"/>
      <c r="MKB455" s="477"/>
      <c r="MKE455" s="477"/>
      <c r="MKJ455" s="477"/>
      <c r="MKM455" s="477"/>
      <c r="MKR455" s="477"/>
      <c r="MKU455" s="477"/>
      <c r="MKZ455" s="477"/>
      <c r="MLC455" s="477"/>
      <c r="MLH455" s="477"/>
      <c r="MLK455" s="477"/>
      <c r="MLP455" s="477"/>
      <c r="MLS455" s="477"/>
      <c r="MLX455" s="477"/>
      <c r="MMA455" s="477"/>
      <c r="MMF455" s="477"/>
      <c r="MMI455" s="477"/>
      <c r="MMN455" s="477"/>
      <c r="MMQ455" s="477"/>
      <c r="MMV455" s="477"/>
      <c r="MMY455" s="477"/>
      <c r="MND455" s="477"/>
      <c r="MNG455" s="477"/>
      <c r="MNL455" s="477"/>
      <c r="MNO455" s="477"/>
      <c r="MNT455" s="477"/>
      <c r="MNW455" s="477"/>
      <c r="MOB455" s="477"/>
      <c r="MOE455" s="477"/>
      <c r="MOJ455" s="477"/>
      <c r="MOM455" s="477"/>
      <c r="MOR455" s="477"/>
      <c r="MOU455" s="477"/>
      <c r="MOZ455" s="477"/>
      <c r="MPC455" s="477"/>
      <c r="MPH455" s="477"/>
      <c r="MPK455" s="477"/>
      <c r="MPP455" s="477"/>
      <c r="MPS455" s="477"/>
      <c r="MPX455" s="477"/>
      <c r="MQA455" s="477"/>
      <c r="MQF455" s="477"/>
      <c r="MQI455" s="477"/>
      <c r="MQN455" s="477"/>
      <c r="MQQ455" s="477"/>
      <c r="MQV455" s="477"/>
      <c r="MQY455" s="477"/>
      <c r="MRD455" s="477"/>
      <c r="MRG455" s="477"/>
      <c r="MRL455" s="477"/>
      <c r="MRO455" s="477"/>
      <c r="MRT455" s="477"/>
      <c r="MRW455" s="477"/>
      <c r="MSB455" s="477"/>
      <c r="MSE455" s="477"/>
      <c r="MSJ455" s="477"/>
      <c r="MSM455" s="477"/>
      <c r="MSR455" s="477"/>
      <c r="MSU455" s="477"/>
      <c r="MSZ455" s="477"/>
      <c r="MTC455" s="477"/>
      <c r="MTH455" s="477"/>
      <c r="MTK455" s="477"/>
      <c r="MTP455" s="477"/>
      <c r="MTS455" s="477"/>
      <c r="MTX455" s="477"/>
      <c r="MUA455" s="477"/>
      <c r="MUF455" s="477"/>
      <c r="MUI455" s="477"/>
      <c r="MUN455" s="477"/>
      <c r="MUQ455" s="477"/>
      <c r="MUV455" s="477"/>
      <c r="MUY455" s="477"/>
      <c r="MVD455" s="477"/>
      <c r="MVG455" s="477"/>
      <c r="MVL455" s="477"/>
      <c r="MVO455" s="477"/>
      <c r="MVT455" s="477"/>
      <c r="MVW455" s="477"/>
      <c r="MWB455" s="477"/>
      <c r="MWE455" s="477"/>
      <c r="MWJ455" s="477"/>
      <c r="MWM455" s="477"/>
      <c r="MWR455" s="477"/>
      <c r="MWU455" s="477"/>
      <c r="MWZ455" s="477"/>
      <c r="MXC455" s="477"/>
      <c r="MXH455" s="477"/>
      <c r="MXK455" s="477"/>
      <c r="MXP455" s="477"/>
      <c r="MXS455" s="477"/>
      <c r="MXX455" s="477"/>
      <c r="MYA455" s="477"/>
      <c r="MYF455" s="477"/>
      <c r="MYI455" s="477"/>
      <c r="MYN455" s="477"/>
      <c r="MYQ455" s="477"/>
      <c r="MYV455" s="477"/>
      <c r="MYY455" s="477"/>
      <c r="MZD455" s="477"/>
      <c r="MZG455" s="477"/>
      <c r="MZL455" s="477"/>
      <c r="MZO455" s="477"/>
      <c r="MZT455" s="477"/>
      <c r="MZW455" s="477"/>
      <c r="NAB455" s="477"/>
      <c r="NAE455" s="477"/>
      <c r="NAJ455" s="477"/>
      <c r="NAM455" s="477"/>
      <c r="NAR455" s="477"/>
      <c r="NAU455" s="477"/>
      <c r="NAZ455" s="477"/>
      <c r="NBC455" s="477"/>
      <c r="NBH455" s="477"/>
      <c r="NBK455" s="477"/>
      <c r="NBP455" s="477"/>
      <c r="NBS455" s="477"/>
      <c r="NBX455" s="477"/>
      <c r="NCA455" s="477"/>
      <c r="NCF455" s="477"/>
      <c r="NCI455" s="477"/>
      <c r="NCN455" s="477"/>
      <c r="NCQ455" s="477"/>
      <c r="NCV455" s="477"/>
      <c r="NCY455" s="477"/>
      <c r="NDD455" s="477"/>
      <c r="NDG455" s="477"/>
      <c r="NDL455" s="477"/>
      <c r="NDO455" s="477"/>
      <c r="NDT455" s="477"/>
      <c r="NDW455" s="477"/>
      <c r="NEB455" s="477"/>
      <c r="NEE455" s="477"/>
      <c r="NEJ455" s="477"/>
      <c r="NEM455" s="477"/>
      <c r="NER455" s="477"/>
      <c r="NEU455" s="477"/>
      <c r="NEZ455" s="477"/>
      <c r="NFC455" s="477"/>
      <c r="NFH455" s="477"/>
      <c r="NFK455" s="477"/>
      <c r="NFP455" s="477"/>
      <c r="NFS455" s="477"/>
      <c r="NFX455" s="477"/>
      <c r="NGA455" s="477"/>
      <c r="NGF455" s="477"/>
      <c r="NGI455" s="477"/>
      <c r="NGN455" s="477"/>
      <c r="NGQ455" s="477"/>
      <c r="NGV455" s="477"/>
      <c r="NGY455" s="477"/>
      <c r="NHD455" s="477"/>
      <c r="NHG455" s="477"/>
      <c r="NHL455" s="477"/>
      <c r="NHO455" s="477"/>
      <c r="NHT455" s="477"/>
      <c r="NHW455" s="477"/>
      <c r="NIB455" s="477"/>
      <c r="NIE455" s="477"/>
      <c r="NIJ455" s="477"/>
      <c r="NIM455" s="477"/>
      <c r="NIR455" s="477"/>
      <c r="NIU455" s="477"/>
      <c r="NIZ455" s="477"/>
      <c r="NJC455" s="477"/>
      <c r="NJH455" s="477"/>
      <c r="NJK455" s="477"/>
      <c r="NJP455" s="477"/>
      <c r="NJS455" s="477"/>
      <c r="NJX455" s="477"/>
      <c r="NKA455" s="477"/>
      <c r="NKF455" s="477"/>
      <c r="NKI455" s="477"/>
      <c r="NKN455" s="477"/>
      <c r="NKQ455" s="477"/>
      <c r="NKV455" s="477"/>
      <c r="NKY455" s="477"/>
      <c r="NLD455" s="477"/>
      <c r="NLG455" s="477"/>
      <c r="NLL455" s="477"/>
      <c r="NLO455" s="477"/>
      <c r="NLT455" s="477"/>
      <c r="NLW455" s="477"/>
      <c r="NMB455" s="477"/>
      <c r="NME455" s="477"/>
      <c r="NMJ455" s="477"/>
      <c r="NMM455" s="477"/>
      <c r="NMR455" s="477"/>
      <c r="NMU455" s="477"/>
      <c r="NMZ455" s="477"/>
      <c r="NNC455" s="477"/>
      <c r="NNH455" s="477"/>
      <c r="NNK455" s="477"/>
      <c r="NNP455" s="477"/>
      <c r="NNS455" s="477"/>
      <c r="NNX455" s="477"/>
      <c r="NOA455" s="477"/>
      <c r="NOF455" s="477"/>
      <c r="NOI455" s="477"/>
      <c r="NON455" s="477"/>
      <c r="NOQ455" s="477"/>
      <c r="NOV455" s="477"/>
      <c r="NOY455" s="477"/>
      <c r="NPD455" s="477"/>
      <c r="NPG455" s="477"/>
      <c r="NPL455" s="477"/>
      <c r="NPO455" s="477"/>
      <c r="NPT455" s="477"/>
      <c r="NPW455" s="477"/>
      <c r="NQB455" s="477"/>
      <c r="NQE455" s="477"/>
      <c r="NQJ455" s="477"/>
      <c r="NQM455" s="477"/>
      <c r="NQR455" s="477"/>
      <c r="NQU455" s="477"/>
      <c r="NQZ455" s="477"/>
      <c r="NRC455" s="477"/>
      <c r="NRH455" s="477"/>
      <c r="NRK455" s="477"/>
      <c r="NRP455" s="477"/>
      <c r="NRS455" s="477"/>
      <c r="NRX455" s="477"/>
      <c r="NSA455" s="477"/>
      <c r="NSF455" s="477"/>
      <c r="NSI455" s="477"/>
      <c r="NSN455" s="477"/>
      <c r="NSQ455" s="477"/>
      <c r="NSV455" s="477"/>
      <c r="NSY455" s="477"/>
      <c r="NTD455" s="477"/>
      <c r="NTG455" s="477"/>
      <c r="NTL455" s="477"/>
      <c r="NTO455" s="477"/>
      <c r="NTT455" s="477"/>
      <c r="NTW455" s="477"/>
      <c r="NUB455" s="477"/>
      <c r="NUE455" s="477"/>
      <c r="NUJ455" s="477"/>
      <c r="NUM455" s="477"/>
      <c r="NUR455" s="477"/>
      <c r="NUU455" s="477"/>
      <c r="NUZ455" s="477"/>
      <c r="NVC455" s="477"/>
      <c r="NVH455" s="477"/>
      <c r="NVK455" s="477"/>
      <c r="NVP455" s="477"/>
      <c r="NVS455" s="477"/>
      <c r="NVX455" s="477"/>
      <c r="NWA455" s="477"/>
      <c r="NWF455" s="477"/>
      <c r="NWI455" s="477"/>
      <c r="NWN455" s="477"/>
      <c r="NWQ455" s="477"/>
      <c r="NWV455" s="477"/>
      <c r="NWY455" s="477"/>
      <c r="NXD455" s="477"/>
      <c r="NXG455" s="477"/>
      <c r="NXL455" s="477"/>
      <c r="NXO455" s="477"/>
      <c r="NXT455" s="477"/>
      <c r="NXW455" s="477"/>
      <c r="NYB455" s="477"/>
      <c r="NYE455" s="477"/>
      <c r="NYJ455" s="477"/>
      <c r="NYM455" s="477"/>
      <c r="NYR455" s="477"/>
      <c r="NYU455" s="477"/>
      <c r="NYZ455" s="477"/>
      <c r="NZC455" s="477"/>
      <c r="NZH455" s="477"/>
      <c r="NZK455" s="477"/>
      <c r="NZP455" s="477"/>
      <c r="NZS455" s="477"/>
      <c r="NZX455" s="477"/>
      <c r="OAA455" s="477"/>
      <c r="OAF455" s="477"/>
      <c r="OAI455" s="477"/>
      <c r="OAN455" s="477"/>
      <c r="OAQ455" s="477"/>
      <c r="OAV455" s="477"/>
      <c r="OAY455" s="477"/>
      <c r="OBD455" s="477"/>
      <c r="OBG455" s="477"/>
      <c r="OBL455" s="477"/>
      <c r="OBO455" s="477"/>
      <c r="OBT455" s="477"/>
      <c r="OBW455" s="477"/>
      <c r="OCB455" s="477"/>
      <c r="OCE455" s="477"/>
      <c r="OCJ455" s="477"/>
      <c r="OCM455" s="477"/>
      <c r="OCR455" s="477"/>
      <c r="OCU455" s="477"/>
      <c r="OCZ455" s="477"/>
      <c r="ODC455" s="477"/>
      <c r="ODH455" s="477"/>
      <c r="ODK455" s="477"/>
      <c r="ODP455" s="477"/>
      <c r="ODS455" s="477"/>
      <c r="ODX455" s="477"/>
      <c r="OEA455" s="477"/>
      <c r="OEF455" s="477"/>
      <c r="OEI455" s="477"/>
      <c r="OEN455" s="477"/>
      <c r="OEQ455" s="477"/>
      <c r="OEV455" s="477"/>
      <c r="OEY455" s="477"/>
      <c r="OFD455" s="477"/>
      <c r="OFG455" s="477"/>
      <c r="OFL455" s="477"/>
      <c r="OFO455" s="477"/>
      <c r="OFT455" s="477"/>
      <c r="OFW455" s="477"/>
      <c r="OGB455" s="477"/>
      <c r="OGE455" s="477"/>
      <c r="OGJ455" s="477"/>
      <c r="OGM455" s="477"/>
      <c r="OGR455" s="477"/>
      <c r="OGU455" s="477"/>
      <c r="OGZ455" s="477"/>
      <c r="OHC455" s="477"/>
      <c r="OHH455" s="477"/>
      <c r="OHK455" s="477"/>
      <c r="OHP455" s="477"/>
      <c r="OHS455" s="477"/>
      <c r="OHX455" s="477"/>
      <c r="OIA455" s="477"/>
      <c r="OIF455" s="477"/>
      <c r="OII455" s="477"/>
      <c r="OIN455" s="477"/>
      <c r="OIQ455" s="477"/>
      <c r="OIV455" s="477"/>
      <c r="OIY455" s="477"/>
      <c r="OJD455" s="477"/>
      <c r="OJG455" s="477"/>
      <c r="OJL455" s="477"/>
      <c r="OJO455" s="477"/>
      <c r="OJT455" s="477"/>
      <c r="OJW455" s="477"/>
      <c r="OKB455" s="477"/>
      <c r="OKE455" s="477"/>
      <c r="OKJ455" s="477"/>
      <c r="OKM455" s="477"/>
      <c r="OKR455" s="477"/>
      <c r="OKU455" s="477"/>
      <c r="OKZ455" s="477"/>
      <c r="OLC455" s="477"/>
      <c r="OLH455" s="477"/>
      <c r="OLK455" s="477"/>
      <c r="OLP455" s="477"/>
      <c r="OLS455" s="477"/>
      <c r="OLX455" s="477"/>
      <c r="OMA455" s="477"/>
      <c r="OMF455" s="477"/>
      <c r="OMI455" s="477"/>
      <c r="OMN455" s="477"/>
      <c r="OMQ455" s="477"/>
      <c r="OMV455" s="477"/>
      <c r="OMY455" s="477"/>
      <c r="OND455" s="477"/>
      <c r="ONG455" s="477"/>
      <c r="ONL455" s="477"/>
      <c r="ONO455" s="477"/>
      <c r="ONT455" s="477"/>
      <c r="ONW455" s="477"/>
      <c r="OOB455" s="477"/>
      <c r="OOE455" s="477"/>
      <c r="OOJ455" s="477"/>
      <c r="OOM455" s="477"/>
      <c r="OOR455" s="477"/>
      <c r="OOU455" s="477"/>
      <c r="OOZ455" s="477"/>
      <c r="OPC455" s="477"/>
      <c r="OPH455" s="477"/>
      <c r="OPK455" s="477"/>
      <c r="OPP455" s="477"/>
      <c r="OPS455" s="477"/>
      <c r="OPX455" s="477"/>
      <c r="OQA455" s="477"/>
      <c r="OQF455" s="477"/>
      <c r="OQI455" s="477"/>
      <c r="OQN455" s="477"/>
      <c r="OQQ455" s="477"/>
      <c r="OQV455" s="477"/>
      <c r="OQY455" s="477"/>
      <c r="ORD455" s="477"/>
      <c r="ORG455" s="477"/>
      <c r="ORL455" s="477"/>
      <c r="ORO455" s="477"/>
      <c r="ORT455" s="477"/>
      <c r="ORW455" s="477"/>
      <c r="OSB455" s="477"/>
      <c r="OSE455" s="477"/>
      <c r="OSJ455" s="477"/>
      <c r="OSM455" s="477"/>
      <c r="OSR455" s="477"/>
      <c r="OSU455" s="477"/>
      <c r="OSZ455" s="477"/>
      <c r="OTC455" s="477"/>
      <c r="OTH455" s="477"/>
      <c r="OTK455" s="477"/>
      <c r="OTP455" s="477"/>
      <c r="OTS455" s="477"/>
      <c r="OTX455" s="477"/>
      <c r="OUA455" s="477"/>
      <c r="OUF455" s="477"/>
      <c r="OUI455" s="477"/>
      <c r="OUN455" s="477"/>
      <c r="OUQ455" s="477"/>
      <c r="OUV455" s="477"/>
      <c r="OUY455" s="477"/>
      <c r="OVD455" s="477"/>
      <c r="OVG455" s="477"/>
      <c r="OVL455" s="477"/>
      <c r="OVO455" s="477"/>
      <c r="OVT455" s="477"/>
      <c r="OVW455" s="477"/>
      <c r="OWB455" s="477"/>
      <c r="OWE455" s="477"/>
      <c r="OWJ455" s="477"/>
      <c r="OWM455" s="477"/>
      <c r="OWR455" s="477"/>
      <c r="OWU455" s="477"/>
      <c r="OWZ455" s="477"/>
      <c r="OXC455" s="477"/>
      <c r="OXH455" s="477"/>
      <c r="OXK455" s="477"/>
      <c r="OXP455" s="477"/>
      <c r="OXS455" s="477"/>
      <c r="OXX455" s="477"/>
      <c r="OYA455" s="477"/>
      <c r="OYF455" s="477"/>
      <c r="OYI455" s="477"/>
      <c r="OYN455" s="477"/>
      <c r="OYQ455" s="477"/>
      <c r="OYV455" s="477"/>
      <c r="OYY455" s="477"/>
      <c r="OZD455" s="477"/>
      <c r="OZG455" s="477"/>
      <c r="OZL455" s="477"/>
      <c r="OZO455" s="477"/>
      <c r="OZT455" s="477"/>
      <c r="OZW455" s="477"/>
      <c r="PAB455" s="477"/>
      <c r="PAE455" s="477"/>
      <c r="PAJ455" s="477"/>
      <c r="PAM455" s="477"/>
      <c r="PAR455" s="477"/>
      <c r="PAU455" s="477"/>
      <c r="PAZ455" s="477"/>
      <c r="PBC455" s="477"/>
      <c r="PBH455" s="477"/>
      <c r="PBK455" s="477"/>
      <c r="PBP455" s="477"/>
      <c r="PBS455" s="477"/>
      <c r="PBX455" s="477"/>
      <c r="PCA455" s="477"/>
      <c r="PCF455" s="477"/>
      <c r="PCI455" s="477"/>
      <c r="PCN455" s="477"/>
      <c r="PCQ455" s="477"/>
      <c r="PCV455" s="477"/>
      <c r="PCY455" s="477"/>
      <c r="PDD455" s="477"/>
      <c r="PDG455" s="477"/>
      <c r="PDL455" s="477"/>
      <c r="PDO455" s="477"/>
      <c r="PDT455" s="477"/>
      <c r="PDW455" s="477"/>
      <c r="PEB455" s="477"/>
      <c r="PEE455" s="477"/>
      <c r="PEJ455" s="477"/>
      <c r="PEM455" s="477"/>
      <c r="PER455" s="477"/>
      <c r="PEU455" s="477"/>
      <c r="PEZ455" s="477"/>
      <c r="PFC455" s="477"/>
      <c r="PFH455" s="477"/>
      <c r="PFK455" s="477"/>
      <c r="PFP455" s="477"/>
      <c r="PFS455" s="477"/>
      <c r="PFX455" s="477"/>
      <c r="PGA455" s="477"/>
      <c r="PGF455" s="477"/>
      <c r="PGI455" s="477"/>
      <c r="PGN455" s="477"/>
      <c r="PGQ455" s="477"/>
      <c r="PGV455" s="477"/>
      <c r="PGY455" s="477"/>
      <c r="PHD455" s="477"/>
      <c r="PHG455" s="477"/>
      <c r="PHL455" s="477"/>
      <c r="PHO455" s="477"/>
      <c r="PHT455" s="477"/>
      <c r="PHW455" s="477"/>
      <c r="PIB455" s="477"/>
      <c r="PIE455" s="477"/>
      <c r="PIJ455" s="477"/>
      <c r="PIM455" s="477"/>
      <c r="PIR455" s="477"/>
      <c r="PIU455" s="477"/>
      <c r="PIZ455" s="477"/>
      <c r="PJC455" s="477"/>
      <c r="PJH455" s="477"/>
      <c r="PJK455" s="477"/>
      <c r="PJP455" s="477"/>
      <c r="PJS455" s="477"/>
      <c r="PJX455" s="477"/>
      <c r="PKA455" s="477"/>
      <c r="PKF455" s="477"/>
      <c r="PKI455" s="477"/>
      <c r="PKN455" s="477"/>
      <c r="PKQ455" s="477"/>
      <c r="PKV455" s="477"/>
      <c r="PKY455" s="477"/>
      <c r="PLD455" s="477"/>
      <c r="PLG455" s="477"/>
      <c r="PLL455" s="477"/>
      <c r="PLO455" s="477"/>
      <c r="PLT455" s="477"/>
      <c r="PLW455" s="477"/>
      <c r="PMB455" s="477"/>
      <c r="PME455" s="477"/>
      <c r="PMJ455" s="477"/>
      <c r="PMM455" s="477"/>
      <c r="PMR455" s="477"/>
      <c r="PMU455" s="477"/>
      <c r="PMZ455" s="477"/>
      <c r="PNC455" s="477"/>
      <c r="PNH455" s="477"/>
      <c r="PNK455" s="477"/>
      <c r="PNP455" s="477"/>
      <c r="PNS455" s="477"/>
      <c r="PNX455" s="477"/>
      <c r="POA455" s="477"/>
      <c r="POF455" s="477"/>
      <c r="POI455" s="477"/>
      <c r="PON455" s="477"/>
      <c r="POQ455" s="477"/>
      <c r="POV455" s="477"/>
      <c r="POY455" s="477"/>
      <c r="PPD455" s="477"/>
      <c r="PPG455" s="477"/>
      <c r="PPL455" s="477"/>
      <c r="PPO455" s="477"/>
      <c r="PPT455" s="477"/>
      <c r="PPW455" s="477"/>
      <c r="PQB455" s="477"/>
      <c r="PQE455" s="477"/>
      <c r="PQJ455" s="477"/>
      <c r="PQM455" s="477"/>
      <c r="PQR455" s="477"/>
      <c r="PQU455" s="477"/>
      <c r="PQZ455" s="477"/>
      <c r="PRC455" s="477"/>
      <c r="PRH455" s="477"/>
      <c r="PRK455" s="477"/>
      <c r="PRP455" s="477"/>
      <c r="PRS455" s="477"/>
      <c r="PRX455" s="477"/>
      <c r="PSA455" s="477"/>
      <c r="PSF455" s="477"/>
      <c r="PSI455" s="477"/>
      <c r="PSN455" s="477"/>
      <c r="PSQ455" s="477"/>
      <c r="PSV455" s="477"/>
      <c r="PSY455" s="477"/>
      <c r="PTD455" s="477"/>
      <c r="PTG455" s="477"/>
      <c r="PTL455" s="477"/>
      <c r="PTO455" s="477"/>
      <c r="PTT455" s="477"/>
      <c r="PTW455" s="477"/>
      <c r="PUB455" s="477"/>
      <c r="PUE455" s="477"/>
      <c r="PUJ455" s="477"/>
      <c r="PUM455" s="477"/>
      <c r="PUR455" s="477"/>
      <c r="PUU455" s="477"/>
      <c r="PUZ455" s="477"/>
      <c r="PVC455" s="477"/>
      <c r="PVH455" s="477"/>
      <c r="PVK455" s="477"/>
      <c r="PVP455" s="477"/>
      <c r="PVS455" s="477"/>
      <c r="PVX455" s="477"/>
      <c r="PWA455" s="477"/>
      <c r="PWF455" s="477"/>
      <c r="PWI455" s="477"/>
      <c r="PWN455" s="477"/>
      <c r="PWQ455" s="477"/>
      <c r="PWV455" s="477"/>
      <c r="PWY455" s="477"/>
      <c r="PXD455" s="477"/>
      <c r="PXG455" s="477"/>
      <c r="PXL455" s="477"/>
      <c r="PXO455" s="477"/>
      <c r="PXT455" s="477"/>
      <c r="PXW455" s="477"/>
      <c r="PYB455" s="477"/>
      <c r="PYE455" s="477"/>
      <c r="PYJ455" s="477"/>
      <c r="PYM455" s="477"/>
      <c r="PYR455" s="477"/>
      <c r="PYU455" s="477"/>
      <c r="PYZ455" s="477"/>
      <c r="PZC455" s="477"/>
      <c r="PZH455" s="477"/>
      <c r="PZK455" s="477"/>
      <c r="PZP455" s="477"/>
      <c r="PZS455" s="477"/>
      <c r="PZX455" s="477"/>
      <c r="QAA455" s="477"/>
      <c r="QAF455" s="477"/>
      <c r="QAI455" s="477"/>
      <c r="QAN455" s="477"/>
      <c r="QAQ455" s="477"/>
      <c r="QAV455" s="477"/>
      <c r="QAY455" s="477"/>
      <c r="QBD455" s="477"/>
      <c r="QBG455" s="477"/>
      <c r="QBL455" s="477"/>
      <c r="QBO455" s="477"/>
      <c r="QBT455" s="477"/>
      <c r="QBW455" s="477"/>
      <c r="QCB455" s="477"/>
      <c r="QCE455" s="477"/>
      <c r="QCJ455" s="477"/>
      <c r="QCM455" s="477"/>
      <c r="QCR455" s="477"/>
      <c r="QCU455" s="477"/>
      <c r="QCZ455" s="477"/>
      <c r="QDC455" s="477"/>
      <c r="QDH455" s="477"/>
      <c r="QDK455" s="477"/>
      <c r="QDP455" s="477"/>
      <c r="QDS455" s="477"/>
      <c r="QDX455" s="477"/>
      <c r="QEA455" s="477"/>
      <c r="QEF455" s="477"/>
      <c r="QEI455" s="477"/>
      <c r="QEN455" s="477"/>
      <c r="QEQ455" s="477"/>
      <c r="QEV455" s="477"/>
      <c r="QEY455" s="477"/>
      <c r="QFD455" s="477"/>
      <c r="QFG455" s="477"/>
      <c r="QFL455" s="477"/>
      <c r="QFO455" s="477"/>
      <c r="QFT455" s="477"/>
      <c r="QFW455" s="477"/>
      <c r="QGB455" s="477"/>
      <c r="QGE455" s="477"/>
      <c r="QGJ455" s="477"/>
      <c r="QGM455" s="477"/>
      <c r="QGR455" s="477"/>
      <c r="QGU455" s="477"/>
      <c r="QGZ455" s="477"/>
      <c r="QHC455" s="477"/>
      <c r="QHH455" s="477"/>
      <c r="QHK455" s="477"/>
      <c r="QHP455" s="477"/>
      <c r="QHS455" s="477"/>
      <c r="QHX455" s="477"/>
      <c r="QIA455" s="477"/>
      <c r="QIF455" s="477"/>
      <c r="QII455" s="477"/>
      <c r="QIN455" s="477"/>
      <c r="QIQ455" s="477"/>
      <c r="QIV455" s="477"/>
      <c r="QIY455" s="477"/>
      <c r="QJD455" s="477"/>
      <c r="QJG455" s="477"/>
      <c r="QJL455" s="477"/>
      <c r="QJO455" s="477"/>
      <c r="QJT455" s="477"/>
      <c r="QJW455" s="477"/>
      <c r="QKB455" s="477"/>
      <c r="QKE455" s="477"/>
      <c r="QKJ455" s="477"/>
      <c r="QKM455" s="477"/>
      <c r="QKR455" s="477"/>
      <c r="QKU455" s="477"/>
      <c r="QKZ455" s="477"/>
      <c r="QLC455" s="477"/>
      <c r="QLH455" s="477"/>
      <c r="QLK455" s="477"/>
      <c r="QLP455" s="477"/>
      <c r="QLS455" s="477"/>
      <c r="QLX455" s="477"/>
      <c r="QMA455" s="477"/>
      <c r="QMF455" s="477"/>
      <c r="QMI455" s="477"/>
      <c r="QMN455" s="477"/>
      <c r="QMQ455" s="477"/>
      <c r="QMV455" s="477"/>
      <c r="QMY455" s="477"/>
      <c r="QND455" s="477"/>
      <c r="QNG455" s="477"/>
      <c r="QNL455" s="477"/>
      <c r="QNO455" s="477"/>
      <c r="QNT455" s="477"/>
      <c r="QNW455" s="477"/>
      <c r="QOB455" s="477"/>
      <c r="QOE455" s="477"/>
      <c r="QOJ455" s="477"/>
      <c r="QOM455" s="477"/>
      <c r="QOR455" s="477"/>
      <c r="QOU455" s="477"/>
      <c r="QOZ455" s="477"/>
      <c r="QPC455" s="477"/>
      <c r="QPH455" s="477"/>
      <c r="QPK455" s="477"/>
      <c r="QPP455" s="477"/>
      <c r="QPS455" s="477"/>
      <c r="QPX455" s="477"/>
      <c r="QQA455" s="477"/>
      <c r="QQF455" s="477"/>
      <c r="QQI455" s="477"/>
      <c r="QQN455" s="477"/>
      <c r="QQQ455" s="477"/>
      <c r="QQV455" s="477"/>
      <c r="QQY455" s="477"/>
      <c r="QRD455" s="477"/>
      <c r="QRG455" s="477"/>
      <c r="QRL455" s="477"/>
      <c r="QRO455" s="477"/>
      <c r="QRT455" s="477"/>
      <c r="QRW455" s="477"/>
      <c r="QSB455" s="477"/>
      <c r="QSE455" s="477"/>
      <c r="QSJ455" s="477"/>
      <c r="QSM455" s="477"/>
      <c r="QSR455" s="477"/>
      <c r="QSU455" s="477"/>
      <c r="QSZ455" s="477"/>
      <c r="QTC455" s="477"/>
      <c r="QTH455" s="477"/>
      <c r="QTK455" s="477"/>
      <c r="QTP455" s="477"/>
      <c r="QTS455" s="477"/>
      <c r="QTX455" s="477"/>
      <c r="QUA455" s="477"/>
      <c r="QUF455" s="477"/>
      <c r="QUI455" s="477"/>
      <c r="QUN455" s="477"/>
      <c r="QUQ455" s="477"/>
      <c r="QUV455" s="477"/>
      <c r="QUY455" s="477"/>
      <c r="QVD455" s="477"/>
      <c r="QVG455" s="477"/>
      <c r="QVL455" s="477"/>
      <c r="QVO455" s="477"/>
      <c r="QVT455" s="477"/>
      <c r="QVW455" s="477"/>
      <c r="QWB455" s="477"/>
      <c r="QWE455" s="477"/>
      <c r="QWJ455" s="477"/>
      <c r="QWM455" s="477"/>
      <c r="QWR455" s="477"/>
      <c r="QWU455" s="477"/>
      <c r="QWZ455" s="477"/>
      <c r="QXC455" s="477"/>
      <c r="QXH455" s="477"/>
      <c r="QXK455" s="477"/>
      <c r="QXP455" s="477"/>
      <c r="QXS455" s="477"/>
      <c r="QXX455" s="477"/>
      <c r="QYA455" s="477"/>
      <c r="QYF455" s="477"/>
      <c r="QYI455" s="477"/>
      <c r="QYN455" s="477"/>
      <c r="QYQ455" s="477"/>
      <c r="QYV455" s="477"/>
      <c r="QYY455" s="477"/>
      <c r="QZD455" s="477"/>
      <c r="QZG455" s="477"/>
      <c r="QZL455" s="477"/>
      <c r="QZO455" s="477"/>
      <c r="QZT455" s="477"/>
      <c r="QZW455" s="477"/>
      <c r="RAB455" s="477"/>
      <c r="RAE455" s="477"/>
      <c r="RAJ455" s="477"/>
      <c r="RAM455" s="477"/>
      <c r="RAR455" s="477"/>
      <c r="RAU455" s="477"/>
      <c r="RAZ455" s="477"/>
      <c r="RBC455" s="477"/>
      <c r="RBH455" s="477"/>
      <c r="RBK455" s="477"/>
      <c r="RBP455" s="477"/>
      <c r="RBS455" s="477"/>
      <c r="RBX455" s="477"/>
      <c r="RCA455" s="477"/>
      <c r="RCF455" s="477"/>
      <c r="RCI455" s="477"/>
      <c r="RCN455" s="477"/>
      <c r="RCQ455" s="477"/>
      <c r="RCV455" s="477"/>
      <c r="RCY455" s="477"/>
      <c r="RDD455" s="477"/>
      <c r="RDG455" s="477"/>
      <c r="RDL455" s="477"/>
      <c r="RDO455" s="477"/>
      <c r="RDT455" s="477"/>
      <c r="RDW455" s="477"/>
      <c r="REB455" s="477"/>
      <c r="REE455" s="477"/>
      <c r="REJ455" s="477"/>
      <c r="REM455" s="477"/>
      <c r="RER455" s="477"/>
      <c r="REU455" s="477"/>
      <c r="REZ455" s="477"/>
      <c r="RFC455" s="477"/>
      <c r="RFH455" s="477"/>
      <c r="RFK455" s="477"/>
      <c r="RFP455" s="477"/>
      <c r="RFS455" s="477"/>
      <c r="RFX455" s="477"/>
      <c r="RGA455" s="477"/>
      <c r="RGF455" s="477"/>
      <c r="RGI455" s="477"/>
      <c r="RGN455" s="477"/>
      <c r="RGQ455" s="477"/>
      <c r="RGV455" s="477"/>
      <c r="RGY455" s="477"/>
      <c r="RHD455" s="477"/>
      <c r="RHG455" s="477"/>
      <c r="RHL455" s="477"/>
      <c r="RHO455" s="477"/>
      <c r="RHT455" s="477"/>
      <c r="RHW455" s="477"/>
      <c r="RIB455" s="477"/>
      <c r="RIE455" s="477"/>
      <c r="RIJ455" s="477"/>
      <c r="RIM455" s="477"/>
      <c r="RIR455" s="477"/>
      <c r="RIU455" s="477"/>
      <c r="RIZ455" s="477"/>
      <c r="RJC455" s="477"/>
      <c r="RJH455" s="477"/>
      <c r="RJK455" s="477"/>
      <c r="RJP455" s="477"/>
      <c r="RJS455" s="477"/>
      <c r="RJX455" s="477"/>
      <c r="RKA455" s="477"/>
      <c r="RKF455" s="477"/>
      <c r="RKI455" s="477"/>
      <c r="RKN455" s="477"/>
      <c r="RKQ455" s="477"/>
      <c r="RKV455" s="477"/>
      <c r="RKY455" s="477"/>
      <c r="RLD455" s="477"/>
      <c r="RLG455" s="477"/>
      <c r="RLL455" s="477"/>
      <c r="RLO455" s="477"/>
      <c r="RLT455" s="477"/>
      <c r="RLW455" s="477"/>
      <c r="RMB455" s="477"/>
      <c r="RME455" s="477"/>
      <c r="RMJ455" s="477"/>
      <c r="RMM455" s="477"/>
      <c r="RMR455" s="477"/>
      <c r="RMU455" s="477"/>
      <c r="RMZ455" s="477"/>
      <c r="RNC455" s="477"/>
      <c r="RNH455" s="477"/>
      <c r="RNK455" s="477"/>
      <c r="RNP455" s="477"/>
      <c r="RNS455" s="477"/>
      <c r="RNX455" s="477"/>
      <c r="ROA455" s="477"/>
      <c r="ROF455" s="477"/>
      <c r="ROI455" s="477"/>
      <c r="RON455" s="477"/>
      <c r="ROQ455" s="477"/>
      <c r="ROV455" s="477"/>
      <c r="ROY455" s="477"/>
      <c r="RPD455" s="477"/>
      <c r="RPG455" s="477"/>
      <c r="RPL455" s="477"/>
      <c r="RPO455" s="477"/>
      <c r="RPT455" s="477"/>
      <c r="RPW455" s="477"/>
      <c r="RQB455" s="477"/>
      <c r="RQE455" s="477"/>
      <c r="RQJ455" s="477"/>
      <c r="RQM455" s="477"/>
      <c r="RQR455" s="477"/>
      <c r="RQU455" s="477"/>
      <c r="RQZ455" s="477"/>
      <c r="RRC455" s="477"/>
      <c r="RRH455" s="477"/>
      <c r="RRK455" s="477"/>
      <c r="RRP455" s="477"/>
      <c r="RRS455" s="477"/>
      <c r="RRX455" s="477"/>
      <c r="RSA455" s="477"/>
      <c r="RSF455" s="477"/>
      <c r="RSI455" s="477"/>
      <c r="RSN455" s="477"/>
      <c r="RSQ455" s="477"/>
      <c r="RSV455" s="477"/>
      <c r="RSY455" s="477"/>
      <c r="RTD455" s="477"/>
      <c r="RTG455" s="477"/>
      <c r="RTL455" s="477"/>
      <c r="RTO455" s="477"/>
      <c r="RTT455" s="477"/>
      <c r="RTW455" s="477"/>
      <c r="RUB455" s="477"/>
      <c r="RUE455" s="477"/>
      <c r="RUJ455" s="477"/>
      <c r="RUM455" s="477"/>
      <c r="RUR455" s="477"/>
      <c r="RUU455" s="477"/>
      <c r="RUZ455" s="477"/>
      <c r="RVC455" s="477"/>
      <c r="RVH455" s="477"/>
      <c r="RVK455" s="477"/>
      <c r="RVP455" s="477"/>
      <c r="RVS455" s="477"/>
      <c r="RVX455" s="477"/>
      <c r="RWA455" s="477"/>
      <c r="RWF455" s="477"/>
      <c r="RWI455" s="477"/>
      <c r="RWN455" s="477"/>
      <c r="RWQ455" s="477"/>
      <c r="RWV455" s="477"/>
      <c r="RWY455" s="477"/>
      <c r="RXD455" s="477"/>
      <c r="RXG455" s="477"/>
      <c r="RXL455" s="477"/>
      <c r="RXO455" s="477"/>
      <c r="RXT455" s="477"/>
      <c r="RXW455" s="477"/>
      <c r="RYB455" s="477"/>
      <c r="RYE455" s="477"/>
      <c r="RYJ455" s="477"/>
      <c r="RYM455" s="477"/>
      <c r="RYR455" s="477"/>
      <c r="RYU455" s="477"/>
      <c r="RYZ455" s="477"/>
      <c r="RZC455" s="477"/>
      <c r="RZH455" s="477"/>
      <c r="RZK455" s="477"/>
      <c r="RZP455" s="477"/>
      <c r="RZS455" s="477"/>
      <c r="RZX455" s="477"/>
      <c r="SAA455" s="477"/>
      <c r="SAF455" s="477"/>
      <c r="SAI455" s="477"/>
      <c r="SAN455" s="477"/>
      <c r="SAQ455" s="477"/>
      <c r="SAV455" s="477"/>
      <c r="SAY455" s="477"/>
      <c r="SBD455" s="477"/>
      <c r="SBG455" s="477"/>
      <c r="SBL455" s="477"/>
      <c r="SBO455" s="477"/>
      <c r="SBT455" s="477"/>
      <c r="SBW455" s="477"/>
      <c r="SCB455" s="477"/>
      <c r="SCE455" s="477"/>
      <c r="SCJ455" s="477"/>
      <c r="SCM455" s="477"/>
      <c r="SCR455" s="477"/>
      <c r="SCU455" s="477"/>
      <c r="SCZ455" s="477"/>
      <c r="SDC455" s="477"/>
      <c r="SDH455" s="477"/>
      <c r="SDK455" s="477"/>
      <c r="SDP455" s="477"/>
      <c r="SDS455" s="477"/>
      <c r="SDX455" s="477"/>
      <c r="SEA455" s="477"/>
      <c r="SEF455" s="477"/>
      <c r="SEI455" s="477"/>
      <c r="SEN455" s="477"/>
      <c r="SEQ455" s="477"/>
      <c r="SEV455" s="477"/>
      <c r="SEY455" s="477"/>
      <c r="SFD455" s="477"/>
      <c r="SFG455" s="477"/>
      <c r="SFL455" s="477"/>
      <c r="SFO455" s="477"/>
      <c r="SFT455" s="477"/>
      <c r="SFW455" s="477"/>
      <c r="SGB455" s="477"/>
      <c r="SGE455" s="477"/>
      <c r="SGJ455" s="477"/>
      <c r="SGM455" s="477"/>
      <c r="SGR455" s="477"/>
      <c r="SGU455" s="477"/>
      <c r="SGZ455" s="477"/>
      <c r="SHC455" s="477"/>
      <c r="SHH455" s="477"/>
      <c r="SHK455" s="477"/>
      <c r="SHP455" s="477"/>
      <c r="SHS455" s="477"/>
      <c r="SHX455" s="477"/>
      <c r="SIA455" s="477"/>
      <c r="SIF455" s="477"/>
      <c r="SII455" s="477"/>
      <c r="SIN455" s="477"/>
      <c r="SIQ455" s="477"/>
      <c r="SIV455" s="477"/>
      <c r="SIY455" s="477"/>
      <c r="SJD455" s="477"/>
      <c r="SJG455" s="477"/>
      <c r="SJL455" s="477"/>
      <c r="SJO455" s="477"/>
      <c r="SJT455" s="477"/>
      <c r="SJW455" s="477"/>
      <c r="SKB455" s="477"/>
      <c r="SKE455" s="477"/>
      <c r="SKJ455" s="477"/>
      <c r="SKM455" s="477"/>
      <c r="SKR455" s="477"/>
      <c r="SKU455" s="477"/>
      <c r="SKZ455" s="477"/>
      <c r="SLC455" s="477"/>
      <c r="SLH455" s="477"/>
      <c r="SLK455" s="477"/>
      <c r="SLP455" s="477"/>
      <c r="SLS455" s="477"/>
      <c r="SLX455" s="477"/>
      <c r="SMA455" s="477"/>
      <c r="SMF455" s="477"/>
      <c r="SMI455" s="477"/>
      <c r="SMN455" s="477"/>
      <c r="SMQ455" s="477"/>
      <c r="SMV455" s="477"/>
      <c r="SMY455" s="477"/>
      <c r="SND455" s="477"/>
      <c r="SNG455" s="477"/>
      <c r="SNL455" s="477"/>
      <c r="SNO455" s="477"/>
      <c r="SNT455" s="477"/>
      <c r="SNW455" s="477"/>
      <c r="SOB455" s="477"/>
      <c r="SOE455" s="477"/>
      <c r="SOJ455" s="477"/>
      <c r="SOM455" s="477"/>
      <c r="SOR455" s="477"/>
      <c r="SOU455" s="477"/>
      <c r="SOZ455" s="477"/>
      <c r="SPC455" s="477"/>
      <c r="SPH455" s="477"/>
      <c r="SPK455" s="477"/>
      <c r="SPP455" s="477"/>
      <c r="SPS455" s="477"/>
      <c r="SPX455" s="477"/>
      <c r="SQA455" s="477"/>
      <c r="SQF455" s="477"/>
      <c r="SQI455" s="477"/>
      <c r="SQN455" s="477"/>
      <c r="SQQ455" s="477"/>
      <c r="SQV455" s="477"/>
      <c r="SQY455" s="477"/>
      <c r="SRD455" s="477"/>
      <c r="SRG455" s="477"/>
      <c r="SRL455" s="477"/>
      <c r="SRO455" s="477"/>
      <c r="SRT455" s="477"/>
      <c r="SRW455" s="477"/>
      <c r="SSB455" s="477"/>
      <c r="SSE455" s="477"/>
      <c r="SSJ455" s="477"/>
      <c r="SSM455" s="477"/>
      <c r="SSR455" s="477"/>
      <c r="SSU455" s="477"/>
      <c r="SSZ455" s="477"/>
      <c r="STC455" s="477"/>
      <c r="STH455" s="477"/>
      <c r="STK455" s="477"/>
      <c r="STP455" s="477"/>
      <c r="STS455" s="477"/>
      <c r="STX455" s="477"/>
      <c r="SUA455" s="477"/>
      <c r="SUF455" s="477"/>
      <c r="SUI455" s="477"/>
      <c r="SUN455" s="477"/>
      <c r="SUQ455" s="477"/>
      <c r="SUV455" s="477"/>
      <c r="SUY455" s="477"/>
      <c r="SVD455" s="477"/>
      <c r="SVG455" s="477"/>
      <c r="SVL455" s="477"/>
      <c r="SVO455" s="477"/>
      <c r="SVT455" s="477"/>
      <c r="SVW455" s="477"/>
      <c r="SWB455" s="477"/>
      <c r="SWE455" s="477"/>
      <c r="SWJ455" s="477"/>
      <c r="SWM455" s="477"/>
      <c r="SWR455" s="477"/>
      <c r="SWU455" s="477"/>
      <c r="SWZ455" s="477"/>
      <c r="SXC455" s="477"/>
      <c r="SXH455" s="477"/>
      <c r="SXK455" s="477"/>
      <c r="SXP455" s="477"/>
      <c r="SXS455" s="477"/>
      <c r="SXX455" s="477"/>
      <c r="SYA455" s="477"/>
      <c r="SYF455" s="477"/>
      <c r="SYI455" s="477"/>
      <c r="SYN455" s="477"/>
      <c r="SYQ455" s="477"/>
      <c r="SYV455" s="477"/>
      <c r="SYY455" s="477"/>
      <c r="SZD455" s="477"/>
      <c r="SZG455" s="477"/>
      <c r="SZL455" s="477"/>
      <c r="SZO455" s="477"/>
      <c r="SZT455" s="477"/>
      <c r="SZW455" s="477"/>
      <c r="TAB455" s="477"/>
      <c r="TAE455" s="477"/>
      <c r="TAJ455" s="477"/>
      <c r="TAM455" s="477"/>
      <c r="TAR455" s="477"/>
      <c r="TAU455" s="477"/>
      <c r="TAZ455" s="477"/>
      <c r="TBC455" s="477"/>
      <c r="TBH455" s="477"/>
      <c r="TBK455" s="477"/>
      <c r="TBP455" s="477"/>
      <c r="TBS455" s="477"/>
      <c r="TBX455" s="477"/>
      <c r="TCA455" s="477"/>
      <c r="TCF455" s="477"/>
      <c r="TCI455" s="477"/>
      <c r="TCN455" s="477"/>
      <c r="TCQ455" s="477"/>
      <c r="TCV455" s="477"/>
      <c r="TCY455" s="477"/>
      <c r="TDD455" s="477"/>
      <c r="TDG455" s="477"/>
      <c r="TDL455" s="477"/>
      <c r="TDO455" s="477"/>
      <c r="TDT455" s="477"/>
      <c r="TDW455" s="477"/>
      <c r="TEB455" s="477"/>
      <c r="TEE455" s="477"/>
      <c r="TEJ455" s="477"/>
      <c r="TEM455" s="477"/>
      <c r="TER455" s="477"/>
      <c r="TEU455" s="477"/>
      <c r="TEZ455" s="477"/>
      <c r="TFC455" s="477"/>
      <c r="TFH455" s="477"/>
      <c r="TFK455" s="477"/>
      <c r="TFP455" s="477"/>
      <c r="TFS455" s="477"/>
      <c r="TFX455" s="477"/>
      <c r="TGA455" s="477"/>
      <c r="TGF455" s="477"/>
      <c r="TGI455" s="477"/>
      <c r="TGN455" s="477"/>
      <c r="TGQ455" s="477"/>
      <c r="TGV455" s="477"/>
      <c r="TGY455" s="477"/>
      <c r="THD455" s="477"/>
      <c r="THG455" s="477"/>
      <c r="THL455" s="477"/>
      <c r="THO455" s="477"/>
      <c r="THT455" s="477"/>
      <c r="THW455" s="477"/>
      <c r="TIB455" s="477"/>
      <c r="TIE455" s="477"/>
      <c r="TIJ455" s="477"/>
      <c r="TIM455" s="477"/>
      <c r="TIR455" s="477"/>
      <c r="TIU455" s="477"/>
      <c r="TIZ455" s="477"/>
      <c r="TJC455" s="477"/>
      <c r="TJH455" s="477"/>
      <c r="TJK455" s="477"/>
      <c r="TJP455" s="477"/>
      <c r="TJS455" s="477"/>
      <c r="TJX455" s="477"/>
      <c r="TKA455" s="477"/>
      <c r="TKF455" s="477"/>
      <c r="TKI455" s="477"/>
      <c r="TKN455" s="477"/>
      <c r="TKQ455" s="477"/>
      <c r="TKV455" s="477"/>
      <c r="TKY455" s="477"/>
      <c r="TLD455" s="477"/>
      <c r="TLG455" s="477"/>
      <c r="TLL455" s="477"/>
      <c r="TLO455" s="477"/>
      <c r="TLT455" s="477"/>
      <c r="TLW455" s="477"/>
      <c r="TMB455" s="477"/>
      <c r="TME455" s="477"/>
      <c r="TMJ455" s="477"/>
      <c r="TMM455" s="477"/>
      <c r="TMR455" s="477"/>
      <c r="TMU455" s="477"/>
      <c r="TMZ455" s="477"/>
      <c r="TNC455" s="477"/>
      <c r="TNH455" s="477"/>
      <c r="TNK455" s="477"/>
      <c r="TNP455" s="477"/>
      <c r="TNS455" s="477"/>
      <c r="TNX455" s="477"/>
      <c r="TOA455" s="477"/>
      <c r="TOF455" s="477"/>
      <c r="TOI455" s="477"/>
      <c r="TON455" s="477"/>
      <c r="TOQ455" s="477"/>
      <c r="TOV455" s="477"/>
      <c r="TOY455" s="477"/>
      <c r="TPD455" s="477"/>
      <c r="TPG455" s="477"/>
      <c r="TPL455" s="477"/>
      <c r="TPO455" s="477"/>
      <c r="TPT455" s="477"/>
      <c r="TPW455" s="477"/>
      <c r="TQB455" s="477"/>
      <c r="TQE455" s="477"/>
      <c r="TQJ455" s="477"/>
      <c r="TQM455" s="477"/>
      <c r="TQR455" s="477"/>
      <c r="TQU455" s="477"/>
      <c r="TQZ455" s="477"/>
      <c r="TRC455" s="477"/>
      <c r="TRH455" s="477"/>
      <c r="TRK455" s="477"/>
      <c r="TRP455" s="477"/>
      <c r="TRS455" s="477"/>
      <c r="TRX455" s="477"/>
      <c r="TSA455" s="477"/>
      <c r="TSF455" s="477"/>
      <c r="TSI455" s="477"/>
      <c r="TSN455" s="477"/>
      <c r="TSQ455" s="477"/>
      <c r="TSV455" s="477"/>
      <c r="TSY455" s="477"/>
      <c r="TTD455" s="477"/>
      <c r="TTG455" s="477"/>
      <c r="TTL455" s="477"/>
      <c r="TTO455" s="477"/>
      <c r="TTT455" s="477"/>
      <c r="TTW455" s="477"/>
      <c r="TUB455" s="477"/>
      <c r="TUE455" s="477"/>
      <c r="TUJ455" s="477"/>
      <c r="TUM455" s="477"/>
      <c r="TUR455" s="477"/>
      <c r="TUU455" s="477"/>
      <c r="TUZ455" s="477"/>
      <c r="TVC455" s="477"/>
      <c r="TVH455" s="477"/>
      <c r="TVK455" s="477"/>
      <c r="TVP455" s="477"/>
      <c r="TVS455" s="477"/>
      <c r="TVX455" s="477"/>
      <c r="TWA455" s="477"/>
      <c r="TWF455" s="477"/>
      <c r="TWI455" s="477"/>
      <c r="TWN455" s="477"/>
      <c r="TWQ455" s="477"/>
      <c r="TWV455" s="477"/>
      <c r="TWY455" s="477"/>
      <c r="TXD455" s="477"/>
      <c r="TXG455" s="477"/>
      <c r="TXL455" s="477"/>
      <c r="TXO455" s="477"/>
      <c r="TXT455" s="477"/>
      <c r="TXW455" s="477"/>
      <c r="TYB455" s="477"/>
      <c r="TYE455" s="477"/>
      <c r="TYJ455" s="477"/>
      <c r="TYM455" s="477"/>
      <c r="TYR455" s="477"/>
      <c r="TYU455" s="477"/>
      <c r="TYZ455" s="477"/>
      <c r="TZC455" s="477"/>
      <c r="TZH455" s="477"/>
      <c r="TZK455" s="477"/>
      <c r="TZP455" s="477"/>
      <c r="TZS455" s="477"/>
      <c r="TZX455" s="477"/>
      <c r="UAA455" s="477"/>
      <c r="UAF455" s="477"/>
      <c r="UAI455" s="477"/>
      <c r="UAN455" s="477"/>
      <c r="UAQ455" s="477"/>
      <c r="UAV455" s="477"/>
      <c r="UAY455" s="477"/>
      <c r="UBD455" s="477"/>
      <c r="UBG455" s="477"/>
      <c r="UBL455" s="477"/>
      <c r="UBO455" s="477"/>
      <c r="UBT455" s="477"/>
      <c r="UBW455" s="477"/>
      <c r="UCB455" s="477"/>
      <c r="UCE455" s="477"/>
      <c r="UCJ455" s="477"/>
      <c r="UCM455" s="477"/>
      <c r="UCR455" s="477"/>
      <c r="UCU455" s="477"/>
      <c r="UCZ455" s="477"/>
      <c r="UDC455" s="477"/>
      <c r="UDH455" s="477"/>
      <c r="UDK455" s="477"/>
      <c r="UDP455" s="477"/>
      <c r="UDS455" s="477"/>
      <c r="UDX455" s="477"/>
      <c r="UEA455" s="477"/>
      <c r="UEF455" s="477"/>
      <c r="UEI455" s="477"/>
      <c r="UEN455" s="477"/>
      <c r="UEQ455" s="477"/>
      <c r="UEV455" s="477"/>
      <c r="UEY455" s="477"/>
      <c r="UFD455" s="477"/>
      <c r="UFG455" s="477"/>
      <c r="UFL455" s="477"/>
      <c r="UFO455" s="477"/>
      <c r="UFT455" s="477"/>
      <c r="UFW455" s="477"/>
      <c r="UGB455" s="477"/>
      <c r="UGE455" s="477"/>
      <c r="UGJ455" s="477"/>
      <c r="UGM455" s="477"/>
      <c r="UGR455" s="477"/>
      <c r="UGU455" s="477"/>
      <c r="UGZ455" s="477"/>
      <c r="UHC455" s="477"/>
      <c r="UHH455" s="477"/>
      <c r="UHK455" s="477"/>
      <c r="UHP455" s="477"/>
      <c r="UHS455" s="477"/>
      <c r="UHX455" s="477"/>
      <c r="UIA455" s="477"/>
      <c r="UIF455" s="477"/>
      <c r="UII455" s="477"/>
      <c r="UIN455" s="477"/>
      <c r="UIQ455" s="477"/>
      <c r="UIV455" s="477"/>
      <c r="UIY455" s="477"/>
      <c r="UJD455" s="477"/>
      <c r="UJG455" s="477"/>
      <c r="UJL455" s="477"/>
      <c r="UJO455" s="477"/>
      <c r="UJT455" s="477"/>
      <c r="UJW455" s="477"/>
      <c r="UKB455" s="477"/>
      <c r="UKE455" s="477"/>
      <c r="UKJ455" s="477"/>
      <c r="UKM455" s="477"/>
      <c r="UKR455" s="477"/>
      <c r="UKU455" s="477"/>
      <c r="UKZ455" s="477"/>
      <c r="ULC455" s="477"/>
      <c r="ULH455" s="477"/>
      <c r="ULK455" s="477"/>
      <c r="ULP455" s="477"/>
      <c r="ULS455" s="477"/>
      <c r="ULX455" s="477"/>
      <c r="UMA455" s="477"/>
      <c r="UMF455" s="477"/>
      <c r="UMI455" s="477"/>
      <c r="UMN455" s="477"/>
      <c r="UMQ455" s="477"/>
      <c r="UMV455" s="477"/>
      <c r="UMY455" s="477"/>
      <c r="UND455" s="477"/>
      <c r="UNG455" s="477"/>
      <c r="UNL455" s="477"/>
      <c r="UNO455" s="477"/>
      <c r="UNT455" s="477"/>
      <c r="UNW455" s="477"/>
      <c r="UOB455" s="477"/>
      <c r="UOE455" s="477"/>
      <c r="UOJ455" s="477"/>
      <c r="UOM455" s="477"/>
      <c r="UOR455" s="477"/>
      <c r="UOU455" s="477"/>
      <c r="UOZ455" s="477"/>
      <c r="UPC455" s="477"/>
      <c r="UPH455" s="477"/>
      <c r="UPK455" s="477"/>
      <c r="UPP455" s="477"/>
      <c r="UPS455" s="477"/>
      <c r="UPX455" s="477"/>
      <c r="UQA455" s="477"/>
      <c r="UQF455" s="477"/>
      <c r="UQI455" s="477"/>
      <c r="UQN455" s="477"/>
      <c r="UQQ455" s="477"/>
      <c r="UQV455" s="477"/>
      <c r="UQY455" s="477"/>
      <c r="URD455" s="477"/>
      <c r="URG455" s="477"/>
      <c r="URL455" s="477"/>
      <c r="URO455" s="477"/>
      <c r="URT455" s="477"/>
      <c r="URW455" s="477"/>
      <c r="USB455" s="477"/>
      <c r="USE455" s="477"/>
      <c r="USJ455" s="477"/>
      <c r="USM455" s="477"/>
      <c r="USR455" s="477"/>
      <c r="USU455" s="477"/>
      <c r="USZ455" s="477"/>
      <c r="UTC455" s="477"/>
      <c r="UTH455" s="477"/>
      <c r="UTK455" s="477"/>
      <c r="UTP455" s="477"/>
      <c r="UTS455" s="477"/>
      <c r="UTX455" s="477"/>
      <c r="UUA455" s="477"/>
      <c r="UUF455" s="477"/>
      <c r="UUI455" s="477"/>
      <c r="UUN455" s="477"/>
      <c r="UUQ455" s="477"/>
      <c r="UUV455" s="477"/>
      <c r="UUY455" s="477"/>
      <c r="UVD455" s="477"/>
      <c r="UVG455" s="477"/>
      <c r="UVL455" s="477"/>
      <c r="UVO455" s="477"/>
      <c r="UVT455" s="477"/>
      <c r="UVW455" s="477"/>
      <c r="UWB455" s="477"/>
      <c r="UWE455" s="477"/>
      <c r="UWJ455" s="477"/>
      <c r="UWM455" s="477"/>
      <c r="UWR455" s="477"/>
      <c r="UWU455" s="477"/>
      <c r="UWZ455" s="477"/>
      <c r="UXC455" s="477"/>
      <c r="UXH455" s="477"/>
      <c r="UXK455" s="477"/>
      <c r="UXP455" s="477"/>
      <c r="UXS455" s="477"/>
      <c r="UXX455" s="477"/>
      <c r="UYA455" s="477"/>
      <c r="UYF455" s="477"/>
      <c r="UYI455" s="477"/>
      <c r="UYN455" s="477"/>
      <c r="UYQ455" s="477"/>
      <c r="UYV455" s="477"/>
      <c r="UYY455" s="477"/>
      <c r="UZD455" s="477"/>
      <c r="UZG455" s="477"/>
      <c r="UZL455" s="477"/>
      <c r="UZO455" s="477"/>
      <c r="UZT455" s="477"/>
      <c r="UZW455" s="477"/>
      <c r="VAB455" s="477"/>
      <c r="VAE455" s="477"/>
      <c r="VAJ455" s="477"/>
      <c r="VAM455" s="477"/>
      <c r="VAR455" s="477"/>
      <c r="VAU455" s="477"/>
      <c r="VAZ455" s="477"/>
      <c r="VBC455" s="477"/>
      <c r="VBH455" s="477"/>
      <c r="VBK455" s="477"/>
      <c r="VBP455" s="477"/>
      <c r="VBS455" s="477"/>
      <c r="VBX455" s="477"/>
      <c r="VCA455" s="477"/>
      <c r="VCF455" s="477"/>
      <c r="VCI455" s="477"/>
      <c r="VCN455" s="477"/>
      <c r="VCQ455" s="477"/>
      <c r="VCV455" s="477"/>
      <c r="VCY455" s="477"/>
      <c r="VDD455" s="477"/>
      <c r="VDG455" s="477"/>
      <c r="VDL455" s="477"/>
      <c r="VDO455" s="477"/>
      <c r="VDT455" s="477"/>
      <c r="VDW455" s="477"/>
      <c r="VEB455" s="477"/>
      <c r="VEE455" s="477"/>
      <c r="VEJ455" s="477"/>
      <c r="VEM455" s="477"/>
      <c r="VER455" s="477"/>
      <c r="VEU455" s="477"/>
      <c r="VEZ455" s="477"/>
      <c r="VFC455" s="477"/>
      <c r="VFH455" s="477"/>
      <c r="VFK455" s="477"/>
      <c r="VFP455" s="477"/>
      <c r="VFS455" s="477"/>
      <c r="VFX455" s="477"/>
      <c r="VGA455" s="477"/>
      <c r="VGF455" s="477"/>
      <c r="VGI455" s="477"/>
      <c r="VGN455" s="477"/>
      <c r="VGQ455" s="477"/>
      <c r="VGV455" s="477"/>
      <c r="VGY455" s="477"/>
      <c r="VHD455" s="477"/>
      <c r="VHG455" s="477"/>
      <c r="VHL455" s="477"/>
      <c r="VHO455" s="477"/>
      <c r="VHT455" s="477"/>
      <c r="VHW455" s="477"/>
      <c r="VIB455" s="477"/>
      <c r="VIE455" s="477"/>
      <c r="VIJ455" s="477"/>
      <c r="VIM455" s="477"/>
      <c r="VIR455" s="477"/>
      <c r="VIU455" s="477"/>
      <c r="VIZ455" s="477"/>
      <c r="VJC455" s="477"/>
      <c r="VJH455" s="477"/>
      <c r="VJK455" s="477"/>
      <c r="VJP455" s="477"/>
      <c r="VJS455" s="477"/>
      <c r="VJX455" s="477"/>
      <c r="VKA455" s="477"/>
      <c r="VKF455" s="477"/>
      <c r="VKI455" s="477"/>
      <c r="VKN455" s="477"/>
      <c r="VKQ455" s="477"/>
      <c r="VKV455" s="477"/>
      <c r="VKY455" s="477"/>
      <c r="VLD455" s="477"/>
      <c r="VLG455" s="477"/>
      <c r="VLL455" s="477"/>
      <c r="VLO455" s="477"/>
      <c r="VLT455" s="477"/>
      <c r="VLW455" s="477"/>
      <c r="VMB455" s="477"/>
      <c r="VME455" s="477"/>
      <c r="VMJ455" s="477"/>
      <c r="VMM455" s="477"/>
      <c r="VMR455" s="477"/>
      <c r="VMU455" s="477"/>
      <c r="VMZ455" s="477"/>
      <c r="VNC455" s="477"/>
      <c r="VNH455" s="477"/>
      <c r="VNK455" s="477"/>
      <c r="VNP455" s="477"/>
      <c r="VNS455" s="477"/>
      <c r="VNX455" s="477"/>
      <c r="VOA455" s="477"/>
      <c r="VOF455" s="477"/>
      <c r="VOI455" s="477"/>
      <c r="VON455" s="477"/>
      <c r="VOQ455" s="477"/>
      <c r="VOV455" s="477"/>
      <c r="VOY455" s="477"/>
      <c r="VPD455" s="477"/>
      <c r="VPG455" s="477"/>
      <c r="VPL455" s="477"/>
      <c r="VPO455" s="477"/>
      <c r="VPT455" s="477"/>
      <c r="VPW455" s="477"/>
      <c r="VQB455" s="477"/>
      <c r="VQE455" s="477"/>
      <c r="VQJ455" s="477"/>
      <c r="VQM455" s="477"/>
      <c r="VQR455" s="477"/>
      <c r="VQU455" s="477"/>
      <c r="VQZ455" s="477"/>
      <c r="VRC455" s="477"/>
      <c r="VRH455" s="477"/>
      <c r="VRK455" s="477"/>
      <c r="VRP455" s="477"/>
      <c r="VRS455" s="477"/>
      <c r="VRX455" s="477"/>
      <c r="VSA455" s="477"/>
      <c r="VSF455" s="477"/>
      <c r="VSI455" s="477"/>
      <c r="VSN455" s="477"/>
      <c r="VSQ455" s="477"/>
      <c r="VSV455" s="477"/>
      <c r="VSY455" s="477"/>
      <c r="VTD455" s="477"/>
      <c r="VTG455" s="477"/>
      <c r="VTL455" s="477"/>
      <c r="VTO455" s="477"/>
      <c r="VTT455" s="477"/>
      <c r="VTW455" s="477"/>
      <c r="VUB455" s="477"/>
      <c r="VUE455" s="477"/>
      <c r="VUJ455" s="477"/>
      <c r="VUM455" s="477"/>
      <c r="VUR455" s="477"/>
      <c r="VUU455" s="477"/>
      <c r="VUZ455" s="477"/>
      <c r="VVC455" s="477"/>
      <c r="VVH455" s="477"/>
      <c r="VVK455" s="477"/>
      <c r="VVP455" s="477"/>
      <c r="VVS455" s="477"/>
      <c r="VVX455" s="477"/>
      <c r="VWA455" s="477"/>
      <c r="VWF455" s="477"/>
      <c r="VWI455" s="477"/>
      <c r="VWN455" s="477"/>
      <c r="VWQ455" s="477"/>
      <c r="VWV455" s="477"/>
      <c r="VWY455" s="477"/>
      <c r="VXD455" s="477"/>
      <c r="VXG455" s="477"/>
      <c r="VXL455" s="477"/>
      <c r="VXO455" s="477"/>
      <c r="VXT455" s="477"/>
      <c r="VXW455" s="477"/>
      <c r="VYB455" s="477"/>
      <c r="VYE455" s="477"/>
      <c r="VYJ455" s="477"/>
      <c r="VYM455" s="477"/>
      <c r="VYR455" s="477"/>
      <c r="VYU455" s="477"/>
      <c r="VYZ455" s="477"/>
      <c r="VZC455" s="477"/>
      <c r="VZH455" s="477"/>
      <c r="VZK455" s="477"/>
      <c r="VZP455" s="477"/>
      <c r="VZS455" s="477"/>
      <c r="VZX455" s="477"/>
      <c r="WAA455" s="477"/>
      <c r="WAF455" s="477"/>
      <c r="WAI455" s="477"/>
      <c r="WAN455" s="477"/>
      <c r="WAQ455" s="477"/>
      <c r="WAV455" s="477"/>
      <c r="WAY455" s="477"/>
      <c r="WBD455" s="477"/>
      <c r="WBG455" s="477"/>
      <c r="WBL455" s="477"/>
      <c r="WBO455" s="477"/>
      <c r="WBT455" s="477"/>
      <c r="WBW455" s="477"/>
      <c r="WCB455" s="477"/>
      <c r="WCE455" s="477"/>
      <c r="WCJ455" s="477"/>
      <c r="WCM455" s="477"/>
      <c r="WCR455" s="477"/>
      <c r="WCU455" s="477"/>
      <c r="WCZ455" s="477"/>
      <c r="WDC455" s="477"/>
      <c r="WDH455" s="477"/>
      <c r="WDK455" s="477"/>
      <c r="WDP455" s="477"/>
      <c r="WDS455" s="477"/>
      <c r="WDX455" s="477"/>
      <c r="WEA455" s="477"/>
      <c r="WEF455" s="477"/>
      <c r="WEI455" s="477"/>
      <c r="WEN455" s="477"/>
      <c r="WEQ455" s="477"/>
      <c r="WEV455" s="477"/>
      <c r="WEY455" s="477"/>
      <c r="WFD455" s="477"/>
      <c r="WFG455" s="477"/>
      <c r="WFL455" s="477"/>
      <c r="WFO455" s="477"/>
      <c r="WFT455" s="477"/>
      <c r="WFW455" s="477"/>
      <c r="WGB455" s="477"/>
      <c r="WGE455" s="477"/>
      <c r="WGJ455" s="477"/>
      <c r="WGM455" s="477"/>
      <c r="WGR455" s="477"/>
      <c r="WGU455" s="477"/>
      <c r="WGZ455" s="477"/>
      <c r="WHC455" s="477"/>
      <c r="WHH455" s="477"/>
      <c r="WHK455" s="477"/>
      <c r="WHP455" s="477"/>
      <c r="WHS455" s="477"/>
      <c r="WHX455" s="477"/>
      <c r="WIA455" s="477"/>
      <c r="WIF455" s="477"/>
      <c r="WII455" s="477"/>
      <c r="WIN455" s="477"/>
      <c r="WIQ455" s="477"/>
      <c r="WIV455" s="477"/>
      <c r="WIY455" s="477"/>
      <c r="WJD455" s="477"/>
      <c r="WJG455" s="477"/>
      <c r="WJL455" s="477"/>
      <c r="WJO455" s="477"/>
      <c r="WJT455" s="477"/>
      <c r="WJW455" s="477"/>
      <c r="WKB455" s="477"/>
      <c r="WKE455" s="477"/>
      <c r="WKJ455" s="477"/>
      <c r="WKM455" s="477"/>
      <c r="WKR455" s="477"/>
      <c r="WKU455" s="477"/>
      <c r="WKZ455" s="477"/>
      <c r="WLC455" s="477"/>
      <c r="WLH455" s="477"/>
      <c r="WLK455" s="477"/>
      <c r="WLP455" s="477"/>
      <c r="WLS455" s="477"/>
      <c r="WLX455" s="477"/>
      <c r="WMA455" s="477"/>
      <c r="WMF455" s="477"/>
      <c r="WMI455" s="477"/>
      <c r="WMN455" s="477"/>
      <c r="WMQ455" s="477"/>
      <c r="WMV455" s="477"/>
      <c r="WMY455" s="477"/>
      <c r="WND455" s="477"/>
      <c r="WNG455" s="477"/>
      <c r="WNL455" s="477"/>
      <c r="WNO455" s="477"/>
      <c r="WNT455" s="477"/>
      <c r="WNW455" s="477"/>
      <c r="WOB455" s="477"/>
      <c r="WOE455" s="477"/>
      <c r="WOJ455" s="477"/>
      <c r="WOM455" s="477"/>
      <c r="WOR455" s="477"/>
      <c r="WOU455" s="477"/>
      <c r="WOZ455" s="477"/>
      <c r="WPC455" s="477"/>
      <c r="WPH455" s="477"/>
      <c r="WPK455" s="477"/>
      <c r="WPP455" s="477"/>
      <c r="WPS455" s="477"/>
      <c r="WPX455" s="477"/>
      <c r="WQA455" s="477"/>
      <c r="WQF455" s="477"/>
      <c r="WQI455" s="477"/>
      <c r="WQN455" s="477"/>
      <c r="WQQ455" s="477"/>
      <c r="WQV455" s="477"/>
      <c r="WQY455" s="477"/>
      <c r="WRD455" s="477"/>
      <c r="WRG455" s="477"/>
      <c r="WRL455" s="477"/>
      <c r="WRO455" s="477"/>
      <c r="WRT455" s="477"/>
      <c r="WRW455" s="477"/>
      <c r="WSB455" s="477"/>
      <c r="WSE455" s="477"/>
      <c r="WSJ455" s="477"/>
      <c r="WSM455" s="477"/>
      <c r="WSR455" s="477"/>
      <c r="WSU455" s="477"/>
      <c r="WSZ455" s="477"/>
      <c r="WTC455" s="477"/>
      <c r="WTH455" s="477"/>
      <c r="WTK455" s="477"/>
      <c r="WTP455" s="477"/>
      <c r="WTS455" s="477"/>
      <c r="WTX455" s="477"/>
      <c r="WUA455" s="477"/>
      <c r="WUF455" s="477"/>
      <c r="WUI455" s="477"/>
      <c r="WUN455" s="477"/>
      <c r="WUQ455" s="477"/>
      <c r="WUV455" s="477"/>
      <c r="WUY455" s="477"/>
      <c r="WVD455" s="477"/>
      <c r="WVG455" s="477"/>
      <c r="WVL455" s="477"/>
      <c r="WVO455" s="477"/>
      <c r="WVT455" s="477"/>
      <c r="WVW455" s="477"/>
      <c r="WWB455" s="477"/>
      <c r="WWE455" s="477"/>
      <c r="WWJ455" s="477"/>
      <c r="WWM455" s="477"/>
      <c r="WWR455" s="477"/>
      <c r="WWU455" s="477"/>
      <c r="WWZ455" s="477"/>
      <c r="WXC455" s="477"/>
      <c r="WXH455" s="477"/>
      <c r="WXK455" s="477"/>
      <c r="WXP455" s="477"/>
      <c r="WXS455" s="477"/>
      <c r="WXX455" s="477"/>
      <c r="WYA455" s="477"/>
      <c r="WYF455" s="477"/>
      <c r="WYI455" s="477"/>
      <c r="WYN455" s="477"/>
      <c r="WYQ455" s="477"/>
      <c r="WYV455" s="477"/>
      <c r="WYY455" s="477"/>
      <c r="WZD455" s="477"/>
      <c r="WZG455" s="477"/>
      <c r="WZL455" s="477"/>
      <c r="WZO455" s="477"/>
      <c r="WZT455" s="477"/>
      <c r="WZW455" s="477"/>
      <c r="XAB455" s="477"/>
      <c r="XAE455" s="477"/>
      <c r="XAJ455" s="477"/>
      <c r="XAM455" s="477"/>
      <c r="XAR455" s="477"/>
      <c r="XAU455" s="477"/>
      <c r="XAZ455" s="477"/>
      <c r="XBC455" s="477"/>
      <c r="XBH455" s="477"/>
      <c r="XBK455" s="477"/>
      <c r="XBP455" s="477"/>
      <c r="XBS455" s="477"/>
      <c r="XBX455" s="477"/>
      <c r="XCA455" s="477"/>
      <c r="XCF455" s="477"/>
      <c r="XCI455" s="477"/>
      <c r="XCN455" s="477"/>
      <c r="XCQ455" s="477"/>
      <c r="XCV455" s="477"/>
      <c r="XCY455" s="477"/>
      <c r="XDD455" s="477"/>
      <c r="XDG455" s="477"/>
      <c r="XDL455" s="477"/>
      <c r="XDO455" s="477"/>
      <c r="XDT455" s="477"/>
      <c r="XDW455" s="477"/>
      <c r="XEB455" s="477"/>
      <c r="XEE455" s="477"/>
      <c r="XEJ455" s="477"/>
      <c r="XEM455" s="477"/>
      <c r="XER455" s="477"/>
      <c r="XEU455" s="477"/>
      <c r="XEZ455" s="477"/>
      <c r="XFC455" s="477"/>
    </row>
    <row r="456" spans="1:1023 1028:2047 2052:3071 3076:4095 4100:5119 5124:6143 6148:7167 7172:8191 8196:9215 9220:10239 10244:11263 11268:12287 12292:13311 13316:14335 14340:15359 15364:16383" ht="45" x14ac:dyDescent="0.25">
      <c r="A456" s="35" t="str">
        <f>+'PAI 2025 GPS rempl2)'!A472</f>
        <v>111.1.1</v>
      </c>
      <c r="B456" s="60" t="str">
        <f>VLOOKUP(A456,'Dimensión 1 - Talento Humano '!$B$10:$B$41,1,0)</f>
        <v>111.1.1</v>
      </c>
      <c r="C456" s="158" t="s">
        <v>481</v>
      </c>
      <c r="D456" s="158">
        <v>2</v>
      </c>
      <c r="E456" s="158" t="s">
        <v>489</v>
      </c>
      <c r="F456" s="158" t="s">
        <v>490</v>
      </c>
      <c r="G456" s="158" t="s">
        <v>19</v>
      </c>
      <c r="H456" s="158" t="s">
        <v>1795</v>
      </c>
      <c r="I456" s="158" t="s">
        <v>1795</v>
      </c>
      <c r="J456" s="158" t="s">
        <v>1795</v>
      </c>
      <c r="K456" s="158" t="s">
        <v>19</v>
      </c>
      <c r="L456" s="158" t="s">
        <v>19</v>
      </c>
      <c r="M456" s="158" t="s">
        <v>19</v>
      </c>
      <c r="N456" s="158" t="s">
        <v>486</v>
      </c>
      <c r="O456" s="158" t="s">
        <v>19</v>
      </c>
      <c r="P456" s="158" t="s">
        <v>63</v>
      </c>
      <c r="Q456" s="158">
        <v>50</v>
      </c>
      <c r="R456" s="158">
        <v>1</v>
      </c>
      <c r="S456" s="158" t="s">
        <v>487</v>
      </c>
      <c r="T456" s="158" t="s">
        <v>491</v>
      </c>
      <c r="U456" s="165">
        <v>45672</v>
      </c>
      <c r="V456" s="165">
        <v>45688</v>
      </c>
      <c r="W456" s="158" t="s">
        <v>481</v>
      </c>
      <c r="X456" s="359">
        <v>10</v>
      </c>
      <c r="Y456" s="158">
        <v>100</v>
      </c>
      <c r="Z456" s="158" t="s">
        <v>2640</v>
      </c>
      <c r="AA456" s="165">
        <v>45688</v>
      </c>
      <c r="AB456" s="158">
        <v>100</v>
      </c>
      <c r="AC456" s="158" t="s">
        <v>2641</v>
      </c>
      <c r="AD456" s="165">
        <v>45688</v>
      </c>
      <c r="AE456" s="158">
        <v>100</v>
      </c>
      <c r="AF456" s="158">
        <v>10</v>
      </c>
    </row>
    <row r="457" spans="1:1023 1028:2047 2052:3071 3076:4095 4100:5119 5124:6143 6148:7167 7172:8191 8196:9215 9220:10239 10244:11263 11268:12287 12292:13311 13316:14335 14340:15359 15364:16383" ht="45" x14ac:dyDescent="0.25">
      <c r="A457" s="35" t="str">
        <f>+'PAI 2025 GPS rempl2)'!A473</f>
        <v>111.1.2</v>
      </c>
      <c r="B457" s="60" t="str">
        <f>VLOOKUP(A457,'Dimensión 1 - Talento Humano '!$B$10:$B$41,1,0)</f>
        <v>111.1.2</v>
      </c>
      <c r="C457" s="158" t="s">
        <v>481</v>
      </c>
      <c r="D457" s="158">
        <v>2</v>
      </c>
      <c r="E457" s="158" t="s">
        <v>489</v>
      </c>
      <c r="F457" s="158" t="s">
        <v>492</v>
      </c>
      <c r="G457" s="158" t="s">
        <v>19</v>
      </c>
      <c r="H457" s="158">
        <v>0</v>
      </c>
      <c r="I457" s="158">
        <v>0</v>
      </c>
      <c r="J457" s="158">
        <v>0</v>
      </c>
      <c r="K457" s="158" t="s">
        <v>19</v>
      </c>
      <c r="L457" s="158" t="s">
        <v>19</v>
      </c>
      <c r="M457" s="158" t="s">
        <v>19</v>
      </c>
      <c r="N457" s="158" t="s">
        <v>486</v>
      </c>
      <c r="O457" s="158" t="s">
        <v>19</v>
      </c>
      <c r="P457" s="158" t="s">
        <v>64</v>
      </c>
      <c r="Q457" s="158">
        <v>50</v>
      </c>
      <c r="R457" s="158">
        <v>1</v>
      </c>
      <c r="S457" s="158" t="s">
        <v>487</v>
      </c>
      <c r="T457" s="158" t="s">
        <v>493</v>
      </c>
      <c r="U457" s="165">
        <v>45672</v>
      </c>
      <c r="V457" s="165">
        <v>45688</v>
      </c>
      <c r="W457" s="158" t="s">
        <v>481</v>
      </c>
      <c r="X457" s="359">
        <v>10</v>
      </c>
      <c r="Y457" s="158">
        <v>100</v>
      </c>
      <c r="Z457" s="158" t="s">
        <v>2640</v>
      </c>
      <c r="AA457" s="165">
        <v>45688</v>
      </c>
      <c r="AB457" s="158">
        <v>100</v>
      </c>
      <c r="AC457" s="158" t="s">
        <v>2642</v>
      </c>
      <c r="AD457" s="165">
        <v>45688</v>
      </c>
      <c r="AE457" s="158">
        <v>100</v>
      </c>
      <c r="AF457" s="158">
        <v>10</v>
      </c>
    </row>
    <row r="458" spans="1:1023 1028:2047 2052:3071 3076:4095 4100:5119 5124:6143 6148:7167 7172:8191 8196:9215 9220:10239 10244:11263 11268:12287 12292:13311 13316:14335 14340:15359 15364:16383" ht="45" x14ac:dyDescent="0.25">
      <c r="A458" s="359" t="str">
        <f>+'PAI 2025 GPS rempl2)'!A474</f>
        <v>111.2</v>
      </c>
      <c r="B458" s="359" t="str">
        <f>VLOOKUP(A458,'Dimensión 1 - Talento Humano '!$B$10:$B$41,1,0)</f>
        <v>111.2</v>
      </c>
      <c r="C458" s="360" t="s">
        <v>481</v>
      </c>
      <c r="D458" s="359">
        <v>2</v>
      </c>
      <c r="E458" s="359" t="s">
        <v>482</v>
      </c>
      <c r="F458" s="360" t="s">
        <v>494</v>
      </c>
      <c r="G458" s="359" t="s">
        <v>484</v>
      </c>
      <c r="H458" s="359" t="s">
        <v>1795</v>
      </c>
      <c r="I458" s="359" t="s">
        <v>1795</v>
      </c>
      <c r="J458" s="359" t="s">
        <v>1795</v>
      </c>
      <c r="K458" s="360" t="s">
        <v>19</v>
      </c>
      <c r="L458" s="359" t="s">
        <v>485</v>
      </c>
      <c r="M458" s="359" t="s">
        <v>19</v>
      </c>
      <c r="N458" s="360" t="s">
        <v>486</v>
      </c>
      <c r="O458" s="359" t="s">
        <v>1581</v>
      </c>
      <c r="P458" s="359" t="s">
        <v>65</v>
      </c>
      <c r="Q458" s="359">
        <v>20</v>
      </c>
      <c r="R458" s="359">
        <v>1</v>
      </c>
      <c r="S458" s="360" t="s">
        <v>487</v>
      </c>
      <c r="T458" s="359" t="s">
        <v>495</v>
      </c>
      <c r="U458" s="360">
        <v>45672</v>
      </c>
      <c r="V458" s="360">
        <v>45688</v>
      </c>
      <c r="W458" s="359" t="s">
        <v>481</v>
      </c>
      <c r="X458" s="359">
        <v>20</v>
      </c>
      <c r="Y458" s="359">
        <v>100</v>
      </c>
      <c r="Z458" s="359" t="s">
        <v>2638</v>
      </c>
      <c r="AA458" s="360">
        <v>45688</v>
      </c>
      <c r="AB458" s="370">
        <v>100</v>
      </c>
      <c r="AC458" s="359" t="s">
        <v>2643</v>
      </c>
      <c r="AD458" s="360">
        <v>45688</v>
      </c>
      <c r="AE458" s="371">
        <v>100</v>
      </c>
      <c r="AF458" s="359">
        <v>20</v>
      </c>
      <c r="AJ458" s="477"/>
      <c r="AM458" s="477"/>
      <c r="AR458" s="477"/>
      <c r="AU458" s="477"/>
      <c r="AZ458" s="477"/>
      <c r="BC458" s="477"/>
      <c r="BH458" s="477"/>
      <c r="BK458" s="477"/>
      <c r="BP458" s="477"/>
      <c r="BS458" s="477"/>
      <c r="BX458" s="477"/>
      <c r="CA458" s="477"/>
      <c r="CF458" s="477"/>
      <c r="CI458" s="477"/>
      <c r="CN458" s="477"/>
      <c r="CQ458" s="477"/>
      <c r="CV458" s="477"/>
      <c r="CY458" s="477"/>
      <c r="DD458" s="477"/>
      <c r="DG458" s="477"/>
      <c r="DL458" s="477"/>
      <c r="DO458" s="477"/>
      <c r="DT458" s="477"/>
      <c r="DW458" s="477"/>
      <c r="EB458" s="477"/>
      <c r="EE458" s="477"/>
      <c r="EJ458" s="477"/>
      <c r="EM458" s="477"/>
      <c r="ER458" s="477"/>
      <c r="EU458" s="477"/>
      <c r="EZ458" s="477"/>
      <c r="FC458" s="477"/>
      <c r="FH458" s="477"/>
      <c r="FK458" s="477"/>
      <c r="FP458" s="477"/>
      <c r="FS458" s="477"/>
      <c r="FX458" s="477"/>
      <c r="GA458" s="477"/>
      <c r="GF458" s="477"/>
      <c r="GI458" s="477"/>
      <c r="GN458" s="477"/>
      <c r="GQ458" s="477"/>
      <c r="GV458" s="477"/>
      <c r="GY458" s="477"/>
      <c r="HD458" s="477"/>
      <c r="HG458" s="477"/>
      <c r="HL458" s="477"/>
      <c r="HO458" s="477"/>
      <c r="HT458" s="477"/>
      <c r="HW458" s="477"/>
      <c r="IB458" s="477"/>
      <c r="IE458" s="477"/>
      <c r="IJ458" s="477"/>
      <c r="IM458" s="477"/>
      <c r="IR458" s="477"/>
      <c r="IU458" s="477"/>
      <c r="IZ458" s="477"/>
      <c r="JC458" s="477"/>
      <c r="JH458" s="477"/>
      <c r="JK458" s="477"/>
      <c r="JP458" s="477"/>
      <c r="JS458" s="477"/>
      <c r="JX458" s="477"/>
      <c r="KA458" s="477"/>
      <c r="KF458" s="477"/>
      <c r="KI458" s="477"/>
      <c r="KN458" s="477"/>
      <c r="KQ458" s="477"/>
      <c r="KV458" s="477"/>
      <c r="KY458" s="477"/>
      <c r="LD458" s="477"/>
      <c r="LG458" s="477"/>
      <c r="LL458" s="477"/>
      <c r="LO458" s="477"/>
      <c r="LT458" s="477"/>
      <c r="LW458" s="477"/>
      <c r="MB458" s="477"/>
      <c r="ME458" s="477"/>
      <c r="MJ458" s="477"/>
      <c r="MM458" s="477"/>
      <c r="MR458" s="477"/>
      <c r="MU458" s="477"/>
      <c r="MZ458" s="477"/>
      <c r="NC458" s="477"/>
      <c r="NH458" s="477"/>
      <c r="NK458" s="477"/>
      <c r="NP458" s="477"/>
      <c r="NS458" s="477"/>
      <c r="NX458" s="477"/>
      <c r="OA458" s="477"/>
      <c r="OF458" s="477"/>
      <c r="OI458" s="477"/>
      <c r="ON458" s="477"/>
      <c r="OQ458" s="477"/>
      <c r="OV458" s="477"/>
      <c r="OY458" s="477"/>
      <c r="PD458" s="477"/>
      <c r="PG458" s="477"/>
      <c r="PL458" s="477"/>
      <c r="PO458" s="477"/>
      <c r="PT458" s="477"/>
      <c r="PW458" s="477"/>
      <c r="QB458" s="477"/>
      <c r="QE458" s="477"/>
      <c r="QJ458" s="477"/>
      <c r="QM458" s="477"/>
      <c r="QR458" s="477"/>
      <c r="QU458" s="477"/>
      <c r="QZ458" s="477"/>
      <c r="RC458" s="477"/>
      <c r="RH458" s="477"/>
      <c r="RK458" s="477"/>
      <c r="RP458" s="477"/>
      <c r="RS458" s="477"/>
      <c r="RX458" s="477"/>
      <c r="SA458" s="477"/>
      <c r="SF458" s="477"/>
      <c r="SI458" s="477"/>
      <c r="SN458" s="477"/>
      <c r="SQ458" s="477"/>
      <c r="SV458" s="477"/>
      <c r="SY458" s="477"/>
      <c r="TD458" s="477"/>
      <c r="TG458" s="477"/>
      <c r="TL458" s="477"/>
      <c r="TO458" s="477"/>
      <c r="TT458" s="477"/>
      <c r="TW458" s="477"/>
      <c r="UB458" s="477"/>
      <c r="UE458" s="477"/>
      <c r="UJ458" s="477"/>
      <c r="UM458" s="477"/>
      <c r="UR458" s="477"/>
      <c r="UU458" s="477"/>
      <c r="UZ458" s="477"/>
      <c r="VC458" s="477"/>
      <c r="VH458" s="477"/>
      <c r="VK458" s="477"/>
      <c r="VP458" s="477"/>
      <c r="VS458" s="477"/>
      <c r="VX458" s="477"/>
      <c r="WA458" s="477"/>
      <c r="WF458" s="477"/>
      <c r="WI458" s="477"/>
      <c r="WN458" s="477"/>
      <c r="WQ458" s="477"/>
      <c r="WV458" s="477"/>
      <c r="WY458" s="477"/>
      <c r="XD458" s="477"/>
      <c r="XG458" s="477"/>
      <c r="XL458" s="477"/>
      <c r="XO458" s="477"/>
      <c r="XT458" s="477"/>
      <c r="XW458" s="477"/>
      <c r="YB458" s="477"/>
      <c r="YE458" s="477"/>
      <c r="YJ458" s="477"/>
      <c r="YM458" s="477"/>
      <c r="YR458" s="477"/>
      <c r="YU458" s="477"/>
      <c r="YZ458" s="477"/>
      <c r="ZC458" s="477"/>
      <c r="ZH458" s="477"/>
      <c r="ZK458" s="477"/>
      <c r="ZP458" s="477"/>
      <c r="ZS458" s="477"/>
      <c r="ZX458" s="477"/>
      <c r="AAA458" s="477"/>
      <c r="AAF458" s="477"/>
      <c r="AAI458" s="477"/>
      <c r="AAN458" s="477"/>
      <c r="AAQ458" s="477"/>
      <c r="AAV458" s="477"/>
      <c r="AAY458" s="477"/>
      <c r="ABD458" s="477"/>
      <c r="ABG458" s="477"/>
      <c r="ABL458" s="477"/>
      <c r="ABO458" s="477"/>
      <c r="ABT458" s="477"/>
      <c r="ABW458" s="477"/>
      <c r="ACB458" s="477"/>
      <c r="ACE458" s="477"/>
      <c r="ACJ458" s="477"/>
      <c r="ACM458" s="477"/>
      <c r="ACR458" s="477"/>
      <c r="ACU458" s="477"/>
      <c r="ACZ458" s="477"/>
      <c r="ADC458" s="477"/>
      <c r="ADH458" s="477"/>
      <c r="ADK458" s="477"/>
      <c r="ADP458" s="477"/>
      <c r="ADS458" s="477"/>
      <c r="ADX458" s="477"/>
      <c r="AEA458" s="477"/>
      <c r="AEF458" s="477"/>
      <c r="AEI458" s="477"/>
      <c r="AEN458" s="477"/>
      <c r="AEQ458" s="477"/>
      <c r="AEV458" s="477"/>
      <c r="AEY458" s="477"/>
      <c r="AFD458" s="477"/>
      <c r="AFG458" s="477"/>
      <c r="AFL458" s="477"/>
      <c r="AFO458" s="477"/>
      <c r="AFT458" s="477"/>
      <c r="AFW458" s="477"/>
      <c r="AGB458" s="477"/>
      <c r="AGE458" s="477"/>
      <c r="AGJ458" s="477"/>
      <c r="AGM458" s="477"/>
      <c r="AGR458" s="477"/>
      <c r="AGU458" s="477"/>
      <c r="AGZ458" s="477"/>
      <c r="AHC458" s="477"/>
      <c r="AHH458" s="477"/>
      <c r="AHK458" s="477"/>
      <c r="AHP458" s="477"/>
      <c r="AHS458" s="477"/>
      <c r="AHX458" s="477"/>
      <c r="AIA458" s="477"/>
      <c r="AIF458" s="477"/>
      <c r="AII458" s="477"/>
      <c r="AIN458" s="477"/>
      <c r="AIQ458" s="477"/>
      <c r="AIV458" s="477"/>
      <c r="AIY458" s="477"/>
      <c r="AJD458" s="477"/>
      <c r="AJG458" s="477"/>
      <c r="AJL458" s="477"/>
      <c r="AJO458" s="477"/>
      <c r="AJT458" s="477"/>
      <c r="AJW458" s="477"/>
      <c r="AKB458" s="477"/>
      <c r="AKE458" s="477"/>
      <c r="AKJ458" s="477"/>
      <c r="AKM458" s="477"/>
      <c r="AKR458" s="477"/>
      <c r="AKU458" s="477"/>
      <c r="AKZ458" s="477"/>
      <c r="ALC458" s="477"/>
      <c r="ALH458" s="477"/>
      <c r="ALK458" s="477"/>
      <c r="ALP458" s="477"/>
      <c r="ALS458" s="477"/>
      <c r="ALX458" s="477"/>
      <c r="AMA458" s="477"/>
      <c r="AMF458" s="477"/>
      <c r="AMI458" s="477"/>
      <c r="AMN458" s="477"/>
      <c r="AMQ458" s="477"/>
      <c r="AMV458" s="477"/>
      <c r="AMY458" s="477"/>
      <c r="AND458" s="477"/>
      <c r="ANG458" s="477"/>
      <c r="ANL458" s="477"/>
      <c r="ANO458" s="477"/>
      <c r="ANT458" s="477"/>
      <c r="ANW458" s="477"/>
      <c r="AOB458" s="477"/>
      <c r="AOE458" s="477"/>
      <c r="AOJ458" s="477"/>
      <c r="AOM458" s="477"/>
      <c r="AOR458" s="477"/>
      <c r="AOU458" s="477"/>
      <c r="AOZ458" s="477"/>
      <c r="APC458" s="477"/>
      <c r="APH458" s="477"/>
      <c r="APK458" s="477"/>
      <c r="APP458" s="477"/>
      <c r="APS458" s="477"/>
      <c r="APX458" s="477"/>
      <c r="AQA458" s="477"/>
      <c r="AQF458" s="477"/>
      <c r="AQI458" s="477"/>
      <c r="AQN458" s="477"/>
      <c r="AQQ458" s="477"/>
      <c r="AQV458" s="477"/>
      <c r="AQY458" s="477"/>
      <c r="ARD458" s="477"/>
      <c r="ARG458" s="477"/>
      <c r="ARL458" s="477"/>
      <c r="ARO458" s="477"/>
      <c r="ART458" s="477"/>
      <c r="ARW458" s="477"/>
      <c r="ASB458" s="477"/>
      <c r="ASE458" s="477"/>
      <c r="ASJ458" s="477"/>
      <c r="ASM458" s="477"/>
      <c r="ASR458" s="477"/>
      <c r="ASU458" s="477"/>
      <c r="ASZ458" s="477"/>
      <c r="ATC458" s="477"/>
      <c r="ATH458" s="477"/>
      <c r="ATK458" s="477"/>
      <c r="ATP458" s="477"/>
      <c r="ATS458" s="477"/>
      <c r="ATX458" s="477"/>
      <c r="AUA458" s="477"/>
      <c r="AUF458" s="477"/>
      <c r="AUI458" s="477"/>
      <c r="AUN458" s="477"/>
      <c r="AUQ458" s="477"/>
      <c r="AUV458" s="477"/>
      <c r="AUY458" s="477"/>
      <c r="AVD458" s="477"/>
      <c r="AVG458" s="477"/>
      <c r="AVL458" s="477"/>
      <c r="AVO458" s="477"/>
      <c r="AVT458" s="477"/>
      <c r="AVW458" s="477"/>
      <c r="AWB458" s="477"/>
      <c r="AWE458" s="477"/>
      <c r="AWJ458" s="477"/>
      <c r="AWM458" s="477"/>
      <c r="AWR458" s="477"/>
      <c r="AWU458" s="477"/>
      <c r="AWZ458" s="477"/>
      <c r="AXC458" s="477"/>
      <c r="AXH458" s="477"/>
      <c r="AXK458" s="477"/>
      <c r="AXP458" s="477"/>
      <c r="AXS458" s="477"/>
      <c r="AXX458" s="477"/>
      <c r="AYA458" s="477"/>
      <c r="AYF458" s="477"/>
      <c r="AYI458" s="477"/>
      <c r="AYN458" s="477"/>
      <c r="AYQ458" s="477"/>
      <c r="AYV458" s="477"/>
      <c r="AYY458" s="477"/>
      <c r="AZD458" s="477"/>
      <c r="AZG458" s="477"/>
      <c r="AZL458" s="477"/>
      <c r="AZO458" s="477"/>
      <c r="AZT458" s="477"/>
      <c r="AZW458" s="477"/>
      <c r="BAB458" s="477"/>
      <c r="BAE458" s="477"/>
      <c r="BAJ458" s="477"/>
      <c r="BAM458" s="477"/>
      <c r="BAR458" s="477"/>
      <c r="BAU458" s="477"/>
      <c r="BAZ458" s="477"/>
      <c r="BBC458" s="477"/>
      <c r="BBH458" s="477"/>
      <c r="BBK458" s="477"/>
      <c r="BBP458" s="477"/>
      <c r="BBS458" s="477"/>
      <c r="BBX458" s="477"/>
      <c r="BCA458" s="477"/>
      <c r="BCF458" s="477"/>
      <c r="BCI458" s="477"/>
      <c r="BCN458" s="477"/>
      <c r="BCQ458" s="477"/>
      <c r="BCV458" s="477"/>
      <c r="BCY458" s="477"/>
      <c r="BDD458" s="477"/>
      <c r="BDG458" s="477"/>
      <c r="BDL458" s="477"/>
      <c r="BDO458" s="477"/>
      <c r="BDT458" s="477"/>
      <c r="BDW458" s="477"/>
      <c r="BEB458" s="477"/>
      <c r="BEE458" s="477"/>
      <c r="BEJ458" s="477"/>
      <c r="BEM458" s="477"/>
      <c r="BER458" s="477"/>
      <c r="BEU458" s="477"/>
      <c r="BEZ458" s="477"/>
      <c r="BFC458" s="477"/>
      <c r="BFH458" s="477"/>
      <c r="BFK458" s="477"/>
      <c r="BFP458" s="477"/>
      <c r="BFS458" s="477"/>
      <c r="BFX458" s="477"/>
      <c r="BGA458" s="477"/>
      <c r="BGF458" s="477"/>
      <c r="BGI458" s="477"/>
      <c r="BGN458" s="477"/>
      <c r="BGQ458" s="477"/>
      <c r="BGV458" s="477"/>
      <c r="BGY458" s="477"/>
      <c r="BHD458" s="477"/>
      <c r="BHG458" s="477"/>
      <c r="BHL458" s="477"/>
      <c r="BHO458" s="477"/>
      <c r="BHT458" s="477"/>
      <c r="BHW458" s="477"/>
      <c r="BIB458" s="477"/>
      <c r="BIE458" s="477"/>
      <c r="BIJ458" s="477"/>
      <c r="BIM458" s="477"/>
      <c r="BIR458" s="477"/>
      <c r="BIU458" s="477"/>
      <c r="BIZ458" s="477"/>
      <c r="BJC458" s="477"/>
      <c r="BJH458" s="477"/>
      <c r="BJK458" s="477"/>
      <c r="BJP458" s="477"/>
      <c r="BJS458" s="477"/>
      <c r="BJX458" s="477"/>
      <c r="BKA458" s="477"/>
      <c r="BKF458" s="477"/>
      <c r="BKI458" s="477"/>
      <c r="BKN458" s="477"/>
      <c r="BKQ458" s="477"/>
      <c r="BKV458" s="477"/>
      <c r="BKY458" s="477"/>
      <c r="BLD458" s="477"/>
      <c r="BLG458" s="477"/>
      <c r="BLL458" s="477"/>
      <c r="BLO458" s="477"/>
      <c r="BLT458" s="477"/>
      <c r="BLW458" s="477"/>
      <c r="BMB458" s="477"/>
      <c r="BME458" s="477"/>
      <c r="BMJ458" s="477"/>
      <c r="BMM458" s="477"/>
      <c r="BMR458" s="477"/>
      <c r="BMU458" s="477"/>
      <c r="BMZ458" s="477"/>
      <c r="BNC458" s="477"/>
      <c r="BNH458" s="477"/>
      <c r="BNK458" s="477"/>
      <c r="BNP458" s="477"/>
      <c r="BNS458" s="477"/>
      <c r="BNX458" s="477"/>
      <c r="BOA458" s="477"/>
      <c r="BOF458" s="477"/>
      <c r="BOI458" s="477"/>
      <c r="BON458" s="477"/>
      <c r="BOQ458" s="477"/>
      <c r="BOV458" s="477"/>
      <c r="BOY458" s="477"/>
      <c r="BPD458" s="477"/>
      <c r="BPG458" s="477"/>
      <c r="BPL458" s="477"/>
      <c r="BPO458" s="477"/>
      <c r="BPT458" s="477"/>
      <c r="BPW458" s="477"/>
      <c r="BQB458" s="477"/>
      <c r="BQE458" s="477"/>
      <c r="BQJ458" s="477"/>
      <c r="BQM458" s="477"/>
      <c r="BQR458" s="477"/>
      <c r="BQU458" s="477"/>
      <c r="BQZ458" s="477"/>
      <c r="BRC458" s="477"/>
      <c r="BRH458" s="477"/>
      <c r="BRK458" s="477"/>
      <c r="BRP458" s="477"/>
      <c r="BRS458" s="477"/>
      <c r="BRX458" s="477"/>
      <c r="BSA458" s="477"/>
      <c r="BSF458" s="477"/>
      <c r="BSI458" s="477"/>
      <c r="BSN458" s="477"/>
      <c r="BSQ458" s="477"/>
      <c r="BSV458" s="477"/>
      <c r="BSY458" s="477"/>
      <c r="BTD458" s="477"/>
      <c r="BTG458" s="477"/>
      <c r="BTL458" s="477"/>
      <c r="BTO458" s="477"/>
      <c r="BTT458" s="477"/>
      <c r="BTW458" s="477"/>
      <c r="BUB458" s="477"/>
      <c r="BUE458" s="477"/>
      <c r="BUJ458" s="477"/>
      <c r="BUM458" s="477"/>
      <c r="BUR458" s="477"/>
      <c r="BUU458" s="477"/>
      <c r="BUZ458" s="477"/>
      <c r="BVC458" s="477"/>
      <c r="BVH458" s="477"/>
      <c r="BVK458" s="477"/>
      <c r="BVP458" s="477"/>
      <c r="BVS458" s="477"/>
      <c r="BVX458" s="477"/>
      <c r="BWA458" s="477"/>
      <c r="BWF458" s="477"/>
      <c r="BWI458" s="477"/>
      <c r="BWN458" s="477"/>
      <c r="BWQ458" s="477"/>
      <c r="BWV458" s="477"/>
      <c r="BWY458" s="477"/>
      <c r="BXD458" s="477"/>
      <c r="BXG458" s="477"/>
      <c r="BXL458" s="477"/>
      <c r="BXO458" s="477"/>
      <c r="BXT458" s="477"/>
      <c r="BXW458" s="477"/>
      <c r="BYB458" s="477"/>
      <c r="BYE458" s="477"/>
      <c r="BYJ458" s="477"/>
      <c r="BYM458" s="477"/>
      <c r="BYR458" s="477"/>
      <c r="BYU458" s="477"/>
      <c r="BYZ458" s="477"/>
      <c r="BZC458" s="477"/>
      <c r="BZH458" s="477"/>
      <c r="BZK458" s="477"/>
      <c r="BZP458" s="477"/>
      <c r="BZS458" s="477"/>
      <c r="BZX458" s="477"/>
      <c r="CAA458" s="477"/>
      <c r="CAF458" s="477"/>
      <c r="CAI458" s="477"/>
      <c r="CAN458" s="477"/>
      <c r="CAQ458" s="477"/>
      <c r="CAV458" s="477"/>
      <c r="CAY458" s="477"/>
      <c r="CBD458" s="477"/>
      <c r="CBG458" s="477"/>
      <c r="CBL458" s="477"/>
      <c r="CBO458" s="477"/>
      <c r="CBT458" s="477"/>
      <c r="CBW458" s="477"/>
      <c r="CCB458" s="477"/>
      <c r="CCE458" s="477"/>
      <c r="CCJ458" s="477"/>
      <c r="CCM458" s="477"/>
      <c r="CCR458" s="477"/>
      <c r="CCU458" s="477"/>
      <c r="CCZ458" s="477"/>
      <c r="CDC458" s="477"/>
      <c r="CDH458" s="477"/>
      <c r="CDK458" s="477"/>
      <c r="CDP458" s="477"/>
      <c r="CDS458" s="477"/>
      <c r="CDX458" s="477"/>
      <c r="CEA458" s="477"/>
      <c r="CEF458" s="477"/>
      <c r="CEI458" s="477"/>
      <c r="CEN458" s="477"/>
      <c r="CEQ458" s="477"/>
      <c r="CEV458" s="477"/>
      <c r="CEY458" s="477"/>
      <c r="CFD458" s="477"/>
      <c r="CFG458" s="477"/>
      <c r="CFL458" s="477"/>
      <c r="CFO458" s="477"/>
      <c r="CFT458" s="477"/>
      <c r="CFW458" s="477"/>
      <c r="CGB458" s="477"/>
      <c r="CGE458" s="477"/>
      <c r="CGJ458" s="477"/>
      <c r="CGM458" s="477"/>
      <c r="CGR458" s="477"/>
      <c r="CGU458" s="477"/>
      <c r="CGZ458" s="477"/>
      <c r="CHC458" s="477"/>
      <c r="CHH458" s="477"/>
      <c r="CHK458" s="477"/>
      <c r="CHP458" s="477"/>
      <c r="CHS458" s="477"/>
      <c r="CHX458" s="477"/>
      <c r="CIA458" s="477"/>
      <c r="CIF458" s="477"/>
      <c r="CII458" s="477"/>
      <c r="CIN458" s="477"/>
      <c r="CIQ458" s="477"/>
      <c r="CIV458" s="477"/>
      <c r="CIY458" s="477"/>
      <c r="CJD458" s="477"/>
      <c r="CJG458" s="477"/>
      <c r="CJL458" s="477"/>
      <c r="CJO458" s="477"/>
      <c r="CJT458" s="477"/>
      <c r="CJW458" s="477"/>
      <c r="CKB458" s="477"/>
      <c r="CKE458" s="477"/>
      <c r="CKJ458" s="477"/>
      <c r="CKM458" s="477"/>
      <c r="CKR458" s="477"/>
      <c r="CKU458" s="477"/>
      <c r="CKZ458" s="477"/>
      <c r="CLC458" s="477"/>
      <c r="CLH458" s="477"/>
      <c r="CLK458" s="477"/>
      <c r="CLP458" s="477"/>
      <c r="CLS458" s="477"/>
      <c r="CLX458" s="477"/>
      <c r="CMA458" s="477"/>
      <c r="CMF458" s="477"/>
      <c r="CMI458" s="477"/>
      <c r="CMN458" s="477"/>
      <c r="CMQ458" s="477"/>
      <c r="CMV458" s="477"/>
      <c r="CMY458" s="477"/>
      <c r="CND458" s="477"/>
      <c r="CNG458" s="477"/>
      <c r="CNL458" s="477"/>
      <c r="CNO458" s="477"/>
      <c r="CNT458" s="477"/>
      <c r="CNW458" s="477"/>
      <c r="COB458" s="477"/>
      <c r="COE458" s="477"/>
      <c r="COJ458" s="477"/>
      <c r="COM458" s="477"/>
      <c r="COR458" s="477"/>
      <c r="COU458" s="477"/>
      <c r="COZ458" s="477"/>
      <c r="CPC458" s="477"/>
      <c r="CPH458" s="477"/>
      <c r="CPK458" s="477"/>
      <c r="CPP458" s="477"/>
      <c r="CPS458" s="477"/>
      <c r="CPX458" s="477"/>
      <c r="CQA458" s="477"/>
      <c r="CQF458" s="477"/>
      <c r="CQI458" s="477"/>
      <c r="CQN458" s="477"/>
      <c r="CQQ458" s="477"/>
      <c r="CQV458" s="477"/>
      <c r="CQY458" s="477"/>
      <c r="CRD458" s="477"/>
      <c r="CRG458" s="477"/>
      <c r="CRL458" s="477"/>
      <c r="CRO458" s="477"/>
      <c r="CRT458" s="477"/>
      <c r="CRW458" s="477"/>
      <c r="CSB458" s="477"/>
      <c r="CSE458" s="477"/>
      <c r="CSJ458" s="477"/>
      <c r="CSM458" s="477"/>
      <c r="CSR458" s="477"/>
      <c r="CSU458" s="477"/>
      <c r="CSZ458" s="477"/>
      <c r="CTC458" s="477"/>
      <c r="CTH458" s="477"/>
      <c r="CTK458" s="477"/>
      <c r="CTP458" s="477"/>
      <c r="CTS458" s="477"/>
      <c r="CTX458" s="477"/>
      <c r="CUA458" s="477"/>
      <c r="CUF458" s="477"/>
      <c r="CUI458" s="477"/>
      <c r="CUN458" s="477"/>
      <c r="CUQ458" s="477"/>
      <c r="CUV458" s="477"/>
      <c r="CUY458" s="477"/>
      <c r="CVD458" s="477"/>
      <c r="CVG458" s="477"/>
      <c r="CVL458" s="477"/>
      <c r="CVO458" s="477"/>
      <c r="CVT458" s="477"/>
      <c r="CVW458" s="477"/>
      <c r="CWB458" s="477"/>
      <c r="CWE458" s="477"/>
      <c r="CWJ458" s="477"/>
      <c r="CWM458" s="477"/>
      <c r="CWR458" s="477"/>
      <c r="CWU458" s="477"/>
      <c r="CWZ458" s="477"/>
      <c r="CXC458" s="477"/>
      <c r="CXH458" s="477"/>
      <c r="CXK458" s="477"/>
      <c r="CXP458" s="477"/>
      <c r="CXS458" s="477"/>
      <c r="CXX458" s="477"/>
      <c r="CYA458" s="477"/>
      <c r="CYF458" s="477"/>
      <c r="CYI458" s="477"/>
      <c r="CYN458" s="477"/>
      <c r="CYQ458" s="477"/>
      <c r="CYV458" s="477"/>
      <c r="CYY458" s="477"/>
      <c r="CZD458" s="477"/>
      <c r="CZG458" s="477"/>
      <c r="CZL458" s="477"/>
      <c r="CZO458" s="477"/>
      <c r="CZT458" s="477"/>
      <c r="CZW458" s="477"/>
      <c r="DAB458" s="477"/>
      <c r="DAE458" s="477"/>
      <c r="DAJ458" s="477"/>
      <c r="DAM458" s="477"/>
      <c r="DAR458" s="477"/>
      <c r="DAU458" s="477"/>
      <c r="DAZ458" s="477"/>
      <c r="DBC458" s="477"/>
      <c r="DBH458" s="477"/>
      <c r="DBK458" s="477"/>
      <c r="DBP458" s="477"/>
      <c r="DBS458" s="477"/>
      <c r="DBX458" s="477"/>
      <c r="DCA458" s="477"/>
      <c r="DCF458" s="477"/>
      <c r="DCI458" s="477"/>
      <c r="DCN458" s="477"/>
      <c r="DCQ458" s="477"/>
      <c r="DCV458" s="477"/>
      <c r="DCY458" s="477"/>
      <c r="DDD458" s="477"/>
      <c r="DDG458" s="477"/>
      <c r="DDL458" s="477"/>
      <c r="DDO458" s="477"/>
      <c r="DDT458" s="477"/>
      <c r="DDW458" s="477"/>
      <c r="DEB458" s="477"/>
      <c r="DEE458" s="477"/>
      <c r="DEJ458" s="477"/>
      <c r="DEM458" s="477"/>
      <c r="DER458" s="477"/>
      <c r="DEU458" s="477"/>
      <c r="DEZ458" s="477"/>
      <c r="DFC458" s="477"/>
      <c r="DFH458" s="477"/>
      <c r="DFK458" s="477"/>
      <c r="DFP458" s="477"/>
      <c r="DFS458" s="477"/>
      <c r="DFX458" s="477"/>
      <c r="DGA458" s="477"/>
      <c r="DGF458" s="477"/>
      <c r="DGI458" s="477"/>
      <c r="DGN458" s="477"/>
      <c r="DGQ458" s="477"/>
      <c r="DGV458" s="477"/>
      <c r="DGY458" s="477"/>
      <c r="DHD458" s="477"/>
      <c r="DHG458" s="477"/>
      <c r="DHL458" s="477"/>
      <c r="DHO458" s="477"/>
      <c r="DHT458" s="477"/>
      <c r="DHW458" s="477"/>
      <c r="DIB458" s="477"/>
      <c r="DIE458" s="477"/>
      <c r="DIJ458" s="477"/>
      <c r="DIM458" s="477"/>
      <c r="DIR458" s="477"/>
      <c r="DIU458" s="477"/>
      <c r="DIZ458" s="477"/>
      <c r="DJC458" s="477"/>
      <c r="DJH458" s="477"/>
      <c r="DJK458" s="477"/>
      <c r="DJP458" s="477"/>
      <c r="DJS458" s="477"/>
      <c r="DJX458" s="477"/>
      <c r="DKA458" s="477"/>
      <c r="DKF458" s="477"/>
      <c r="DKI458" s="477"/>
      <c r="DKN458" s="477"/>
      <c r="DKQ458" s="477"/>
      <c r="DKV458" s="477"/>
      <c r="DKY458" s="477"/>
      <c r="DLD458" s="477"/>
      <c r="DLG458" s="477"/>
      <c r="DLL458" s="477"/>
      <c r="DLO458" s="477"/>
      <c r="DLT458" s="477"/>
      <c r="DLW458" s="477"/>
      <c r="DMB458" s="477"/>
      <c r="DME458" s="477"/>
      <c r="DMJ458" s="477"/>
      <c r="DMM458" s="477"/>
      <c r="DMR458" s="477"/>
      <c r="DMU458" s="477"/>
      <c r="DMZ458" s="477"/>
      <c r="DNC458" s="477"/>
      <c r="DNH458" s="477"/>
      <c r="DNK458" s="477"/>
      <c r="DNP458" s="477"/>
      <c r="DNS458" s="477"/>
      <c r="DNX458" s="477"/>
      <c r="DOA458" s="477"/>
      <c r="DOF458" s="477"/>
      <c r="DOI458" s="477"/>
      <c r="DON458" s="477"/>
      <c r="DOQ458" s="477"/>
      <c r="DOV458" s="477"/>
      <c r="DOY458" s="477"/>
      <c r="DPD458" s="477"/>
      <c r="DPG458" s="477"/>
      <c r="DPL458" s="477"/>
      <c r="DPO458" s="477"/>
      <c r="DPT458" s="477"/>
      <c r="DPW458" s="477"/>
      <c r="DQB458" s="477"/>
      <c r="DQE458" s="477"/>
      <c r="DQJ458" s="477"/>
      <c r="DQM458" s="477"/>
      <c r="DQR458" s="477"/>
      <c r="DQU458" s="477"/>
      <c r="DQZ458" s="477"/>
      <c r="DRC458" s="477"/>
      <c r="DRH458" s="477"/>
      <c r="DRK458" s="477"/>
      <c r="DRP458" s="477"/>
      <c r="DRS458" s="477"/>
      <c r="DRX458" s="477"/>
      <c r="DSA458" s="477"/>
      <c r="DSF458" s="477"/>
      <c r="DSI458" s="477"/>
      <c r="DSN458" s="477"/>
      <c r="DSQ458" s="477"/>
      <c r="DSV458" s="477"/>
      <c r="DSY458" s="477"/>
      <c r="DTD458" s="477"/>
      <c r="DTG458" s="477"/>
      <c r="DTL458" s="477"/>
      <c r="DTO458" s="477"/>
      <c r="DTT458" s="477"/>
      <c r="DTW458" s="477"/>
      <c r="DUB458" s="477"/>
      <c r="DUE458" s="477"/>
      <c r="DUJ458" s="477"/>
      <c r="DUM458" s="477"/>
      <c r="DUR458" s="477"/>
      <c r="DUU458" s="477"/>
      <c r="DUZ458" s="477"/>
      <c r="DVC458" s="477"/>
      <c r="DVH458" s="477"/>
      <c r="DVK458" s="477"/>
      <c r="DVP458" s="477"/>
      <c r="DVS458" s="477"/>
      <c r="DVX458" s="477"/>
      <c r="DWA458" s="477"/>
      <c r="DWF458" s="477"/>
      <c r="DWI458" s="477"/>
      <c r="DWN458" s="477"/>
      <c r="DWQ458" s="477"/>
      <c r="DWV458" s="477"/>
      <c r="DWY458" s="477"/>
      <c r="DXD458" s="477"/>
      <c r="DXG458" s="477"/>
      <c r="DXL458" s="477"/>
      <c r="DXO458" s="477"/>
      <c r="DXT458" s="477"/>
      <c r="DXW458" s="477"/>
      <c r="DYB458" s="477"/>
      <c r="DYE458" s="477"/>
      <c r="DYJ458" s="477"/>
      <c r="DYM458" s="477"/>
      <c r="DYR458" s="477"/>
      <c r="DYU458" s="477"/>
      <c r="DYZ458" s="477"/>
      <c r="DZC458" s="477"/>
      <c r="DZH458" s="477"/>
      <c r="DZK458" s="477"/>
      <c r="DZP458" s="477"/>
      <c r="DZS458" s="477"/>
      <c r="DZX458" s="477"/>
      <c r="EAA458" s="477"/>
      <c r="EAF458" s="477"/>
      <c r="EAI458" s="477"/>
      <c r="EAN458" s="477"/>
      <c r="EAQ458" s="477"/>
      <c r="EAV458" s="477"/>
      <c r="EAY458" s="477"/>
      <c r="EBD458" s="477"/>
      <c r="EBG458" s="477"/>
      <c r="EBL458" s="477"/>
      <c r="EBO458" s="477"/>
      <c r="EBT458" s="477"/>
      <c r="EBW458" s="477"/>
      <c r="ECB458" s="477"/>
      <c r="ECE458" s="477"/>
      <c r="ECJ458" s="477"/>
      <c r="ECM458" s="477"/>
      <c r="ECR458" s="477"/>
      <c r="ECU458" s="477"/>
      <c r="ECZ458" s="477"/>
      <c r="EDC458" s="477"/>
      <c r="EDH458" s="477"/>
      <c r="EDK458" s="477"/>
      <c r="EDP458" s="477"/>
      <c r="EDS458" s="477"/>
      <c r="EDX458" s="477"/>
      <c r="EEA458" s="477"/>
      <c r="EEF458" s="477"/>
      <c r="EEI458" s="477"/>
      <c r="EEN458" s="477"/>
      <c r="EEQ458" s="477"/>
      <c r="EEV458" s="477"/>
      <c r="EEY458" s="477"/>
      <c r="EFD458" s="477"/>
      <c r="EFG458" s="477"/>
      <c r="EFL458" s="477"/>
      <c r="EFO458" s="477"/>
      <c r="EFT458" s="477"/>
      <c r="EFW458" s="477"/>
      <c r="EGB458" s="477"/>
      <c r="EGE458" s="477"/>
      <c r="EGJ458" s="477"/>
      <c r="EGM458" s="477"/>
      <c r="EGR458" s="477"/>
      <c r="EGU458" s="477"/>
      <c r="EGZ458" s="477"/>
      <c r="EHC458" s="477"/>
      <c r="EHH458" s="477"/>
      <c r="EHK458" s="477"/>
      <c r="EHP458" s="477"/>
      <c r="EHS458" s="477"/>
      <c r="EHX458" s="477"/>
      <c r="EIA458" s="477"/>
      <c r="EIF458" s="477"/>
      <c r="EII458" s="477"/>
      <c r="EIN458" s="477"/>
      <c r="EIQ458" s="477"/>
      <c r="EIV458" s="477"/>
      <c r="EIY458" s="477"/>
      <c r="EJD458" s="477"/>
      <c r="EJG458" s="477"/>
      <c r="EJL458" s="477"/>
      <c r="EJO458" s="477"/>
      <c r="EJT458" s="477"/>
      <c r="EJW458" s="477"/>
      <c r="EKB458" s="477"/>
      <c r="EKE458" s="477"/>
      <c r="EKJ458" s="477"/>
      <c r="EKM458" s="477"/>
      <c r="EKR458" s="477"/>
      <c r="EKU458" s="477"/>
      <c r="EKZ458" s="477"/>
      <c r="ELC458" s="477"/>
      <c r="ELH458" s="477"/>
      <c r="ELK458" s="477"/>
      <c r="ELP458" s="477"/>
      <c r="ELS458" s="477"/>
      <c r="ELX458" s="477"/>
      <c r="EMA458" s="477"/>
      <c r="EMF458" s="477"/>
      <c r="EMI458" s="477"/>
      <c r="EMN458" s="477"/>
      <c r="EMQ458" s="477"/>
      <c r="EMV458" s="477"/>
      <c r="EMY458" s="477"/>
      <c r="END458" s="477"/>
      <c r="ENG458" s="477"/>
      <c r="ENL458" s="477"/>
      <c r="ENO458" s="477"/>
      <c r="ENT458" s="477"/>
      <c r="ENW458" s="477"/>
      <c r="EOB458" s="477"/>
      <c r="EOE458" s="477"/>
      <c r="EOJ458" s="477"/>
      <c r="EOM458" s="477"/>
      <c r="EOR458" s="477"/>
      <c r="EOU458" s="477"/>
      <c r="EOZ458" s="477"/>
      <c r="EPC458" s="477"/>
      <c r="EPH458" s="477"/>
      <c r="EPK458" s="477"/>
      <c r="EPP458" s="477"/>
      <c r="EPS458" s="477"/>
      <c r="EPX458" s="477"/>
      <c r="EQA458" s="477"/>
      <c r="EQF458" s="477"/>
      <c r="EQI458" s="477"/>
      <c r="EQN458" s="477"/>
      <c r="EQQ458" s="477"/>
      <c r="EQV458" s="477"/>
      <c r="EQY458" s="477"/>
      <c r="ERD458" s="477"/>
      <c r="ERG458" s="477"/>
      <c r="ERL458" s="477"/>
      <c r="ERO458" s="477"/>
      <c r="ERT458" s="477"/>
      <c r="ERW458" s="477"/>
      <c r="ESB458" s="477"/>
      <c r="ESE458" s="477"/>
      <c r="ESJ458" s="477"/>
      <c r="ESM458" s="477"/>
      <c r="ESR458" s="477"/>
      <c r="ESU458" s="477"/>
      <c r="ESZ458" s="477"/>
      <c r="ETC458" s="477"/>
      <c r="ETH458" s="477"/>
      <c r="ETK458" s="477"/>
      <c r="ETP458" s="477"/>
      <c r="ETS458" s="477"/>
      <c r="ETX458" s="477"/>
      <c r="EUA458" s="477"/>
      <c r="EUF458" s="477"/>
      <c r="EUI458" s="477"/>
      <c r="EUN458" s="477"/>
      <c r="EUQ458" s="477"/>
      <c r="EUV458" s="477"/>
      <c r="EUY458" s="477"/>
      <c r="EVD458" s="477"/>
      <c r="EVG458" s="477"/>
      <c r="EVL458" s="477"/>
      <c r="EVO458" s="477"/>
      <c r="EVT458" s="477"/>
      <c r="EVW458" s="477"/>
      <c r="EWB458" s="477"/>
      <c r="EWE458" s="477"/>
      <c r="EWJ458" s="477"/>
      <c r="EWM458" s="477"/>
      <c r="EWR458" s="477"/>
      <c r="EWU458" s="477"/>
      <c r="EWZ458" s="477"/>
      <c r="EXC458" s="477"/>
      <c r="EXH458" s="477"/>
      <c r="EXK458" s="477"/>
      <c r="EXP458" s="477"/>
      <c r="EXS458" s="477"/>
      <c r="EXX458" s="477"/>
      <c r="EYA458" s="477"/>
      <c r="EYF458" s="477"/>
      <c r="EYI458" s="477"/>
      <c r="EYN458" s="477"/>
      <c r="EYQ458" s="477"/>
      <c r="EYV458" s="477"/>
      <c r="EYY458" s="477"/>
      <c r="EZD458" s="477"/>
      <c r="EZG458" s="477"/>
      <c r="EZL458" s="477"/>
      <c r="EZO458" s="477"/>
      <c r="EZT458" s="477"/>
      <c r="EZW458" s="477"/>
      <c r="FAB458" s="477"/>
      <c r="FAE458" s="477"/>
      <c r="FAJ458" s="477"/>
      <c r="FAM458" s="477"/>
      <c r="FAR458" s="477"/>
      <c r="FAU458" s="477"/>
      <c r="FAZ458" s="477"/>
      <c r="FBC458" s="477"/>
      <c r="FBH458" s="477"/>
      <c r="FBK458" s="477"/>
      <c r="FBP458" s="477"/>
      <c r="FBS458" s="477"/>
      <c r="FBX458" s="477"/>
      <c r="FCA458" s="477"/>
      <c r="FCF458" s="477"/>
      <c r="FCI458" s="477"/>
      <c r="FCN458" s="477"/>
      <c r="FCQ458" s="477"/>
      <c r="FCV458" s="477"/>
      <c r="FCY458" s="477"/>
      <c r="FDD458" s="477"/>
      <c r="FDG458" s="477"/>
      <c r="FDL458" s="477"/>
      <c r="FDO458" s="477"/>
      <c r="FDT458" s="477"/>
      <c r="FDW458" s="477"/>
      <c r="FEB458" s="477"/>
      <c r="FEE458" s="477"/>
      <c r="FEJ458" s="477"/>
      <c r="FEM458" s="477"/>
      <c r="FER458" s="477"/>
      <c r="FEU458" s="477"/>
      <c r="FEZ458" s="477"/>
      <c r="FFC458" s="477"/>
      <c r="FFH458" s="477"/>
      <c r="FFK458" s="477"/>
      <c r="FFP458" s="477"/>
      <c r="FFS458" s="477"/>
      <c r="FFX458" s="477"/>
      <c r="FGA458" s="477"/>
      <c r="FGF458" s="477"/>
      <c r="FGI458" s="477"/>
      <c r="FGN458" s="477"/>
      <c r="FGQ458" s="477"/>
      <c r="FGV458" s="477"/>
      <c r="FGY458" s="477"/>
      <c r="FHD458" s="477"/>
      <c r="FHG458" s="477"/>
      <c r="FHL458" s="477"/>
      <c r="FHO458" s="477"/>
      <c r="FHT458" s="477"/>
      <c r="FHW458" s="477"/>
      <c r="FIB458" s="477"/>
      <c r="FIE458" s="477"/>
      <c r="FIJ458" s="477"/>
      <c r="FIM458" s="477"/>
      <c r="FIR458" s="477"/>
      <c r="FIU458" s="477"/>
      <c r="FIZ458" s="477"/>
      <c r="FJC458" s="477"/>
      <c r="FJH458" s="477"/>
      <c r="FJK458" s="477"/>
      <c r="FJP458" s="477"/>
      <c r="FJS458" s="477"/>
      <c r="FJX458" s="477"/>
      <c r="FKA458" s="477"/>
      <c r="FKF458" s="477"/>
      <c r="FKI458" s="477"/>
      <c r="FKN458" s="477"/>
      <c r="FKQ458" s="477"/>
      <c r="FKV458" s="477"/>
      <c r="FKY458" s="477"/>
      <c r="FLD458" s="477"/>
      <c r="FLG458" s="477"/>
      <c r="FLL458" s="477"/>
      <c r="FLO458" s="477"/>
      <c r="FLT458" s="477"/>
      <c r="FLW458" s="477"/>
      <c r="FMB458" s="477"/>
      <c r="FME458" s="477"/>
      <c r="FMJ458" s="477"/>
      <c r="FMM458" s="477"/>
      <c r="FMR458" s="477"/>
      <c r="FMU458" s="477"/>
      <c r="FMZ458" s="477"/>
      <c r="FNC458" s="477"/>
      <c r="FNH458" s="477"/>
      <c r="FNK458" s="477"/>
      <c r="FNP458" s="477"/>
      <c r="FNS458" s="477"/>
      <c r="FNX458" s="477"/>
      <c r="FOA458" s="477"/>
      <c r="FOF458" s="477"/>
      <c r="FOI458" s="477"/>
      <c r="FON458" s="477"/>
      <c r="FOQ458" s="477"/>
      <c r="FOV458" s="477"/>
      <c r="FOY458" s="477"/>
      <c r="FPD458" s="477"/>
      <c r="FPG458" s="477"/>
      <c r="FPL458" s="477"/>
      <c r="FPO458" s="477"/>
      <c r="FPT458" s="477"/>
      <c r="FPW458" s="477"/>
      <c r="FQB458" s="477"/>
      <c r="FQE458" s="477"/>
      <c r="FQJ458" s="477"/>
      <c r="FQM458" s="477"/>
      <c r="FQR458" s="477"/>
      <c r="FQU458" s="477"/>
      <c r="FQZ458" s="477"/>
      <c r="FRC458" s="477"/>
      <c r="FRH458" s="477"/>
      <c r="FRK458" s="477"/>
      <c r="FRP458" s="477"/>
      <c r="FRS458" s="477"/>
      <c r="FRX458" s="477"/>
      <c r="FSA458" s="477"/>
      <c r="FSF458" s="477"/>
      <c r="FSI458" s="477"/>
      <c r="FSN458" s="477"/>
      <c r="FSQ458" s="477"/>
      <c r="FSV458" s="477"/>
      <c r="FSY458" s="477"/>
      <c r="FTD458" s="477"/>
      <c r="FTG458" s="477"/>
      <c r="FTL458" s="477"/>
      <c r="FTO458" s="477"/>
      <c r="FTT458" s="477"/>
      <c r="FTW458" s="477"/>
      <c r="FUB458" s="477"/>
      <c r="FUE458" s="477"/>
      <c r="FUJ458" s="477"/>
      <c r="FUM458" s="477"/>
      <c r="FUR458" s="477"/>
      <c r="FUU458" s="477"/>
      <c r="FUZ458" s="477"/>
      <c r="FVC458" s="477"/>
      <c r="FVH458" s="477"/>
      <c r="FVK458" s="477"/>
      <c r="FVP458" s="477"/>
      <c r="FVS458" s="477"/>
      <c r="FVX458" s="477"/>
      <c r="FWA458" s="477"/>
      <c r="FWF458" s="477"/>
      <c r="FWI458" s="477"/>
      <c r="FWN458" s="477"/>
      <c r="FWQ458" s="477"/>
      <c r="FWV458" s="477"/>
      <c r="FWY458" s="477"/>
      <c r="FXD458" s="477"/>
      <c r="FXG458" s="477"/>
      <c r="FXL458" s="477"/>
      <c r="FXO458" s="477"/>
      <c r="FXT458" s="477"/>
      <c r="FXW458" s="477"/>
      <c r="FYB458" s="477"/>
      <c r="FYE458" s="477"/>
      <c r="FYJ458" s="477"/>
      <c r="FYM458" s="477"/>
      <c r="FYR458" s="477"/>
      <c r="FYU458" s="477"/>
      <c r="FYZ458" s="477"/>
      <c r="FZC458" s="477"/>
      <c r="FZH458" s="477"/>
      <c r="FZK458" s="477"/>
      <c r="FZP458" s="477"/>
      <c r="FZS458" s="477"/>
      <c r="FZX458" s="477"/>
      <c r="GAA458" s="477"/>
      <c r="GAF458" s="477"/>
      <c r="GAI458" s="477"/>
      <c r="GAN458" s="477"/>
      <c r="GAQ458" s="477"/>
      <c r="GAV458" s="477"/>
      <c r="GAY458" s="477"/>
      <c r="GBD458" s="477"/>
      <c r="GBG458" s="477"/>
      <c r="GBL458" s="477"/>
      <c r="GBO458" s="477"/>
      <c r="GBT458" s="477"/>
      <c r="GBW458" s="477"/>
      <c r="GCB458" s="477"/>
      <c r="GCE458" s="477"/>
      <c r="GCJ458" s="477"/>
      <c r="GCM458" s="477"/>
      <c r="GCR458" s="477"/>
      <c r="GCU458" s="477"/>
      <c r="GCZ458" s="477"/>
      <c r="GDC458" s="477"/>
      <c r="GDH458" s="477"/>
      <c r="GDK458" s="477"/>
      <c r="GDP458" s="477"/>
      <c r="GDS458" s="477"/>
      <c r="GDX458" s="477"/>
      <c r="GEA458" s="477"/>
      <c r="GEF458" s="477"/>
      <c r="GEI458" s="477"/>
      <c r="GEN458" s="477"/>
      <c r="GEQ458" s="477"/>
      <c r="GEV458" s="477"/>
      <c r="GEY458" s="477"/>
      <c r="GFD458" s="477"/>
      <c r="GFG458" s="477"/>
      <c r="GFL458" s="477"/>
      <c r="GFO458" s="477"/>
      <c r="GFT458" s="477"/>
      <c r="GFW458" s="477"/>
      <c r="GGB458" s="477"/>
      <c r="GGE458" s="477"/>
      <c r="GGJ458" s="477"/>
      <c r="GGM458" s="477"/>
      <c r="GGR458" s="477"/>
      <c r="GGU458" s="477"/>
      <c r="GGZ458" s="477"/>
      <c r="GHC458" s="477"/>
      <c r="GHH458" s="477"/>
      <c r="GHK458" s="477"/>
      <c r="GHP458" s="477"/>
      <c r="GHS458" s="477"/>
      <c r="GHX458" s="477"/>
      <c r="GIA458" s="477"/>
      <c r="GIF458" s="477"/>
      <c r="GII458" s="477"/>
      <c r="GIN458" s="477"/>
      <c r="GIQ458" s="477"/>
      <c r="GIV458" s="477"/>
      <c r="GIY458" s="477"/>
      <c r="GJD458" s="477"/>
      <c r="GJG458" s="477"/>
      <c r="GJL458" s="477"/>
      <c r="GJO458" s="477"/>
      <c r="GJT458" s="477"/>
      <c r="GJW458" s="477"/>
      <c r="GKB458" s="477"/>
      <c r="GKE458" s="477"/>
      <c r="GKJ458" s="477"/>
      <c r="GKM458" s="477"/>
      <c r="GKR458" s="477"/>
      <c r="GKU458" s="477"/>
      <c r="GKZ458" s="477"/>
      <c r="GLC458" s="477"/>
      <c r="GLH458" s="477"/>
      <c r="GLK458" s="477"/>
      <c r="GLP458" s="477"/>
      <c r="GLS458" s="477"/>
      <c r="GLX458" s="477"/>
      <c r="GMA458" s="477"/>
      <c r="GMF458" s="477"/>
      <c r="GMI458" s="477"/>
      <c r="GMN458" s="477"/>
      <c r="GMQ458" s="477"/>
      <c r="GMV458" s="477"/>
      <c r="GMY458" s="477"/>
      <c r="GND458" s="477"/>
      <c r="GNG458" s="477"/>
      <c r="GNL458" s="477"/>
      <c r="GNO458" s="477"/>
      <c r="GNT458" s="477"/>
      <c r="GNW458" s="477"/>
      <c r="GOB458" s="477"/>
      <c r="GOE458" s="477"/>
      <c r="GOJ458" s="477"/>
      <c r="GOM458" s="477"/>
      <c r="GOR458" s="477"/>
      <c r="GOU458" s="477"/>
      <c r="GOZ458" s="477"/>
      <c r="GPC458" s="477"/>
      <c r="GPH458" s="477"/>
      <c r="GPK458" s="477"/>
      <c r="GPP458" s="477"/>
      <c r="GPS458" s="477"/>
      <c r="GPX458" s="477"/>
      <c r="GQA458" s="477"/>
      <c r="GQF458" s="477"/>
      <c r="GQI458" s="477"/>
      <c r="GQN458" s="477"/>
      <c r="GQQ458" s="477"/>
      <c r="GQV458" s="477"/>
      <c r="GQY458" s="477"/>
      <c r="GRD458" s="477"/>
      <c r="GRG458" s="477"/>
      <c r="GRL458" s="477"/>
      <c r="GRO458" s="477"/>
      <c r="GRT458" s="477"/>
      <c r="GRW458" s="477"/>
      <c r="GSB458" s="477"/>
      <c r="GSE458" s="477"/>
      <c r="GSJ458" s="477"/>
      <c r="GSM458" s="477"/>
      <c r="GSR458" s="477"/>
      <c r="GSU458" s="477"/>
      <c r="GSZ458" s="477"/>
      <c r="GTC458" s="477"/>
      <c r="GTH458" s="477"/>
      <c r="GTK458" s="477"/>
      <c r="GTP458" s="477"/>
      <c r="GTS458" s="477"/>
      <c r="GTX458" s="477"/>
      <c r="GUA458" s="477"/>
      <c r="GUF458" s="477"/>
      <c r="GUI458" s="477"/>
      <c r="GUN458" s="477"/>
      <c r="GUQ458" s="477"/>
      <c r="GUV458" s="477"/>
      <c r="GUY458" s="477"/>
      <c r="GVD458" s="477"/>
      <c r="GVG458" s="477"/>
      <c r="GVL458" s="477"/>
      <c r="GVO458" s="477"/>
      <c r="GVT458" s="477"/>
      <c r="GVW458" s="477"/>
      <c r="GWB458" s="477"/>
      <c r="GWE458" s="477"/>
      <c r="GWJ458" s="477"/>
      <c r="GWM458" s="477"/>
      <c r="GWR458" s="477"/>
      <c r="GWU458" s="477"/>
      <c r="GWZ458" s="477"/>
      <c r="GXC458" s="477"/>
      <c r="GXH458" s="477"/>
      <c r="GXK458" s="477"/>
      <c r="GXP458" s="477"/>
      <c r="GXS458" s="477"/>
      <c r="GXX458" s="477"/>
      <c r="GYA458" s="477"/>
      <c r="GYF458" s="477"/>
      <c r="GYI458" s="477"/>
      <c r="GYN458" s="477"/>
      <c r="GYQ458" s="477"/>
      <c r="GYV458" s="477"/>
      <c r="GYY458" s="477"/>
      <c r="GZD458" s="477"/>
      <c r="GZG458" s="477"/>
      <c r="GZL458" s="477"/>
      <c r="GZO458" s="477"/>
      <c r="GZT458" s="477"/>
      <c r="GZW458" s="477"/>
      <c r="HAB458" s="477"/>
      <c r="HAE458" s="477"/>
      <c r="HAJ458" s="477"/>
      <c r="HAM458" s="477"/>
      <c r="HAR458" s="477"/>
      <c r="HAU458" s="477"/>
      <c r="HAZ458" s="477"/>
      <c r="HBC458" s="477"/>
      <c r="HBH458" s="477"/>
      <c r="HBK458" s="477"/>
      <c r="HBP458" s="477"/>
      <c r="HBS458" s="477"/>
      <c r="HBX458" s="477"/>
      <c r="HCA458" s="477"/>
      <c r="HCF458" s="477"/>
      <c r="HCI458" s="477"/>
      <c r="HCN458" s="477"/>
      <c r="HCQ458" s="477"/>
      <c r="HCV458" s="477"/>
      <c r="HCY458" s="477"/>
      <c r="HDD458" s="477"/>
      <c r="HDG458" s="477"/>
      <c r="HDL458" s="477"/>
      <c r="HDO458" s="477"/>
      <c r="HDT458" s="477"/>
      <c r="HDW458" s="477"/>
      <c r="HEB458" s="477"/>
      <c r="HEE458" s="477"/>
      <c r="HEJ458" s="477"/>
      <c r="HEM458" s="477"/>
      <c r="HER458" s="477"/>
      <c r="HEU458" s="477"/>
      <c r="HEZ458" s="477"/>
      <c r="HFC458" s="477"/>
      <c r="HFH458" s="477"/>
      <c r="HFK458" s="477"/>
      <c r="HFP458" s="477"/>
      <c r="HFS458" s="477"/>
      <c r="HFX458" s="477"/>
      <c r="HGA458" s="477"/>
      <c r="HGF458" s="477"/>
      <c r="HGI458" s="477"/>
      <c r="HGN458" s="477"/>
      <c r="HGQ458" s="477"/>
      <c r="HGV458" s="477"/>
      <c r="HGY458" s="477"/>
      <c r="HHD458" s="477"/>
      <c r="HHG458" s="477"/>
      <c r="HHL458" s="477"/>
      <c r="HHO458" s="477"/>
      <c r="HHT458" s="477"/>
      <c r="HHW458" s="477"/>
      <c r="HIB458" s="477"/>
      <c r="HIE458" s="477"/>
      <c r="HIJ458" s="477"/>
      <c r="HIM458" s="477"/>
      <c r="HIR458" s="477"/>
      <c r="HIU458" s="477"/>
      <c r="HIZ458" s="477"/>
      <c r="HJC458" s="477"/>
      <c r="HJH458" s="477"/>
      <c r="HJK458" s="477"/>
      <c r="HJP458" s="477"/>
      <c r="HJS458" s="477"/>
      <c r="HJX458" s="477"/>
      <c r="HKA458" s="477"/>
      <c r="HKF458" s="477"/>
      <c r="HKI458" s="477"/>
      <c r="HKN458" s="477"/>
      <c r="HKQ458" s="477"/>
      <c r="HKV458" s="477"/>
      <c r="HKY458" s="477"/>
      <c r="HLD458" s="477"/>
      <c r="HLG458" s="477"/>
      <c r="HLL458" s="477"/>
      <c r="HLO458" s="477"/>
      <c r="HLT458" s="477"/>
      <c r="HLW458" s="477"/>
      <c r="HMB458" s="477"/>
      <c r="HME458" s="477"/>
      <c r="HMJ458" s="477"/>
      <c r="HMM458" s="477"/>
      <c r="HMR458" s="477"/>
      <c r="HMU458" s="477"/>
      <c r="HMZ458" s="477"/>
      <c r="HNC458" s="477"/>
      <c r="HNH458" s="477"/>
      <c r="HNK458" s="477"/>
      <c r="HNP458" s="477"/>
      <c r="HNS458" s="477"/>
      <c r="HNX458" s="477"/>
      <c r="HOA458" s="477"/>
      <c r="HOF458" s="477"/>
      <c r="HOI458" s="477"/>
      <c r="HON458" s="477"/>
      <c r="HOQ458" s="477"/>
      <c r="HOV458" s="477"/>
      <c r="HOY458" s="477"/>
      <c r="HPD458" s="477"/>
      <c r="HPG458" s="477"/>
      <c r="HPL458" s="477"/>
      <c r="HPO458" s="477"/>
      <c r="HPT458" s="477"/>
      <c r="HPW458" s="477"/>
      <c r="HQB458" s="477"/>
      <c r="HQE458" s="477"/>
      <c r="HQJ458" s="477"/>
      <c r="HQM458" s="477"/>
      <c r="HQR458" s="477"/>
      <c r="HQU458" s="477"/>
      <c r="HQZ458" s="477"/>
      <c r="HRC458" s="477"/>
      <c r="HRH458" s="477"/>
      <c r="HRK458" s="477"/>
      <c r="HRP458" s="477"/>
      <c r="HRS458" s="477"/>
      <c r="HRX458" s="477"/>
      <c r="HSA458" s="477"/>
      <c r="HSF458" s="477"/>
      <c r="HSI458" s="477"/>
      <c r="HSN458" s="477"/>
      <c r="HSQ458" s="477"/>
      <c r="HSV458" s="477"/>
      <c r="HSY458" s="477"/>
      <c r="HTD458" s="477"/>
      <c r="HTG458" s="477"/>
      <c r="HTL458" s="477"/>
      <c r="HTO458" s="477"/>
      <c r="HTT458" s="477"/>
      <c r="HTW458" s="477"/>
      <c r="HUB458" s="477"/>
      <c r="HUE458" s="477"/>
      <c r="HUJ458" s="477"/>
      <c r="HUM458" s="477"/>
      <c r="HUR458" s="477"/>
      <c r="HUU458" s="477"/>
      <c r="HUZ458" s="477"/>
      <c r="HVC458" s="477"/>
      <c r="HVH458" s="477"/>
      <c r="HVK458" s="477"/>
      <c r="HVP458" s="477"/>
      <c r="HVS458" s="477"/>
      <c r="HVX458" s="477"/>
      <c r="HWA458" s="477"/>
      <c r="HWF458" s="477"/>
      <c r="HWI458" s="477"/>
      <c r="HWN458" s="477"/>
      <c r="HWQ458" s="477"/>
      <c r="HWV458" s="477"/>
      <c r="HWY458" s="477"/>
      <c r="HXD458" s="477"/>
      <c r="HXG458" s="477"/>
      <c r="HXL458" s="477"/>
      <c r="HXO458" s="477"/>
      <c r="HXT458" s="477"/>
      <c r="HXW458" s="477"/>
      <c r="HYB458" s="477"/>
      <c r="HYE458" s="477"/>
      <c r="HYJ458" s="477"/>
      <c r="HYM458" s="477"/>
      <c r="HYR458" s="477"/>
      <c r="HYU458" s="477"/>
      <c r="HYZ458" s="477"/>
      <c r="HZC458" s="477"/>
      <c r="HZH458" s="477"/>
      <c r="HZK458" s="477"/>
      <c r="HZP458" s="477"/>
      <c r="HZS458" s="477"/>
      <c r="HZX458" s="477"/>
      <c r="IAA458" s="477"/>
      <c r="IAF458" s="477"/>
      <c r="IAI458" s="477"/>
      <c r="IAN458" s="477"/>
      <c r="IAQ458" s="477"/>
      <c r="IAV458" s="477"/>
      <c r="IAY458" s="477"/>
      <c r="IBD458" s="477"/>
      <c r="IBG458" s="477"/>
      <c r="IBL458" s="477"/>
      <c r="IBO458" s="477"/>
      <c r="IBT458" s="477"/>
      <c r="IBW458" s="477"/>
      <c r="ICB458" s="477"/>
      <c r="ICE458" s="477"/>
      <c r="ICJ458" s="477"/>
      <c r="ICM458" s="477"/>
      <c r="ICR458" s="477"/>
      <c r="ICU458" s="477"/>
      <c r="ICZ458" s="477"/>
      <c r="IDC458" s="477"/>
      <c r="IDH458" s="477"/>
      <c r="IDK458" s="477"/>
      <c r="IDP458" s="477"/>
      <c r="IDS458" s="477"/>
      <c r="IDX458" s="477"/>
      <c r="IEA458" s="477"/>
      <c r="IEF458" s="477"/>
      <c r="IEI458" s="477"/>
      <c r="IEN458" s="477"/>
      <c r="IEQ458" s="477"/>
      <c r="IEV458" s="477"/>
      <c r="IEY458" s="477"/>
      <c r="IFD458" s="477"/>
      <c r="IFG458" s="477"/>
      <c r="IFL458" s="477"/>
      <c r="IFO458" s="477"/>
      <c r="IFT458" s="477"/>
      <c r="IFW458" s="477"/>
      <c r="IGB458" s="477"/>
      <c r="IGE458" s="477"/>
      <c r="IGJ458" s="477"/>
      <c r="IGM458" s="477"/>
      <c r="IGR458" s="477"/>
      <c r="IGU458" s="477"/>
      <c r="IGZ458" s="477"/>
      <c r="IHC458" s="477"/>
      <c r="IHH458" s="477"/>
      <c r="IHK458" s="477"/>
      <c r="IHP458" s="477"/>
      <c r="IHS458" s="477"/>
      <c r="IHX458" s="477"/>
      <c r="IIA458" s="477"/>
      <c r="IIF458" s="477"/>
      <c r="III458" s="477"/>
      <c r="IIN458" s="477"/>
      <c r="IIQ458" s="477"/>
      <c r="IIV458" s="477"/>
      <c r="IIY458" s="477"/>
      <c r="IJD458" s="477"/>
      <c r="IJG458" s="477"/>
      <c r="IJL458" s="477"/>
      <c r="IJO458" s="477"/>
      <c r="IJT458" s="477"/>
      <c r="IJW458" s="477"/>
      <c r="IKB458" s="477"/>
      <c r="IKE458" s="477"/>
      <c r="IKJ458" s="477"/>
      <c r="IKM458" s="477"/>
      <c r="IKR458" s="477"/>
      <c r="IKU458" s="477"/>
      <c r="IKZ458" s="477"/>
      <c r="ILC458" s="477"/>
      <c r="ILH458" s="477"/>
      <c r="ILK458" s="477"/>
      <c r="ILP458" s="477"/>
      <c r="ILS458" s="477"/>
      <c r="ILX458" s="477"/>
      <c r="IMA458" s="477"/>
      <c r="IMF458" s="477"/>
      <c r="IMI458" s="477"/>
      <c r="IMN458" s="477"/>
      <c r="IMQ458" s="477"/>
      <c r="IMV458" s="477"/>
      <c r="IMY458" s="477"/>
      <c r="IND458" s="477"/>
      <c r="ING458" s="477"/>
      <c r="INL458" s="477"/>
      <c r="INO458" s="477"/>
      <c r="INT458" s="477"/>
      <c r="INW458" s="477"/>
      <c r="IOB458" s="477"/>
      <c r="IOE458" s="477"/>
      <c r="IOJ458" s="477"/>
      <c r="IOM458" s="477"/>
      <c r="IOR458" s="477"/>
      <c r="IOU458" s="477"/>
      <c r="IOZ458" s="477"/>
      <c r="IPC458" s="477"/>
      <c r="IPH458" s="477"/>
      <c r="IPK458" s="477"/>
      <c r="IPP458" s="477"/>
      <c r="IPS458" s="477"/>
      <c r="IPX458" s="477"/>
      <c r="IQA458" s="477"/>
      <c r="IQF458" s="477"/>
      <c r="IQI458" s="477"/>
      <c r="IQN458" s="477"/>
      <c r="IQQ458" s="477"/>
      <c r="IQV458" s="477"/>
      <c r="IQY458" s="477"/>
      <c r="IRD458" s="477"/>
      <c r="IRG458" s="477"/>
      <c r="IRL458" s="477"/>
      <c r="IRO458" s="477"/>
      <c r="IRT458" s="477"/>
      <c r="IRW458" s="477"/>
      <c r="ISB458" s="477"/>
      <c r="ISE458" s="477"/>
      <c r="ISJ458" s="477"/>
      <c r="ISM458" s="477"/>
      <c r="ISR458" s="477"/>
      <c r="ISU458" s="477"/>
      <c r="ISZ458" s="477"/>
      <c r="ITC458" s="477"/>
      <c r="ITH458" s="477"/>
      <c r="ITK458" s="477"/>
      <c r="ITP458" s="477"/>
      <c r="ITS458" s="477"/>
      <c r="ITX458" s="477"/>
      <c r="IUA458" s="477"/>
      <c r="IUF458" s="477"/>
      <c r="IUI458" s="477"/>
      <c r="IUN458" s="477"/>
      <c r="IUQ458" s="477"/>
      <c r="IUV458" s="477"/>
      <c r="IUY458" s="477"/>
      <c r="IVD458" s="477"/>
      <c r="IVG458" s="477"/>
      <c r="IVL458" s="477"/>
      <c r="IVO458" s="477"/>
      <c r="IVT458" s="477"/>
      <c r="IVW458" s="477"/>
      <c r="IWB458" s="477"/>
      <c r="IWE458" s="477"/>
      <c r="IWJ458" s="477"/>
      <c r="IWM458" s="477"/>
      <c r="IWR458" s="477"/>
      <c r="IWU458" s="477"/>
      <c r="IWZ458" s="477"/>
      <c r="IXC458" s="477"/>
      <c r="IXH458" s="477"/>
      <c r="IXK458" s="477"/>
      <c r="IXP458" s="477"/>
      <c r="IXS458" s="477"/>
      <c r="IXX458" s="477"/>
      <c r="IYA458" s="477"/>
      <c r="IYF458" s="477"/>
      <c r="IYI458" s="477"/>
      <c r="IYN458" s="477"/>
      <c r="IYQ458" s="477"/>
      <c r="IYV458" s="477"/>
      <c r="IYY458" s="477"/>
      <c r="IZD458" s="477"/>
      <c r="IZG458" s="477"/>
      <c r="IZL458" s="477"/>
      <c r="IZO458" s="477"/>
      <c r="IZT458" s="477"/>
      <c r="IZW458" s="477"/>
      <c r="JAB458" s="477"/>
      <c r="JAE458" s="477"/>
      <c r="JAJ458" s="477"/>
      <c r="JAM458" s="477"/>
      <c r="JAR458" s="477"/>
      <c r="JAU458" s="477"/>
      <c r="JAZ458" s="477"/>
      <c r="JBC458" s="477"/>
      <c r="JBH458" s="477"/>
      <c r="JBK458" s="477"/>
      <c r="JBP458" s="477"/>
      <c r="JBS458" s="477"/>
      <c r="JBX458" s="477"/>
      <c r="JCA458" s="477"/>
      <c r="JCF458" s="477"/>
      <c r="JCI458" s="477"/>
      <c r="JCN458" s="477"/>
      <c r="JCQ458" s="477"/>
      <c r="JCV458" s="477"/>
      <c r="JCY458" s="477"/>
      <c r="JDD458" s="477"/>
      <c r="JDG458" s="477"/>
      <c r="JDL458" s="477"/>
      <c r="JDO458" s="477"/>
      <c r="JDT458" s="477"/>
      <c r="JDW458" s="477"/>
      <c r="JEB458" s="477"/>
      <c r="JEE458" s="477"/>
      <c r="JEJ458" s="477"/>
      <c r="JEM458" s="477"/>
      <c r="JER458" s="477"/>
      <c r="JEU458" s="477"/>
      <c r="JEZ458" s="477"/>
      <c r="JFC458" s="477"/>
      <c r="JFH458" s="477"/>
      <c r="JFK458" s="477"/>
      <c r="JFP458" s="477"/>
      <c r="JFS458" s="477"/>
      <c r="JFX458" s="477"/>
      <c r="JGA458" s="477"/>
      <c r="JGF458" s="477"/>
      <c r="JGI458" s="477"/>
      <c r="JGN458" s="477"/>
      <c r="JGQ458" s="477"/>
      <c r="JGV458" s="477"/>
      <c r="JGY458" s="477"/>
      <c r="JHD458" s="477"/>
      <c r="JHG458" s="477"/>
      <c r="JHL458" s="477"/>
      <c r="JHO458" s="477"/>
      <c r="JHT458" s="477"/>
      <c r="JHW458" s="477"/>
      <c r="JIB458" s="477"/>
      <c r="JIE458" s="477"/>
      <c r="JIJ458" s="477"/>
      <c r="JIM458" s="477"/>
      <c r="JIR458" s="477"/>
      <c r="JIU458" s="477"/>
      <c r="JIZ458" s="477"/>
      <c r="JJC458" s="477"/>
      <c r="JJH458" s="477"/>
      <c r="JJK458" s="477"/>
      <c r="JJP458" s="477"/>
      <c r="JJS458" s="477"/>
      <c r="JJX458" s="477"/>
      <c r="JKA458" s="477"/>
      <c r="JKF458" s="477"/>
      <c r="JKI458" s="477"/>
      <c r="JKN458" s="477"/>
      <c r="JKQ458" s="477"/>
      <c r="JKV458" s="477"/>
      <c r="JKY458" s="477"/>
      <c r="JLD458" s="477"/>
      <c r="JLG458" s="477"/>
      <c r="JLL458" s="477"/>
      <c r="JLO458" s="477"/>
      <c r="JLT458" s="477"/>
      <c r="JLW458" s="477"/>
      <c r="JMB458" s="477"/>
      <c r="JME458" s="477"/>
      <c r="JMJ458" s="477"/>
      <c r="JMM458" s="477"/>
      <c r="JMR458" s="477"/>
      <c r="JMU458" s="477"/>
      <c r="JMZ458" s="477"/>
      <c r="JNC458" s="477"/>
      <c r="JNH458" s="477"/>
      <c r="JNK458" s="477"/>
      <c r="JNP458" s="477"/>
      <c r="JNS458" s="477"/>
      <c r="JNX458" s="477"/>
      <c r="JOA458" s="477"/>
      <c r="JOF458" s="477"/>
      <c r="JOI458" s="477"/>
      <c r="JON458" s="477"/>
      <c r="JOQ458" s="477"/>
      <c r="JOV458" s="477"/>
      <c r="JOY458" s="477"/>
      <c r="JPD458" s="477"/>
      <c r="JPG458" s="477"/>
      <c r="JPL458" s="477"/>
      <c r="JPO458" s="477"/>
      <c r="JPT458" s="477"/>
      <c r="JPW458" s="477"/>
      <c r="JQB458" s="477"/>
      <c r="JQE458" s="477"/>
      <c r="JQJ458" s="477"/>
      <c r="JQM458" s="477"/>
      <c r="JQR458" s="477"/>
      <c r="JQU458" s="477"/>
      <c r="JQZ458" s="477"/>
      <c r="JRC458" s="477"/>
      <c r="JRH458" s="477"/>
      <c r="JRK458" s="477"/>
      <c r="JRP458" s="477"/>
      <c r="JRS458" s="477"/>
      <c r="JRX458" s="477"/>
      <c r="JSA458" s="477"/>
      <c r="JSF458" s="477"/>
      <c r="JSI458" s="477"/>
      <c r="JSN458" s="477"/>
      <c r="JSQ458" s="477"/>
      <c r="JSV458" s="477"/>
      <c r="JSY458" s="477"/>
      <c r="JTD458" s="477"/>
      <c r="JTG458" s="477"/>
      <c r="JTL458" s="477"/>
      <c r="JTO458" s="477"/>
      <c r="JTT458" s="477"/>
      <c r="JTW458" s="477"/>
      <c r="JUB458" s="477"/>
      <c r="JUE458" s="477"/>
      <c r="JUJ458" s="477"/>
      <c r="JUM458" s="477"/>
      <c r="JUR458" s="477"/>
      <c r="JUU458" s="477"/>
      <c r="JUZ458" s="477"/>
      <c r="JVC458" s="477"/>
      <c r="JVH458" s="477"/>
      <c r="JVK458" s="477"/>
      <c r="JVP458" s="477"/>
      <c r="JVS458" s="477"/>
      <c r="JVX458" s="477"/>
      <c r="JWA458" s="477"/>
      <c r="JWF458" s="477"/>
      <c r="JWI458" s="477"/>
      <c r="JWN458" s="477"/>
      <c r="JWQ458" s="477"/>
      <c r="JWV458" s="477"/>
      <c r="JWY458" s="477"/>
      <c r="JXD458" s="477"/>
      <c r="JXG458" s="477"/>
      <c r="JXL458" s="477"/>
      <c r="JXO458" s="477"/>
      <c r="JXT458" s="477"/>
      <c r="JXW458" s="477"/>
      <c r="JYB458" s="477"/>
      <c r="JYE458" s="477"/>
      <c r="JYJ458" s="477"/>
      <c r="JYM458" s="477"/>
      <c r="JYR458" s="477"/>
      <c r="JYU458" s="477"/>
      <c r="JYZ458" s="477"/>
      <c r="JZC458" s="477"/>
      <c r="JZH458" s="477"/>
      <c r="JZK458" s="477"/>
      <c r="JZP458" s="477"/>
      <c r="JZS458" s="477"/>
      <c r="JZX458" s="477"/>
      <c r="KAA458" s="477"/>
      <c r="KAF458" s="477"/>
      <c r="KAI458" s="477"/>
      <c r="KAN458" s="477"/>
      <c r="KAQ458" s="477"/>
      <c r="KAV458" s="477"/>
      <c r="KAY458" s="477"/>
      <c r="KBD458" s="477"/>
      <c r="KBG458" s="477"/>
      <c r="KBL458" s="477"/>
      <c r="KBO458" s="477"/>
      <c r="KBT458" s="477"/>
      <c r="KBW458" s="477"/>
      <c r="KCB458" s="477"/>
      <c r="KCE458" s="477"/>
      <c r="KCJ458" s="477"/>
      <c r="KCM458" s="477"/>
      <c r="KCR458" s="477"/>
      <c r="KCU458" s="477"/>
      <c r="KCZ458" s="477"/>
      <c r="KDC458" s="477"/>
      <c r="KDH458" s="477"/>
      <c r="KDK458" s="477"/>
      <c r="KDP458" s="477"/>
      <c r="KDS458" s="477"/>
      <c r="KDX458" s="477"/>
      <c r="KEA458" s="477"/>
      <c r="KEF458" s="477"/>
      <c r="KEI458" s="477"/>
      <c r="KEN458" s="477"/>
      <c r="KEQ458" s="477"/>
      <c r="KEV458" s="477"/>
      <c r="KEY458" s="477"/>
      <c r="KFD458" s="477"/>
      <c r="KFG458" s="477"/>
      <c r="KFL458" s="477"/>
      <c r="KFO458" s="477"/>
      <c r="KFT458" s="477"/>
      <c r="KFW458" s="477"/>
      <c r="KGB458" s="477"/>
      <c r="KGE458" s="477"/>
      <c r="KGJ458" s="477"/>
      <c r="KGM458" s="477"/>
      <c r="KGR458" s="477"/>
      <c r="KGU458" s="477"/>
      <c r="KGZ458" s="477"/>
      <c r="KHC458" s="477"/>
      <c r="KHH458" s="477"/>
      <c r="KHK458" s="477"/>
      <c r="KHP458" s="477"/>
      <c r="KHS458" s="477"/>
      <c r="KHX458" s="477"/>
      <c r="KIA458" s="477"/>
      <c r="KIF458" s="477"/>
      <c r="KII458" s="477"/>
      <c r="KIN458" s="477"/>
      <c r="KIQ458" s="477"/>
      <c r="KIV458" s="477"/>
      <c r="KIY458" s="477"/>
      <c r="KJD458" s="477"/>
      <c r="KJG458" s="477"/>
      <c r="KJL458" s="477"/>
      <c r="KJO458" s="477"/>
      <c r="KJT458" s="477"/>
      <c r="KJW458" s="477"/>
      <c r="KKB458" s="477"/>
      <c r="KKE458" s="477"/>
      <c r="KKJ458" s="477"/>
      <c r="KKM458" s="477"/>
      <c r="KKR458" s="477"/>
      <c r="KKU458" s="477"/>
      <c r="KKZ458" s="477"/>
      <c r="KLC458" s="477"/>
      <c r="KLH458" s="477"/>
      <c r="KLK458" s="477"/>
      <c r="KLP458" s="477"/>
      <c r="KLS458" s="477"/>
      <c r="KLX458" s="477"/>
      <c r="KMA458" s="477"/>
      <c r="KMF458" s="477"/>
      <c r="KMI458" s="477"/>
      <c r="KMN458" s="477"/>
      <c r="KMQ458" s="477"/>
      <c r="KMV458" s="477"/>
      <c r="KMY458" s="477"/>
      <c r="KND458" s="477"/>
      <c r="KNG458" s="477"/>
      <c r="KNL458" s="477"/>
      <c r="KNO458" s="477"/>
      <c r="KNT458" s="477"/>
      <c r="KNW458" s="477"/>
      <c r="KOB458" s="477"/>
      <c r="KOE458" s="477"/>
      <c r="KOJ458" s="477"/>
      <c r="KOM458" s="477"/>
      <c r="KOR458" s="477"/>
      <c r="KOU458" s="477"/>
      <c r="KOZ458" s="477"/>
      <c r="KPC458" s="477"/>
      <c r="KPH458" s="477"/>
      <c r="KPK458" s="477"/>
      <c r="KPP458" s="477"/>
      <c r="KPS458" s="477"/>
      <c r="KPX458" s="477"/>
      <c r="KQA458" s="477"/>
      <c r="KQF458" s="477"/>
      <c r="KQI458" s="477"/>
      <c r="KQN458" s="477"/>
      <c r="KQQ458" s="477"/>
      <c r="KQV458" s="477"/>
      <c r="KQY458" s="477"/>
      <c r="KRD458" s="477"/>
      <c r="KRG458" s="477"/>
      <c r="KRL458" s="477"/>
      <c r="KRO458" s="477"/>
      <c r="KRT458" s="477"/>
      <c r="KRW458" s="477"/>
      <c r="KSB458" s="477"/>
      <c r="KSE458" s="477"/>
      <c r="KSJ458" s="477"/>
      <c r="KSM458" s="477"/>
      <c r="KSR458" s="477"/>
      <c r="KSU458" s="477"/>
      <c r="KSZ458" s="477"/>
      <c r="KTC458" s="477"/>
      <c r="KTH458" s="477"/>
      <c r="KTK458" s="477"/>
      <c r="KTP458" s="477"/>
      <c r="KTS458" s="477"/>
      <c r="KTX458" s="477"/>
      <c r="KUA458" s="477"/>
      <c r="KUF458" s="477"/>
      <c r="KUI458" s="477"/>
      <c r="KUN458" s="477"/>
      <c r="KUQ458" s="477"/>
      <c r="KUV458" s="477"/>
      <c r="KUY458" s="477"/>
      <c r="KVD458" s="477"/>
      <c r="KVG458" s="477"/>
      <c r="KVL458" s="477"/>
      <c r="KVO458" s="477"/>
      <c r="KVT458" s="477"/>
      <c r="KVW458" s="477"/>
      <c r="KWB458" s="477"/>
      <c r="KWE458" s="477"/>
      <c r="KWJ458" s="477"/>
      <c r="KWM458" s="477"/>
      <c r="KWR458" s="477"/>
      <c r="KWU458" s="477"/>
      <c r="KWZ458" s="477"/>
      <c r="KXC458" s="477"/>
      <c r="KXH458" s="477"/>
      <c r="KXK458" s="477"/>
      <c r="KXP458" s="477"/>
      <c r="KXS458" s="477"/>
      <c r="KXX458" s="477"/>
      <c r="KYA458" s="477"/>
      <c r="KYF458" s="477"/>
      <c r="KYI458" s="477"/>
      <c r="KYN458" s="477"/>
      <c r="KYQ458" s="477"/>
      <c r="KYV458" s="477"/>
      <c r="KYY458" s="477"/>
      <c r="KZD458" s="477"/>
      <c r="KZG458" s="477"/>
      <c r="KZL458" s="477"/>
      <c r="KZO458" s="477"/>
      <c r="KZT458" s="477"/>
      <c r="KZW458" s="477"/>
      <c r="LAB458" s="477"/>
      <c r="LAE458" s="477"/>
      <c r="LAJ458" s="477"/>
      <c r="LAM458" s="477"/>
      <c r="LAR458" s="477"/>
      <c r="LAU458" s="477"/>
      <c r="LAZ458" s="477"/>
      <c r="LBC458" s="477"/>
      <c r="LBH458" s="477"/>
      <c r="LBK458" s="477"/>
      <c r="LBP458" s="477"/>
      <c r="LBS458" s="477"/>
      <c r="LBX458" s="477"/>
      <c r="LCA458" s="477"/>
      <c r="LCF458" s="477"/>
      <c r="LCI458" s="477"/>
      <c r="LCN458" s="477"/>
      <c r="LCQ458" s="477"/>
      <c r="LCV458" s="477"/>
      <c r="LCY458" s="477"/>
      <c r="LDD458" s="477"/>
      <c r="LDG458" s="477"/>
      <c r="LDL458" s="477"/>
      <c r="LDO458" s="477"/>
      <c r="LDT458" s="477"/>
      <c r="LDW458" s="477"/>
      <c r="LEB458" s="477"/>
      <c r="LEE458" s="477"/>
      <c r="LEJ458" s="477"/>
      <c r="LEM458" s="477"/>
      <c r="LER458" s="477"/>
      <c r="LEU458" s="477"/>
      <c r="LEZ458" s="477"/>
      <c r="LFC458" s="477"/>
      <c r="LFH458" s="477"/>
      <c r="LFK458" s="477"/>
      <c r="LFP458" s="477"/>
      <c r="LFS458" s="477"/>
      <c r="LFX458" s="477"/>
      <c r="LGA458" s="477"/>
      <c r="LGF458" s="477"/>
      <c r="LGI458" s="477"/>
      <c r="LGN458" s="477"/>
      <c r="LGQ458" s="477"/>
      <c r="LGV458" s="477"/>
      <c r="LGY458" s="477"/>
      <c r="LHD458" s="477"/>
      <c r="LHG458" s="477"/>
      <c r="LHL458" s="477"/>
      <c r="LHO458" s="477"/>
      <c r="LHT458" s="477"/>
      <c r="LHW458" s="477"/>
      <c r="LIB458" s="477"/>
      <c r="LIE458" s="477"/>
      <c r="LIJ458" s="477"/>
      <c r="LIM458" s="477"/>
      <c r="LIR458" s="477"/>
      <c r="LIU458" s="477"/>
      <c r="LIZ458" s="477"/>
      <c r="LJC458" s="477"/>
      <c r="LJH458" s="477"/>
      <c r="LJK458" s="477"/>
      <c r="LJP458" s="477"/>
      <c r="LJS458" s="477"/>
      <c r="LJX458" s="477"/>
      <c r="LKA458" s="477"/>
      <c r="LKF458" s="477"/>
      <c r="LKI458" s="477"/>
      <c r="LKN458" s="477"/>
      <c r="LKQ458" s="477"/>
      <c r="LKV458" s="477"/>
      <c r="LKY458" s="477"/>
      <c r="LLD458" s="477"/>
      <c r="LLG458" s="477"/>
      <c r="LLL458" s="477"/>
      <c r="LLO458" s="477"/>
      <c r="LLT458" s="477"/>
      <c r="LLW458" s="477"/>
      <c r="LMB458" s="477"/>
      <c r="LME458" s="477"/>
      <c r="LMJ458" s="477"/>
      <c r="LMM458" s="477"/>
      <c r="LMR458" s="477"/>
      <c r="LMU458" s="477"/>
      <c r="LMZ458" s="477"/>
      <c r="LNC458" s="477"/>
      <c r="LNH458" s="477"/>
      <c r="LNK458" s="477"/>
      <c r="LNP458" s="477"/>
      <c r="LNS458" s="477"/>
      <c r="LNX458" s="477"/>
      <c r="LOA458" s="477"/>
      <c r="LOF458" s="477"/>
      <c r="LOI458" s="477"/>
      <c r="LON458" s="477"/>
      <c r="LOQ458" s="477"/>
      <c r="LOV458" s="477"/>
      <c r="LOY458" s="477"/>
      <c r="LPD458" s="477"/>
      <c r="LPG458" s="477"/>
      <c r="LPL458" s="477"/>
      <c r="LPO458" s="477"/>
      <c r="LPT458" s="477"/>
      <c r="LPW458" s="477"/>
      <c r="LQB458" s="477"/>
      <c r="LQE458" s="477"/>
      <c r="LQJ458" s="477"/>
      <c r="LQM458" s="477"/>
      <c r="LQR458" s="477"/>
      <c r="LQU458" s="477"/>
      <c r="LQZ458" s="477"/>
      <c r="LRC458" s="477"/>
      <c r="LRH458" s="477"/>
      <c r="LRK458" s="477"/>
      <c r="LRP458" s="477"/>
      <c r="LRS458" s="477"/>
      <c r="LRX458" s="477"/>
      <c r="LSA458" s="477"/>
      <c r="LSF458" s="477"/>
      <c r="LSI458" s="477"/>
      <c r="LSN458" s="477"/>
      <c r="LSQ458" s="477"/>
      <c r="LSV458" s="477"/>
      <c r="LSY458" s="477"/>
      <c r="LTD458" s="477"/>
      <c r="LTG458" s="477"/>
      <c r="LTL458" s="477"/>
      <c r="LTO458" s="477"/>
      <c r="LTT458" s="477"/>
      <c r="LTW458" s="477"/>
      <c r="LUB458" s="477"/>
      <c r="LUE458" s="477"/>
      <c r="LUJ458" s="477"/>
      <c r="LUM458" s="477"/>
      <c r="LUR458" s="477"/>
      <c r="LUU458" s="477"/>
      <c r="LUZ458" s="477"/>
      <c r="LVC458" s="477"/>
      <c r="LVH458" s="477"/>
      <c r="LVK458" s="477"/>
      <c r="LVP458" s="477"/>
      <c r="LVS458" s="477"/>
      <c r="LVX458" s="477"/>
      <c r="LWA458" s="477"/>
      <c r="LWF458" s="477"/>
      <c r="LWI458" s="477"/>
      <c r="LWN458" s="477"/>
      <c r="LWQ458" s="477"/>
      <c r="LWV458" s="477"/>
      <c r="LWY458" s="477"/>
      <c r="LXD458" s="477"/>
      <c r="LXG458" s="477"/>
      <c r="LXL458" s="477"/>
      <c r="LXO458" s="477"/>
      <c r="LXT458" s="477"/>
      <c r="LXW458" s="477"/>
      <c r="LYB458" s="477"/>
      <c r="LYE458" s="477"/>
      <c r="LYJ458" s="477"/>
      <c r="LYM458" s="477"/>
      <c r="LYR458" s="477"/>
      <c r="LYU458" s="477"/>
      <c r="LYZ458" s="477"/>
      <c r="LZC458" s="477"/>
      <c r="LZH458" s="477"/>
      <c r="LZK458" s="477"/>
      <c r="LZP458" s="477"/>
      <c r="LZS458" s="477"/>
      <c r="LZX458" s="477"/>
      <c r="MAA458" s="477"/>
      <c r="MAF458" s="477"/>
      <c r="MAI458" s="477"/>
      <c r="MAN458" s="477"/>
      <c r="MAQ458" s="477"/>
      <c r="MAV458" s="477"/>
      <c r="MAY458" s="477"/>
      <c r="MBD458" s="477"/>
      <c r="MBG458" s="477"/>
      <c r="MBL458" s="477"/>
      <c r="MBO458" s="477"/>
      <c r="MBT458" s="477"/>
      <c r="MBW458" s="477"/>
      <c r="MCB458" s="477"/>
      <c r="MCE458" s="477"/>
      <c r="MCJ458" s="477"/>
      <c r="MCM458" s="477"/>
      <c r="MCR458" s="477"/>
      <c r="MCU458" s="477"/>
      <c r="MCZ458" s="477"/>
      <c r="MDC458" s="477"/>
      <c r="MDH458" s="477"/>
      <c r="MDK458" s="477"/>
      <c r="MDP458" s="477"/>
      <c r="MDS458" s="477"/>
      <c r="MDX458" s="477"/>
      <c r="MEA458" s="477"/>
      <c r="MEF458" s="477"/>
      <c r="MEI458" s="477"/>
      <c r="MEN458" s="477"/>
      <c r="MEQ458" s="477"/>
      <c r="MEV458" s="477"/>
      <c r="MEY458" s="477"/>
      <c r="MFD458" s="477"/>
      <c r="MFG458" s="477"/>
      <c r="MFL458" s="477"/>
      <c r="MFO458" s="477"/>
      <c r="MFT458" s="477"/>
      <c r="MFW458" s="477"/>
      <c r="MGB458" s="477"/>
      <c r="MGE458" s="477"/>
      <c r="MGJ458" s="477"/>
      <c r="MGM458" s="477"/>
      <c r="MGR458" s="477"/>
      <c r="MGU458" s="477"/>
      <c r="MGZ458" s="477"/>
      <c r="MHC458" s="477"/>
      <c r="MHH458" s="477"/>
      <c r="MHK458" s="477"/>
      <c r="MHP458" s="477"/>
      <c r="MHS458" s="477"/>
      <c r="MHX458" s="477"/>
      <c r="MIA458" s="477"/>
      <c r="MIF458" s="477"/>
      <c r="MII458" s="477"/>
      <c r="MIN458" s="477"/>
      <c r="MIQ458" s="477"/>
      <c r="MIV458" s="477"/>
      <c r="MIY458" s="477"/>
      <c r="MJD458" s="477"/>
      <c r="MJG458" s="477"/>
      <c r="MJL458" s="477"/>
      <c r="MJO458" s="477"/>
      <c r="MJT458" s="477"/>
      <c r="MJW458" s="477"/>
      <c r="MKB458" s="477"/>
      <c r="MKE458" s="477"/>
      <c r="MKJ458" s="477"/>
      <c r="MKM458" s="477"/>
      <c r="MKR458" s="477"/>
      <c r="MKU458" s="477"/>
      <c r="MKZ458" s="477"/>
      <c r="MLC458" s="477"/>
      <c r="MLH458" s="477"/>
      <c r="MLK458" s="477"/>
      <c r="MLP458" s="477"/>
      <c r="MLS458" s="477"/>
      <c r="MLX458" s="477"/>
      <c r="MMA458" s="477"/>
      <c r="MMF458" s="477"/>
      <c r="MMI458" s="477"/>
      <c r="MMN458" s="477"/>
      <c r="MMQ458" s="477"/>
      <c r="MMV458" s="477"/>
      <c r="MMY458" s="477"/>
      <c r="MND458" s="477"/>
      <c r="MNG458" s="477"/>
      <c r="MNL458" s="477"/>
      <c r="MNO458" s="477"/>
      <c r="MNT458" s="477"/>
      <c r="MNW458" s="477"/>
      <c r="MOB458" s="477"/>
      <c r="MOE458" s="477"/>
      <c r="MOJ458" s="477"/>
      <c r="MOM458" s="477"/>
      <c r="MOR458" s="477"/>
      <c r="MOU458" s="477"/>
      <c r="MOZ458" s="477"/>
      <c r="MPC458" s="477"/>
      <c r="MPH458" s="477"/>
      <c r="MPK458" s="477"/>
      <c r="MPP458" s="477"/>
      <c r="MPS458" s="477"/>
      <c r="MPX458" s="477"/>
      <c r="MQA458" s="477"/>
      <c r="MQF458" s="477"/>
      <c r="MQI458" s="477"/>
      <c r="MQN458" s="477"/>
      <c r="MQQ458" s="477"/>
      <c r="MQV458" s="477"/>
      <c r="MQY458" s="477"/>
      <c r="MRD458" s="477"/>
      <c r="MRG458" s="477"/>
      <c r="MRL458" s="477"/>
      <c r="MRO458" s="477"/>
      <c r="MRT458" s="477"/>
      <c r="MRW458" s="477"/>
      <c r="MSB458" s="477"/>
      <c r="MSE458" s="477"/>
      <c r="MSJ458" s="477"/>
      <c r="MSM458" s="477"/>
      <c r="MSR458" s="477"/>
      <c r="MSU458" s="477"/>
      <c r="MSZ458" s="477"/>
      <c r="MTC458" s="477"/>
      <c r="MTH458" s="477"/>
      <c r="MTK458" s="477"/>
      <c r="MTP458" s="477"/>
      <c r="MTS458" s="477"/>
      <c r="MTX458" s="477"/>
      <c r="MUA458" s="477"/>
      <c r="MUF458" s="477"/>
      <c r="MUI458" s="477"/>
      <c r="MUN458" s="477"/>
      <c r="MUQ458" s="477"/>
      <c r="MUV458" s="477"/>
      <c r="MUY458" s="477"/>
      <c r="MVD458" s="477"/>
      <c r="MVG458" s="477"/>
      <c r="MVL458" s="477"/>
      <c r="MVO458" s="477"/>
      <c r="MVT458" s="477"/>
      <c r="MVW458" s="477"/>
      <c r="MWB458" s="477"/>
      <c r="MWE458" s="477"/>
      <c r="MWJ458" s="477"/>
      <c r="MWM458" s="477"/>
      <c r="MWR458" s="477"/>
      <c r="MWU458" s="477"/>
      <c r="MWZ458" s="477"/>
      <c r="MXC458" s="477"/>
      <c r="MXH458" s="477"/>
      <c r="MXK458" s="477"/>
      <c r="MXP458" s="477"/>
      <c r="MXS458" s="477"/>
      <c r="MXX458" s="477"/>
      <c r="MYA458" s="477"/>
      <c r="MYF458" s="477"/>
      <c r="MYI458" s="477"/>
      <c r="MYN458" s="477"/>
      <c r="MYQ458" s="477"/>
      <c r="MYV458" s="477"/>
      <c r="MYY458" s="477"/>
      <c r="MZD458" s="477"/>
      <c r="MZG458" s="477"/>
      <c r="MZL458" s="477"/>
      <c r="MZO458" s="477"/>
      <c r="MZT458" s="477"/>
      <c r="MZW458" s="477"/>
      <c r="NAB458" s="477"/>
      <c r="NAE458" s="477"/>
      <c r="NAJ458" s="477"/>
      <c r="NAM458" s="477"/>
      <c r="NAR458" s="477"/>
      <c r="NAU458" s="477"/>
      <c r="NAZ458" s="477"/>
      <c r="NBC458" s="477"/>
      <c r="NBH458" s="477"/>
      <c r="NBK458" s="477"/>
      <c r="NBP458" s="477"/>
      <c r="NBS458" s="477"/>
      <c r="NBX458" s="477"/>
      <c r="NCA458" s="477"/>
      <c r="NCF458" s="477"/>
      <c r="NCI458" s="477"/>
      <c r="NCN458" s="477"/>
      <c r="NCQ458" s="477"/>
      <c r="NCV458" s="477"/>
      <c r="NCY458" s="477"/>
      <c r="NDD458" s="477"/>
      <c r="NDG458" s="477"/>
      <c r="NDL458" s="477"/>
      <c r="NDO458" s="477"/>
      <c r="NDT458" s="477"/>
      <c r="NDW458" s="477"/>
      <c r="NEB458" s="477"/>
      <c r="NEE458" s="477"/>
      <c r="NEJ458" s="477"/>
      <c r="NEM458" s="477"/>
      <c r="NER458" s="477"/>
      <c r="NEU458" s="477"/>
      <c r="NEZ458" s="477"/>
      <c r="NFC458" s="477"/>
      <c r="NFH458" s="477"/>
      <c r="NFK458" s="477"/>
      <c r="NFP458" s="477"/>
      <c r="NFS458" s="477"/>
      <c r="NFX458" s="477"/>
      <c r="NGA458" s="477"/>
      <c r="NGF458" s="477"/>
      <c r="NGI458" s="477"/>
      <c r="NGN458" s="477"/>
      <c r="NGQ458" s="477"/>
      <c r="NGV458" s="477"/>
      <c r="NGY458" s="477"/>
      <c r="NHD458" s="477"/>
      <c r="NHG458" s="477"/>
      <c r="NHL458" s="477"/>
      <c r="NHO458" s="477"/>
      <c r="NHT458" s="477"/>
      <c r="NHW458" s="477"/>
      <c r="NIB458" s="477"/>
      <c r="NIE458" s="477"/>
      <c r="NIJ458" s="477"/>
      <c r="NIM458" s="477"/>
      <c r="NIR458" s="477"/>
      <c r="NIU458" s="477"/>
      <c r="NIZ458" s="477"/>
      <c r="NJC458" s="477"/>
      <c r="NJH458" s="477"/>
      <c r="NJK458" s="477"/>
      <c r="NJP458" s="477"/>
      <c r="NJS458" s="477"/>
      <c r="NJX458" s="477"/>
      <c r="NKA458" s="477"/>
      <c r="NKF458" s="477"/>
      <c r="NKI458" s="477"/>
      <c r="NKN458" s="477"/>
      <c r="NKQ458" s="477"/>
      <c r="NKV458" s="477"/>
      <c r="NKY458" s="477"/>
      <c r="NLD458" s="477"/>
      <c r="NLG458" s="477"/>
      <c r="NLL458" s="477"/>
      <c r="NLO458" s="477"/>
      <c r="NLT458" s="477"/>
      <c r="NLW458" s="477"/>
      <c r="NMB458" s="477"/>
      <c r="NME458" s="477"/>
      <c r="NMJ458" s="477"/>
      <c r="NMM458" s="477"/>
      <c r="NMR458" s="477"/>
      <c r="NMU458" s="477"/>
      <c r="NMZ458" s="477"/>
      <c r="NNC458" s="477"/>
      <c r="NNH458" s="477"/>
      <c r="NNK458" s="477"/>
      <c r="NNP458" s="477"/>
      <c r="NNS458" s="477"/>
      <c r="NNX458" s="477"/>
      <c r="NOA458" s="477"/>
      <c r="NOF458" s="477"/>
      <c r="NOI458" s="477"/>
      <c r="NON458" s="477"/>
      <c r="NOQ458" s="477"/>
      <c r="NOV458" s="477"/>
      <c r="NOY458" s="477"/>
      <c r="NPD458" s="477"/>
      <c r="NPG458" s="477"/>
      <c r="NPL458" s="477"/>
      <c r="NPO458" s="477"/>
      <c r="NPT458" s="477"/>
      <c r="NPW458" s="477"/>
      <c r="NQB458" s="477"/>
      <c r="NQE458" s="477"/>
      <c r="NQJ458" s="477"/>
      <c r="NQM458" s="477"/>
      <c r="NQR458" s="477"/>
      <c r="NQU458" s="477"/>
      <c r="NQZ458" s="477"/>
      <c r="NRC458" s="477"/>
      <c r="NRH458" s="477"/>
      <c r="NRK458" s="477"/>
      <c r="NRP458" s="477"/>
      <c r="NRS458" s="477"/>
      <c r="NRX458" s="477"/>
      <c r="NSA458" s="477"/>
      <c r="NSF458" s="477"/>
      <c r="NSI458" s="477"/>
      <c r="NSN458" s="477"/>
      <c r="NSQ458" s="477"/>
      <c r="NSV458" s="477"/>
      <c r="NSY458" s="477"/>
      <c r="NTD458" s="477"/>
      <c r="NTG458" s="477"/>
      <c r="NTL458" s="477"/>
      <c r="NTO458" s="477"/>
      <c r="NTT458" s="477"/>
      <c r="NTW458" s="477"/>
      <c r="NUB458" s="477"/>
      <c r="NUE458" s="477"/>
      <c r="NUJ458" s="477"/>
      <c r="NUM458" s="477"/>
      <c r="NUR458" s="477"/>
      <c r="NUU458" s="477"/>
      <c r="NUZ458" s="477"/>
      <c r="NVC458" s="477"/>
      <c r="NVH458" s="477"/>
      <c r="NVK458" s="477"/>
      <c r="NVP458" s="477"/>
      <c r="NVS458" s="477"/>
      <c r="NVX458" s="477"/>
      <c r="NWA458" s="477"/>
      <c r="NWF458" s="477"/>
      <c r="NWI458" s="477"/>
      <c r="NWN458" s="477"/>
      <c r="NWQ458" s="477"/>
      <c r="NWV458" s="477"/>
      <c r="NWY458" s="477"/>
      <c r="NXD458" s="477"/>
      <c r="NXG458" s="477"/>
      <c r="NXL458" s="477"/>
      <c r="NXO458" s="477"/>
      <c r="NXT458" s="477"/>
      <c r="NXW458" s="477"/>
      <c r="NYB458" s="477"/>
      <c r="NYE458" s="477"/>
      <c r="NYJ458" s="477"/>
      <c r="NYM458" s="477"/>
      <c r="NYR458" s="477"/>
      <c r="NYU458" s="477"/>
      <c r="NYZ458" s="477"/>
      <c r="NZC458" s="477"/>
      <c r="NZH458" s="477"/>
      <c r="NZK458" s="477"/>
      <c r="NZP458" s="477"/>
      <c r="NZS458" s="477"/>
      <c r="NZX458" s="477"/>
      <c r="OAA458" s="477"/>
      <c r="OAF458" s="477"/>
      <c r="OAI458" s="477"/>
      <c r="OAN458" s="477"/>
      <c r="OAQ458" s="477"/>
      <c r="OAV458" s="477"/>
      <c r="OAY458" s="477"/>
      <c r="OBD458" s="477"/>
      <c r="OBG458" s="477"/>
      <c r="OBL458" s="477"/>
      <c r="OBO458" s="477"/>
      <c r="OBT458" s="477"/>
      <c r="OBW458" s="477"/>
      <c r="OCB458" s="477"/>
      <c r="OCE458" s="477"/>
      <c r="OCJ458" s="477"/>
      <c r="OCM458" s="477"/>
      <c r="OCR458" s="477"/>
      <c r="OCU458" s="477"/>
      <c r="OCZ458" s="477"/>
      <c r="ODC458" s="477"/>
      <c r="ODH458" s="477"/>
      <c r="ODK458" s="477"/>
      <c r="ODP458" s="477"/>
      <c r="ODS458" s="477"/>
      <c r="ODX458" s="477"/>
      <c r="OEA458" s="477"/>
      <c r="OEF458" s="477"/>
      <c r="OEI458" s="477"/>
      <c r="OEN458" s="477"/>
      <c r="OEQ458" s="477"/>
      <c r="OEV458" s="477"/>
      <c r="OEY458" s="477"/>
      <c r="OFD458" s="477"/>
      <c r="OFG458" s="477"/>
      <c r="OFL458" s="477"/>
      <c r="OFO458" s="477"/>
      <c r="OFT458" s="477"/>
      <c r="OFW458" s="477"/>
      <c r="OGB458" s="477"/>
      <c r="OGE458" s="477"/>
      <c r="OGJ458" s="477"/>
      <c r="OGM458" s="477"/>
      <c r="OGR458" s="477"/>
      <c r="OGU458" s="477"/>
      <c r="OGZ458" s="477"/>
      <c r="OHC458" s="477"/>
      <c r="OHH458" s="477"/>
      <c r="OHK458" s="477"/>
      <c r="OHP458" s="477"/>
      <c r="OHS458" s="477"/>
      <c r="OHX458" s="477"/>
      <c r="OIA458" s="477"/>
      <c r="OIF458" s="477"/>
      <c r="OII458" s="477"/>
      <c r="OIN458" s="477"/>
      <c r="OIQ458" s="477"/>
      <c r="OIV458" s="477"/>
      <c r="OIY458" s="477"/>
      <c r="OJD458" s="477"/>
      <c r="OJG458" s="477"/>
      <c r="OJL458" s="477"/>
      <c r="OJO458" s="477"/>
      <c r="OJT458" s="477"/>
      <c r="OJW458" s="477"/>
      <c r="OKB458" s="477"/>
      <c r="OKE458" s="477"/>
      <c r="OKJ458" s="477"/>
      <c r="OKM458" s="477"/>
      <c r="OKR458" s="477"/>
      <c r="OKU458" s="477"/>
      <c r="OKZ458" s="477"/>
      <c r="OLC458" s="477"/>
      <c r="OLH458" s="477"/>
      <c r="OLK458" s="477"/>
      <c r="OLP458" s="477"/>
      <c r="OLS458" s="477"/>
      <c r="OLX458" s="477"/>
      <c r="OMA458" s="477"/>
      <c r="OMF458" s="477"/>
      <c r="OMI458" s="477"/>
      <c r="OMN458" s="477"/>
      <c r="OMQ458" s="477"/>
      <c r="OMV458" s="477"/>
      <c r="OMY458" s="477"/>
      <c r="OND458" s="477"/>
      <c r="ONG458" s="477"/>
      <c r="ONL458" s="477"/>
      <c r="ONO458" s="477"/>
      <c r="ONT458" s="477"/>
      <c r="ONW458" s="477"/>
      <c r="OOB458" s="477"/>
      <c r="OOE458" s="477"/>
      <c r="OOJ458" s="477"/>
      <c r="OOM458" s="477"/>
      <c r="OOR458" s="477"/>
      <c r="OOU458" s="477"/>
      <c r="OOZ458" s="477"/>
      <c r="OPC458" s="477"/>
      <c r="OPH458" s="477"/>
      <c r="OPK458" s="477"/>
      <c r="OPP458" s="477"/>
      <c r="OPS458" s="477"/>
      <c r="OPX458" s="477"/>
      <c r="OQA458" s="477"/>
      <c r="OQF458" s="477"/>
      <c r="OQI458" s="477"/>
      <c r="OQN458" s="477"/>
      <c r="OQQ458" s="477"/>
      <c r="OQV458" s="477"/>
      <c r="OQY458" s="477"/>
      <c r="ORD458" s="477"/>
      <c r="ORG458" s="477"/>
      <c r="ORL458" s="477"/>
      <c r="ORO458" s="477"/>
      <c r="ORT458" s="477"/>
      <c r="ORW458" s="477"/>
      <c r="OSB458" s="477"/>
      <c r="OSE458" s="477"/>
      <c r="OSJ458" s="477"/>
      <c r="OSM458" s="477"/>
      <c r="OSR458" s="477"/>
      <c r="OSU458" s="477"/>
      <c r="OSZ458" s="477"/>
      <c r="OTC458" s="477"/>
      <c r="OTH458" s="477"/>
      <c r="OTK458" s="477"/>
      <c r="OTP458" s="477"/>
      <c r="OTS458" s="477"/>
      <c r="OTX458" s="477"/>
      <c r="OUA458" s="477"/>
      <c r="OUF458" s="477"/>
      <c r="OUI458" s="477"/>
      <c r="OUN458" s="477"/>
      <c r="OUQ458" s="477"/>
      <c r="OUV458" s="477"/>
      <c r="OUY458" s="477"/>
      <c r="OVD458" s="477"/>
      <c r="OVG458" s="477"/>
      <c r="OVL458" s="477"/>
      <c r="OVO458" s="477"/>
      <c r="OVT458" s="477"/>
      <c r="OVW458" s="477"/>
      <c r="OWB458" s="477"/>
      <c r="OWE458" s="477"/>
      <c r="OWJ458" s="477"/>
      <c r="OWM458" s="477"/>
      <c r="OWR458" s="477"/>
      <c r="OWU458" s="477"/>
      <c r="OWZ458" s="477"/>
      <c r="OXC458" s="477"/>
      <c r="OXH458" s="477"/>
      <c r="OXK458" s="477"/>
      <c r="OXP458" s="477"/>
      <c r="OXS458" s="477"/>
      <c r="OXX458" s="477"/>
      <c r="OYA458" s="477"/>
      <c r="OYF458" s="477"/>
      <c r="OYI458" s="477"/>
      <c r="OYN458" s="477"/>
      <c r="OYQ458" s="477"/>
      <c r="OYV458" s="477"/>
      <c r="OYY458" s="477"/>
      <c r="OZD458" s="477"/>
      <c r="OZG458" s="477"/>
      <c r="OZL458" s="477"/>
      <c r="OZO458" s="477"/>
      <c r="OZT458" s="477"/>
      <c r="OZW458" s="477"/>
      <c r="PAB458" s="477"/>
      <c r="PAE458" s="477"/>
      <c r="PAJ458" s="477"/>
      <c r="PAM458" s="477"/>
      <c r="PAR458" s="477"/>
      <c r="PAU458" s="477"/>
      <c r="PAZ458" s="477"/>
      <c r="PBC458" s="477"/>
      <c r="PBH458" s="477"/>
      <c r="PBK458" s="477"/>
      <c r="PBP458" s="477"/>
      <c r="PBS458" s="477"/>
      <c r="PBX458" s="477"/>
      <c r="PCA458" s="477"/>
      <c r="PCF458" s="477"/>
      <c r="PCI458" s="477"/>
      <c r="PCN458" s="477"/>
      <c r="PCQ458" s="477"/>
      <c r="PCV458" s="477"/>
      <c r="PCY458" s="477"/>
      <c r="PDD458" s="477"/>
      <c r="PDG458" s="477"/>
      <c r="PDL458" s="477"/>
      <c r="PDO458" s="477"/>
      <c r="PDT458" s="477"/>
      <c r="PDW458" s="477"/>
      <c r="PEB458" s="477"/>
      <c r="PEE458" s="477"/>
      <c r="PEJ458" s="477"/>
      <c r="PEM458" s="477"/>
      <c r="PER458" s="477"/>
      <c r="PEU458" s="477"/>
      <c r="PEZ458" s="477"/>
      <c r="PFC458" s="477"/>
      <c r="PFH458" s="477"/>
      <c r="PFK458" s="477"/>
      <c r="PFP458" s="477"/>
      <c r="PFS458" s="477"/>
      <c r="PFX458" s="477"/>
      <c r="PGA458" s="477"/>
      <c r="PGF458" s="477"/>
      <c r="PGI458" s="477"/>
      <c r="PGN458" s="477"/>
      <c r="PGQ458" s="477"/>
      <c r="PGV458" s="477"/>
      <c r="PGY458" s="477"/>
      <c r="PHD458" s="477"/>
      <c r="PHG458" s="477"/>
      <c r="PHL458" s="477"/>
      <c r="PHO458" s="477"/>
      <c r="PHT458" s="477"/>
      <c r="PHW458" s="477"/>
      <c r="PIB458" s="477"/>
      <c r="PIE458" s="477"/>
      <c r="PIJ458" s="477"/>
      <c r="PIM458" s="477"/>
      <c r="PIR458" s="477"/>
      <c r="PIU458" s="477"/>
      <c r="PIZ458" s="477"/>
      <c r="PJC458" s="477"/>
      <c r="PJH458" s="477"/>
      <c r="PJK458" s="477"/>
      <c r="PJP458" s="477"/>
      <c r="PJS458" s="477"/>
      <c r="PJX458" s="477"/>
      <c r="PKA458" s="477"/>
      <c r="PKF458" s="477"/>
      <c r="PKI458" s="477"/>
      <c r="PKN458" s="477"/>
      <c r="PKQ458" s="477"/>
      <c r="PKV458" s="477"/>
      <c r="PKY458" s="477"/>
      <c r="PLD458" s="477"/>
      <c r="PLG458" s="477"/>
      <c r="PLL458" s="477"/>
      <c r="PLO458" s="477"/>
      <c r="PLT458" s="477"/>
      <c r="PLW458" s="477"/>
      <c r="PMB458" s="477"/>
      <c r="PME458" s="477"/>
      <c r="PMJ458" s="477"/>
      <c r="PMM458" s="477"/>
      <c r="PMR458" s="477"/>
      <c r="PMU458" s="477"/>
      <c r="PMZ458" s="477"/>
      <c r="PNC458" s="477"/>
      <c r="PNH458" s="477"/>
      <c r="PNK458" s="477"/>
      <c r="PNP458" s="477"/>
      <c r="PNS458" s="477"/>
      <c r="PNX458" s="477"/>
      <c r="POA458" s="477"/>
      <c r="POF458" s="477"/>
      <c r="POI458" s="477"/>
      <c r="PON458" s="477"/>
      <c r="POQ458" s="477"/>
      <c r="POV458" s="477"/>
      <c r="POY458" s="477"/>
      <c r="PPD458" s="477"/>
      <c r="PPG458" s="477"/>
      <c r="PPL458" s="477"/>
      <c r="PPO458" s="477"/>
      <c r="PPT458" s="477"/>
      <c r="PPW458" s="477"/>
      <c r="PQB458" s="477"/>
      <c r="PQE458" s="477"/>
      <c r="PQJ458" s="477"/>
      <c r="PQM458" s="477"/>
      <c r="PQR458" s="477"/>
      <c r="PQU458" s="477"/>
      <c r="PQZ458" s="477"/>
      <c r="PRC458" s="477"/>
      <c r="PRH458" s="477"/>
      <c r="PRK458" s="477"/>
      <c r="PRP458" s="477"/>
      <c r="PRS458" s="477"/>
      <c r="PRX458" s="477"/>
      <c r="PSA458" s="477"/>
      <c r="PSF458" s="477"/>
      <c r="PSI458" s="477"/>
      <c r="PSN458" s="477"/>
      <c r="PSQ458" s="477"/>
      <c r="PSV458" s="477"/>
      <c r="PSY458" s="477"/>
      <c r="PTD458" s="477"/>
      <c r="PTG458" s="477"/>
      <c r="PTL458" s="477"/>
      <c r="PTO458" s="477"/>
      <c r="PTT458" s="477"/>
      <c r="PTW458" s="477"/>
      <c r="PUB458" s="477"/>
      <c r="PUE458" s="477"/>
      <c r="PUJ458" s="477"/>
      <c r="PUM458" s="477"/>
      <c r="PUR458" s="477"/>
      <c r="PUU458" s="477"/>
      <c r="PUZ458" s="477"/>
      <c r="PVC458" s="477"/>
      <c r="PVH458" s="477"/>
      <c r="PVK458" s="477"/>
      <c r="PVP458" s="477"/>
      <c r="PVS458" s="477"/>
      <c r="PVX458" s="477"/>
      <c r="PWA458" s="477"/>
      <c r="PWF458" s="477"/>
      <c r="PWI458" s="477"/>
      <c r="PWN458" s="477"/>
      <c r="PWQ458" s="477"/>
      <c r="PWV458" s="477"/>
      <c r="PWY458" s="477"/>
      <c r="PXD458" s="477"/>
      <c r="PXG458" s="477"/>
      <c r="PXL458" s="477"/>
      <c r="PXO458" s="477"/>
      <c r="PXT458" s="477"/>
      <c r="PXW458" s="477"/>
      <c r="PYB458" s="477"/>
      <c r="PYE458" s="477"/>
      <c r="PYJ458" s="477"/>
      <c r="PYM458" s="477"/>
      <c r="PYR458" s="477"/>
      <c r="PYU458" s="477"/>
      <c r="PYZ458" s="477"/>
      <c r="PZC458" s="477"/>
      <c r="PZH458" s="477"/>
      <c r="PZK458" s="477"/>
      <c r="PZP458" s="477"/>
      <c r="PZS458" s="477"/>
      <c r="PZX458" s="477"/>
      <c r="QAA458" s="477"/>
      <c r="QAF458" s="477"/>
      <c r="QAI458" s="477"/>
      <c r="QAN458" s="477"/>
      <c r="QAQ458" s="477"/>
      <c r="QAV458" s="477"/>
      <c r="QAY458" s="477"/>
      <c r="QBD458" s="477"/>
      <c r="QBG458" s="477"/>
      <c r="QBL458" s="477"/>
      <c r="QBO458" s="477"/>
      <c r="QBT458" s="477"/>
      <c r="QBW458" s="477"/>
      <c r="QCB458" s="477"/>
      <c r="QCE458" s="477"/>
      <c r="QCJ458" s="477"/>
      <c r="QCM458" s="477"/>
      <c r="QCR458" s="477"/>
      <c r="QCU458" s="477"/>
      <c r="QCZ458" s="477"/>
      <c r="QDC458" s="477"/>
      <c r="QDH458" s="477"/>
      <c r="QDK458" s="477"/>
      <c r="QDP458" s="477"/>
      <c r="QDS458" s="477"/>
      <c r="QDX458" s="477"/>
      <c r="QEA458" s="477"/>
      <c r="QEF458" s="477"/>
      <c r="QEI458" s="477"/>
      <c r="QEN458" s="477"/>
      <c r="QEQ458" s="477"/>
      <c r="QEV458" s="477"/>
      <c r="QEY458" s="477"/>
      <c r="QFD458" s="477"/>
      <c r="QFG458" s="477"/>
      <c r="QFL458" s="477"/>
      <c r="QFO458" s="477"/>
      <c r="QFT458" s="477"/>
      <c r="QFW458" s="477"/>
      <c r="QGB458" s="477"/>
      <c r="QGE458" s="477"/>
      <c r="QGJ458" s="477"/>
      <c r="QGM458" s="477"/>
      <c r="QGR458" s="477"/>
      <c r="QGU458" s="477"/>
      <c r="QGZ458" s="477"/>
      <c r="QHC458" s="477"/>
      <c r="QHH458" s="477"/>
      <c r="QHK458" s="477"/>
      <c r="QHP458" s="477"/>
      <c r="QHS458" s="477"/>
      <c r="QHX458" s="477"/>
      <c r="QIA458" s="477"/>
      <c r="QIF458" s="477"/>
      <c r="QII458" s="477"/>
      <c r="QIN458" s="477"/>
      <c r="QIQ458" s="477"/>
      <c r="QIV458" s="477"/>
      <c r="QIY458" s="477"/>
      <c r="QJD458" s="477"/>
      <c r="QJG458" s="477"/>
      <c r="QJL458" s="477"/>
      <c r="QJO458" s="477"/>
      <c r="QJT458" s="477"/>
      <c r="QJW458" s="477"/>
      <c r="QKB458" s="477"/>
      <c r="QKE458" s="477"/>
      <c r="QKJ458" s="477"/>
      <c r="QKM458" s="477"/>
      <c r="QKR458" s="477"/>
      <c r="QKU458" s="477"/>
      <c r="QKZ458" s="477"/>
      <c r="QLC458" s="477"/>
      <c r="QLH458" s="477"/>
      <c r="QLK458" s="477"/>
      <c r="QLP458" s="477"/>
      <c r="QLS458" s="477"/>
      <c r="QLX458" s="477"/>
      <c r="QMA458" s="477"/>
      <c r="QMF458" s="477"/>
      <c r="QMI458" s="477"/>
      <c r="QMN458" s="477"/>
      <c r="QMQ458" s="477"/>
      <c r="QMV458" s="477"/>
      <c r="QMY458" s="477"/>
      <c r="QND458" s="477"/>
      <c r="QNG458" s="477"/>
      <c r="QNL458" s="477"/>
      <c r="QNO458" s="477"/>
      <c r="QNT458" s="477"/>
      <c r="QNW458" s="477"/>
      <c r="QOB458" s="477"/>
      <c r="QOE458" s="477"/>
      <c r="QOJ458" s="477"/>
      <c r="QOM458" s="477"/>
      <c r="QOR458" s="477"/>
      <c r="QOU458" s="477"/>
      <c r="QOZ458" s="477"/>
      <c r="QPC458" s="477"/>
      <c r="QPH458" s="477"/>
      <c r="QPK458" s="477"/>
      <c r="QPP458" s="477"/>
      <c r="QPS458" s="477"/>
      <c r="QPX458" s="477"/>
      <c r="QQA458" s="477"/>
      <c r="QQF458" s="477"/>
      <c r="QQI458" s="477"/>
      <c r="QQN458" s="477"/>
      <c r="QQQ458" s="477"/>
      <c r="QQV458" s="477"/>
      <c r="QQY458" s="477"/>
      <c r="QRD458" s="477"/>
      <c r="QRG458" s="477"/>
      <c r="QRL458" s="477"/>
      <c r="QRO458" s="477"/>
      <c r="QRT458" s="477"/>
      <c r="QRW458" s="477"/>
      <c r="QSB458" s="477"/>
      <c r="QSE458" s="477"/>
      <c r="QSJ458" s="477"/>
      <c r="QSM458" s="477"/>
      <c r="QSR458" s="477"/>
      <c r="QSU458" s="477"/>
      <c r="QSZ458" s="477"/>
      <c r="QTC458" s="477"/>
      <c r="QTH458" s="477"/>
      <c r="QTK458" s="477"/>
      <c r="QTP458" s="477"/>
      <c r="QTS458" s="477"/>
      <c r="QTX458" s="477"/>
      <c r="QUA458" s="477"/>
      <c r="QUF458" s="477"/>
      <c r="QUI458" s="477"/>
      <c r="QUN458" s="477"/>
      <c r="QUQ458" s="477"/>
      <c r="QUV458" s="477"/>
      <c r="QUY458" s="477"/>
      <c r="QVD458" s="477"/>
      <c r="QVG458" s="477"/>
      <c r="QVL458" s="477"/>
      <c r="QVO458" s="477"/>
      <c r="QVT458" s="477"/>
      <c r="QVW458" s="477"/>
      <c r="QWB458" s="477"/>
      <c r="QWE458" s="477"/>
      <c r="QWJ458" s="477"/>
      <c r="QWM458" s="477"/>
      <c r="QWR458" s="477"/>
      <c r="QWU458" s="477"/>
      <c r="QWZ458" s="477"/>
      <c r="QXC458" s="477"/>
      <c r="QXH458" s="477"/>
      <c r="QXK458" s="477"/>
      <c r="QXP458" s="477"/>
      <c r="QXS458" s="477"/>
      <c r="QXX458" s="477"/>
      <c r="QYA458" s="477"/>
      <c r="QYF458" s="477"/>
      <c r="QYI458" s="477"/>
      <c r="QYN458" s="477"/>
      <c r="QYQ458" s="477"/>
      <c r="QYV458" s="477"/>
      <c r="QYY458" s="477"/>
      <c r="QZD458" s="477"/>
      <c r="QZG458" s="477"/>
      <c r="QZL458" s="477"/>
      <c r="QZO458" s="477"/>
      <c r="QZT458" s="477"/>
      <c r="QZW458" s="477"/>
      <c r="RAB458" s="477"/>
      <c r="RAE458" s="477"/>
      <c r="RAJ458" s="477"/>
      <c r="RAM458" s="477"/>
      <c r="RAR458" s="477"/>
      <c r="RAU458" s="477"/>
      <c r="RAZ458" s="477"/>
      <c r="RBC458" s="477"/>
      <c r="RBH458" s="477"/>
      <c r="RBK458" s="477"/>
      <c r="RBP458" s="477"/>
      <c r="RBS458" s="477"/>
      <c r="RBX458" s="477"/>
      <c r="RCA458" s="477"/>
      <c r="RCF458" s="477"/>
      <c r="RCI458" s="477"/>
      <c r="RCN458" s="477"/>
      <c r="RCQ458" s="477"/>
      <c r="RCV458" s="477"/>
      <c r="RCY458" s="477"/>
      <c r="RDD458" s="477"/>
      <c r="RDG458" s="477"/>
      <c r="RDL458" s="477"/>
      <c r="RDO458" s="477"/>
      <c r="RDT458" s="477"/>
      <c r="RDW458" s="477"/>
      <c r="REB458" s="477"/>
      <c r="REE458" s="477"/>
      <c r="REJ458" s="477"/>
      <c r="REM458" s="477"/>
      <c r="RER458" s="477"/>
      <c r="REU458" s="477"/>
      <c r="REZ458" s="477"/>
      <c r="RFC458" s="477"/>
      <c r="RFH458" s="477"/>
      <c r="RFK458" s="477"/>
      <c r="RFP458" s="477"/>
      <c r="RFS458" s="477"/>
      <c r="RFX458" s="477"/>
      <c r="RGA458" s="477"/>
      <c r="RGF458" s="477"/>
      <c r="RGI458" s="477"/>
      <c r="RGN458" s="477"/>
      <c r="RGQ458" s="477"/>
      <c r="RGV458" s="477"/>
      <c r="RGY458" s="477"/>
      <c r="RHD458" s="477"/>
      <c r="RHG458" s="477"/>
      <c r="RHL458" s="477"/>
      <c r="RHO458" s="477"/>
      <c r="RHT458" s="477"/>
      <c r="RHW458" s="477"/>
      <c r="RIB458" s="477"/>
      <c r="RIE458" s="477"/>
      <c r="RIJ458" s="477"/>
      <c r="RIM458" s="477"/>
      <c r="RIR458" s="477"/>
      <c r="RIU458" s="477"/>
      <c r="RIZ458" s="477"/>
      <c r="RJC458" s="477"/>
      <c r="RJH458" s="477"/>
      <c r="RJK458" s="477"/>
      <c r="RJP458" s="477"/>
      <c r="RJS458" s="477"/>
      <c r="RJX458" s="477"/>
      <c r="RKA458" s="477"/>
      <c r="RKF458" s="477"/>
      <c r="RKI458" s="477"/>
      <c r="RKN458" s="477"/>
      <c r="RKQ458" s="477"/>
      <c r="RKV458" s="477"/>
      <c r="RKY458" s="477"/>
      <c r="RLD458" s="477"/>
      <c r="RLG458" s="477"/>
      <c r="RLL458" s="477"/>
      <c r="RLO458" s="477"/>
      <c r="RLT458" s="477"/>
      <c r="RLW458" s="477"/>
      <c r="RMB458" s="477"/>
      <c r="RME458" s="477"/>
      <c r="RMJ458" s="477"/>
      <c r="RMM458" s="477"/>
      <c r="RMR458" s="477"/>
      <c r="RMU458" s="477"/>
      <c r="RMZ458" s="477"/>
      <c r="RNC458" s="477"/>
      <c r="RNH458" s="477"/>
      <c r="RNK458" s="477"/>
      <c r="RNP458" s="477"/>
      <c r="RNS458" s="477"/>
      <c r="RNX458" s="477"/>
      <c r="ROA458" s="477"/>
      <c r="ROF458" s="477"/>
      <c r="ROI458" s="477"/>
      <c r="RON458" s="477"/>
      <c r="ROQ458" s="477"/>
      <c r="ROV458" s="477"/>
      <c r="ROY458" s="477"/>
      <c r="RPD458" s="477"/>
      <c r="RPG458" s="477"/>
      <c r="RPL458" s="477"/>
      <c r="RPO458" s="477"/>
      <c r="RPT458" s="477"/>
      <c r="RPW458" s="477"/>
      <c r="RQB458" s="477"/>
      <c r="RQE458" s="477"/>
      <c r="RQJ458" s="477"/>
      <c r="RQM458" s="477"/>
      <c r="RQR458" s="477"/>
      <c r="RQU458" s="477"/>
      <c r="RQZ458" s="477"/>
      <c r="RRC458" s="477"/>
      <c r="RRH458" s="477"/>
      <c r="RRK458" s="477"/>
      <c r="RRP458" s="477"/>
      <c r="RRS458" s="477"/>
      <c r="RRX458" s="477"/>
      <c r="RSA458" s="477"/>
      <c r="RSF458" s="477"/>
      <c r="RSI458" s="477"/>
      <c r="RSN458" s="477"/>
      <c r="RSQ458" s="477"/>
      <c r="RSV458" s="477"/>
      <c r="RSY458" s="477"/>
      <c r="RTD458" s="477"/>
      <c r="RTG458" s="477"/>
      <c r="RTL458" s="477"/>
      <c r="RTO458" s="477"/>
      <c r="RTT458" s="477"/>
      <c r="RTW458" s="477"/>
      <c r="RUB458" s="477"/>
      <c r="RUE458" s="477"/>
      <c r="RUJ458" s="477"/>
      <c r="RUM458" s="477"/>
      <c r="RUR458" s="477"/>
      <c r="RUU458" s="477"/>
      <c r="RUZ458" s="477"/>
      <c r="RVC458" s="477"/>
      <c r="RVH458" s="477"/>
      <c r="RVK458" s="477"/>
      <c r="RVP458" s="477"/>
      <c r="RVS458" s="477"/>
      <c r="RVX458" s="477"/>
      <c r="RWA458" s="477"/>
      <c r="RWF458" s="477"/>
      <c r="RWI458" s="477"/>
      <c r="RWN458" s="477"/>
      <c r="RWQ458" s="477"/>
      <c r="RWV458" s="477"/>
      <c r="RWY458" s="477"/>
      <c r="RXD458" s="477"/>
      <c r="RXG458" s="477"/>
      <c r="RXL458" s="477"/>
      <c r="RXO458" s="477"/>
      <c r="RXT458" s="477"/>
      <c r="RXW458" s="477"/>
      <c r="RYB458" s="477"/>
      <c r="RYE458" s="477"/>
      <c r="RYJ458" s="477"/>
      <c r="RYM458" s="477"/>
      <c r="RYR458" s="477"/>
      <c r="RYU458" s="477"/>
      <c r="RYZ458" s="477"/>
      <c r="RZC458" s="477"/>
      <c r="RZH458" s="477"/>
      <c r="RZK458" s="477"/>
      <c r="RZP458" s="477"/>
      <c r="RZS458" s="477"/>
      <c r="RZX458" s="477"/>
      <c r="SAA458" s="477"/>
      <c r="SAF458" s="477"/>
      <c r="SAI458" s="477"/>
      <c r="SAN458" s="477"/>
      <c r="SAQ458" s="477"/>
      <c r="SAV458" s="477"/>
      <c r="SAY458" s="477"/>
      <c r="SBD458" s="477"/>
      <c r="SBG458" s="477"/>
      <c r="SBL458" s="477"/>
      <c r="SBO458" s="477"/>
      <c r="SBT458" s="477"/>
      <c r="SBW458" s="477"/>
      <c r="SCB458" s="477"/>
      <c r="SCE458" s="477"/>
      <c r="SCJ458" s="477"/>
      <c r="SCM458" s="477"/>
      <c r="SCR458" s="477"/>
      <c r="SCU458" s="477"/>
      <c r="SCZ458" s="477"/>
      <c r="SDC458" s="477"/>
      <c r="SDH458" s="477"/>
      <c r="SDK458" s="477"/>
      <c r="SDP458" s="477"/>
      <c r="SDS458" s="477"/>
      <c r="SDX458" s="477"/>
      <c r="SEA458" s="477"/>
      <c r="SEF458" s="477"/>
      <c r="SEI458" s="477"/>
      <c r="SEN458" s="477"/>
      <c r="SEQ458" s="477"/>
      <c r="SEV458" s="477"/>
      <c r="SEY458" s="477"/>
      <c r="SFD458" s="477"/>
      <c r="SFG458" s="477"/>
      <c r="SFL458" s="477"/>
      <c r="SFO458" s="477"/>
      <c r="SFT458" s="477"/>
      <c r="SFW458" s="477"/>
      <c r="SGB458" s="477"/>
      <c r="SGE458" s="477"/>
      <c r="SGJ458" s="477"/>
      <c r="SGM458" s="477"/>
      <c r="SGR458" s="477"/>
      <c r="SGU458" s="477"/>
      <c r="SGZ458" s="477"/>
      <c r="SHC458" s="477"/>
      <c r="SHH458" s="477"/>
      <c r="SHK458" s="477"/>
      <c r="SHP458" s="477"/>
      <c r="SHS458" s="477"/>
      <c r="SHX458" s="477"/>
      <c r="SIA458" s="477"/>
      <c r="SIF458" s="477"/>
      <c r="SII458" s="477"/>
      <c r="SIN458" s="477"/>
      <c r="SIQ458" s="477"/>
      <c r="SIV458" s="477"/>
      <c r="SIY458" s="477"/>
      <c r="SJD458" s="477"/>
      <c r="SJG458" s="477"/>
      <c r="SJL458" s="477"/>
      <c r="SJO458" s="477"/>
      <c r="SJT458" s="477"/>
      <c r="SJW458" s="477"/>
      <c r="SKB458" s="477"/>
      <c r="SKE458" s="477"/>
      <c r="SKJ458" s="477"/>
      <c r="SKM458" s="477"/>
      <c r="SKR458" s="477"/>
      <c r="SKU458" s="477"/>
      <c r="SKZ458" s="477"/>
      <c r="SLC458" s="477"/>
      <c r="SLH458" s="477"/>
      <c r="SLK458" s="477"/>
      <c r="SLP458" s="477"/>
      <c r="SLS458" s="477"/>
      <c r="SLX458" s="477"/>
      <c r="SMA458" s="477"/>
      <c r="SMF458" s="477"/>
      <c r="SMI458" s="477"/>
      <c r="SMN458" s="477"/>
      <c r="SMQ458" s="477"/>
      <c r="SMV458" s="477"/>
      <c r="SMY458" s="477"/>
      <c r="SND458" s="477"/>
      <c r="SNG458" s="477"/>
      <c r="SNL458" s="477"/>
      <c r="SNO458" s="477"/>
      <c r="SNT458" s="477"/>
      <c r="SNW458" s="477"/>
      <c r="SOB458" s="477"/>
      <c r="SOE458" s="477"/>
      <c r="SOJ458" s="477"/>
      <c r="SOM458" s="477"/>
      <c r="SOR458" s="477"/>
      <c r="SOU458" s="477"/>
      <c r="SOZ458" s="477"/>
      <c r="SPC458" s="477"/>
      <c r="SPH458" s="477"/>
      <c r="SPK458" s="477"/>
      <c r="SPP458" s="477"/>
      <c r="SPS458" s="477"/>
      <c r="SPX458" s="477"/>
      <c r="SQA458" s="477"/>
      <c r="SQF458" s="477"/>
      <c r="SQI458" s="477"/>
      <c r="SQN458" s="477"/>
      <c r="SQQ458" s="477"/>
      <c r="SQV458" s="477"/>
      <c r="SQY458" s="477"/>
      <c r="SRD458" s="477"/>
      <c r="SRG458" s="477"/>
      <c r="SRL458" s="477"/>
      <c r="SRO458" s="477"/>
      <c r="SRT458" s="477"/>
      <c r="SRW458" s="477"/>
      <c r="SSB458" s="477"/>
      <c r="SSE458" s="477"/>
      <c r="SSJ458" s="477"/>
      <c r="SSM458" s="477"/>
      <c r="SSR458" s="477"/>
      <c r="SSU458" s="477"/>
      <c r="SSZ458" s="477"/>
      <c r="STC458" s="477"/>
      <c r="STH458" s="477"/>
      <c r="STK458" s="477"/>
      <c r="STP458" s="477"/>
      <c r="STS458" s="477"/>
      <c r="STX458" s="477"/>
      <c r="SUA458" s="477"/>
      <c r="SUF458" s="477"/>
      <c r="SUI458" s="477"/>
      <c r="SUN458" s="477"/>
      <c r="SUQ458" s="477"/>
      <c r="SUV458" s="477"/>
      <c r="SUY458" s="477"/>
      <c r="SVD458" s="477"/>
      <c r="SVG458" s="477"/>
      <c r="SVL458" s="477"/>
      <c r="SVO458" s="477"/>
      <c r="SVT458" s="477"/>
      <c r="SVW458" s="477"/>
      <c r="SWB458" s="477"/>
      <c r="SWE458" s="477"/>
      <c r="SWJ458" s="477"/>
      <c r="SWM458" s="477"/>
      <c r="SWR458" s="477"/>
      <c r="SWU458" s="477"/>
      <c r="SWZ458" s="477"/>
      <c r="SXC458" s="477"/>
      <c r="SXH458" s="477"/>
      <c r="SXK458" s="477"/>
      <c r="SXP458" s="477"/>
      <c r="SXS458" s="477"/>
      <c r="SXX458" s="477"/>
      <c r="SYA458" s="477"/>
      <c r="SYF458" s="477"/>
      <c r="SYI458" s="477"/>
      <c r="SYN458" s="477"/>
      <c r="SYQ458" s="477"/>
      <c r="SYV458" s="477"/>
      <c r="SYY458" s="477"/>
      <c r="SZD458" s="477"/>
      <c r="SZG458" s="477"/>
      <c r="SZL458" s="477"/>
      <c r="SZO458" s="477"/>
      <c r="SZT458" s="477"/>
      <c r="SZW458" s="477"/>
      <c r="TAB458" s="477"/>
      <c r="TAE458" s="477"/>
      <c r="TAJ458" s="477"/>
      <c r="TAM458" s="477"/>
      <c r="TAR458" s="477"/>
      <c r="TAU458" s="477"/>
      <c r="TAZ458" s="477"/>
      <c r="TBC458" s="477"/>
      <c r="TBH458" s="477"/>
      <c r="TBK458" s="477"/>
      <c r="TBP458" s="477"/>
      <c r="TBS458" s="477"/>
      <c r="TBX458" s="477"/>
      <c r="TCA458" s="477"/>
      <c r="TCF458" s="477"/>
      <c r="TCI458" s="477"/>
      <c r="TCN458" s="477"/>
      <c r="TCQ458" s="477"/>
      <c r="TCV458" s="477"/>
      <c r="TCY458" s="477"/>
      <c r="TDD458" s="477"/>
      <c r="TDG458" s="477"/>
      <c r="TDL458" s="477"/>
      <c r="TDO458" s="477"/>
      <c r="TDT458" s="477"/>
      <c r="TDW458" s="477"/>
      <c r="TEB458" s="477"/>
      <c r="TEE458" s="477"/>
      <c r="TEJ458" s="477"/>
      <c r="TEM458" s="477"/>
      <c r="TER458" s="477"/>
      <c r="TEU458" s="477"/>
      <c r="TEZ458" s="477"/>
      <c r="TFC458" s="477"/>
      <c r="TFH458" s="477"/>
      <c r="TFK458" s="477"/>
      <c r="TFP458" s="477"/>
      <c r="TFS458" s="477"/>
      <c r="TFX458" s="477"/>
      <c r="TGA458" s="477"/>
      <c r="TGF458" s="477"/>
      <c r="TGI458" s="477"/>
      <c r="TGN458" s="477"/>
      <c r="TGQ458" s="477"/>
      <c r="TGV458" s="477"/>
      <c r="TGY458" s="477"/>
      <c r="THD458" s="477"/>
      <c r="THG458" s="477"/>
      <c r="THL458" s="477"/>
      <c r="THO458" s="477"/>
      <c r="THT458" s="477"/>
      <c r="THW458" s="477"/>
      <c r="TIB458" s="477"/>
      <c r="TIE458" s="477"/>
      <c r="TIJ458" s="477"/>
      <c r="TIM458" s="477"/>
      <c r="TIR458" s="477"/>
      <c r="TIU458" s="477"/>
      <c r="TIZ458" s="477"/>
      <c r="TJC458" s="477"/>
      <c r="TJH458" s="477"/>
      <c r="TJK458" s="477"/>
      <c r="TJP458" s="477"/>
      <c r="TJS458" s="477"/>
      <c r="TJX458" s="477"/>
      <c r="TKA458" s="477"/>
      <c r="TKF458" s="477"/>
      <c r="TKI458" s="477"/>
      <c r="TKN458" s="477"/>
      <c r="TKQ458" s="477"/>
      <c r="TKV458" s="477"/>
      <c r="TKY458" s="477"/>
      <c r="TLD458" s="477"/>
      <c r="TLG458" s="477"/>
      <c r="TLL458" s="477"/>
      <c r="TLO458" s="477"/>
      <c r="TLT458" s="477"/>
      <c r="TLW458" s="477"/>
      <c r="TMB458" s="477"/>
      <c r="TME458" s="477"/>
      <c r="TMJ458" s="477"/>
      <c r="TMM458" s="477"/>
      <c r="TMR458" s="477"/>
      <c r="TMU458" s="477"/>
      <c r="TMZ458" s="477"/>
      <c r="TNC458" s="477"/>
      <c r="TNH458" s="477"/>
      <c r="TNK458" s="477"/>
      <c r="TNP458" s="477"/>
      <c r="TNS458" s="477"/>
      <c r="TNX458" s="477"/>
      <c r="TOA458" s="477"/>
      <c r="TOF458" s="477"/>
      <c r="TOI458" s="477"/>
      <c r="TON458" s="477"/>
      <c r="TOQ458" s="477"/>
      <c r="TOV458" s="477"/>
      <c r="TOY458" s="477"/>
      <c r="TPD458" s="477"/>
      <c r="TPG458" s="477"/>
      <c r="TPL458" s="477"/>
      <c r="TPO458" s="477"/>
      <c r="TPT458" s="477"/>
      <c r="TPW458" s="477"/>
      <c r="TQB458" s="477"/>
      <c r="TQE458" s="477"/>
      <c r="TQJ458" s="477"/>
      <c r="TQM458" s="477"/>
      <c r="TQR458" s="477"/>
      <c r="TQU458" s="477"/>
      <c r="TQZ458" s="477"/>
      <c r="TRC458" s="477"/>
      <c r="TRH458" s="477"/>
      <c r="TRK458" s="477"/>
      <c r="TRP458" s="477"/>
      <c r="TRS458" s="477"/>
      <c r="TRX458" s="477"/>
      <c r="TSA458" s="477"/>
      <c r="TSF458" s="477"/>
      <c r="TSI458" s="477"/>
      <c r="TSN458" s="477"/>
      <c r="TSQ458" s="477"/>
      <c r="TSV458" s="477"/>
      <c r="TSY458" s="477"/>
      <c r="TTD458" s="477"/>
      <c r="TTG458" s="477"/>
      <c r="TTL458" s="477"/>
      <c r="TTO458" s="477"/>
      <c r="TTT458" s="477"/>
      <c r="TTW458" s="477"/>
      <c r="TUB458" s="477"/>
      <c r="TUE458" s="477"/>
      <c r="TUJ458" s="477"/>
      <c r="TUM458" s="477"/>
      <c r="TUR458" s="477"/>
      <c r="TUU458" s="477"/>
      <c r="TUZ458" s="477"/>
      <c r="TVC458" s="477"/>
      <c r="TVH458" s="477"/>
      <c r="TVK458" s="477"/>
      <c r="TVP458" s="477"/>
      <c r="TVS458" s="477"/>
      <c r="TVX458" s="477"/>
      <c r="TWA458" s="477"/>
      <c r="TWF458" s="477"/>
      <c r="TWI458" s="477"/>
      <c r="TWN458" s="477"/>
      <c r="TWQ458" s="477"/>
      <c r="TWV458" s="477"/>
      <c r="TWY458" s="477"/>
      <c r="TXD458" s="477"/>
      <c r="TXG458" s="477"/>
      <c r="TXL458" s="477"/>
      <c r="TXO458" s="477"/>
      <c r="TXT458" s="477"/>
      <c r="TXW458" s="477"/>
      <c r="TYB458" s="477"/>
      <c r="TYE458" s="477"/>
      <c r="TYJ458" s="477"/>
      <c r="TYM458" s="477"/>
      <c r="TYR458" s="477"/>
      <c r="TYU458" s="477"/>
      <c r="TYZ458" s="477"/>
      <c r="TZC458" s="477"/>
      <c r="TZH458" s="477"/>
      <c r="TZK458" s="477"/>
      <c r="TZP458" s="477"/>
      <c r="TZS458" s="477"/>
      <c r="TZX458" s="477"/>
      <c r="UAA458" s="477"/>
      <c r="UAF458" s="477"/>
      <c r="UAI458" s="477"/>
      <c r="UAN458" s="477"/>
      <c r="UAQ458" s="477"/>
      <c r="UAV458" s="477"/>
      <c r="UAY458" s="477"/>
      <c r="UBD458" s="477"/>
      <c r="UBG458" s="477"/>
      <c r="UBL458" s="477"/>
      <c r="UBO458" s="477"/>
      <c r="UBT458" s="477"/>
      <c r="UBW458" s="477"/>
      <c r="UCB458" s="477"/>
      <c r="UCE458" s="477"/>
      <c r="UCJ458" s="477"/>
      <c r="UCM458" s="477"/>
      <c r="UCR458" s="477"/>
      <c r="UCU458" s="477"/>
      <c r="UCZ458" s="477"/>
      <c r="UDC458" s="477"/>
      <c r="UDH458" s="477"/>
      <c r="UDK458" s="477"/>
      <c r="UDP458" s="477"/>
      <c r="UDS458" s="477"/>
      <c r="UDX458" s="477"/>
      <c r="UEA458" s="477"/>
      <c r="UEF458" s="477"/>
      <c r="UEI458" s="477"/>
      <c r="UEN458" s="477"/>
      <c r="UEQ458" s="477"/>
      <c r="UEV458" s="477"/>
      <c r="UEY458" s="477"/>
      <c r="UFD458" s="477"/>
      <c r="UFG458" s="477"/>
      <c r="UFL458" s="477"/>
      <c r="UFO458" s="477"/>
      <c r="UFT458" s="477"/>
      <c r="UFW458" s="477"/>
      <c r="UGB458" s="477"/>
      <c r="UGE458" s="477"/>
      <c r="UGJ458" s="477"/>
      <c r="UGM458" s="477"/>
      <c r="UGR458" s="477"/>
      <c r="UGU458" s="477"/>
      <c r="UGZ458" s="477"/>
      <c r="UHC458" s="477"/>
      <c r="UHH458" s="477"/>
      <c r="UHK458" s="477"/>
      <c r="UHP458" s="477"/>
      <c r="UHS458" s="477"/>
      <c r="UHX458" s="477"/>
      <c r="UIA458" s="477"/>
      <c r="UIF458" s="477"/>
      <c r="UII458" s="477"/>
      <c r="UIN458" s="477"/>
      <c r="UIQ458" s="477"/>
      <c r="UIV458" s="477"/>
      <c r="UIY458" s="477"/>
      <c r="UJD458" s="477"/>
      <c r="UJG458" s="477"/>
      <c r="UJL458" s="477"/>
      <c r="UJO458" s="477"/>
      <c r="UJT458" s="477"/>
      <c r="UJW458" s="477"/>
      <c r="UKB458" s="477"/>
      <c r="UKE458" s="477"/>
      <c r="UKJ458" s="477"/>
      <c r="UKM458" s="477"/>
      <c r="UKR458" s="477"/>
      <c r="UKU458" s="477"/>
      <c r="UKZ458" s="477"/>
      <c r="ULC458" s="477"/>
      <c r="ULH458" s="477"/>
      <c r="ULK458" s="477"/>
      <c r="ULP458" s="477"/>
      <c r="ULS458" s="477"/>
      <c r="ULX458" s="477"/>
      <c r="UMA458" s="477"/>
      <c r="UMF458" s="477"/>
      <c r="UMI458" s="477"/>
      <c r="UMN458" s="477"/>
      <c r="UMQ458" s="477"/>
      <c r="UMV458" s="477"/>
      <c r="UMY458" s="477"/>
      <c r="UND458" s="477"/>
      <c r="UNG458" s="477"/>
      <c r="UNL458" s="477"/>
      <c r="UNO458" s="477"/>
      <c r="UNT458" s="477"/>
      <c r="UNW458" s="477"/>
      <c r="UOB458" s="477"/>
      <c r="UOE458" s="477"/>
      <c r="UOJ458" s="477"/>
      <c r="UOM458" s="477"/>
      <c r="UOR458" s="477"/>
      <c r="UOU458" s="477"/>
      <c r="UOZ458" s="477"/>
      <c r="UPC458" s="477"/>
      <c r="UPH458" s="477"/>
      <c r="UPK458" s="477"/>
      <c r="UPP458" s="477"/>
      <c r="UPS458" s="477"/>
      <c r="UPX458" s="477"/>
      <c r="UQA458" s="477"/>
      <c r="UQF458" s="477"/>
      <c r="UQI458" s="477"/>
      <c r="UQN458" s="477"/>
      <c r="UQQ458" s="477"/>
      <c r="UQV458" s="477"/>
      <c r="UQY458" s="477"/>
      <c r="URD458" s="477"/>
      <c r="URG458" s="477"/>
      <c r="URL458" s="477"/>
      <c r="URO458" s="477"/>
      <c r="URT458" s="477"/>
      <c r="URW458" s="477"/>
      <c r="USB458" s="477"/>
      <c r="USE458" s="477"/>
      <c r="USJ458" s="477"/>
      <c r="USM458" s="477"/>
      <c r="USR458" s="477"/>
      <c r="USU458" s="477"/>
      <c r="USZ458" s="477"/>
      <c r="UTC458" s="477"/>
      <c r="UTH458" s="477"/>
      <c r="UTK458" s="477"/>
      <c r="UTP458" s="477"/>
      <c r="UTS458" s="477"/>
      <c r="UTX458" s="477"/>
      <c r="UUA458" s="477"/>
      <c r="UUF458" s="477"/>
      <c r="UUI458" s="477"/>
      <c r="UUN458" s="477"/>
      <c r="UUQ458" s="477"/>
      <c r="UUV458" s="477"/>
      <c r="UUY458" s="477"/>
      <c r="UVD458" s="477"/>
      <c r="UVG458" s="477"/>
      <c r="UVL458" s="477"/>
      <c r="UVO458" s="477"/>
      <c r="UVT458" s="477"/>
      <c r="UVW458" s="477"/>
      <c r="UWB458" s="477"/>
      <c r="UWE458" s="477"/>
      <c r="UWJ458" s="477"/>
      <c r="UWM458" s="477"/>
      <c r="UWR458" s="477"/>
      <c r="UWU458" s="477"/>
      <c r="UWZ458" s="477"/>
      <c r="UXC458" s="477"/>
      <c r="UXH458" s="477"/>
      <c r="UXK458" s="477"/>
      <c r="UXP458" s="477"/>
      <c r="UXS458" s="477"/>
      <c r="UXX458" s="477"/>
      <c r="UYA458" s="477"/>
      <c r="UYF458" s="477"/>
      <c r="UYI458" s="477"/>
      <c r="UYN458" s="477"/>
      <c r="UYQ458" s="477"/>
      <c r="UYV458" s="477"/>
      <c r="UYY458" s="477"/>
      <c r="UZD458" s="477"/>
      <c r="UZG458" s="477"/>
      <c r="UZL458" s="477"/>
      <c r="UZO458" s="477"/>
      <c r="UZT458" s="477"/>
      <c r="UZW458" s="477"/>
      <c r="VAB458" s="477"/>
      <c r="VAE458" s="477"/>
      <c r="VAJ458" s="477"/>
      <c r="VAM458" s="477"/>
      <c r="VAR458" s="477"/>
      <c r="VAU458" s="477"/>
      <c r="VAZ458" s="477"/>
      <c r="VBC458" s="477"/>
      <c r="VBH458" s="477"/>
      <c r="VBK458" s="477"/>
      <c r="VBP458" s="477"/>
      <c r="VBS458" s="477"/>
      <c r="VBX458" s="477"/>
      <c r="VCA458" s="477"/>
      <c r="VCF458" s="477"/>
      <c r="VCI458" s="477"/>
      <c r="VCN458" s="477"/>
      <c r="VCQ458" s="477"/>
      <c r="VCV458" s="477"/>
      <c r="VCY458" s="477"/>
      <c r="VDD458" s="477"/>
      <c r="VDG458" s="477"/>
      <c r="VDL458" s="477"/>
      <c r="VDO458" s="477"/>
      <c r="VDT458" s="477"/>
      <c r="VDW458" s="477"/>
      <c r="VEB458" s="477"/>
      <c r="VEE458" s="477"/>
      <c r="VEJ458" s="477"/>
      <c r="VEM458" s="477"/>
      <c r="VER458" s="477"/>
      <c r="VEU458" s="477"/>
      <c r="VEZ458" s="477"/>
      <c r="VFC458" s="477"/>
      <c r="VFH458" s="477"/>
      <c r="VFK458" s="477"/>
      <c r="VFP458" s="477"/>
      <c r="VFS458" s="477"/>
      <c r="VFX458" s="477"/>
      <c r="VGA458" s="477"/>
      <c r="VGF458" s="477"/>
      <c r="VGI458" s="477"/>
      <c r="VGN458" s="477"/>
      <c r="VGQ458" s="477"/>
      <c r="VGV458" s="477"/>
      <c r="VGY458" s="477"/>
      <c r="VHD458" s="477"/>
      <c r="VHG458" s="477"/>
      <c r="VHL458" s="477"/>
      <c r="VHO458" s="477"/>
      <c r="VHT458" s="477"/>
      <c r="VHW458" s="477"/>
      <c r="VIB458" s="477"/>
      <c r="VIE458" s="477"/>
      <c r="VIJ458" s="477"/>
      <c r="VIM458" s="477"/>
      <c r="VIR458" s="477"/>
      <c r="VIU458" s="477"/>
      <c r="VIZ458" s="477"/>
      <c r="VJC458" s="477"/>
      <c r="VJH458" s="477"/>
      <c r="VJK458" s="477"/>
      <c r="VJP458" s="477"/>
      <c r="VJS458" s="477"/>
      <c r="VJX458" s="477"/>
      <c r="VKA458" s="477"/>
      <c r="VKF458" s="477"/>
      <c r="VKI458" s="477"/>
      <c r="VKN458" s="477"/>
      <c r="VKQ458" s="477"/>
      <c r="VKV458" s="477"/>
      <c r="VKY458" s="477"/>
      <c r="VLD458" s="477"/>
      <c r="VLG458" s="477"/>
      <c r="VLL458" s="477"/>
      <c r="VLO458" s="477"/>
      <c r="VLT458" s="477"/>
      <c r="VLW458" s="477"/>
      <c r="VMB458" s="477"/>
      <c r="VME458" s="477"/>
      <c r="VMJ458" s="477"/>
      <c r="VMM458" s="477"/>
      <c r="VMR458" s="477"/>
      <c r="VMU458" s="477"/>
      <c r="VMZ458" s="477"/>
      <c r="VNC458" s="477"/>
      <c r="VNH458" s="477"/>
      <c r="VNK458" s="477"/>
      <c r="VNP458" s="477"/>
      <c r="VNS458" s="477"/>
      <c r="VNX458" s="477"/>
      <c r="VOA458" s="477"/>
      <c r="VOF458" s="477"/>
      <c r="VOI458" s="477"/>
      <c r="VON458" s="477"/>
      <c r="VOQ458" s="477"/>
      <c r="VOV458" s="477"/>
      <c r="VOY458" s="477"/>
      <c r="VPD458" s="477"/>
      <c r="VPG458" s="477"/>
      <c r="VPL458" s="477"/>
      <c r="VPO458" s="477"/>
      <c r="VPT458" s="477"/>
      <c r="VPW458" s="477"/>
      <c r="VQB458" s="477"/>
      <c r="VQE458" s="477"/>
      <c r="VQJ458" s="477"/>
      <c r="VQM458" s="477"/>
      <c r="VQR458" s="477"/>
      <c r="VQU458" s="477"/>
      <c r="VQZ458" s="477"/>
      <c r="VRC458" s="477"/>
      <c r="VRH458" s="477"/>
      <c r="VRK458" s="477"/>
      <c r="VRP458" s="477"/>
      <c r="VRS458" s="477"/>
      <c r="VRX458" s="477"/>
      <c r="VSA458" s="477"/>
      <c r="VSF458" s="477"/>
      <c r="VSI458" s="477"/>
      <c r="VSN458" s="477"/>
      <c r="VSQ458" s="477"/>
      <c r="VSV458" s="477"/>
      <c r="VSY458" s="477"/>
      <c r="VTD458" s="477"/>
      <c r="VTG458" s="477"/>
      <c r="VTL458" s="477"/>
      <c r="VTO458" s="477"/>
      <c r="VTT458" s="477"/>
      <c r="VTW458" s="477"/>
      <c r="VUB458" s="477"/>
      <c r="VUE458" s="477"/>
      <c r="VUJ458" s="477"/>
      <c r="VUM458" s="477"/>
      <c r="VUR458" s="477"/>
      <c r="VUU458" s="477"/>
      <c r="VUZ458" s="477"/>
      <c r="VVC458" s="477"/>
      <c r="VVH458" s="477"/>
      <c r="VVK458" s="477"/>
      <c r="VVP458" s="477"/>
      <c r="VVS458" s="477"/>
      <c r="VVX458" s="477"/>
      <c r="VWA458" s="477"/>
      <c r="VWF458" s="477"/>
      <c r="VWI458" s="477"/>
      <c r="VWN458" s="477"/>
      <c r="VWQ458" s="477"/>
      <c r="VWV458" s="477"/>
      <c r="VWY458" s="477"/>
      <c r="VXD458" s="477"/>
      <c r="VXG458" s="477"/>
      <c r="VXL458" s="477"/>
      <c r="VXO458" s="477"/>
      <c r="VXT458" s="477"/>
      <c r="VXW458" s="477"/>
      <c r="VYB458" s="477"/>
      <c r="VYE458" s="477"/>
      <c r="VYJ458" s="477"/>
      <c r="VYM458" s="477"/>
      <c r="VYR458" s="477"/>
      <c r="VYU458" s="477"/>
      <c r="VYZ458" s="477"/>
      <c r="VZC458" s="477"/>
      <c r="VZH458" s="477"/>
      <c r="VZK458" s="477"/>
      <c r="VZP458" s="477"/>
      <c r="VZS458" s="477"/>
      <c r="VZX458" s="477"/>
      <c r="WAA458" s="477"/>
      <c r="WAF458" s="477"/>
      <c r="WAI458" s="477"/>
      <c r="WAN458" s="477"/>
      <c r="WAQ458" s="477"/>
      <c r="WAV458" s="477"/>
      <c r="WAY458" s="477"/>
      <c r="WBD458" s="477"/>
      <c r="WBG458" s="477"/>
      <c r="WBL458" s="477"/>
      <c r="WBO458" s="477"/>
      <c r="WBT458" s="477"/>
      <c r="WBW458" s="477"/>
      <c r="WCB458" s="477"/>
      <c r="WCE458" s="477"/>
      <c r="WCJ458" s="477"/>
      <c r="WCM458" s="477"/>
      <c r="WCR458" s="477"/>
      <c r="WCU458" s="477"/>
      <c r="WCZ458" s="477"/>
      <c r="WDC458" s="477"/>
      <c r="WDH458" s="477"/>
      <c r="WDK458" s="477"/>
      <c r="WDP458" s="477"/>
      <c r="WDS458" s="477"/>
      <c r="WDX458" s="477"/>
      <c r="WEA458" s="477"/>
      <c r="WEF458" s="477"/>
      <c r="WEI458" s="477"/>
      <c r="WEN458" s="477"/>
      <c r="WEQ458" s="477"/>
      <c r="WEV458" s="477"/>
      <c r="WEY458" s="477"/>
      <c r="WFD458" s="477"/>
      <c r="WFG458" s="477"/>
      <c r="WFL458" s="477"/>
      <c r="WFO458" s="477"/>
      <c r="WFT458" s="477"/>
      <c r="WFW458" s="477"/>
      <c r="WGB458" s="477"/>
      <c r="WGE458" s="477"/>
      <c r="WGJ458" s="477"/>
      <c r="WGM458" s="477"/>
      <c r="WGR458" s="477"/>
      <c r="WGU458" s="477"/>
      <c r="WGZ458" s="477"/>
      <c r="WHC458" s="477"/>
      <c r="WHH458" s="477"/>
      <c r="WHK458" s="477"/>
      <c r="WHP458" s="477"/>
      <c r="WHS458" s="477"/>
      <c r="WHX458" s="477"/>
      <c r="WIA458" s="477"/>
      <c r="WIF458" s="477"/>
      <c r="WII458" s="477"/>
      <c r="WIN458" s="477"/>
      <c r="WIQ458" s="477"/>
      <c r="WIV458" s="477"/>
      <c r="WIY458" s="477"/>
      <c r="WJD458" s="477"/>
      <c r="WJG458" s="477"/>
      <c r="WJL458" s="477"/>
      <c r="WJO458" s="477"/>
      <c r="WJT458" s="477"/>
      <c r="WJW458" s="477"/>
      <c r="WKB458" s="477"/>
      <c r="WKE458" s="477"/>
      <c r="WKJ458" s="477"/>
      <c r="WKM458" s="477"/>
      <c r="WKR458" s="477"/>
      <c r="WKU458" s="477"/>
      <c r="WKZ458" s="477"/>
      <c r="WLC458" s="477"/>
      <c r="WLH458" s="477"/>
      <c r="WLK458" s="477"/>
      <c r="WLP458" s="477"/>
      <c r="WLS458" s="477"/>
      <c r="WLX458" s="477"/>
      <c r="WMA458" s="477"/>
      <c r="WMF458" s="477"/>
      <c r="WMI458" s="477"/>
      <c r="WMN458" s="477"/>
      <c r="WMQ458" s="477"/>
      <c r="WMV458" s="477"/>
      <c r="WMY458" s="477"/>
      <c r="WND458" s="477"/>
      <c r="WNG458" s="477"/>
      <c r="WNL458" s="477"/>
      <c r="WNO458" s="477"/>
      <c r="WNT458" s="477"/>
      <c r="WNW458" s="477"/>
      <c r="WOB458" s="477"/>
      <c r="WOE458" s="477"/>
      <c r="WOJ458" s="477"/>
      <c r="WOM458" s="477"/>
      <c r="WOR458" s="477"/>
      <c r="WOU458" s="477"/>
      <c r="WOZ458" s="477"/>
      <c r="WPC458" s="477"/>
      <c r="WPH458" s="477"/>
      <c r="WPK458" s="477"/>
      <c r="WPP458" s="477"/>
      <c r="WPS458" s="477"/>
      <c r="WPX458" s="477"/>
      <c r="WQA458" s="477"/>
      <c r="WQF458" s="477"/>
      <c r="WQI458" s="477"/>
      <c r="WQN458" s="477"/>
      <c r="WQQ458" s="477"/>
      <c r="WQV458" s="477"/>
      <c r="WQY458" s="477"/>
      <c r="WRD458" s="477"/>
      <c r="WRG458" s="477"/>
      <c r="WRL458" s="477"/>
      <c r="WRO458" s="477"/>
      <c r="WRT458" s="477"/>
      <c r="WRW458" s="477"/>
      <c r="WSB458" s="477"/>
      <c r="WSE458" s="477"/>
      <c r="WSJ458" s="477"/>
      <c r="WSM458" s="477"/>
      <c r="WSR458" s="477"/>
      <c r="WSU458" s="477"/>
      <c r="WSZ458" s="477"/>
      <c r="WTC458" s="477"/>
      <c r="WTH458" s="477"/>
      <c r="WTK458" s="477"/>
      <c r="WTP458" s="477"/>
      <c r="WTS458" s="477"/>
      <c r="WTX458" s="477"/>
      <c r="WUA458" s="477"/>
      <c r="WUF458" s="477"/>
      <c r="WUI458" s="477"/>
      <c r="WUN458" s="477"/>
      <c r="WUQ458" s="477"/>
      <c r="WUV458" s="477"/>
      <c r="WUY458" s="477"/>
      <c r="WVD458" s="477"/>
      <c r="WVG458" s="477"/>
      <c r="WVL458" s="477"/>
      <c r="WVO458" s="477"/>
      <c r="WVT458" s="477"/>
      <c r="WVW458" s="477"/>
      <c r="WWB458" s="477"/>
      <c r="WWE458" s="477"/>
      <c r="WWJ458" s="477"/>
      <c r="WWM458" s="477"/>
      <c r="WWR458" s="477"/>
      <c r="WWU458" s="477"/>
      <c r="WWZ458" s="477"/>
      <c r="WXC458" s="477"/>
      <c r="WXH458" s="477"/>
      <c r="WXK458" s="477"/>
      <c r="WXP458" s="477"/>
      <c r="WXS458" s="477"/>
      <c r="WXX458" s="477"/>
      <c r="WYA458" s="477"/>
      <c r="WYF458" s="477"/>
      <c r="WYI458" s="477"/>
      <c r="WYN458" s="477"/>
      <c r="WYQ458" s="477"/>
      <c r="WYV458" s="477"/>
      <c r="WYY458" s="477"/>
      <c r="WZD458" s="477"/>
      <c r="WZG458" s="477"/>
      <c r="WZL458" s="477"/>
      <c r="WZO458" s="477"/>
      <c r="WZT458" s="477"/>
      <c r="WZW458" s="477"/>
      <c r="XAB458" s="477"/>
      <c r="XAE458" s="477"/>
      <c r="XAJ458" s="477"/>
      <c r="XAM458" s="477"/>
      <c r="XAR458" s="477"/>
      <c r="XAU458" s="477"/>
      <c r="XAZ458" s="477"/>
      <c r="XBC458" s="477"/>
      <c r="XBH458" s="477"/>
      <c r="XBK458" s="477"/>
      <c r="XBP458" s="477"/>
      <c r="XBS458" s="477"/>
      <c r="XBX458" s="477"/>
      <c r="XCA458" s="477"/>
      <c r="XCF458" s="477"/>
      <c r="XCI458" s="477"/>
      <c r="XCN458" s="477"/>
      <c r="XCQ458" s="477"/>
      <c r="XCV458" s="477"/>
      <c r="XCY458" s="477"/>
      <c r="XDD458" s="477"/>
      <c r="XDG458" s="477"/>
      <c r="XDL458" s="477"/>
      <c r="XDO458" s="477"/>
      <c r="XDT458" s="477"/>
      <c r="XDW458" s="477"/>
      <c r="XEB458" s="477"/>
      <c r="XEE458" s="477"/>
      <c r="XEJ458" s="477"/>
      <c r="XEM458" s="477"/>
      <c r="XER458" s="477"/>
      <c r="XEU458" s="477"/>
      <c r="XEZ458" s="477"/>
      <c r="XFC458" s="477"/>
    </row>
    <row r="459" spans="1:1023 1028:2047 2052:3071 3076:4095 4100:5119 5124:6143 6148:7167 7172:8191 8196:9215 9220:10239 10244:11263 11268:12287 12292:13311 13316:14335 14340:15359 15364:16383" ht="34.5" customHeight="1" x14ac:dyDescent="0.25">
      <c r="A459" s="158" t="str">
        <f>+'PAI 2025 GPS rempl2)'!A475</f>
        <v>111.2.1</v>
      </c>
      <c r="B459" s="60" t="str">
        <f>VLOOKUP(A459,'Dimensión 1 - Talento Humano '!$B$10:$B$41,1,0)</f>
        <v>111.2.1</v>
      </c>
      <c r="C459" s="158" t="s">
        <v>481</v>
      </c>
      <c r="D459" s="158">
        <v>2</v>
      </c>
      <c r="E459" s="158" t="s">
        <v>489</v>
      </c>
      <c r="F459" s="158" t="s">
        <v>496</v>
      </c>
      <c r="G459" s="158" t="s">
        <v>19</v>
      </c>
      <c r="H459" s="158">
        <v>0</v>
      </c>
      <c r="I459" s="158">
        <v>0</v>
      </c>
      <c r="J459" s="158">
        <v>0</v>
      </c>
      <c r="K459" s="158" t="s">
        <v>19</v>
      </c>
      <c r="L459" s="158" t="s">
        <v>19</v>
      </c>
      <c r="M459" s="158" t="s">
        <v>19</v>
      </c>
      <c r="N459" s="158" t="s">
        <v>486</v>
      </c>
      <c r="O459" s="158" t="s">
        <v>19</v>
      </c>
      <c r="P459" s="158" t="s">
        <v>66</v>
      </c>
      <c r="Q459" s="158">
        <v>50</v>
      </c>
      <c r="R459" s="158">
        <v>1</v>
      </c>
      <c r="S459" s="158" t="s">
        <v>487</v>
      </c>
      <c r="T459" s="158" t="s">
        <v>497</v>
      </c>
      <c r="U459" s="165">
        <v>45672</v>
      </c>
      <c r="V459" s="165">
        <v>45688</v>
      </c>
      <c r="W459" s="158" t="s">
        <v>481</v>
      </c>
      <c r="X459" s="359">
        <v>10</v>
      </c>
      <c r="Y459" s="158">
        <v>100</v>
      </c>
      <c r="Z459" s="158" t="s">
        <v>2640</v>
      </c>
      <c r="AA459" s="165">
        <v>45688</v>
      </c>
      <c r="AB459" s="158">
        <v>100</v>
      </c>
      <c r="AC459" s="158" t="s">
        <v>2644</v>
      </c>
      <c r="AD459" s="165">
        <v>45688</v>
      </c>
      <c r="AE459" s="158">
        <v>100</v>
      </c>
      <c r="AF459" s="158">
        <v>10</v>
      </c>
    </row>
    <row r="460" spans="1:1023 1028:2047 2052:3071 3076:4095 4100:5119 5124:6143 6148:7167 7172:8191 8196:9215 9220:10239 10244:11263 11268:12287 12292:13311 13316:14335 14340:15359 15364:16383" ht="30" x14ac:dyDescent="0.25">
      <c r="A460" s="35" t="str">
        <f>+'PAI 2025 GPS rempl2)'!A476</f>
        <v>111.2.2</v>
      </c>
      <c r="B460" s="60" t="str">
        <f>VLOOKUP(A460,'Dimensión 1 - Talento Humano '!$B$10:$B$41,1,0)</f>
        <v>111.2.2</v>
      </c>
      <c r="C460" s="158" t="s">
        <v>481</v>
      </c>
      <c r="D460" s="158">
        <v>2</v>
      </c>
      <c r="E460" s="158" t="s">
        <v>489</v>
      </c>
      <c r="F460" s="158" t="s">
        <v>498</v>
      </c>
      <c r="G460" s="158" t="s">
        <v>19</v>
      </c>
      <c r="H460" s="158">
        <v>0</v>
      </c>
      <c r="I460" s="158">
        <v>0</v>
      </c>
      <c r="J460" s="158">
        <v>0</v>
      </c>
      <c r="K460" s="158" t="s">
        <v>19</v>
      </c>
      <c r="L460" s="158" t="s">
        <v>19</v>
      </c>
      <c r="M460" s="158" t="s">
        <v>19</v>
      </c>
      <c r="N460" s="158" t="s">
        <v>486</v>
      </c>
      <c r="O460" s="158" t="s">
        <v>19</v>
      </c>
      <c r="P460" s="158" t="s">
        <v>67</v>
      </c>
      <c r="Q460" s="158">
        <v>50</v>
      </c>
      <c r="R460" s="158">
        <v>1</v>
      </c>
      <c r="S460" s="158" t="s">
        <v>487</v>
      </c>
      <c r="T460" s="158" t="s">
        <v>499</v>
      </c>
      <c r="U460" s="165">
        <v>45672</v>
      </c>
      <c r="V460" s="165">
        <v>45688</v>
      </c>
      <c r="W460" s="158" t="s">
        <v>481</v>
      </c>
      <c r="X460" s="359">
        <v>10</v>
      </c>
      <c r="Y460" s="158">
        <v>100</v>
      </c>
      <c r="Z460" s="158" t="s">
        <v>2640</v>
      </c>
      <c r="AA460" s="165">
        <v>45688</v>
      </c>
      <c r="AB460" s="158">
        <v>100</v>
      </c>
      <c r="AC460" s="158" t="s">
        <v>2645</v>
      </c>
      <c r="AD460" s="165">
        <v>45688</v>
      </c>
      <c r="AE460" s="158">
        <v>100</v>
      </c>
      <c r="AF460" s="158">
        <v>10</v>
      </c>
    </row>
    <row r="461" spans="1:1023 1028:2047 2052:3071 3076:4095 4100:5119 5124:6143 6148:7167 7172:8191 8196:9215 9220:10239 10244:11263 11268:12287 12292:13311 13316:14335 14340:15359 15364:16383" ht="60" x14ac:dyDescent="0.25">
      <c r="A461" s="359" t="str">
        <f>+'PAI 2025 GPS rempl2)'!A477</f>
        <v>111.3</v>
      </c>
      <c r="B461" s="359" t="str">
        <f>VLOOKUP(A461,'Dimensión 1 - Talento Humano '!$B$10:$B$41,1,0)</f>
        <v>111.3</v>
      </c>
      <c r="C461" s="360" t="s">
        <v>481</v>
      </c>
      <c r="D461" s="359">
        <v>2</v>
      </c>
      <c r="E461" s="359" t="s">
        <v>482</v>
      </c>
      <c r="F461" s="360" t="s">
        <v>500</v>
      </c>
      <c r="G461" s="359" t="s">
        <v>501</v>
      </c>
      <c r="H461" s="359" t="s">
        <v>1795</v>
      </c>
      <c r="I461" s="359" t="s">
        <v>1795</v>
      </c>
      <c r="J461" s="359" t="s">
        <v>1795</v>
      </c>
      <c r="K461" s="360" t="s">
        <v>19</v>
      </c>
      <c r="L461" s="359" t="s">
        <v>502</v>
      </c>
      <c r="M461" s="359" t="s">
        <v>22</v>
      </c>
      <c r="N461" s="360" t="s">
        <v>486</v>
      </c>
      <c r="O461" s="359">
        <v>0</v>
      </c>
      <c r="P461" s="359" t="s">
        <v>68</v>
      </c>
      <c r="Q461" s="359">
        <v>60</v>
      </c>
      <c r="R461" s="359">
        <v>1</v>
      </c>
      <c r="S461" s="360" t="s">
        <v>487</v>
      </c>
      <c r="T461" s="359" t="s">
        <v>503</v>
      </c>
      <c r="U461" s="360">
        <v>45659</v>
      </c>
      <c r="V461" s="360">
        <v>46010</v>
      </c>
      <c r="W461" s="359" t="s">
        <v>504</v>
      </c>
      <c r="X461" s="359">
        <v>60</v>
      </c>
      <c r="Y461" s="359">
        <v>0</v>
      </c>
      <c r="Z461" s="359">
        <v>0</v>
      </c>
      <c r="AA461" s="360"/>
      <c r="AB461" s="370">
        <v>0</v>
      </c>
      <c r="AC461" s="359">
        <v>0</v>
      </c>
      <c r="AD461" s="360"/>
      <c r="AE461" s="368"/>
      <c r="AF461" s="359">
        <v>0</v>
      </c>
      <c r="AJ461" s="477"/>
      <c r="AM461" s="477"/>
      <c r="AR461" s="477"/>
      <c r="AU461" s="477"/>
      <c r="AZ461" s="477"/>
      <c r="BC461" s="477"/>
      <c r="BH461" s="477"/>
      <c r="BK461" s="477"/>
      <c r="BP461" s="477"/>
      <c r="BS461" s="477"/>
      <c r="BX461" s="477"/>
      <c r="CA461" s="477"/>
      <c r="CF461" s="477"/>
      <c r="CI461" s="477"/>
      <c r="CN461" s="477"/>
      <c r="CQ461" s="477"/>
      <c r="CV461" s="477"/>
      <c r="CY461" s="477"/>
      <c r="DD461" s="477"/>
      <c r="DG461" s="477"/>
      <c r="DL461" s="477"/>
      <c r="DO461" s="477"/>
      <c r="DT461" s="477"/>
      <c r="DW461" s="477"/>
      <c r="EB461" s="477"/>
      <c r="EE461" s="477"/>
      <c r="EJ461" s="477"/>
      <c r="EM461" s="477"/>
      <c r="ER461" s="477"/>
      <c r="EU461" s="477"/>
      <c r="EZ461" s="477"/>
      <c r="FC461" s="477"/>
      <c r="FH461" s="477"/>
      <c r="FK461" s="477"/>
      <c r="FP461" s="477"/>
      <c r="FS461" s="477"/>
      <c r="FX461" s="477"/>
      <c r="GA461" s="477"/>
      <c r="GF461" s="477"/>
      <c r="GI461" s="477"/>
      <c r="GN461" s="477"/>
      <c r="GQ461" s="477"/>
      <c r="GV461" s="477"/>
      <c r="GY461" s="477"/>
      <c r="HD461" s="477"/>
      <c r="HG461" s="477"/>
      <c r="HL461" s="477"/>
      <c r="HO461" s="477"/>
      <c r="HT461" s="477"/>
      <c r="HW461" s="477"/>
      <c r="IB461" s="477"/>
      <c r="IE461" s="477"/>
      <c r="IJ461" s="477"/>
      <c r="IM461" s="477"/>
      <c r="IR461" s="477"/>
      <c r="IU461" s="477"/>
      <c r="IZ461" s="477"/>
      <c r="JC461" s="477"/>
      <c r="JH461" s="477"/>
      <c r="JK461" s="477"/>
      <c r="JP461" s="477"/>
      <c r="JS461" s="477"/>
      <c r="JX461" s="477"/>
      <c r="KA461" s="477"/>
      <c r="KF461" s="477"/>
      <c r="KI461" s="477"/>
      <c r="KN461" s="477"/>
      <c r="KQ461" s="477"/>
      <c r="KV461" s="477"/>
      <c r="KY461" s="477"/>
      <c r="LD461" s="477"/>
      <c r="LG461" s="477"/>
      <c r="LL461" s="477"/>
      <c r="LO461" s="477"/>
      <c r="LT461" s="477"/>
      <c r="LW461" s="477"/>
      <c r="MB461" s="477"/>
      <c r="ME461" s="477"/>
      <c r="MJ461" s="477"/>
      <c r="MM461" s="477"/>
      <c r="MR461" s="477"/>
      <c r="MU461" s="477"/>
      <c r="MZ461" s="477"/>
      <c r="NC461" s="477"/>
      <c r="NH461" s="477"/>
      <c r="NK461" s="477"/>
      <c r="NP461" s="477"/>
      <c r="NS461" s="477"/>
      <c r="NX461" s="477"/>
      <c r="OA461" s="477"/>
      <c r="OF461" s="477"/>
      <c r="OI461" s="477"/>
      <c r="ON461" s="477"/>
      <c r="OQ461" s="477"/>
      <c r="OV461" s="477"/>
      <c r="OY461" s="477"/>
      <c r="PD461" s="477"/>
      <c r="PG461" s="477"/>
      <c r="PL461" s="477"/>
      <c r="PO461" s="477"/>
      <c r="PT461" s="477"/>
      <c r="PW461" s="477"/>
      <c r="QB461" s="477"/>
      <c r="QE461" s="477"/>
      <c r="QJ461" s="477"/>
      <c r="QM461" s="477"/>
      <c r="QR461" s="477"/>
      <c r="QU461" s="477"/>
      <c r="QZ461" s="477"/>
      <c r="RC461" s="477"/>
      <c r="RH461" s="477"/>
      <c r="RK461" s="477"/>
      <c r="RP461" s="477"/>
      <c r="RS461" s="477"/>
      <c r="RX461" s="477"/>
      <c r="SA461" s="477"/>
      <c r="SF461" s="477"/>
      <c r="SI461" s="477"/>
      <c r="SN461" s="477"/>
      <c r="SQ461" s="477"/>
      <c r="SV461" s="477"/>
      <c r="SY461" s="477"/>
      <c r="TD461" s="477"/>
      <c r="TG461" s="477"/>
      <c r="TL461" s="477"/>
      <c r="TO461" s="477"/>
      <c r="TT461" s="477"/>
      <c r="TW461" s="477"/>
      <c r="UB461" s="477"/>
      <c r="UE461" s="477"/>
      <c r="UJ461" s="477"/>
      <c r="UM461" s="477"/>
      <c r="UR461" s="477"/>
      <c r="UU461" s="477"/>
      <c r="UZ461" s="477"/>
      <c r="VC461" s="477"/>
      <c r="VH461" s="477"/>
      <c r="VK461" s="477"/>
      <c r="VP461" s="477"/>
      <c r="VS461" s="477"/>
      <c r="VX461" s="477"/>
      <c r="WA461" s="477"/>
      <c r="WF461" s="477"/>
      <c r="WI461" s="477"/>
      <c r="WN461" s="477"/>
      <c r="WQ461" s="477"/>
      <c r="WV461" s="477"/>
      <c r="WY461" s="477"/>
      <c r="XD461" s="477"/>
      <c r="XG461" s="477"/>
      <c r="XL461" s="477"/>
      <c r="XO461" s="477"/>
      <c r="XT461" s="477"/>
      <c r="XW461" s="477"/>
      <c r="YB461" s="477"/>
      <c r="YE461" s="477"/>
      <c r="YJ461" s="477"/>
      <c r="YM461" s="477"/>
      <c r="YR461" s="477"/>
      <c r="YU461" s="477"/>
      <c r="YZ461" s="477"/>
      <c r="ZC461" s="477"/>
      <c r="ZH461" s="477"/>
      <c r="ZK461" s="477"/>
      <c r="ZP461" s="477"/>
      <c r="ZS461" s="477"/>
      <c r="ZX461" s="477"/>
      <c r="AAA461" s="477"/>
      <c r="AAF461" s="477"/>
      <c r="AAI461" s="477"/>
      <c r="AAN461" s="477"/>
      <c r="AAQ461" s="477"/>
      <c r="AAV461" s="477"/>
      <c r="AAY461" s="477"/>
      <c r="ABD461" s="477"/>
      <c r="ABG461" s="477"/>
      <c r="ABL461" s="477"/>
      <c r="ABO461" s="477"/>
      <c r="ABT461" s="477"/>
      <c r="ABW461" s="477"/>
      <c r="ACB461" s="477"/>
      <c r="ACE461" s="477"/>
      <c r="ACJ461" s="477"/>
      <c r="ACM461" s="477"/>
      <c r="ACR461" s="477"/>
      <c r="ACU461" s="477"/>
      <c r="ACZ461" s="477"/>
      <c r="ADC461" s="477"/>
      <c r="ADH461" s="477"/>
      <c r="ADK461" s="477"/>
      <c r="ADP461" s="477"/>
      <c r="ADS461" s="477"/>
      <c r="ADX461" s="477"/>
      <c r="AEA461" s="477"/>
      <c r="AEF461" s="477"/>
      <c r="AEI461" s="477"/>
      <c r="AEN461" s="477"/>
      <c r="AEQ461" s="477"/>
      <c r="AEV461" s="477"/>
      <c r="AEY461" s="477"/>
      <c r="AFD461" s="477"/>
      <c r="AFG461" s="477"/>
      <c r="AFL461" s="477"/>
      <c r="AFO461" s="477"/>
      <c r="AFT461" s="477"/>
      <c r="AFW461" s="477"/>
      <c r="AGB461" s="477"/>
      <c r="AGE461" s="477"/>
      <c r="AGJ461" s="477"/>
      <c r="AGM461" s="477"/>
      <c r="AGR461" s="477"/>
      <c r="AGU461" s="477"/>
      <c r="AGZ461" s="477"/>
      <c r="AHC461" s="477"/>
      <c r="AHH461" s="477"/>
      <c r="AHK461" s="477"/>
      <c r="AHP461" s="477"/>
      <c r="AHS461" s="477"/>
      <c r="AHX461" s="477"/>
      <c r="AIA461" s="477"/>
      <c r="AIF461" s="477"/>
      <c r="AII461" s="477"/>
      <c r="AIN461" s="477"/>
      <c r="AIQ461" s="477"/>
      <c r="AIV461" s="477"/>
      <c r="AIY461" s="477"/>
      <c r="AJD461" s="477"/>
      <c r="AJG461" s="477"/>
      <c r="AJL461" s="477"/>
      <c r="AJO461" s="477"/>
      <c r="AJT461" s="477"/>
      <c r="AJW461" s="477"/>
      <c r="AKB461" s="477"/>
      <c r="AKE461" s="477"/>
      <c r="AKJ461" s="477"/>
      <c r="AKM461" s="477"/>
      <c r="AKR461" s="477"/>
      <c r="AKU461" s="477"/>
      <c r="AKZ461" s="477"/>
      <c r="ALC461" s="477"/>
      <c r="ALH461" s="477"/>
      <c r="ALK461" s="477"/>
      <c r="ALP461" s="477"/>
      <c r="ALS461" s="477"/>
      <c r="ALX461" s="477"/>
      <c r="AMA461" s="477"/>
      <c r="AMF461" s="477"/>
      <c r="AMI461" s="477"/>
      <c r="AMN461" s="477"/>
      <c r="AMQ461" s="477"/>
      <c r="AMV461" s="477"/>
      <c r="AMY461" s="477"/>
      <c r="AND461" s="477"/>
      <c r="ANG461" s="477"/>
      <c r="ANL461" s="477"/>
      <c r="ANO461" s="477"/>
      <c r="ANT461" s="477"/>
      <c r="ANW461" s="477"/>
      <c r="AOB461" s="477"/>
      <c r="AOE461" s="477"/>
      <c r="AOJ461" s="477"/>
      <c r="AOM461" s="477"/>
      <c r="AOR461" s="477"/>
      <c r="AOU461" s="477"/>
      <c r="AOZ461" s="477"/>
      <c r="APC461" s="477"/>
      <c r="APH461" s="477"/>
      <c r="APK461" s="477"/>
      <c r="APP461" s="477"/>
      <c r="APS461" s="477"/>
      <c r="APX461" s="477"/>
      <c r="AQA461" s="477"/>
      <c r="AQF461" s="477"/>
      <c r="AQI461" s="477"/>
      <c r="AQN461" s="477"/>
      <c r="AQQ461" s="477"/>
      <c r="AQV461" s="477"/>
      <c r="AQY461" s="477"/>
      <c r="ARD461" s="477"/>
      <c r="ARG461" s="477"/>
      <c r="ARL461" s="477"/>
      <c r="ARO461" s="477"/>
      <c r="ART461" s="477"/>
      <c r="ARW461" s="477"/>
      <c r="ASB461" s="477"/>
      <c r="ASE461" s="477"/>
      <c r="ASJ461" s="477"/>
      <c r="ASM461" s="477"/>
      <c r="ASR461" s="477"/>
      <c r="ASU461" s="477"/>
      <c r="ASZ461" s="477"/>
      <c r="ATC461" s="477"/>
      <c r="ATH461" s="477"/>
      <c r="ATK461" s="477"/>
      <c r="ATP461" s="477"/>
      <c r="ATS461" s="477"/>
      <c r="ATX461" s="477"/>
      <c r="AUA461" s="477"/>
      <c r="AUF461" s="477"/>
      <c r="AUI461" s="477"/>
      <c r="AUN461" s="477"/>
      <c r="AUQ461" s="477"/>
      <c r="AUV461" s="477"/>
      <c r="AUY461" s="477"/>
      <c r="AVD461" s="477"/>
      <c r="AVG461" s="477"/>
      <c r="AVL461" s="477"/>
      <c r="AVO461" s="477"/>
      <c r="AVT461" s="477"/>
      <c r="AVW461" s="477"/>
      <c r="AWB461" s="477"/>
      <c r="AWE461" s="477"/>
      <c r="AWJ461" s="477"/>
      <c r="AWM461" s="477"/>
      <c r="AWR461" s="477"/>
      <c r="AWU461" s="477"/>
      <c r="AWZ461" s="477"/>
      <c r="AXC461" s="477"/>
      <c r="AXH461" s="477"/>
      <c r="AXK461" s="477"/>
      <c r="AXP461" s="477"/>
      <c r="AXS461" s="477"/>
      <c r="AXX461" s="477"/>
      <c r="AYA461" s="477"/>
      <c r="AYF461" s="477"/>
      <c r="AYI461" s="477"/>
      <c r="AYN461" s="477"/>
      <c r="AYQ461" s="477"/>
      <c r="AYV461" s="477"/>
      <c r="AYY461" s="477"/>
      <c r="AZD461" s="477"/>
      <c r="AZG461" s="477"/>
      <c r="AZL461" s="477"/>
      <c r="AZO461" s="477"/>
      <c r="AZT461" s="477"/>
      <c r="AZW461" s="477"/>
      <c r="BAB461" s="477"/>
      <c r="BAE461" s="477"/>
      <c r="BAJ461" s="477"/>
      <c r="BAM461" s="477"/>
      <c r="BAR461" s="477"/>
      <c r="BAU461" s="477"/>
      <c r="BAZ461" s="477"/>
      <c r="BBC461" s="477"/>
      <c r="BBH461" s="477"/>
      <c r="BBK461" s="477"/>
      <c r="BBP461" s="477"/>
      <c r="BBS461" s="477"/>
      <c r="BBX461" s="477"/>
      <c r="BCA461" s="477"/>
      <c r="BCF461" s="477"/>
      <c r="BCI461" s="477"/>
      <c r="BCN461" s="477"/>
      <c r="BCQ461" s="477"/>
      <c r="BCV461" s="477"/>
      <c r="BCY461" s="477"/>
      <c r="BDD461" s="477"/>
      <c r="BDG461" s="477"/>
      <c r="BDL461" s="477"/>
      <c r="BDO461" s="477"/>
      <c r="BDT461" s="477"/>
      <c r="BDW461" s="477"/>
      <c r="BEB461" s="477"/>
      <c r="BEE461" s="477"/>
      <c r="BEJ461" s="477"/>
      <c r="BEM461" s="477"/>
      <c r="BER461" s="477"/>
      <c r="BEU461" s="477"/>
      <c r="BEZ461" s="477"/>
      <c r="BFC461" s="477"/>
      <c r="BFH461" s="477"/>
      <c r="BFK461" s="477"/>
      <c r="BFP461" s="477"/>
      <c r="BFS461" s="477"/>
      <c r="BFX461" s="477"/>
      <c r="BGA461" s="477"/>
      <c r="BGF461" s="477"/>
      <c r="BGI461" s="477"/>
      <c r="BGN461" s="477"/>
      <c r="BGQ461" s="477"/>
      <c r="BGV461" s="477"/>
      <c r="BGY461" s="477"/>
      <c r="BHD461" s="477"/>
      <c r="BHG461" s="477"/>
      <c r="BHL461" s="477"/>
      <c r="BHO461" s="477"/>
      <c r="BHT461" s="477"/>
      <c r="BHW461" s="477"/>
      <c r="BIB461" s="477"/>
      <c r="BIE461" s="477"/>
      <c r="BIJ461" s="477"/>
      <c r="BIM461" s="477"/>
      <c r="BIR461" s="477"/>
      <c r="BIU461" s="477"/>
      <c r="BIZ461" s="477"/>
      <c r="BJC461" s="477"/>
      <c r="BJH461" s="477"/>
      <c r="BJK461" s="477"/>
      <c r="BJP461" s="477"/>
      <c r="BJS461" s="477"/>
      <c r="BJX461" s="477"/>
      <c r="BKA461" s="477"/>
      <c r="BKF461" s="477"/>
      <c r="BKI461" s="477"/>
      <c r="BKN461" s="477"/>
      <c r="BKQ461" s="477"/>
      <c r="BKV461" s="477"/>
      <c r="BKY461" s="477"/>
      <c r="BLD461" s="477"/>
      <c r="BLG461" s="477"/>
      <c r="BLL461" s="477"/>
      <c r="BLO461" s="477"/>
      <c r="BLT461" s="477"/>
      <c r="BLW461" s="477"/>
      <c r="BMB461" s="477"/>
      <c r="BME461" s="477"/>
      <c r="BMJ461" s="477"/>
      <c r="BMM461" s="477"/>
      <c r="BMR461" s="477"/>
      <c r="BMU461" s="477"/>
      <c r="BMZ461" s="477"/>
      <c r="BNC461" s="477"/>
      <c r="BNH461" s="477"/>
      <c r="BNK461" s="477"/>
      <c r="BNP461" s="477"/>
      <c r="BNS461" s="477"/>
      <c r="BNX461" s="477"/>
      <c r="BOA461" s="477"/>
      <c r="BOF461" s="477"/>
      <c r="BOI461" s="477"/>
      <c r="BON461" s="477"/>
      <c r="BOQ461" s="477"/>
      <c r="BOV461" s="477"/>
      <c r="BOY461" s="477"/>
      <c r="BPD461" s="477"/>
      <c r="BPG461" s="477"/>
      <c r="BPL461" s="477"/>
      <c r="BPO461" s="477"/>
      <c r="BPT461" s="477"/>
      <c r="BPW461" s="477"/>
      <c r="BQB461" s="477"/>
      <c r="BQE461" s="477"/>
      <c r="BQJ461" s="477"/>
      <c r="BQM461" s="477"/>
      <c r="BQR461" s="477"/>
      <c r="BQU461" s="477"/>
      <c r="BQZ461" s="477"/>
      <c r="BRC461" s="477"/>
      <c r="BRH461" s="477"/>
      <c r="BRK461" s="477"/>
      <c r="BRP461" s="477"/>
      <c r="BRS461" s="477"/>
      <c r="BRX461" s="477"/>
      <c r="BSA461" s="477"/>
      <c r="BSF461" s="477"/>
      <c r="BSI461" s="477"/>
      <c r="BSN461" s="477"/>
      <c r="BSQ461" s="477"/>
      <c r="BSV461" s="477"/>
      <c r="BSY461" s="477"/>
      <c r="BTD461" s="477"/>
      <c r="BTG461" s="477"/>
      <c r="BTL461" s="477"/>
      <c r="BTO461" s="477"/>
      <c r="BTT461" s="477"/>
      <c r="BTW461" s="477"/>
      <c r="BUB461" s="477"/>
      <c r="BUE461" s="477"/>
      <c r="BUJ461" s="477"/>
      <c r="BUM461" s="477"/>
      <c r="BUR461" s="477"/>
      <c r="BUU461" s="477"/>
      <c r="BUZ461" s="477"/>
      <c r="BVC461" s="477"/>
      <c r="BVH461" s="477"/>
      <c r="BVK461" s="477"/>
      <c r="BVP461" s="477"/>
      <c r="BVS461" s="477"/>
      <c r="BVX461" s="477"/>
      <c r="BWA461" s="477"/>
      <c r="BWF461" s="477"/>
      <c r="BWI461" s="477"/>
      <c r="BWN461" s="477"/>
      <c r="BWQ461" s="477"/>
      <c r="BWV461" s="477"/>
      <c r="BWY461" s="477"/>
      <c r="BXD461" s="477"/>
      <c r="BXG461" s="477"/>
      <c r="BXL461" s="477"/>
      <c r="BXO461" s="477"/>
      <c r="BXT461" s="477"/>
      <c r="BXW461" s="477"/>
      <c r="BYB461" s="477"/>
      <c r="BYE461" s="477"/>
      <c r="BYJ461" s="477"/>
      <c r="BYM461" s="477"/>
      <c r="BYR461" s="477"/>
      <c r="BYU461" s="477"/>
      <c r="BYZ461" s="477"/>
      <c r="BZC461" s="477"/>
      <c r="BZH461" s="477"/>
      <c r="BZK461" s="477"/>
      <c r="BZP461" s="477"/>
      <c r="BZS461" s="477"/>
      <c r="BZX461" s="477"/>
      <c r="CAA461" s="477"/>
      <c r="CAF461" s="477"/>
      <c r="CAI461" s="477"/>
      <c r="CAN461" s="477"/>
      <c r="CAQ461" s="477"/>
      <c r="CAV461" s="477"/>
      <c r="CAY461" s="477"/>
      <c r="CBD461" s="477"/>
      <c r="CBG461" s="477"/>
      <c r="CBL461" s="477"/>
      <c r="CBO461" s="477"/>
      <c r="CBT461" s="477"/>
      <c r="CBW461" s="477"/>
      <c r="CCB461" s="477"/>
      <c r="CCE461" s="477"/>
      <c r="CCJ461" s="477"/>
      <c r="CCM461" s="477"/>
      <c r="CCR461" s="477"/>
      <c r="CCU461" s="477"/>
      <c r="CCZ461" s="477"/>
      <c r="CDC461" s="477"/>
      <c r="CDH461" s="477"/>
      <c r="CDK461" s="477"/>
      <c r="CDP461" s="477"/>
      <c r="CDS461" s="477"/>
      <c r="CDX461" s="477"/>
      <c r="CEA461" s="477"/>
      <c r="CEF461" s="477"/>
      <c r="CEI461" s="477"/>
      <c r="CEN461" s="477"/>
      <c r="CEQ461" s="477"/>
      <c r="CEV461" s="477"/>
      <c r="CEY461" s="477"/>
      <c r="CFD461" s="477"/>
      <c r="CFG461" s="477"/>
      <c r="CFL461" s="477"/>
      <c r="CFO461" s="477"/>
      <c r="CFT461" s="477"/>
      <c r="CFW461" s="477"/>
      <c r="CGB461" s="477"/>
      <c r="CGE461" s="477"/>
      <c r="CGJ461" s="477"/>
      <c r="CGM461" s="477"/>
      <c r="CGR461" s="477"/>
      <c r="CGU461" s="477"/>
      <c r="CGZ461" s="477"/>
      <c r="CHC461" s="477"/>
      <c r="CHH461" s="477"/>
      <c r="CHK461" s="477"/>
      <c r="CHP461" s="477"/>
      <c r="CHS461" s="477"/>
      <c r="CHX461" s="477"/>
      <c r="CIA461" s="477"/>
      <c r="CIF461" s="477"/>
      <c r="CII461" s="477"/>
      <c r="CIN461" s="477"/>
      <c r="CIQ461" s="477"/>
      <c r="CIV461" s="477"/>
      <c r="CIY461" s="477"/>
      <c r="CJD461" s="477"/>
      <c r="CJG461" s="477"/>
      <c r="CJL461" s="477"/>
      <c r="CJO461" s="477"/>
      <c r="CJT461" s="477"/>
      <c r="CJW461" s="477"/>
      <c r="CKB461" s="477"/>
      <c r="CKE461" s="477"/>
      <c r="CKJ461" s="477"/>
      <c r="CKM461" s="477"/>
      <c r="CKR461" s="477"/>
      <c r="CKU461" s="477"/>
      <c r="CKZ461" s="477"/>
      <c r="CLC461" s="477"/>
      <c r="CLH461" s="477"/>
      <c r="CLK461" s="477"/>
      <c r="CLP461" s="477"/>
      <c r="CLS461" s="477"/>
      <c r="CLX461" s="477"/>
      <c r="CMA461" s="477"/>
      <c r="CMF461" s="477"/>
      <c r="CMI461" s="477"/>
      <c r="CMN461" s="477"/>
      <c r="CMQ461" s="477"/>
      <c r="CMV461" s="477"/>
      <c r="CMY461" s="477"/>
      <c r="CND461" s="477"/>
      <c r="CNG461" s="477"/>
      <c r="CNL461" s="477"/>
      <c r="CNO461" s="477"/>
      <c r="CNT461" s="477"/>
      <c r="CNW461" s="477"/>
      <c r="COB461" s="477"/>
      <c r="COE461" s="477"/>
      <c r="COJ461" s="477"/>
      <c r="COM461" s="477"/>
      <c r="COR461" s="477"/>
      <c r="COU461" s="477"/>
      <c r="COZ461" s="477"/>
      <c r="CPC461" s="477"/>
      <c r="CPH461" s="477"/>
      <c r="CPK461" s="477"/>
      <c r="CPP461" s="477"/>
      <c r="CPS461" s="477"/>
      <c r="CPX461" s="477"/>
      <c r="CQA461" s="477"/>
      <c r="CQF461" s="477"/>
      <c r="CQI461" s="477"/>
      <c r="CQN461" s="477"/>
      <c r="CQQ461" s="477"/>
      <c r="CQV461" s="477"/>
      <c r="CQY461" s="477"/>
      <c r="CRD461" s="477"/>
      <c r="CRG461" s="477"/>
      <c r="CRL461" s="477"/>
      <c r="CRO461" s="477"/>
      <c r="CRT461" s="477"/>
      <c r="CRW461" s="477"/>
      <c r="CSB461" s="477"/>
      <c r="CSE461" s="477"/>
      <c r="CSJ461" s="477"/>
      <c r="CSM461" s="477"/>
      <c r="CSR461" s="477"/>
      <c r="CSU461" s="477"/>
      <c r="CSZ461" s="477"/>
      <c r="CTC461" s="477"/>
      <c r="CTH461" s="477"/>
      <c r="CTK461" s="477"/>
      <c r="CTP461" s="477"/>
      <c r="CTS461" s="477"/>
      <c r="CTX461" s="477"/>
      <c r="CUA461" s="477"/>
      <c r="CUF461" s="477"/>
      <c r="CUI461" s="477"/>
      <c r="CUN461" s="477"/>
      <c r="CUQ461" s="477"/>
      <c r="CUV461" s="477"/>
      <c r="CUY461" s="477"/>
      <c r="CVD461" s="477"/>
      <c r="CVG461" s="477"/>
      <c r="CVL461" s="477"/>
      <c r="CVO461" s="477"/>
      <c r="CVT461" s="477"/>
      <c r="CVW461" s="477"/>
      <c r="CWB461" s="477"/>
      <c r="CWE461" s="477"/>
      <c r="CWJ461" s="477"/>
      <c r="CWM461" s="477"/>
      <c r="CWR461" s="477"/>
      <c r="CWU461" s="477"/>
      <c r="CWZ461" s="477"/>
      <c r="CXC461" s="477"/>
      <c r="CXH461" s="477"/>
      <c r="CXK461" s="477"/>
      <c r="CXP461" s="477"/>
      <c r="CXS461" s="477"/>
      <c r="CXX461" s="477"/>
      <c r="CYA461" s="477"/>
      <c r="CYF461" s="477"/>
      <c r="CYI461" s="477"/>
      <c r="CYN461" s="477"/>
      <c r="CYQ461" s="477"/>
      <c r="CYV461" s="477"/>
      <c r="CYY461" s="477"/>
      <c r="CZD461" s="477"/>
      <c r="CZG461" s="477"/>
      <c r="CZL461" s="477"/>
      <c r="CZO461" s="477"/>
      <c r="CZT461" s="477"/>
      <c r="CZW461" s="477"/>
      <c r="DAB461" s="477"/>
      <c r="DAE461" s="477"/>
      <c r="DAJ461" s="477"/>
      <c r="DAM461" s="477"/>
      <c r="DAR461" s="477"/>
      <c r="DAU461" s="477"/>
      <c r="DAZ461" s="477"/>
      <c r="DBC461" s="477"/>
      <c r="DBH461" s="477"/>
      <c r="DBK461" s="477"/>
      <c r="DBP461" s="477"/>
      <c r="DBS461" s="477"/>
      <c r="DBX461" s="477"/>
      <c r="DCA461" s="477"/>
      <c r="DCF461" s="477"/>
      <c r="DCI461" s="477"/>
      <c r="DCN461" s="477"/>
      <c r="DCQ461" s="477"/>
      <c r="DCV461" s="477"/>
      <c r="DCY461" s="477"/>
      <c r="DDD461" s="477"/>
      <c r="DDG461" s="477"/>
      <c r="DDL461" s="477"/>
      <c r="DDO461" s="477"/>
      <c r="DDT461" s="477"/>
      <c r="DDW461" s="477"/>
      <c r="DEB461" s="477"/>
      <c r="DEE461" s="477"/>
      <c r="DEJ461" s="477"/>
      <c r="DEM461" s="477"/>
      <c r="DER461" s="477"/>
      <c r="DEU461" s="477"/>
      <c r="DEZ461" s="477"/>
      <c r="DFC461" s="477"/>
      <c r="DFH461" s="477"/>
      <c r="DFK461" s="477"/>
      <c r="DFP461" s="477"/>
      <c r="DFS461" s="477"/>
      <c r="DFX461" s="477"/>
      <c r="DGA461" s="477"/>
      <c r="DGF461" s="477"/>
      <c r="DGI461" s="477"/>
      <c r="DGN461" s="477"/>
      <c r="DGQ461" s="477"/>
      <c r="DGV461" s="477"/>
      <c r="DGY461" s="477"/>
      <c r="DHD461" s="477"/>
      <c r="DHG461" s="477"/>
      <c r="DHL461" s="477"/>
      <c r="DHO461" s="477"/>
      <c r="DHT461" s="477"/>
      <c r="DHW461" s="477"/>
      <c r="DIB461" s="477"/>
      <c r="DIE461" s="477"/>
      <c r="DIJ461" s="477"/>
      <c r="DIM461" s="477"/>
      <c r="DIR461" s="477"/>
      <c r="DIU461" s="477"/>
      <c r="DIZ461" s="477"/>
      <c r="DJC461" s="477"/>
      <c r="DJH461" s="477"/>
      <c r="DJK461" s="477"/>
      <c r="DJP461" s="477"/>
      <c r="DJS461" s="477"/>
      <c r="DJX461" s="477"/>
      <c r="DKA461" s="477"/>
      <c r="DKF461" s="477"/>
      <c r="DKI461" s="477"/>
      <c r="DKN461" s="477"/>
      <c r="DKQ461" s="477"/>
      <c r="DKV461" s="477"/>
      <c r="DKY461" s="477"/>
      <c r="DLD461" s="477"/>
      <c r="DLG461" s="477"/>
      <c r="DLL461" s="477"/>
      <c r="DLO461" s="477"/>
      <c r="DLT461" s="477"/>
      <c r="DLW461" s="477"/>
      <c r="DMB461" s="477"/>
      <c r="DME461" s="477"/>
      <c r="DMJ461" s="477"/>
      <c r="DMM461" s="477"/>
      <c r="DMR461" s="477"/>
      <c r="DMU461" s="477"/>
      <c r="DMZ461" s="477"/>
      <c r="DNC461" s="477"/>
      <c r="DNH461" s="477"/>
      <c r="DNK461" s="477"/>
      <c r="DNP461" s="477"/>
      <c r="DNS461" s="477"/>
      <c r="DNX461" s="477"/>
      <c r="DOA461" s="477"/>
      <c r="DOF461" s="477"/>
      <c r="DOI461" s="477"/>
      <c r="DON461" s="477"/>
      <c r="DOQ461" s="477"/>
      <c r="DOV461" s="477"/>
      <c r="DOY461" s="477"/>
      <c r="DPD461" s="477"/>
      <c r="DPG461" s="477"/>
      <c r="DPL461" s="477"/>
      <c r="DPO461" s="477"/>
      <c r="DPT461" s="477"/>
      <c r="DPW461" s="477"/>
      <c r="DQB461" s="477"/>
      <c r="DQE461" s="477"/>
      <c r="DQJ461" s="477"/>
      <c r="DQM461" s="477"/>
      <c r="DQR461" s="477"/>
      <c r="DQU461" s="477"/>
      <c r="DQZ461" s="477"/>
      <c r="DRC461" s="477"/>
      <c r="DRH461" s="477"/>
      <c r="DRK461" s="477"/>
      <c r="DRP461" s="477"/>
      <c r="DRS461" s="477"/>
      <c r="DRX461" s="477"/>
      <c r="DSA461" s="477"/>
      <c r="DSF461" s="477"/>
      <c r="DSI461" s="477"/>
      <c r="DSN461" s="477"/>
      <c r="DSQ461" s="477"/>
      <c r="DSV461" s="477"/>
      <c r="DSY461" s="477"/>
      <c r="DTD461" s="477"/>
      <c r="DTG461" s="477"/>
      <c r="DTL461" s="477"/>
      <c r="DTO461" s="477"/>
      <c r="DTT461" s="477"/>
      <c r="DTW461" s="477"/>
      <c r="DUB461" s="477"/>
      <c r="DUE461" s="477"/>
      <c r="DUJ461" s="477"/>
      <c r="DUM461" s="477"/>
      <c r="DUR461" s="477"/>
      <c r="DUU461" s="477"/>
      <c r="DUZ461" s="477"/>
      <c r="DVC461" s="477"/>
      <c r="DVH461" s="477"/>
      <c r="DVK461" s="477"/>
      <c r="DVP461" s="477"/>
      <c r="DVS461" s="477"/>
      <c r="DVX461" s="477"/>
      <c r="DWA461" s="477"/>
      <c r="DWF461" s="477"/>
      <c r="DWI461" s="477"/>
      <c r="DWN461" s="477"/>
      <c r="DWQ461" s="477"/>
      <c r="DWV461" s="477"/>
      <c r="DWY461" s="477"/>
      <c r="DXD461" s="477"/>
      <c r="DXG461" s="477"/>
      <c r="DXL461" s="477"/>
      <c r="DXO461" s="477"/>
      <c r="DXT461" s="477"/>
      <c r="DXW461" s="477"/>
      <c r="DYB461" s="477"/>
      <c r="DYE461" s="477"/>
      <c r="DYJ461" s="477"/>
      <c r="DYM461" s="477"/>
      <c r="DYR461" s="477"/>
      <c r="DYU461" s="477"/>
      <c r="DYZ461" s="477"/>
      <c r="DZC461" s="477"/>
      <c r="DZH461" s="477"/>
      <c r="DZK461" s="477"/>
      <c r="DZP461" s="477"/>
      <c r="DZS461" s="477"/>
      <c r="DZX461" s="477"/>
      <c r="EAA461" s="477"/>
      <c r="EAF461" s="477"/>
      <c r="EAI461" s="477"/>
      <c r="EAN461" s="477"/>
      <c r="EAQ461" s="477"/>
      <c r="EAV461" s="477"/>
      <c r="EAY461" s="477"/>
      <c r="EBD461" s="477"/>
      <c r="EBG461" s="477"/>
      <c r="EBL461" s="477"/>
      <c r="EBO461" s="477"/>
      <c r="EBT461" s="477"/>
      <c r="EBW461" s="477"/>
      <c r="ECB461" s="477"/>
      <c r="ECE461" s="477"/>
      <c r="ECJ461" s="477"/>
      <c r="ECM461" s="477"/>
      <c r="ECR461" s="477"/>
      <c r="ECU461" s="477"/>
      <c r="ECZ461" s="477"/>
      <c r="EDC461" s="477"/>
      <c r="EDH461" s="477"/>
      <c r="EDK461" s="477"/>
      <c r="EDP461" s="477"/>
      <c r="EDS461" s="477"/>
      <c r="EDX461" s="477"/>
      <c r="EEA461" s="477"/>
      <c r="EEF461" s="477"/>
      <c r="EEI461" s="477"/>
      <c r="EEN461" s="477"/>
      <c r="EEQ461" s="477"/>
      <c r="EEV461" s="477"/>
      <c r="EEY461" s="477"/>
      <c r="EFD461" s="477"/>
      <c r="EFG461" s="477"/>
      <c r="EFL461" s="477"/>
      <c r="EFO461" s="477"/>
      <c r="EFT461" s="477"/>
      <c r="EFW461" s="477"/>
      <c r="EGB461" s="477"/>
      <c r="EGE461" s="477"/>
      <c r="EGJ461" s="477"/>
      <c r="EGM461" s="477"/>
      <c r="EGR461" s="477"/>
      <c r="EGU461" s="477"/>
      <c r="EGZ461" s="477"/>
      <c r="EHC461" s="477"/>
      <c r="EHH461" s="477"/>
      <c r="EHK461" s="477"/>
      <c r="EHP461" s="477"/>
      <c r="EHS461" s="477"/>
      <c r="EHX461" s="477"/>
      <c r="EIA461" s="477"/>
      <c r="EIF461" s="477"/>
      <c r="EII461" s="477"/>
      <c r="EIN461" s="477"/>
      <c r="EIQ461" s="477"/>
      <c r="EIV461" s="477"/>
      <c r="EIY461" s="477"/>
      <c r="EJD461" s="477"/>
      <c r="EJG461" s="477"/>
      <c r="EJL461" s="477"/>
      <c r="EJO461" s="477"/>
      <c r="EJT461" s="477"/>
      <c r="EJW461" s="477"/>
      <c r="EKB461" s="477"/>
      <c r="EKE461" s="477"/>
      <c r="EKJ461" s="477"/>
      <c r="EKM461" s="477"/>
      <c r="EKR461" s="477"/>
      <c r="EKU461" s="477"/>
      <c r="EKZ461" s="477"/>
      <c r="ELC461" s="477"/>
      <c r="ELH461" s="477"/>
      <c r="ELK461" s="477"/>
      <c r="ELP461" s="477"/>
      <c r="ELS461" s="477"/>
      <c r="ELX461" s="477"/>
      <c r="EMA461" s="477"/>
      <c r="EMF461" s="477"/>
      <c r="EMI461" s="477"/>
      <c r="EMN461" s="477"/>
      <c r="EMQ461" s="477"/>
      <c r="EMV461" s="477"/>
      <c r="EMY461" s="477"/>
      <c r="END461" s="477"/>
      <c r="ENG461" s="477"/>
      <c r="ENL461" s="477"/>
      <c r="ENO461" s="477"/>
      <c r="ENT461" s="477"/>
      <c r="ENW461" s="477"/>
      <c r="EOB461" s="477"/>
      <c r="EOE461" s="477"/>
      <c r="EOJ461" s="477"/>
      <c r="EOM461" s="477"/>
      <c r="EOR461" s="477"/>
      <c r="EOU461" s="477"/>
      <c r="EOZ461" s="477"/>
      <c r="EPC461" s="477"/>
      <c r="EPH461" s="477"/>
      <c r="EPK461" s="477"/>
      <c r="EPP461" s="477"/>
      <c r="EPS461" s="477"/>
      <c r="EPX461" s="477"/>
      <c r="EQA461" s="477"/>
      <c r="EQF461" s="477"/>
      <c r="EQI461" s="477"/>
      <c r="EQN461" s="477"/>
      <c r="EQQ461" s="477"/>
      <c r="EQV461" s="477"/>
      <c r="EQY461" s="477"/>
      <c r="ERD461" s="477"/>
      <c r="ERG461" s="477"/>
      <c r="ERL461" s="477"/>
      <c r="ERO461" s="477"/>
      <c r="ERT461" s="477"/>
      <c r="ERW461" s="477"/>
      <c r="ESB461" s="477"/>
      <c r="ESE461" s="477"/>
      <c r="ESJ461" s="477"/>
      <c r="ESM461" s="477"/>
      <c r="ESR461" s="477"/>
      <c r="ESU461" s="477"/>
      <c r="ESZ461" s="477"/>
      <c r="ETC461" s="477"/>
      <c r="ETH461" s="477"/>
      <c r="ETK461" s="477"/>
      <c r="ETP461" s="477"/>
      <c r="ETS461" s="477"/>
      <c r="ETX461" s="477"/>
      <c r="EUA461" s="477"/>
      <c r="EUF461" s="477"/>
      <c r="EUI461" s="477"/>
      <c r="EUN461" s="477"/>
      <c r="EUQ461" s="477"/>
      <c r="EUV461" s="477"/>
      <c r="EUY461" s="477"/>
      <c r="EVD461" s="477"/>
      <c r="EVG461" s="477"/>
      <c r="EVL461" s="477"/>
      <c r="EVO461" s="477"/>
      <c r="EVT461" s="477"/>
      <c r="EVW461" s="477"/>
      <c r="EWB461" s="477"/>
      <c r="EWE461" s="477"/>
      <c r="EWJ461" s="477"/>
      <c r="EWM461" s="477"/>
      <c r="EWR461" s="477"/>
      <c r="EWU461" s="477"/>
      <c r="EWZ461" s="477"/>
      <c r="EXC461" s="477"/>
      <c r="EXH461" s="477"/>
      <c r="EXK461" s="477"/>
      <c r="EXP461" s="477"/>
      <c r="EXS461" s="477"/>
      <c r="EXX461" s="477"/>
      <c r="EYA461" s="477"/>
      <c r="EYF461" s="477"/>
      <c r="EYI461" s="477"/>
      <c r="EYN461" s="477"/>
      <c r="EYQ461" s="477"/>
      <c r="EYV461" s="477"/>
      <c r="EYY461" s="477"/>
      <c r="EZD461" s="477"/>
      <c r="EZG461" s="477"/>
      <c r="EZL461" s="477"/>
      <c r="EZO461" s="477"/>
      <c r="EZT461" s="477"/>
      <c r="EZW461" s="477"/>
      <c r="FAB461" s="477"/>
      <c r="FAE461" s="477"/>
      <c r="FAJ461" s="477"/>
      <c r="FAM461" s="477"/>
      <c r="FAR461" s="477"/>
      <c r="FAU461" s="477"/>
      <c r="FAZ461" s="477"/>
      <c r="FBC461" s="477"/>
      <c r="FBH461" s="477"/>
      <c r="FBK461" s="477"/>
      <c r="FBP461" s="477"/>
      <c r="FBS461" s="477"/>
      <c r="FBX461" s="477"/>
      <c r="FCA461" s="477"/>
      <c r="FCF461" s="477"/>
      <c r="FCI461" s="477"/>
      <c r="FCN461" s="477"/>
      <c r="FCQ461" s="477"/>
      <c r="FCV461" s="477"/>
      <c r="FCY461" s="477"/>
      <c r="FDD461" s="477"/>
      <c r="FDG461" s="477"/>
      <c r="FDL461" s="477"/>
      <c r="FDO461" s="477"/>
      <c r="FDT461" s="477"/>
      <c r="FDW461" s="477"/>
      <c r="FEB461" s="477"/>
      <c r="FEE461" s="477"/>
      <c r="FEJ461" s="477"/>
      <c r="FEM461" s="477"/>
      <c r="FER461" s="477"/>
      <c r="FEU461" s="477"/>
      <c r="FEZ461" s="477"/>
      <c r="FFC461" s="477"/>
      <c r="FFH461" s="477"/>
      <c r="FFK461" s="477"/>
      <c r="FFP461" s="477"/>
      <c r="FFS461" s="477"/>
      <c r="FFX461" s="477"/>
      <c r="FGA461" s="477"/>
      <c r="FGF461" s="477"/>
      <c r="FGI461" s="477"/>
      <c r="FGN461" s="477"/>
      <c r="FGQ461" s="477"/>
      <c r="FGV461" s="477"/>
      <c r="FGY461" s="477"/>
      <c r="FHD461" s="477"/>
      <c r="FHG461" s="477"/>
      <c r="FHL461" s="477"/>
      <c r="FHO461" s="477"/>
      <c r="FHT461" s="477"/>
      <c r="FHW461" s="477"/>
      <c r="FIB461" s="477"/>
      <c r="FIE461" s="477"/>
      <c r="FIJ461" s="477"/>
      <c r="FIM461" s="477"/>
      <c r="FIR461" s="477"/>
      <c r="FIU461" s="477"/>
      <c r="FIZ461" s="477"/>
      <c r="FJC461" s="477"/>
      <c r="FJH461" s="477"/>
      <c r="FJK461" s="477"/>
      <c r="FJP461" s="477"/>
      <c r="FJS461" s="477"/>
      <c r="FJX461" s="477"/>
      <c r="FKA461" s="477"/>
      <c r="FKF461" s="477"/>
      <c r="FKI461" s="477"/>
      <c r="FKN461" s="477"/>
      <c r="FKQ461" s="477"/>
      <c r="FKV461" s="477"/>
      <c r="FKY461" s="477"/>
      <c r="FLD461" s="477"/>
      <c r="FLG461" s="477"/>
      <c r="FLL461" s="477"/>
      <c r="FLO461" s="477"/>
      <c r="FLT461" s="477"/>
      <c r="FLW461" s="477"/>
      <c r="FMB461" s="477"/>
      <c r="FME461" s="477"/>
      <c r="FMJ461" s="477"/>
      <c r="FMM461" s="477"/>
      <c r="FMR461" s="477"/>
      <c r="FMU461" s="477"/>
      <c r="FMZ461" s="477"/>
      <c r="FNC461" s="477"/>
      <c r="FNH461" s="477"/>
      <c r="FNK461" s="477"/>
      <c r="FNP461" s="477"/>
      <c r="FNS461" s="477"/>
      <c r="FNX461" s="477"/>
      <c r="FOA461" s="477"/>
      <c r="FOF461" s="477"/>
      <c r="FOI461" s="477"/>
      <c r="FON461" s="477"/>
      <c r="FOQ461" s="477"/>
      <c r="FOV461" s="477"/>
      <c r="FOY461" s="477"/>
      <c r="FPD461" s="477"/>
      <c r="FPG461" s="477"/>
      <c r="FPL461" s="477"/>
      <c r="FPO461" s="477"/>
      <c r="FPT461" s="477"/>
      <c r="FPW461" s="477"/>
      <c r="FQB461" s="477"/>
      <c r="FQE461" s="477"/>
      <c r="FQJ461" s="477"/>
      <c r="FQM461" s="477"/>
      <c r="FQR461" s="477"/>
      <c r="FQU461" s="477"/>
      <c r="FQZ461" s="477"/>
      <c r="FRC461" s="477"/>
      <c r="FRH461" s="477"/>
      <c r="FRK461" s="477"/>
      <c r="FRP461" s="477"/>
      <c r="FRS461" s="477"/>
      <c r="FRX461" s="477"/>
      <c r="FSA461" s="477"/>
      <c r="FSF461" s="477"/>
      <c r="FSI461" s="477"/>
      <c r="FSN461" s="477"/>
      <c r="FSQ461" s="477"/>
      <c r="FSV461" s="477"/>
      <c r="FSY461" s="477"/>
      <c r="FTD461" s="477"/>
      <c r="FTG461" s="477"/>
      <c r="FTL461" s="477"/>
      <c r="FTO461" s="477"/>
      <c r="FTT461" s="477"/>
      <c r="FTW461" s="477"/>
      <c r="FUB461" s="477"/>
      <c r="FUE461" s="477"/>
      <c r="FUJ461" s="477"/>
      <c r="FUM461" s="477"/>
      <c r="FUR461" s="477"/>
      <c r="FUU461" s="477"/>
      <c r="FUZ461" s="477"/>
      <c r="FVC461" s="477"/>
      <c r="FVH461" s="477"/>
      <c r="FVK461" s="477"/>
      <c r="FVP461" s="477"/>
      <c r="FVS461" s="477"/>
      <c r="FVX461" s="477"/>
      <c r="FWA461" s="477"/>
      <c r="FWF461" s="477"/>
      <c r="FWI461" s="477"/>
      <c r="FWN461" s="477"/>
      <c r="FWQ461" s="477"/>
      <c r="FWV461" s="477"/>
      <c r="FWY461" s="477"/>
      <c r="FXD461" s="477"/>
      <c r="FXG461" s="477"/>
      <c r="FXL461" s="477"/>
      <c r="FXO461" s="477"/>
      <c r="FXT461" s="477"/>
      <c r="FXW461" s="477"/>
      <c r="FYB461" s="477"/>
      <c r="FYE461" s="477"/>
      <c r="FYJ461" s="477"/>
      <c r="FYM461" s="477"/>
      <c r="FYR461" s="477"/>
      <c r="FYU461" s="477"/>
      <c r="FYZ461" s="477"/>
      <c r="FZC461" s="477"/>
      <c r="FZH461" s="477"/>
      <c r="FZK461" s="477"/>
      <c r="FZP461" s="477"/>
      <c r="FZS461" s="477"/>
      <c r="FZX461" s="477"/>
      <c r="GAA461" s="477"/>
      <c r="GAF461" s="477"/>
      <c r="GAI461" s="477"/>
      <c r="GAN461" s="477"/>
      <c r="GAQ461" s="477"/>
      <c r="GAV461" s="477"/>
      <c r="GAY461" s="477"/>
      <c r="GBD461" s="477"/>
      <c r="GBG461" s="477"/>
      <c r="GBL461" s="477"/>
      <c r="GBO461" s="477"/>
      <c r="GBT461" s="477"/>
      <c r="GBW461" s="477"/>
      <c r="GCB461" s="477"/>
      <c r="GCE461" s="477"/>
      <c r="GCJ461" s="477"/>
      <c r="GCM461" s="477"/>
      <c r="GCR461" s="477"/>
      <c r="GCU461" s="477"/>
      <c r="GCZ461" s="477"/>
      <c r="GDC461" s="477"/>
      <c r="GDH461" s="477"/>
      <c r="GDK461" s="477"/>
      <c r="GDP461" s="477"/>
      <c r="GDS461" s="477"/>
      <c r="GDX461" s="477"/>
      <c r="GEA461" s="477"/>
      <c r="GEF461" s="477"/>
      <c r="GEI461" s="477"/>
      <c r="GEN461" s="477"/>
      <c r="GEQ461" s="477"/>
      <c r="GEV461" s="477"/>
      <c r="GEY461" s="477"/>
      <c r="GFD461" s="477"/>
      <c r="GFG461" s="477"/>
      <c r="GFL461" s="477"/>
      <c r="GFO461" s="477"/>
      <c r="GFT461" s="477"/>
      <c r="GFW461" s="477"/>
      <c r="GGB461" s="477"/>
      <c r="GGE461" s="477"/>
      <c r="GGJ461" s="477"/>
      <c r="GGM461" s="477"/>
      <c r="GGR461" s="477"/>
      <c r="GGU461" s="477"/>
      <c r="GGZ461" s="477"/>
      <c r="GHC461" s="477"/>
      <c r="GHH461" s="477"/>
      <c r="GHK461" s="477"/>
      <c r="GHP461" s="477"/>
      <c r="GHS461" s="477"/>
      <c r="GHX461" s="477"/>
      <c r="GIA461" s="477"/>
      <c r="GIF461" s="477"/>
      <c r="GII461" s="477"/>
      <c r="GIN461" s="477"/>
      <c r="GIQ461" s="477"/>
      <c r="GIV461" s="477"/>
      <c r="GIY461" s="477"/>
      <c r="GJD461" s="477"/>
      <c r="GJG461" s="477"/>
      <c r="GJL461" s="477"/>
      <c r="GJO461" s="477"/>
      <c r="GJT461" s="477"/>
      <c r="GJW461" s="477"/>
      <c r="GKB461" s="477"/>
      <c r="GKE461" s="477"/>
      <c r="GKJ461" s="477"/>
      <c r="GKM461" s="477"/>
      <c r="GKR461" s="477"/>
      <c r="GKU461" s="477"/>
      <c r="GKZ461" s="477"/>
      <c r="GLC461" s="477"/>
      <c r="GLH461" s="477"/>
      <c r="GLK461" s="477"/>
      <c r="GLP461" s="477"/>
      <c r="GLS461" s="477"/>
      <c r="GLX461" s="477"/>
      <c r="GMA461" s="477"/>
      <c r="GMF461" s="477"/>
      <c r="GMI461" s="477"/>
      <c r="GMN461" s="477"/>
      <c r="GMQ461" s="477"/>
      <c r="GMV461" s="477"/>
      <c r="GMY461" s="477"/>
      <c r="GND461" s="477"/>
      <c r="GNG461" s="477"/>
      <c r="GNL461" s="477"/>
      <c r="GNO461" s="477"/>
      <c r="GNT461" s="477"/>
      <c r="GNW461" s="477"/>
      <c r="GOB461" s="477"/>
      <c r="GOE461" s="477"/>
      <c r="GOJ461" s="477"/>
      <c r="GOM461" s="477"/>
      <c r="GOR461" s="477"/>
      <c r="GOU461" s="477"/>
      <c r="GOZ461" s="477"/>
      <c r="GPC461" s="477"/>
      <c r="GPH461" s="477"/>
      <c r="GPK461" s="477"/>
      <c r="GPP461" s="477"/>
      <c r="GPS461" s="477"/>
      <c r="GPX461" s="477"/>
      <c r="GQA461" s="477"/>
      <c r="GQF461" s="477"/>
      <c r="GQI461" s="477"/>
      <c r="GQN461" s="477"/>
      <c r="GQQ461" s="477"/>
      <c r="GQV461" s="477"/>
      <c r="GQY461" s="477"/>
      <c r="GRD461" s="477"/>
      <c r="GRG461" s="477"/>
      <c r="GRL461" s="477"/>
      <c r="GRO461" s="477"/>
      <c r="GRT461" s="477"/>
      <c r="GRW461" s="477"/>
      <c r="GSB461" s="477"/>
      <c r="GSE461" s="477"/>
      <c r="GSJ461" s="477"/>
      <c r="GSM461" s="477"/>
      <c r="GSR461" s="477"/>
      <c r="GSU461" s="477"/>
      <c r="GSZ461" s="477"/>
      <c r="GTC461" s="477"/>
      <c r="GTH461" s="477"/>
      <c r="GTK461" s="477"/>
      <c r="GTP461" s="477"/>
      <c r="GTS461" s="477"/>
      <c r="GTX461" s="477"/>
      <c r="GUA461" s="477"/>
      <c r="GUF461" s="477"/>
      <c r="GUI461" s="477"/>
      <c r="GUN461" s="477"/>
      <c r="GUQ461" s="477"/>
      <c r="GUV461" s="477"/>
      <c r="GUY461" s="477"/>
      <c r="GVD461" s="477"/>
      <c r="GVG461" s="477"/>
      <c r="GVL461" s="477"/>
      <c r="GVO461" s="477"/>
      <c r="GVT461" s="477"/>
      <c r="GVW461" s="477"/>
      <c r="GWB461" s="477"/>
      <c r="GWE461" s="477"/>
      <c r="GWJ461" s="477"/>
      <c r="GWM461" s="477"/>
      <c r="GWR461" s="477"/>
      <c r="GWU461" s="477"/>
      <c r="GWZ461" s="477"/>
      <c r="GXC461" s="477"/>
      <c r="GXH461" s="477"/>
      <c r="GXK461" s="477"/>
      <c r="GXP461" s="477"/>
      <c r="GXS461" s="477"/>
      <c r="GXX461" s="477"/>
      <c r="GYA461" s="477"/>
      <c r="GYF461" s="477"/>
      <c r="GYI461" s="477"/>
      <c r="GYN461" s="477"/>
      <c r="GYQ461" s="477"/>
      <c r="GYV461" s="477"/>
      <c r="GYY461" s="477"/>
      <c r="GZD461" s="477"/>
      <c r="GZG461" s="477"/>
      <c r="GZL461" s="477"/>
      <c r="GZO461" s="477"/>
      <c r="GZT461" s="477"/>
      <c r="GZW461" s="477"/>
      <c r="HAB461" s="477"/>
      <c r="HAE461" s="477"/>
      <c r="HAJ461" s="477"/>
      <c r="HAM461" s="477"/>
      <c r="HAR461" s="477"/>
      <c r="HAU461" s="477"/>
      <c r="HAZ461" s="477"/>
      <c r="HBC461" s="477"/>
      <c r="HBH461" s="477"/>
      <c r="HBK461" s="477"/>
      <c r="HBP461" s="477"/>
      <c r="HBS461" s="477"/>
      <c r="HBX461" s="477"/>
      <c r="HCA461" s="477"/>
      <c r="HCF461" s="477"/>
      <c r="HCI461" s="477"/>
      <c r="HCN461" s="477"/>
      <c r="HCQ461" s="477"/>
      <c r="HCV461" s="477"/>
      <c r="HCY461" s="477"/>
      <c r="HDD461" s="477"/>
      <c r="HDG461" s="477"/>
      <c r="HDL461" s="477"/>
      <c r="HDO461" s="477"/>
      <c r="HDT461" s="477"/>
      <c r="HDW461" s="477"/>
      <c r="HEB461" s="477"/>
      <c r="HEE461" s="477"/>
      <c r="HEJ461" s="477"/>
      <c r="HEM461" s="477"/>
      <c r="HER461" s="477"/>
      <c r="HEU461" s="477"/>
      <c r="HEZ461" s="477"/>
      <c r="HFC461" s="477"/>
      <c r="HFH461" s="477"/>
      <c r="HFK461" s="477"/>
      <c r="HFP461" s="477"/>
      <c r="HFS461" s="477"/>
      <c r="HFX461" s="477"/>
      <c r="HGA461" s="477"/>
      <c r="HGF461" s="477"/>
      <c r="HGI461" s="477"/>
      <c r="HGN461" s="477"/>
      <c r="HGQ461" s="477"/>
      <c r="HGV461" s="477"/>
      <c r="HGY461" s="477"/>
      <c r="HHD461" s="477"/>
      <c r="HHG461" s="477"/>
      <c r="HHL461" s="477"/>
      <c r="HHO461" s="477"/>
      <c r="HHT461" s="477"/>
      <c r="HHW461" s="477"/>
      <c r="HIB461" s="477"/>
      <c r="HIE461" s="477"/>
      <c r="HIJ461" s="477"/>
      <c r="HIM461" s="477"/>
      <c r="HIR461" s="477"/>
      <c r="HIU461" s="477"/>
      <c r="HIZ461" s="477"/>
      <c r="HJC461" s="477"/>
      <c r="HJH461" s="477"/>
      <c r="HJK461" s="477"/>
      <c r="HJP461" s="477"/>
      <c r="HJS461" s="477"/>
      <c r="HJX461" s="477"/>
      <c r="HKA461" s="477"/>
      <c r="HKF461" s="477"/>
      <c r="HKI461" s="477"/>
      <c r="HKN461" s="477"/>
      <c r="HKQ461" s="477"/>
      <c r="HKV461" s="477"/>
      <c r="HKY461" s="477"/>
      <c r="HLD461" s="477"/>
      <c r="HLG461" s="477"/>
      <c r="HLL461" s="477"/>
      <c r="HLO461" s="477"/>
      <c r="HLT461" s="477"/>
      <c r="HLW461" s="477"/>
      <c r="HMB461" s="477"/>
      <c r="HME461" s="477"/>
      <c r="HMJ461" s="477"/>
      <c r="HMM461" s="477"/>
      <c r="HMR461" s="477"/>
      <c r="HMU461" s="477"/>
      <c r="HMZ461" s="477"/>
      <c r="HNC461" s="477"/>
      <c r="HNH461" s="477"/>
      <c r="HNK461" s="477"/>
      <c r="HNP461" s="477"/>
      <c r="HNS461" s="477"/>
      <c r="HNX461" s="477"/>
      <c r="HOA461" s="477"/>
      <c r="HOF461" s="477"/>
      <c r="HOI461" s="477"/>
      <c r="HON461" s="477"/>
      <c r="HOQ461" s="477"/>
      <c r="HOV461" s="477"/>
      <c r="HOY461" s="477"/>
      <c r="HPD461" s="477"/>
      <c r="HPG461" s="477"/>
      <c r="HPL461" s="477"/>
      <c r="HPO461" s="477"/>
      <c r="HPT461" s="477"/>
      <c r="HPW461" s="477"/>
      <c r="HQB461" s="477"/>
      <c r="HQE461" s="477"/>
      <c r="HQJ461" s="477"/>
      <c r="HQM461" s="477"/>
      <c r="HQR461" s="477"/>
      <c r="HQU461" s="477"/>
      <c r="HQZ461" s="477"/>
      <c r="HRC461" s="477"/>
      <c r="HRH461" s="477"/>
      <c r="HRK461" s="477"/>
      <c r="HRP461" s="477"/>
      <c r="HRS461" s="477"/>
      <c r="HRX461" s="477"/>
      <c r="HSA461" s="477"/>
      <c r="HSF461" s="477"/>
      <c r="HSI461" s="477"/>
      <c r="HSN461" s="477"/>
      <c r="HSQ461" s="477"/>
      <c r="HSV461" s="477"/>
      <c r="HSY461" s="477"/>
      <c r="HTD461" s="477"/>
      <c r="HTG461" s="477"/>
      <c r="HTL461" s="477"/>
      <c r="HTO461" s="477"/>
      <c r="HTT461" s="477"/>
      <c r="HTW461" s="477"/>
      <c r="HUB461" s="477"/>
      <c r="HUE461" s="477"/>
      <c r="HUJ461" s="477"/>
      <c r="HUM461" s="477"/>
      <c r="HUR461" s="477"/>
      <c r="HUU461" s="477"/>
      <c r="HUZ461" s="477"/>
      <c r="HVC461" s="477"/>
      <c r="HVH461" s="477"/>
      <c r="HVK461" s="477"/>
      <c r="HVP461" s="477"/>
      <c r="HVS461" s="477"/>
      <c r="HVX461" s="477"/>
      <c r="HWA461" s="477"/>
      <c r="HWF461" s="477"/>
      <c r="HWI461" s="477"/>
      <c r="HWN461" s="477"/>
      <c r="HWQ461" s="477"/>
      <c r="HWV461" s="477"/>
      <c r="HWY461" s="477"/>
      <c r="HXD461" s="477"/>
      <c r="HXG461" s="477"/>
      <c r="HXL461" s="477"/>
      <c r="HXO461" s="477"/>
      <c r="HXT461" s="477"/>
      <c r="HXW461" s="477"/>
      <c r="HYB461" s="477"/>
      <c r="HYE461" s="477"/>
      <c r="HYJ461" s="477"/>
      <c r="HYM461" s="477"/>
      <c r="HYR461" s="477"/>
      <c r="HYU461" s="477"/>
      <c r="HYZ461" s="477"/>
      <c r="HZC461" s="477"/>
      <c r="HZH461" s="477"/>
      <c r="HZK461" s="477"/>
      <c r="HZP461" s="477"/>
      <c r="HZS461" s="477"/>
      <c r="HZX461" s="477"/>
      <c r="IAA461" s="477"/>
      <c r="IAF461" s="477"/>
      <c r="IAI461" s="477"/>
      <c r="IAN461" s="477"/>
      <c r="IAQ461" s="477"/>
      <c r="IAV461" s="477"/>
      <c r="IAY461" s="477"/>
      <c r="IBD461" s="477"/>
      <c r="IBG461" s="477"/>
      <c r="IBL461" s="477"/>
      <c r="IBO461" s="477"/>
      <c r="IBT461" s="477"/>
      <c r="IBW461" s="477"/>
      <c r="ICB461" s="477"/>
      <c r="ICE461" s="477"/>
      <c r="ICJ461" s="477"/>
      <c r="ICM461" s="477"/>
      <c r="ICR461" s="477"/>
      <c r="ICU461" s="477"/>
      <c r="ICZ461" s="477"/>
      <c r="IDC461" s="477"/>
      <c r="IDH461" s="477"/>
      <c r="IDK461" s="477"/>
      <c r="IDP461" s="477"/>
      <c r="IDS461" s="477"/>
      <c r="IDX461" s="477"/>
      <c r="IEA461" s="477"/>
      <c r="IEF461" s="477"/>
      <c r="IEI461" s="477"/>
      <c r="IEN461" s="477"/>
      <c r="IEQ461" s="477"/>
      <c r="IEV461" s="477"/>
      <c r="IEY461" s="477"/>
      <c r="IFD461" s="477"/>
      <c r="IFG461" s="477"/>
      <c r="IFL461" s="477"/>
      <c r="IFO461" s="477"/>
      <c r="IFT461" s="477"/>
      <c r="IFW461" s="477"/>
      <c r="IGB461" s="477"/>
      <c r="IGE461" s="477"/>
      <c r="IGJ461" s="477"/>
      <c r="IGM461" s="477"/>
      <c r="IGR461" s="477"/>
      <c r="IGU461" s="477"/>
      <c r="IGZ461" s="477"/>
      <c r="IHC461" s="477"/>
      <c r="IHH461" s="477"/>
      <c r="IHK461" s="477"/>
      <c r="IHP461" s="477"/>
      <c r="IHS461" s="477"/>
      <c r="IHX461" s="477"/>
      <c r="IIA461" s="477"/>
      <c r="IIF461" s="477"/>
      <c r="III461" s="477"/>
      <c r="IIN461" s="477"/>
      <c r="IIQ461" s="477"/>
      <c r="IIV461" s="477"/>
      <c r="IIY461" s="477"/>
      <c r="IJD461" s="477"/>
      <c r="IJG461" s="477"/>
      <c r="IJL461" s="477"/>
      <c r="IJO461" s="477"/>
      <c r="IJT461" s="477"/>
      <c r="IJW461" s="477"/>
      <c r="IKB461" s="477"/>
      <c r="IKE461" s="477"/>
      <c r="IKJ461" s="477"/>
      <c r="IKM461" s="477"/>
      <c r="IKR461" s="477"/>
      <c r="IKU461" s="477"/>
      <c r="IKZ461" s="477"/>
      <c r="ILC461" s="477"/>
      <c r="ILH461" s="477"/>
      <c r="ILK461" s="477"/>
      <c r="ILP461" s="477"/>
      <c r="ILS461" s="477"/>
      <c r="ILX461" s="477"/>
      <c r="IMA461" s="477"/>
      <c r="IMF461" s="477"/>
      <c r="IMI461" s="477"/>
      <c r="IMN461" s="477"/>
      <c r="IMQ461" s="477"/>
      <c r="IMV461" s="477"/>
      <c r="IMY461" s="477"/>
      <c r="IND461" s="477"/>
      <c r="ING461" s="477"/>
      <c r="INL461" s="477"/>
      <c r="INO461" s="477"/>
      <c r="INT461" s="477"/>
      <c r="INW461" s="477"/>
      <c r="IOB461" s="477"/>
      <c r="IOE461" s="477"/>
      <c r="IOJ461" s="477"/>
      <c r="IOM461" s="477"/>
      <c r="IOR461" s="477"/>
      <c r="IOU461" s="477"/>
      <c r="IOZ461" s="477"/>
      <c r="IPC461" s="477"/>
      <c r="IPH461" s="477"/>
      <c r="IPK461" s="477"/>
      <c r="IPP461" s="477"/>
      <c r="IPS461" s="477"/>
      <c r="IPX461" s="477"/>
      <c r="IQA461" s="477"/>
      <c r="IQF461" s="477"/>
      <c r="IQI461" s="477"/>
      <c r="IQN461" s="477"/>
      <c r="IQQ461" s="477"/>
      <c r="IQV461" s="477"/>
      <c r="IQY461" s="477"/>
      <c r="IRD461" s="477"/>
      <c r="IRG461" s="477"/>
      <c r="IRL461" s="477"/>
      <c r="IRO461" s="477"/>
      <c r="IRT461" s="477"/>
      <c r="IRW461" s="477"/>
      <c r="ISB461" s="477"/>
      <c r="ISE461" s="477"/>
      <c r="ISJ461" s="477"/>
      <c r="ISM461" s="477"/>
      <c r="ISR461" s="477"/>
      <c r="ISU461" s="477"/>
      <c r="ISZ461" s="477"/>
      <c r="ITC461" s="477"/>
      <c r="ITH461" s="477"/>
      <c r="ITK461" s="477"/>
      <c r="ITP461" s="477"/>
      <c r="ITS461" s="477"/>
      <c r="ITX461" s="477"/>
      <c r="IUA461" s="477"/>
      <c r="IUF461" s="477"/>
      <c r="IUI461" s="477"/>
      <c r="IUN461" s="477"/>
      <c r="IUQ461" s="477"/>
      <c r="IUV461" s="477"/>
      <c r="IUY461" s="477"/>
      <c r="IVD461" s="477"/>
      <c r="IVG461" s="477"/>
      <c r="IVL461" s="477"/>
      <c r="IVO461" s="477"/>
      <c r="IVT461" s="477"/>
      <c r="IVW461" s="477"/>
      <c r="IWB461" s="477"/>
      <c r="IWE461" s="477"/>
      <c r="IWJ461" s="477"/>
      <c r="IWM461" s="477"/>
      <c r="IWR461" s="477"/>
      <c r="IWU461" s="477"/>
      <c r="IWZ461" s="477"/>
      <c r="IXC461" s="477"/>
      <c r="IXH461" s="477"/>
      <c r="IXK461" s="477"/>
      <c r="IXP461" s="477"/>
      <c r="IXS461" s="477"/>
      <c r="IXX461" s="477"/>
      <c r="IYA461" s="477"/>
      <c r="IYF461" s="477"/>
      <c r="IYI461" s="477"/>
      <c r="IYN461" s="477"/>
      <c r="IYQ461" s="477"/>
      <c r="IYV461" s="477"/>
      <c r="IYY461" s="477"/>
      <c r="IZD461" s="477"/>
      <c r="IZG461" s="477"/>
      <c r="IZL461" s="477"/>
      <c r="IZO461" s="477"/>
      <c r="IZT461" s="477"/>
      <c r="IZW461" s="477"/>
      <c r="JAB461" s="477"/>
      <c r="JAE461" s="477"/>
      <c r="JAJ461" s="477"/>
      <c r="JAM461" s="477"/>
      <c r="JAR461" s="477"/>
      <c r="JAU461" s="477"/>
      <c r="JAZ461" s="477"/>
      <c r="JBC461" s="477"/>
      <c r="JBH461" s="477"/>
      <c r="JBK461" s="477"/>
      <c r="JBP461" s="477"/>
      <c r="JBS461" s="477"/>
      <c r="JBX461" s="477"/>
      <c r="JCA461" s="477"/>
      <c r="JCF461" s="477"/>
      <c r="JCI461" s="477"/>
      <c r="JCN461" s="477"/>
      <c r="JCQ461" s="477"/>
      <c r="JCV461" s="477"/>
      <c r="JCY461" s="477"/>
      <c r="JDD461" s="477"/>
      <c r="JDG461" s="477"/>
      <c r="JDL461" s="477"/>
      <c r="JDO461" s="477"/>
      <c r="JDT461" s="477"/>
      <c r="JDW461" s="477"/>
      <c r="JEB461" s="477"/>
      <c r="JEE461" s="477"/>
      <c r="JEJ461" s="477"/>
      <c r="JEM461" s="477"/>
      <c r="JER461" s="477"/>
      <c r="JEU461" s="477"/>
      <c r="JEZ461" s="477"/>
      <c r="JFC461" s="477"/>
      <c r="JFH461" s="477"/>
      <c r="JFK461" s="477"/>
      <c r="JFP461" s="477"/>
      <c r="JFS461" s="477"/>
      <c r="JFX461" s="477"/>
      <c r="JGA461" s="477"/>
      <c r="JGF461" s="477"/>
      <c r="JGI461" s="477"/>
      <c r="JGN461" s="477"/>
      <c r="JGQ461" s="477"/>
      <c r="JGV461" s="477"/>
      <c r="JGY461" s="477"/>
      <c r="JHD461" s="477"/>
      <c r="JHG461" s="477"/>
      <c r="JHL461" s="477"/>
      <c r="JHO461" s="477"/>
      <c r="JHT461" s="477"/>
      <c r="JHW461" s="477"/>
      <c r="JIB461" s="477"/>
      <c r="JIE461" s="477"/>
      <c r="JIJ461" s="477"/>
      <c r="JIM461" s="477"/>
      <c r="JIR461" s="477"/>
      <c r="JIU461" s="477"/>
      <c r="JIZ461" s="477"/>
      <c r="JJC461" s="477"/>
      <c r="JJH461" s="477"/>
      <c r="JJK461" s="477"/>
      <c r="JJP461" s="477"/>
      <c r="JJS461" s="477"/>
      <c r="JJX461" s="477"/>
      <c r="JKA461" s="477"/>
      <c r="JKF461" s="477"/>
      <c r="JKI461" s="477"/>
      <c r="JKN461" s="477"/>
      <c r="JKQ461" s="477"/>
      <c r="JKV461" s="477"/>
      <c r="JKY461" s="477"/>
      <c r="JLD461" s="477"/>
      <c r="JLG461" s="477"/>
      <c r="JLL461" s="477"/>
      <c r="JLO461" s="477"/>
      <c r="JLT461" s="477"/>
      <c r="JLW461" s="477"/>
      <c r="JMB461" s="477"/>
      <c r="JME461" s="477"/>
      <c r="JMJ461" s="477"/>
      <c r="JMM461" s="477"/>
      <c r="JMR461" s="477"/>
      <c r="JMU461" s="477"/>
      <c r="JMZ461" s="477"/>
      <c r="JNC461" s="477"/>
      <c r="JNH461" s="477"/>
      <c r="JNK461" s="477"/>
      <c r="JNP461" s="477"/>
      <c r="JNS461" s="477"/>
      <c r="JNX461" s="477"/>
      <c r="JOA461" s="477"/>
      <c r="JOF461" s="477"/>
      <c r="JOI461" s="477"/>
      <c r="JON461" s="477"/>
      <c r="JOQ461" s="477"/>
      <c r="JOV461" s="477"/>
      <c r="JOY461" s="477"/>
      <c r="JPD461" s="477"/>
      <c r="JPG461" s="477"/>
      <c r="JPL461" s="477"/>
      <c r="JPO461" s="477"/>
      <c r="JPT461" s="477"/>
      <c r="JPW461" s="477"/>
      <c r="JQB461" s="477"/>
      <c r="JQE461" s="477"/>
      <c r="JQJ461" s="477"/>
      <c r="JQM461" s="477"/>
      <c r="JQR461" s="477"/>
      <c r="JQU461" s="477"/>
      <c r="JQZ461" s="477"/>
      <c r="JRC461" s="477"/>
      <c r="JRH461" s="477"/>
      <c r="JRK461" s="477"/>
      <c r="JRP461" s="477"/>
      <c r="JRS461" s="477"/>
      <c r="JRX461" s="477"/>
      <c r="JSA461" s="477"/>
      <c r="JSF461" s="477"/>
      <c r="JSI461" s="477"/>
      <c r="JSN461" s="477"/>
      <c r="JSQ461" s="477"/>
      <c r="JSV461" s="477"/>
      <c r="JSY461" s="477"/>
      <c r="JTD461" s="477"/>
      <c r="JTG461" s="477"/>
      <c r="JTL461" s="477"/>
      <c r="JTO461" s="477"/>
      <c r="JTT461" s="477"/>
      <c r="JTW461" s="477"/>
      <c r="JUB461" s="477"/>
      <c r="JUE461" s="477"/>
      <c r="JUJ461" s="477"/>
      <c r="JUM461" s="477"/>
      <c r="JUR461" s="477"/>
      <c r="JUU461" s="477"/>
      <c r="JUZ461" s="477"/>
      <c r="JVC461" s="477"/>
      <c r="JVH461" s="477"/>
      <c r="JVK461" s="477"/>
      <c r="JVP461" s="477"/>
      <c r="JVS461" s="477"/>
      <c r="JVX461" s="477"/>
      <c r="JWA461" s="477"/>
      <c r="JWF461" s="477"/>
      <c r="JWI461" s="477"/>
      <c r="JWN461" s="477"/>
      <c r="JWQ461" s="477"/>
      <c r="JWV461" s="477"/>
      <c r="JWY461" s="477"/>
      <c r="JXD461" s="477"/>
      <c r="JXG461" s="477"/>
      <c r="JXL461" s="477"/>
      <c r="JXO461" s="477"/>
      <c r="JXT461" s="477"/>
      <c r="JXW461" s="477"/>
      <c r="JYB461" s="477"/>
      <c r="JYE461" s="477"/>
      <c r="JYJ461" s="477"/>
      <c r="JYM461" s="477"/>
      <c r="JYR461" s="477"/>
      <c r="JYU461" s="477"/>
      <c r="JYZ461" s="477"/>
      <c r="JZC461" s="477"/>
      <c r="JZH461" s="477"/>
      <c r="JZK461" s="477"/>
      <c r="JZP461" s="477"/>
      <c r="JZS461" s="477"/>
      <c r="JZX461" s="477"/>
      <c r="KAA461" s="477"/>
      <c r="KAF461" s="477"/>
      <c r="KAI461" s="477"/>
      <c r="KAN461" s="477"/>
      <c r="KAQ461" s="477"/>
      <c r="KAV461" s="477"/>
      <c r="KAY461" s="477"/>
      <c r="KBD461" s="477"/>
      <c r="KBG461" s="477"/>
      <c r="KBL461" s="477"/>
      <c r="KBO461" s="477"/>
      <c r="KBT461" s="477"/>
      <c r="KBW461" s="477"/>
      <c r="KCB461" s="477"/>
      <c r="KCE461" s="477"/>
      <c r="KCJ461" s="477"/>
      <c r="KCM461" s="477"/>
      <c r="KCR461" s="477"/>
      <c r="KCU461" s="477"/>
      <c r="KCZ461" s="477"/>
      <c r="KDC461" s="477"/>
      <c r="KDH461" s="477"/>
      <c r="KDK461" s="477"/>
      <c r="KDP461" s="477"/>
      <c r="KDS461" s="477"/>
      <c r="KDX461" s="477"/>
      <c r="KEA461" s="477"/>
      <c r="KEF461" s="477"/>
      <c r="KEI461" s="477"/>
      <c r="KEN461" s="477"/>
      <c r="KEQ461" s="477"/>
      <c r="KEV461" s="477"/>
      <c r="KEY461" s="477"/>
      <c r="KFD461" s="477"/>
      <c r="KFG461" s="477"/>
      <c r="KFL461" s="477"/>
      <c r="KFO461" s="477"/>
      <c r="KFT461" s="477"/>
      <c r="KFW461" s="477"/>
      <c r="KGB461" s="477"/>
      <c r="KGE461" s="477"/>
      <c r="KGJ461" s="477"/>
      <c r="KGM461" s="477"/>
      <c r="KGR461" s="477"/>
      <c r="KGU461" s="477"/>
      <c r="KGZ461" s="477"/>
      <c r="KHC461" s="477"/>
      <c r="KHH461" s="477"/>
      <c r="KHK461" s="477"/>
      <c r="KHP461" s="477"/>
      <c r="KHS461" s="477"/>
      <c r="KHX461" s="477"/>
      <c r="KIA461" s="477"/>
      <c r="KIF461" s="477"/>
      <c r="KII461" s="477"/>
      <c r="KIN461" s="477"/>
      <c r="KIQ461" s="477"/>
      <c r="KIV461" s="477"/>
      <c r="KIY461" s="477"/>
      <c r="KJD461" s="477"/>
      <c r="KJG461" s="477"/>
      <c r="KJL461" s="477"/>
      <c r="KJO461" s="477"/>
      <c r="KJT461" s="477"/>
      <c r="KJW461" s="477"/>
      <c r="KKB461" s="477"/>
      <c r="KKE461" s="477"/>
      <c r="KKJ461" s="477"/>
      <c r="KKM461" s="477"/>
      <c r="KKR461" s="477"/>
      <c r="KKU461" s="477"/>
      <c r="KKZ461" s="477"/>
      <c r="KLC461" s="477"/>
      <c r="KLH461" s="477"/>
      <c r="KLK461" s="477"/>
      <c r="KLP461" s="477"/>
      <c r="KLS461" s="477"/>
      <c r="KLX461" s="477"/>
      <c r="KMA461" s="477"/>
      <c r="KMF461" s="477"/>
      <c r="KMI461" s="477"/>
      <c r="KMN461" s="477"/>
      <c r="KMQ461" s="477"/>
      <c r="KMV461" s="477"/>
      <c r="KMY461" s="477"/>
      <c r="KND461" s="477"/>
      <c r="KNG461" s="477"/>
      <c r="KNL461" s="477"/>
      <c r="KNO461" s="477"/>
      <c r="KNT461" s="477"/>
      <c r="KNW461" s="477"/>
      <c r="KOB461" s="477"/>
      <c r="KOE461" s="477"/>
      <c r="KOJ461" s="477"/>
      <c r="KOM461" s="477"/>
      <c r="KOR461" s="477"/>
      <c r="KOU461" s="477"/>
      <c r="KOZ461" s="477"/>
      <c r="KPC461" s="477"/>
      <c r="KPH461" s="477"/>
      <c r="KPK461" s="477"/>
      <c r="KPP461" s="477"/>
      <c r="KPS461" s="477"/>
      <c r="KPX461" s="477"/>
      <c r="KQA461" s="477"/>
      <c r="KQF461" s="477"/>
      <c r="KQI461" s="477"/>
      <c r="KQN461" s="477"/>
      <c r="KQQ461" s="477"/>
      <c r="KQV461" s="477"/>
      <c r="KQY461" s="477"/>
      <c r="KRD461" s="477"/>
      <c r="KRG461" s="477"/>
      <c r="KRL461" s="477"/>
      <c r="KRO461" s="477"/>
      <c r="KRT461" s="477"/>
      <c r="KRW461" s="477"/>
      <c r="KSB461" s="477"/>
      <c r="KSE461" s="477"/>
      <c r="KSJ461" s="477"/>
      <c r="KSM461" s="477"/>
      <c r="KSR461" s="477"/>
      <c r="KSU461" s="477"/>
      <c r="KSZ461" s="477"/>
      <c r="KTC461" s="477"/>
      <c r="KTH461" s="477"/>
      <c r="KTK461" s="477"/>
      <c r="KTP461" s="477"/>
      <c r="KTS461" s="477"/>
      <c r="KTX461" s="477"/>
      <c r="KUA461" s="477"/>
      <c r="KUF461" s="477"/>
      <c r="KUI461" s="477"/>
      <c r="KUN461" s="477"/>
      <c r="KUQ461" s="477"/>
      <c r="KUV461" s="477"/>
      <c r="KUY461" s="477"/>
      <c r="KVD461" s="477"/>
      <c r="KVG461" s="477"/>
      <c r="KVL461" s="477"/>
      <c r="KVO461" s="477"/>
      <c r="KVT461" s="477"/>
      <c r="KVW461" s="477"/>
      <c r="KWB461" s="477"/>
      <c r="KWE461" s="477"/>
      <c r="KWJ461" s="477"/>
      <c r="KWM461" s="477"/>
      <c r="KWR461" s="477"/>
      <c r="KWU461" s="477"/>
      <c r="KWZ461" s="477"/>
      <c r="KXC461" s="477"/>
      <c r="KXH461" s="477"/>
      <c r="KXK461" s="477"/>
      <c r="KXP461" s="477"/>
      <c r="KXS461" s="477"/>
      <c r="KXX461" s="477"/>
      <c r="KYA461" s="477"/>
      <c r="KYF461" s="477"/>
      <c r="KYI461" s="477"/>
      <c r="KYN461" s="477"/>
      <c r="KYQ461" s="477"/>
      <c r="KYV461" s="477"/>
      <c r="KYY461" s="477"/>
      <c r="KZD461" s="477"/>
      <c r="KZG461" s="477"/>
      <c r="KZL461" s="477"/>
      <c r="KZO461" s="477"/>
      <c r="KZT461" s="477"/>
      <c r="KZW461" s="477"/>
      <c r="LAB461" s="477"/>
      <c r="LAE461" s="477"/>
      <c r="LAJ461" s="477"/>
      <c r="LAM461" s="477"/>
      <c r="LAR461" s="477"/>
      <c r="LAU461" s="477"/>
      <c r="LAZ461" s="477"/>
      <c r="LBC461" s="477"/>
      <c r="LBH461" s="477"/>
      <c r="LBK461" s="477"/>
      <c r="LBP461" s="477"/>
      <c r="LBS461" s="477"/>
      <c r="LBX461" s="477"/>
      <c r="LCA461" s="477"/>
      <c r="LCF461" s="477"/>
      <c r="LCI461" s="477"/>
      <c r="LCN461" s="477"/>
      <c r="LCQ461" s="477"/>
      <c r="LCV461" s="477"/>
      <c r="LCY461" s="477"/>
      <c r="LDD461" s="477"/>
      <c r="LDG461" s="477"/>
      <c r="LDL461" s="477"/>
      <c r="LDO461" s="477"/>
      <c r="LDT461" s="477"/>
      <c r="LDW461" s="477"/>
      <c r="LEB461" s="477"/>
      <c r="LEE461" s="477"/>
      <c r="LEJ461" s="477"/>
      <c r="LEM461" s="477"/>
      <c r="LER461" s="477"/>
      <c r="LEU461" s="477"/>
      <c r="LEZ461" s="477"/>
      <c r="LFC461" s="477"/>
      <c r="LFH461" s="477"/>
      <c r="LFK461" s="477"/>
      <c r="LFP461" s="477"/>
      <c r="LFS461" s="477"/>
      <c r="LFX461" s="477"/>
      <c r="LGA461" s="477"/>
      <c r="LGF461" s="477"/>
      <c r="LGI461" s="477"/>
      <c r="LGN461" s="477"/>
      <c r="LGQ461" s="477"/>
      <c r="LGV461" s="477"/>
      <c r="LGY461" s="477"/>
      <c r="LHD461" s="477"/>
      <c r="LHG461" s="477"/>
      <c r="LHL461" s="477"/>
      <c r="LHO461" s="477"/>
      <c r="LHT461" s="477"/>
      <c r="LHW461" s="477"/>
      <c r="LIB461" s="477"/>
      <c r="LIE461" s="477"/>
      <c r="LIJ461" s="477"/>
      <c r="LIM461" s="477"/>
      <c r="LIR461" s="477"/>
      <c r="LIU461" s="477"/>
      <c r="LIZ461" s="477"/>
      <c r="LJC461" s="477"/>
      <c r="LJH461" s="477"/>
      <c r="LJK461" s="477"/>
      <c r="LJP461" s="477"/>
      <c r="LJS461" s="477"/>
      <c r="LJX461" s="477"/>
      <c r="LKA461" s="477"/>
      <c r="LKF461" s="477"/>
      <c r="LKI461" s="477"/>
      <c r="LKN461" s="477"/>
      <c r="LKQ461" s="477"/>
      <c r="LKV461" s="477"/>
      <c r="LKY461" s="477"/>
      <c r="LLD461" s="477"/>
      <c r="LLG461" s="477"/>
      <c r="LLL461" s="477"/>
      <c r="LLO461" s="477"/>
      <c r="LLT461" s="477"/>
      <c r="LLW461" s="477"/>
      <c r="LMB461" s="477"/>
      <c r="LME461" s="477"/>
      <c r="LMJ461" s="477"/>
      <c r="LMM461" s="477"/>
      <c r="LMR461" s="477"/>
      <c r="LMU461" s="477"/>
      <c r="LMZ461" s="477"/>
      <c r="LNC461" s="477"/>
      <c r="LNH461" s="477"/>
      <c r="LNK461" s="477"/>
      <c r="LNP461" s="477"/>
      <c r="LNS461" s="477"/>
      <c r="LNX461" s="477"/>
      <c r="LOA461" s="477"/>
      <c r="LOF461" s="477"/>
      <c r="LOI461" s="477"/>
      <c r="LON461" s="477"/>
      <c r="LOQ461" s="477"/>
      <c r="LOV461" s="477"/>
      <c r="LOY461" s="477"/>
      <c r="LPD461" s="477"/>
      <c r="LPG461" s="477"/>
      <c r="LPL461" s="477"/>
      <c r="LPO461" s="477"/>
      <c r="LPT461" s="477"/>
      <c r="LPW461" s="477"/>
      <c r="LQB461" s="477"/>
      <c r="LQE461" s="477"/>
      <c r="LQJ461" s="477"/>
      <c r="LQM461" s="477"/>
      <c r="LQR461" s="477"/>
      <c r="LQU461" s="477"/>
      <c r="LQZ461" s="477"/>
      <c r="LRC461" s="477"/>
      <c r="LRH461" s="477"/>
      <c r="LRK461" s="477"/>
      <c r="LRP461" s="477"/>
      <c r="LRS461" s="477"/>
      <c r="LRX461" s="477"/>
      <c r="LSA461" s="477"/>
      <c r="LSF461" s="477"/>
      <c r="LSI461" s="477"/>
      <c r="LSN461" s="477"/>
      <c r="LSQ461" s="477"/>
      <c r="LSV461" s="477"/>
      <c r="LSY461" s="477"/>
      <c r="LTD461" s="477"/>
      <c r="LTG461" s="477"/>
      <c r="LTL461" s="477"/>
      <c r="LTO461" s="477"/>
      <c r="LTT461" s="477"/>
      <c r="LTW461" s="477"/>
      <c r="LUB461" s="477"/>
      <c r="LUE461" s="477"/>
      <c r="LUJ461" s="477"/>
      <c r="LUM461" s="477"/>
      <c r="LUR461" s="477"/>
      <c r="LUU461" s="477"/>
      <c r="LUZ461" s="477"/>
      <c r="LVC461" s="477"/>
      <c r="LVH461" s="477"/>
      <c r="LVK461" s="477"/>
      <c r="LVP461" s="477"/>
      <c r="LVS461" s="477"/>
      <c r="LVX461" s="477"/>
      <c r="LWA461" s="477"/>
      <c r="LWF461" s="477"/>
      <c r="LWI461" s="477"/>
      <c r="LWN461" s="477"/>
      <c r="LWQ461" s="477"/>
      <c r="LWV461" s="477"/>
      <c r="LWY461" s="477"/>
      <c r="LXD461" s="477"/>
      <c r="LXG461" s="477"/>
      <c r="LXL461" s="477"/>
      <c r="LXO461" s="477"/>
      <c r="LXT461" s="477"/>
      <c r="LXW461" s="477"/>
      <c r="LYB461" s="477"/>
      <c r="LYE461" s="477"/>
      <c r="LYJ461" s="477"/>
      <c r="LYM461" s="477"/>
      <c r="LYR461" s="477"/>
      <c r="LYU461" s="477"/>
      <c r="LYZ461" s="477"/>
      <c r="LZC461" s="477"/>
      <c r="LZH461" s="477"/>
      <c r="LZK461" s="477"/>
      <c r="LZP461" s="477"/>
      <c r="LZS461" s="477"/>
      <c r="LZX461" s="477"/>
      <c r="MAA461" s="477"/>
      <c r="MAF461" s="477"/>
      <c r="MAI461" s="477"/>
      <c r="MAN461" s="477"/>
      <c r="MAQ461" s="477"/>
      <c r="MAV461" s="477"/>
      <c r="MAY461" s="477"/>
      <c r="MBD461" s="477"/>
      <c r="MBG461" s="477"/>
      <c r="MBL461" s="477"/>
      <c r="MBO461" s="477"/>
      <c r="MBT461" s="477"/>
      <c r="MBW461" s="477"/>
      <c r="MCB461" s="477"/>
      <c r="MCE461" s="477"/>
      <c r="MCJ461" s="477"/>
      <c r="MCM461" s="477"/>
      <c r="MCR461" s="477"/>
      <c r="MCU461" s="477"/>
      <c r="MCZ461" s="477"/>
      <c r="MDC461" s="477"/>
      <c r="MDH461" s="477"/>
      <c r="MDK461" s="477"/>
      <c r="MDP461" s="477"/>
      <c r="MDS461" s="477"/>
      <c r="MDX461" s="477"/>
      <c r="MEA461" s="477"/>
      <c r="MEF461" s="477"/>
      <c r="MEI461" s="477"/>
      <c r="MEN461" s="477"/>
      <c r="MEQ461" s="477"/>
      <c r="MEV461" s="477"/>
      <c r="MEY461" s="477"/>
      <c r="MFD461" s="477"/>
      <c r="MFG461" s="477"/>
      <c r="MFL461" s="477"/>
      <c r="MFO461" s="477"/>
      <c r="MFT461" s="477"/>
      <c r="MFW461" s="477"/>
      <c r="MGB461" s="477"/>
      <c r="MGE461" s="477"/>
      <c r="MGJ461" s="477"/>
      <c r="MGM461" s="477"/>
      <c r="MGR461" s="477"/>
      <c r="MGU461" s="477"/>
      <c r="MGZ461" s="477"/>
      <c r="MHC461" s="477"/>
      <c r="MHH461" s="477"/>
      <c r="MHK461" s="477"/>
      <c r="MHP461" s="477"/>
      <c r="MHS461" s="477"/>
      <c r="MHX461" s="477"/>
      <c r="MIA461" s="477"/>
      <c r="MIF461" s="477"/>
      <c r="MII461" s="477"/>
      <c r="MIN461" s="477"/>
      <c r="MIQ461" s="477"/>
      <c r="MIV461" s="477"/>
      <c r="MIY461" s="477"/>
      <c r="MJD461" s="477"/>
      <c r="MJG461" s="477"/>
      <c r="MJL461" s="477"/>
      <c r="MJO461" s="477"/>
      <c r="MJT461" s="477"/>
      <c r="MJW461" s="477"/>
      <c r="MKB461" s="477"/>
      <c r="MKE461" s="477"/>
      <c r="MKJ461" s="477"/>
      <c r="MKM461" s="477"/>
      <c r="MKR461" s="477"/>
      <c r="MKU461" s="477"/>
      <c r="MKZ461" s="477"/>
      <c r="MLC461" s="477"/>
      <c r="MLH461" s="477"/>
      <c r="MLK461" s="477"/>
      <c r="MLP461" s="477"/>
      <c r="MLS461" s="477"/>
      <c r="MLX461" s="477"/>
      <c r="MMA461" s="477"/>
      <c r="MMF461" s="477"/>
      <c r="MMI461" s="477"/>
      <c r="MMN461" s="477"/>
      <c r="MMQ461" s="477"/>
      <c r="MMV461" s="477"/>
      <c r="MMY461" s="477"/>
      <c r="MND461" s="477"/>
      <c r="MNG461" s="477"/>
      <c r="MNL461" s="477"/>
      <c r="MNO461" s="477"/>
      <c r="MNT461" s="477"/>
      <c r="MNW461" s="477"/>
      <c r="MOB461" s="477"/>
      <c r="MOE461" s="477"/>
      <c r="MOJ461" s="477"/>
      <c r="MOM461" s="477"/>
      <c r="MOR461" s="477"/>
      <c r="MOU461" s="477"/>
      <c r="MOZ461" s="477"/>
      <c r="MPC461" s="477"/>
      <c r="MPH461" s="477"/>
      <c r="MPK461" s="477"/>
      <c r="MPP461" s="477"/>
      <c r="MPS461" s="477"/>
      <c r="MPX461" s="477"/>
      <c r="MQA461" s="477"/>
      <c r="MQF461" s="477"/>
      <c r="MQI461" s="477"/>
      <c r="MQN461" s="477"/>
      <c r="MQQ461" s="477"/>
      <c r="MQV461" s="477"/>
      <c r="MQY461" s="477"/>
      <c r="MRD461" s="477"/>
      <c r="MRG461" s="477"/>
      <c r="MRL461" s="477"/>
      <c r="MRO461" s="477"/>
      <c r="MRT461" s="477"/>
      <c r="MRW461" s="477"/>
      <c r="MSB461" s="477"/>
      <c r="MSE461" s="477"/>
      <c r="MSJ461" s="477"/>
      <c r="MSM461" s="477"/>
      <c r="MSR461" s="477"/>
      <c r="MSU461" s="477"/>
      <c r="MSZ461" s="477"/>
      <c r="MTC461" s="477"/>
      <c r="MTH461" s="477"/>
      <c r="MTK461" s="477"/>
      <c r="MTP461" s="477"/>
      <c r="MTS461" s="477"/>
      <c r="MTX461" s="477"/>
      <c r="MUA461" s="477"/>
      <c r="MUF461" s="477"/>
      <c r="MUI461" s="477"/>
      <c r="MUN461" s="477"/>
      <c r="MUQ461" s="477"/>
      <c r="MUV461" s="477"/>
      <c r="MUY461" s="477"/>
      <c r="MVD461" s="477"/>
      <c r="MVG461" s="477"/>
      <c r="MVL461" s="477"/>
      <c r="MVO461" s="477"/>
      <c r="MVT461" s="477"/>
      <c r="MVW461" s="477"/>
      <c r="MWB461" s="477"/>
      <c r="MWE461" s="477"/>
      <c r="MWJ461" s="477"/>
      <c r="MWM461" s="477"/>
      <c r="MWR461" s="477"/>
      <c r="MWU461" s="477"/>
      <c r="MWZ461" s="477"/>
      <c r="MXC461" s="477"/>
      <c r="MXH461" s="477"/>
      <c r="MXK461" s="477"/>
      <c r="MXP461" s="477"/>
      <c r="MXS461" s="477"/>
      <c r="MXX461" s="477"/>
      <c r="MYA461" s="477"/>
      <c r="MYF461" s="477"/>
      <c r="MYI461" s="477"/>
      <c r="MYN461" s="477"/>
      <c r="MYQ461" s="477"/>
      <c r="MYV461" s="477"/>
      <c r="MYY461" s="477"/>
      <c r="MZD461" s="477"/>
      <c r="MZG461" s="477"/>
      <c r="MZL461" s="477"/>
      <c r="MZO461" s="477"/>
      <c r="MZT461" s="477"/>
      <c r="MZW461" s="477"/>
      <c r="NAB461" s="477"/>
      <c r="NAE461" s="477"/>
      <c r="NAJ461" s="477"/>
      <c r="NAM461" s="477"/>
      <c r="NAR461" s="477"/>
      <c r="NAU461" s="477"/>
      <c r="NAZ461" s="477"/>
      <c r="NBC461" s="477"/>
      <c r="NBH461" s="477"/>
      <c r="NBK461" s="477"/>
      <c r="NBP461" s="477"/>
      <c r="NBS461" s="477"/>
      <c r="NBX461" s="477"/>
      <c r="NCA461" s="477"/>
      <c r="NCF461" s="477"/>
      <c r="NCI461" s="477"/>
      <c r="NCN461" s="477"/>
      <c r="NCQ461" s="477"/>
      <c r="NCV461" s="477"/>
      <c r="NCY461" s="477"/>
      <c r="NDD461" s="477"/>
      <c r="NDG461" s="477"/>
      <c r="NDL461" s="477"/>
      <c r="NDO461" s="477"/>
      <c r="NDT461" s="477"/>
      <c r="NDW461" s="477"/>
      <c r="NEB461" s="477"/>
      <c r="NEE461" s="477"/>
      <c r="NEJ461" s="477"/>
      <c r="NEM461" s="477"/>
      <c r="NER461" s="477"/>
      <c r="NEU461" s="477"/>
      <c r="NEZ461" s="477"/>
      <c r="NFC461" s="477"/>
      <c r="NFH461" s="477"/>
      <c r="NFK461" s="477"/>
      <c r="NFP461" s="477"/>
      <c r="NFS461" s="477"/>
      <c r="NFX461" s="477"/>
      <c r="NGA461" s="477"/>
      <c r="NGF461" s="477"/>
      <c r="NGI461" s="477"/>
      <c r="NGN461" s="477"/>
      <c r="NGQ461" s="477"/>
      <c r="NGV461" s="477"/>
      <c r="NGY461" s="477"/>
      <c r="NHD461" s="477"/>
      <c r="NHG461" s="477"/>
      <c r="NHL461" s="477"/>
      <c r="NHO461" s="477"/>
      <c r="NHT461" s="477"/>
      <c r="NHW461" s="477"/>
      <c r="NIB461" s="477"/>
      <c r="NIE461" s="477"/>
      <c r="NIJ461" s="477"/>
      <c r="NIM461" s="477"/>
      <c r="NIR461" s="477"/>
      <c r="NIU461" s="477"/>
      <c r="NIZ461" s="477"/>
      <c r="NJC461" s="477"/>
      <c r="NJH461" s="477"/>
      <c r="NJK461" s="477"/>
      <c r="NJP461" s="477"/>
      <c r="NJS461" s="477"/>
      <c r="NJX461" s="477"/>
      <c r="NKA461" s="477"/>
      <c r="NKF461" s="477"/>
      <c r="NKI461" s="477"/>
      <c r="NKN461" s="477"/>
      <c r="NKQ461" s="477"/>
      <c r="NKV461" s="477"/>
      <c r="NKY461" s="477"/>
      <c r="NLD461" s="477"/>
      <c r="NLG461" s="477"/>
      <c r="NLL461" s="477"/>
      <c r="NLO461" s="477"/>
      <c r="NLT461" s="477"/>
      <c r="NLW461" s="477"/>
      <c r="NMB461" s="477"/>
      <c r="NME461" s="477"/>
      <c r="NMJ461" s="477"/>
      <c r="NMM461" s="477"/>
      <c r="NMR461" s="477"/>
      <c r="NMU461" s="477"/>
      <c r="NMZ461" s="477"/>
      <c r="NNC461" s="477"/>
      <c r="NNH461" s="477"/>
      <c r="NNK461" s="477"/>
      <c r="NNP461" s="477"/>
      <c r="NNS461" s="477"/>
      <c r="NNX461" s="477"/>
      <c r="NOA461" s="477"/>
      <c r="NOF461" s="477"/>
      <c r="NOI461" s="477"/>
      <c r="NON461" s="477"/>
      <c r="NOQ461" s="477"/>
      <c r="NOV461" s="477"/>
      <c r="NOY461" s="477"/>
      <c r="NPD461" s="477"/>
      <c r="NPG461" s="477"/>
      <c r="NPL461" s="477"/>
      <c r="NPO461" s="477"/>
      <c r="NPT461" s="477"/>
      <c r="NPW461" s="477"/>
      <c r="NQB461" s="477"/>
      <c r="NQE461" s="477"/>
      <c r="NQJ461" s="477"/>
      <c r="NQM461" s="477"/>
      <c r="NQR461" s="477"/>
      <c r="NQU461" s="477"/>
      <c r="NQZ461" s="477"/>
      <c r="NRC461" s="477"/>
      <c r="NRH461" s="477"/>
      <c r="NRK461" s="477"/>
      <c r="NRP461" s="477"/>
      <c r="NRS461" s="477"/>
      <c r="NRX461" s="477"/>
      <c r="NSA461" s="477"/>
      <c r="NSF461" s="477"/>
      <c r="NSI461" s="477"/>
      <c r="NSN461" s="477"/>
      <c r="NSQ461" s="477"/>
      <c r="NSV461" s="477"/>
      <c r="NSY461" s="477"/>
      <c r="NTD461" s="477"/>
      <c r="NTG461" s="477"/>
      <c r="NTL461" s="477"/>
      <c r="NTO461" s="477"/>
      <c r="NTT461" s="477"/>
      <c r="NTW461" s="477"/>
      <c r="NUB461" s="477"/>
      <c r="NUE461" s="477"/>
      <c r="NUJ461" s="477"/>
      <c r="NUM461" s="477"/>
      <c r="NUR461" s="477"/>
      <c r="NUU461" s="477"/>
      <c r="NUZ461" s="477"/>
      <c r="NVC461" s="477"/>
      <c r="NVH461" s="477"/>
      <c r="NVK461" s="477"/>
      <c r="NVP461" s="477"/>
      <c r="NVS461" s="477"/>
      <c r="NVX461" s="477"/>
      <c r="NWA461" s="477"/>
      <c r="NWF461" s="477"/>
      <c r="NWI461" s="477"/>
      <c r="NWN461" s="477"/>
      <c r="NWQ461" s="477"/>
      <c r="NWV461" s="477"/>
      <c r="NWY461" s="477"/>
      <c r="NXD461" s="477"/>
      <c r="NXG461" s="477"/>
      <c r="NXL461" s="477"/>
      <c r="NXO461" s="477"/>
      <c r="NXT461" s="477"/>
      <c r="NXW461" s="477"/>
      <c r="NYB461" s="477"/>
      <c r="NYE461" s="477"/>
      <c r="NYJ461" s="477"/>
      <c r="NYM461" s="477"/>
      <c r="NYR461" s="477"/>
      <c r="NYU461" s="477"/>
      <c r="NYZ461" s="477"/>
      <c r="NZC461" s="477"/>
      <c r="NZH461" s="477"/>
      <c r="NZK461" s="477"/>
      <c r="NZP461" s="477"/>
      <c r="NZS461" s="477"/>
      <c r="NZX461" s="477"/>
      <c r="OAA461" s="477"/>
      <c r="OAF461" s="477"/>
      <c r="OAI461" s="477"/>
      <c r="OAN461" s="477"/>
      <c r="OAQ461" s="477"/>
      <c r="OAV461" s="477"/>
      <c r="OAY461" s="477"/>
      <c r="OBD461" s="477"/>
      <c r="OBG461" s="477"/>
      <c r="OBL461" s="477"/>
      <c r="OBO461" s="477"/>
      <c r="OBT461" s="477"/>
      <c r="OBW461" s="477"/>
      <c r="OCB461" s="477"/>
      <c r="OCE461" s="477"/>
      <c r="OCJ461" s="477"/>
      <c r="OCM461" s="477"/>
      <c r="OCR461" s="477"/>
      <c r="OCU461" s="477"/>
      <c r="OCZ461" s="477"/>
      <c r="ODC461" s="477"/>
      <c r="ODH461" s="477"/>
      <c r="ODK461" s="477"/>
      <c r="ODP461" s="477"/>
      <c r="ODS461" s="477"/>
      <c r="ODX461" s="477"/>
      <c r="OEA461" s="477"/>
      <c r="OEF461" s="477"/>
      <c r="OEI461" s="477"/>
      <c r="OEN461" s="477"/>
      <c r="OEQ461" s="477"/>
      <c r="OEV461" s="477"/>
      <c r="OEY461" s="477"/>
      <c r="OFD461" s="477"/>
      <c r="OFG461" s="477"/>
      <c r="OFL461" s="477"/>
      <c r="OFO461" s="477"/>
      <c r="OFT461" s="477"/>
      <c r="OFW461" s="477"/>
      <c r="OGB461" s="477"/>
      <c r="OGE461" s="477"/>
      <c r="OGJ461" s="477"/>
      <c r="OGM461" s="477"/>
      <c r="OGR461" s="477"/>
      <c r="OGU461" s="477"/>
      <c r="OGZ461" s="477"/>
      <c r="OHC461" s="477"/>
      <c r="OHH461" s="477"/>
      <c r="OHK461" s="477"/>
      <c r="OHP461" s="477"/>
      <c r="OHS461" s="477"/>
      <c r="OHX461" s="477"/>
      <c r="OIA461" s="477"/>
      <c r="OIF461" s="477"/>
      <c r="OII461" s="477"/>
      <c r="OIN461" s="477"/>
      <c r="OIQ461" s="477"/>
      <c r="OIV461" s="477"/>
      <c r="OIY461" s="477"/>
      <c r="OJD461" s="477"/>
      <c r="OJG461" s="477"/>
      <c r="OJL461" s="477"/>
      <c r="OJO461" s="477"/>
      <c r="OJT461" s="477"/>
      <c r="OJW461" s="477"/>
      <c r="OKB461" s="477"/>
      <c r="OKE461" s="477"/>
      <c r="OKJ461" s="477"/>
      <c r="OKM461" s="477"/>
      <c r="OKR461" s="477"/>
      <c r="OKU461" s="477"/>
      <c r="OKZ461" s="477"/>
      <c r="OLC461" s="477"/>
      <c r="OLH461" s="477"/>
      <c r="OLK461" s="477"/>
      <c r="OLP461" s="477"/>
      <c r="OLS461" s="477"/>
      <c r="OLX461" s="477"/>
      <c r="OMA461" s="477"/>
      <c r="OMF461" s="477"/>
      <c r="OMI461" s="477"/>
      <c r="OMN461" s="477"/>
      <c r="OMQ461" s="477"/>
      <c r="OMV461" s="477"/>
      <c r="OMY461" s="477"/>
      <c r="OND461" s="477"/>
      <c r="ONG461" s="477"/>
      <c r="ONL461" s="477"/>
      <c r="ONO461" s="477"/>
      <c r="ONT461" s="477"/>
      <c r="ONW461" s="477"/>
      <c r="OOB461" s="477"/>
      <c r="OOE461" s="477"/>
      <c r="OOJ461" s="477"/>
      <c r="OOM461" s="477"/>
      <c r="OOR461" s="477"/>
      <c r="OOU461" s="477"/>
      <c r="OOZ461" s="477"/>
      <c r="OPC461" s="477"/>
      <c r="OPH461" s="477"/>
      <c r="OPK461" s="477"/>
      <c r="OPP461" s="477"/>
      <c r="OPS461" s="477"/>
      <c r="OPX461" s="477"/>
      <c r="OQA461" s="477"/>
      <c r="OQF461" s="477"/>
      <c r="OQI461" s="477"/>
      <c r="OQN461" s="477"/>
      <c r="OQQ461" s="477"/>
      <c r="OQV461" s="477"/>
      <c r="OQY461" s="477"/>
      <c r="ORD461" s="477"/>
      <c r="ORG461" s="477"/>
      <c r="ORL461" s="477"/>
      <c r="ORO461" s="477"/>
      <c r="ORT461" s="477"/>
      <c r="ORW461" s="477"/>
      <c r="OSB461" s="477"/>
      <c r="OSE461" s="477"/>
      <c r="OSJ461" s="477"/>
      <c r="OSM461" s="477"/>
      <c r="OSR461" s="477"/>
      <c r="OSU461" s="477"/>
      <c r="OSZ461" s="477"/>
      <c r="OTC461" s="477"/>
      <c r="OTH461" s="477"/>
      <c r="OTK461" s="477"/>
      <c r="OTP461" s="477"/>
      <c r="OTS461" s="477"/>
      <c r="OTX461" s="477"/>
      <c r="OUA461" s="477"/>
      <c r="OUF461" s="477"/>
      <c r="OUI461" s="477"/>
      <c r="OUN461" s="477"/>
      <c r="OUQ461" s="477"/>
      <c r="OUV461" s="477"/>
      <c r="OUY461" s="477"/>
      <c r="OVD461" s="477"/>
      <c r="OVG461" s="477"/>
      <c r="OVL461" s="477"/>
      <c r="OVO461" s="477"/>
      <c r="OVT461" s="477"/>
      <c r="OVW461" s="477"/>
      <c r="OWB461" s="477"/>
      <c r="OWE461" s="477"/>
      <c r="OWJ461" s="477"/>
      <c r="OWM461" s="477"/>
      <c r="OWR461" s="477"/>
      <c r="OWU461" s="477"/>
      <c r="OWZ461" s="477"/>
      <c r="OXC461" s="477"/>
      <c r="OXH461" s="477"/>
      <c r="OXK461" s="477"/>
      <c r="OXP461" s="477"/>
      <c r="OXS461" s="477"/>
      <c r="OXX461" s="477"/>
      <c r="OYA461" s="477"/>
      <c r="OYF461" s="477"/>
      <c r="OYI461" s="477"/>
      <c r="OYN461" s="477"/>
      <c r="OYQ461" s="477"/>
      <c r="OYV461" s="477"/>
      <c r="OYY461" s="477"/>
      <c r="OZD461" s="477"/>
      <c r="OZG461" s="477"/>
      <c r="OZL461" s="477"/>
      <c r="OZO461" s="477"/>
      <c r="OZT461" s="477"/>
      <c r="OZW461" s="477"/>
      <c r="PAB461" s="477"/>
      <c r="PAE461" s="477"/>
      <c r="PAJ461" s="477"/>
      <c r="PAM461" s="477"/>
      <c r="PAR461" s="477"/>
      <c r="PAU461" s="477"/>
      <c r="PAZ461" s="477"/>
      <c r="PBC461" s="477"/>
      <c r="PBH461" s="477"/>
      <c r="PBK461" s="477"/>
      <c r="PBP461" s="477"/>
      <c r="PBS461" s="477"/>
      <c r="PBX461" s="477"/>
      <c r="PCA461" s="477"/>
      <c r="PCF461" s="477"/>
      <c r="PCI461" s="477"/>
      <c r="PCN461" s="477"/>
      <c r="PCQ461" s="477"/>
      <c r="PCV461" s="477"/>
      <c r="PCY461" s="477"/>
      <c r="PDD461" s="477"/>
      <c r="PDG461" s="477"/>
      <c r="PDL461" s="477"/>
      <c r="PDO461" s="477"/>
      <c r="PDT461" s="477"/>
      <c r="PDW461" s="477"/>
      <c r="PEB461" s="477"/>
      <c r="PEE461" s="477"/>
      <c r="PEJ461" s="477"/>
      <c r="PEM461" s="477"/>
      <c r="PER461" s="477"/>
      <c r="PEU461" s="477"/>
      <c r="PEZ461" s="477"/>
      <c r="PFC461" s="477"/>
      <c r="PFH461" s="477"/>
      <c r="PFK461" s="477"/>
      <c r="PFP461" s="477"/>
      <c r="PFS461" s="477"/>
      <c r="PFX461" s="477"/>
      <c r="PGA461" s="477"/>
      <c r="PGF461" s="477"/>
      <c r="PGI461" s="477"/>
      <c r="PGN461" s="477"/>
      <c r="PGQ461" s="477"/>
      <c r="PGV461" s="477"/>
      <c r="PGY461" s="477"/>
      <c r="PHD461" s="477"/>
      <c r="PHG461" s="477"/>
      <c r="PHL461" s="477"/>
      <c r="PHO461" s="477"/>
      <c r="PHT461" s="477"/>
      <c r="PHW461" s="477"/>
      <c r="PIB461" s="477"/>
      <c r="PIE461" s="477"/>
      <c r="PIJ461" s="477"/>
      <c r="PIM461" s="477"/>
      <c r="PIR461" s="477"/>
      <c r="PIU461" s="477"/>
      <c r="PIZ461" s="477"/>
      <c r="PJC461" s="477"/>
      <c r="PJH461" s="477"/>
      <c r="PJK461" s="477"/>
      <c r="PJP461" s="477"/>
      <c r="PJS461" s="477"/>
      <c r="PJX461" s="477"/>
      <c r="PKA461" s="477"/>
      <c r="PKF461" s="477"/>
      <c r="PKI461" s="477"/>
      <c r="PKN461" s="477"/>
      <c r="PKQ461" s="477"/>
      <c r="PKV461" s="477"/>
      <c r="PKY461" s="477"/>
      <c r="PLD461" s="477"/>
      <c r="PLG461" s="477"/>
      <c r="PLL461" s="477"/>
      <c r="PLO461" s="477"/>
      <c r="PLT461" s="477"/>
      <c r="PLW461" s="477"/>
      <c r="PMB461" s="477"/>
      <c r="PME461" s="477"/>
      <c r="PMJ461" s="477"/>
      <c r="PMM461" s="477"/>
      <c r="PMR461" s="477"/>
      <c r="PMU461" s="477"/>
      <c r="PMZ461" s="477"/>
      <c r="PNC461" s="477"/>
      <c r="PNH461" s="477"/>
      <c r="PNK461" s="477"/>
      <c r="PNP461" s="477"/>
      <c r="PNS461" s="477"/>
      <c r="PNX461" s="477"/>
      <c r="POA461" s="477"/>
      <c r="POF461" s="477"/>
      <c r="POI461" s="477"/>
      <c r="PON461" s="477"/>
      <c r="POQ461" s="477"/>
      <c r="POV461" s="477"/>
      <c r="POY461" s="477"/>
      <c r="PPD461" s="477"/>
      <c r="PPG461" s="477"/>
      <c r="PPL461" s="477"/>
      <c r="PPO461" s="477"/>
      <c r="PPT461" s="477"/>
      <c r="PPW461" s="477"/>
      <c r="PQB461" s="477"/>
      <c r="PQE461" s="477"/>
      <c r="PQJ461" s="477"/>
      <c r="PQM461" s="477"/>
      <c r="PQR461" s="477"/>
      <c r="PQU461" s="477"/>
      <c r="PQZ461" s="477"/>
      <c r="PRC461" s="477"/>
      <c r="PRH461" s="477"/>
      <c r="PRK461" s="477"/>
      <c r="PRP461" s="477"/>
      <c r="PRS461" s="477"/>
      <c r="PRX461" s="477"/>
      <c r="PSA461" s="477"/>
      <c r="PSF461" s="477"/>
      <c r="PSI461" s="477"/>
      <c r="PSN461" s="477"/>
      <c r="PSQ461" s="477"/>
      <c r="PSV461" s="477"/>
      <c r="PSY461" s="477"/>
      <c r="PTD461" s="477"/>
      <c r="PTG461" s="477"/>
      <c r="PTL461" s="477"/>
      <c r="PTO461" s="477"/>
      <c r="PTT461" s="477"/>
      <c r="PTW461" s="477"/>
      <c r="PUB461" s="477"/>
      <c r="PUE461" s="477"/>
      <c r="PUJ461" s="477"/>
      <c r="PUM461" s="477"/>
      <c r="PUR461" s="477"/>
      <c r="PUU461" s="477"/>
      <c r="PUZ461" s="477"/>
      <c r="PVC461" s="477"/>
      <c r="PVH461" s="477"/>
      <c r="PVK461" s="477"/>
      <c r="PVP461" s="477"/>
      <c r="PVS461" s="477"/>
      <c r="PVX461" s="477"/>
      <c r="PWA461" s="477"/>
      <c r="PWF461" s="477"/>
      <c r="PWI461" s="477"/>
      <c r="PWN461" s="477"/>
      <c r="PWQ461" s="477"/>
      <c r="PWV461" s="477"/>
      <c r="PWY461" s="477"/>
      <c r="PXD461" s="477"/>
      <c r="PXG461" s="477"/>
      <c r="PXL461" s="477"/>
      <c r="PXO461" s="477"/>
      <c r="PXT461" s="477"/>
      <c r="PXW461" s="477"/>
      <c r="PYB461" s="477"/>
      <c r="PYE461" s="477"/>
      <c r="PYJ461" s="477"/>
      <c r="PYM461" s="477"/>
      <c r="PYR461" s="477"/>
      <c r="PYU461" s="477"/>
      <c r="PYZ461" s="477"/>
      <c r="PZC461" s="477"/>
      <c r="PZH461" s="477"/>
      <c r="PZK461" s="477"/>
      <c r="PZP461" s="477"/>
      <c r="PZS461" s="477"/>
      <c r="PZX461" s="477"/>
      <c r="QAA461" s="477"/>
      <c r="QAF461" s="477"/>
      <c r="QAI461" s="477"/>
      <c r="QAN461" s="477"/>
      <c r="QAQ461" s="477"/>
      <c r="QAV461" s="477"/>
      <c r="QAY461" s="477"/>
      <c r="QBD461" s="477"/>
      <c r="QBG461" s="477"/>
      <c r="QBL461" s="477"/>
      <c r="QBO461" s="477"/>
      <c r="QBT461" s="477"/>
      <c r="QBW461" s="477"/>
      <c r="QCB461" s="477"/>
      <c r="QCE461" s="477"/>
      <c r="QCJ461" s="477"/>
      <c r="QCM461" s="477"/>
      <c r="QCR461" s="477"/>
      <c r="QCU461" s="477"/>
      <c r="QCZ461" s="477"/>
      <c r="QDC461" s="477"/>
      <c r="QDH461" s="477"/>
      <c r="QDK461" s="477"/>
      <c r="QDP461" s="477"/>
      <c r="QDS461" s="477"/>
      <c r="QDX461" s="477"/>
      <c r="QEA461" s="477"/>
      <c r="QEF461" s="477"/>
      <c r="QEI461" s="477"/>
      <c r="QEN461" s="477"/>
      <c r="QEQ461" s="477"/>
      <c r="QEV461" s="477"/>
      <c r="QEY461" s="477"/>
      <c r="QFD461" s="477"/>
      <c r="QFG461" s="477"/>
      <c r="QFL461" s="477"/>
      <c r="QFO461" s="477"/>
      <c r="QFT461" s="477"/>
      <c r="QFW461" s="477"/>
      <c r="QGB461" s="477"/>
      <c r="QGE461" s="477"/>
      <c r="QGJ461" s="477"/>
      <c r="QGM461" s="477"/>
      <c r="QGR461" s="477"/>
      <c r="QGU461" s="477"/>
      <c r="QGZ461" s="477"/>
      <c r="QHC461" s="477"/>
      <c r="QHH461" s="477"/>
      <c r="QHK461" s="477"/>
      <c r="QHP461" s="477"/>
      <c r="QHS461" s="477"/>
      <c r="QHX461" s="477"/>
      <c r="QIA461" s="477"/>
      <c r="QIF461" s="477"/>
      <c r="QII461" s="477"/>
      <c r="QIN461" s="477"/>
      <c r="QIQ461" s="477"/>
      <c r="QIV461" s="477"/>
      <c r="QIY461" s="477"/>
      <c r="QJD461" s="477"/>
      <c r="QJG461" s="477"/>
      <c r="QJL461" s="477"/>
      <c r="QJO461" s="477"/>
      <c r="QJT461" s="477"/>
      <c r="QJW461" s="477"/>
      <c r="QKB461" s="477"/>
      <c r="QKE461" s="477"/>
      <c r="QKJ461" s="477"/>
      <c r="QKM461" s="477"/>
      <c r="QKR461" s="477"/>
      <c r="QKU461" s="477"/>
      <c r="QKZ461" s="477"/>
      <c r="QLC461" s="477"/>
      <c r="QLH461" s="477"/>
      <c r="QLK461" s="477"/>
      <c r="QLP461" s="477"/>
      <c r="QLS461" s="477"/>
      <c r="QLX461" s="477"/>
      <c r="QMA461" s="477"/>
      <c r="QMF461" s="477"/>
      <c r="QMI461" s="477"/>
      <c r="QMN461" s="477"/>
      <c r="QMQ461" s="477"/>
      <c r="QMV461" s="477"/>
      <c r="QMY461" s="477"/>
      <c r="QND461" s="477"/>
      <c r="QNG461" s="477"/>
      <c r="QNL461" s="477"/>
      <c r="QNO461" s="477"/>
      <c r="QNT461" s="477"/>
      <c r="QNW461" s="477"/>
      <c r="QOB461" s="477"/>
      <c r="QOE461" s="477"/>
      <c r="QOJ461" s="477"/>
      <c r="QOM461" s="477"/>
      <c r="QOR461" s="477"/>
      <c r="QOU461" s="477"/>
      <c r="QOZ461" s="477"/>
      <c r="QPC461" s="477"/>
      <c r="QPH461" s="477"/>
      <c r="QPK461" s="477"/>
      <c r="QPP461" s="477"/>
      <c r="QPS461" s="477"/>
      <c r="QPX461" s="477"/>
      <c r="QQA461" s="477"/>
      <c r="QQF461" s="477"/>
      <c r="QQI461" s="477"/>
      <c r="QQN461" s="477"/>
      <c r="QQQ461" s="477"/>
      <c r="QQV461" s="477"/>
      <c r="QQY461" s="477"/>
      <c r="QRD461" s="477"/>
      <c r="QRG461" s="477"/>
      <c r="QRL461" s="477"/>
      <c r="QRO461" s="477"/>
      <c r="QRT461" s="477"/>
      <c r="QRW461" s="477"/>
      <c r="QSB461" s="477"/>
      <c r="QSE461" s="477"/>
      <c r="QSJ461" s="477"/>
      <c r="QSM461" s="477"/>
      <c r="QSR461" s="477"/>
      <c r="QSU461" s="477"/>
      <c r="QSZ461" s="477"/>
      <c r="QTC461" s="477"/>
      <c r="QTH461" s="477"/>
      <c r="QTK461" s="477"/>
      <c r="QTP461" s="477"/>
      <c r="QTS461" s="477"/>
      <c r="QTX461" s="477"/>
      <c r="QUA461" s="477"/>
      <c r="QUF461" s="477"/>
      <c r="QUI461" s="477"/>
      <c r="QUN461" s="477"/>
      <c r="QUQ461" s="477"/>
      <c r="QUV461" s="477"/>
      <c r="QUY461" s="477"/>
      <c r="QVD461" s="477"/>
      <c r="QVG461" s="477"/>
      <c r="QVL461" s="477"/>
      <c r="QVO461" s="477"/>
      <c r="QVT461" s="477"/>
      <c r="QVW461" s="477"/>
      <c r="QWB461" s="477"/>
      <c r="QWE461" s="477"/>
      <c r="QWJ461" s="477"/>
      <c r="QWM461" s="477"/>
      <c r="QWR461" s="477"/>
      <c r="QWU461" s="477"/>
      <c r="QWZ461" s="477"/>
      <c r="QXC461" s="477"/>
      <c r="QXH461" s="477"/>
      <c r="QXK461" s="477"/>
      <c r="QXP461" s="477"/>
      <c r="QXS461" s="477"/>
      <c r="QXX461" s="477"/>
      <c r="QYA461" s="477"/>
      <c r="QYF461" s="477"/>
      <c r="QYI461" s="477"/>
      <c r="QYN461" s="477"/>
      <c r="QYQ461" s="477"/>
      <c r="QYV461" s="477"/>
      <c r="QYY461" s="477"/>
      <c r="QZD461" s="477"/>
      <c r="QZG461" s="477"/>
      <c r="QZL461" s="477"/>
      <c r="QZO461" s="477"/>
      <c r="QZT461" s="477"/>
      <c r="QZW461" s="477"/>
      <c r="RAB461" s="477"/>
      <c r="RAE461" s="477"/>
      <c r="RAJ461" s="477"/>
      <c r="RAM461" s="477"/>
      <c r="RAR461" s="477"/>
      <c r="RAU461" s="477"/>
      <c r="RAZ461" s="477"/>
      <c r="RBC461" s="477"/>
      <c r="RBH461" s="477"/>
      <c r="RBK461" s="477"/>
      <c r="RBP461" s="477"/>
      <c r="RBS461" s="477"/>
      <c r="RBX461" s="477"/>
      <c r="RCA461" s="477"/>
      <c r="RCF461" s="477"/>
      <c r="RCI461" s="477"/>
      <c r="RCN461" s="477"/>
      <c r="RCQ461" s="477"/>
      <c r="RCV461" s="477"/>
      <c r="RCY461" s="477"/>
      <c r="RDD461" s="477"/>
      <c r="RDG461" s="477"/>
      <c r="RDL461" s="477"/>
      <c r="RDO461" s="477"/>
      <c r="RDT461" s="477"/>
      <c r="RDW461" s="477"/>
      <c r="REB461" s="477"/>
      <c r="REE461" s="477"/>
      <c r="REJ461" s="477"/>
      <c r="REM461" s="477"/>
      <c r="RER461" s="477"/>
      <c r="REU461" s="477"/>
      <c r="REZ461" s="477"/>
      <c r="RFC461" s="477"/>
      <c r="RFH461" s="477"/>
      <c r="RFK461" s="477"/>
      <c r="RFP461" s="477"/>
      <c r="RFS461" s="477"/>
      <c r="RFX461" s="477"/>
      <c r="RGA461" s="477"/>
      <c r="RGF461" s="477"/>
      <c r="RGI461" s="477"/>
      <c r="RGN461" s="477"/>
      <c r="RGQ461" s="477"/>
      <c r="RGV461" s="477"/>
      <c r="RGY461" s="477"/>
      <c r="RHD461" s="477"/>
      <c r="RHG461" s="477"/>
      <c r="RHL461" s="477"/>
      <c r="RHO461" s="477"/>
      <c r="RHT461" s="477"/>
      <c r="RHW461" s="477"/>
      <c r="RIB461" s="477"/>
      <c r="RIE461" s="477"/>
      <c r="RIJ461" s="477"/>
      <c r="RIM461" s="477"/>
      <c r="RIR461" s="477"/>
      <c r="RIU461" s="477"/>
      <c r="RIZ461" s="477"/>
      <c r="RJC461" s="477"/>
      <c r="RJH461" s="477"/>
      <c r="RJK461" s="477"/>
      <c r="RJP461" s="477"/>
      <c r="RJS461" s="477"/>
      <c r="RJX461" s="477"/>
      <c r="RKA461" s="477"/>
      <c r="RKF461" s="477"/>
      <c r="RKI461" s="477"/>
      <c r="RKN461" s="477"/>
      <c r="RKQ461" s="477"/>
      <c r="RKV461" s="477"/>
      <c r="RKY461" s="477"/>
      <c r="RLD461" s="477"/>
      <c r="RLG461" s="477"/>
      <c r="RLL461" s="477"/>
      <c r="RLO461" s="477"/>
      <c r="RLT461" s="477"/>
      <c r="RLW461" s="477"/>
      <c r="RMB461" s="477"/>
      <c r="RME461" s="477"/>
      <c r="RMJ461" s="477"/>
      <c r="RMM461" s="477"/>
      <c r="RMR461" s="477"/>
      <c r="RMU461" s="477"/>
      <c r="RMZ461" s="477"/>
      <c r="RNC461" s="477"/>
      <c r="RNH461" s="477"/>
      <c r="RNK461" s="477"/>
      <c r="RNP461" s="477"/>
      <c r="RNS461" s="477"/>
      <c r="RNX461" s="477"/>
      <c r="ROA461" s="477"/>
      <c r="ROF461" s="477"/>
      <c r="ROI461" s="477"/>
      <c r="RON461" s="477"/>
      <c r="ROQ461" s="477"/>
      <c r="ROV461" s="477"/>
      <c r="ROY461" s="477"/>
      <c r="RPD461" s="477"/>
      <c r="RPG461" s="477"/>
      <c r="RPL461" s="477"/>
      <c r="RPO461" s="477"/>
      <c r="RPT461" s="477"/>
      <c r="RPW461" s="477"/>
      <c r="RQB461" s="477"/>
      <c r="RQE461" s="477"/>
      <c r="RQJ461" s="477"/>
      <c r="RQM461" s="477"/>
      <c r="RQR461" s="477"/>
      <c r="RQU461" s="477"/>
      <c r="RQZ461" s="477"/>
      <c r="RRC461" s="477"/>
      <c r="RRH461" s="477"/>
      <c r="RRK461" s="477"/>
      <c r="RRP461" s="477"/>
      <c r="RRS461" s="477"/>
      <c r="RRX461" s="477"/>
      <c r="RSA461" s="477"/>
      <c r="RSF461" s="477"/>
      <c r="RSI461" s="477"/>
      <c r="RSN461" s="477"/>
      <c r="RSQ461" s="477"/>
      <c r="RSV461" s="477"/>
      <c r="RSY461" s="477"/>
      <c r="RTD461" s="477"/>
      <c r="RTG461" s="477"/>
      <c r="RTL461" s="477"/>
      <c r="RTO461" s="477"/>
      <c r="RTT461" s="477"/>
      <c r="RTW461" s="477"/>
      <c r="RUB461" s="477"/>
      <c r="RUE461" s="477"/>
      <c r="RUJ461" s="477"/>
      <c r="RUM461" s="477"/>
      <c r="RUR461" s="477"/>
      <c r="RUU461" s="477"/>
      <c r="RUZ461" s="477"/>
      <c r="RVC461" s="477"/>
      <c r="RVH461" s="477"/>
      <c r="RVK461" s="477"/>
      <c r="RVP461" s="477"/>
      <c r="RVS461" s="477"/>
      <c r="RVX461" s="477"/>
      <c r="RWA461" s="477"/>
      <c r="RWF461" s="477"/>
      <c r="RWI461" s="477"/>
      <c r="RWN461" s="477"/>
      <c r="RWQ461" s="477"/>
      <c r="RWV461" s="477"/>
      <c r="RWY461" s="477"/>
      <c r="RXD461" s="477"/>
      <c r="RXG461" s="477"/>
      <c r="RXL461" s="477"/>
      <c r="RXO461" s="477"/>
      <c r="RXT461" s="477"/>
      <c r="RXW461" s="477"/>
      <c r="RYB461" s="477"/>
      <c r="RYE461" s="477"/>
      <c r="RYJ461" s="477"/>
      <c r="RYM461" s="477"/>
      <c r="RYR461" s="477"/>
      <c r="RYU461" s="477"/>
      <c r="RYZ461" s="477"/>
      <c r="RZC461" s="477"/>
      <c r="RZH461" s="477"/>
      <c r="RZK461" s="477"/>
      <c r="RZP461" s="477"/>
      <c r="RZS461" s="477"/>
      <c r="RZX461" s="477"/>
      <c r="SAA461" s="477"/>
      <c r="SAF461" s="477"/>
      <c r="SAI461" s="477"/>
      <c r="SAN461" s="477"/>
      <c r="SAQ461" s="477"/>
      <c r="SAV461" s="477"/>
      <c r="SAY461" s="477"/>
      <c r="SBD461" s="477"/>
      <c r="SBG461" s="477"/>
      <c r="SBL461" s="477"/>
      <c r="SBO461" s="477"/>
      <c r="SBT461" s="477"/>
      <c r="SBW461" s="477"/>
      <c r="SCB461" s="477"/>
      <c r="SCE461" s="477"/>
      <c r="SCJ461" s="477"/>
      <c r="SCM461" s="477"/>
      <c r="SCR461" s="477"/>
      <c r="SCU461" s="477"/>
      <c r="SCZ461" s="477"/>
      <c r="SDC461" s="477"/>
      <c r="SDH461" s="477"/>
      <c r="SDK461" s="477"/>
      <c r="SDP461" s="477"/>
      <c r="SDS461" s="477"/>
      <c r="SDX461" s="477"/>
      <c r="SEA461" s="477"/>
      <c r="SEF461" s="477"/>
      <c r="SEI461" s="477"/>
      <c r="SEN461" s="477"/>
      <c r="SEQ461" s="477"/>
      <c r="SEV461" s="477"/>
      <c r="SEY461" s="477"/>
      <c r="SFD461" s="477"/>
      <c r="SFG461" s="477"/>
      <c r="SFL461" s="477"/>
      <c r="SFO461" s="477"/>
      <c r="SFT461" s="477"/>
      <c r="SFW461" s="477"/>
      <c r="SGB461" s="477"/>
      <c r="SGE461" s="477"/>
      <c r="SGJ461" s="477"/>
      <c r="SGM461" s="477"/>
      <c r="SGR461" s="477"/>
      <c r="SGU461" s="477"/>
      <c r="SGZ461" s="477"/>
      <c r="SHC461" s="477"/>
      <c r="SHH461" s="477"/>
      <c r="SHK461" s="477"/>
      <c r="SHP461" s="477"/>
      <c r="SHS461" s="477"/>
      <c r="SHX461" s="477"/>
      <c r="SIA461" s="477"/>
      <c r="SIF461" s="477"/>
      <c r="SII461" s="477"/>
      <c r="SIN461" s="477"/>
      <c r="SIQ461" s="477"/>
      <c r="SIV461" s="477"/>
      <c r="SIY461" s="477"/>
      <c r="SJD461" s="477"/>
      <c r="SJG461" s="477"/>
      <c r="SJL461" s="477"/>
      <c r="SJO461" s="477"/>
      <c r="SJT461" s="477"/>
      <c r="SJW461" s="477"/>
      <c r="SKB461" s="477"/>
      <c r="SKE461" s="477"/>
      <c r="SKJ461" s="477"/>
      <c r="SKM461" s="477"/>
      <c r="SKR461" s="477"/>
      <c r="SKU461" s="477"/>
      <c r="SKZ461" s="477"/>
      <c r="SLC461" s="477"/>
      <c r="SLH461" s="477"/>
      <c r="SLK461" s="477"/>
      <c r="SLP461" s="477"/>
      <c r="SLS461" s="477"/>
      <c r="SLX461" s="477"/>
      <c r="SMA461" s="477"/>
      <c r="SMF461" s="477"/>
      <c r="SMI461" s="477"/>
      <c r="SMN461" s="477"/>
      <c r="SMQ461" s="477"/>
      <c r="SMV461" s="477"/>
      <c r="SMY461" s="477"/>
      <c r="SND461" s="477"/>
      <c r="SNG461" s="477"/>
      <c r="SNL461" s="477"/>
      <c r="SNO461" s="477"/>
      <c r="SNT461" s="477"/>
      <c r="SNW461" s="477"/>
      <c r="SOB461" s="477"/>
      <c r="SOE461" s="477"/>
      <c r="SOJ461" s="477"/>
      <c r="SOM461" s="477"/>
      <c r="SOR461" s="477"/>
      <c r="SOU461" s="477"/>
      <c r="SOZ461" s="477"/>
      <c r="SPC461" s="477"/>
      <c r="SPH461" s="477"/>
      <c r="SPK461" s="477"/>
      <c r="SPP461" s="477"/>
      <c r="SPS461" s="477"/>
      <c r="SPX461" s="477"/>
      <c r="SQA461" s="477"/>
      <c r="SQF461" s="477"/>
      <c r="SQI461" s="477"/>
      <c r="SQN461" s="477"/>
      <c r="SQQ461" s="477"/>
      <c r="SQV461" s="477"/>
      <c r="SQY461" s="477"/>
      <c r="SRD461" s="477"/>
      <c r="SRG461" s="477"/>
      <c r="SRL461" s="477"/>
      <c r="SRO461" s="477"/>
      <c r="SRT461" s="477"/>
      <c r="SRW461" s="477"/>
      <c r="SSB461" s="477"/>
      <c r="SSE461" s="477"/>
      <c r="SSJ461" s="477"/>
      <c r="SSM461" s="477"/>
      <c r="SSR461" s="477"/>
      <c r="SSU461" s="477"/>
      <c r="SSZ461" s="477"/>
      <c r="STC461" s="477"/>
      <c r="STH461" s="477"/>
      <c r="STK461" s="477"/>
      <c r="STP461" s="477"/>
      <c r="STS461" s="477"/>
      <c r="STX461" s="477"/>
      <c r="SUA461" s="477"/>
      <c r="SUF461" s="477"/>
      <c r="SUI461" s="477"/>
      <c r="SUN461" s="477"/>
      <c r="SUQ461" s="477"/>
      <c r="SUV461" s="477"/>
      <c r="SUY461" s="477"/>
      <c r="SVD461" s="477"/>
      <c r="SVG461" s="477"/>
      <c r="SVL461" s="477"/>
      <c r="SVO461" s="477"/>
      <c r="SVT461" s="477"/>
      <c r="SVW461" s="477"/>
      <c r="SWB461" s="477"/>
      <c r="SWE461" s="477"/>
      <c r="SWJ461" s="477"/>
      <c r="SWM461" s="477"/>
      <c r="SWR461" s="477"/>
      <c r="SWU461" s="477"/>
      <c r="SWZ461" s="477"/>
      <c r="SXC461" s="477"/>
      <c r="SXH461" s="477"/>
      <c r="SXK461" s="477"/>
      <c r="SXP461" s="477"/>
      <c r="SXS461" s="477"/>
      <c r="SXX461" s="477"/>
      <c r="SYA461" s="477"/>
      <c r="SYF461" s="477"/>
      <c r="SYI461" s="477"/>
      <c r="SYN461" s="477"/>
      <c r="SYQ461" s="477"/>
      <c r="SYV461" s="477"/>
      <c r="SYY461" s="477"/>
      <c r="SZD461" s="477"/>
      <c r="SZG461" s="477"/>
      <c r="SZL461" s="477"/>
      <c r="SZO461" s="477"/>
      <c r="SZT461" s="477"/>
      <c r="SZW461" s="477"/>
      <c r="TAB461" s="477"/>
      <c r="TAE461" s="477"/>
      <c r="TAJ461" s="477"/>
      <c r="TAM461" s="477"/>
      <c r="TAR461" s="477"/>
      <c r="TAU461" s="477"/>
      <c r="TAZ461" s="477"/>
      <c r="TBC461" s="477"/>
      <c r="TBH461" s="477"/>
      <c r="TBK461" s="477"/>
      <c r="TBP461" s="477"/>
      <c r="TBS461" s="477"/>
      <c r="TBX461" s="477"/>
      <c r="TCA461" s="477"/>
      <c r="TCF461" s="477"/>
      <c r="TCI461" s="477"/>
      <c r="TCN461" s="477"/>
      <c r="TCQ461" s="477"/>
      <c r="TCV461" s="477"/>
      <c r="TCY461" s="477"/>
      <c r="TDD461" s="477"/>
      <c r="TDG461" s="477"/>
      <c r="TDL461" s="477"/>
      <c r="TDO461" s="477"/>
      <c r="TDT461" s="477"/>
      <c r="TDW461" s="477"/>
      <c r="TEB461" s="477"/>
      <c r="TEE461" s="477"/>
      <c r="TEJ461" s="477"/>
      <c r="TEM461" s="477"/>
      <c r="TER461" s="477"/>
      <c r="TEU461" s="477"/>
      <c r="TEZ461" s="477"/>
      <c r="TFC461" s="477"/>
      <c r="TFH461" s="477"/>
      <c r="TFK461" s="477"/>
      <c r="TFP461" s="477"/>
      <c r="TFS461" s="477"/>
      <c r="TFX461" s="477"/>
      <c r="TGA461" s="477"/>
      <c r="TGF461" s="477"/>
      <c r="TGI461" s="477"/>
      <c r="TGN461" s="477"/>
      <c r="TGQ461" s="477"/>
      <c r="TGV461" s="477"/>
      <c r="TGY461" s="477"/>
      <c r="THD461" s="477"/>
      <c r="THG461" s="477"/>
      <c r="THL461" s="477"/>
      <c r="THO461" s="477"/>
      <c r="THT461" s="477"/>
      <c r="THW461" s="477"/>
      <c r="TIB461" s="477"/>
      <c r="TIE461" s="477"/>
      <c r="TIJ461" s="477"/>
      <c r="TIM461" s="477"/>
      <c r="TIR461" s="477"/>
      <c r="TIU461" s="477"/>
      <c r="TIZ461" s="477"/>
      <c r="TJC461" s="477"/>
      <c r="TJH461" s="477"/>
      <c r="TJK461" s="477"/>
      <c r="TJP461" s="477"/>
      <c r="TJS461" s="477"/>
      <c r="TJX461" s="477"/>
      <c r="TKA461" s="477"/>
      <c r="TKF461" s="477"/>
      <c r="TKI461" s="477"/>
      <c r="TKN461" s="477"/>
      <c r="TKQ461" s="477"/>
      <c r="TKV461" s="477"/>
      <c r="TKY461" s="477"/>
      <c r="TLD461" s="477"/>
      <c r="TLG461" s="477"/>
      <c r="TLL461" s="477"/>
      <c r="TLO461" s="477"/>
      <c r="TLT461" s="477"/>
      <c r="TLW461" s="477"/>
      <c r="TMB461" s="477"/>
      <c r="TME461" s="477"/>
      <c r="TMJ461" s="477"/>
      <c r="TMM461" s="477"/>
      <c r="TMR461" s="477"/>
      <c r="TMU461" s="477"/>
      <c r="TMZ461" s="477"/>
      <c r="TNC461" s="477"/>
      <c r="TNH461" s="477"/>
      <c r="TNK461" s="477"/>
      <c r="TNP461" s="477"/>
      <c r="TNS461" s="477"/>
      <c r="TNX461" s="477"/>
      <c r="TOA461" s="477"/>
      <c r="TOF461" s="477"/>
      <c r="TOI461" s="477"/>
      <c r="TON461" s="477"/>
      <c r="TOQ461" s="477"/>
      <c r="TOV461" s="477"/>
      <c r="TOY461" s="477"/>
      <c r="TPD461" s="477"/>
      <c r="TPG461" s="477"/>
      <c r="TPL461" s="477"/>
      <c r="TPO461" s="477"/>
      <c r="TPT461" s="477"/>
      <c r="TPW461" s="477"/>
      <c r="TQB461" s="477"/>
      <c r="TQE461" s="477"/>
      <c r="TQJ461" s="477"/>
      <c r="TQM461" s="477"/>
      <c r="TQR461" s="477"/>
      <c r="TQU461" s="477"/>
      <c r="TQZ461" s="477"/>
      <c r="TRC461" s="477"/>
      <c r="TRH461" s="477"/>
      <c r="TRK461" s="477"/>
      <c r="TRP461" s="477"/>
      <c r="TRS461" s="477"/>
      <c r="TRX461" s="477"/>
      <c r="TSA461" s="477"/>
      <c r="TSF461" s="477"/>
      <c r="TSI461" s="477"/>
      <c r="TSN461" s="477"/>
      <c r="TSQ461" s="477"/>
      <c r="TSV461" s="477"/>
      <c r="TSY461" s="477"/>
      <c r="TTD461" s="477"/>
      <c r="TTG461" s="477"/>
      <c r="TTL461" s="477"/>
      <c r="TTO461" s="477"/>
      <c r="TTT461" s="477"/>
      <c r="TTW461" s="477"/>
      <c r="TUB461" s="477"/>
      <c r="TUE461" s="477"/>
      <c r="TUJ461" s="477"/>
      <c r="TUM461" s="477"/>
      <c r="TUR461" s="477"/>
      <c r="TUU461" s="477"/>
      <c r="TUZ461" s="477"/>
      <c r="TVC461" s="477"/>
      <c r="TVH461" s="477"/>
      <c r="TVK461" s="477"/>
      <c r="TVP461" s="477"/>
      <c r="TVS461" s="477"/>
      <c r="TVX461" s="477"/>
      <c r="TWA461" s="477"/>
      <c r="TWF461" s="477"/>
      <c r="TWI461" s="477"/>
      <c r="TWN461" s="477"/>
      <c r="TWQ461" s="477"/>
      <c r="TWV461" s="477"/>
      <c r="TWY461" s="477"/>
      <c r="TXD461" s="477"/>
      <c r="TXG461" s="477"/>
      <c r="TXL461" s="477"/>
      <c r="TXO461" s="477"/>
      <c r="TXT461" s="477"/>
      <c r="TXW461" s="477"/>
      <c r="TYB461" s="477"/>
      <c r="TYE461" s="477"/>
      <c r="TYJ461" s="477"/>
      <c r="TYM461" s="477"/>
      <c r="TYR461" s="477"/>
      <c r="TYU461" s="477"/>
      <c r="TYZ461" s="477"/>
      <c r="TZC461" s="477"/>
      <c r="TZH461" s="477"/>
      <c r="TZK461" s="477"/>
      <c r="TZP461" s="477"/>
      <c r="TZS461" s="477"/>
      <c r="TZX461" s="477"/>
      <c r="UAA461" s="477"/>
      <c r="UAF461" s="477"/>
      <c r="UAI461" s="477"/>
      <c r="UAN461" s="477"/>
      <c r="UAQ461" s="477"/>
      <c r="UAV461" s="477"/>
      <c r="UAY461" s="477"/>
      <c r="UBD461" s="477"/>
      <c r="UBG461" s="477"/>
      <c r="UBL461" s="477"/>
      <c r="UBO461" s="477"/>
      <c r="UBT461" s="477"/>
      <c r="UBW461" s="477"/>
      <c r="UCB461" s="477"/>
      <c r="UCE461" s="477"/>
      <c r="UCJ461" s="477"/>
      <c r="UCM461" s="477"/>
      <c r="UCR461" s="477"/>
      <c r="UCU461" s="477"/>
      <c r="UCZ461" s="477"/>
      <c r="UDC461" s="477"/>
      <c r="UDH461" s="477"/>
      <c r="UDK461" s="477"/>
      <c r="UDP461" s="477"/>
      <c r="UDS461" s="477"/>
      <c r="UDX461" s="477"/>
      <c r="UEA461" s="477"/>
      <c r="UEF461" s="477"/>
      <c r="UEI461" s="477"/>
      <c r="UEN461" s="477"/>
      <c r="UEQ461" s="477"/>
      <c r="UEV461" s="477"/>
      <c r="UEY461" s="477"/>
      <c r="UFD461" s="477"/>
      <c r="UFG461" s="477"/>
      <c r="UFL461" s="477"/>
      <c r="UFO461" s="477"/>
      <c r="UFT461" s="477"/>
      <c r="UFW461" s="477"/>
      <c r="UGB461" s="477"/>
      <c r="UGE461" s="477"/>
      <c r="UGJ461" s="477"/>
      <c r="UGM461" s="477"/>
      <c r="UGR461" s="477"/>
      <c r="UGU461" s="477"/>
      <c r="UGZ461" s="477"/>
      <c r="UHC461" s="477"/>
      <c r="UHH461" s="477"/>
      <c r="UHK461" s="477"/>
      <c r="UHP461" s="477"/>
      <c r="UHS461" s="477"/>
      <c r="UHX461" s="477"/>
      <c r="UIA461" s="477"/>
      <c r="UIF461" s="477"/>
      <c r="UII461" s="477"/>
      <c r="UIN461" s="477"/>
      <c r="UIQ461" s="477"/>
      <c r="UIV461" s="477"/>
      <c r="UIY461" s="477"/>
      <c r="UJD461" s="477"/>
      <c r="UJG461" s="477"/>
      <c r="UJL461" s="477"/>
      <c r="UJO461" s="477"/>
      <c r="UJT461" s="477"/>
      <c r="UJW461" s="477"/>
      <c r="UKB461" s="477"/>
      <c r="UKE461" s="477"/>
      <c r="UKJ461" s="477"/>
      <c r="UKM461" s="477"/>
      <c r="UKR461" s="477"/>
      <c r="UKU461" s="477"/>
      <c r="UKZ461" s="477"/>
      <c r="ULC461" s="477"/>
      <c r="ULH461" s="477"/>
      <c r="ULK461" s="477"/>
      <c r="ULP461" s="477"/>
      <c r="ULS461" s="477"/>
      <c r="ULX461" s="477"/>
      <c r="UMA461" s="477"/>
      <c r="UMF461" s="477"/>
      <c r="UMI461" s="477"/>
      <c r="UMN461" s="477"/>
      <c r="UMQ461" s="477"/>
      <c r="UMV461" s="477"/>
      <c r="UMY461" s="477"/>
      <c r="UND461" s="477"/>
      <c r="UNG461" s="477"/>
      <c r="UNL461" s="477"/>
      <c r="UNO461" s="477"/>
      <c r="UNT461" s="477"/>
      <c r="UNW461" s="477"/>
      <c r="UOB461" s="477"/>
      <c r="UOE461" s="477"/>
      <c r="UOJ461" s="477"/>
      <c r="UOM461" s="477"/>
      <c r="UOR461" s="477"/>
      <c r="UOU461" s="477"/>
      <c r="UOZ461" s="477"/>
      <c r="UPC461" s="477"/>
      <c r="UPH461" s="477"/>
      <c r="UPK461" s="477"/>
      <c r="UPP461" s="477"/>
      <c r="UPS461" s="477"/>
      <c r="UPX461" s="477"/>
      <c r="UQA461" s="477"/>
      <c r="UQF461" s="477"/>
      <c r="UQI461" s="477"/>
      <c r="UQN461" s="477"/>
      <c r="UQQ461" s="477"/>
      <c r="UQV461" s="477"/>
      <c r="UQY461" s="477"/>
      <c r="URD461" s="477"/>
      <c r="URG461" s="477"/>
      <c r="URL461" s="477"/>
      <c r="URO461" s="477"/>
      <c r="URT461" s="477"/>
      <c r="URW461" s="477"/>
      <c r="USB461" s="477"/>
      <c r="USE461" s="477"/>
      <c r="USJ461" s="477"/>
      <c r="USM461" s="477"/>
      <c r="USR461" s="477"/>
      <c r="USU461" s="477"/>
      <c r="USZ461" s="477"/>
      <c r="UTC461" s="477"/>
      <c r="UTH461" s="477"/>
      <c r="UTK461" s="477"/>
      <c r="UTP461" s="477"/>
      <c r="UTS461" s="477"/>
      <c r="UTX461" s="477"/>
      <c r="UUA461" s="477"/>
      <c r="UUF461" s="477"/>
      <c r="UUI461" s="477"/>
      <c r="UUN461" s="477"/>
      <c r="UUQ461" s="477"/>
      <c r="UUV461" s="477"/>
      <c r="UUY461" s="477"/>
      <c r="UVD461" s="477"/>
      <c r="UVG461" s="477"/>
      <c r="UVL461" s="477"/>
      <c r="UVO461" s="477"/>
      <c r="UVT461" s="477"/>
      <c r="UVW461" s="477"/>
      <c r="UWB461" s="477"/>
      <c r="UWE461" s="477"/>
      <c r="UWJ461" s="477"/>
      <c r="UWM461" s="477"/>
      <c r="UWR461" s="477"/>
      <c r="UWU461" s="477"/>
      <c r="UWZ461" s="477"/>
      <c r="UXC461" s="477"/>
      <c r="UXH461" s="477"/>
      <c r="UXK461" s="477"/>
      <c r="UXP461" s="477"/>
      <c r="UXS461" s="477"/>
      <c r="UXX461" s="477"/>
      <c r="UYA461" s="477"/>
      <c r="UYF461" s="477"/>
      <c r="UYI461" s="477"/>
      <c r="UYN461" s="477"/>
      <c r="UYQ461" s="477"/>
      <c r="UYV461" s="477"/>
      <c r="UYY461" s="477"/>
      <c r="UZD461" s="477"/>
      <c r="UZG461" s="477"/>
      <c r="UZL461" s="477"/>
      <c r="UZO461" s="477"/>
      <c r="UZT461" s="477"/>
      <c r="UZW461" s="477"/>
      <c r="VAB461" s="477"/>
      <c r="VAE461" s="477"/>
      <c r="VAJ461" s="477"/>
      <c r="VAM461" s="477"/>
      <c r="VAR461" s="477"/>
      <c r="VAU461" s="477"/>
      <c r="VAZ461" s="477"/>
      <c r="VBC461" s="477"/>
      <c r="VBH461" s="477"/>
      <c r="VBK461" s="477"/>
      <c r="VBP461" s="477"/>
      <c r="VBS461" s="477"/>
      <c r="VBX461" s="477"/>
      <c r="VCA461" s="477"/>
      <c r="VCF461" s="477"/>
      <c r="VCI461" s="477"/>
      <c r="VCN461" s="477"/>
      <c r="VCQ461" s="477"/>
      <c r="VCV461" s="477"/>
      <c r="VCY461" s="477"/>
      <c r="VDD461" s="477"/>
      <c r="VDG461" s="477"/>
      <c r="VDL461" s="477"/>
      <c r="VDO461" s="477"/>
      <c r="VDT461" s="477"/>
      <c r="VDW461" s="477"/>
      <c r="VEB461" s="477"/>
      <c r="VEE461" s="477"/>
      <c r="VEJ461" s="477"/>
      <c r="VEM461" s="477"/>
      <c r="VER461" s="477"/>
      <c r="VEU461" s="477"/>
      <c r="VEZ461" s="477"/>
      <c r="VFC461" s="477"/>
      <c r="VFH461" s="477"/>
      <c r="VFK461" s="477"/>
      <c r="VFP461" s="477"/>
      <c r="VFS461" s="477"/>
      <c r="VFX461" s="477"/>
      <c r="VGA461" s="477"/>
      <c r="VGF461" s="477"/>
      <c r="VGI461" s="477"/>
      <c r="VGN461" s="477"/>
      <c r="VGQ461" s="477"/>
      <c r="VGV461" s="477"/>
      <c r="VGY461" s="477"/>
      <c r="VHD461" s="477"/>
      <c r="VHG461" s="477"/>
      <c r="VHL461" s="477"/>
      <c r="VHO461" s="477"/>
      <c r="VHT461" s="477"/>
      <c r="VHW461" s="477"/>
      <c r="VIB461" s="477"/>
      <c r="VIE461" s="477"/>
      <c r="VIJ461" s="477"/>
      <c r="VIM461" s="477"/>
      <c r="VIR461" s="477"/>
      <c r="VIU461" s="477"/>
      <c r="VIZ461" s="477"/>
      <c r="VJC461" s="477"/>
      <c r="VJH461" s="477"/>
      <c r="VJK461" s="477"/>
      <c r="VJP461" s="477"/>
      <c r="VJS461" s="477"/>
      <c r="VJX461" s="477"/>
      <c r="VKA461" s="477"/>
      <c r="VKF461" s="477"/>
      <c r="VKI461" s="477"/>
      <c r="VKN461" s="477"/>
      <c r="VKQ461" s="477"/>
      <c r="VKV461" s="477"/>
      <c r="VKY461" s="477"/>
      <c r="VLD461" s="477"/>
      <c r="VLG461" s="477"/>
      <c r="VLL461" s="477"/>
      <c r="VLO461" s="477"/>
      <c r="VLT461" s="477"/>
      <c r="VLW461" s="477"/>
      <c r="VMB461" s="477"/>
      <c r="VME461" s="477"/>
      <c r="VMJ461" s="477"/>
      <c r="VMM461" s="477"/>
      <c r="VMR461" s="477"/>
      <c r="VMU461" s="477"/>
      <c r="VMZ461" s="477"/>
      <c r="VNC461" s="477"/>
      <c r="VNH461" s="477"/>
      <c r="VNK461" s="477"/>
      <c r="VNP461" s="477"/>
      <c r="VNS461" s="477"/>
      <c r="VNX461" s="477"/>
      <c r="VOA461" s="477"/>
      <c r="VOF461" s="477"/>
      <c r="VOI461" s="477"/>
      <c r="VON461" s="477"/>
      <c r="VOQ461" s="477"/>
      <c r="VOV461" s="477"/>
      <c r="VOY461" s="477"/>
      <c r="VPD461" s="477"/>
      <c r="VPG461" s="477"/>
      <c r="VPL461" s="477"/>
      <c r="VPO461" s="477"/>
      <c r="VPT461" s="477"/>
      <c r="VPW461" s="477"/>
      <c r="VQB461" s="477"/>
      <c r="VQE461" s="477"/>
      <c r="VQJ461" s="477"/>
      <c r="VQM461" s="477"/>
      <c r="VQR461" s="477"/>
      <c r="VQU461" s="477"/>
      <c r="VQZ461" s="477"/>
      <c r="VRC461" s="477"/>
      <c r="VRH461" s="477"/>
      <c r="VRK461" s="477"/>
      <c r="VRP461" s="477"/>
      <c r="VRS461" s="477"/>
      <c r="VRX461" s="477"/>
      <c r="VSA461" s="477"/>
      <c r="VSF461" s="477"/>
      <c r="VSI461" s="477"/>
      <c r="VSN461" s="477"/>
      <c r="VSQ461" s="477"/>
      <c r="VSV461" s="477"/>
      <c r="VSY461" s="477"/>
      <c r="VTD461" s="477"/>
      <c r="VTG461" s="477"/>
      <c r="VTL461" s="477"/>
      <c r="VTO461" s="477"/>
      <c r="VTT461" s="477"/>
      <c r="VTW461" s="477"/>
      <c r="VUB461" s="477"/>
      <c r="VUE461" s="477"/>
      <c r="VUJ461" s="477"/>
      <c r="VUM461" s="477"/>
      <c r="VUR461" s="477"/>
      <c r="VUU461" s="477"/>
      <c r="VUZ461" s="477"/>
      <c r="VVC461" s="477"/>
      <c r="VVH461" s="477"/>
      <c r="VVK461" s="477"/>
      <c r="VVP461" s="477"/>
      <c r="VVS461" s="477"/>
      <c r="VVX461" s="477"/>
      <c r="VWA461" s="477"/>
      <c r="VWF461" s="477"/>
      <c r="VWI461" s="477"/>
      <c r="VWN461" s="477"/>
      <c r="VWQ461" s="477"/>
      <c r="VWV461" s="477"/>
      <c r="VWY461" s="477"/>
      <c r="VXD461" s="477"/>
      <c r="VXG461" s="477"/>
      <c r="VXL461" s="477"/>
      <c r="VXO461" s="477"/>
      <c r="VXT461" s="477"/>
      <c r="VXW461" s="477"/>
      <c r="VYB461" s="477"/>
      <c r="VYE461" s="477"/>
      <c r="VYJ461" s="477"/>
      <c r="VYM461" s="477"/>
      <c r="VYR461" s="477"/>
      <c r="VYU461" s="477"/>
      <c r="VYZ461" s="477"/>
      <c r="VZC461" s="477"/>
      <c r="VZH461" s="477"/>
      <c r="VZK461" s="477"/>
      <c r="VZP461" s="477"/>
      <c r="VZS461" s="477"/>
      <c r="VZX461" s="477"/>
      <c r="WAA461" s="477"/>
      <c r="WAF461" s="477"/>
      <c r="WAI461" s="477"/>
      <c r="WAN461" s="477"/>
      <c r="WAQ461" s="477"/>
      <c r="WAV461" s="477"/>
      <c r="WAY461" s="477"/>
      <c r="WBD461" s="477"/>
      <c r="WBG461" s="477"/>
      <c r="WBL461" s="477"/>
      <c r="WBO461" s="477"/>
      <c r="WBT461" s="477"/>
      <c r="WBW461" s="477"/>
      <c r="WCB461" s="477"/>
      <c r="WCE461" s="477"/>
      <c r="WCJ461" s="477"/>
      <c r="WCM461" s="477"/>
      <c r="WCR461" s="477"/>
      <c r="WCU461" s="477"/>
      <c r="WCZ461" s="477"/>
      <c r="WDC461" s="477"/>
      <c r="WDH461" s="477"/>
      <c r="WDK461" s="477"/>
      <c r="WDP461" s="477"/>
      <c r="WDS461" s="477"/>
      <c r="WDX461" s="477"/>
      <c r="WEA461" s="477"/>
      <c r="WEF461" s="477"/>
      <c r="WEI461" s="477"/>
      <c r="WEN461" s="477"/>
      <c r="WEQ461" s="477"/>
      <c r="WEV461" s="477"/>
      <c r="WEY461" s="477"/>
      <c r="WFD461" s="477"/>
      <c r="WFG461" s="477"/>
      <c r="WFL461" s="477"/>
      <c r="WFO461" s="477"/>
      <c r="WFT461" s="477"/>
      <c r="WFW461" s="477"/>
      <c r="WGB461" s="477"/>
      <c r="WGE461" s="477"/>
      <c r="WGJ461" s="477"/>
      <c r="WGM461" s="477"/>
      <c r="WGR461" s="477"/>
      <c r="WGU461" s="477"/>
      <c r="WGZ461" s="477"/>
      <c r="WHC461" s="477"/>
      <c r="WHH461" s="477"/>
      <c r="WHK461" s="477"/>
      <c r="WHP461" s="477"/>
      <c r="WHS461" s="477"/>
      <c r="WHX461" s="477"/>
      <c r="WIA461" s="477"/>
      <c r="WIF461" s="477"/>
      <c r="WII461" s="477"/>
      <c r="WIN461" s="477"/>
      <c r="WIQ461" s="477"/>
      <c r="WIV461" s="477"/>
      <c r="WIY461" s="477"/>
      <c r="WJD461" s="477"/>
      <c r="WJG461" s="477"/>
      <c r="WJL461" s="477"/>
      <c r="WJO461" s="477"/>
      <c r="WJT461" s="477"/>
      <c r="WJW461" s="477"/>
      <c r="WKB461" s="477"/>
      <c r="WKE461" s="477"/>
      <c r="WKJ461" s="477"/>
      <c r="WKM461" s="477"/>
      <c r="WKR461" s="477"/>
      <c r="WKU461" s="477"/>
      <c r="WKZ461" s="477"/>
      <c r="WLC461" s="477"/>
      <c r="WLH461" s="477"/>
      <c r="WLK461" s="477"/>
      <c r="WLP461" s="477"/>
      <c r="WLS461" s="477"/>
      <c r="WLX461" s="477"/>
      <c r="WMA461" s="477"/>
      <c r="WMF461" s="477"/>
      <c r="WMI461" s="477"/>
      <c r="WMN461" s="477"/>
      <c r="WMQ461" s="477"/>
      <c r="WMV461" s="477"/>
      <c r="WMY461" s="477"/>
      <c r="WND461" s="477"/>
      <c r="WNG461" s="477"/>
      <c r="WNL461" s="477"/>
      <c r="WNO461" s="477"/>
      <c r="WNT461" s="477"/>
      <c r="WNW461" s="477"/>
      <c r="WOB461" s="477"/>
      <c r="WOE461" s="477"/>
      <c r="WOJ461" s="477"/>
      <c r="WOM461" s="477"/>
      <c r="WOR461" s="477"/>
      <c r="WOU461" s="477"/>
      <c r="WOZ461" s="477"/>
      <c r="WPC461" s="477"/>
      <c r="WPH461" s="477"/>
      <c r="WPK461" s="477"/>
      <c r="WPP461" s="477"/>
      <c r="WPS461" s="477"/>
      <c r="WPX461" s="477"/>
      <c r="WQA461" s="477"/>
      <c r="WQF461" s="477"/>
      <c r="WQI461" s="477"/>
      <c r="WQN461" s="477"/>
      <c r="WQQ461" s="477"/>
      <c r="WQV461" s="477"/>
      <c r="WQY461" s="477"/>
      <c r="WRD461" s="477"/>
      <c r="WRG461" s="477"/>
      <c r="WRL461" s="477"/>
      <c r="WRO461" s="477"/>
      <c r="WRT461" s="477"/>
      <c r="WRW461" s="477"/>
      <c r="WSB461" s="477"/>
      <c r="WSE461" s="477"/>
      <c r="WSJ461" s="477"/>
      <c r="WSM461" s="477"/>
      <c r="WSR461" s="477"/>
      <c r="WSU461" s="477"/>
      <c r="WSZ461" s="477"/>
      <c r="WTC461" s="477"/>
      <c r="WTH461" s="477"/>
      <c r="WTK461" s="477"/>
      <c r="WTP461" s="477"/>
      <c r="WTS461" s="477"/>
      <c r="WTX461" s="477"/>
      <c r="WUA461" s="477"/>
      <c r="WUF461" s="477"/>
      <c r="WUI461" s="477"/>
      <c r="WUN461" s="477"/>
      <c r="WUQ461" s="477"/>
      <c r="WUV461" s="477"/>
      <c r="WUY461" s="477"/>
      <c r="WVD461" s="477"/>
      <c r="WVG461" s="477"/>
      <c r="WVL461" s="477"/>
      <c r="WVO461" s="477"/>
      <c r="WVT461" s="477"/>
      <c r="WVW461" s="477"/>
      <c r="WWB461" s="477"/>
      <c r="WWE461" s="477"/>
      <c r="WWJ461" s="477"/>
      <c r="WWM461" s="477"/>
      <c r="WWR461" s="477"/>
      <c r="WWU461" s="477"/>
      <c r="WWZ461" s="477"/>
      <c r="WXC461" s="477"/>
      <c r="WXH461" s="477"/>
      <c r="WXK461" s="477"/>
      <c r="WXP461" s="477"/>
      <c r="WXS461" s="477"/>
      <c r="WXX461" s="477"/>
      <c r="WYA461" s="477"/>
      <c r="WYF461" s="477"/>
      <c r="WYI461" s="477"/>
      <c r="WYN461" s="477"/>
      <c r="WYQ461" s="477"/>
      <c r="WYV461" s="477"/>
      <c r="WYY461" s="477"/>
      <c r="WZD461" s="477"/>
      <c r="WZG461" s="477"/>
      <c r="WZL461" s="477"/>
      <c r="WZO461" s="477"/>
      <c r="WZT461" s="477"/>
      <c r="WZW461" s="477"/>
      <c r="XAB461" s="477"/>
      <c r="XAE461" s="477"/>
      <c r="XAJ461" s="477"/>
      <c r="XAM461" s="477"/>
      <c r="XAR461" s="477"/>
      <c r="XAU461" s="477"/>
      <c r="XAZ461" s="477"/>
      <c r="XBC461" s="477"/>
      <c r="XBH461" s="477"/>
      <c r="XBK461" s="477"/>
      <c r="XBP461" s="477"/>
      <c r="XBS461" s="477"/>
      <c r="XBX461" s="477"/>
      <c r="XCA461" s="477"/>
      <c r="XCF461" s="477"/>
      <c r="XCI461" s="477"/>
      <c r="XCN461" s="477"/>
      <c r="XCQ461" s="477"/>
      <c r="XCV461" s="477"/>
      <c r="XCY461" s="477"/>
      <c r="XDD461" s="477"/>
      <c r="XDG461" s="477"/>
      <c r="XDL461" s="477"/>
      <c r="XDO461" s="477"/>
      <c r="XDT461" s="477"/>
      <c r="XDW461" s="477"/>
      <c r="XEB461" s="477"/>
      <c r="XEE461" s="477"/>
      <c r="XEJ461" s="477"/>
      <c r="XEM461" s="477"/>
      <c r="XER461" s="477"/>
      <c r="XEU461" s="477"/>
      <c r="XEZ461" s="477"/>
      <c r="XFC461" s="477"/>
    </row>
    <row r="462" spans="1:1023 1028:2047 2052:3071 3076:4095 4100:5119 5124:6143 6148:7167 7172:8191 8196:9215 9220:10239 10244:11263 11268:12287 12292:13311 13316:14335 14340:15359 15364:16383" ht="45" x14ac:dyDescent="0.25">
      <c r="A462" s="35" t="str">
        <f>+'PAI 2025 GPS rempl2)'!A478</f>
        <v>111.3.1</v>
      </c>
      <c r="B462" s="60" t="str">
        <f>VLOOKUP(A462,'Dimensión 1 - Talento Humano '!$B$10:$B$41,1,0)</f>
        <v>111.3.1</v>
      </c>
      <c r="C462" s="158" t="s">
        <v>481</v>
      </c>
      <c r="D462" s="158">
        <v>2</v>
      </c>
      <c r="E462" s="158" t="s">
        <v>489</v>
      </c>
      <c r="F462" s="158" t="s">
        <v>505</v>
      </c>
      <c r="G462" s="158" t="s">
        <v>1795</v>
      </c>
      <c r="H462" s="158" t="s">
        <v>1795</v>
      </c>
      <c r="I462" s="158" t="s">
        <v>1795</v>
      </c>
      <c r="J462" s="158" t="s">
        <v>1795</v>
      </c>
      <c r="K462" s="158" t="s">
        <v>19</v>
      </c>
      <c r="L462" s="158" t="s">
        <v>19</v>
      </c>
      <c r="M462" s="158" t="s">
        <v>19</v>
      </c>
      <c r="N462" s="158" t="s">
        <v>486</v>
      </c>
      <c r="O462" s="158" t="s">
        <v>19</v>
      </c>
      <c r="P462" s="158" t="s">
        <v>69</v>
      </c>
      <c r="Q462" s="158">
        <v>50</v>
      </c>
      <c r="R462" s="158">
        <v>2</v>
      </c>
      <c r="S462" s="165" t="s">
        <v>487</v>
      </c>
      <c r="T462" s="165" t="s">
        <v>506</v>
      </c>
      <c r="U462" s="165">
        <v>45659</v>
      </c>
      <c r="V462" s="165">
        <v>45716</v>
      </c>
      <c r="W462" s="158" t="s">
        <v>507</v>
      </c>
      <c r="X462" s="359">
        <v>30</v>
      </c>
      <c r="Y462" s="158">
        <v>100</v>
      </c>
      <c r="Z462" s="158" t="s">
        <v>2646</v>
      </c>
      <c r="AA462" s="165">
        <v>45716</v>
      </c>
      <c r="AB462" s="158">
        <v>100</v>
      </c>
      <c r="AC462" s="158" t="s">
        <v>2647</v>
      </c>
      <c r="AD462" s="165">
        <v>45716</v>
      </c>
      <c r="AE462" s="158">
        <v>100</v>
      </c>
      <c r="AF462" s="158">
        <v>30</v>
      </c>
    </row>
    <row r="463" spans="1:1023 1028:2047 2052:3071 3076:4095 4100:5119 5124:6143 6148:7167 7172:8191 8196:9215 9220:10239 10244:11263 11268:12287 12292:13311 13316:14335 14340:15359 15364:16383" ht="60" x14ac:dyDescent="0.25">
      <c r="A463" s="35" t="str">
        <f>+'PAI 2025 GPS rempl2)'!A479</f>
        <v>111.3.2</v>
      </c>
      <c r="B463" s="60" t="str">
        <f>VLOOKUP(A463,'Dimensión 1 - Talento Humano '!$B$10:$B$41,1,0)</f>
        <v>111.3.2</v>
      </c>
      <c r="C463" s="158" t="s">
        <v>481</v>
      </c>
      <c r="D463" s="158">
        <v>2</v>
      </c>
      <c r="E463" s="158" t="s">
        <v>489</v>
      </c>
      <c r="F463" s="158" t="s">
        <v>508</v>
      </c>
      <c r="G463" s="158" t="s">
        <v>19</v>
      </c>
      <c r="H463" s="158" t="s">
        <v>1795</v>
      </c>
      <c r="I463" s="158" t="s">
        <v>1795</v>
      </c>
      <c r="J463" s="158" t="s">
        <v>1795</v>
      </c>
      <c r="K463" s="158" t="s">
        <v>19</v>
      </c>
      <c r="L463" s="158" t="s">
        <v>19</v>
      </c>
      <c r="M463" s="158" t="s">
        <v>19</v>
      </c>
      <c r="N463" s="158" t="s">
        <v>486</v>
      </c>
      <c r="O463" s="158" t="s">
        <v>19</v>
      </c>
      <c r="P463" s="158" t="s">
        <v>1796</v>
      </c>
      <c r="Q463" s="158">
        <v>25</v>
      </c>
      <c r="R463" s="158">
        <v>2</v>
      </c>
      <c r="S463" s="165" t="s">
        <v>487</v>
      </c>
      <c r="T463" s="165" t="s">
        <v>509</v>
      </c>
      <c r="U463" s="165">
        <v>45691</v>
      </c>
      <c r="V463" s="165">
        <v>46010</v>
      </c>
      <c r="W463" s="158" t="s">
        <v>504</v>
      </c>
      <c r="X463" s="359">
        <v>15</v>
      </c>
      <c r="Y463" s="158">
        <v>50</v>
      </c>
      <c r="Z463" s="158" t="s">
        <v>2648</v>
      </c>
      <c r="AA463" s="165"/>
      <c r="AB463" s="158">
        <v>50</v>
      </c>
      <c r="AC463" s="158" t="s">
        <v>2649</v>
      </c>
      <c r="AD463" s="165"/>
      <c r="AE463" s="158"/>
      <c r="AF463" s="158">
        <v>7.5</v>
      </c>
    </row>
    <row r="464" spans="1:1023 1028:2047 2052:3071 3076:4095 4100:5119 5124:6143 6148:7167 7172:8191 8196:9215 9220:10239 10244:11263 11268:12287 12292:13311 13316:14335 14340:15359 15364:16383" ht="34.5" customHeight="1" x14ac:dyDescent="0.25">
      <c r="A464" s="35" t="str">
        <f>+'PAI 2025 GPS rempl2)'!A480</f>
        <v>111.3.3</v>
      </c>
      <c r="B464" s="60" t="str">
        <f>VLOOKUP(A464,'Dimensión 1 - Talento Humano '!$B$10:$B$41,1,0)</f>
        <v>111.3.3</v>
      </c>
      <c r="C464" s="158" t="s">
        <v>481</v>
      </c>
      <c r="D464" s="158">
        <v>2</v>
      </c>
      <c r="E464" s="158" t="s">
        <v>489</v>
      </c>
      <c r="F464" s="158" t="s">
        <v>510</v>
      </c>
      <c r="G464" s="158" t="s">
        <v>19</v>
      </c>
      <c r="H464" s="158">
        <v>0</v>
      </c>
      <c r="I464" s="158">
        <v>0</v>
      </c>
      <c r="J464" s="158">
        <v>0</v>
      </c>
      <c r="K464" s="158" t="s">
        <v>19</v>
      </c>
      <c r="L464" s="158" t="s">
        <v>19</v>
      </c>
      <c r="M464" s="158" t="s">
        <v>19</v>
      </c>
      <c r="N464" s="158" t="s">
        <v>486</v>
      </c>
      <c r="O464" s="158" t="s">
        <v>19</v>
      </c>
      <c r="P464" s="158" t="s">
        <v>70</v>
      </c>
      <c r="Q464" s="158">
        <v>25</v>
      </c>
      <c r="R464" s="158">
        <v>2</v>
      </c>
      <c r="S464" s="165" t="s">
        <v>487</v>
      </c>
      <c r="T464" s="165" t="s">
        <v>511</v>
      </c>
      <c r="U464" s="165">
        <v>45811</v>
      </c>
      <c r="V464" s="165">
        <v>46010</v>
      </c>
      <c r="W464" s="158" t="s">
        <v>481</v>
      </c>
      <c r="X464" s="359">
        <v>15</v>
      </c>
      <c r="Y464" s="158">
        <v>0</v>
      </c>
      <c r="Z464" s="158">
        <v>0</v>
      </c>
      <c r="AA464" s="165"/>
      <c r="AB464" s="158">
        <v>0</v>
      </c>
      <c r="AC464" s="158">
        <v>0</v>
      </c>
      <c r="AD464" s="165"/>
      <c r="AE464" s="158"/>
      <c r="AF464" s="158">
        <v>0</v>
      </c>
    </row>
    <row r="465" spans="1:1023 1028:2047 2052:3071 3076:4095 4100:5119 5124:6143 6148:7167 7172:8191 8196:9215 9220:10239 10244:11263 11268:12287 12292:13311 13316:14335 14340:15359 15364:16383" ht="45" x14ac:dyDescent="0.25">
      <c r="A465" s="359" t="str">
        <f>+'PAI 2025 GPS rempl2)'!A481</f>
        <v>30.1</v>
      </c>
      <c r="B465" s="359" t="str">
        <f>VLOOKUP(A465,'Dimensión 4 - Evaluación de res'!$B$10:$B$14,1,0)</f>
        <v>30.1</v>
      </c>
      <c r="C465" s="360" t="s">
        <v>1087</v>
      </c>
      <c r="D465" s="359">
        <v>3</v>
      </c>
      <c r="E465" s="359" t="s">
        <v>482</v>
      </c>
      <c r="F465" s="360" t="s">
        <v>1088</v>
      </c>
      <c r="G465" s="359" t="s">
        <v>501</v>
      </c>
      <c r="H465" s="359" t="s">
        <v>1795</v>
      </c>
      <c r="I465" s="359" t="s">
        <v>1795</v>
      </c>
      <c r="J465" s="359" t="s">
        <v>1795</v>
      </c>
      <c r="K465" s="360" t="s">
        <v>19</v>
      </c>
      <c r="L465" s="359" t="s">
        <v>485</v>
      </c>
      <c r="M465" s="359" t="s">
        <v>20</v>
      </c>
      <c r="N465" s="360" t="s">
        <v>521</v>
      </c>
      <c r="O465" s="359">
        <v>0</v>
      </c>
      <c r="P465" s="359" t="s">
        <v>109</v>
      </c>
      <c r="Q465" s="359">
        <v>20</v>
      </c>
      <c r="R465" s="359">
        <v>1</v>
      </c>
      <c r="S465" s="360" t="s">
        <v>487</v>
      </c>
      <c r="T465" s="359" t="s">
        <v>1089</v>
      </c>
      <c r="U465" s="360">
        <v>45730</v>
      </c>
      <c r="V465" s="360">
        <v>46006</v>
      </c>
      <c r="W465" s="359" t="s">
        <v>1087</v>
      </c>
      <c r="X465" s="359">
        <v>20</v>
      </c>
      <c r="Y465" s="359">
        <v>0</v>
      </c>
      <c r="Z465" s="359">
        <v>0</v>
      </c>
      <c r="AA465" s="360"/>
      <c r="AB465" s="370">
        <v>0</v>
      </c>
      <c r="AC465" s="359">
        <v>0</v>
      </c>
      <c r="AD465" s="360"/>
      <c r="AE465" s="368"/>
      <c r="AF465" s="359">
        <v>0</v>
      </c>
      <c r="AH465" s="477"/>
      <c r="AK465" s="477"/>
      <c r="AR465" s="477"/>
      <c r="AU465" s="477"/>
      <c r="AZ465" s="477"/>
      <c r="BC465" s="477"/>
      <c r="BH465" s="477"/>
      <c r="BK465" s="477"/>
      <c r="BP465" s="477"/>
      <c r="BS465" s="477"/>
      <c r="BX465" s="477"/>
      <c r="CA465" s="477"/>
      <c r="CF465" s="477"/>
      <c r="CI465" s="477"/>
      <c r="CN465" s="477"/>
      <c r="CQ465" s="477"/>
      <c r="CV465" s="477"/>
      <c r="CY465" s="477"/>
      <c r="DD465" s="477"/>
      <c r="DG465" s="477"/>
      <c r="DL465" s="477"/>
      <c r="DO465" s="477"/>
      <c r="DT465" s="477"/>
      <c r="DW465" s="477"/>
      <c r="EB465" s="477"/>
      <c r="EE465" s="477"/>
      <c r="EJ465" s="477"/>
      <c r="EM465" s="477"/>
      <c r="ER465" s="477"/>
      <c r="EU465" s="477"/>
      <c r="EZ465" s="477"/>
      <c r="FC465" s="477"/>
      <c r="FH465" s="477"/>
      <c r="FK465" s="477"/>
      <c r="FP465" s="477"/>
      <c r="FS465" s="477"/>
      <c r="FX465" s="477"/>
      <c r="GA465" s="477"/>
      <c r="GF465" s="477"/>
      <c r="GI465" s="477"/>
      <c r="GN465" s="477"/>
      <c r="GQ465" s="477"/>
      <c r="GV465" s="477"/>
      <c r="GY465" s="477"/>
      <c r="HD465" s="477"/>
      <c r="HG465" s="477"/>
      <c r="HL465" s="477"/>
      <c r="HO465" s="477"/>
      <c r="HT465" s="477"/>
      <c r="HW465" s="477"/>
      <c r="IB465" s="477"/>
      <c r="IE465" s="477"/>
      <c r="IJ465" s="477"/>
      <c r="IM465" s="477"/>
      <c r="IR465" s="477"/>
      <c r="IU465" s="477"/>
      <c r="IZ465" s="477"/>
      <c r="JC465" s="477"/>
      <c r="JH465" s="477"/>
      <c r="JK465" s="477"/>
      <c r="JP465" s="477"/>
      <c r="JS465" s="477"/>
      <c r="JX465" s="477"/>
      <c r="KA465" s="477"/>
      <c r="KF465" s="477"/>
      <c r="KI465" s="477"/>
      <c r="KN465" s="477"/>
      <c r="KQ465" s="477"/>
      <c r="KV465" s="477"/>
      <c r="KY465" s="477"/>
      <c r="LD465" s="477"/>
      <c r="LG465" s="477"/>
      <c r="LL465" s="477"/>
      <c r="LO465" s="477"/>
      <c r="LT465" s="477"/>
      <c r="LW465" s="477"/>
      <c r="MB465" s="477"/>
      <c r="ME465" s="477"/>
      <c r="MJ465" s="477"/>
      <c r="MM465" s="477"/>
      <c r="MR465" s="477"/>
      <c r="MU465" s="477"/>
      <c r="MZ465" s="477"/>
      <c r="NC465" s="477"/>
      <c r="NH465" s="477"/>
      <c r="NK465" s="477"/>
      <c r="NP465" s="477"/>
      <c r="NS465" s="477"/>
      <c r="NX465" s="477"/>
      <c r="OA465" s="477"/>
      <c r="OF465" s="477"/>
      <c r="OI465" s="477"/>
      <c r="ON465" s="477"/>
      <c r="OQ465" s="477"/>
      <c r="OV465" s="477"/>
      <c r="OY465" s="477"/>
      <c r="PD465" s="477"/>
      <c r="PG465" s="477"/>
      <c r="PL465" s="477"/>
      <c r="PO465" s="477"/>
      <c r="PT465" s="477"/>
      <c r="PW465" s="477"/>
      <c r="QB465" s="477"/>
      <c r="QE465" s="477"/>
      <c r="QJ465" s="477"/>
      <c r="QM465" s="477"/>
      <c r="QR465" s="477"/>
      <c r="QU465" s="477"/>
      <c r="QZ465" s="477"/>
      <c r="RC465" s="477"/>
      <c r="RH465" s="477"/>
      <c r="RK465" s="477"/>
      <c r="RP465" s="477"/>
      <c r="RS465" s="477"/>
      <c r="RX465" s="477"/>
      <c r="SA465" s="477"/>
      <c r="SF465" s="477"/>
      <c r="SI465" s="477"/>
      <c r="SN465" s="477"/>
      <c r="SQ465" s="477"/>
      <c r="SV465" s="477"/>
      <c r="SY465" s="477"/>
      <c r="TD465" s="477"/>
      <c r="TG465" s="477"/>
      <c r="TL465" s="477"/>
      <c r="TO465" s="477"/>
      <c r="TT465" s="477"/>
      <c r="TW465" s="477"/>
      <c r="UB465" s="477"/>
      <c r="UE465" s="477"/>
      <c r="UJ465" s="477"/>
      <c r="UM465" s="477"/>
      <c r="UR465" s="477"/>
      <c r="UU465" s="477"/>
      <c r="UZ465" s="477"/>
      <c r="VC465" s="477"/>
      <c r="VH465" s="477"/>
      <c r="VK465" s="477"/>
      <c r="VP465" s="477"/>
      <c r="VS465" s="477"/>
      <c r="VX465" s="477"/>
      <c r="WA465" s="477"/>
      <c r="WF465" s="477"/>
      <c r="WI465" s="477"/>
      <c r="WN465" s="477"/>
      <c r="WQ465" s="477"/>
      <c r="WV465" s="477"/>
      <c r="WY465" s="477"/>
      <c r="XD465" s="477"/>
      <c r="XG465" s="477"/>
      <c r="XL465" s="477"/>
      <c r="XO465" s="477"/>
      <c r="XT465" s="477"/>
      <c r="XW465" s="477"/>
      <c r="YB465" s="477"/>
      <c r="YE465" s="477"/>
      <c r="YJ465" s="477"/>
      <c r="YM465" s="477"/>
      <c r="YR465" s="477"/>
      <c r="YU465" s="477"/>
      <c r="YZ465" s="477"/>
      <c r="ZC465" s="477"/>
      <c r="ZH465" s="477"/>
      <c r="ZK465" s="477"/>
      <c r="ZP465" s="477"/>
      <c r="ZS465" s="477"/>
      <c r="ZX465" s="477"/>
      <c r="AAA465" s="477"/>
      <c r="AAF465" s="477"/>
      <c r="AAI465" s="477"/>
      <c r="AAN465" s="477"/>
      <c r="AAQ465" s="477"/>
      <c r="AAV465" s="477"/>
      <c r="AAY465" s="477"/>
      <c r="ABD465" s="477"/>
      <c r="ABG465" s="477"/>
      <c r="ABL465" s="477"/>
      <c r="ABO465" s="477"/>
      <c r="ABT465" s="477"/>
      <c r="ABW465" s="477"/>
      <c r="ACB465" s="477"/>
      <c r="ACE465" s="477"/>
      <c r="ACJ465" s="477"/>
      <c r="ACM465" s="477"/>
      <c r="ACR465" s="477"/>
      <c r="ACU465" s="477"/>
      <c r="ACZ465" s="477"/>
      <c r="ADC465" s="477"/>
      <c r="ADH465" s="477"/>
      <c r="ADK465" s="477"/>
      <c r="ADP465" s="477"/>
      <c r="ADS465" s="477"/>
      <c r="ADX465" s="477"/>
      <c r="AEA465" s="477"/>
      <c r="AEF465" s="477"/>
      <c r="AEI465" s="477"/>
      <c r="AEN465" s="477"/>
      <c r="AEQ465" s="477"/>
      <c r="AEV465" s="477"/>
      <c r="AEY465" s="477"/>
      <c r="AFD465" s="477"/>
      <c r="AFG465" s="477"/>
      <c r="AFL465" s="477"/>
      <c r="AFO465" s="477"/>
      <c r="AFT465" s="477"/>
      <c r="AFW465" s="477"/>
      <c r="AGB465" s="477"/>
      <c r="AGE465" s="477"/>
      <c r="AGJ465" s="477"/>
      <c r="AGM465" s="477"/>
      <c r="AGR465" s="477"/>
      <c r="AGU465" s="477"/>
      <c r="AGZ465" s="477"/>
      <c r="AHC465" s="477"/>
      <c r="AHH465" s="477"/>
      <c r="AHK465" s="477"/>
      <c r="AHP465" s="477"/>
      <c r="AHS465" s="477"/>
      <c r="AHX465" s="477"/>
      <c r="AIA465" s="477"/>
      <c r="AIF465" s="477"/>
      <c r="AII465" s="477"/>
      <c r="AIN465" s="477"/>
      <c r="AIQ465" s="477"/>
      <c r="AIV465" s="477"/>
      <c r="AIY465" s="477"/>
      <c r="AJD465" s="477"/>
      <c r="AJG465" s="477"/>
      <c r="AJL465" s="477"/>
      <c r="AJO465" s="477"/>
      <c r="AJT465" s="477"/>
      <c r="AJW465" s="477"/>
      <c r="AKB465" s="477"/>
      <c r="AKE465" s="477"/>
      <c r="AKJ465" s="477"/>
      <c r="AKM465" s="477"/>
      <c r="AKR465" s="477"/>
      <c r="AKU465" s="477"/>
      <c r="AKZ465" s="477"/>
      <c r="ALC465" s="477"/>
      <c r="ALH465" s="477"/>
      <c r="ALK465" s="477"/>
      <c r="ALP465" s="477"/>
      <c r="ALS465" s="477"/>
      <c r="ALX465" s="477"/>
      <c r="AMA465" s="477"/>
      <c r="AMF465" s="477"/>
      <c r="AMI465" s="477"/>
      <c r="AMN465" s="477"/>
      <c r="AMQ465" s="477"/>
      <c r="AMV465" s="477"/>
      <c r="AMY465" s="477"/>
      <c r="AND465" s="477"/>
      <c r="ANG465" s="477"/>
      <c r="ANL465" s="477"/>
      <c r="ANO465" s="477"/>
      <c r="ANT465" s="477"/>
      <c r="ANW465" s="477"/>
      <c r="AOB465" s="477"/>
      <c r="AOE465" s="477"/>
      <c r="AOJ465" s="477"/>
      <c r="AOM465" s="477"/>
      <c r="AOR465" s="477"/>
      <c r="AOU465" s="477"/>
      <c r="AOZ465" s="477"/>
      <c r="APC465" s="477"/>
      <c r="APH465" s="477"/>
      <c r="APK465" s="477"/>
      <c r="APP465" s="477"/>
      <c r="APS465" s="477"/>
      <c r="APX465" s="477"/>
      <c r="AQA465" s="477"/>
      <c r="AQF465" s="477"/>
      <c r="AQI465" s="477"/>
      <c r="AQN465" s="477"/>
      <c r="AQQ465" s="477"/>
      <c r="AQV465" s="477"/>
      <c r="AQY465" s="477"/>
      <c r="ARD465" s="477"/>
      <c r="ARG465" s="477"/>
      <c r="ARL465" s="477"/>
      <c r="ARO465" s="477"/>
      <c r="ART465" s="477"/>
      <c r="ARW465" s="477"/>
      <c r="ASB465" s="477"/>
      <c r="ASE465" s="477"/>
      <c r="ASJ465" s="477"/>
      <c r="ASM465" s="477"/>
      <c r="ASR465" s="477"/>
      <c r="ASU465" s="477"/>
      <c r="ASZ465" s="477"/>
      <c r="ATC465" s="477"/>
      <c r="ATH465" s="477"/>
      <c r="ATK465" s="477"/>
      <c r="ATP465" s="477"/>
      <c r="ATS465" s="477"/>
      <c r="ATX465" s="477"/>
      <c r="AUA465" s="477"/>
      <c r="AUF465" s="477"/>
      <c r="AUI465" s="477"/>
      <c r="AUN465" s="477"/>
      <c r="AUQ465" s="477"/>
      <c r="AUV465" s="477"/>
      <c r="AUY465" s="477"/>
      <c r="AVD465" s="477"/>
      <c r="AVG465" s="477"/>
      <c r="AVL465" s="477"/>
      <c r="AVO465" s="477"/>
      <c r="AVT465" s="477"/>
      <c r="AVW465" s="477"/>
      <c r="AWB465" s="477"/>
      <c r="AWE465" s="477"/>
      <c r="AWJ465" s="477"/>
      <c r="AWM465" s="477"/>
      <c r="AWR465" s="477"/>
      <c r="AWU465" s="477"/>
      <c r="AWZ465" s="477"/>
      <c r="AXC465" s="477"/>
      <c r="AXH465" s="477"/>
      <c r="AXK465" s="477"/>
      <c r="AXP465" s="477"/>
      <c r="AXS465" s="477"/>
      <c r="AXX465" s="477"/>
      <c r="AYA465" s="477"/>
      <c r="AYF465" s="477"/>
      <c r="AYI465" s="477"/>
      <c r="AYN465" s="477"/>
      <c r="AYQ465" s="477"/>
      <c r="AYV465" s="477"/>
      <c r="AYY465" s="477"/>
      <c r="AZD465" s="477"/>
      <c r="AZG465" s="477"/>
      <c r="AZL465" s="477"/>
      <c r="AZO465" s="477"/>
      <c r="AZT465" s="477"/>
      <c r="AZW465" s="477"/>
      <c r="BAB465" s="477"/>
      <c r="BAE465" s="477"/>
      <c r="BAJ465" s="477"/>
      <c r="BAM465" s="477"/>
      <c r="BAR465" s="477"/>
      <c r="BAU465" s="477"/>
      <c r="BAZ465" s="477"/>
      <c r="BBC465" s="477"/>
      <c r="BBH465" s="477"/>
      <c r="BBK465" s="477"/>
      <c r="BBP465" s="477"/>
      <c r="BBS465" s="477"/>
      <c r="BBX465" s="477"/>
      <c r="BCA465" s="477"/>
      <c r="BCF465" s="477"/>
      <c r="BCI465" s="477"/>
      <c r="BCN465" s="477"/>
      <c r="BCQ465" s="477"/>
      <c r="BCV465" s="477"/>
      <c r="BCY465" s="477"/>
      <c r="BDD465" s="477"/>
      <c r="BDG465" s="477"/>
      <c r="BDL465" s="477"/>
      <c r="BDO465" s="477"/>
      <c r="BDT465" s="477"/>
      <c r="BDW465" s="477"/>
      <c r="BEB465" s="477"/>
      <c r="BEE465" s="477"/>
      <c r="BEJ465" s="477"/>
      <c r="BEM465" s="477"/>
      <c r="BER465" s="477"/>
      <c r="BEU465" s="477"/>
      <c r="BEZ465" s="477"/>
      <c r="BFC465" s="477"/>
      <c r="BFH465" s="477"/>
      <c r="BFK465" s="477"/>
      <c r="BFP465" s="477"/>
      <c r="BFS465" s="477"/>
      <c r="BFX465" s="477"/>
      <c r="BGA465" s="477"/>
      <c r="BGF465" s="477"/>
      <c r="BGI465" s="477"/>
      <c r="BGN465" s="477"/>
      <c r="BGQ465" s="477"/>
      <c r="BGV465" s="477"/>
      <c r="BGY465" s="477"/>
      <c r="BHD465" s="477"/>
      <c r="BHG465" s="477"/>
      <c r="BHL465" s="477"/>
      <c r="BHO465" s="477"/>
      <c r="BHT465" s="477"/>
      <c r="BHW465" s="477"/>
      <c r="BIB465" s="477"/>
      <c r="BIE465" s="477"/>
      <c r="BIJ465" s="477"/>
      <c r="BIM465" s="477"/>
      <c r="BIR465" s="477"/>
      <c r="BIU465" s="477"/>
      <c r="BIZ465" s="477"/>
      <c r="BJC465" s="477"/>
      <c r="BJH465" s="477"/>
      <c r="BJK465" s="477"/>
      <c r="BJP465" s="477"/>
      <c r="BJS465" s="477"/>
      <c r="BJX465" s="477"/>
      <c r="BKA465" s="477"/>
      <c r="BKF465" s="477"/>
      <c r="BKI465" s="477"/>
      <c r="BKN465" s="477"/>
      <c r="BKQ465" s="477"/>
      <c r="BKV465" s="477"/>
      <c r="BKY465" s="477"/>
      <c r="BLD465" s="477"/>
      <c r="BLG465" s="477"/>
      <c r="BLL465" s="477"/>
      <c r="BLO465" s="477"/>
      <c r="BLT465" s="477"/>
      <c r="BLW465" s="477"/>
      <c r="BMB465" s="477"/>
      <c r="BME465" s="477"/>
      <c r="BMJ465" s="477"/>
      <c r="BMM465" s="477"/>
      <c r="BMR465" s="477"/>
      <c r="BMU465" s="477"/>
      <c r="BMZ465" s="477"/>
      <c r="BNC465" s="477"/>
      <c r="BNH465" s="477"/>
      <c r="BNK465" s="477"/>
      <c r="BNP465" s="477"/>
      <c r="BNS465" s="477"/>
      <c r="BNX465" s="477"/>
      <c r="BOA465" s="477"/>
      <c r="BOF465" s="477"/>
      <c r="BOI465" s="477"/>
      <c r="BON465" s="477"/>
      <c r="BOQ465" s="477"/>
      <c r="BOV465" s="477"/>
      <c r="BOY465" s="477"/>
      <c r="BPD465" s="477"/>
      <c r="BPG465" s="477"/>
      <c r="BPL465" s="477"/>
      <c r="BPO465" s="477"/>
      <c r="BPT465" s="477"/>
      <c r="BPW465" s="477"/>
      <c r="BQB465" s="477"/>
      <c r="BQE465" s="477"/>
      <c r="BQJ465" s="477"/>
      <c r="BQM465" s="477"/>
      <c r="BQR465" s="477"/>
      <c r="BQU465" s="477"/>
      <c r="BQZ465" s="477"/>
      <c r="BRC465" s="477"/>
      <c r="BRH465" s="477"/>
      <c r="BRK465" s="477"/>
      <c r="BRP465" s="477"/>
      <c r="BRS465" s="477"/>
      <c r="BRX465" s="477"/>
      <c r="BSA465" s="477"/>
      <c r="BSF465" s="477"/>
      <c r="BSI465" s="477"/>
      <c r="BSN465" s="477"/>
      <c r="BSQ465" s="477"/>
      <c r="BSV465" s="477"/>
      <c r="BSY465" s="477"/>
      <c r="BTD465" s="477"/>
      <c r="BTG465" s="477"/>
      <c r="BTL465" s="477"/>
      <c r="BTO465" s="477"/>
      <c r="BTT465" s="477"/>
      <c r="BTW465" s="477"/>
      <c r="BUB465" s="477"/>
      <c r="BUE465" s="477"/>
      <c r="BUJ465" s="477"/>
      <c r="BUM465" s="477"/>
      <c r="BUR465" s="477"/>
      <c r="BUU465" s="477"/>
      <c r="BUZ465" s="477"/>
      <c r="BVC465" s="477"/>
      <c r="BVH465" s="477"/>
      <c r="BVK465" s="477"/>
      <c r="BVP465" s="477"/>
      <c r="BVS465" s="477"/>
      <c r="BVX465" s="477"/>
      <c r="BWA465" s="477"/>
      <c r="BWF465" s="477"/>
      <c r="BWI465" s="477"/>
      <c r="BWN465" s="477"/>
      <c r="BWQ465" s="477"/>
      <c r="BWV465" s="477"/>
      <c r="BWY465" s="477"/>
      <c r="BXD465" s="477"/>
      <c r="BXG465" s="477"/>
      <c r="BXL465" s="477"/>
      <c r="BXO465" s="477"/>
      <c r="BXT465" s="477"/>
      <c r="BXW465" s="477"/>
      <c r="BYB465" s="477"/>
      <c r="BYE465" s="477"/>
      <c r="BYJ465" s="477"/>
      <c r="BYM465" s="477"/>
      <c r="BYR465" s="477"/>
      <c r="BYU465" s="477"/>
      <c r="BYZ465" s="477"/>
      <c r="BZC465" s="477"/>
      <c r="BZH465" s="477"/>
      <c r="BZK465" s="477"/>
      <c r="BZP465" s="477"/>
      <c r="BZS465" s="477"/>
      <c r="BZX465" s="477"/>
      <c r="CAA465" s="477"/>
      <c r="CAF465" s="477"/>
      <c r="CAI465" s="477"/>
      <c r="CAN465" s="477"/>
      <c r="CAQ465" s="477"/>
      <c r="CAV465" s="477"/>
      <c r="CAY465" s="477"/>
      <c r="CBD465" s="477"/>
      <c r="CBG465" s="477"/>
      <c r="CBL465" s="477"/>
      <c r="CBO465" s="477"/>
      <c r="CBT465" s="477"/>
      <c r="CBW465" s="477"/>
      <c r="CCB465" s="477"/>
      <c r="CCE465" s="477"/>
      <c r="CCJ465" s="477"/>
      <c r="CCM465" s="477"/>
      <c r="CCR465" s="477"/>
      <c r="CCU465" s="477"/>
      <c r="CCZ465" s="477"/>
      <c r="CDC465" s="477"/>
      <c r="CDH465" s="477"/>
      <c r="CDK465" s="477"/>
      <c r="CDP465" s="477"/>
      <c r="CDS465" s="477"/>
      <c r="CDX465" s="477"/>
      <c r="CEA465" s="477"/>
      <c r="CEF465" s="477"/>
      <c r="CEI465" s="477"/>
      <c r="CEN465" s="477"/>
      <c r="CEQ465" s="477"/>
      <c r="CEV465" s="477"/>
      <c r="CEY465" s="477"/>
      <c r="CFD465" s="477"/>
      <c r="CFG465" s="477"/>
      <c r="CFL465" s="477"/>
      <c r="CFO465" s="477"/>
      <c r="CFT465" s="477"/>
      <c r="CFW465" s="477"/>
      <c r="CGB465" s="477"/>
      <c r="CGE465" s="477"/>
      <c r="CGJ465" s="477"/>
      <c r="CGM465" s="477"/>
      <c r="CGR465" s="477"/>
      <c r="CGU465" s="477"/>
      <c r="CGZ465" s="477"/>
      <c r="CHC465" s="477"/>
      <c r="CHH465" s="477"/>
      <c r="CHK465" s="477"/>
      <c r="CHP465" s="477"/>
      <c r="CHS465" s="477"/>
      <c r="CHX465" s="477"/>
      <c r="CIA465" s="477"/>
      <c r="CIF465" s="477"/>
      <c r="CII465" s="477"/>
      <c r="CIN465" s="477"/>
      <c r="CIQ465" s="477"/>
      <c r="CIV465" s="477"/>
      <c r="CIY465" s="477"/>
      <c r="CJD465" s="477"/>
      <c r="CJG465" s="477"/>
      <c r="CJL465" s="477"/>
      <c r="CJO465" s="477"/>
      <c r="CJT465" s="477"/>
      <c r="CJW465" s="477"/>
      <c r="CKB465" s="477"/>
      <c r="CKE465" s="477"/>
      <c r="CKJ465" s="477"/>
      <c r="CKM465" s="477"/>
      <c r="CKR465" s="477"/>
      <c r="CKU465" s="477"/>
      <c r="CKZ465" s="477"/>
      <c r="CLC465" s="477"/>
      <c r="CLH465" s="477"/>
      <c r="CLK465" s="477"/>
      <c r="CLP465" s="477"/>
      <c r="CLS465" s="477"/>
      <c r="CLX465" s="477"/>
      <c r="CMA465" s="477"/>
      <c r="CMF465" s="477"/>
      <c r="CMI465" s="477"/>
      <c r="CMN465" s="477"/>
      <c r="CMQ465" s="477"/>
      <c r="CMV465" s="477"/>
      <c r="CMY465" s="477"/>
      <c r="CND465" s="477"/>
      <c r="CNG465" s="477"/>
      <c r="CNL465" s="477"/>
      <c r="CNO465" s="477"/>
      <c r="CNT465" s="477"/>
      <c r="CNW465" s="477"/>
      <c r="COB465" s="477"/>
      <c r="COE465" s="477"/>
      <c r="COJ465" s="477"/>
      <c r="COM465" s="477"/>
      <c r="COR465" s="477"/>
      <c r="COU465" s="477"/>
      <c r="COZ465" s="477"/>
      <c r="CPC465" s="477"/>
      <c r="CPH465" s="477"/>
      <c r="CPK465" s="477"/>
      <c r="CPP465" s="477"/>
      <c r="CPS465" s="477"/>
      <c r="CPX465" s="477"/>
      <c r="CQA465" s="477"/>
      <c r="CQF465" s="477"/>
      <c r="CQI465" s="477"/>
      <c r="CQN465" s="477"/>
      <c r="CQQ465" s="477"/>
      <c r="CQV465" s="477"/>
      <c r="CQY465" s="477"/>
      <c r="CRD465" s="477"/>
      <c r="CRG465" s="477"/>
      <c r="CRL465" s="477"/>
      <c r="CRO465" s="477"/>
      <c r="CRT465" s="477"/>
      <c r="CRW465" s="477"/>
      <c r="CSB465" s="477"/>
      <c r="CSE465" s="477"/>
      <c r="CSJ465" s="477"/>
      <c r="CSM465" s="477"/>
      <c r="CSR465" s="477"/>
      <c r="CSU465" s="477"/>
      <c r="CSZ465" s="477"/>
      <c r="CTC465" s="477"/>
      <c r="CTH465" s="477"/>
      <c r="CTK465" s="477"/>
      <c r="CTP465" s="477"/>
      <c r="CTS465" s="477"/>
      <c r="CTX465" s="477"/>
      <c r="CUA465" s="477"/>
      <c r="CUF465" s="477"/>
      <c r="CUI465" s="477"/>
      <c r="CUN465" s="477"/>
      <c r="CUQ465" s="477"/>
      <c r="CUV465" s="477"/>
      <c r="CUY465" s="477"/>
      <c r="CVD465" s="477"/>
      <c r="CVG465" s="477"/>
      <c r="CVL465" s="477"/>
      <c r="CVO465" s="477"/>
      <c r="CVT465" s="477"/>
      <c r="CVW465" s="477"/>
      <c r="CWB465" s="477"/>
      <c r="CWE465" s="477"/>
      <c r="CWJ465" s="477"/>
      <c r="CWM465" s="477"/>
      <c r="CWR465" s="477"/>
      <c r="CWU465" s="477"/>
      <c r="CWZ465" s="477"/>
      <c r="CXC465" s="477"/>
      <c r="CXH465" s="477"/>
      <c r="CXK465" s="477"/>
      <c r="CXP465" s="477"/>
      <c r="CXS465" s="477"/>
      <c r="CXX465" s="477"/>
      <c r="CYA465" s="477"/>
      <c r="CYF465" s="477"/>
      <c r="CYI465" s="477"/>
      <c r="CYN465" s="477"/>
      <c r="CYQ465" s="477"/>
      <c r="CYV465" s="477"/>
      <c r="CYY465" s="477"/>
      <c r="CZD465" s="477"/>
      <c r="CZG465" s="477"/>
      <c r="CZL465" s="477"/>
      <c r="CZO465" s="477"/>
      <c r="CZT465" s="477"/>
      <c r="CZW465" s="477"/>
      <c r="DAB465" s="477"/>
      <c r="DAE465" s="477"/>
      <c r="DAJ465" s="477"/>
      <c r="DAM465" s="477"/>
      <c r="DAR465" s="477"/>
      <c r="DAU465" s="477"/>
      <c r="DAZ465" s="477"/>
      <c r="DBC465" s="477"/>
      <c r="DBH465" s="477"/>
      <c r="DBK465" s="477"/>
      <c r="DBP465" s="477"/>
      <c r="DBS465" s="477"/>
      <c r="DBX465" s="477"/>
      <c r="DCA465" s="477"/>
      <c r="DCF465" s="477"/>
      <c r="DCI465" s="477"/>
      <c r="DCN465" s="477"/>
      <c r="DCQ465" s="477"/>
      <c r="DCV465" s="477"/>
      <c r="DCY465" s="477"/>
      <c r="DDD465" s="477"/>
      <c r="DDG465" s="477"/>
      <c r="DDL465" s="477"/>
      <c r="DDO465" s="477"/>
      <c r="DDT465" s="477"/>
      <c r="DDW465" s="477"/>
      <c r="DEB465" s="477"/>
      <c r="DEE465" s="477"/>
      <c r="DEJ465" s="477"/>
      <c r="DEM465" s="477"/>
      <c r="DER465" s="477"/>
      <c r="DEU465" s="477"/>
      <c r="DEZ465" s="477"/>
      <c r="DFC465" s="477"/>
      <c r="DFH465" s="477"/>
      <c r="DFK465" s="477"/>
      <c r="DFP465" s="477"/>
      <c r="DFS465" s="477"/>
      <c r="DFX465" s="477"/>
      <c r="DGA465" s="477"/>
      <c r="DGF465" s="477"/>
      <c r="DGI465" s="477"/>
      <c r="DGN465" s="477"/>
      <c r="DGQ465" s="477"/>
      <c r="DGV465" s="477"/>
      <c r="DGY465" s="477"/>
      <c r="DHD465" s="477"/>
      <c r="DHG465" s="477"/>
      <c r="DHL465" s="477"/>
      <c r="DHO465" s="477"/>
      <c r="DHT465" s="477"/>
      <c r="DHW465" s="477"/>
      <c r="DIB465" s="477"/>
      <c r="DIE465" s="477"/>
      <c r="DIJ465" s="477"/>
      <c r="DIM465" s="477"/>
      <c r="DIR465" s="477"/>
      <c r="DIU465" s="477"/>
      <c r="DIZ465" s="477"/>
      <c r="DJC465" s="477"/>
      <c r="DJH465" s="477"/>
      <c r="DJK465" s="477"/>
      <c r="DJP465" s="477"/>
      <c r="DJS465" s="477"/>
      <c r="DJX465" s="477"/>
      <c r="DKA465" s="477"/>
      <c r="DKF465" s="477"/>
      <c r="DKI465" s="477"/>
      <c r="DKN465" s="477"/>
      <c r="DKQ465" s="477"/>
      <c r="DKV465" s="477"/>
      <c r="DKY465" s="477"/>
      <c r="DLD465" s="477"/>
      <c r="DLG465" s="477"/>
      <c r="DLL465" s="477"/>
      <c r="DLO465" s="477"/>
      <c r="DLT465" s="477"/>
      <c r="DLW465" s="477"/>
      <c r="DMB465" s="477"/>
      <c r="DME465" s="477"/>
      <c r="DMJ465" s="477"/>
      <c r="DMM465" s="477"/>
      <c r="DMR465" s="477"/>
      <c r="DMU465" s="477"/>
      <c r="DMZ465" s="477"/>
      <c r="DNC465" s="477"/>
      <c r="DNH465" s="477"/>
      <c r="DNK465" s="477"/>
      <c r="DNP465" s="477"/>
      <c r="DNS465" s="477"/>
      <c r="DNX465" s="477"/>
      <c r="DOA465" s="477"/>
      <c r="DOF465" s="477"/>
      <c r="DOI465" s="477"/>
      <c r="DON465" s="477"/>
      <c r="DOQ465" s="477"/>
      <c r="DOV465" s="477"/>
      <c r="DOY465" s="477"/>
      <c r="DPD465" s="477"/>
      <c r="DPG465" s="477"/>
      <c r="DPL465" s="477"/>
      <c r="DPO465" s="477"/>
      <c r="DPT465" s="477"/>
      <c r="DPW465" s="477"/>
      <c r="DQB465" s="477"/>
      <c r="DQE465" s="477"/>
      <c r="DQJ465" s="477"/>
      <c r="DQM465" s="477"/>
      <c r="DQR465" s="477"/>
      <c r="DQU465" s="477"/>
      <c r="DQZ465" s="477"/>
      <c r="DRC465" s="477"/>
      <c r="DRH465" s="477"/>
      <c r="DRK465" s="477"/>
      <c r="DRP465" s="477"/>
      <c r="DRS465" s="477"/>
      <c r="DRX465" s="477"/>
      <c r="DSA465" s="477"/>
      <c r="DSF465" s="477"/>
      <c r="DSI465" s="477"/>
      <c r="DSN465" s="477"/>
      <c r="DSQ465" s="477"/>
      <c r="DSV465" s="477"/>
      <c r="DSY465" s="477"/>
      <c r="DTD465" s="477"/>
      <c r="DTG465" s="477"/>
      <c r="DTL465" s="477"/>
      <c r="DTO465" s="477"/>
      <c r="DTT465" s="477"/>
      <c r="DTW465" s="477"/>
      <c r="DUB465" s="477"/>
      <c r="DUE465" s="477"/>
      <c r="DUJ465" s="477"/>
      <c r="DUM465" s="477"/>
      <c r="DUR465" s="477"/>
      <c r="DUU465" s="477"/>
      <c r="DUZ465" s="477"/>
      <c r="DVC465" s="477"/>
      <c r="DVH465" s="477"/>
      <c r="DVK465" s="477"/>
      <c r="DVP465" s="477"/>
      <c r="DVS465" s="477"/>
      <c r="DVX465" s="477"/>
      <c r="DWA465" s="477"/>
      <c r="DWF465" s="477"/>
      <c r="DWI465" s="477"/>
      <c r="DWN465" s="477"/>
      <c r="DWQ465" s="477"/>
      <c r="DWV465" s="477"/>
      <c r="DWY465" s="477"/>
      <c r="DXD465" s="477"/>
      <c r="DXG465" s="477"/>
      <c r="DXL465" s="477"/>
      <c r="DXO465" s="477"/>
      <c r="DXT465" s="477"/>
      <c r="DXW465" s="477"/>
      <c r="DYB465" s="477"/>
      <c r="DYE465" s="477"/>
      <c r="DYJ465" s="477"/>
      <c r="DYM465" s="477"/>
      <c r="DYR465" s="477"/>
      <c r="DYU465" s="477"/>
      <c r="DYZ465" s="477"/>
      <c r="DZC465" s="477"/>
      <c r="DZH465" s="477"/>
      <c r="DZK465" s="477"/>
      <c r="DZP465" s="477"/>
      <c r="DZS465" s="477"/>
      <c r="DZX465" s="477"/>
      <c r="EAA465" s="477"/>
      <c r="EAF465" s="477"/>
      <c r="EAI465" s="477"/>
      <c r="EAN465" s="477"/>
      <c r="EAQ465" s="477"/>
      <c r="EAV465" s="477"/>
      <c r="EAY465" s="477"/>
      <c r="EBD465" s="477"/>
      <c r="EBG465" s="477"/>
      <c r="EBL465" s="477"/>
      <c r="EBO465" s="477"/>
      <c r="EBT465" s="477"/>
      <c r="EBW465" s="477"/>
      <c r="ECB465" s="477"/>
      <c r="ECE465" s="477"/>
      <c r="ECJ465" s="477"/>
      <c r="ECM465" s="477"/>
      <c r="ECR465" s="477"/>
      <c r="ECU465" s="477"/>
      <c r="ECZ465" s="477"/>
      <c r="EDC465" s="477"/>
      <c r="EDH465" s="477"/>
      <c r="EDK465" s="477"/>
      <c r="EDP465" s="477"/>
      <c r="EDS465" s="477"/>
      <c r="EDX465" s="477"/>
      <c r="EEA465" s="477"/>
      <c r="EEF465" s="477"/>
      <c r="EEI465" s="477"/>
      <c r="EEN465" s="477"/>
      <c r="EEQ465" s="477"/>
      <c r="EEV465" s="477"/>
      <c r="EEY465" s="477"/>
      <c r="EFD465" s="477"/>
      <c r="EFG465" s="477"/>
      <c r="EFL465" s="477"/>
      <c r="EFO465" s="477"/>
      <c r="EFT465" s="477"/>
      <c r="EFW465" s="477"/>
      <c r="EGB465" s="477"/>
      <c r="EGE465" s="477"/>
      <c r="EGJ465" s="477"/>
      <c r="EGM465" s="477"/>
      <c r="EGR465" s="477"/>
      <c r="EGU465" s="477"/>
      <c r="EGZ465" s="477"/>
      <c r="EHC465" s="477"/>
      <c r="EHH465" s="477"/>
      <c r="EHK465" s="477"/>
      <c r="EHP465" s="477"/>
      <c r="EHS465" s="477"/>
      <c r="EHX465" s="477"/>
      <c r="EIA465" s="477"/>
      <c r="EIF465" s="477"/>
      <c r="EII465" s="477"/>
      <c r="EIN465" s="477"/>
      <c r="EIQ465" s="477"/>
      <c r="EIV465" s="477"/>
      <c r="EIY465" s="477"/>
      <c r="EJD465" s="477"/>
      <c r="EJG465" s="477"/>
      <c r="EJL465" s="477"/>
      <c r="EJO465" s="477"/>
      <c r="EJT465" s="477"/>
      <c r="EJW465" s="477"/>
      <c r="EKB465" s="477"/>
      <c r="EKE465" s="477"/>
      <c r="EKJ465" s="477"/>
      <c r="EKM465" s="477"/>
      <c r="EKR465" s="477"/>
      <c r="EKU465" s="477"/>
      <c r="EKZ465" s="477"/>
      <c r="ELC465" s="477"/>
      <c r="ELH465" s="477"/>
      <c r="ELK465" s="477"/>
      <c r="ELP465" s="477"/>
      <c r="ELS465" s="477"/>
      <c r="ELX465" s="477"/>
      <c r="EMA465" s="477"/>
      <c r="EMF465" s="477"/>
      <c r="EMI465" s="477"/>
      <c r="EMN465" s="477"/>
      <c r="EMQ465" s="477"/>
      <c r="EMV465" s="477"/>
      <c r="EMY465" s="477"/>
      <c r="END465" s="477"/>
      <c r="ENG465" s="477"/>
      <c r="ENL465" s="477"/>
      <c r="ENO465" s="477"/>
      <c r="ENT465" s="477"/>
      <c r="ENW465" s="477"/>
      <c r="EOB465" s="477"/>
      <c r="EOE465" s="477"/>
      <c r="EOJ465" s="477"/>
      <c r="EOM465" s="477"/>
      <c r="EOR465" s="477"/>
      <c r="EOU465" s="477"/>
      <c r="EOZ465" s="477"/>
      <c r="EPC465" s="477"/>
      <c r="EPH465" s="477"/>
      <c r="EPK465" s="477"/>
      <c r="EPP465" s="477"/>
      <c r="EPS465" s="477"/>
      <c r="EPX465" s="477"/>
      <c r="EQA465" s="477"/>
      <c r="EQF465" s="477"/>
      <c r="EQI465" s="477"/>
      <c r="EQN465" s="477"/>
      <c r="EQQ465" s="477"/>
      <c r="EQV465" s="477"/>
      <c r="EQY465" s="477"/>
      <c r="ERD465" s="477"/>
      <c r="ERG465" s="477"/>
      <c r="ERL465" s="477"/>
      <c r="ERO465" s="477"/>
      <c r="ERT465" s="477"/>
      <c r="ERW465" s="477"/>
      <c r="ESB465" s="477"/>
      <c r="ESE465" s="477"/>
      <c r="ESJ465" s="477"/>
      <c r="ESM465" s="477"/>
      <c r="ESR465" s="477"/>
      <c r="ESU465" s="477"/>
      <c r="ESZ465" s="477"/>
      <c r="ETC465" s="477"/>
      <c r="ETH465" s="477"/>
      <c r="ETK465" s="477"/>
      <c r="ETP465" s="477"/>
      <c r="ETS465" s="477"/>
      <c r="ETX465" s="477"/>
      <c r="EUA465" s="477"/>
      <c r="EUF465" s="477"/>
      <c r="EUI465" s="477"/>
      <c r="EUN465" s="477"/>
      <c r="EUQ465" s="477"/>
      <c r="EUV465" s="477"/>
      <c r="EUY465" s="477"/>
      <c r="EVD465" s="477"/>
      <c r="EVG465" s="477"/>
      <c r="EVL465" s="477"/>
      <c r="EVO465" s="477"/>
      <c r="EVT465" s="477"/>
      <c r="EVW465" s="477"/>
      <c r="EWB465" s="477"/>
      <c r="EWE465" s="477"/>
      <c r="EWJ465" s="477"/>
      <c r="EWM465" s="477"/>
      <c r="EWR465" s="477"/>
      <c r="EWU465" s="477"/>
      <c r="EWZ465" s="477"/>
      <c r="EXC465" s="477"/>
      <c r="EXH465" s="477"/>
      <c r="EXK465" s="477"/>
      <c r="EXP465" s="477"/>
      <c r="EXS465" s="477"/>
      <c r="EXX465" s="477"/>
      <c r="EYA465" s="477"/>
      <c r="EYF465" s="477"/>
      <c r="EYI465" s="477"/>
      <c r="EYN465" s="477"/>
      <c r="EYQ465" s="477"/>
      <c r="EYV465" s="477"/>
      <c r="EYY465" s="477"/>
      <c r="EZD465" s="477"/>
      <c r="EZG465" s="477"/>
      <c r="EZL465" s="477"/>
      <c r="EZO465" s="477"/>
      <c r="EZT465" s="477"/>
      <c r="EZW465" s="477"/>
      <c r="FAB465" s="477"/>
      <c r="FAE465" s="477"/>
      <c r="FAJ465" s="477"/>
      <c r="FAM465" s="477"/>
      <c r="FAR465" s="477"/>
      <c r="FAU465" s="477"/>
      <c r="FAZ465" s="477"/>
      <c r="FBC465" s="477"/>
      <c r="FBH465" s="477"/>
      <c r="FBK465" s="477"/>
      <c r="FBP465" s="477"/>
      <c r="FBS465" s="477"/>
      <c r="FBX465" s="477"/>
      <c r="FCA465" s="477"/>
      <c r="FCF465" s="477"/>
      <c r="FCI465" s="477"/>
      <c r="FCN465" s="477"/>
      <c r="FCQ465" s="477"/>
      <c r="FCV465" s="477"/>
      <c r="FCY465" s="477"/>
      <c r="FDD465" s="477"/>
      <c r="FDG465" s="477"/>
      <c r="FDL465" s="477"/>
      <c r="FDO465" s="477"/>
      <c r="FDT465" s="477"/>
      <c r="FDW465" s="477"/>
      <c r="FEB465" s="477"/>
      <c r="FEE465" s="477"/>
      <c r="FEJ465" s="477"/>
      <c r="FEM465" s="477"/>
      <c r="FER465" s="477"/>
      <c r="FEU465" s="477"/>
      <c r="FEZ465" s="477"/>
      <c r="FFC465" s="477"/>
      <c r="FFH465" s="477"/>
      <c r="FFK465" s="477"/>
      <c r="FFP465" s="477"/>
      <c r="FFS465" s="477"/>
      <c r="FFX465" s="477"/>
      <c r="FGA465" s="477"/>
      <c r="FGF465" s="477"/>
      <c r="FGI465" s="477"/>
      <c r="FGN465" s="477"/>
      <c r="FGQ465" s="477"/>
      <c r="FGV465" s="477"/>
      <c r="FGY465" s="477"/>
      <c r="FHD465" s="477"/>
      <c r="FHG465" s="477"/>
      <c r="FHL465" s="477"/>
      <c r="FHO465" s="477"/>
      <c r="FHT465" s="477"/>
      <c r="FHW465" s="477"/>
      <c r="FIB465" s="477"/>
      <c r="FIE465" s="477"/>
      <c r="FIJ465" s="477"/>
      <c r="FIM465" s="477"/>
      <c r="FIR465" s="477"/>
      <c r="FIU465" s="477"/>
      <c r="FIZ465" s="477"/>
      <c r="FJC465" s="477"/>
      <c r="FJH465" s="477"/>
      <c r="FJK465" s="477"/>
      <c r="FJP465" s="477"/>
      <c r="FJS465" s="477"/>
      <c r="FJX465" s="477"/>
      <c r="FKA465" s="477"/>
      <c r="FKF465" s="477"/>
      <c r="FKI465" s="477"/>
      <c r="FKN465" s="477"/>
      <c r="FKQ465" s="477"/>
      <c r="FKV465" s="477"/>
      <c r="FKY465" s="477"/>
      <c r="FLD465" s="477"/>
      <c r="FLG465" s="477"/>
      <c r="FLL465" s="477"/>
      <c r="FLO465" s="477"/>
      <c r="FLT465" s="477"/>
      <c r="FLW465" s="477"/>
      <c r="FMB465" s="477"/>
      <c r="FME465" s="477"/>
      <c r="FMJ465" s="477"/>
      <c r="FMM465" s="477"/>
      <c r="FMR465" s="477"/>
      <c r="FMU465" s="477"/>
      <c r="FMZ465" s="477"/>
      <c r="FNC465" s="477"/>
      <c r="FNH465" s="477"/>
      <c r="FNK465" s="477"/>
      <c r="FNP465" s="477"/>
      <c r="FNS465" s="477"/>
      <c r="FNX465" s="477"/>
      <c r="FOA465" s="477"/>
      <c r="FOF465" s="477"/>
      <c r="FOI465" s="477"/>
      <c r="FON465" s="477"/>
      <c r="FOQ465" s="477"/>
      <c r="FOV465" s="477"/>
      <c r="FOY465" s="477"/>
      <c r="FPD465" s="477"/>
      <c r="FPG465" s="477"/>
      <c r="FPL465" s="477"/>
      <c r="FPO465" s="477"/>
      <c r="FPT465" s="477"/>
      <c r="FPW465" s="477"/>
      <c r="FQB465" s="477"/>
      <c r="FQE465" s="477"/>
      <c r="FQJ465" s="477"/>
      <c r="FQM465" s="477"/>
      <c r="FQR465" s="477"/>
      <c r="FQU465" s="477"/>
      <c r="FQZ465" s="477"/>
      <c r="FRC465" s="477"/>
      <c r="FRH465" s="477"/>
      <c r="FRK465" s="477"/>
      <c r="FRP465" s="477"/>
      <c r="FRS465" s="477"/>
      <c r="FRX465" s="477"/>
      <c r="FSA465" s="477"/>
      <c r="FSF465" s="477"/>
      <c r="FSI465" s="477"/>
      <c r="FSN465" s="477"/>
      <c r="FSQ465" s="477"/>
      <c r="FSV465" s="477"/>
      <c r="FSY465" s="477"/>
      <c r="FTD465" s="477"/>
      <c r="FTG465" s="477"/>
      <c r="FTL465" s="477"/>
      <c r="FTO465" s="477"/>
      <c r="FTT465" s="477"/>
      <c r="FTW465" s="477"/>
      <c r="FUB465" s="477"/>
      <c r="FUE465" s="477"/>
      <c r="FUJ465" s="477"/>
      <c r="FUM465" s="477"/>
      <c r="FUR465" s="477"/>
      <c r="FUU465" s="477"/>
      <c r="FUZ465" s="477"/>
      <c r="FVC465" s="477"/>
      <c r="FVH465" s="477"/>
      <c r="FVK465" s="477"/>
      <c r="FVP465" s="477"/>
      <c r="FVS465" s="477"/>
      <c r="FVX465" s="477"/>
      <c r="FWA465" s="477"/>
      <c r="FWF465" s="477"/>
      <c r="FWI465" s="477"/>
      <c r="FWN465" s="477"/>
      <c r="FWQ465" s="477"/>
      <c r="FWV465" s="477"/>
      <c r="FWY465" s="477"/>
      <c r="FXD465" s="477"/>
      <c r="FXG465" s="477"/>
      <c r="FXL465" s="477"/>
      <c r="FXO465" s="477"/>
      <c r="FXT465" s="477"/>
      <c r="FXW465" s="477"/>
      <c r="FYB465" s="477"/>
      <c r="FYE465" s="477"/>
      <c r="FYJ465" s="477"/>
      <c r="FYM465" s="477"/>
      <c r="FYR465" s="477"/>
      <c r="FYU465" s="477"/>
      <c r="FYZ465" s="477"/>
      <c r="FZC465" s="477"/>
      <c r="FZH465" s="477"/>
      <c r="FZK465" s="477"/>
      <c r="FZP465" s="477"/>
      <c r="FZS465" s="477"/>
      <c r="FZX465" s="477"/>
      <c r="GAA465" s="477"/>
      <c r="GAF465" s="477"/>
      <c r="GAI465" s="477"/>
      <c r="GAN465" s="477"/>
      <c r="GAQ465" s="477"/>
      <c r="GAV465" s="477"/>
      <c r="GAY465" s="477"/>
      <c r="GBD465" s="477"/>
      <c r="GBG465" s="477"/>
      <c r="GBL465" s="477"/>
      <c r="GBO465" s="477"/>
      <c r="GBT465" s="477"/>
      <c r="GBW465" s="477"/>
      <c r="GCB465" s="477"/>
      <c r="GCE465" s="477"/>
      <c r="GCJ465" s="477"/>
      <c r="GCM465" s="477"/>
      <c r="GCR465" s="477"/>
      <c r="GCU465" s="477"/>
      <c r="GCZ465" s="477"/>
      <c r="GDC465" s="477"/>
      <c r="GDH465" s="477"/>
      <c r="GDK465" s="477"/>
      <c r="GDP465" s="477"/>
      <c r="GDS465" s="477"/>
      <c r="GDX465" s="477"/>
      <c r="GEA465" s="477"/>
      <c r="GEF465" s="477"/>
      <c r="GEI465" s="477"/>
      <c r="GEN465" s="477"/>
      <c r="GEQ465" s="477"/>
      <c r="GEV465" s="477"/>
      <c r="GEY465" s="477"/>
      <c r="GFD465" s="477"/>
      <c r="GFG465" s="477"/>
      <c r="GFL465" s="477"/>
      <c r="GFO465" s="477"/>
      <c r="GFT465" s="477"/>
      <c r="GFW465" s="477"/>
      <c r="GGB465" s="477"/>
      <c r="GGE465" s="477"/>
      <c r="GGJ465" s="477"/>
      <c r="GGM465" s="477"/>
      <c r="GGR465" s="477"/>
      <c r="GGU465" s="477"/>
      <c r="GGZ465" s="477"/>
      <c r="GHC465" s="477"/>
      <c r="GHH465" s="477"/>
      <c r="GHK465" s="477"/>
      <c r="GHP465" s="477"/>
      <c r="GHS465" s="477"/>
      <c r="GHX465" s="477"/>
      <c r="GIA465" s="477"/>
      <c r="GIF465" s="477"/>
      <c r="GII465" s="477"/>
      <c r="GIN465" s="477"/>
      <c r="GIQ465" s="477"/>
      <c r="GIV465" s="477"/>
      <c r="GIY465" s="477"/>
      <c r="GJD465" s="477"/>
      <c r="GJG465" s="477"/>
      <c r="GJL465" s="477"/>
      <c r="GJO465" s="477"/>
      <c r="GJT465" s="477"/>
      <c r="GJW465" s="477"/>
      <c r="GKB465" s="477"/>
      <c r="GKE465" s="477"/>
      <c r="GKJ465" s="477"/>
      <c r="GKM465" s="477"/>
      <c r="GKR465" s="477"/>
      <c r="GKU465" s="477"/>
      <c r="GKZ465" s="477"/>
      <c r="GLC465" s="477"/>
      <c r="GLH465" s="477"/>
      <c r="GLK465" s="477"/>
      <c r="GLP465" s="477"/>
      <c r="GLS465" s="477"/>
      <c r="GLX465" s="477"/>
      <c r="GMA465" s="477"/>
      <c r="GMF465" s="477"/>
      <c r="GMI465" s="477"/>
      <c r="GMN465" s="477"/>
      <c r="GMQ465" s="477"/>
      <c r="GMV465" s="477"/>
      <c r="GMY465" s="477"/>
      <c r="GND465" s="477"/>
      <c r="GNG465" s="477"/>
      <c r="GNL465" s="477"/>
      <c r="GNO465" s="477"/>
      <c r="GNT465" s="477"/>
      <c r="GNW465" s="477"/>
      <c r="GOB465" s="477"/>
      <c r="GOE465" s="477"/>
      <c r="GOJ465" s="477"/>
      <c r="GOM465" s="477"/>
      <c r="GOR465" s="477"/>
      <c r="GOU465" s="477"/>
      <c r="GOZ465" s="477"/>
      <c r="GPC465" s="477"/>
      <c r="GPH465" s="477"/>
      <c r="GPK465" s="477"/>
      <c r="GPP465" s="477"/>
      <c r="GPS465" s="477"/>
      <c r="GPX465" s="477"/>
      <c r="GQA465" s="477"/>
      <c r="GQF465" s="477"/>
      <c r="GQI465" s="477"/>
      <c r="GQN465" s="477"/>
      <c r="GQQ465" s="477"/>
      <c r="GQV465" s="477"/>
      <c r="GQY465" s="477"/>
      <c r="GRD465" s="477"/>
      <c r="GRG465" s="477"/>
      <c r="GRL465" s="477"/>
      <c r="GRO465" s="477"/>
      <c r="GRT465" s="477"/>
      <c r="GRW465" s="477"/>
      <c r="GSB465" s="477"/>
      <c r="GSE465" s="477"/>
      <c r="GSJ465" s="477"/>
      <c r="GSM465" s="477"/>
      <c r="GSR465" s="477"/>
      <c r="GSU465" s="477"/>
      <c r="GSZ465" s="477"/>
      <c r="GTC465" s="477"/>
      <c r="GTH465" s="477"/>
      <c r="GTK465" s="477"/>
      <c r="GTP465" s="477"/>
      <c r="GTS465" s="477"/>
      <c r="GTX465" s="477"/>
      <c r="GUA465" s="477"/>
      <c r="GUF465" s="477"/>
      <c r="GUI465" s="477"/>
      <c r="GUN465" s="477"/>
      <c r="GUQ465" s="477"/>
      <c r="GUV465" s="477"/>
      <c r="GUY465" s="477"/>
      <c r="GVD465" s="477"/>
      <c r="GVG465" s="477"/>
      <c r="GVL465" s="477"/>
      <c r="GVO465" s="477"/>
      <c r="GVT465" s="477"/>
      <c r="GVW465" s="477"/>
      <c r="GWB465" s="477"/>
      <c r="GWE465" s="477"/>
      <c r="GWJ465" s="477"/>
      <c r="GWM465" s="477"/>
      <c r="GWR465" s="477"/>
      <c r="GWU465" s="477"/>
      <c r="GWZ465" s="477"/>
      <c r="GXC465" s="477"/>
      <c r="GXH465" s="477"/>
      <c r="GXK465" s="477"/>
      <c r="GXP465" s="477"/>
      <c r="GXS465" s="477"/>
      <c r="GXX465" s="477"/>
      <c r="GYA465" s="477"/>
      <c r="GYF465" s="477"/>
      <c r="GYI465" s="477"/>
      <c r="GYN465" s="477"/>
      <c r="GYQ465" s="477"/>
      <c r="GYV465" s="477"/>
      <c r="GYY465" s="477"/>
      <c r="GZD465" s="477"/>
      <c r="GZG465" s="477"/>
      <c r="GZL465" s="477"/>
      <c r="GZO465" s="477"/>
      <c r="GZT465" s="477"/>
      <c r="GZW465" s="477"/>
      <c r="HAB465" s="477"/>
      <c r="HAE465" s="477"/>
      <c r="HAJ465" s="477"/>
      <c r="HAM465" s="477"/>
      <c r="HAR465" s="477"/>
      <c r="HAU465" s="477"/>
      <c r="HAZ465" s="477"/>
      <c r="HBC465" s="477"/>
      <c r="HBH465" s="477"/>
      <c r="HBK465" s="477"/>
      <c r="HBP465" s="477"/>
      <c r="HBS465" s="477"/>
      <c r="HBX465" s="477"/>
      <c r="HCA465" s="477"/>
      <c r="HCF465" s="477"/>
      <c r="HCI465" s="477"/>
      <c r="HCN465" s="477"/>
      <c r="HCQ465" s="477"/>
      <c r="HCV465" s="477"/>
      <c r="HCY465" s="477"/>
      <c r="HDD465" s="477"/>
      <c r="HDG465" s="477"/>
      <c r="HDL465" s="477"/>
      <c r="HDO465" s="477"/>
      <c r="HDT465" s="477"/>
      <c r="HDW465" s="477"/>
      <c r="HEB465" s="477"/>
      <c r="HEE465" s="477"/>
      <c r="HEJ465" s="477"/>
      <c r="HEM465" s="477"/>
      <c r="HER465" s="477"/>
      <c r="HEU465" s="477"/>
      <c r="HEZ465" s="477"/>
      <c r="HFC465" s="477"/>
      <c r="HFH465" s="477"/>
      <c r="HFK465" s="477"/>
      <c r="HFP465" s="477"/>
      <c r="HFS465" s="477"/>
      <c r="HFX465" s="477"/>
      <c r="HGA465" s="477"/>
      <c r="HGF465" s="477"/>
      <c r="HGI465" s="477"/>
      <c r="HGN465" s="477"/>
      <c r="HGQ465" s="477"/>
      <c r="HGV465" s="477"/>
      <c r="HGY465" s="477"/>
      <c r="HHD465" s="477"/>
      <c r="HHG465" s="477"/>
      <c r="HHL465" s="477"/>
      <c r="HHO465" s="477"/>
      <c r="HHT465" s="477"/>
      <c r="HHW465" s="477"/>
      <c r="HIB465" s="477"/>
      <c r="HIE465" s="477"/>
      <c r="HIJ465" s="477"/>
      <c r="HIM465" s="477"/>
      <c r="HIR465" s="477"/>
      <c r="HIU465" s="477"/>
      <c r="HIZ465" s="477"/>
      <c r="HJC465" s="477"/>
      <c r="HJH465" s="477"/>
      <c r="HJK465" s="477"/>
      <c r="HJP465" s="477"/>
      <c r="HJS465" s="477"/>
      <c r="HJX465" s="477"/>
      <c r="HKA465" s="477"/>
      <c r="HKF465" s="477"/>
      <c r="HKI465" s="477"/>
      <c r="HKN465" s="477"/>
      <c r="HKQ465" s="477"/>
      <c r="HKV465" s="477"/>
      <c r="HKY465" s="477"/>
      <c r="HLD465" s="477"/>
      <c r="HLG465" s="477"/>
      <c r="HLL465" s="477"/>
      <c r="HLO465" s="477"/>
      <c r="HLT465" s="477"/>
      <c r="HLW465" s="477"/>
      <c r="HMB465" s="477"/>
      <c r="HME465" s="477"/>
      <c r="HMJ465" s="477"/>
      <c r="HMM465" s="477"/>
      <c r="HMR465" s="477"/>
      <c r="HMU465" s="477"/>
      <c r="HMZ465" s="477"/>
      <c r="HNC465" s="477"/>
      <c r="HNH465" s="477"/>
      <c r="HNK465" s="477"/>
      <c r="HNP465" s="477"/>
      <c r="HNS465" s="477"/>
      <c r="HNX465" s="477"/>
      <c r="HOA465" s="477"/>
      <c r="HOF465" s="477"/>
      <c r="HOI465" s="477"/>
      <c r="HON465" s="477"/>
      <c r="HOQ465" s="477"/>
      <c r="HOV465" s="477"/>
      <c r="HOY465" s="477"/>
      <c r="HPD465" s="477"/>
      <c r="HPG465" s="477"/>
      <c r="HPL465" s="477"/>
      <c r="HPO465" s="477"/>
      <c r="HPT465" s="477"/>
      <c r="HPW465" s="477"/>
      <c r="HQB465" s="477"/>
      <c r="HQE465" s="477"/>
      <c r="HQJ465" s="477"/>
      <c r="HQM465" s="477"/>
      <c r="HQR465" s="477"/>
      <c r="HQU465" s="477"/>
      <c r="HQZ465" s="477"/>
      <c r="HRC465" s="477"/>
      <c r="HRH465" s="477"/>
      <c r="HRK465" s="477"/>
      <c r="HRP465" s="477"/>
      <c r="HRS465" s="477"/>
      <c r="HRX465" s="477"/>
      <c r="HSA465" s="477"/>
      <c r="HSF465" s="477"/>
      <c r="HSI465" s="477"/>
      <c r="HSN465" s="477"/>
      <c r="HSQ465" s="477"/>
      <c r="HSV465" s="477"/>
      <c r="HSY465" s="477"/>
      <c r="HTD465" s="477"/>
      <c r="HTG465" s="477"/>
      <c r="HTL465" s="477"/>
      <c r="HTO465" s="477"/>
      <c r="HTT465" s="477"/>
      <c r="HTW465" s="477"/>
      <c r="HUB465" s="477"/>
      <c r="HUE465" s="477"/>
      <c r="HUJ465" s="477"/>
      <c r="HUM465" s="477"/>
      <c r="HUR465" s="477"/>
      <c r="HUU465" s="477"/>
      <c r="HUZ465" s="477"/>
      <c r="HVC465" s="477"/>
      <c r="HVH465" s="477"/>
      <c r="HVK465" s="477"/>
      <c r="HVP465" s="477"/>
      <c r="HVS465" s="477"/>
      <c r="HVX465" s="477"/>
      <c r="HWA465" s="477"/>
      <c r="HWF465" s="477"/>
      <c r="HWI465" s="477"/>
      <c r="HWN465" s="477"/>
      <c r="HWQ465" s="477"/>
      <c r="HWV465" s="477"/>
      <c r="HWY465" s="477"/>
      <c r="HXD465" s="477"/>
      <c r="HXG465" s="477"/>
      <c r="HXL465" s="477"/>
      <c r="HXO465" s="477"/>
      <c r="HXT465" s="477"/>
      <c r="HXW465" s="477"/>
      <c r="HYB465" s="477"/>
      <c r="HYE465" s="477"/>
      <c r="HYJ465" s="477"/>
      <c r="HYM465" s="477"/>
      <c r="HYR465" s="477"/>
      <c r="HYU465" s="477"/>
      <c r="HYZ465" s="477"/>
      <c r="HZC465" s="477"/>
      <c r="HZH465" s="477"/>
      <c r="HZK465" s="477"/>
      <c r="HZP465" s="477"/>
      <c r="HZS465" s="477"/>
      <c r="HZX465" s="477"/>
      <c r="IAA465" s="477"/>
      <c r="IAF465" s="477"/>
      <c r="IAI465" s="477"/>
      <c r="IAN465" s="477"/>
      <c r="IAQ465" s="477"/>
      <c r="IAV465" s="477"/>
      <c r="IAY465" s="477"/>
      <c r="IBD465" s="477"/>
      <c r="IBG465" s="477"/>
      <c r="IBL465" s="477"/>
      <c r="IBO465" s="477"/>
      <c r="IBT465" s="477"/>
      <c r="IBW465" s="477"/>
      <c r="ICB465" s="477"/>
      <c r="ICE465" s="477"/>
      <c r="ICJ465" s="477"/>
      <c r="ICM465" s="477"/>
      <c r="ICR465" s="477"/>
      <c r="ICU465" s="477"/>
      <c r="ICZ465" s="477"/>
      <c r="IDC465" s="477"/>
      <c r="IDH465" s="477"/>
      <c r="IDK465" s="477"/>
      <c r="IDP465" s="477"/>
      <c r="IDS465" s="477"/>
      <c r="IDX465" s="477"/>
      <c r="IEA465" s="477"/>
      <c r="IEF465" s="477"/>
      <c r="IEI465" s="477"/>
      <c r="IEN465" s="477"/>
      <c r="IEQ465" s="477"/>
      <c r="IEV465" s="477"/>
      <c r="IEY465" s="477"/>
      <c r="IFD465" s="477"/>
      <c r="IFG465" s="477"/>
      <c r="IFL465" s="477"/>
      <c r="IFO465" s="477"/>
      <c r="IFT465" s="477"/>
      <c r="IFW465" s="477"/>
      <c r="IGB465" s="477"/>
      <c r="IGE465" s="477"/>
      <c r="IGJ465" s="477"/>
      <c r="IGM465" s="477"/>
      <c r="IGR465" s="477"/>
      <c r="IGU465" s="477"/>
      <c r="IGZ465" s="477"/>
      <c r="IHC465" s="477"/>
      <c r="IHH465" s="477"/>
      <c r="IHK465" s="477"/>
      <c r="IHP465" s="477"/>
      <c r="IHS465" s="477"/>
      <c r="IHX465" s="477"/>
      <c r="IIA465" s="477"/>
      <c r="IIF465" s="477"/>
      <c r="III465" s="477"/>
      <c r="IIN465" s="477"/>
      <c r="IIQ465" s="477"/>
      <c r="IIV465" s="477"/>
      <c r="IIY465" s="477"/>
      <c r="IJD465" s="477"/>
      <c r="IJG465" s="477"/>
      <c r="IJL465" s="477"/>
      <c r="IJO465" s="477"/>
      <c r="IJT465" s="477"/>
      <c r="IJW465" s="477"/>
      <c r="IKB465" s="477"/>
      <c r="IKE465" s="477"/>
      <c r="IKJ465" s="477"/>
      <c r="IKM465" s="477"/>
      <c r="IKR465" s="477"/>
      <c r="IKU465" s="477"/>
      <c r="IKZ465" s="477"/>
      <c r="ILC465" s="477"/>
      <c r="ILH465" s="477"/>
      <c r="ILK465" s="477"/>
      <c r="ILP465" s="477"/>
      <c r="ILS465" s="477"/>
      <c r="ILX465" s="477"/>
      <c r="IMA465" s="477"/>
      <c r="IMF465" s="477"/>
      <c r="IMI465" s="477"/>
      <c r="IMN465" s="477"/>
      <c r="IMQ465" s="477"/>
      <c r="IMV465" s="477"/>
      <c r="IMY465" s="477"/>
      <c r="IND465" s="477"/>
      <c r="ING465" s="477"/>
      <c r="INL465" s="477"/>
      <c r="INO465" s="477"/>
      <c r="INT465" s="477"/>
      <c r="INW465" s="477"/>
      <c r="IOB465" s="477"/>
      <c r="IOE465" s="477"/>
      <c r="IOJ465" s="477"/>
      <c r="IOM465" s="477"/>
      <c r="IOR465" s="477"/>
      <c r="IOU465" s="477"/>
      <c r="IOZ465" s="477"/>
      <c r="IPC465" s="477"/>
      <c r="IPH465" s="477"/>
      <c r="IPK465" s="477"/>
      <c r="IPP465" s="477"/>
      <c r="IPS465" s="477"/>
      <c r="IPX465" s="477"/>
      <c r="IQA465" s="477"/>
      <c r="IQF465" s="477"/>
      <c r="IQI465" s="477"/>
      <c r="IQN465" s="477"/>
      <c r="IQQ465" s="477"/>
      <c r="IQV465" s="477"/>
      <c r="IQY465" s="477"/>
      <c r="IRD465" s="477"/>
      <c r="IRG465" s="477"/>
      <c r="IRL465" s="477"/>
      <c r="IRO465" s="477"/>
      <c r="IRT465" s="477"/>
      <c r="IRW465" s="477"/>
      <c r="ISB465" s="477"/>
      <c r="ISE465" s="477"/>
      <c r="ISJ465" s="477"/>
      <c r="ISM465" s="477"/>
      <c r="ISR465" s="477"/>
      <c r="ISU465" s="477"/>
      <c r="ISZ465" s="477"/>
      <c r="ITC465" s="477"/>
      <c r="ITH465" s="477"/>
      <c r="ITK465" s="477"/>
      <c r="ITP465" s="477"/>
      <c r="ITS465" s="477"/>
      <c r="ITX465" s="477"/>
      <c r="IUA465" s="477"/>
      <c r="IUF465" s="477"/>
      <c r="IUI465" s="477"/>
      <c r="IUN465" s="477"/>
      <c r="IUQ465" s="477"/>
      <c r="IUV465" s="477"/>
      <c r="IUY465" s="477"/>
      <c r="IVD465" s="477"/>
      <c r="IVG465" s="477"/>
      <c r="IVL465" s="477"/>
      <c r="IVO465" s="477"/>
      <c r="IVT465" s="477"/>
      <c r="IVW465" s="477"/>
      <c r="IWB465" s="477"/>
      <c r="IWE465" s="477"/>
      <c r="IWJ465" s="477"/>
      <c r="IWM465" s="477"/>
      <c r="IWR465" s="477"/>
      <c r="IWU465" s="477"/>
      <c r="IWZ465" s="477"/>
      <c r="IXC465" s="477"/>
      <c r="IXH465" s="477"/>
      <c r="IXK465" s="477"/>
      <c r="IXP465" s="477"/>
      <c r="IXS465" s="477"/>
      <c r="IXX465" s="477"/>
      <c r="IYA465" s="477"/>
      <c r="IYF465" s="477"/>
      <c r="IYI465" s="477"/>
      <c r="IYN465" s="477"/>
      <c r="IYQ465" s="477"/>
      <c r="IYV465" s="477"/>
      <c r="IYY465" s="477"/>
      <c r="IZD465" s="477"/>
      <c r="IZG465" s="477"/>
      <c r="IZL465" s="477"/>
      <c r="IZO465" s="477"/>
      <c r="IZT465" s="477"/>
      <c r="IZW465" s="477"/>
      <c r="JAB465" s="477"/>
      <c r="JAE465" s="477"/>
      <c r="JAJ465" s="477"/>
      <c r="JAM465" s="477"/>
      <c r="JAR465" s="477"/>
      <c r="JAU465" s="477"/>
      <c r="JAZ465" s="477"/>
      <c r="JBC465" s="477"/>
      <c r="JBH465" s="477"/>
      <c r="JBK465" s="477"/>
      <c r="JBP465" s="477"/>
      <c r="JBS465" s="477"/>
      <c r="JBX465" s="477"/>
      <c r="JCA465" s="477"/>
      <c r="JCF465" s="477"/>
      <c r="JCI465" s="477"/>
      <c r="JCN465" s="477"/>
      <c r="JCQ465" s="477"/>
      <c r="JCV465" s="477"/>
      <c r="JCY465" s="477"/>
      <c r="JDD465" s="477"/>
      <c r="JDG465" s="477"/>
      <c r="JDL465" s="477"/>
      <c r="JDO465" s="477"/>
      <c r="JDT465" s="477"/>
      <c r="JDW465" s="477"/>
      <c r="JEB465" s="477"/>
      <c r="JEE465" s="477"/>
      <c r="JEJ465" s="477"/>
      <c r="JEM465" s="477"/>
      <c r="JER465" s="477"/>
      <c r="JEU465" s="477"/>
      <c r="JEZ465" s="477"/>
      <c r="JFC465" s="477"/>
      <c r="JFH465" s="477"/>
      <c r="JFK465" s="477"/>
      <c r="JFP465" s="477"/>
      <c r="JFS465" s="477"/>
      <c r="JFX465" s="477"/>
      <c r="JGA465" s="477"/>
      <c r="JGF465" s="477"/>
      <c r="JGI465" s="477"/>
      <c r="JGN465" s="477"/>
      <c r="JGQ465" s="477"/>
      <c r="JGV465" s="477"/>
      <c r="JGY465" s="477"/>
      <c r="JHD465" s="477"/>
      <c r="JHG465" s="477"/>
      <c r="JHL465" s="477"/>
      <c r="JHO465" s="477"/>
      <c r="JHT465" s="477"/>
      <c r="JHW465" s="477"/>
      <c r="JIB465" s="477"/>
      <c r="JIE465" s="477"/>
      <c r="JIJ465" s="477"/>
      <c r="JIM465" s="477"/>
      <c r="JIR465" s="477"/>
      <c r="JIU465" s="477"/>
      <c r="JIZ465" s="477"/>
      <c r="JJC465" s="477"/>
      <c r="JJH465" s="477"/>
      <c r="JJK465" s="477"/>
      <c r="JJP465" s="477"/>
      <c r="JJS465" s="477"/>
      <c r="JJX465" s="477"/>
      <c r="JKA465" s="477"/>
      <c r="JKF465" s="477"/>
      <c r="JKI465" s="477"/>
      <c r="JKN465" s="477"/>
      <c r="JKQ465" s="477"/>
      <c r="JKV465" s="477"/>
      <c r="JKY465" s="477"/>
      <c r="JLD465" s="477"/>
      <c r="JLG465" s="477"/>
      <c r="JLL465" s="477"/>
      <c r="JLO465" s="477"/>
      <c r="JLT465" s="477"/>
      <c r="JLW465" s="477"/>
      <c r="JMB465" s="477"/>
      <c r="JME465" s="477"/>
      <c r="JMJ465" s="477"/>
      <c r="JMM465" s="477"/>
      <c r="JMR465" s="477"/>
      <c r="JMU465" s="477"/>
      <c r="JMZ465" s="477"/>
      <c r="JNC465" s="477"/>
      <c r="JNH465" s="477"/>
      <c r="JNK465" s="477"/>
      <c r="JNP465" s="477"/>
      <c r="JNS465" s="477"/>
      <c r="JNX465" s="477"/>
      <c r="JOA465" s="477"/>
      <c r="JOF465" s="477"/>
      <c r="JOI465" s="477"/>
      <c r="JON465" s="477"/>
      <c r="JOQ465" s="477"/>
      <c r="JOV465" s="477"/>
      <c r="JOY465" s="477"/>
      <c r="JPD465" s="477"/>
      <c r="JPG465" s="477"/>
      <c r="JPL465" s="477"/>
      <c r="JPO465" s="477"/>
      <c r="JPT465" s="477"/>
      <c r="JPW465" s="477"/>
      <c r="JQB465" s="477"/>
      <c r="JQE465" s="477"/>
      <c r="JQJ465" s="477"/>
      <c r="JQM465" s="477"/>
      <c r="JQR465" s="477"/>
      <c r="JQU465" s="477"/>
      <c r="JQZ465" s="477"/>
      <c r="JRC465" s="477"/>
      <c r="JRH465" s="477"/>
      <c r="JRK465" s="477"/>
      <c r="JRP465" s="477"/>
      <c r="JRS465" s="477"/>
      <c r="JRX465" s="477"/>
      <c r="JSA465" s="477"/>
      <c r="JSF465" s="477"/>
      <c r="JSI465" s="477"/>
      <c r="JSN465" s="477"/>
      <c r="JSQ465" s="477"/>
      <c r="JSV465" s="477"/>
      <c r="JSY465" s="477"/>
      <c r="JTD465" s="477"/>
      <c r="JTG465" s="477"/>
      <c r="JTL465" s="477"/>
      <c r="JTO465" s="477"/>
      <c r="JTT465" s="477"/>
      <c r="JTW465" s="477"/>
      <c r="JUB465" s="477"/>
      <c r="JUE465" s="477"/>
      <c r="JUJ465" s="477"/>
      <c r="JUM465" s="477"/>
      <c r="JUR465" s="477"/>
      <c r="JUU465" s="477"/>
      <c r="JUZ465" s="477"/>
      <c r="JVC465" s="477"/>
      <c r="JVH465" s="477"/>
      <c r="JVK465" s="477"/>
      <c r="JVP465" s="477"/>
      <c r="JVS465" s="477"/>
      <c r="JVX465" s="477"/>
      <c r="JWA465" s="477"/>
      <c r="JWF465" s="477"/>
      <c r="JWI465" s="477"/>
      <c r="JWN465" s="477"/>
      <c r="JWQ465" s="477"/>
      <c r="JWV465" s="477"/>
      <c r="JWY465" s="477"/>
      <c r="JXD465" s="477"/>
      <c r="JXG465" s="477"/>
      <c r="JXL465" s="477"/>
      <c r="JXO465" s="477"/>
      <c r="JXT465" s="477"/>
      <c r="JXW465" s="477"/>
      <c r="JYB465" s="477"/>
      <c r="JYE465" s="477"/>
      <c r="JYJ465" s="477"/>
      <c r="JYM465" s="477"/>
      <c r="JYR465" s="477"/>
      <c r="JYU465" s="477"/>
      <c r="JYZ465" s="477"/>
      <c r="JZC465" s="477"/>
      <c r="JZH465" s="477"/>
      <c r="JZK465" s="477"/>
      <c r="JZP465" s="477"/>
      <c r="JZS465" s="477"/>
      <c r="JZX465" s="477"/>
      <c r="KAA465" s="477"/>
      <c r="KAF465" s="477"/>
      <c r="KAI465" s="477"/>
      <c r="KAN465" s="477"/>
      <c r="KAQ465" s="477"/>
      <c r="KAV465" s="477"/>
      <c r="KAY465" s="477"/>
      <c r="KBD465" s="477"/>
      <c r="KBG465" s="477"/>
      <c r="KBL465" s="477"/>
      <c r="KBO465" s="477"/>
      <c r="KBT465" s="477"/>
      <c r="KBW465" s="477"/>
      <c r="KCB465" s="477"/>
      <c r="KCE465" s="477"/>
      <c r="KCJ465" s="477"/>
      <c r="KCM465" s="477"/>
      <c r="KCR465" s="477"/>
      <c r="KCU465" s="477"/>
      <c r="KCZ465" s="477"/>
      <c r="KDC465" s="477"/>
      <c r="KDH465" s="477"/>
      <c r="KDK465" s="477"/>
      <c r="KDP465" s="477"/>
      <c r="KDS465" s="477"/>
      <c r="KDX465" s="477"/>
      <c r="KEA465" s="477"/>
      <c r="KEF465" s="477"/>
      <c r="KEI465" s="477"/>
      <c r="KEN465" s="477"/>
      <c r="KEQ465" s="477"/>
      <c r="KEV465" s="477"/>
      <c r="KEY465" s="477"/>
      <c r="KFD465" s="477"/>
      <c r="KFG465" s="477"/>
      <c r="KFL465" s="477"/>
      <c r="KFO465" s="477"/>
      <c r="KFT465" s="477"/>
      <c r="KFW465" s="477"/>
      <c r="KGB465" s="477"/>
      <c r="KGE465" s="477"/>
      <c r="KGJ465" s="477"/>
      <c r="KGM465" s="477"/>
      <c r="KGR465" s="477"/>
      <c r="KGU465" s="477"/>
      <c r="KGZ465" s="477"/>
      <c r="KHC465" s="477"/>
      <c r="KHH465" s="477"/>
      <c r="KHK465" s="477"/>
      <c r="KHP465" s="477"/>
      <c r="KHS465" s="477"/>
      <c r="KHX465" s="477"/>
      <c r="KIA465" s="477"/>
      <c r="KIF465" s="477"/>
      <c r="KII465" s="477"/>
      <c r="KIN465" s="477"/>
      <c r="KIQ465" s="477"/>
      <c r="KIV465" s="477"/>
      <c r="KIY465" s="477"/>
      <c r="KJD465" s="477"/>
      <c r="KJG465" s="477"/>
      <c r="KJL465" s="477"/>
      <c r="KJO465" s="477"/>
      <c r="KJT465" s="477"/>
      <c r="KJW465" s="477"/>
      <c r="KKB465" s="477"/>
      <c r="KKE465" s="477"/>
      <c r="KKJ465" s="477"/>
      <c r="KKM465" s="477"/>
      <c r="KKR465" s="477"/>
      <c r="KKU465" s="477"/>
      <c r="KKZ465" s="477"/>
      <c r="KLC465" s="477"/>
      <c r="KLH465" s="477"/>
      <c r="KLK465" s="477"/>
      <c r="KLP465" s="477"/>
      <c r="KLS465" s="477"/>
      <c r="KLX465" s="477"/>
      <c r="KMA465" s="477"/>
      <c r="KMF465" s="477"/>
      <c r="KMI465" s="477"/>
      <c r="KMN465" s="477"/>
      <c r="KMQ465" s="477"/>
      <c r="KMV465" s="477"/>
      <c r="KMY465" s="477"/>
      <c r="KND465" s="477"/>
      <c r="KNG465" s="477"/>
      <c r="KNL465" s="477"/>
      <c r="KNO465" s="477"/>
      <c r="KNT465" s="477"/>
      <c r="KNW465" s="477"/>
      <c r="KOB465" s="477"/>
      <c r="KOE465" s="477"/>
      <c r="KOJ465" s="477"/>
      <c r="KOM465" s="477"/>
      <c r="KOR465" s="477"/>
      <c r="KOU465" s="477"/>
      <c r="KOZ465" s="477"/>
      <c r="KPC465" s="477"/>
      <c r="KPH465" s="477"/>
      <c r="KPK465" s="477"/>
      <c r="KPP465" s="477"/>
      <c r="KPS465" s="477"/>
      <c r="KPX465" s="477"/>
      <c r="KQA465" s="477"/>
      <c r="KQF465" s="477"/>
      <c r="KQI465" s="477"/>
      <c r="KQN465" s="477"/>
      <c r="KQQ465" s="477"/>
      <c r="KQV465" s="477"/>
      <c r="KQY465" s="477"/>
      <c r="KRD465" s="477"/>
      <c r="KRG465" s="477"/>
      <c r="KRL465" s="477"/>
      <c r="KRO465" s="477"/>
      <c r="KRT465" s="477"/>
      <c r="KRW465" s="477"/>
      <c r="KSB465" s="477"/>
      <c r="KSE465" s="477"/>
      <c r="KSJ465" s="477"/>
      <c r="KSM465" s="477"/>
      <c r="KSR465" s="477"/>
      <c r="KSU465" s="477"/>
      <c r="KSZ465" s="477"/>
      <c r="KTC465" s="477"/>
      <c r="KTH465" s="477"/>
      <c r="KTK465" s="477"/>
      <c r="KTP465" s="477"/>
      <c r="KTS465" s="477"/>
      <c r="KTX465" s="477"/>
      <c r="KUA465" s="477"/>
      <c r="KUF465" s="477"/>
      <c r="KUI465" s="477"/>
      <c r="KUN465" s="477"/>
      <c r="KUQ465" s="477"/>
      <c r="KUV465" s="477"/>
      <c r="KUY465" s="477"/>
      <c r="KVD465" s="477"/>
      <c r="KVG465" s="477"/>
      <c r="KVL465" s="477"/>
      <c r="KVO465" s="477"/>
      <c r="KVT465" s="477"/>
      <c r="KVW465" s="477"/>
      <c r="KWB465" s="477"/>
      <c r="KWE465" s="477"/>
      <c r="KWJ465" s="477"/>
      <c r="KWM465" s="477"/>
      <c r="KWR465" s="477"/>
      <c r="KWU465" s="477"/>
      <c r="KWZ465" s="477"/>
      <c r="KXC465" s="477"/>
      <c r="KXH465" s="477"/>
      <c r="KXK465" s="477"/>
      <c r="KXP465" s="477"/>
      <c r="KXS465" s="477"/>
      <c r="KXX465" s="477"/>
      <c r="KYA465" s="477"/>
      <c r="KYF465" s="477"/>
      <c r="KYI465" s="477"/>
      <c r="KYN465" s="477"/>
      <c r="KYQ465" s="477"/>
      <c r="KYV465" s="477"/>
      <c r="KYY465" s="477"/>
      <c r="KZD465" s="477"/>
      <c r="KZG465" s="477"/>
      <c r="KZL465" s="477"/>
      <c r="KZO465" s="477"/>
      <c r="KZT465" s="477"/>
      <c r="KZW465" s="477"/>
      <c r="LAB465" s="477"/>
      <c r="LAE465" s="477"/>
      <c r="LAJ465" s="477"/>
      <c r="LAM465" s="477"/>
      <c r="LAR465" s="477"/>
      <c r="LAU465" s="477"/>
      <c r="LAZ465" s="477"/>
      <c r="LBC465" s="477"/>
      <c r="LBH465" s="477"/>
      <c r="LBK465" s="477"/>
      <c r="LBP465" s="477"/>
      <c r="LBS465" s="477"/>
      <c r="LBX465" s="477"/>
      <c r="LCA465" s="477"/>
      <c r="LCF465" s="477"/>
      <c r="LCI465" s="477"/>
      <c r="LCN465" s="477"/>
      <c r="LCQ465" s="477"/>
      <c r="LCV465" s="477"/>
      <c r="LCY465" s="477"/>
      <c r="LDD465" s="477"/>
      <c r="LDG465" s="477"/>
      <c r="LDL465" s="477"/>
      <c r="LDO465" s="477"/>
      <c r="LDT465" s="477"/>
      <c r="LDW465" s="477"/>
      <c r="LEB465" s="477"/>
      <c r="LEE465" s="477"/>
      <c r="LEJ465" s="477"/>
      <c r="LEM465" s="477"/>
      <c r="LER465" s="477"/>
      <c r="LEU465" s="477"/>
      <c r="LEZ465" s="477"/>
      <c r="LFC465" s="477"/>
      <c r="LFH465" s="477"/>
      <c r="LFK465" s="477"/>
      <c r="LFP465" s="477"/>
      <c r="LFS465" s="477"/>
      <c r="LFX465" s="477"/>
      <c r="LGA465" s="477"/>
      <c r="LGF465" s="477"/>
      <c r="LGI465" s="477"/>
      <c r="LGN465" s="477"/>
      <c r="LGQ465" s="477"/>
      <c r="LGV465" s="477"/>
      <c r="LGY465" s="477"/>
      <c r="LHD465" s="477"/>
      <c r="LHG465" s="477"/>
      <c r="LHL465" s="477"/>
      <c r="LHO465" s="477"/>
      <c r="LHT465" s="477"/>
      <c r="LHW465" s="477"/>
      <c r="LIB465" s="477"/>
      <c r="LIE465" s="477"/>
      <c r="LIJ465" s="477"/>
      <c r="LIM465" s="477"/>
      <c r="LIR465" s="477"/>
      <c r="LIU465" s="477"/>
      <c r="LIZ465" s="477"/>
      <c r="LJC465" s="477"/>
      <c r="LJH465" s="477"/>
      <c r="LJK465" s="477"/>
      <c r="LJP465" s="477"/>
      <c r="LJS465" s="477"/>
      <c r="LJX465" s="477"/>
      <c r="LKA465" s="477"/>
      <c r="LKF465" s="477"/>
      <c r="LKI465" s="477"/>
      <c r="LKN465" s="477"/>
      <c r="LKQ465" s="477"/>
      <c r="LKV465" s="477"/>
      <c r="LKY465" s="477"/>
      <c r="LLD465" s="477"/>
      <c r="LLG465" s="477"/>
      <c r="LLL465" s="477"/>
      <c r="LLO465" s="477"/>
      <c r="LLT465" s="477"/>
      <c r="LLW465" s="477"/>
      <c r="LMB465" s="477"/>
      <c r="LME465" s="477"/>
      <c r="LMJ465" s="477"/>
      <c r="LMM465" s="477"/>
      <c r="LMR465" s="477"/>
      <c r="LMU465" s="477"/>
      <c r="LMZ465" s="477"/>
      <c r="LNC465" s="477"/>
      <c r="LNH465" s="477"/>
      <c r="LNK465" s="477"/>
      <c r="LNP465" s="477"/>
      <c r="LNS465" s="477"/>
      <c r="LNX465" s="477"/>
      <c r="LOA465" s="477"/>
      <c r="LOF465" s="477"/>
      <c r="LOI465" s="477"/>
      <c r="LON465" s="477"/>
      <c r="LOQ465" s="477"/>
      <c r="LOV465" s="477"/>
      <c r="LOY465" s="477"/>
      <c r="LPD465" s="477"/>
      <c r="LPG465" s="477"/>
      <c r="LPL465" s="477"/>
      <c r="LPO465" s="477"/>
      <c r="LPT465" s="477"/>
      <c r="LPW465" s="477"/>
      <c r="LQB465" s="477"/>
      <c r="LQE465" s="477"/>
      <c r="LQJ465" s="477"/>
      <c r="LQM465" s="477"/>
      <c r="LQR465" s="477"/>
      <c r="LQU465" s="477"/>
      <c r="LQZ465" s="477"/>
      <c r="LRC465" s="477"/>
      <c r="LRH465" s="477"/>
      <c r="LRK465" s="477"/>
      <c r="LRP465" s="477"/>
      <c r="LRS465" s="477"/>
      <c r="LRX465" s="477"/>
      <c r="LSA465" s="477"/>
      <c r="LSF465" s="477"/>
      <c r="LSI465" s="477"/>
      <c r="LSN465" s="477"/>
      <c r="LSQ465" s="477"/>
      <c r="LSV465" s="477"/>
      <c r="LSY465" s="477"/>
      <c r="LTD465" s="477"/>
      <c r="LTG465" s="477"/>
      <c r="LTL465" s="477"/>
      <c r="LTO465" s="477"/>
      <c r="LTT465" s="477"/>
      <c r="LTW465" s="477"/>
      <c r="LUB465" s="477"/>
      <c r="LUE465" s="477"/>
      <c r="LUJ465" s="477"/>
      <c r="LUM465" s="477"/>
      <c r="LUR465" s="477"/>
      <c r="LUU465" s="477"/>
      <c r="LUZ465" s="477"/>
      <c r="LVC465" s="477"/>
      <c r="LVH465" s="477"/>
      <c r="LVK465" s="477"/>
      <c r="LVP465" s="477"/>
      <c r="LVS465" s="477"/>
      <c r="LVX465" s="477"/>
      <c r="LWA465" s="477"/>
      <c r="LWF465" s="477"/>
      <c r="LWI465" s="477"/>
      <c r="LWN465" s="477"/>
      <c r="LWQ465" s="477"/>
      <c r="LWV465" s="477"/>
      <c r="LWY465" s="477"/>
      <c r="LXD465" s="477"/>
      <c r="LXG465" s="477"/>
      <c r="LXL465" s="477"/>
      <c r="LXO465" s="477"/>
      <c r="LXT465" s="477"/>
      <c r="LXW465" s="477"/>
      <c r="LYB465" s="477"/>
      <c r="LYE465" s="477"/>
      <c r="LYJ465" s="477"/>
      <c r="LYM465" s="477"/>
      <c r="LYR465" s="477"/>
      <c r="LYU465" s="477"/>
      <c r="LYZ465" s="477"/>
      <c r="LZC465" s="477"/>
      <c r="LZH465" s="477"/>
      <c r="LZK465" s="477"/>
      <c r="LZP465" s="477"/>
      <c r="LZS465" s="477"/>
      <c r="LZX465" s="477"/>
      <c r="MAA465" s="477"/>
      <c r="MAF465" s="477"/>
      <c r="MAI465" s="477"/>
      <c r="MAN465" s="477"/>
      <c r="MAQ465" s="477"/>
      <c r="MAV465" s="477"/>
      <c r="MAY465" s="477"/>
      <c r="MBD465" s="477"/>
      <c r="MBG465" s="477"/>
      <c r="MBL465" s="477"/>
      <c r="MBO465" s="477"/>
      <c r="MBT465" s="477"/>
      <c r="MBW465" s="477"/>
      <c r="MCB465" s="477"/>
      <c r="MCE465" s="477"/>
      <c r="MCJ465" s="477"/>
      <c r="MCM465" s="477"/>
      <c r="MCR465" s="477"/>
      <c r="MCU465" s="477"/>
      <c r="MCZ465" s="477"/>
      <c r="MDC465" s="477"/>
      <c r="MDH465" s="477"/>
      <c r="MDK465" s="477"/>
      <c r="MDP465" s="477"/>
      <c r="MDS465" s="477"/>
      <c r="MDX465" s="477"/>
      <c r="MEA465" s="477"/>
      <c r="MEF465" s="477"/>
      <c r="MEI465" s="477"/>
      <c r="MEN465" s="477"/>
      <c r="MEQ465" s="477"/>
      <c r="MEV465" s="477"/>
      <c r="MEY465" s="477"/>
      <c r="MFD465" s="477"/>
      <c r="MFG465" s="477"/>
      <c r="MFL465" s="477"/>
      <c r="MFO465" s="477"/>
      <c r="MFT465" s="477"/>
      <c r="MFW465" s="477"/>
      <c r="MGB465" s="477"/>
      <c r="MGE465" s="477"/>
      <c r="MGJ465" s="477"/>
      <c r="MGM465" s="477"/>
      <c r="MGR465" s="477"/>
      <c r="MGU465" s="477"/>
      <c r="MGZ465" s="477"/>
      <c r="MHC465" s="477"/>
      <c r="MHH465" s="477"/>
      <c r="MHK465" s="477"/>
      <c r="MHP465" s="477"/>
      <c r="MHS465" s="477"/>
      <c r="MHX465" s="477"/>
      <c r="MIA465" s="477"/>
      <c r="MIF465" s="477"/>
      <c r="MII465" s="477"/>
      <c r="MIN465" s="477"/>
      <c r="MIQ465" s="477"/>
      <c r="MIV465" s="477"/>
      <c r="MIY465" s="477"/>
      <c r="MJD465" s="477"/>
      <c r="MJG465" s="477"/>
      <c r="MJL465" s="477"/>
      <c r="MJO465" s="477"/>
      <c r="MJT465" s="477"/>
      <c r="MJW465" s="477"/>
      <c r="MKB465" s="477"/>
      <c r="MKE465" s="477"/>
      <c r="MKJ465" s="477"/>
      <c r="MKM465" s="477"/>
      <c r="MKR465" s="477"/>
      <c r="MKU465" s="477"/>
      <c r="MKZ465" s="477"/>
      <c r="MLC465" s="477"/>
      <c r="MLH465" s="477"/>
      <c r="MLK465" s="477"/>
      <c r="MLP465" s="477"/>
      <c r="MLS465" s="477"/>
      <c r="MLX465" s="477"/>
      <c r="MMA465" s="477"/>
      <c r="MMF465" s="477"/>
      <c r="MMI465" s="477"/>
      <c r="MMN465" s="477"/>
      <c r="MMQ465" s="477"/>
      <c r="MMV465" s="477"/>
      <c r="MMY465" s="477"/>
      <c r="MND465" s="477"/>
      <c r="MNG465" s="477"/>
      <c r="MNL465" s="477"/>
      <c r="MNO465" s="477"/>
      <c r="MNT465" s="477"/>
      <c r="MNW465" s="477"/>
      <c r="MOB465" s="477"/>
      <c r="MOE465" s="477"/>
      <c r="MOJ465" s="477"/>
      <c r="MOM465" s="477"/>
      <c r="MOR465" s="477"/>
      <c r="MOU465" s="477"/>
      <c r="MOZ465" s="477"/>
      <c r="MPC465" s="477"/>
      <c r="MPH465" s="477"/>
      <c r="MPK465" s="477"/>
      <c r="MPP465" s="477"/>
      <c r="MPS465" s="477"/>
      <c r="MPX465" s="477"/>
      <c r="MQA465" s="477"/>
      <c r="MQF465" s="477"/>
      <c r="MQI465" s="477"/>
      <c r="MQN465" s="477"/>
      <c r="MQQ465" s="477"/>
      <c r="MQV465" s="477"/>
      <c r="MQY465" s="477"/>
      <c r="MRD465" s="477"/>
      <c r="MRG465" s="477"/>
      <c r="MRL465" s="477"/>
      <c r="MRO465" s="477"/>
      <c r="MRT465" s="477"/>
      <c r="MRW465" s="477"/>
      <c r="MSB465" s="477"/>
      <c r="MSE465" s="477"/>
      <c r="MSJ465" s="477"/>
      <c r="MSM465" s="477"/>
      <c r="MSR465" s="477"/>
      <c r="MSU465" s="477"/>
      <c r="MSZ465" s="477"/>
      <c r="MTC465" s="477"/>
      <c r="MTH465" s="477"/>
      <c r="MTK465" s="477"/>
      <c r="MTP465" s="477"/>
      <c r="MTS465" s="477"/>
      <c r="MTX465" s="477"/>
      <c r="MUA465" s="477"/>
      <c r="MUF465" s="477"/>
      <c r="MUI465" s="477"/>
      <c r="MUN465" s="477"/>
      <c r="MUQ465" s="477"/>
      <c r="MUV465" s="477"/>
      <c r="MUY465" s="477"/>
      <c r="MVD465" s="477"/>
      <c r="MVG465" s="477"/>
      <c r="MVL465" s="477"/>
      <c r="MVO465" s="477"/>
      <c r="MVT465" s="477"/>
      <c r="MVW465" s="477"/>
      <c r="MWB465" s="477"/>
      <c r="MWE465" s="477"/>
      <c r="MWJ465" s="477"/>
      <c r="MWM465" s="477"/>
      <c r="MWR465" s="477"/>
      <c r="MWU465" s="477"/>
      <c r="MWZ465" s="477"/>
      <c r="MXC465" s="477"/>
      <c r="MXH465" s="477"/>
      <c r="MXK465" s="477"/>
      <c r="MXP465" s="477"/>
      <c r="MXS465" s="477"/>
      <c r="MXX465" s="477"/>
      <c r="MYA465" s="477"/>
      <c r="MYF465" s="477"/>
      <c r="MYI465" s="477"/>
      <c r="MYN465" s="477"/>
      <c r="MYQ465" s="477"/>
      <c r="MYV465" s="477"/>
      <c r="MYY465" s="477"/>
      <c r="MZD465" s="477"/>
      <c r="MZG465" s="477"/>
      <c r="MZL465" s="477"/>
      <c r="MZO465" s="477"/>
      <c r="MZT465" s="477"/>
      <c r="MZW465" s="477"/>
      <c r="NAB465" s="477"/>
      <c r="NAE465" s="477"/>
      <c r="NAJ465" s="477"/>
      <c r="NAM465" s="477"/>
      <c r="NAR465" s="477"/>
      <c r="NAU465" s="477"/>
      <c r="NAZ465" s="477"/>
      <c r="NBC465" s="477"/>
      <c r="NBH465" s="477"/>
      <c r="NBK465" s="477"/>
      <c r="NBP465" s="477"/>
      <c r="NBS465" s="477"/>
      <c r="NBX465" s="477"/>
      <c r="NCA465" s="477"/>
      <c r="NCF465" s="477"/>
      <c r="NCI465" s="477"/>
      <c r="NCN465" s="477"/>
      <c r="NCQ465" s="477"/>
      <c r="NCV465" s="477"/>
      <c r="NCY465" s="477"/>
      <c r="NDD465" s="477"/>
      <c r="NDG465" s="477"/>
      <c r="NDL465" s="477"/>
      <c r="NDO465" s="477"/>
      <c r="NDT465" s="477"/>
      <c r="NDW465" s="477"/>
      <c r="NEB465" s="477"/>
      <c r="NEE465" s="477"/>
      <c r="NEJ465" s="477"/>
      <c r="NEM465" s="477"/>
      <c r="NER465" s="477"/>
      <c r="NEU465" s="477"/>
      <c r="NEZ465" s="477"/>
      <c r="NFC465" s="477"/>
      <c r="NFH465" s="477"/>
      <c r="NFK465" s="477"/>
      <c r="NFP465" s="477"/>
      <c r="NFS465" s="477"/>
      <c r="NFX465" s="477"/>
      <c r="NGA465" s="477"/>
      <c r="NGF465" s="477"/>
      <c r="NGI465" s="477"/>
      <c r="NGN465" s="477"/>
      <c r="NGQ465" s="477"/>
      <c r="NGV465" s="477"/>
      <c r="NGY465" s="477"/>
      <c r="NHD465" s="477"/>
      <c r="NHG465" s="477"/>
      <c r="NHL465" s="477"/>
      <c r="NHO465" s="477"/>
      <c r="NHT465" s="477"/>
      <c r="NHW465" s="477"/>
      <c r="NIB465" s="477"/>
      <c r="NIE465" s="477"/>
      <c r="NIJ465" s="477"/>
      <c r="NIM465" s="477"/>
      <c r="NIR465" s="477"/>
      <c r="NIU465" s="477"/>
      <c r="NIZ465" s="477"/>
      <c r="NJC465" s="477"/>
      <c r="NJH465" s="477"/>
      <c r="NJK465" s="477"/>
      <c r="NJP465" s="477"/>
      <c r="NJS465" s="477"/>
      <c r="NJX465" s="477"/>
      <c r="NKA465" s="477"/>
      <c r="NKF465" s="477"/>
      <c r="NKI465" s="477"/>
      <c r="NKN465" s="477"/>
      <c r="NKQ465" s="477"/>
      <c r="NKV465" s="477"/>
      <c r="NKY465" s="477"/>
      <c r="NLD465" s="477"/>
      <c r="NLG465" s="477"/>
      <c r="NLL465" s="477"/>
      <c r="NLO465" s="477"/>
      <c r="NLT465" s="477"/>
      <c r="NLW465" s="477"/>
      <c r="NMB465" s="477"/>
      <c r="NME465" s="477"/>
      <c r="NMJ465" s="477"/>
      <c r="NMM465" s="477"/>
      <c r="NMR465" s="477"/>
      <c r="NMU465" s="477"/>
      <c r="NMZ465" s="477"/>
      <c r="NNC465" s="477"/>
      <c r="NNH465" s="477"/>
      <c r="NNK465" s="477"/>
      <c r="NNP465" s="477"/>
      <c r="NNS465" s="477"/>
      <c r="NNX465" s="477"/>
      <c r="NOA465" s="477"/>
      <c r="NOF465" s="477"/>
      <c r="NOI465" s="477"/>
      <c r="NON465" s="477"/>
      <c r="NOQ465" s="477"/>
      <c r="NOV465" s="477"/>
      <c r="NOY465" s="477"/>
      <c r="NPD465" s="477"/>
      <c r="NPG465" s="477"/>
      <c r="NPL465" s="477"/>
      <c r="NPO465" s="477"/>
      <c r="NPT465" s="477"/>
      <c r="NPW465" s="477"/>
      <c r="NQB465" s="477"/>
      <c r="NQE465" s="477"/>
      <c r="NQJ465" s="477"/>
      <c r="NQM465" s="477"/>
      <c r="NQR465" s="477"/>
      <c r="NQU465" s="477"/>
      <c r="NQZ465" s="477"/>
      <c r="NRC465" s="477"/>
      <c r="NRH465" s="477"/>
      <c r="NRK465" s="477"/>
      <c r="NRP465" s="477"/>
      <c r="NRS465" s="477"/>
      <c r="NRX465" s="477"/>
      <c r="NSA465" s="477"/>
      <c r="NSF465" s="477"/>
      <c r="NSI465" s="477"/>
      <c r="NSN465" s="477"/>
      <c r="NSQ465" s="477"/>
      <c r="NSV465" s="477"/>
      <c r="NSY465" s="477"/>
      <c r="NTD465" s="477"/>
      <c r="NTG465" s="477"/>
      <c r="NTL465" s="477"/>
      <c r="NTO465" s="477"/>
      <c r="NTT465" s="477"/>
      <c r="NTW465" s="477"/>
      <c r="NUB465" s="477"/>
      <c r="NUE465" s="477"/>
      <c r="NUJ465" s="477"/>
      <c r="NUM465" s="477"/>
      <c r="NUR465" s="477"/>
      <c r="NUU465" s="477"/>
      <c r="NUZ465" s="477"/>
      <c r="NVC465" s="477"/>
      <c r="NVH465" s="477"/>
      <c r="NVK465" s="477"/>
      <c r="NVP465" s="477"/>
      <c r="NVS465" s="477"/>
      <c r="NVX465" s="477"/>
      <c r="NWA465" s="477"/>
      <c r="NWF465" s="477"/>
      <c r="NWI465" s="477"/>
      <c r="NWN465" s="477"/>
      <c r="NWQ465" s="477"/>
      <c r="NWV465" s="477"/>
      <c r="NWY465" s="477"/>
      <c r="NXD465" s="477"/>
      <c r="NXG465" s="477"/>
      <c r="NXL465" s="477"/>
      <c r="NXO465" s="477"/>
      <c r="NXT465" s="477"/>
      <c r="NXW465" s="477"/>
      <c r="NYB465" s="477"/>
      <c r="NYE465" s="477"/>
      <c r="NYJ465" s="477"/>
      <c r="NYM465" s="477"/>
      <c r="NYR465" s="477"/>
      <c r="NYU465" s="477"/>
      <c r="NYZ465" s="477"/>
      <c r="NZC465" s="477"/>
      <c r="NZH465" s="477"/>
      <c r="NZK465" s="477"/>
      <c r="NZP465" s="477"/>
      <c r="NZS465" s="477"/>
      <c r="NZX465" s="477"/>
      <c r="OAA465" s="477"/>
      <c r="OAF465" s="477"/>
      <c r="OAI465" s="477"/>
      <c r="OAN465" s="477"/>
      <c r="OAQ465" s="477"/>
      <c r="OAV465" s="477"/>
      <c r="OAY465" s="477"/>
      <c r="OBD465" s="477"/>
      <c r="OBG465" s="477"/>
      <c r="OBL465" s="477"/>
      <c r="OBO465" s="477"/>
      <c r="OBT465" s="477"/>
      <c r="OBW465" s="477"/>
      <c r="OCB465" s="477"/>
      <c r="OCE465" s="477"/>
      <c r="OCJ465" s="477"/>
      <c r="OCM465" s="477"/>
      <c r="OCR465" s="477"/>
      <c r="OCU465" s="477"/>
      <c r="OCZ465" s="477"/>
      <c r="ODC465" s="477"/>
      <c r="ODH465" s="477"/>
      <c r="ODK465" s="477"/>
      <c r="ODP465" s="477"/>
      <c r="ODS465" s="477"/>
      <c r="ODX465" s="477"/>
      <c r="OEA465" s="477"/>
      <c r="OEF465" s="477"/>
      <c r="OEI465" s="477"/>
      <c r="OEN465" s="477"/>
      <c r="OEQ465" s="477"/>
      <c r="OEV465" s="477"/>
      <c r="OEY465" s="477"/>
      <c r="OFD465" s="477"/>
      <c r="OFG465" s="477"/>
      <c r="OFL465" s="477"/>
      <c r="OFO465" s="477"/>
      <c r="OFT465" s="477"/>
      <c r="OFW465" s="477"/>
      <c r="OGB465" s="477"/>
      <c r="OGE465" s="477"/>
      <c r="OGJ465" s="477"/>
      <c r="OGM465" s="477"/>
      <c r="OGR465" s="477"/>
      <c r="OGU465" s="477"/>
      <c r="OGZ465" s="477"/>
      <c r="OHC465" s="477"/>
      <c r="OHH465" s="477"/>
      <c r="OHK465" s="477"/>
      <c r="OHP465" s="477"/>
      <c r="OHS465" s="477"/>
      <c r="OHX465" s="477"/>
      <c r="OIA465" s="477"/>
      <c r="OIF465" s="477"/>
      <c r="OII465" s="477"/>
      <c r="OIN465" s="477"/>
      <c r="OIQ465" s="477"/>
      <c r="OIV465" s="477"/>
      <c r="OIY465" s="477"/>
      <c r="OJD465" s="477"/>
      <c r="OJG465" s="477"/>
      <c r="OJL465" s="477"/>
      <c r="OJO465" s="477"/>
      <c r="OJT465" s="477"/>
      <c r="OJW465" s="477"/>
      <c r="OKB465" s="477"/>
      <c r="OKE465" s="477"/>
      <c r="OKJ465" s="477"/>
      <c r="OKM465" s="477"/>
      <c r="OKR465" s="477"/>
      <c r="OKU465" s="477"/>
      <c r="OKZ465" s="477"/>
      <c r="OLC465" s="477"/>
      <c r="OLH465" s="477"/>
      <c r="OLK465" s="477"/>
      <c r="OLP465" s="477"/>
      <c r="OLS465" s="477"/>
      <c r="OLX465" s="477"/>
      <c r="OMA465" s="477"/>
      <c r="OMF465" s="477"/>
      <c r="OMI465" s="477"/>
      <c r="OMN465" s="477"/>
      <c r="OMQ465" s="477"/>
      <c r="OMV465" s="477"/>
      <c r="OMY465" s="477"/>
      <c r="OND465" s="477"/>
      <c r="ONG465" s="477"/>
      <c r="ONL465" s="477"/>
      <c r="ONO465" s="477"/>
      <c r="ONT465" s="477"/>
      <c r="ONW465" s="477"/>
      <c r="OOB465" s="477"/>
      <c r="OOE465" s="477"/>
      <c r="OOJ465" s="477"/>
      <c r="OOM465" s="477"/>
      <c r="OOR465" s="477"/>
      <c r="OOU465" s="477"/>
      <c r="OOZ465" s="477"/>
      <c r="OPC465" s="477"/>
      <c r="OPH465" s="477"/>
      <c r="OPK465" s="477"/>
      <c r="OPP465" s="477"/>
      <c r="OPS465" s="477"/>
      <c r="OPX465" s="477"/>
      <c r="OQA465" s="477"/>
      <c r="OQF465" s="477"/>
      <c r="OQI465" s="477"/>
      <c r="OQN465" s="477"/>
      <c r="OQQ465" s="477"/>
      <c r="OQV465" s="477"/>
      <c r="OQY465" s="477"/>
      <c r="ORD465" s="477"/>
      <c r="ORG465" s="477"/>
      <c r="ORL465" s="477"/>
      <c r="ORO465" s="477"/>
      <c r="ORT465" s="477"/>
      <c r="ORW465" s="477"/>
      <c r="OSB465" s="477"/>
      <c r="OSE465" s="477"/>
      <c r="OSJ465" s="477"/>
      <c r="OSM465" s="477"/>
      <c r="OSR465" s="477"/>
      <c r="OSU465" s="477"/>
      <c r="OSZ465" s="477"/>
      <c r="OTC465" s="477"/>
      <c r="OTH465" s="477"/>
      <c r="OTK465" s="477"/>
      <c r="OTP465" s="477"/>
      <c r="OTS465" s="477"/>
      <c r="OTX465" s="477"/>
      <c r="OUA465" s="477"/>
      <c r="OUF465" s="477"/>
      <c r="OUI465" s="477"/>
      <c r="OUN465" s="477"/>
      <c r="OUQ465" s="477"/>
      <c r="OUV465" s="477"/>
      <c r="OUY465" s="477"/>
      <c r="OVD465" s="477"/>
      <c r="OVG465" s="477"/>
      <c r="OVL465" s="477"/>
      <c r="OVO465" s="477"/>
      <c r="OVT465" s="477"/>
      <c r="OVW465" s="477"/>
      <c r="OWB465" s="477"/>
      <c r="OWE465" s="477"/>
      <c r="OWJ465" s="477"/>
      <c r="OWM465" s="477"/>
      <c r="OWR465" s="477"/>
      <c r="OWU465" s="477"/>
      <c r="OWZ465" s="477"/>
      <c r="OXC465" s="477"/>
      <c r="OXH465" s="477"/>
      <c r="OXK465" s="477"/>
      <c r="OXP465" s="477"/>
      <c r="OXS465" s="477"/>
      <c r="OXX465" s="477"/>
      <c r="OYA465" s="477"/>
      <c r="OYF465" s="477"/>
      <c r="OYI465" s="477"/>
      <c r="OYN465" s="477"/>
      <c r="OYQ465" s="477"/>
      <c r="OYV465" s="477"/>
      <c r="OYY465" s="477"/>
      <c r="OZD465" s="477"/>
      <c r="OZG465" s="477"/>
      <c r="OZL465" s="477"/>
      <c r="OZO465" s="477"/>
      <c r="OZT465" s="477"/>
      <c r="OZW465" s="477"/>
      <c r="PAB465" s="477"/>
      <c r="PAE465" s="477"/>
      <c r="PAJ465" s="477"/>
      <c r="PAM465" s="477"/>
      <c r="PAR465" s="477"/>
      <c r="PAU465" s="477"/>
      <c r="PAZ465" s="477"/>
      <c r="PBC465" s="477"/>
      <c r="PBH465" s="477"/>
      <c r="PBK465" s="477"/>
      <c r="PBP465" s="477"/>
      <c r="PBS465" s="477"/>
      <c r="PBX465" s="477"/>
      <c r="PCA465" s="477"/>
      <c r="PCF465" s="477"/>
      <c r="PCI465" s="477"/>
      <c r="PCN465" s="477"/>
      <c r="PCQ465" s="477"/>
      <c r="PCV465" s="477"/>
      <c r="PCY465" s="477"/>
      <c r="PDD465" s="477"/>
      <c r="PDG465" s="477"/>
      <c r="PDL465" s="477"/>
      <c r="PDO465" s="477"/>
      <c r="PDT465" s="477"/>
      <c r="PDW465" s="477"/>
      <c r="PEB465" s="477"/>
      <c r="PEE465" s="477"/>
      <c r="PEJ465" s="477"/>
      <c r="PEM465" s="477"/>
      <c r="PER465" s="477"/>
      <c r="PEU465" s="477"/>
      <c r="PEZ465" s="477"/>
      <c r="PFC465" s="477"/>
      <c r="PFH465" s="477"/>
      <c r="PFK465" s="477"/>
      <c r="PFP465" s="477"/>
      <c r="PFS465" s="477"/>
      <c r="PFX465" s="477"/>
      <c r="PGA465" s="477"/>
      <c r="PGF465" s="477"/>
      <c r="PGI465" s="477"/>
      <c r="PGN465" s="477"/>
      <c r="PGQ465" s="477"/>
      <c r="PGV465" s="477"/>
      <c r="PGY465" s="477"/>
      <c r="PHD465" s="477"/>
      <c r="PHG465" s="477"/>
      <c r="PHL465" s="477"/>
      <c r="PHO465" s="477"/>
      <c r="PHT465" s="477"/>
      <c r="PHW465" s="477"/>
      <c r="PIB465" s="477"/>
      <c r="PIE465" s="477"/>
      <c r="PIJ465" s="477"/>
      <c r="PIM465" s="477"/>
      <c r="PIR465" s="477"/>
      <c r="PIU465" s="477"/>
      <c r="PIZ465" s="477"/>
      <c r="PJC465" s="477"/>
      <c r="PJH465" s="477"/>
      <c r="PJK465" s="477"/>
      <c r="PJP465" s="477"/>
      <c r="PJS465" s="477"/>
      <c r="PJX465" s="477"/>
      <c r="PKA465" s="477"/>
      <c r="PKF465" s="477"/>
      <c r="PKI465" s="477"/>
      <c r="PKN465" s="477"/>
      <c r="PKQ465" s="477"/>
      <c r="PKV465" s="477"/>
      <c r="PKY465" s="477"/>
      <c r="PLD465" s="477"/>
      <c r="PLG465" s="477"/>
      <c r="PLL465" s="477"/>
      <c r="PLO465" s="477"/>
      <c r="PLT465" s="477"/>
      <c r="PLW465" s="477"/>
      <c r="PMB465" s="477"/>
      <c r="PME465" s="477"/>
      <c r="PMJ465" s="477"/>
      <c r="PMM465" s="477"/>
      <c r="PMR465" s="477"/>
      <c r="PMU465" s="477"/>
      <c r="PMZ465" s="477"/>
      <c r="PNC465" s="477"/>
      <c r="PNH465" s="477"/>
      <c r="PNK465" s="477"/>
      <c r="PNP465" s="477"/>
      <c r="PNS465" s="477"/>
      <c r="PNX465" s="477"/>
      <c r="POA465" s="477"/>
      <c r="POF465" s="477"/>
      <c r="POI465" s="477"/>
      <c r="PON465" s="477"/>
      <c r="POQ465" s="477"/>
      <c r="POV465" s="477"/>
      <c r="POY465" s="477"/>
      <c r="PPD465" s="477"/>
      <c r="PPG465" s="477"/>
      <c r="PPL465" s="477"/>
      <c r="PPO465" s="477"/>
      <c r="PPT465" s="477"/>
      <c r="PPW465" s="477"/>
      <c r="PQB465" s="477"/>
      <c r="PQE465" s="477"/>
      <c r="PQJ465" s="477"/>
      <c r="PQM465" s="477"/>
      <c r="PQR465" s="477"/>
      <c r="PQU465" s="477"/>
      <c r="PQZ465" s="477"/>
      <c r="PRC465" s="477"/>
      <c r="PRH465" s="477"/>
      <c r="PRK465" s="477"/>
      <c r="PRP465" s="477"/>
      <c r="PRS465" s="477"/>
      <c r="PRX465" s="477"/>
      <c r="PSA465" s="477"/>
      <c r="PSF465" s="477"/>
      <c r="PSI465" s="477"/>
      <c r="PSN465" s="477"/>
      <c r="PSQ465" s="477"/>
      <c r="PSV465" s="477"/>
      <c r="PSY465" s="477"/>
      <c r="PTD465" s="477"/>
      <c r="PTG465" s="477"/>
      <c r="PTL465" s="477"/>
      <c r="PTO465" s="477"/>
      <c r="PTT465" s="477"/>
      <c r="PTW465" s="477"/>
      <c r="PUB465" s="477"/>
      <c r="PUE465" s="477"/>
      <c r="PUJ465" s="477"/>
      <c r="PUM465" s="477"/>
      <c r="PUR465" s="477"/>
      <c r="PUU465" s="477"/>
      <c r="PUZ465" s="477"/>
      <c r="PVC465" s="477"/>
      <c r="PVH465" s="477"/>
      <c r="PVK465" s="477"/>
      <c r="PVP465" s="477"/>
      <c r="PVS465" s="477"/>
      <c r="PVX465" s="477"/>
      <c r="PWA465" s="477"/>
      <c r="PWF465" s="477"/>
      <c r="PWI465" s="477"/>
      <c r="PWN465" s="477"/>
      <c r="PWQ465" s="477"/>
      <c r="PWV465" s="477"/>
      <c r="PWY465" s="477"/>
      <c r="PXD465" s="477"/>
      <c r="PXG465" s="477"/>
      <c r="PXL465" s="477"/>
      <c r="PXO465" s="477"/>
      <c r="PXT465" s="477"/>
      <c r="PXW465" s="477"/>
      <c r="PYB465" s="477"/>
      <c r="PYE465" s="477"/>
      <c r="PYJ465" s="477"/>
      <c r="PYM465" s="477"/>
      <c r="PYR465" s="477"/>
      <c r="PYU465" s="477"/>
      <c r="PYZ465" s="477"/>
      <c r="PZC465" s="477"/>
      <c r="PZH465" s="477"/>
      <c r="PZK465" s="477"/>
      <c r="PZP465" s="477"/>
      <c r="PZS465" s="477"/>
      <c r="PZX465" s="477"/>
      <c r="QAA465" s="477"/>
      <c r="QAF465" s="477"/>
      <c r="QAI465" s="477"/>
      <c r="QAN465" s="477"/>
      <c r="QAQ465" s="477"/>
      <c r="QAV465" s="477"/>
      <c r="QAY465" s="477"/>
      <c r="QBD465" s="477"/>
      <c r="QBG465" s="477"/>
      <c r="QBL465" s="477"/>
      <c r="QBO465" s="477"/>
      <c r="QBT465" s="477"/>
      <c r="QBW465" s="477"/>
      <c r="QCB465" s="477"/>
      <c r="QCE465" s="477"/>
      <c r="QCJ465" s="477"/>
      <c r="QCM465" s="477"/>
      <c r="QCR465" s="477"/>
      <c r="QCU465" s="477"/>
      <c r="QCZ465" s="477"/>
      <c r="QDC465" s="477"/>
      <c r="QDH465" s="477"/>
      <c r="QDK465" s="477"/>
      <c r="QDP465" s="477"/>
      <c r="QDS465" s="477"/>
      <c r="QDX465" s="477"/>
      <c r="QEA465" s="477"/>
      <c r="QEF465" s="477"/>
      <c r="QEI465" s="477"/>
      <c r="QEN465" s="477"/>
      <c r="QEQ465" s="477"/>
      <c r="QEV465" s="477"/>
      <c r="QEY465" s="477"/>
      <c r="QFD465" s="477"/>
      <c r="QFG465" s="477"/>
      <c r="QFL465" s="477"/>
      <c r="QFO465" s="477"/>
      <c r="QFT465" s="477"/>
      <c r="QFW465" s="477"/>
      <c r="QGB465" s="477"/>
      <c r="QGE465" s="477"/>
      <c r="QGJ465" s="477"/>
      <c r="QGM465" s="477"/>
      <c r="QGR465" s="477"/>
      <c r="QGU465" s="477"/>
      <c r="QGZ465" s="477"/>
      <c r="QHC465" s="477"/>
      <c r="QHH465" s="477"/>
      <c r="QHK465" s="477"/>
      <c r="QHP465" s="477"/>
      <c r="QHS465" s="477"/>
      <c r="QHX465" s="477"/>
      <c r="QIA465" s="477"/>
      <c r="QIF465" s="477"/>
      <c r="QII465" s="477"/>
      <c r="QIN465" s="477"/>
      <c r="QIQ465" s="477"/>
      <c r="QIV465" s="477"/>
      <c r="QIY465" s="477"/>
      <c r="QJD465" s="477"/>
      <c r="QJG465" s="477"/>
      <c r="QJL465" s="477"/>
      <c r="QJO465" s="477"/>
      <c r="QJT465" s="477"/>
      <c r="QJW465" s="477"/>
      <c r="QKB465" s="477"/>
      <c r="QKE465" s="477"/>
      <c r="QKJ465" s="477"/>
      <c r="QKM465" s="477"/>
      <c r="QKR465" s="477"/>
      <c r="QKU465" s="477"/>
      <c r="QKZ465" s="477"/>
      <c r="QLC465" s="477"/>
      <c r="QLH465" s="477"/>
      <c r="QLK465" s="477"/>
      <c r="QLP465" s="477"/>
      <c r="QLS465" s="477"/>
      <c r="QLX465" s="477"/>
      <c r="QMA465" s="477"/>
      <c r="QMF465" s="477"/>
      <c r="QMI465" s="477"/>
      <c r="QMN465" s="477"/>
      <c r="QMQ465" s="477"/>
      <c r="QMV465" s="477"/>
      <c r="QMY465" s="477"/>
      <c r="QND465" s="477"/>
      <c r="QNG465" s="477"/>
      <c r="QNL465" s="477"/>
      <c r="QNO465" s="477"/>
      <c r="QNT465" s="477"/>
      <c r="QNW465" s="477"/>
      <c r="QOB465" s="477"/>
      <c r="QOE465" s="477"/>
      <c r="QOJ465" s="477"/>
      <c r="QOM465" s="477"/>
      <c r="QOR465" s="477"/>
      <c r="QOU465" s="477"/>
      <c r="QOZ465" s="477"/>
      <c r="QPC465" s="477"/>
      <c r="QPH465" s="477"/>
      <c r="QPK465" s="477"/>
      <c r="QPP465" s="477"/>
      <c r="QPS465" s="477"/>
      <c r="QPX465" s="477"/>
      <c r="QQA465" s="477"/>
      <c r="QQF465" s="477"/>
      <c r="QQI465" s="477"/>
      <c r="QQN465" s="477"/>
      <c r="QQQ465" s="477"/>
      <c r="QQV465" s="477"/>
      <c r="QQY465" s="477"/>
      <c r="QRD465" s="477"/>
      <c r="QRG465" s="477"/>
      <c r="QRL465" s="477"/>
      <c r="QRO465" s="477"/>
      <c r="QRT465" s="477"/>
      <c r="QRW465" s="477"/>
      <c r="QSB465" s="477"/>
      <c r="QSE465" s="477"/>
      <c r="QSJ465" s="477"/>
      <c r="QSM465" s="477"/>
      <c r="QSR465" s="477"/>
      <c r="QSU465" s="477"/>
      <c r="QSZ465" s="477"/>
      <c r="QTC465" s="477"/>
      <c r="QTH465" s="477"/>
      <c r="QTK465" s="477"/>
      <c r="QTP465" s="477"/>
      <c r="QTS465" s="477"/>
      <c r="QTX465" s="477"/>
      <c r="QUA465" s="477"/>
      <c r="QUF465" s="477"/>
      <c r="QUI465" s="477"/>
      <c r="QUN465" s="477"/>
      <c r="QUQ465" s="477"/>
      <c r="QUV465" s="477"/>
      <c r="QUY465" s="477"/>
      <c r="QVD465" s="477"/>
      <c r="QVG465" s="477"/>
      <c r="QVL465" s="477"/>
      <c r="QVO465" s="477"/>
      <c r="QVT465" s="477"/>
      <c r="QVW465" s="477"/>
      <c r="QWB465" s="477"/>
      <c r="QWE465" s="477"/>
      <c r="QWJ465" s="477"/>
      <c r="QWM465" s="477"/>
      <c r="QWR465" s="477"/>
      <c r="QWU465" s="477"/>
      <c r="QWZ465" s="477"/>
      <c r="QXC465" s="477"/>
      <c r="QXH465" s="477"/>
      <c r="QXK465" s="477"/>
      <c r="QXP465" s="477"/>
      <c r="QXS465" s="477"/>
      <c r="QXX465" s="477"/>
      <c r="QYA465" s="477"/>
      <c r="QYF465" s="477"/>
      <c r="QYI465" s="477"/>
      <c r="QYN465" s="477"/>
      <c r="QYQ465" s="477"/>
      <c r="QYV465" s="477"/>
      <c r="QYY465" s="477"/>
      <c r="QZD465" s="477"/>
      <c r="QZG465" s="477"/>
      <c r="QZL465" s="477"/>
      <c r="QZO465" s="477"/>
      <c r="QZT465" s="477"/>
      <c r="QZW465" s="477"/>
      <c r="RAB465" s="477"/>
      <c r="RAE465" s="477"/>
      <c r="RAJ465" s="477"/>
      <c r="RAM465" s="477"/>
      <c r="RAR465" s="477"/>
      <c r="RAU465" s="477"/>
      <c r="RAZ465" s="477"/>
      <c r="RBC465" s="477"/>
      <c r="RBH465" s="477"/>
      <c r="RBK465" s="477"/>
      <c r="RBP465" s="477"/>
      <c r="RBS465" s="477"/>
      <c r="RBX465" s="477"/>
      <c r="RCA465" s="477"/>
      <c r="RCF465" s="477"/>
      <c r="RCI465" s="477"/>
      <c r="RCN465" s="477"/>
      <c r="RCQ465" s="477"/>
      <c r="RCV465" s="477"/>
      <c r="RCY465" s="477"/>
      <c r="RDD465" s="477"/>
      <c r="RDG465" s="477"/>
      <c r="RDL465" s="477"/>
      <c r="RDO465" s="477"/>
      <c r="RDT465" s="477"/>
      <c r="RDW465" s="477"/>
      <c r="REB465" s="477"/>
      <c r="REE465" s="477"/>
      <c r="REJ465" s="477"/>
      <c r="REM465" s="477"/>
      <c r="RER465" s="477"/>
      <c r="REU465" s="477"/>
      <c r="REZ465" s="477"/>
      <c r="RFC465" s="477"/>
      <c r="RFH465" s="477"/>
      <c r="RFK465" s="477"/>
      <c r="RFP465" s="477"/>
      <c r="RFS465" s="477"/>
      <c r="RFX465" s="477"/>
      <c r="RGA465" s="477"/>
      <c r="RGF465" s="477"/>
      <c r="RGI465" s="477"/>
      <c r="RGN465" s="477"/>
      <c r="RGQ465" s="477"/>
      <c r="RGV465" s="477"/>
      <c r="RGY465" s="477"/>
      <c r="RHD465" s="477"/>
      <c r="RHG465" s="477"/>
      <c r="RHL465" s="477"/>
      <c r="RHO465" s="477"/>
      <c r="RHT465" s="477"/>
      <c r="RHW465" s="477"/>
      <c r="RIB465" s="477"/>
      <c r="RIE465" s="477"/>
      <c r="RIJ465" s="477"/>
      <c r="RIM465" s="477"/>
      <c r="RIR465" s="477"/>
      <c r="RIU465" s="477"/>
      <c r="RIZ465" s="477"/>
      <c r="RJC465" s="477"/>
      <c r="RJH465" s="477"/>
      <c r="RJK465" s="477"/>
      <c r="RJP465" s="477"/>
      <c r="RJS465" s="477"/>
      <c r="RJX465" s="477"/>
      <c r="RKA465" s="477"/>
      <c r="RKF465" s="477"/>
      <c r="RKI465" s="477"/>
      <c r="RKN465" s="477"/>
      <c r="RKQ465" s="477"/>
      <c r="RKV465" s="477"/>
      <c r="RKY465" s="477"/>
      <c r="RLD465" s="477"/>
      <c r="RLG465" s="477"/>
      <c r="RLL465" s="477"/>
      <c r="RLO465" s="477"/>
      <c r="RLT465" s="477"/>
      <c r="RLW465" s="477"/>
      <c r="RMB465" s="477"/>
      <c r="RME465" s="477"/>
      <c r="RMJ465" s="477"/>
      <c r="RMM465" s="477"/>
      <c r="RMR465" s="477"/>
      <c r="RMU465" s="477"/>
      <c r="RMZ465" s="477"/>
      <c r="RNC465" s="477"/>
      <c r="RNH465" s="477"/>
      <c r="RNK465" s="477"/>
      <c r="RNP465" s="477"/>
      <c r="RNS465" s="477"/>
      <c r="RNX465" s="477"/>
      <c r="ROA465" s="477"/>
      <c r="ROF465" s="477"/>
      <c r="ROI465" s="477"/>
      <c r="RON465" s="477"/>
      <c r="ROQ465" s="477"/>
      <c r="ROV465" s="477"/>
      <c r="ROY465" s="477"/>
      <c r="RPD465" s="477"/>
      <c r="RPG465" s="477"/>
      <c r="RPL465" s="477"/>
      <c r="RPO465" s="477"/>
      <c r="RPT465" s="477"/>
      <c r="RPW465" s="477"/>
      <c r="RQB465" s="477"/>
      <c r="RQE465" s="477"/>
      <c r="RQJ465" s="477"/>
      <c r="RQM465" s="477"/>
      <c r="RQR465" s="477"/>
      <c r="RQU465" s="477"/>
      <c r="RQZ465" s="477"/>
      <c r="RRC465" s="477"/>
      <c r="RRH465" s="477"/>
      <c r="RRK465" s="477"/>
      <c r="RRP465" s="477"/>
      <c r="RRS465" s="477"/>
      <c r="RRX465" s="477"/>
      <c r="RSA465" s="477"/>
      <c r="RSF465" s="477"/>
      <c r="RSI465" s="477"/>
      <c r="RSN465" s="477"/>
      <c r="RSQ465" s="477"/>
      <c r="RSV465" s="477"/>
      <c r="RSY465" s="477"/>
      <c r="RTD465" s="477"/>
      <c r="RTG465" s="477"/>
      <c r="RTL465" s="477"/>
      <c r="RTO465" s="477"/>
      <c r="RTT465" s="477"/>
      <c r="RTW465" s="477"/>
      <c r="RUB465" s="477"/>
      <c r="RUE465" s="477"/>
      <c r="RUJ465" s="477"/>
      <c r="RUM465" s="477"/>
      <c r="RUR465" s="477"/>
      <c r="RUU465" s="477"/>
      <c r="RUZ465" s="477"/>
      <c r="RVC465" s="477"/>
      <c r="RVH465" s="477"/>
      <c r="RVK465" s="477"/>
      <c r="RVP465" s="477"/>
      <c r="RVS465" s="477"/>
      <c r="RVX465" s="477"/>
      <c r="RWA465" s="477"/>
      <c r="RWF465" s="477"/>
      <c r="RWI465" s="477"/>
      <c r="RWN465" s="477"/>
      <c r="RWQ465" s="477"/>
      <c r="RWV465" s="477"/>
      <c r="RWY465" s="477"/>
      <c r="RXD465" s="477"/>
      <c r="RXG465" s="477"/>
      <c r="RXL465" s="477"/>
      <c r="RXO465" s="477"/>
      <c r="RXT465" s="477"/>
      <c r="RXW465" s="477"/>
      <c r="RYB465" s="477"/>
      <c r="RYE465" s="477"/>
      <c r="RYJ465" s="477"/>
      <c r="RYM465" s="477"/>
      <c r="RYR465" s="477"/>
      <c r="RYU465" s="477"/>
      <c r="RYZ465" s="477"/>
      <c r="RZC465" s="477"/>
      <c r="RZH465" s="477"/>
      <c r="RZK465" s="477"/>
      <c r="RZP465" s="477"/>
      <c r="RZS465" s="477"/>
      <c r="RZX465" s="477"/>
      <c r="SAA465" s="477"/>
      <c r="SAF465" s="477"/>
      <c r="SAI465" s="477"/>
      <c r="SAN465" s="477"/>
      <c r="SAQ465" s="477"/>
      <c r="SAV465" s="477"/>
      <c r="SAY465" s="477"/>
      <c r="SBD465" s="477"/>
      <c r="SBG465" s="477"/>
      <c r="SBL465" s="477"/>
      <c r="SBO465" s="477"/>
      <c r="SBT465" s="477"/>
      <c r="SBW465" s="477"/>
      <c r="SCB465" s="477"/>
      <c r="SCE465" s="477"/>
      <c r="SCJ465" s="477"/>
      <c r="SCM465" s="477"/>
      <c r="SCR465" s="477"/>
      <c r="SCU465" s="477"/>
      <c r="SCZ465" s="477"/>
      <c r="SDC465" s="477"/>
      <c r="SDH465" s="477"/>
      <c r="SDK465" s="477"/>
      <c r="SDP465" s="477"/>
      <c r="SDS465" s="477"/>
      <c r="SDX465" s="477"/>
      <c r="SEA465" s="477"/>
      <c r="SEF465" s="477"/>
      <c r="SEI465" s="477"/>
      <c r="SEN465" s="477"/>
      <c r="SEQ465" s="477"/>
      <c r="SEV465" s="477"/>
      <c r="SEY465" s="477"/>
      <c r="SFD465" s="477"/>
      <c r="SFG465" s="477"/>
      <c r="SFL465" s="477"/>
      <c r="SFO465" s="477"/>
      <c r="SFT465" s="477"/>
      <c r="SFW465" s="477"/>
      <c r="SGB465" s="477"/>
      <c r="SGE465" s="477"/>
      <c r="SGJ465" s="477"/>
      <c r="SGM465" s="477"/>
      <c r="SGR465" s="477"/>
      <c r="SGU465" s="477"/>
      <c r="SGZ465" s="477"/>
      <c r="SHC465" s="477"/>
      <c r="SHH465" s="477"/>
      <c r="SHK465" s="477"/>
      <c r="SHP465" s="477"/>
      <c r="SHS465" s="477"/>
      <c r="SHX465" s="477"/>
      <c r="SIA465" s="477"/>
      <c r="SIF465" s="477"/>
      <c r="SII465" s="477"/>
      <c r="SIN465" s="477"/>
      <c r="SIQ465" s="477"/>
      <c r="SIV465" s="477"/>
      <c r="SIY465" s="477"/>
      <c r="SJD465" s="477"/>
      <c r="SJG465" s="477"/>
      <c r="SJL465" s="477"/>
      <c r="SJO465" s="477"/>
      <c r="SJT465" s="477"/>
      <c r="SJW465" s="477"/>
      <c r="SKB465" s="477"/>
      <c r="SKE465" s="477"/>
      <c r="SKJ465" s="477"/>
      <c r="SKM465" s="477"/>
      <c r="SKR465" s="477"/>
      <c r="SKU465" s="477"/>
      <c r="SKZ465" s="477"/>
      <c r="SLC465" s="477"/>
      <c r="SLH465" s="477"/>
      <c r="SLK465" s="477"/>
      <c r="SLP465" s="477"/>
      <c r="SLS465" s="477"/>
      <c r="SLX465" s="477"/>
      <c r="SMA465" s="477"/>
      <c r="SMF465" s="477"/>
      <c r="SMI465" s="477"/>
      <c r="SMN465" s="477"/>
      <c r="SMQ465" s="477"/>
      <c r="SMV465" s="477"/>
      <c r="SMY465" s="477"/>
      <c r="SND465" s="477"/>
      <c r="SNG465" s="477"/>
      <c r="SNL465" s="477"/>
      <c r="SNO465" s="477"/>
      <c r="SNT465" s="477"/>
      <c r="SNW465" s="477"/>
      <c r="SOB465" s="477"/>
      <c r="SOE465" s="477"/>
      <c r="SOJ465" s="477"/>
      <c r="SOM465" s="477"/>
      <c r="SOR465" s="477"/>
      <c r="SOU465" s="477"/>
      <c r="SOZ465" s="477"/>
      <c r="SPC465" s="477"/>
      <c r="SPH465" s="477"/>
      <c r="SPK465" s="477"/>
      <c r="SPP465" s="477"/>
      <c r="SPS465" s="477"/>
      <c r="SPX465" s="477"/>
      <c r="SQA465" s="477"/>
      <c r="SQF465" s="477"/>
      <c r="SQI465" s="477"/>
      <c r="SQN465" s="477"/>
      <c r="SQQ465" s="477"/>
      <c r="SQV465" s="477"/>
      <c r="SQY465" s="477"/>
      <c r="SRD465" s="477"/>
      <c r="SRG465" s="477"/>
      <c r="SRL465" s="477"/>
      <c r="SRO465" s="477"/>
      <c r="SRT465" s="477"/>
      <c r="SRW465" s="477"/>
      <c r="SSB465" s="477"/>
      <c r="SSE465" s="477"/>
      <c r="SSJ465" s="477"/>
      <c r="SSM465" s="477"/>
      <c r="SSR465" s="477"/>
      <c r="SSU465" s="477"/>
      <c r="SSZ465" s="477"/>
      <c r="STC465" s="477"/>
      <c r="STH465" s="477"/>
      <c r="STK465" s="477"/>
      <c r="STP465" s="477"/>
      <c r="STS465" s="477"/>
      <c r="STX465" s="477"/>
      <c r="SUA465" s="477"/>
      <c r="SUF465" s="477"/>
      <c r="SUI465" s="477"/>
      <c r="SUN465" s="477"/>
      <c r="SUQ465" s="477"/>
      <c r="SUV465" s="477"/>
      <c r="SUY465" s="477"/>
      <c r="SVD465" s="477"/>
      <c r="SVG465" s="477"/>
      <c r="SVL465" s="477"/>
      <c r="SVO465" s="477"/>
      <c r="SVT465" s="477"/>
      <c r="SVW465" s="477"/>
      <c r="SWB465" s="477"/>
      <c r="SWE465" s="477"/>
      <c r="SWJ465" s="477"/>
      <c r="SWM465" s="477"/>
      <c r="SWR465" s="477"/>
      <c r="SWU465" s="477"/>
      <c r="SWZ465" s="477"/>
      <c r="SXC465" s="477"/>
      <c r="SXH465" s="477"/>
      <c r="SXK465" s="477"/>
      <c r="SXP465" s="477"/>
      <c r="SXS465" s="477"/>
      <c r="SXX465" s="477"/>
      <c r="SYA465" s="477"/>
      <c r="SYF465" s="477"/>
      <c r="SYI465" s="477"/>
      <c r="SYN465" s="477"/>
      <c r="SYQ465" s="477"/>
      <c r="SYV465" s="477"/>
      <c r="SYY465" s="477"/>
      <c r="SZD465" s="477"/>
      <c r="SZG465" s="477"/>
      <c r="SZL465" s="477"/>
      <c r="SZO465" s="477"/>
      <c r="SZT465" s="477"/>
      <c r="SZW465" s="477"/>
      <c r="TAB465" s="477"/>
      <c r="TAE465" s="477"/>
      <c r="TAJ465" s="477"/>
      <c r="TAM465" s="477"/>
      <c r="TAR465" s="477"/>
      <c r="TAU465" s="477"/>
      <c r="TAZ465" s="477"/>
      <c r="TBC465" s="477"/>
      <c r="TBH465" s="477"/>
      <c r="TBK465" s="477"/>
      <c r="TBP465" s="477"/>
      <c r="TBS465" s="477"/>
      <c r="TBX465" s="477"/>
      <c r="TCA465" s="477"/>
      <c r="TCF465" s="477"/>
      <c r="TCI465" s="477"/>
      <c r="TCN465" s="477"/>
      <c r="TCQ465" s="477"/>
      <c r="TCV465" s="477"/>
      <c r="TCY465" s="477"/>
      <c r="TDD465" s="477"/>
      <c r="TDG465" s="477"/>
      <c r="TDL465" s="477"/>
      <c r="TDO465" s="477"/>
      <c r="TDT465" s="477"/>
      <c r="TDW465" s="477"/>
      <c r="TEB465" s="477"/>
      <c r="TEE465" s="477"/>
      <c r="TEJ465" s="477"/>
      <c r="TEM465" s="477"/>
      <c r="TER465" s="477"/>
      <c r="TEU465" s="477"/>
      <c r="TEZ465" s="477"/>
      <c r="TFC465" s="477"/>
      <c r="TFH465" s="477"/>
      <c r="TFK465" s="477"/>
      <c r="TFP465" s="477"/>
      <c r="TFS465" s="477"/>
      <c r="TFX465" s="477"/>
      <c r="TGA465" s="477"/>
      <c r="TGF465" s="477"/>
      <c r="TGI465" s="477"/>
      <c r="TGN465" s="477"/>
      <c r="TGQ465" s="477"/>
      <c r="TGV465" s="477"/>
      <c r="TGY465" s="477"/>
      <c r="THD465" s="477"/>
      <c r="THG465" s="477"/>
      <c r="THL465" s="477"/>
      <c r="THO465" s="477"/>
      <c r="THT465" s="477"/>
      <c r="THW465" s="477"/>
      <c r="TIB465" s="477"/>
      <c r="TIE465" s="477"/>
      <c r="TIJ465" s="477"/>
      <c r="TIM465" s="477"/>
      <c r="TIR465" s="477"/>
      <c r="TIU465" s="477"/>
      <c r="TIZ465" s="477"/>
      <c r="TJC465" s="477"/>
      <c r="TJH465" s="477"/>
      <c r="TJK465" s="477"/>
      <c r="TJP465" s="477"/>
      <c r="TJS465" s="477"/>
      <c r="TJX465" s="477"/>
      <c r="TKA465" s="477"/>
      <c r="TKF465" s="477"/>
      <c r="TKI465" s="477"/>
      <c r="TKN465" s="477"/>
      <c r="TKQ465" s="477"/>
      <c r="TKV465" s="477"/>
      <c r="TKY465" s="477"/>
      <c r="TLD465" s="477"/>
      <c r="TLG465" s="477"/>
      <c r="TLL465" s="477"/>
      <c r="TLO465" s="477"/>
      <c r="TLT465" s="477"/>
      <c r="TLW465" s="477"/>
      <c r="TMB465" s="477"/>
      <c r="TME465" s="477"/>
      <c r="TMJ465" s="477"/>
      <c r="TMM465" s="477"/>
      <c r="TMR465" s="477"/>
      <c r="TMU465" s="477"/>
      <c r="TMZ465" s="477"/>
      <c r="TNC465" s="477"/>
      <c r="TNH465" s="477"/>
      <c r="TNK465" s="477"/>
      <c r="TNP465" s="477"/>
      <c r="TNS465" s="477"/>
      <c r="TNX465" s="477"/>
      <c r="TOA465" s="477"/>
      <c r="TOF465" s="477"/>
      <c r="TOI465" s="477"/>
      <c r="TON465" s="477"/>
      <c r="TOQ465" s="477"/>
      <c r="TOV465" s="477"/>
      <c r="TOY465" s="477"/>
      <c r="TPD465" s="477"/>
      <c r="TPG465" s="477"/>
      <c r="TPL465" s="477"/>
      <c r="TPO465" s="477"/>
      <c r="TPT465" s="477"/>
      <c r="TPW465" s="477"/>
      <c r="TQB465" s="477"/>
      <c r="TQE465" s="477"/>
      <c r="TQJ465" s="477"/>
      <c r="TQM465" s="477"/>
      <c r="TQR465" s="477"/>
      <c r="TQU465" s="477"/>
      <c r="TQZ465" s="477"/>
      <c r="TRC465" s="477"/>
      <c r="TRH465" s="477"/>
      <c r="TRK465" s="477"/>
      <c r="TRP465" s="477"/>
      <c r="TRS465" s="477"/>
      <c r="TRX465" s="477"/>
      <c r="TSA465" s="477"/>
      <c r="TSF465" s="477"/>
      <c r="TSI465" s="477"/>
      <c r="TSN465" s="477"/>
      <c r="TSQ465" s="477"/>
      <c r="TSV465" s="477"/>
      <c r="TSY465" s="477"/>
      <c r="TTD465" s="477"/>
      <c r="TTG465" s="477"/>
      <c r="TTL465" s="477"/>
      <c r="TTO465" s="477"/>
      <c r="TTT465" s="477"/>
      <c r="TTW465" s="477"/>
      <c r="TUB465" s="477"/>
      <c r="TUE465" s="477"/>
      <c r="TUJ465" s="477"/>
      <c r="TUM465" s="477"/>
      <c r="TUR465" s="477"/>
      <c r="TUU465" s="477"/>
      <c r="TUZ465" s="477"/>
      <c r="TVC465" s="477"/>
      <c r="TVH465" s="477"/>
      <c r="TVK465" s="477"/>
      <c r="TVP465" s="477"/>
      <c r="TVS465" s="477"/>
      <c r="TVX465" s="477"/>
      <c r="TWA465" s="477"/>
      <c r="TWF465" s="477"/>
      <c r="TWI465" s="477"/>
      <c r="TWN465" s="477"/>
      <c r="TWQ465" s="477"/>
      <c r="TWV465" s="477"/>
      <c r="TWY465" s="477"/>
      <c r="TXD465" s="477"/>
      <c r="TXG465" s="477"/>
      <c r="TXL465" s="477"/>
      <c r="TXO465" s="477"/>
      <c r="TXT465" s="477"/>
      <c r="TXW465" s="477"/>
      <c r="TYB465" s="477"/>
      <c r="TYE465" s="477"/>
      <c r="TYJ465" s="477"/>
      <c r="TYM465" s="477"/>
      <c r="TYR465" s="477"/>
      <c r="TYU465" s="477"/>
      <c r="TYZ465" s="477"/>
      <c r="TZC465" s="477"/>
      <c r="TZH465" s="477"/>
      <c r="TZK465" s="477"/>
      <c r="TZP465" s="477"/>
      <c r="TZS465" s="477"/>
      <c r="TZX465" s="477"/>
      <c r="UAA465" s="477"/>
      <c r="UAF465" s="477"/>
      <c r="UAI465" s="477"/>
      <c r="UAN465" s="477"/>
      <c r="UAQ465" s="477"/>
      <c r="UAV465" s="477"/>
      <c r="UAY465" s="477"/>
      <c r="UBD465" s="477"/>
      <c r="UBG465" s="477"/>
      <c r="UBL465" s="477"/>
      <c r="UBO465" s="477"/>
      <c r="UBT465" s="477"/>
      <c r="UBW465" s="477"/>
      <c r="UCB465" s="477"/>
      <c r="UCE465" s="477"/>
      <c r="UCJ465" s="477"/>
      <c r="UCM465" s="477"/>
      <c r="UCR465" s="477"/>
      <c r="UCU465" s="477"/>
      <c r="UCZ465" s="477"/>
      <c r="UDC465" s="477"/>
      <c r="UDH465" s="477"/>
      <c r="UDK465" s="477"/>
      <c r="UDP465" s="477"/>
      <c r="UDS465" s="477"/>
      <c r="UDX465" s="477"/>
      <c r="UEA465" s="477"/>
      <c r="UEF465" s="477"/>
      <c r="UEI465" s="477"/>
      <c r="UEN465" s="477"/>
      <c r="UEQ465" s="477"/>
      <c r="UEV465" s="477"/>
      <c r="UEY465" s="477"/>
      <c r="UFD465" s="477"/>
      <c r="UFG465" s="477"/>
      <c r="UFL465" s="477"/>
      <c r="UFO465" s="477"/>
      <c r="UFT465" s="477"/>
      <c r="UFW465" s="477"/>
      <c r="UGB465" s="477"/>
      <c r="UGE465" s="477"/>
      <c r="UGJ465" s="477"/>
      <c r="UGM465" s="477"/>
      <c r="UGR465" s="477"/>
      <c r="UGU465" s="477"/>
      <c r="UGZ465" s="477"/>
      <c r="UHC465" s="477"/>
      <c r="UHH465" s="477"/>
      <c r="UHK465" s="477"/>
      <c r="UHP465" s="477"/>
      <c r="UHS465" s="477"/>
      <c r="UHX465" s="477"/>
      <c r="UIA465" s="477"/>
      <c r="UIF465" s="477"/>
      <c r="UII465" s="477"/>
      <c r="UIN465" s="477"/>
      <c r="UIQ465" s="477"/>
      <c r="UIV465" s="477"/>
      <c r="UIY465" s="477"/>
      <c r="UJD465" s="477"/>
      <c r="UJG465" s="477"/>
      <c r="UJL465" s="477"/>
      <c r="UJO465" s="477"/>
      <c r="UJT465" s="477"/>
      <c r="UJW465" s="477"/>
      <c r="UKB465" s="477"/>
      <c r="UKE465" s="477"/>
      <c r="UKJ465" s="477"/>
      <c r="UKM465" s="477"/>
      <c r="UKR465" s="477"/>
      <c r="UKU465" s="477"/>
      <c r="UKZ465" s="477"/>
      <c r="ULC465" s="477"/>
      <c r="ULH465" s="477"/>
      <c r="ULK465" s="477"/>
      <c r="ULP465" s="477"/>
      <c r="ULS465" s="477"/>
      <c r="ULX465" s="477"/>
      <c r="UMA465" s="477"/>
      <c r="UMF465" s="477"/>
      <c r="UMI465" s="477"/>
      <c r="UMN465" s="477"/>
      <c r="UMQ465" s="477"/>
      <c r="UMV465" s="477"/>
      <c r="UMY465" s="477"/>
      <c r="UND465" s="477"/>
      <c r="UNG465" s="477"/>
      <c r="UNL465" s="477"/>
      <c r="UNO465" s="477"/>
      <c r="UNT465" s="477"/>
      <c r="UNW465" s="477"/>
      <c r="UOB465" s="477"/>
      <c r="UOE465" s="477"/>
      <c r="UOJ465" s="477"/>
      <c r="UOM465" s="477"/>
      <c r="UOR465" s="477"/>
      <c r="UOU465" s="477"/>
      <c r="UOZ465" s="477"/>
      <c r="UPC465" s="477"/>
      <c r="UPH465" s="477"/>
      <c r="UPK465" s="477"/>
      <c r="UPP465" s="477"/>
      <c r="UPS465" s="477"/>
      <c r="UPX465" s="477"/>
      <c r="UQA465" s="477"/>
      <c r="UQF465" s="477"/>
      <c r="UQI465" s="477"/>
      <c r="UQN465" s="477"/>
      <c r="UQQ465" s="477"/>
      <c r="UQV465" s="477"/>
      <c r="UQY465" s="477"/>
      <c r="URD465" s="477"/>
      <c r="URG465" s="477"/>
      <c r="URL465" s="477"/>
      <c r="URO465" s="477"/>
      <c r="URT465" s="477"/>
      <c r="URW465" s="477"/>
      <c r="USB465" s="477"/>
      <c r="USE465" s="477"/>
      <c r="USJ465" s="477"/>
      <c r="USM465" s="477"/>
      <c r="USR465" s="477"/>
      <c r="USU465" s="477"/>
      <c r="USZ465" s="477"/>
      <c r="UTC465" s="477"/>
      <c r="UTH465" s="477"/>
      <c r="UTK465" s="477"/>
      <c r="UTP465" s="477"/>
      <c r="UTS465" s="477"/>
      <c r="UTX465" s="477"/>
      <c r="UUA465" s="477"/>
      <c r="UUF465" s="477"/>
      <c r="UUI465" s="477"/>
      <c r="UUN465" s="477"/>
      <c r="UUQ465" s="477"/>
      <c r="UUV465" s="477"/>
      <c r="UUY465" s="477"/>
      <c r="UVD465" s="477"/>
      <c r="UVG465" s="477"/>
      <c r="UVL465" s="477"/>
      <c r="UVO465" s="477"/>
      <c r="UVT465" s="477"/>
      <c r="UVW465" s="477"/>
      <c r="UWB465" s="477"/>
      <c r="UWE465" s="477"/>
      <c r="UWJ465" s="477"/>
      <c r="UWM465" s="477"/>
      <c r="UWR465" s="477"/>
      <c r="UWU465" s="477"/>
      <c r="UWZ465" s="477"/>
      <c r="UXC465" s="477"/>
      <c r="UXH465" s="477"/>
      <c r="UXK465" s="477"/>
      <c r="UXP465" s="477"/>
      <c r="UXS465" s="477"/>
      <c r="UXX465" s="477"/>
      <c r="UYA465" s="477"/>
      <c r="UYF465" s="477"/>
      <c r="UYI465" s="477"/>
      <c r="UYN465" s="477"/>
      <c r="UYQ465" s="477"/>
      <c r="UYV465" s="477"/>
      <c r="UYY465" s="477"/>
      <c r="UZD465" s="477"/>
      <c r="UZG465" s="477"/>
      <c r="UZL465" s="477"/>
      <c r="UZO465" s="477"/>
      <c r="UZT465" s="477"/>
      <c r="UZW465" s="477"/>
      <c r="VAB465" s="477"/>
      <c r="VAE465" s="477"/>
      <c r="VAJ465" s="477"/>
      <c r="VAM465" s="477"/>
      <c r="VAR465" s="477"/>
      <c r="VAU465" s="477"/>
      <c r="VAZ465" s="477"/>
      <c r="VBC465" s="477"/>
      <c r="VBH465" s="477"/>
      <c r="VBK465" s="477"/>
      <c r="VBP465" s="477"/>
      <c r="VBS465" s="477"/>
      <c r="VBX465" s="477"/>
      <c r="VCA465" s="477"/>
      <c r="VCF465" s="477"/>
      <c r="VCI465" s="477"/>
      <c r="VCN465" s="477"/>
      <c r="VCQ465" s="477"/>
      <c r="VCV465" s="477"/>
      <c r="VCY465" s="477"/>
      <c r="VDD465" s="477"/>
      <c r="VDG465" s="477"/>
      <c r="VDL465" s="477"/>
      <c r="VDO465" s="477"/>
      <c r="VDT465" s="477"/>
      <c r="VDW465" s="477"/>
      <c r="VEB465" s="477"/>
      <c r="VEE465" s="477"/>
      <c r="VEJ465" s="477"/>
      <c r="VEM465" s="477"/>
      <c r="VER465" s="477"/>
      <c r="VEU465" s="477"/>
      <c r="VEZ465" s="477"/>
      <c r="VFC465" s="477"/>
      <c r="VFH465" s="477"/>
      <c r="VFK465" s="477"/>
      <c r="VFP465" s="477"/>
      <c r="VFS465" s="477"/>
      <c r="VFX465" s="477"/>
      <c r="VGA465" s="477"/>
      <c r="VGF465" s="477"/>
      <c r="VGI465" s="477"/>
      <c r="VGN465" s="477"/>
      <c r="VGQ465" s="477"/>
      <c r="VGV465" s="477"/>
      <c r="VGY465" s="477"/>
      <c r="VHD465" s="477"/>
      <c r="VHG465" s="477"/>
      <c r="VHL465" s="477"/>
      <c r="VHO465" s="477"/>
      <c r="VHT465" s="477"/>
      <c r="VHW465" s="477"/>
      <c r="VIB465" s="477"/>
      <c r="VIE465" s="477"/>
      <c r="VIJ465" s="477"/>
      <c r="VIM465" s="477"/>
      <c r="VIR465" s="477"/>
      <c r="VIU465" s="477"/>
      <c r="VIZ465" s="477"/>
      <c r="VJC465" s="477"/>
      <c r="VJH465" s="477"/>
      <c r="VJK465" s="477"/>
      <c r="VJP465" s="477"/>
      <c r="VJS465" s="477"/>
      <c r="VJX465" s="477"/>
      <c r="VKA465" s="477"/>
      <c r="VKF465" s="477"/>
      <c r="VKI465" s="477"/>
      <c r="VKN465" s="477"/>
      <c r="VKQ465" s="477"/>
      <c r="VKV465" s="477"/>
      <c r="VKY465" s="477"/>
      <c r="VLD465" s="477"/>
      <c r="VLG465" s="477"/>
      <c r="VLL465" s="477"/>
      <c r="VLO465" s="477"/>
      <c r="VLT465" s="477"/>
      <c r="VLW465" s="477"/>
      <c r="VMB465" s="477"/>
      <c r="VME465" s="477"/>
      <c r="VMJ465" s="477"/>
      <c r="VMM465" s="477"/>
      <c r="VMR465" s="477"/>
      <c r="VMU465" s="477"/>
      <c r="VMZ465" s="477"/>
      <c r="VNC465" s="477"/>
      <c r="VNH465" s="477"/>
      <c r="VNK465" s="477"/>
      <c r="VNP465" s="477"/>
      <c r="VNS465" s="477"/>
      <c r="VNX465" s="477"/>
      <c r="VOA465" s="477"/>
      <c r="VOF465" s="477"/>
      <c r="VOI465" s="477"/>
      <c r="VON465" s="477"/>
      <c r="VOQ465" s="477"/>
      <c r="VOV465" s="477"/>
      <c r="VOY465" s="477"/>
      <c r="VPD465" s="477"/>
      <c r="VPG465" s="477"/>
      <c r="VPL465" s="477"/>
      <c r="VPO465" s="477"/>
      <c r="VPT465" s="477"/>
      <c r="VPW465" s="477"/>
      <c r="VQB465" s="477"/>
      <c r="VQE465" s="477"/>
      <c r="VQJ465" s="477"/>
      <c r="VQM465" s="477"/>
      <c r="VQR465" s="477"/>
      <c r="VQU465" s="477"/>
      <c r="VQZ465" s="477"/>
      <c r="VRC465" s="477"/>
      <c r="VRH465" s="477"/>
      <c r="VRK465" s="477"/>
      <c r="VRP465" s="477"/>
      <c r="VRS465" s="477"/>
      <c r="VRX465" s="477"/>
      <c r="VSA465" s="477"/>
      <c r="VSF465" s="477"/>
      <c r="VSI465" s="477"/>
      <c r="VSN465" s="477"/>
      <c r="VSQ465" s="477"/>
      <c r="VSV465" s="477"/>
      <c r="VSY465" s="477"/>
      <c r="VTD465" s="477"/>
      <c r="VTG465" s="477"/>
      <c r="VTL465" s="477"/>
      <c r="VTO465" s="477"/>
      <c r="VTT465" s="477"/>
      <c r="VTW465" s="477"/>
      <c r="VUB465" s="477"/>
      <c r="VUE465" s="477"/>
      <c r="VUJ465" s="477"/>
      <c r="VUM465" s="477"/>
      <c r="VUR465" s="477"/>
      <c r="VUU465" s="477"/>
      <c r="VUZ465" s="477"/>
      <c r="VVC465" s="477"/>
      <c r="VVH465" s="477"/>
      <c r="VVK465" s="477"/>
      <c r="VVP465" s="477"/>
      <c r="VVS465" s="477"/>
      <c r="VVX465" s="477"/>
      <c r="VWA465" s="477"/>
      <c r="VWF465" s="477"/>
      <c r="VWI465" s="477"/>
      <c r="VWN465" s="477"/>
      <c r="VWQ465" s="477"/>
      <c r="VWV465" s="477"/>
      <c r="VWY465" s="477"/>
      <c r="VXD465" s="477"/>
      <c r="VXG465" s="477"/>
      <c r="VXL465" s="477"/>
      <c r="VXO465" s="477"/>
      <c r="VXT465" s="477"/>
      <c r="VXW465" s="477"/>
      <c r="VYB465" s="477"/>
      <c r="VYE465" s="477"/>
      <c r="VYJ465" s="477"/>
      <c r="VYM465" s="477"/>
      <c r="VYR465" s="477"/>
      <c r="VYU465" s="477"/>
      <c r="VYZ465" s="477"/>
      <c r="VZC465" s="477"/>
      <c r="VZH465" s="477"/>
      <c r="VZK465" s="477"/>
      <c r="VZP465" s="477"/>
      <c r="VZS465" s="477"/>
      <c r="VZX465" s="477"/>
      <c r="WAA465" s="477"/>
      <c r="WAF465" s="477"/>
      <c r="WAI465" s="477"/>
      <c r="WAN465" s="477"/>
      <c r="WAQ465" s="477"/>
      <c r="WAV465" s="477"/>
      <c r="WAY465" s="477"/>
      <c r="WBD465" s="477"/>
      <c r="WBG465" s="477"/>
      <c r="WBL465" s="477"/>
      <c r="WBO465" s="477"/>
      <c r="WBT465" s="477"/>
      <c r="WBW465" s="477"/>
      <c r="WCB465" s="477"/>
      <c r="WCE465" s="477"/>
      <c r="WCJ465" s="477"/>
      <c r="WCM465" s="477"/>
      <c r="WCR465" s="477"/>
      <c r="WCU465" s="477"/>
      <c r="WCZ465" s="477"/>
      <c r="WDC465" s="477"/>
      <c r="WDH465" s="477"/>
      <c r="WDK465" s="477"/>
      <c r="WDP465" s="477"/>
      <c r="WDS465" s="477"/>
      <c r="WDX465" s="477"/>
      <c r="WEA465" s="477"/>
      <c r="WEF465" s="477"/>
      <c r="WEI465" s="477"/>
      <c r="WEN465" s="477"/>
      <c r="WEQ465" s="477"/>
      <c r="WEV465" s="477"/>
      <c r="WEY465" s="477"/>
      <c r="WFD465" s="477"/>
      <c r="WFG465" s="477"/>
      <c r="WFL465" s="477"/>
      <c r="WFO465" s="477"/>
      <c r="WFT465" s="477"/>
      <c r="WFW465" s="477"/>
      <c r="WGB465" s="477"/>
      <c r="WGE465" s="477"/>
      <c r="WGJ465" s="477"/>
      <c r="WGM465" s="477"/>
      <c r="WGR465" s="477"/>
      <c r="WGU465" s="477"/>
      <c r="WGZ465" s="477"/>
      <c r="WHC465" s="477"/>
      <c r="WHH465" s="477"/>
      <c r="WHK465" s="477"/>
      <c r="WHP465" s="477"/>
      <c r="WHS465" s="477"/>
      <c r="WHX465" s="477"/>
      <c r="WIA465" s="477"/>
      <c r="WIF465" s="477"/>
      <c r="WII465" s="477"/>
      <c r="WIN465" s="477"/>
      <c r="WIQ465" s="477"/>
      <c r="WIV465" s="477"/>
      <c r="WIY465" s="477"/>
      <c r="WJD465" s="477"/>
      <c r="WJG465" s="477"/>
      <c r="WJL465" s="477"/>
      <c r="WJO465" s="477"/>
      <c r="WJT465" s="477"/>
      <c r="WJW465" s="477"/>
      <c r="WKB465" s="477"/>
      <c r="WKE465" s="477"/>
      <c r="WKJ465" s="477"/>
      <c r="WKM465" s="477"/>
      <c r="WKR465" s="477"/>
      <c r="WKU465" s="477"/>
      <c r="WKZ465" s="477"/>
      <c r="WLC465" s="477"/>
      <c r="WLH465" s="477"/>
      <c r="WLK465" s="477"/>
      <c r="WLP465" s="477"/>
      <c r="WLS465" s="477"/>
      <c r="WLX465" s="477"/>
      <c r="WMA465" s="477"/>
      <c r="WMF465" s="477"/>
      <c r="WMI465" s="477"/>
      <c r="WMN465" s="477"/>
      <c r="WMQ465" s="477"/>
      <c r="WMV465" s="477"/>
      <c r="WMY465" s="477"/>
      <c r="WND465" s="477"/>
      <c r="WNG465" s="477"/>
      <c r="WNL465" s="477"/>
      <c r="WNO465" s="477"/>
      <c r="WNT465" s="477"/>
      <c r="WNW465" s="477"/>
      <c r="WOB465" s="477"/>
      <c r="WOE465" s="477"/>
      <c r="WOJ465" s="477"/>
      <c r="WOM465" s="477"/>
      <c r="WOR465" s="477"/>
      <c r="WOU465" s="477"/>
      <c r="WOZ465" s="477"/>
      <c r="WPC465" s="477"/>
      <c r="WPH465" s="477"/>
      <c r="WPK465" s="477"/>
      <c r="WPP465" s="477"/>
      <c r="WPS465" s="477"/>
      <c r="WPX465" s="477"/>
      <c r="WQA465" s="477"/>
      <c r="WQF465" s="477"/>
      <c r="WQI465" s="477"/>
      <c r="WQN465" s="477"/>
      <c r="WQQ465" s="477"/>
      <c r="WQV465" s="477"/>
      <c r="WQY465" s="477"/>
      <c r="WRD465" s="477"/>
      <c r="WRG465" s="477"/>
      <c r="WRL465" s="477"/>
      <c r="WRO465" s="477"/>
      <c r="WRT465" s="477"/>
      <c r="WRW465" s="477"/>
      <c r="WSB465" s="477"/>
      <c r="WSE465" s="477"/>
      <c r="WSJ465" s="477"/>
      <c r="WSM465" s="477"/>
      <c r="WSR465" s="477"/>
      <c r="WSU465" s="477"/>
      <c r="WSZ465" s="477"/>
      <c r="WTC465" s="477"/>
      <c r="WTH465" s="477"/>
      <c r="WTK465" s="477"/>
      <c r="WTP465" s="477"/>
      <c r="WTS465" s="477"/>
      <c r="WTX465" s="477"/>
      <c r="WUA465" s="477"/>
      <c r="WUF465" s="477"/>
      <c r="WUI465" s="477"/>
      <c r="WUN465" s="477"/>
      <c r="WUQ465" s="477"/>
      <c r="WUV465" s="477"/>
      <c r="WUY465" s="477"/>
      <c r="WVD465" s="477"/>
      <c r="WVG465" s="477"/>
      <c r="WVL465" s="477"/>
      <c r="WVO465" s="477"/>
      <c r="WVT465" s="477"/>
      <c r="WVW465" s="477"/>
      <c r="WWB465" s="477"/>
      <c r="WWE465" s="477"/>
      <c r="WWJ465" s="477"/>
      <c r="WWM465" s="477"/>
      <c r="WWR465" s="477"/>
      <c r="WWU465" s="477"/>
      <c r="WWZ465" s="477"/>
      <c r="WXC465" s="477"/>
      <c r="WXH465" s="477"/>
      <c r="WXK465" s="477"/>
      <c r="WXP465" s="477"/>
      <c r="WXS465" s="477"/>
      <c r="WXX465" s="477"/>
      <c r="WYA465" s="477"/>
      <c r="WYF465" s="477"/>
      <c r="WYI465" s="477"/>
      <c r="WYN465" s="477"/>
      <c r="WYQ465" s="477"/>
      <c r="WYV465" s="477"/>
      <c r="WYY465" s="477"/>
      <c r="WZD465" s="477"/>
      <c r="WZG465" s="477"/>
      <c r="WZL465" s="477"/>
      <c r="WZO465" s="477"/>
      <c r="WZT465" s="477"/>
      <c r="WZW465" s="477"/>
      <c r="XAB465" s="477"/>
      <c r="XAE465" s="477"/>
      <c r="XAJ465" s="477"/>
      <c r="XAM465" s="477"/>
      <c r="XAR465" s="477"/>
      <c r="XAU465" s="477"/>
      <c r="XAZ465" s="477"/>
      <c r="XBC465" s="477"/>
      <c r="XBH465" s="477"/>
      <c r="XBK465" s="477"/>
      <c r="XBP465" s="477"/>
      <c r="XBS465" s="477"/>
      <c r="XBX465" s="477"/>
      <c r="XCA465" s="477"/>
      <c r="XCF465" s="477"/>
      <c r="XCI465" s="477"/>
      <c r="XCN465" s="477"/>
      <c r="XCQ465" s="477"/>
      <c r="XCV465" s="477"/>
      <c r="XCY465" s="477"/>
      <c r="XDD465" s="477"/>
      <c r="XDG465" s="477"/>
      <c r="XDL465" s="477"/>
      <c r="XDO465" s="477"/>
      <c r="XDT465" s="477"/>
      <c r="XDW465" s="477"/>
      <c r="XEB465" s="477"/>
      <c r="XEE465" s="477"/>
      <c r="XEJ465" s="477"/>
      <c r="XEM465" s="477"/>
      <c r="XER465" s="477"/>
      <c r="XEU465" s="477"/>
      <c r="XEZ465" s="477"/>
      <c r="XFC465" s="477"/>
    </row>
    <row r="466" spans="1:1023 1028:2047 2052:3071 3076:4095 4100:5119 5124:6143 6148:7167 7172:8191 8196:9215 9220:10239 10244:11263 11268:12287 12292:13311 13316:14335 14340:15359 15364:16383" ht="33.75" customHeight="1" x14ac:dyDescent="0.25">
      <c r="A466" s="35" t="str">
        <f>+'PAI 2025 GPS rempl2)'!A482</f>
        <v>30.1.1</v>
      </c>
      <c r="B466" s="60" t="str">
        <f>VLOOKUP(A466,'Dimensión 4 - Evaluación de res'!$B$10:$B$14,1,0)</f>
        <v>30.1.1</v>
      </c>
      <c r="C466" s="158" t="s">
        <v>1087</v>
      </c>
      <c r="D466" s="158">
        <v>3</v>
      </c>
      <c r="E466" s="158" t="s">
        <v>489</v>
      </c>
      <c r="F466" s="158" t="s">
        <v>1090</v>
      </c>
      <c r="G466" s="158" t="s">
        <v>19</v>
      </c>
      <c r="H466" s="158" t="s">
        <v>1795</v>
      </c>
      <c r="I466" s="158" t="s">
        <v>1795</v>
      </c>
      <c r="J466" s="158" t="s">
        <v>1795</v>
      </c>
      <c r="K466" s="158" t="s">
        <v>19</v>
      </c>
      <c r="L466" s="158" t="s">
        <v>19</v>
      </c>
      <c r="M466" s="158" t="s">
        <v>19</v>
      </c>
      <c r="N466" s="158" t="s">
        <v>521</v>
      </c>
      <c r="O466" s="158" t="s">
        <v>19</v>
      </c>
      <c r="P466" s="158" t="s">
        <v>110</v>
      </c>
      <c r="Q466" s="158">
        <v>20</v>
      </c>
      <c r="R466" s="158">
        <v>1</v>
      </c>
      <c r="S466" s="165" t="s">
        <v>487</v>
      </c>
      <c r="T466" s="165" t="s">
        <v>1091</v>
      </c>
      <c r="U466" s="165">
        <v>45730</v>
      </c>
      <c r="V466" s="165">
        <v>45762</v>
      </c>
      <c r="W466" s="158" t="s">
        <v>1087</v>
      </c>
      <c r="X466" s="359">
        <v>4</v>
      </c>
      <c r="Y466" s="158">
        <v>100</v>
      </c>
      <c r="Z466" s="158" t="s">
        <v>2650</v>
      </c>
      <c r="AA466" s="165">
        <v>45840</v>
      </c>
      <c r="AB466" s="158">
        <v>100</v>
      </c>
      <c r="AC466" s="158" t="s">
        <v>2651</v>
      </c>
      <c r="AD466" s="165">
        <v>45840</v>
      </c>
      <c r="AE466" s="158">
        <v>90</v>
      </c>
      <c r="AF466" s="158">
        <v>4</v>
      </c>
    </row>
    <row r="467" spans="1:1023 1028:2047 2052:3071 3076:4095 4100:5119 5124:6143 6148:7167 7172:8191 8196:9215 9220:10239 10244:11263 11268:12287 12292:13311 13316:14335 14340:15359 15364:16383" ht="33.75" customHeight="1" x14ac:dyDescent="0.25">
      <c r="A467" s="158" t="str">
        <f>+'PAI 2025 GPS rempl2)'!A483</f>
        <v>30.1.2</v>
      </c>
      <c r="B467" s="60" t="str">
        <f>VLOOKUP(A467,'Dimensión 4 - Evaluación de res'!$B$10:$B$14,1,0)</f>
        <v>30.1.2</v>
      </c>
      <c r="C467" s="158" t="s">
        <v>1087</v>
      </c>
      <c r="D467" s="158">
        <v>3</v>
      </c>
      <c r="E467" s="158" t="s">
        <v>489</v>
      </c>
      <c r="F467" s="158" t="s">
        <v>1092</v>
      </c>
      <c r="G467" s="158" t="s">
        <v>19</v>
      </c>
      <c r="H467" s="158" t="s">
        <v>1795</v>
      </c>
      <c r="I467" s="158" t="s">
        <v>1795</v>
      </c>
      <c r="J467" s="158" t="s">
        <v>1795</v>
      </c>
      <c r="K467" s="158" t="s">
        <v>19</v>
      </c>
      <c r="L467" s="158" t="s">
        <v>19</v>
      </c>
      <c r="M467" s="158" t="s">
        <v>19</v>
      </c>
      <c r="N467" s="158" t="s">
        <v>521</v>
      </c>
      <c r="O467" s="158" t="s">
        <v>19</v>
      </c>
      <c r="P467" s="158" t="s">
        <v>111</v>
      </c>
      <c r="Q467" s="158">
        <v>20</v>
      </c>
      <c r="R467" s="158">
        <v>1</v>
      </c>
      <c r="S467" s="165" t="s">
        <v>487</v>
      </c>
      <c r="T467" s="165" t="s">
        <v>1093</v>
      </c>
      <c r="U467" s="165">
        <v>45765</v>
      </c>
      <c r="V467" s="165">
        <v>45779</v>
      </c>
      <c r="W467" s="158" t="s">
        <v>1087</v>
      </c>
      <c r="X467" s="359">
        <v>4</v>
      </c>
      <c r="Y467" s="158">
        <v>100</v>
      </c>
      <c r="Z467" s="158" t="s">
        <v>2652</v>
      </c>
      <c r="AA467" s="165">
        <v>45842</v>
      </c>
      <c r="AB467" s="158">
        <v>100</v>
      </c>
      <c r="AC467" s="158" t="s">
        <v>2653</v>
      </c>
      <c r="AD467" s="165">
        <v>45842</v>
      </c>
      <c r="AE467" s="158">
        <v>90</v>
      </c>
      <c r="AF467" s="158">
        <v>4</v>
      </c>
    </row>
    <row r="468" spans="1:1023 1028:2047 2052:3071 3076:4095 4100:5119 5124:6143 6148:7167 7172:8191 8196:9215 9220:10239 10244:11263 11268:12287 12292:13311 13316:14335 14340:15359 15364:16383" ht="33.75" customHeight="1" x14ac:dyDescent="0.25">
      <c r="A468" s="35" t="str">
        <f>+'PAI 2025 GPS rempl2)'!A484</f>
        <v>30.1.3</v>
      </c>
      <c r="B468" s="60" t="str">
        <f>VLOOKUP(A468,'Dimensión 4 - Evaluación de res'!$B$10:$B$14,1,0)</f>
        <v>30.1.3</v>
      </c>
      <c r="C468" s="158" t="s">
        <v>1087</v>
      </c>
      <c r="D468" s="158">
        <v>3</v>
      </c>
      <c r="E468" s="158" t="s">
        <v>489</v>
      </c>
      <c r="F468" s="158" t="s">
        <v>1094</v>
      </c>
      <c r="G468" s="158" t="s">
        <v>19</v>
      </c>
      <c r="H468" s="158">
        <v>0</v>
      </c>
      <c r="I468" s="158">
        <v>0</v>
      </c>
      <c r="J468" s="158">
        <v>0</v>
      </c>
      <c r="K468" s="158" t="s">
        <v>19</v>
      </c>
      <c r="L468" s="158" t="s">
        <v>19</v>
      </c>
      <c r="M468" s="158" t="s">
        <v>19</v>
      </c>
      <c r="N468" s="158" t="s">
        <v>521</v>
      </c>
      <c r="O468" s="158" t="s">
        <v>19</v>
      </c>
      <c r="P468" s="158" t="s">
        <v>112</v>
      </c>
      <c r="Q468" s="158">
        <v>20</v>
      </c>
      <c r="R468" s="158">
        <v>1</v>
      </c>
      <c r="S468" s="158" t="s">
        <v>487</v>
      </c>
      <c r="T468" s="158" t="s">
        <v>1095</v>
      </c>
      <c r="U468" s="165">
        <v>45782</v>
      </c>
      <c r="V468" s="165">
        <v>45912</v>
      </c>
      <c r="W468" s="158" t="s">
        <v>1087</v>
      </c>
      <c r="X468" s="359">
        <v>4</v>
      </c>
      <c r="Y468" s="158">
        <v>0</v>
      </c>
      <c r="Z468" s="158">
        <v>0</v>
      </c>
      <c r="AA468" s="165"/>
      <c r="AB468" s="158">
        <v>0</v>
      </c>
      <c r="AC468" s="158">
        <v>0</v>
      </c>
      <c r="AD468" s="165"/>
      <c r="AE468" s="158">
        <v>0</v>
      </c>
      <c r="AF468" s="158">
        <v>0</v>
      </c>
    </row>
    <row r="469" spans="1:1023 1028:2047 2052:3071 3076:4095 4100:5119 5124:6143 6148:7167 7172:8191 8196:9215 9220:10239 10244:11263 11268:12287 12292:13311 13316:14335 14340:15359 15364:16383" ht="33.75" customHeight="1" x14ac:dyDescent="0.25">
      <c r="A469" s="35" t="str">
        <f>+'PAI 2025 GPS rempl2)'!A485</f>
        <v>30.1.4</v>
      </c>
      <c r="B469" s="60" t="str">
        <f>VLOOKUP(A469,'Dimensión 4 - Evaluación de res'!$B$10:$B$14,1,0)</f>
        <v>30.1.4</v>
      </c>
      <c r="C469" s="158" t="s">
        <v>1087</v>
      </c>
      <c r="D469" s="158">
        <v>3</v>
      </c>
      <c r="E469" s="158" t="s">
        <v>489</v>
      </c>
      <c r="F469" s="158" t="s">
        <v>1096</v>
      </c>
      <c r="G469" s="158" t="s">
        <v>19</v>
      </c>
      <c r="H469" s="158" t="s">
        <v>1795</v>
      </c>
      <c r="I469" s="158" t="s">
        <v>1795</v>
      </c>
      <c r="J469" s="158" t="s">
        <v>1795</v>
      </c>
      <c r="K469" s="158" t="s">
        <v>19</v>
      </c>
      <c r="L469" s="158" t="s">
        <v>19</v>
      </c>
      <c r="M469" s="158" t="s">
        <v>19</v>
      </c>
      <c r="N469" s="158" t="s">
        <v>521</v>
      </c>
      <c r="O469" s="158" t="s">
        <v>19</v>
      </c>
      <c r="P469" s="158" t="s">
        <v>113</v>
      </c>
      <c r="Q469" s="158">
        <v>40</v>
      </c>
      <c r="R469" s="158">
        <v>2</v>
      </c>
      <c r="S469" s="158" t="s">
        <v>487</v>
      </c>
      <c r="T469" s="158" t="s">
        <v>1097</v>
      </c>
      <c r="U469" s="165">
        <v>45915</v>
      </c>
      <c r="V469" s="165">
        <v>46006</v>
      </c>
      <c r="W469" s="158" t="s">
        <v>1087</v>
      </c>
      <c r="X469" s="359">
        <v>8</v>
      </c>
      <c r="Y469" s="158">
        <v>0</v>
      </c>
      <c r="Z469" s="158">
        <v>0</v>
      </c>
      <c r="AA469" s="165"/>
      <c r="AB469" s="158">
        <v>0</v>
      </c>
      <c r="AC469" s="158">
        <v>0</v>
      </c>
      <c r="AD469" s="165"/>
      <c r="AE469" s="158"/>
      <c r="AF469" s="158">
        <v>0</v>
      </c>
    </row>
    <row r="470" spans="1:1023 1028:2047 2052:3071 3076:4095 4100:5119 5124:6143 6148:7167 7172:8191 8196:9215 9220:10239 10244:11263 11268:12287 12292:13311 13316:14335 14340:15359 15364:16383" ht="34.5" customHeight="1" x14ac:dyDescent="0.25">
      <c r="A470" s="359" t="str">
        <f>+'PAI 2025 GPS rempl2)'!A486</f>
        <v>30.2</v>
      </c>
      <c r="B470" s="359" t="str">
        <f>VLOOKUP(A470,'Dimensión 3-Gestión con Valor'!$B$10:$B$379,1,0)</f>
        <v>30.2</v>
      </c>
      <c r="C470" s="360" t="s">
        <v>1087</v>
      </c>
      <c r="D470" s="359">
        <v>3</v>
      </c>
      <c r="E470" s="359" t="s">
        <v>482</v>
      </c>
      <c r="F470" s="360" t="s">
        <v>1098</v>
      </c>
      <c r="G470" s="359" t="s">
        <v>501</v>
      </c>
      <c r="H470" s="359" t="s">
        <v>61</v>
      </c>
      <c r="I470" s="359" t="s">
        <v>1776</v>
      </c>
      <c r="J470" s="359" t="s">
        <v>1433</v>
      </c>
      <c r="K470" s="360" t="s">
        <v>1865</v>
      </c>
      <c r="L470" s="359" t="s">
        <v>485</v>
      </c>
      <c r="M470" s="359" t="s">
        <v>39</v>
      </c>
      <c r="N470" s="360" t="s">
        <v>596</v>
      </c>
      <c r="O470" s="359">
        <v>0</v>
      </c>
      <c r="P470" s="359" t="s">
        <v>161</v>
      </c>
      <c r="Q470" s="359">
        <v>20</v>
      </c>
      <c r="R470" s="359">
        <v>100</v>
      </c>
      <c r="S470" s="360" t="s">
        <v>515</v>
      </c>
      <c r="T470" s="359" t="s">
        <v>1099</v>
      </c>
      <c r="U470" s="360">
        <v>45712</v>
      </c>
      <c r="V470" s="360">
        <v>46010</v>
      </c>
      <c r="W470" s="359" t="s">
        <v>1087</v>
      </c>
      <c r="X470" s="359">
        <v>20</v>
      </c>
      <c r="Y470" s="359">
        <v>0</v>
      </c>
      <c r="Z470" s="359">
        <v>0</v>
      </c>
      <c r="AA470" s="360"/>
      <c r="AB470" s="370">
        <v>0</v>
      </c>
      <c r="AC470" s="359">
        <v>0</v>
      </c>
      <c r="AD470" s="360"/>
      <c r="AE470" s="368"/>
      <c r="AF470" s="359">
        <v>0</v>
      </c>
      <c r="AJ470" s="477"/>
      <c r="AM470" s="477"/>
      <c r="AR470" s="477"/>
      <c r="AU470" s="477"/>
      <c r="AZ470" s="477"/>
      <c r="BC470" s="477"/>
      <c r="BH470" s="477"/>
      <c r="BK470" s="477"/>
      <c r="BP470" s="477"/>
      <c r="BS470" s="477"/>
      <c r="BX470" s="477"/>
      <c r="CA470" s="477"/>
      <c r="CF470" s="477"/>
      <c r="CI470" s="477"/>
      <c r="CN470" s="477"/>
      <c r="CQ470" s="477"/>
      <c r="CV470" s="477"/>
      <c r="CY470" s="477"/>
      <c r="DD470" s="477"/>
      <c r="DG470" s="477"/>
      <c r="DL470" s="477"/>
      <c r="DO470" s="477"/>
      <c r="DT470" s="477"/>
      <c r="DW470" s="477"/>
      <c r="EB470" s="477"/>
      <c r="EE470" s="477"/>
      <c r="EJ470" s="477"/>
      <c r="EM470" s="477"/>
      <c r="ER470" s="477"/>
      <c r="EU470" s="477"/>
      <c r="EZ470" s="477"/>
      <c r="FC470" s="477"/>
      <c r="FH470" s="477"/>
      <c r="FK470" s="477"/>
      <c r="FP470" s="477"/>
      <c r="FS470" s="477"/>
      <c r="FX470" s="477"/>
      <c r="GA470" s="477"/>
      <c r="GF470" s="477"/>
      <c r="GI470" s="477"/>
      <c r="GN470" s="477"/>
      <c r="GQ470" s="477"/>
      <c r="GV470" s="477"/>
      <c r="GY470" s="477"/>
      <c r="HD470" s="477"/>
      <c r="HG470" s="477"/>
      <c r="HL470" s="477"/>
      <c r="HO470" s="477"/>
      <c r="HT470" s="477"/>
      <c r="HW470" s="477"/>
      <c r="IB470" s="477"/>
      <c r="IE470" s="477"/>
      <c r="IJ470" s="477"/>
      <c r="IM470" s="477"/>
      <c r="IR470" s="477"/>
      <c r="IU470" s="477"/>
      <c r="IZ470" s="477"/>
      <c r="JC470" s="477"/>
      <c r="JH470" s="477"/>
      <c r="JK470" s="477"/>
      <c r="JP470" s="477"/>
      <c r="JS470" s="477"/>
      <c r="JX470" s="477"/>
      <c r="KA470" s="477"/>
      <c r="KF470" s="477"/>
      <c r="KI470" s="477"/>
      <c r="KN470" s="477"/>
      <c r="KQ470" s="477"/>
      <c r="KV470" s="477"/>
      <c r="KY470" s="477"/>
      <c r="LD470" s="477"/>
      <c r="LG470" s="477"/>
      <c r="LL470" s="477"/>
      <c r="LO470" s="477"/>
      <c r="LT470" s="477"/>
      <c r="LW470" s="477"/>
      <c r="MB470" s="477"/>
      <c r="ME470" s="477"/>
      <c r="MJ470" s="477"/>
      <c r="MM470" s="477"/>
      <c r="MR470" s="477"/>
      <c r="MU470" s="477"/>
      <c r="MZ470" s="477"/>
      <c r="NC470" s="477"/>
      <c r="NH470" s="477"/>
      <c r="NK470" s="477"/>
      <c r="NP470" s="477"/>
      <c r="NS470" s="477"/>
      <c r="NX470" s="477"/>
      <c r="OA470" s="477"/>
      <c r="OF470" s="477"/>
      <c r="OI470" s="477"/>
      <c r="ON470" s="477"/>
      <c r="OQ470" s="477"/>
      <c r="OV470" s="477"/>
      <c r="OY470" s="477"/>
      <c r="PD470" s="477"/>
      <c r="PG470" s="477"/>
      <c r="PL470" s="477"/>
      <c r="PO470" s="477"/>
      <c r="PT470" s="477"/>
      <c r="PW470" s="477"/>
      <c r="QB470" s="477"/>
      <c r="QE470" s="477"/>
      <c r="QJ470" s="477"/>
      <c r="QM470" s="477"/>
      <c r="QR470" s="477"/>
      <c r="QU470" s="477"/>
      <c r="QZ470" s="477"/>
      <c r="RC470" s="477"/>
      <c r="RH470" s="477"/>
      <c r="RK470" s="477"/>
      <c r="RP470" s="477"/>
      <c r="RS470" s="477"/>
      <c r="RX470" s="477"/>
      <c r="SA470" s="477"/>
      <c r="SF470" s="477"/>
      <c r="SI470" s="477"/>
      <c r="SN470" s="477"/>
      <c r="SQ470" s="477"/>
      <c r="SV470" s="477"/>
      <c r="SY470" s="477"/>
      <c r="TD470" s="477"/>
      <c r="TG470" s="477"/>
      <c r="TL470" s="477"/>
      <c r="TO470" s="477"/>
      <c r="TT470" s="477"/>
      <c r="TW470" s="477"/>
      <c r="UB470" s="477"/>
      <c r="UE470" s="477"/>
      <c r="UJ470" s="477"/>
      <c r="UM470" s="477"/>
      <c r="UR470" s="477"/>
      <c r="UU470" s="477"/>
      <c r="UZ470" s="477"/>
      <c r="VC470" s="477"/>
      <c r="VH470" s="477"/>
      <c r="VK470" s="477"/>
      <c r="VP470" s="477"/>
      <c r="VS470" s="477"/>
      <c r="VX470" s="477"/>
      <c r="WA470" s="477"/>
      <c r="WF470" s="477"/>
      <c r="WI470" s="477"/>
      <c r="WN470" s="477"/>
      <c r="WQ470" s="477"/>
      <c r="WV470" s="477"/>
      <c r="WY470" s="477"/>
      <c r="XD470" s="477"/>
      <c r="XG470" s="477"/>
      <c r="XL470" s="477"/>
      <c r="XO470" s="477"/>
      <c r="XT470" s="477"/>
      <c r="XW470" s="477"/>
      <c r="YB470" s="477"/>
      <c r="YE470" s="477"/>
      <c r="YJ470" s="477"/>
      <c r="YM470" s="477"/>
      <c r="YR470" s="477"/>
      <c r="YU470" s="477"/>
      <c r="YZ470" s="477"/>
      <c r="ZC470" s="477"/>
      <c r="ZH470" s="477"/>
      <c r="ZK470" s="477"/>
      <c r="ZP470" s="477"/>
      <c r="ZS470" s="477"/>
      <c r="ZX470" s="477"/>
      <c r="AAA470" s="477"/>
      <c r="AAF470" s="477"/>
      <c r="AAI470" s="477"/>
      <c r="AAN470" s="477"/>
      <c r="AAQ470" s="477"/>
      <c r="AAV470" s="477"/>
      <c r="AAY470" s="477"/>
      <c r="ABD470" s="477"/>
      <c r="ABG470" s="477"/>
      <c r="ABL470" s="477"/>
      <c r="ABO470" s="477"/>
      <c r="ABT470" s="477"/>
      <c r="ABW470" s="477"/>
      <c r="ACB470" s="477"/>
      <c r="ACE470" s="477"/>
      <c r="ACJ470" s="477"/>
      <c r="ACM470" s="477"/>
      <c r="ACR470" s="477"/>
      <c r="ACU470" s="477"/>
      <c r="ACZ470" s="477"/>
      <c r="ADC470" s="477"/>
      <c r="ADH470" s="477"/>
      <c r="ADK470" s="477"/>
      <c r="ADP470" s="477"/>
      <c r="ADS470" s="477"/>
      <c r="ADX470" s="477"/>
      <c r="AEA470" s="477"/>
      <c r="AEF470" s="477"/>
      <c r="AEI470" s="477"/>
      <c r="AEN470" s="477"/>
      <c r="AEQ470" s="477"/>
      <c r="AEV470" s="477"/>
      <c r="AEY470" s="477"/>
      <c r="AFD470" s="477"/>
      <c r="AFG470" s="477"/>
      <c r="AFL470" s="477"/>
      <c r="AFO470" s="477"/>
      <c r="AFT470" s="477"/>
      <c r="AFW470" s="477"/>
      <c r="AGB470" s="477"/>
      <c r="AGE470" s="477"/>
      <c r="AGJ470" s="477"/>
      <c r="AGM470" s="477"/>
      <c r="AGR470" s="477"/>
      <c r="AGU470" s="477"/>
      <c r="AGZ470" s="477"/>
      <c r="AHC470" s="477"/>
      <c r="AHH470" s="477"/>
      <c r="AHK470" s="477"/>
      <c r="AHP470" s="477"/>
      <c r="AHS470" s="477"/>
      <c r="AHX470" s="477"/>
      <c r="AIA470" s="477"/>
      <c r="AIF470" s="477"/>
      <c r="AII470" s="477"/>
      <c r="AIN470" s="477"/>
      <c r="AIQ470" s="477"/>
      <c r="AIV470" s="477"/>
      <c r="AIY470" s="477"/>
      <c r="AJD470" s="477"/>
      <c r="AJG470" s="477"/>
      <c r="AJL470" s="477"/>
      <c r="AJO470" s="477"/>
      <c r="AJT470" s="477"/>
      <c r="AJW470" s="477"/>
      <c r="AKB470" s="477"/>
      <c r="AKE470" s="477"/>
      <c r="AKJ470" s="477"/>
      <c r="AKM470" s="477"/>
      <c r="AKR470" s="477"/>
      <c r="AKU470" s="477"/>
      <c r="AKZ470" s="477"/>
      <c r="ALC470" s="477"/>
      <c r="ALH470" s="477"/>
      <c r="ALK470" s="477"/>
      <c r="ALP470" s="477"/>
      <c r="ALS470" s="477"/>
      <c r="ALX470" s="477"/>
      <c r="AMA470" s="477"/>
      <c r="AMF470" s="477"/>
      <c r="AMI470" s="477"/>
      <c r="AMN470" s="477"/>
      <c r="AMQ470" s="477"/>
      <c r="AMV470" s="477"/>
      <c r="AMY470" s="477"/>
      <c r="AND470" s="477"/>
      <c r="ANG470" s="477"/>
      <c r="ANL470" s="477"/>
      <c r="ANO470" s="477"/>
      <c r="ANT470" s="477"/>
      <c r="ANW470" s="477"/>
      <c r="AOB470" s="477"/>
      <c r="AOE470" s="477"/>
      <c r="AOJ470" s="477"/>
      <c r="AOM470" s="477"/>
      <c r="AOR470" s="477"/>
      <c r="AOU470" s="477"/>
      <c r="AOZ470" s="477"/>
      <c r="APC470" s="477"/>
      <c r="APH470" s="477"/>
      <c r="APK470" s="477"/>
      <c r="APP470" s="477"/>
      <c r="APS470" s="477"/>
      <c r="APX470" s="477"/>
      <c r="AQA470" s="477"/>
      <c r="AQF470" s="477"/>
      <c r="AQI470" s="477"/>
      <c r="AQN470" s="477"/>
      <c r="AQQ470" s="477"/>
      <c r="AQV470" s="477"/>
      <c r="AQY470" s="477"/>
      <c r="ARD470" s="477"/>
      <c r="ARG470" s="477"/>
      <c r="ARL470" s="477"/>
      <c r="ARO470" s="477"/>
      <c r="ART470" s="477"/>
      <c r="ARW470" s="477"/>
      <c r="ASB470" s="477"/>
      <c r="ASE470" s="477"/>
      <c r="ASJ470" s="477"/>
      <c r="ASM470" s="477"/>
      <c r="ASR470" s="477"/>
      <c r="ASU470" s="477"/>
      <c r="ASZ470" s="477"/>
      <c r="ATC470" s="477"/>
      <c r="ATH470" s="477"/>
      <c r="ATK470" s="477"/>
      <c r="ATP470" s="477"/>
      <c r="ATS470" s="477"/>
      <c r="ATX470" s="477"/>
      <c r="AUA470" s="477"/>
      <c r="AUF470" s="477"/>
      <c r="AUI470" s="477"/>
      <c r="AUN470" s="477"/>
      <c r="AUQ470" s="477"/>
      <c r="AUV470" s="477"/>
      <c r="AUY470" s="477"/>
      <c r="AVD470" s="477"/>
      <c r="AVG470" s="477"/>
      <c r="AVL470" s="477"/>
      <c r="AVO470" s="477"/>
      <c r="AVT470" s="477"/>
      <c r="AVW470" s="477"/>
      <c r="AWB470" s="477"/>
      <c r="AWE470" s="477"/>
      <c r="AWJ470" s="477"/>
      <c r="AWM470" s="477"/>
      <c r="AWR470" s="477"/>
      <c r="AWU470" s="477"/>
      <c r="AWZ470" s="477"/>
      <c r="AXC470" s="477"/>
      <c r="AXH470" s="477"/>
      <c r="AXK470" s="477"/>
      <c r="AXP470" s="477"/>
      <c r="AXS470" s="477"/>
      <c r="AXX470" s="477"/>
      <c r="AYA470" s="477"/>
      <c r="AYF470" s="477"/>
      <c r="AYI470" s="477"/>
      <c r="AYN470" s="477"/>
      <c r="AYQ470" s="477"/>
      <c r="AYV470" s="477"/>
      <c r="AYY470" s="477"/>
      <c r="AZD470" s="477"/>
      <c r="AZG470" s="477"/>
      <c r="AZL470" s="477"/>
      <c r="AZO470" s="477"/>
      <c r="AZT470" s="477"/>
      <c r="AZW470" s="477"/>
      <c r="BAB470" s="477"/>
      <c r="BAE470" s="477"/>
      <c r="BAJ470" s="477"/>
      <c r="BAM470" s="477"/>
      <c r="BAR470" s="477"/>
      <c r="BAU470" s="477"/>
      <c r="BAZ470" s="477"/>
      <c r="BBC470" s="477"/>
      <c r="BBH470" s="477"/>
      <c r="BBK470" s="477"/>
      <c r="BBP470" s="477"/>
      <c r="BBS470" s="477"/>
      <c r="BBX470" s="477"/>
      <c r="BCA470" s="477"/>
      <c r="BCF470" s="477"/>
      <c r="BCI470" s="477"/>
      <c r="BCN470" s="477"/>
      <c r="BCQ470" s="477"/>
      <c r="BCV470" s="477"/>
      <c r="BCY470" s="477"/>
      <c r="BDD470" s="477"/>
      <c r="BDG470" s="477"/>
      <c r="BDL470" s="477"/>
      <c r="BDO470" s="477"/>
      <c r="BDT470" s="477"/>
      <c r="BDW470" s="477"/>
      <c r="BEB470" s="477"/>
      <c r="BEE470" s="477"/>
      <c r="BEJ470" s="477"/>
      <c r="BEM470" s="477"/>
      <c r="BER470" s="477"/>
      <c r="BEU470" s="477"/>
      <c r="BEZ470" s="477"/>
      <c r="BFC470" s="477"/>
      <c r="BFH470" s="477"/>
      <c r="BFK470" s="477"/>
      <c r="BFP470" s="477"/>
      <c r="BFS470" s="477"/>
      <c r="BFX470" s="477"/>
      <c r="BGA470" s="477"/>
      <c r="BGF470" s="477"/>
      <c r="BGI470" s="477"/>
      <c r="BGN470" s="477"/>
      <c r="BGQ470" s="477"/>
      <c r="BGV470" s="477"/>
      <c r="BGY470" s="477"/>
      <c r="BHD470" s="477"/>
      <c r="BHG470" s="477"/>
      <c r="BHL470" s="477"/>
      <c r="BHO470" s="477"/>
      <c r="BHT470" s="477"/>
      <c r="BHW470" s="477"/>
      <c r="BIB470" s="477"/>
      <c r="BIE470" s="477"/>
      <c r="BIJ470" s="477"/>
      <c r="BIM470" s="477"/>
      <c r="BIR470" s="477"/>
      <c r="BIU470" s="477"/>
      <c r="BIZ470" s="477"/>
      <c r="BJC470" s="477"/>
      <c r="BJH470" s="477"/>
      <c r="BJK470" s="477"/>
      <c r="BJP470" s="477"/>
      <c r="BJS470" s="477"/>
      <c r="BJX470" s="477"/>
      <c r="BKA470" s="477"/>
      <c r="BKF470" s="477"/>
      <c r="BKI470" s="477"/>
      <c r="BKN470" s="477"/>
      <c r="BKQ470" s="477"/>
      <c r="BKV470" s="477"/>
      <c r="BKY470" s="477"/>
      <c r="BLD470" s="477"/>
      <c r="BLG470" s="477"/>
      <c r="BLL470" s="477"/>
      <c r="BLO470" s="477"/>
      <c r="BLT470" s="477"/>
      <c r="BLW470" s="477"/>
      <c r="BMB470" s="477"/>
      <c r="BME470" s="477"/>
      <c r="BMJ470" s="477"/>
      <c r="BMM470" s="477"/>
      <c r="BMR470" s="477"/>
      <c r="BMU470" s="477"/>
      <c r="BMZ470" s="477"/>
      <c r="BNC470" s="477"/>
      <c r="BNH470" s="477"/>
      <c r="BNK470" s="477"/>
      <c r="BNP470" s="477"/>
      <c r="BNS470" s="477"/>
      <c r="BNX470" s="477"/>
      <c r="BOA470" s="477"/>
      <c r="BOF470" s="477"/>
      <c r="BOI470" s="477"/>
      <c r="BON470" s="477"/>
      <c r="BOQ470" s="477"/>
      <c r="BOV470" s="477"/>
      <c r="BOY470" s="477"/>
      <c r="BPD470" s="477"/>
      <c r="BPG470" s="477"/>
      <c r="BPL470" s="477"/>
      <c r="BPO470" s="477"/>
      <c r="BPT470" s="477"/>
      <c r="BPW470" s="477"/>
      <c r="BQB470" s="477"/>
      <c r="BQE470" s="477"/>
      <c r="BQJ470" s="477"/>
      <c r="BQM470" s="477"/>
      <c r="BQR470" s="477"/>
      <c r="BQU470" s="477"/>
      <c r="BQZ470" s="477"/>
      <c r="BRC470" s="477"/>
      <c r="BRH470" s="477"/>
      <c r="BRK470" s="477"/>
      <c r="BRP470" s="477"/>
      <c r="BRS470" s="477"/>
      <c r="BRX470" s="477"/>
      <c r="BSA470" s="477"/>
      <c r="BSF470" s="477"/>
      <c r="BSI470" s="477"/>
      <c r="BSN470" s="477"/>
      <c r="BSQ470" s="477"/>
      <c r="BSV470" s="477"/>
      <c r="BSY470" s="477"/>
      <c r="BTD470" s="477"/>
      <c r="BTG470" s="477"/>
      <c r="BTL470" s="477"/>
      <c r="BTO470" s="477"/>
      <c r="BTT470" s="477"/>
      <c r="BTW470" s="477"/>
      <c r="BUB470" s="477"/>
      <c r="BUE470" s="477"/>
      <c r="BUJ470" s="477"/>
      <c r="BUM470" s="477"/>
      <c r="BUR470" s="477"/>
      <c r="BUU470" s="477"/>
      <c r="BUZ470" s="477"/>
      <c r="BVC470" s="477"/>
      <c r="BVH470" s="477"/>
      <c r="BVK470" s="477"/>
      <c r="BVP470" s="477"/>
      <c r="BVS470" s="477"/>
      <c r="BVX470" s="477"/>
      <c r="BWA470" s="477"/>
      <c r="BWF470" s="477"/>
      <c r="BWI470" s="477"/>
      <c r="BWN470" s="477"/>
      <c r="BWQ470" s="477"/>
      <c r="BWV470" s="477"/>
      <c r="BWY470" s="477"/>
      <c r="BXD470" s="477"/>
      <c r="BXG470" s="477"/>
      <c r="BXL470" s="477"/>
      <c r="BXO470" s="477"/>
      <c r="BXT470" s="477"/>
      <c r="BXW470" s="477"/>
      <c r="BYB470" s="477"/>
      <c r="BYE470" s="477"/>
      <c r="BYJ470" s="477"/>
      <c r="BYM470" s="477"/>
      <c r="BYR470" s="477"/>
      <c r="BYU470" s="477"/>
      <c r="BYZ470" s="477"/>
      <c r="BZC470" s="477"/>
      <c r="BZH470" s="477"/>
      <c r="BZK470" s="477"/>
      <c r="BZP470" s="477"/>
      <c r="BZS470" s="477"/>
      <c r="BZX470" s="477"/>
      <c r="CAA470" s="477"/>
      <c r="CAF470" s="477"/>
      <c r="CAI470" s="477"/>
      <c r="CAN470" s="477"/>
      <c r="CAQ470" s="477"/>
      <c r="CAV470" s="477"/>
      <c r="CAY470" s="477"/>
      <c r="CBD470" s="477"/>
      <c r="CBG470" s="477"/>
      <c r="CBL470" s="477"/>
      <c r="CBO470" s="477"/>
      <c r="CBT470" s="477"/>
      <c r="CBW470" s="477"/>
      <c r="CCB470" s="477"/>
      <c r="CCE470" s="477"/>
      <c r="CCJ470" s="477"/>
      <c r="CCM470" s="477"/>
      <c r="CCR470" s="477"/>
      <c r="CCU470" s="477"/>
      <c r="CCZ470" s="477"/>
      <c r="CDC470" s="477"/>
      <c r="CDH470" s="477"/>
      <c r="CDK470" s="477"/>
      <c r="CDP470" s="477"/>
      <c r="CDS470" s="477"/>
      <c r="CDX470" s="477"/>
      <c r="CEA470" s="477"/>
      <c r="CEF470" s="477"/>
      <c r="CEI470" s="477"/>
      <c r="CEN470" s="477"/>
      <c r="CEQ470" s="477"/>
      <c r="CEV470" s="477"/>
      <c r="CEY470" s="477"/>
      <c r="CFD470" s="477"/>
      <c r="CFG470" s="477"/>
      <c r="CFL470" s="477"/>
      <c r="CFO470" s="477"/>
      <c r="CFT470" s="477"/>
      <c r="CFW470" s="477"/>
      <c r="CGB470" s="477"/>
      <c r="CGE470" s="477"/>
      <c r="CGJ470" s="477"/>
      <c r="CGM470" s="477"/>
      <c r="CGR470" s="477"/>
      <c r="CGU470" s="477"/>
      <c r="CGZ470" s="477"/>
      <c r="CHC470" s="477"/>
      <c r="CHH470" s="477"/>
      <c r="CHK470" s="477"/>
      <c r="CHP470" s="477"/>
      <c r="CHS470" s="477"/>
      <c r="CHX470" s="477"/>
      <c r="CIA470" s="477"/>
      <c r="CIF470" s="477"/>
      <c r="CII470" s="477"/>
      <c r="CIN470" s="477"/>
      <c r="CIQ470" s="477"/>
      <c r="CIV470" s="477"/>
      <c r="CIY470" s="477"/>
      <c r="CJD470" s="477"/>
      <c r="CJG470" s="477"/>
      <c r="CJL470" s="477"/>
      <c r="CJO470" s="477"/>
      <c r="CJT470" s="477"/>
      <c r="CJW470" s="477"/>
      <c r="CKB470" s="477"/>
      <c r="CKE470" s="477"/>
      <c r="CKJ470" s="477"/>
      <c r="CKM470" s="477"/>
      <c r="CKR470" s="477"/>
      <c r="CKU470" s="477"/>
      <c r="CKZ470" s="477"/>
      <c r="CLC470" s="477"/>
      <c r="CLH470" s="477"/>
      <c r="CLK470" s="477"/>
      <c r="CLP470" s="477"/>
      <c r="CLS470" s="477"/>
      <c r="CLX470" s="477"/>
      <c r="CMA470" s="477"/>
      <c r="CMF470" s="477"/>
      <c r="CMI470" s="477"/>
      <c r="CMN470" s="477"/>
      <c r="CMQ470" s="477"/>
      <c r="CMV470" s="477"/>
      <c r="CMY470" s="477"/>
      <c r="CND470" s="477"/>
      <c r="CNG470" s="477"/>
      <c r="CNL470" s="477"/>
      <c r="CNO470" s="477"/>
      <c r="CNT470" s="477"/>
      <c r="CNW470" s="477"/>
      <c r="COB470" s="477"/>
      <c r="COE470" s="477"/>
      <c r="COJ470" s="477"/>
      <c r="COM470" s="477"/>
      <c r="COR470" s="477"/>
      <c r="COU470" s="477"/>
      <c r="COZ470" s="477"/>
      <c r="CPC470" s="477"/>
      <c r="CPH470" s="477"/>
      <c r="CPK470" s="477"/>
      <c r="CPP470" s="477"/>
      <c r="CPS470" s="477"/>
      <c r="CPX470" s="477"/>
      <c r="CQA470" s="477"/>
      <c r="CQF470" s="477"/>
      <c r="CQI470" s="477"/>
      <c r="CQN470" s="477"/>
      <c r="CQQ470" s="477"/>
      <c r="CQV470" s="477"/>
      <c r="CQY470" s="477"/>
      <c r="CRD470" s="477"/>
      <c r="CRG470" s="477"/>
      <c r="CRL470" s="477"/>
      <c r="CRO470" s="477"/>
      <c r="CRT470" s="477"/>
      <c r="CRW470" s="477"/>
      <c r="CSB470" s="477"/>
      <c r="CSE470" s="477"/>
      <c r="CSJ470" s="477"/>
      <c r="CSM470" s="477"/>
      <c r="CSR470" s="477"/>
      <c r="CSU470" s="477"/>
      <c r="CSZ470" s="477"/>
      <c r="CTC470" s="477"/>
      <c r="CTH470" s="477"/>
      <c r="CTK470" s="477"/>
      <c r="CTP470" s="477"/>
      <c r="CTS470" s="477"/>
      <c r="CTX470" s="477"/>
      <c r="CUA470" s="477"/>
      <c r="CUF470" s="477"/>
      <c r="CUI470" s="477"/>
      <c r="CUN470" s="477"/>
      <c r="CUQ470" s="477"/>
      <c r="CUV470" s="477"/>
      <c r="CUY470" s="477"/>
      <c r="CVD470" s="477"/>
      <c r="CVG470" s="477"/>
      <c r="CVL470" s="477"/>
      <c r="CVO470" s="477"/>
      <c r="CVT470" s="477"/>
      <c r="CVW470" s="477"/>
      <c r="CWB470" s="477"/>
      <c r="CWE470" s="477"/>
      <c r="CWJ470" s="477"/>
      <c r="CWM470" s="477"/>
      <c r="CWR470" s="477"/>
      <c r="CWU470" s="477"/>
      <c r="CWZ470" s="477"/>
      <c r="CXC470" s="477"/>
      <c r="CXH470" s="477"/>
      <c r="CXK470" s="477"/>
      <c r="CXP470" s="477"/>
      <c r="CXS470" s="477"/>
      <c r="CXX470" s="477"/>
      <c r="CYA470" s="477"/>
      <c r="CYF470" s="477"/>
      <c r="CYI470" s="477"/>
      <c r="CYN470" s="477"/>
      <c r="CYQ470" s="477"/>
      <c r="CYV470" s="477"/>
      <c r="CYY470" s="477"/>
      <c r="CZD470" s="477"/>
      <c r="CZG470" s="477"/>
      <c r="CZL470" s="477"/>
      <c r="CZO470" s="477"/>
      <c r="CZT470" s="477"/>
      <c r="CZW470" s="477"/>
      <c r="DAB470" s="477"/>
      <c r="DAE470" s="477"/>
      <c r="DAJ470" s="477"/>
      <c r="DAM470" s="477"/>
      <c r="DAR470" s="477"/>
      <c r="DAU470" s="477"/>
      <c r="DAZ470" s="477"/>
      <c r="DBC470" s="477"/>
      <c r="DBH470" s="477"/>
      <c r="DBK470" s="477"/>
      <c r="DBP470" s="477"/>
      <c r="DBS470" s="477"/>
      <c r="DBX470" s="477"/>
      <c r="DCA470" s="477"/>
      <c r="DCF470" s="477"/>
      <c r="DCI470" s="477"/>
      <c r="DCN470" s="477"/>
      <c r="DCQ470" s="477"/>
      <c r="DCV470" s="477"/>
      <c r="DCY470" s="477"/>
      <c r="DDD470" s="477"/>
      <c r="DDG470" s="477"/>
      <c r="DDL470" s="477"/>
      <c r="DDO470" s="477"/>
      <c r="DDT470" s="477"/>
      <c r="DDW470" s="477"/>
      <c r="DEB470" s="477"/>
      <c r="DEE470" s="477"/>
      <c r="DEJ470" s="477"/>
      <c r="DEM470" s="477"/>
      <c r="DER470" s="477"/>
      <c r="DEU470" s="477"/>
      <c r="DEZ470" s="477"/>
      <c r="DFC470" s="477"/>
      <c r="DFH470" s="477"/>
      <c r="DFK470" s="477"/>
      <c r="DFP470" s="477"/>
      <c r="DFS470" s="477"/>
      <c r="DFX470" s="477"/>
      <c r="DGA470" s="477"/>
      <c r="DGF470" s="477"/>
      <c r="DGI470" s="477"/>
      <c r="DGN470" s="477"/>
      <c r="DGQ470" s="477"/>
      <c r="DGV470" s="477"/>
      <c r="DGY470" s="477"/>
      <c r="DHD470" s="477"/>
      <c r="DHG470" s="477"/>
      <c r="DHL470" s="477"/>
      <c r="DHO470" s="477"/>
      <c r="DHT470" s="477"/>
      <c r="DHW470" s="477"/>
      <c r="DIB470" s="477"/>
      <c r="DIE470" s="477"/>
      <c r="DIJ470" s="477"/>
      <c r="DIM470" s="477"/>
      <c r="DIR470" s="477"/>
      <c r="DIU470" s="477"/>
      <c r="DIZ470" s="477"/>
      <c r="DJC470" s="477"/>
      <c r="DJH470" s="477"/>
      <c r="DJK470" s="477"/>
      <c r="DJP470" s="477"/>
      <c r="DJS470" s="477"/>
      <c r="DJX470" s="477"/>
      <c r="DKA470" s="477"/>
      <c r="DKF470" s="477"/>
      <c r="DKI470" s="477"/>
      <c r="DKN470" s="477"/>
      <c r="DKQ470" s="477"/>
      <c r="DKV470" s="477"/>
      <c r="DKY470" s="477"/>
      <c r="DLD470" s="477"/>
      <c r="DLG470" s="477"/>
      <c r="DLL470" s="477"/>
      <c r="DLO470" s="477"/>
      <c r="DLT470" s="477"/>
      <c r="DLW470" s="477"/>
      <c r="DMB470" s="477"/>
      <c r="DME470" s="477"/>
      <c r="DMJ470" s="477"/>
      <c r="DMM470" s="477"/>
      <c r="DMR470" s="477"/>
      <c r="DMU470" s="477"/>
      <c r="DMZ470" s="477"/>
      <c r="DNC470" s="477"/>
      <c r="DNH470" s="477"/>
      <c r="DNK470" s="477"/>
      <c r="DNP470" s="477"/>
      <c r="DNS470" s="477"/>
      <c r="DNX470" s="477"/>
      <c r="DOA470" s="477"/>
      <c r="DOF470" s="477"/>
      <c r="DOI470" s="477"/>
      <c r="DON470" s="477"/>
      <c r="DOQ470" s="477"/>
      <c r="DOV470" s="477"/>
      <c r="DOY470" s="477"/>
      <c r="DPD470" s="477"/>
      <c r="DPG470" s="477"/>
      <c r="DPL470" s="477"/>
      <c r="DPO470" s="477"/>
      <c r="DPT470" s="477"/>
      <c r="DPW470" s="477"/>
      <c r="DQB470" s="477"/>
      <c r="DQE470" s="477"/>
      <c r="DQJ470" s="477"/>
      <c r="DQM470" s="477"/>
      <c r="DQR470" s="477"/>
      <c r="DQU470" s="477"/>
      <c r="DQZ470" s="477"/>
      <c r="DRC470" s="477"/>
      <c r="DRH470" s="477"/>
      <c r="DRK470" s="477"/>
      <c r="DRP470" s="477"/>
      <c r="DRS470" s="477"/>
      <c r="DRX470" s="477"/>
      <c r="DSA470" s="477"/>
      <c r="DSF470" s="477"/>
      <c r="DSI470" s="477"/>
      <c r="DSN470" s="477"/>
      <c r="DSQ470" s="477"/>
      <c r="DSV470" s="477"/>
      <c r="DSY470" s="477"/>
      <c r="DTD470" s="477"/>
      <c r="DTG470" s="477"/>
      <c r="DTL470" s="477"/>
      <c r="DTO470" s="477"/>
      <c r="DTT470" s="477"/>
      <c r="DTW470" s="477"/>
      <c r="DUB470" s="477"/>
      <c r="DUE470" s="477"/>
      <c r="DUJ470" s="477"/>
      <c r="DUM470" s="477"/>
      <c r="DUR470" s="477"/>
      <c r="DUU470" s="477"/>
      <c r="DUZ470" s="477"/>
      <c r="DVC470" s="477"/>
      <c r="DVH470" s="477"/>
      <c r="DVK470" s="477"/>
      <c r="DVP470" s="477"/>
      <c r="DVS470" s="477"/>
      <c r="DVX470" s="477"/>
      <c r="DWA470" s="477"/>
      <c r="DWF470" s="477"/>
      <c r="DWI470" s="477"/>
      <c r="DWN470" s="477"/>
      <c r="DWQ470" s="477"/>
      <c r="DWV470" s="477"/>
      <c r="DWY470" s="477"/>
      <c r="DXD470" s="477"/>
      <c r="DXG470" s="477"/>
      <c r="DXL470" s="477"/>
      <c r="DXO470" s="477"/>
      <c r="DXT470" s="477"/>
      <c r="DXW470" s="477"/>
      <c r="DYB470" s="477"/>
      <c r="DYE470" s="477"/>
      <c r="DYJ470" s="477"/>
      <c r="DYM470" s="477"/>
      <c r="DYR470" s="477"/>
      <c r="DYU470" s="477"/>
      <c r="DYZ470" s="477"/>
      <c r="DZC470" s="477"/>
      <c r="DZH470" s="477"/>
      <c r="DZK470" s="477"/>
      <c r="DZP470" s="477"/>
      <c r="DZS470" s="477"/>
      <c r="DZX470" s="477"/>
      <c r="EAA470" s="477"/>
      <c r="EAF470" s="477"/>
      <c r="EAI470" s="477"/>
      <c r="EAN470" s="477"/>
      <c r="EAQ470" s="477"/>
      <c r="EAV470" s="477"/>
      <c r="EAY470" s="477"/>
      <c r="EBD470" s="477"/>
      <c r="EBG470" s="477"/>
      <c r="EBL470" s="477"/>
      <c r="EBO470" s="477"/>
      <c r="EBT470" s="477"/>
      <c r="EBW470" s="477"/>
      <c r="ECB470" s="477"/>
      <c r="ECE470" s="477"/>
      <c r="ECJ470" s="477"/>
      <c r="ECM470" s="477"/>
      <c r="ECR470" s="477"/>
      <c r="ECU470" s="477"/>
      <c r="ECZ470" s="477"/>
      <c r="EDC470" s="477"/>
      <c r="EDH470" s="477"/>
      <c r="EDK470" s="477"/>
      <c r="EDP470" s="477"/>
      <c r="EDS470" s="477"/>
      <c r="EDX470" s="477"/>
      <c r="EEA470" s="477"/>
      <c r="EEF470" s="477"/>
      <c r="EEI470" s="477"/>
      <c r="EEN470" s="477"/>
      <c r="EEQ470" s="477"/>
      <c r="EEV470" s="477"/>
      <c r="EEY470" s="477"/>
      <c r="EFD470" s="477"/>
      <c r="EFG470" s="477"/>
      <c r="EFL470" s="477"/>
      <c r="EFO470" s="477"/>
      <c r="EFT470" s="477"/>
      <c r="EFW470" s="477"/>
      <c r="EGB470" s="477"/>
      <c r="EGE470" s="477"/>
      <c r="EGJ470" s="477"/>
      <c r="EGM470" s="477"/>
      <c r="EGR470" s="477"/>
      <c r="EGU470" s="477"/>
      <c r="EGZ470" s="477"/>
      <c r="EHC470" s="477"/>
      <c r="EHH470" s="477"/>
      <c r="EHK470" s="477"/>
      <c r="EHP470" s="477"/>
      <c r="EHS470" s="477"/>
      <c r="EHX470" s="477"/>
      <c r="EIA470" s="477"/>
      <c r="EIF470" s="477"/>
      <c r="EII470" s="477"/>
      <c r="EIN470" s="477"/>
      <c r="EIQ470" s="477"/>
      <c r="EIV470" s="477"/>
      <c r="EIY470" s="477"/>
      <c r="EJD470" s="477"/>
      <c r="EJG470" s="477"/>
      <c r="EJL470" s="477"/>
      <c r="EJO470" s="477"/>
      <c r="EJT470" s="477"/>
      <c r="EJW470" s="477"/>
      <c r="EKB470" s="477"/>
      <c r="EKE470" s="477"/>
      <c r="EKJ470" s="477"/>
      <c r="EKM470" s="477"/>
      <c r="EKR470" s="477"/>
      <c r="EKU470" s="477"/>
      <c r="EKZ470" s="477"/>
      <c r="ELC470" s="477"/>
      <c r="ELH470" s="477"/>
      <c r="ELK470" s="477"/>
      <c r="ELP470" s="477"/>
      <c r="ELS470" s="477"/>
      <c r="ELX470" s="477"/>
      <c r="EMA470" s="477"/>
      <c r="EMF470" s="477"/>
      <c r="EMI470" s="477"/>
      <c r="EMN470" s="477"/>
      <c r="EMQ470" s="477"/>
      <c r="EMV470" s="477"/>
      <c r="EMY470" s="477"/>
      <c r="END470" s="477"/>
      <c r="ENG470" s="477"/>
      <c r="ENL470" s="477"/>
      <c r="ENO470" s="477"/>
      <c r="ENT470" s="477"/>
      <c r="ENW470" s="477"/>
      <c r="EOB470" s="477"/>
      <c r="EOE470" s="477"/>
      <c r="EOJ470" s="477"/>
      <c r="EOM470" s="477"/>
      <c r="EOR470" s="477"/>
      <c r="EOU470" s="477"/>
      <c r="EOZ470" s="477"/>
      <c r="EPC470" s="477"/>
      <c r="EPH470" s="477"/>
      <c r="EPK470" s="477"/>
      <c r="EPP470" s="477"/>
      <c r="EPS470" s="477"/>
      <c r="EPX470" s="477"/>
      <c r="EQA470" s="477"/>
      <c r="EQF470" s="477"/>
      <c r="EQI470" s="477"/>
      <c r="EQN470" s="477"/>
      <c r="EQQ470" s="477"/>
      <c r="EQV470" s="477"/>
      <c r="EQY470" s="477"/>
      <c r="ERD470" s="477"/>
      <c r="ERG470" s="477"/>
      <c r="ERL470" s="477"/>
      <c r="ERO470" s="477"/>
      <c r="ERT470" s="477"/>
      <c r="ERW470" s="477"/>
      <c r="ESB470" s="477"/>
      <c r="ESE470" s="477"/>
      <c r="ESJ470" s="477"/>
      <c r="ESM470" s="477"/>
      <c r="ESR470" s="477"/>
      <c r="ESU470" s="477"/>
      <c r="ESZ470" s="477"/>
      <c r="ETC470" s="477"/>
      <c r="ETH470" s="477"/>
      <c r="ETK470" s="477"/>
      <c r="ETP470" s="477"/>
      <c r="ETS470" s="477"/>
      <c r="ETX470" s="477"/>
      <c r="EUA470" s="477"/>
      <c r="EUF470" s="477"/>
      <c r="EUI470" s="477"/>
      <c r="EUN470" s="477"/>
      <c r="EUQ470" s="477"/>
      <c r="EUV470" s="477"/>
      <c r="EUY470" s="477"/>
      <c r="EVD470" s="477"/>
      <c r="EVG470" s="477"/>
      <c r="EVL470" s="477"/>
      <c r="EVO470" s="477"/>
      <c r="EVT470" s="477"/>
      <c r="EVW470" s="477"/>
      <c r="EWB470" s="477"/>
      <c r="EWE470" s="477"/>
      <c r="EWJ470" s="477"/>
      <c r="EWM470" s="477"/>
      <c r="EWR470" s="477"/>
      <c r="EWU470" s="477"/>
      <c r="EWZ470" s="477"/>
      <c r="EXC470" s="477"/>
      <c r="EXH470" s="477"/>
      <c r="EXK470" s="477"/>
      <c r="EXP470" s="477"/>
      <c r="EXS470" s="477"/>
      <c r="EXX470" s="477"/>
      <c r="EYA470" s="477"/>
      <c r="EYF470" s="477"/>
      <c r="EYI470" s="477"/>
      <c r="EYN470" s="477"/>
      <c r="EYQ470" s="477"/>
      <c r="EYV470" s="477"/>
      <c r="EYY470" s="477"/>
      <c r="EZD470" s="477"/>
      <c r="EZG470" s="477"/>
      <c r="EZL470" s="477"/>
      <c r="EZO470" s="477"/>
      <c r="EZT470" s="477"/>
      <c r="EZW470" s="477"/>
      <c r="FAB470" s="477"/>
      <c r="FAE470" s="477"/>
      <c r="FAJ470" s="477"/>
      <c r="FAM470" s="477"/>
      <c r="FAR470" s="477"/>
      <c r="FAU470" s="477"/>
      <c r="FAZ470" s="477"/>
      <c r="FBC470" s="477"/>
      <c r="FBH470" s="477"/>
      <c r="FBK470" s="477"/>
      <c r="FBP470" s="477"/>
      <c r="FBS470" s="477"/>
      <c r="FBX470" s="477"/>
      <c r="FCA470" s="477"/>
      <c r="FCF470" s="477"/>
      <c r="FCI470" s="477"/>
      <c r="FCN470" s="477"/>
      <c r="FCQ470" s="477"/>
      <c r="FCV470" s="477"/>
      <c r="FCY470" s="477"/>
      <c r="FDD470" s="477"/>
      <c r="FDG470" s="477"/>
      <c r="FDL470" s="477"/>
      <c r="FDO470" s="477"/>
      <c r="FDT470" s="477"/>
      <c r="FDW470" s="477"/>
      <c r="FEB470" s="477"/>
      <c r="FEE470" s="477"/>
      <c r="FEJ470" s="477"/>
      <c r="FEM470" s="477"/>
      <c r="FER470" s="477"/>
      <c r="FEU470" s="477"/>
      <c r="FEZ470" s="477"/>
      <c r="FFC470" s="477"/>
      <c r="FFH470" s="477"/>
      <c r="FFK470" s="477"/>
      <c r="FFP470" s="477"/>
      <c r="FFS470" s="477"/>
      <c r="FFX470" s="477"/>
      <c r="FGA470" s="477"/>
      <c r="FGF470" s="477"/>
      <c r="FGI470" s="477"/>
      <c r="FGN470" s="477"/>
      <c r="FGQ470" s="477"/>
      <c r="FGV470" s="477"/>
      <c r="FGY470" s="477"/>
      <c r="FHD470" s="477"/>
      <c r="FHG470" s="477"/>
      <c r="FHL470" s="477"/>
      <c r="FHO470" s="477"/>
      <c r="FHT470" s="477"/>
      <c r="FHW470" s="477"/>
      <c r="FIB470" s="477"/>
      <c r="FIE470" s="477"/>
      <c r="FIJ470" s="477"/>
      <c r="FIM470" s="477"/>
      <c r="FIR470" s="477"/>
      <c r="FIU470" s="477"/>
      <c r="FIZ470" s="477"/>
      <c r="FJC470" s="477"/>
      <c r="FJH470" s="477"/>
      <c r="FJK470" s="477"/>
      <c r="FJP470" s="477"/>
      <c r="FJS470" s="477"/>
      <c r="FJX470" s="477"/>
      <c r="FKA470" s="477"/>
      <c r="FKF470" s="477"/>
      <c r="FKI470" s="477"/>
      <c r="FKN470" s="477"/>
      <c r="FKQ470" s="477"/>
      <c r="FKV470" s="477"/>
      <c r="FKY470" s="477"/>
      <c r="FLD470" s="477"/>
      <c r="FLG470" s="477"/>
      <c r="FLL470" s="477"/>
      <c r="FLO470" s="477"/>
      <c r="FLT470" s="477"/>
      <c r="FLW470" s="477"/>
      <c r="FMB470" s="477"/>
      <c r="FME470" s="477"/>
      <c r="FMJ470" s="477"/>
      <c r="FMM470" s="477"/>
      <c r="FMR470" s="477"/>
      <c r="FMU470" s="477"/>
      <c r="FMZ470" s="477"/>
      <c r="FNC470" s="477"/>
      <c r="FNH470" s="477"/>
      <c r="FNK470" s="477"/>
      <c r="FNP470" s="477"/>
      <c r="FNS470" s="477"/>
      <c r="FNX470" s="477"/>
      <c r="FOA470" s="477"/>
      <c r="FOF470" s="477"/>
      <c r="FOI470" s="477"/>
      <c r="FON470" s="477"/>
      <c r="FOQ470" s="477"/>
      <c r="FOV470" s="477"/>
      <c r="FOY470" s="477"/>
      <c r="FPD470" s="477"/>
      <c r="FPG470" s="477"/>
      <c r="FPL470" s="477"/>
      <c r="FPO470" s="477"/>
      <c r="FPT470" s="477"/>
      <c r="FPW470" s="477"/>
      <c r="FQB470" s="477"/>
      <c r="FQE470" s="477"/>
      <c r="FQJ470" s="477"/>
      <c r="FQM470" s="477"/>
      <c r="FQR470" s="477"/>
      <c r="FQU470" s="477"/>
      <c r="FQZ470" s="477"/>
      <c r="FRC470" s="477"/>
      <c r="FRH470" s="477"/>
      <c r="FRK470" s="477"/>
      <c r="FRP470" s="477"/>
      <c r="FRS470" s="477"/>
      <c r="FRX470" s="477"/>
      <c r="FSA470" s="477"/>
      <c r="FSF470" s="477"/>
      <c r="FSI470" s="477"/>
      <c r="FSN470" s="477"/>
      <c r="FSQ470" s="477"/>
      <c r="FSV470" s="477"/>
      <c r="FSY470" s="477"/>
      <c r="FTD470" s="477"/>
      <c r="FTG470" s="477"/>
      <c r="FTL470" s="477"/>
      <c r="FTO470" s="477"/>
      <c r="FTT470" s="477"/>
      <c r="FTW470" s="477"/>
      <c r="FUB470" s="477"/>
      <c r="FUE470" s="477"/>
      <c r="FUJ470" s="477"/>
      <c r="FUM470" s="477"/>
      <c r="FUR470" s="477"/>
      <c r="FUU470" s="477"/>
      <c r="FUZ470" s="477"/>
      <c r="FVC470" s="477"/>
      <c r="FVH470" s="477"/>
      <c r="FVK470" s="477"/>
      <c r="FVP470" s="477"/>
      <c r="FVS470" s="477"/>
      <c r="FVX470" s="477"/>
      <c r="FWA470" s="477"/>
      <c r="FWF470" s="477"/>
      <c r="FWI470" s="477"/>
      <c r="FWN470" s="477"/>
      <c r="FWQ470" s="477"/>
      <c r="FWV470" s="477"/>
      <c r="FWY470" s="477"/>
      <c r="FXD470" s="477"/>
      <c r="FXG470" s="477"/>
      <c r="FXL470" s="477"/>
      <c r="FXO470" s="477"/>
      <c r="FXT470" s="477"/>
      <c r="FXW470" s="477"/>
      <c r="FYB470" s="477"/>
      <c r="FYE470" s="477"/>
      <c r="FYJ470" s="477"/>
      <c r="FYM470" s="477"/>
      <c r="FYR470" s="477"/>
      <c r="FYU470" s="477"/>
      <c r="FYZ470" s="477"/>
      <c r="FZC470" s="477"/>
      <c r="FZH470" s="477"/>
      <c r="FZK470" s="477"/>
      <c r="FZP470" s="477"/>
      <c r="FZS470" s="477"/>
      <c r="FZX470" s="477"/>
      <c r="GAA470" s="477"/>
      <c r="GAF470" s="477"/>
      <c r="GAI470" s="477"/>
      <c r="GAN470" s="477"/>
      <c r="GAQ470" s="477"/>
      <c r="GAV470" s="477"/>
      <c r="GAY470" s="477"/>
      <c r="GBD470" s="477"/>
      <c r="GBG470" s="477"/>
      <c r="GBL470" s="477"/>
      <c r="GBO470" s="477"/>
      <c r="GBT470" s="477"/>
      <c r="GBW470" s="477"/>
      <c r="GCB470" s="477"/>
      <c r="GCE470" s="477"/>
      <c r="GCJ470" s="477"/>
      <c r="GCM470" s="477"/>
      <c r="GCR470" s="477"/>
      <c r="GCU470" s="477"/>
      <c r="GCZ470" s="477"/>
      <c r="GDC470" s="477"/>
      <c r="GDH470" s="477"/>
      <c r="GDK470" s="477"/>
      <c r="GDP470" s="477"/>
      <c r="GDS470" s="477"/>
      <c r="GDX470" s="477"/>
      <c r="GEA470" s="477"/>
      <c r="GEF470" s="477"/>
      <c r="GEI470" s="477"/>
      <c r="GEN470" s="477"/>
      <c r="GEQ470" s="477"/>
      <c r="GEV470" s="477"/>
      <c r="GEY470" s="477"/>
      <c r="GFD470" s="477"/>
      <c r="GFG470" s="477"/>
      <c r="GFL470" s="477"/>
      <c r="GFO470" s="477"/>
      <c r="GFT470" s="477"/>
      <c r="GFW470" s="477"/>
      <c r="GGB470" s="477"/>
      <c r="GGE470" s="477"/>
      <c r="GGJ470" s="477"/>
      <c r="GGM470" s="477"/>
      <c r="GGR470" s="477"/>
      <c r="GGU470" s="477"/>
      <c r="GGZ470" s="477"/>
      <c r="GHC470" s="477"/>
      <c r="GHH470" s="477"/>
      <c r="GHK470" s="477"/>
      <c r="GHP470" s="477"/>
      <c r="GHS470" s="477"/>
      <c r="GHX470" s="477"/>
      <c r="GIA470" s="477"/>
      <c r="GIF470" s="477"/>
      <c r="GII470" s="477"/>
      <c r="GIN470" s="477"/>
      <c r="GIQ470" s="477"/>
      <c r="GIV470" s="477"/>
      <c r="GIY470" s="477"/>
      <c r="GJD470" s="477"/>
      <c r="GJG470" s="477"/>
      <c r="GJL470" s="477"/>
      <c r="GJO470" s="477"/>
      <c r="GJT470" s="477"/>
      <c r="GJW470" s="477"/>
      <c r="GKB470" s="477"/>
      <c r="GKE470" s="477"/>
      <c r="GKJ470" s="477"/>
      <c r="GKM470" s="477"/>
      <c r="GKR470" s="477"/>
      <c r="GKU470" s="477"/>
      <c r="GKZ470" s="477"/>
      <c r="GLC470" s="477"/>
      <c r="GLH470" s="477"/>
      <c r="GLK470" s="477"/>
      <c r="GLP470" s="477"/>
      <c r="GLS470" s="477"/>
      <c r="GLX470" s="477"/>
      <c r="GMA470" s="477"/>
      <c r="GMF470" s="477"/>
      <c r="GMI470" s="477"/>
      <c r="GMN470" s="477"/>
      <c r="GMQ470" s="477"/>
      <c r="GMV470" s="477"/>
      <c r="GMY470" s="477"/>
      <c r="GND470" s="477"/>
      <c r="GNG470" s="477"/>
      <c r="GNL470" s="477"/>
      <c r="GNO470" s="477"/>
      <c r="GNT470" s="477"/>
      <c r="GNW470" s="477"/>
      <c r="GOB470" s="477"/>
      <c r="GOE470" s="477"/>
      <c r="GOJ470" s="477"/>
      <c r="GOM470" s="477"/>
      <c r="GOR470" s="477"/>
      <c r="GOU470" s="477"/>
      <c r="GOZ470" s="477"/>
      <c r="GPC470" s="477"/>
      <c r="GPH470" s="477"/>
      <c r="GPK470" s="477"/>
      <c r="GPP470" s="477"/>
      <c r="GPS470" s="477"/>
      <c r="GPX470" s="477"/>
      <c r="GQA470" s="477"/>
      <c r="GQF470" s="477"/>
      <c r="GQI470" s="477"/>
      <c r="GQN470" s="477"/>
      <c r="GQQ470" s="477"/>
      <c r="GQV470" s="477"/>
      <c r="GQY470" s="477"/>
      <c r="GRD470" s="477"/>
      <c r="GRG470" s="477"/>
      <c r="GRL470" s="477"/>
      <c r="GRO470" s="477"/>
      <c r="GRT470" s="477"/>
      <c r="GRW470" s="477"/>
      <c r="GSB470" s="477"/>
      <c r="GSE470" s="477"/>
      <c r="GSJ470" s="477"/>
      <c r="GSM470" s="477"/>
      <c r="GSR470" s="477"/>
      <c r="GSU470" s="477"/>
      <c r="GSZ470" s="477"/>
      <c r="GTC470" s="477"/>
      <c r="GTH470" s="477"/>
      <c r="GTK470" s="477"/>
      <c r="GTP470" s="477"/>
      <c r="GTS470" s="477"/>
      <c r="GTX470" s="477"/>
      <c r="GUA470" s="477"/>
      <c r="GUF470" s="477"/>
      <c r="GUI470" s="477"/>
      <c r="GUN470" s="477"/>
      <c r="GUQ470" s="477"/>
      <c r="GUV470" s="477"/>
      <c r="GUY470" s="477"/>
      <c r="GVD470" s="477"/>
      <c r="GVG470" s="477"/>
      <c r="GVL470" s="477"/>
      <c r="GVO470" s="477"/>
      <c r="GVT470" s="477"/>
      <c r="GVW470" s="477"/>
      <c r="GWB470" s="477"/>
      <c r="GWE470" s="477"/>
      <c r="GWJ470" s="477"/>
      <c r="GWM470" s="477"/>
      <c r="GWR470" s="477"/>
      <c r="GWU470" s="477"/>
      <c r="GWZ470" s="477"/>
      <c r="GXC470" s="477"/>
      <c r="GXH470" s="477"/>
      <c r="GXK470" s="477"/>
      <c r="GXP470" s="477"/>
      <c r="GXS470" s="477"/>
      <c r="GXX470" s="477"/>
      <c r="GYA470" s="477"/>
      <c r="GYF470" s="477"/>
      <c r="GYI470" s="477"/>
      <c r="GYN470" s="477"/>
      <c r="GYQ470" s="477"/>
      <c r="GYV470" s="477"/>
      <c r="GYY470" s="477"/>
      <c r="GZD470" s="477"/>
      <c r="GZG470" s="477"/>
      <c r="GZL470" s="477"/>
      <c r="GZO470" s="477"/>
      <c r="GZT470" s="477"/>
      <c r="GZW470" s="477"/>
      <c r="HAB470" s="477"/>
      <c r="HAE470" s="477"/>
      <c r="HAJ470" s="477"/>
      <c r="HAM470" s="477"/>
      <c r="HAR470" s="477"/>
      <c r="HAU470" s="477"/>
      <c r="HAZ470" s="477"/>
      <c r="HBC470" s="477"/>
      <c r="HBH470" s="477"/>
      <c r="HBK470" s="477"/>
      <c r="HBP470" s="477"/>
      <c r="HBS470" s="477"/>
      <c r="HBX470" s="477"/>
      <c r="HCA470" s="477"/>
      <c r="HCF470" s="477"/>
      <c r="HCI470" s="477"/>
      <c r="HCN470" s="477"/>
      <c r="HCQ470" s="477"/>
      <c r="HCV470" s="477"/>
      <c r="HCY470" s="477"/>
      <c r="HDD470" s="477"/>
      <c r="HDG470" s="477"/>
      <c r="HDL470" s="477"/>
      <c r="HDO470" s="477"/>
      <c r="HDT470" s="477"/>
      <c r="HDW470" s="477"/>
      <c r="HEB470" s="477"/>
      <c r="HEE470" s="477"/>
      <c r="HEJ470" s="477"/>
      <c r="HEM470" s="477"/>
      <c r="HER470" s="477"/>
      <c r="HEU470" s="477"/>
      <c r="HEZ470" s="477"/>
      <c r="HFC470" s="477"/>
      <c r="HFH470" s="477"/>
      <c r="HFK470" s="477"/>
      <c r="HFP470" s="477"/>
      <c r="HFS470" s="477"/>
      <c r="HFX470" s="477"/>
      <c r="HGA470" s="477"/>
      <c r="HGF470" s="477"/>
      <c r="HGI470" s="477"/>
      <c r="HGN470" s="477"/>
      <c r="HGQ470" s="477"/>
      <c r="HGV470" s="477"/>
      <c r="HGY470" s="477"/>
      <c r="HHD470" s="477"/>
      <c r="HHG470" s="477"/>
      <c r="HHL470" s="477"/>
      <c r="HHO470" s="477"/>
      <c r="HHT470" s="477"/>
      <c r="HHW470" s="477"/>
      <c r="HIB470" s="477"/>
      <c r="HIE470" s="477"/>
      <c r="HIJ470" s="477"/>
      <c r="HIM470" s="477"/>
      <c r="HIR470" s="477"/>
      <c r="HIU470" s="477"/>
      <c r="HIZ470" s="477"/>
      <c r="HJC470" s="477"/>
      <c r="HJH470" s="477"/>
      <c r="HJK470" s="477"/>
      <c r="HJP470" s="477"/>
      <c r="HJS470" s="477"/>
      <c r="HJX470" s="477"/>
      <c r="HKA470" s="477"/>
      <c r="HKF470" s="477"/>
      <c r="HKI470" s="477"/>
      <c r="HKN470" s="477"/>
      <c r="HKQ470" s="477"/>
      <c r="HKV470" s="477"/>
      <c r="HKY470" s="477"/>
      <c r="HLD470" s="477"/>
      <c r="HLG470" s="477"/>
      <c r="HLL470" s="477"/>
      <c r="HLO470" s="477"/>
      <c r="HLT470" s="477"/>
      <c r="HLW470" s="477"/>
      <c r="HMB470" s="477"/>
      <c r="HME470" s="477"/>
      <c r="HMJ470" s="477"/>
      <c r="HMM470" s="477"/>
      <c r="HMR470" s="477"/>
      <c r="HMU470" s="477"/>
      <c r="HMZ470" s="477"/>
      <c r="HNC470" s="477"/>
      <c r="HNH470" s="477"/>
      <c r="HNK470" s="477"/>
      <c r="HNP470" s="477"/>
      <c r="HNS470" s="477"/>
      <c r="HNX470" s="477"/>
      <c r="HOA470" s="477"/>
      <c r="HOF470" s="477"/>
      <c r="HOI470" s="477"/>
      <c r="HON470" s="477"/>
      <c r="HOQ470" s="477"/>
      <c r="HOV470" s="477"/>
      <c r="HOY470" s="477"/>
      <c r="HPD470" s="477"/>
      <c r="HPG470" s="477"/>
      <c r="HPL470" s="477"/>
      <c r="HPO470" s="477"/>
      <c r="HPT470" s="477"/>
      <c r="HPW470" s="477"/>
      <c r="HQB470" s="477"/>
      <c r="HQE470" s="477"/>
      <c r="HQJ470" s="477"/>
      <c r="HQM470" s="477"/>
      <c r="HQR470" s="477"/>
      <c r="HQU470" s="477"/>
      <c r="HQZ470" s="477"/>
      <c r="HRC470" s="477"/>
      <c r="HRH470" s="477"/>
      <c r="HRK470" s="477"/>
      <c r="HRP470" s="477"/>
      <c r="HRS470" s="477"/>
      <c r="HRX470" s="477"/>
      <c r="HSA470" s="477"/>
      <c r="HSF470" s="477"/>
      <c r="HSI470" s="477"/>
      <c r="HSN470" s="477"/>
      <c r="HSQ470" s="477"/>
      <c r="HSV470" s="477"/>
      <c r="HSY470" s="477"/>
      <c r="HTD470" s="477"/>
      <c r="HTG470" s="477"/>
      <c r="HTL470" s="477"/>
      <c r="HTO470" s="477"/>
      <c r="HTT470" s="477"/>
      <c r="HTW470" s="477"/>
      <c r="HUB470" s="477"/>
      <c r="HUE470" s="477"/>
      <c r="HUJ470" s="477"/>
      <c r="HUM470" s="477"/>
      <c r="HUR470" s="477"/>
      <c r="HUU470" s="477"/>
      <c r="HUZ470" s="477"/>
      <c r="HVC470" s="477"/>
      <c r="HVH470" s="477"/>
      <c r="HVK470" s="477"/>
      <c r="HVP470" s="477"/>
      <c r="HVS470" s="477"/>
      <c r="HVX470" s="477"/>
      <c r="HWA470" s="477"/>
      <c r="HWF470" s="477"/>
      <c r="HWI470" s="477"/>
      <c r="HWN470" s="477"/>
      <c r="HWQ470" s="477"/>
      <c r="HWV470" s="477"/>
      <c r="HWY470" s="477"/>
      <c r="HXD470" s="477"/>
      <c r="HXG470" s="477"/>
      <c r="HXL470" s="477"/>
      <c r="HXO470" s="477"/>
      <c r="HXT470" s="477"/>
      <c r="HXW470" s="477"/>
      <c r="HYB470" s="477"/>
      <c r="HYE470" s="477"/>
      <c r="HYJ470" s="477"/>
      <c r="HYM470" s="477"/>
      <c r="HYR470" s="477"/>
      <c r="HYU470" s="477"/>
      <c r="HYZ470" s="477"/>
      <c r="HZC470" s="477"/>
      <c r="HZH470" s="477"/>
      <c r="HZK470" s="477"/>
      <c r="HZP470" s="477"/>
      <c r="HZS470" s="477"/>
      <c r="HZX470" s="477"/>
      <c r="IAA470" s="477"/>
      <c r="IAF470" s="477"/>
      <c r="IAI470" s="477"/>
      <c r="IAN470" s="477"/>
      <c r="IAQ470" s="477"/>
      <c r="IAV470" s="477"/>
      <c r="IAY470" s="477"/>
      <c r="IBD470" s="477"/>
      <c r="IBG470" s="477"/>
      <c r="IBL470" s="477"/>
      <c r="IBO470" s="477"/>
      <c r="IBT470" s="477"/>
      <c r="IBW470" s="477"/>
      <c r="ICB470" s="477"/>
      <c r="ICE470" s="477"/>
      <c r="ICJ470" s="477"/>
      <c r="ICM470" s="477"/>
      <c r="ICR470" s="477"/>
      <c r="ICU470" s="477"/>
      <c r="ICZ470" s="477"/>
      <c r="IDC470" s="477"/>
      <c r="IDH470" s="477"/>
      <c r="IDK470" s="477"/>
      <c r="IDP470" s="477"/>
      <c r="IDS470" s="477"/>
      <c r="IDX470" s="477"/>
      <c r="IEA470" s="477"/>
      <c r="IEF470" s="477"/>
      <c r="IEI470" s="477"/>
      <c r="IEN470" s="477"/>
      <c r="IEQ470" s="477"/>
      <c r="IEV470" s="477"/>
      <c r="IEY470" s="477"/>
      <c r="IFD470" s="477"/>
      <c r="IFG470" s="477"/>
      <c r="IFL470" s="477"/>
      <c r="IFO470" s="477"/>
      <c r="IFT470" s="477"/>
      <c r="IFW470" s="477"/>
      <c r="IGB470" s="477"/>
      <c r="IGE470" s="477"/>
      <c r="IGJ470" s="477"/>
      <c r="IGM470" s="477"/>
      <c r="IGR470" s="477"/>
      <c r="IGU470" s="477"/>
      <c r="IGZ470" s="477"/>
      <c r="IHC470" s="477"/>
      <c r="IHH470" s="477"/>
      <c r="IHK470" s="477"/>
      <c r="IHP470" s="477"/>
      <c r="IHS470" s="477"/>
      <c r="IHX470" s="477"/>
      <c r="IIA470" s="477"/>
      <c r="IIF470" s="477"/>
      <c r="III470" s="477"/>
      <c r="IIN470" s="477"/>
      <c r="IIQ470" s="477"/>
      <c r="IIV470" s="477"/>
      <c r="IIY470" s="477"/>
      <c r="IJD470" s="477"/>
      <c r="IJG470" s="477"/>
      <c r="IJL470" s="477"/>
      <c r="IJO470" s="477"/>
      <c r="IJT470" s="477"/>
      <c r="IJW470" s="477"/>
      <c r="IKB470" s="477"/>
      <c r="IKE470" s="477"/>
      <c r="IKJ470" s="477"/>
      <c r="IKM470" s="477"/>
      <c r="IKR470" s="477"/>
      <c r="IKU470" s="477"/>
      <c r="IKZ470" s="477"/>
      <c r="ILC470" s="477"/>
      <c r="ILH470" s="477"/>
      <c r="ILK470" s="477"/>
      <c r="ILP470" s="477"/>
      <c r="ILS470" s="477"/>
      <c r="ILX470" s="477"/>
      <c r="IMA470" s="477"/>
      <c r="IMF470" s="477"/>
      <c r="IMI470" s="477"/>
      <c r="IMN470" s="477"/>
      <c r="IMQ470" s="477"/>
      <c r="IMV470" s="477"/>
      <c r="IMY470" s="477"/>
      <c r="IND470" s="477"/>
      <c r="ING470" s="477"/>
      <c r="INL470" s="477"/>
      <c r="INO470" s="477"/>
      <c r="INT470" s="477"/>
      <c r="INW470" s="477"/>
      <c r="IOB470" s="477"/>
      <c r="IOE470" s="477"/>
      <c r="IOJ470" s="477"/>
      <c r="IOM470" s="477"/>
      <c r="IOR470" s="477"/>
      <c r="IOU470" s="477"/>
      <c r="IOZ470" s="477"/>
      <c r="IPC470" s="477"/>
      <c r="IPH470" s="477"/>
      <c r="IPK470" s="477"/>
      <c r="IPP470" s="477"/>
      <c r="IPS470" s="477"/>
      <c r="IPX470" s="477"/>
      <c r="IQA470" s="477"/>
      <c r="IQF470" s="477"/>
      <c r="IQI470" s="477"/>
      <c r="IQN470" s="477"/>
      <c r="IQQ470" s="477"/>
      <c r="IQV470" s="477"/>
      <c r="IQY470" s="477"/>
      <c r="IRD470" s="477"/>
      <c r="IRG470" s="477"/>
      <c r="IRL470" s="477"/>
      <c r="IRO470" s="477"/>
      <c r="IRT470" s="477"/>
      <c r="IRW470" s="477"/>
      <c r="ISB470" s="477"/>
      <c r="ISE470" s="477"/>
      <c r="ISJ470" s="477"/>
      <c r="ISM470" s="477"/>
      <c r="ISR470" s="477"/>
      <c r="ISU470" s="477"/>
      <c r="ISZ470" s="477"/>
      <c r="ITC470" s="477"/>
      <c r="ITH470" s="477"/>
      <c r="ITK470" s="477"/>
      <c r="ITP470" s="477"/>
      <c r="ITS470" s="477"/>
      <c r="ITX470" s="477"/>
      <c r="IUA470" s="477"/>
      <c r="IUF470" s="477"/>
      <c r="IUI470" s="477"/>
      <c r="IUN470" s="477"/>
      <c r="IUQ470" s="477"/>
      <c r="IUV470" s="477"/>
      <c r="IUY470" s="477"/>
      <c r="IVD470" s="477"/>
      <c r="IVG470" s="477"/>
      <c r="IVL470" s="477"/>
      <c r="IVO470" s="477"/>
      <c r="IVT470" s="477"/>
      <c r="IVW470" s="477"/>
      <c r="IWB470" s="477"/>
      <c r="IWE470" s="477"/>
      <c r="IWJ470" s="477"/>
      <c r="IWM470" s="477"/>
      <c r="IWR470" s="477"/>
      <c r="IWU470" s="477"/>
      <c r="IWZ470" s="477"/>
      <c r="IXC470" s="477"/>
      <c r="IXH470" s="477"/>
      <c r="IXK470" s="477"/>
      <c r="IXP470" s="477"/>
      <c r="IXS470" s="477"/>
      <c r="IXX470" s="477"/>
      <c r="IYA470" s="477"/>
      <c r="IYF470" s="477"/>
      <c r="IYI470" s="477"/>
      <c r="IYN470" s="477"/>
      <c r="IYQ470" s="477"/>
      <c r="IYV470" s="477"/>
      <c r="IYY470" s="477"/>
      <c r="IZD470" s="477"/>
      <c r="IZG470" s="477"/>
      <c r="IZL470" s="477"/>
      <c r="IZO470" s="477"/>
      <c r="IZT470" s="477"/>
      <c r="IZW470" s="477"/>
      <c r="JAB470" s="477"/>
      <c r="JAE470" s="477"/>
      <c r="JAJ470" s="477"/>
      <c r="JAM470" s="477"/>
      <c r="JAR470" s="477"/>
      <c r="JAU470" s="477"/>
      <c r="JAZ470" s="477"/>
      <c r="JBC470" s="477"/>
      <c r="JBH470" s="477"/>
      <c r="JBK470" s="477"/>
      <c r="JBP470" s="477"/>
      <c r="JBS470" s="477"/>
      <c r="JBX470" s="477"/>
      <c r="JCA470" s="477"/>
      <c r="JCF470" s="477"/>
      <c r="JCI470" s="477"/>
      <c r="JCN470" s="477"/>
      <c r="JCQ470" s="477"/>
      <c r="JCV470" s="477"/>
      <c r="JCY470" s="477"/>
      <c r="JDD470" s="477"/>
      <c r="JDG470" s="477"/>
      <c r="JDL470" s="477"/>
      <c r="JDO470" s="477"/>
      <c r="JDT470" s="477"/>
      <c r="JDW470" s="477"/>
      <c r="JEB470" s="477"/>
      <c r="JEE470" s="477"/>
      <c r="JEJ470" s="477"/>
      <c r="JEM470" s="477"/>
      <c r="JER470" s="477"/>
      <c r="JEU470" s="477"/>
      <c r="JEZ470" s="477"/>
      <c r="JFC470" s="477"/>
      <c r="JFH470" s="477"/>
      <c r="JFK470" s="477"/>
      <c r="JFP470" s="477"/>
      <c r="JFS470" s="477"/>
      <c r="JFX470" s="477"/>
      <c r="JGA470" s="477"/>
      <c r="JGF470" s="477"/>
      <c r="JGI470" s="477"/>
      <c r="JGN470" s="477"/>
      <c r="JGQ470" s="477"/>
      <c r="JGV470" s="477"/>
      <c r="JGY470" s="477"/>
      <c r="JHD470" s="477"/>
      <c r="JHG470" s="477"/>
      <c r="JHL470" s="477"/>
      <c r="JHO470" s="477"/>
      <c r="JHT470" s="477"/>
      <c r="JHW470" s="477"/>
      <c r="JIB470" s="477"/>
      <c r="JIE470" s="477"/>
      <c r="JIJ470" s="477"/>
      <c r="JIM470" s="477"/>
      <c r="JIR470" s="477"/>
      <c r="JIU470" s="477"/>
      <c r="JIZ470" s="477"/>
      <c r="JJC470" s="477"/>
      <c r="JJH470" s="477"/>
      <c r="JJK470" s="477"/>
      <c r="JJP470" s="477"/>
      <c r="JJS470" s="477"/>
      <c r="JJX470" s="477"/>
      <c r="JKA470" s="477"/>
      <c r="JKF470" s="477"/>
      <c r="JKI470" s="477"/>
      <c r="JKN470" s="477"/>
      <c r="JKQ470" s="477"/>
      <c r="JKV470" s="477"/>
      <c r="JKY470" s="477"/>
      <c r="JLD470" s="477"/>
      <c r="JLG470" s="477"/>
      <c r="JLL470" s="477"/>
      <c r="JLO470" s="477"/>
      <c r="JLT470" s="477"/>
      <c r="JLW470" s="477"/>
      <c r="JMB470" s="477"/>
      <c r="JME470" s="477"/>
      <c r="JMJ470" s="477"/>
      <c r="JMM470" s="477"/>
      <c r="JMR470" s="477"/>
      <c r="JMU470" s="477"/>
      <c r="JMZ470" s="477"/>
      <c r="JNC470" s="477"/>
      <c r="JNH470" s="477"/>
      <c r="JNK470" s="477"/>
      <c r="JNP470" s="477"/>
      <c r="JNS470" s="477"/>
      <c r="JNX470" s="477"/>
      <c r="JOA470" s="477"/>
      <c r="JOF470" s="477"/>
      <c r="JOI470" s="477"/>
      <c r="JON470" s="477"/>
      <c r="JOQ470" s="477"/>
      <c r="JOV470" s="477"/>
      <c r="JOY470" s="477"/>
      <c r="JPD470" s="477"/>
      <c r="JPG470" s="477"/>
      <c r="JPL470" s="477"/>
      <c r="JPO470" s="477"/>
      <c r="JPT470" s="477"/>
      <c r="JPW470" s="477"/>
      <c r="JQB470" s="477"/>
      <c r="JQE470" s="477"/>
      <c r="JQJ470" s="477"/>
      <c r="JQM470" s="477"/>
      <c r="JQR470" s="477"/>
      <c r="JQU470" s="477"/>
      <c r="JQZ470" s="477"/>
      <c r="JRC470" s="477"/>
      <c r="JRH470" s="477"/>
      <c r="JRK470" s="477"/>
      <c r="JRP470" s="477"/>
      <c r="JRS470" s="477"/>
      <c r="JRX470" s="477"/>
      <c r="JSA470" s="477"/>
      <c r="JSF470" s="477"/>
      <c r="JSI470" s="477"/>
      <c r="JSN470" s="477"/>
      <c r="JSQ470" s="477"/>
      <c r="JSV470" s="477"/>
      <c r="JSY470" s="477"/>
      <c r="JTD470" s="477"/>
      <c r="JTG470" s="477"/>
      <c r="JTL470" s="477"/>
      <c r="JTO470" s="477"/>
      <c r="JTT470" s="477"/>
      <c r="JTW470" s="477"/>
      <c r="JUB470" s="477"/>
      <c r="JUE470" s="477"/>
      <c r="JUJ470" s="477"/>
      <c r="JUM470" s="477"/>
      <c r="JUR470" s="477"/>
      <c r="JUU470" s="477"/>
      <c r="JUZ470" s="477"/>
      <c r="JVC470" s="477"/>
      <c r="JVH470" s="477"/>
      <c r="JVK470" s="477"/>
      <c r="JVP470" s="477"/>
      <c r="JVS470" s="477"/>
      <c r="JVX470" s="477"/>
      <c r="JWA470" s="477"/>
      <c r="JWF470" s="477"/>
      <c r="JWI470" s="477"/>
      <c r="JWN470" s="477"/>
      <c r="JWQ470" s="477"/>
      <c r="JWV470" s="477"/>
      <c r="JWY470" s="477"/>
      <c r="JXD470" s="477"/>
      <c r="JXG470" s="477"/>
      <c r="JXL470" s="477"/>
      <c r="JXO470" s="477"/>
      <c r="JXT470" s="477"/>
      <c r="JXW470" s="477"/>
      <c r="JYB470" s="477"/>
      <c r="JYE470" s="477"/>
      <c r="JYJ470" s="477"/>
      <c r="JYM470" s="477"/>
      <c r="JYR470" s="477"/>
      <c r="JYU470" s="477"/>
      <c r="JYZ470" s="477"/>
      <c r="JZC470" s="477"/>
      <c r="JZH470" s="477"/>
      <c r="JZK470" s="477"/>
      <c r="JZP470" s="477"/>
      <c r="JZS470" s="477"/>
      <c r="JZX470" s="477"/>
      <c r="KAA470" s="477"/>
      <c r="KAF470" s="477"/>
      <c r="KAI470" s="477"/>
      <c r="KAN470" s="477"/>
      <c r="KAQ470" s="477"/>
      <c r="KAV470" s="477"/>
      <c r="KAY470" s="477"/>
      <c r="KBD470" s="477"/>
      <c r="KBG470" s="477"/>
      <c r="KBL470" s="477"/>
      <c r="KBO470" s="477"/>
      <c r="KBT470" s="477"/>
      <c r="KBW470" s="477"/>
      <c r="KCB470" s="477"/>
      <c r="KCE470" s="477"/>
      <c r="KCJ470" s="477"/>
      <c r="KCM470" s="477"/>
      <c r="KCR470" s="477"/>
      <c r="KCU470" s="477"/>
      <c r="KCZ470" s="477"/>
      <c r="KDC470" s="477"/>
      <c r="KDH470" s="477"/>
      <c r="KDK470" s="477"/>
      <c r="KDP470" s="477"/>
      <c r="KDS470" s="477"/>
      <c r="KDX470" s="477"/>
      <c r="KEA470" s="477"/>
      <c r="KEF470" s="477"/>
      <c r="KEI470" s="477"/>
      <c r="KEN470" s="477"/>
      <c r="KEQ470" s="477"/>
      <c r="KEV470" s="477"/>
      <c r="KEY470" s="477"/>
      <c r="KFD470" s="477"/>
      <c r="KFG470" s="477"/>
      <c r="KFL470" s="477"/>
      <c r="KFO470" s="477"/>
      <c r="KFT470" s="477"/>
      <c r="KFW470" s="477"/>
      <c r="KGB470" s="477"/>
      <c r="KGE470" s="477"/>
      <c r="KGJ470" s="477"/>
      <c r="KGM470" s="477"/>
      <c r="KGR470" s="477"/>
      <c r="KGU470" s="477"/>
      <c r="KGZ470" s="477"/>
      <c r="KHC470" s="477"/>
      <c r="KHH470" s="477"/>
      <c r="KHK470" s="477"/>
      <c r="KHP470" s="477"/>
      <c r="KHS470" s="477"/>
      <c r="KHX470" s="477"/>
      <c r="KIA470" s="477"/>
      <c r="KIF470" s="477"/>
      <c r="KII470" s="477"/>
      <c r="KIN470" s="477"/>
      <c r="KIQ470" s="477"/>
      <c r="KIV470" s="477"/>
      <c r="KIY470" s="477"/>
      <c r="KJD470" s="477"/>
      <c r="KJG470" s="477"/>
      <c r="KJL470" s="477"/>
      <c r="KJO470" s="477"/>
      <c r="KJT470" s="477"/>
      <c r="KJW470" s="477"/>
      <c r="KKB470" s="477"/>
      <c r="KKE470" s="477"/>
      <c r="KKJ470" s="477"/>
      <c r="KKM470" s="477"/>
      <c r="KKR470" s="477"/>
      <c r="KKU470" s="477"/>
      <c r="KKZ470" s="477"/>
      <c r="KLC470" s="477"/>
      <c r="KLH470" s="477"/>
      <c r="KLK470" s="477"/>
      <c r="KLP470" s="477"/>
      <c r="KLS470" s="477"/>
      <c r="KLX470" s="477"/>
      <c r="KMA470" s="477"/>
      <c r="KMF470" s="477"/>
      <c r="KMI470" s="477"/>
      <c r="KMN470" s="477"/>
      <c r="KMQ470" s="477"/>
      <c r="KMV470" s="477"/>
      <c r="KMY470" s="477"/>
      <c r="KND470" s="477"/>
      <c r="KNG470" s="477"/>
      <c r="KNL470" s="477"/>
      <c r="KNO470" s="477"/>
      <c r="KNT470" s="477"/>
      <c r="KNW470" s="477"/>
      <c r="KOB470" s="477"/>
      <c r="KOE470" s="477"/>
      <c r="KOJ470" s="477"/>
      <c r="KOM470" s="477"/>
      <c r="KOR470" s="477"/>
      <c r="KOU470" s="477"/>
      <c r="KOZ470" s="477"/>
      <c r="KPC470" s="477"/>
      <c r="KPH470" s="477"/>
      <c r="KPK470" s="477"/>
      <c r="KPP470" s="477"/>
      <c r="KPS470" s="477"/>
      <c r="KPX470" s="477"/>
      <c r="KQA470" s="477"/>
      <c r="KQF470" s="477"/>
      <c r="KQI470" s="477"/>
      <c r="KQN470" s="477"/>
      <c r="KQQ470" s="477"/>
      <c r="KQV470" s="477"/>
      <c r="KQY470" s="477"/>
      <c r="KRD470" s="477"/>
      <c r="KRG470" s="477"/>
      <c r="KRL470" s="477"/>
      <c r="KRO470" s="477"/>
      <c r="KRT470" s="477"/>
      <c r="KRW470" s="477"/>
      <c r="KSB470" s="477"/>
      <c r="KSE470" s="477"/>
      <c r="KSJ470" s="477"/>
      <c r="KSM470" s="477"/>
      <c r="KSR470" s="477"/>
      <c r="KSU470" s="477"/>
      <c r="KSZ470" s="477"/>
      <c r="KTC470" s="477"/>
      <c r="KTH470" s="477"/>
      <c r="KTK470" s="477"/>
      <c r="KTP470" s="477"/>
      <c r="KTS470" s="477"/>
      <c r="KTX470" s="477"/>
      <c r="KUA470" s="477"/>
      <c r="KUF470" s="477"/>
      <c r="KUI470" s="477"/>
      <c r="KUN470" s="477"/>
      <c r="KUQ470" s="477"/>
      <c r="KUV470" s="477"/>
      <c r="KUY470" s="477"/>
      <c r="KVD470" s="477"/>
      <c r="KVG470" s="477"/>
      <c r="KVL470" s="477"/>
      <c r="KVO470" s="477"/>
      <c r="KVT470" s="477"/>
      <c r="KVW470" s="477"/>
      <c r="KWB470" s="477"/>
      <c r="KWE470" s="477"/>
      <c r="KWJ470" s="477"/>
      <c r="KWM470" s="477"/>
      <c r="KWR470" s="477"/>
      <c r="KWU470" s="477"/>
      <c r="KWZ470" s="477"/>
      <c r="KXC470" s="477"/>
      <c r="KXH470" s="477"/>
      <c r="KXK470" s="477"/>
      <c r="KXP470" s="477"/>
      <c r="KXS470" s="477"/>
      <c r="KXX470" s="477"/>
      <c r="KYA470" s="477"/>
      <c r="KYF470" s="477"/>
      <c r="KYI470" s="477"/>
      <c r="KYN470" s="477"/>
      <c r="KYQ470" s="477"/>
      <c r="KYV470" s="477"/>
      <c r="KYY470" s="477"/>
      <c r="KZD470" s="477"/>
      <c r="KZG470" s="477"/>
      <c r="KZL470" s="477"/>
      <c r="KZO470" s="477"/>
      <c r="KZT470" s="477"/>
      <c r="KZW470" s="477"/>
      <c r="LAB470" s="477"/>
      <c r="LAE470" s="477"/>
      <c r="LAJ470" s="477"/>
      <c r="LAM470" s="477"/>
      <c r="LAR470" s="477"/>
      <c r="LAU470" s="477"/>
      <c r="LAZ470" s="477"/>
      <c r="LBC470" s="477"/>
      <c r="LBH470" s="477"/>
      <c r="LBK470" s="477"/>
      <c r="LBP470" s="477"/>
      <c r="LBS470" s="477"/>
      <c r="LBX470" s="477"/>
      <c r="LCA470" s="477"/>
      <c r="LCF470" s="477"/>
      <c r="LCI470" s="477"/>
      <c r="LCN470" s="477"/>
      <c r="LCQ470" s="477"/>
      <c r="LCV470" s="477"/>
      <c r="LCY470" s="477"/>
      <c r="LDD470" s="477"/>
      <c r="LDG470" s="477"/>
      <c r="LDL470" s="477"/>
      <c r="LDO470" s="477"/>
      <c r="LDT470" s="477"/>
      <c r="LDW470" s="477"/>
      <c r="LEB470" s="477"/>
      <c r="LEE470" s="477"/>
      <c r="LEJ470" s="477"/>
      <c r="LEM470" s="477"/>
      <c r="LER470" s="477"/>
      <c r="LEU470" s="477"/>
      <c r="LEZ470" s="477"/>
      <c r="LFC470" s="477"/>
      <c r="LFH470" s="477"/>
      <c r="LFK470" s="477"/>
      <c r="LFP470" s="477"/>
      <c r="LFS470" s="477"/>
      <c r="LFX470" s="477"/>
      <c r="LGA470" s="477"/>
      <c r="LGF470" s="477"/>
      <c r="LGI470" s="477"/>
      <c r="LGN470" s="477"/>
      <c r="LGQ470" s="477"/>
      <c r="LGV470" s="477"/>
      <c r="LGY470" s="477"/>
      <c r="LHD470" s="477"/>
      <c r="LHG470" s="477"/>
      <c r="LHL470" s="477"/>
      <c r="LHO470" s="477"/>
      <c r="LHT470" s="477"/>
      <c r="LHW470" s="477"/>
      <c r="LIB470" s="477"/>
      <c r="LIE470" s="477"/>
      <c r="LIJ470" s="477"/>
      <c r="LIM470" s="477"/>
      <c r="LIR470" s="477"/>
      <c r="LIU470" s="477"/>
      <c r="LIZ470" s="477"/>
      <c r="LJC470" s="477"/>
      <c r="LJH470" s="477"/>
      <c r="LJK470" s="477"/>
      <c r="LJP470" s="477"/>
      <c r="LJS470" s="477"/>
      <c r="LJX470" s="477"/>
      <c r="LKA470" s="477"/>
      <c r="LKF470" s="477"/>
      <c r="LKI470" s="477"/>
      <c r="LKN470" s="477"/>
      <c r="LKQ470" s="477"/>
      <c r="LKV470" s="477"/>
      <c r="LKY470" s="477"/>
      <c r="LLD470" s="477"/>
      <c r="LLG470" s="477"/>
      <c r="LLL470" s="477"/>
      <c r="LLO470" s="477"/>
      <c r="LLT470" s="477"/>
      <c r="LLW470" s="477"/>
      <c r="LMB470" s="477"/>
      <c r="LME470" s="477"/>
      <c r="LMJ470" s="477"/>
      <c r="LMM470" s="477"/>
      <c r="LMR470" s="477"/>
      <c r="LMU470" s="477"/>
      <c r="LMZ470" s="477"/>
      <c r="LNC470" s="477"/>
      <c r="LNH470" s="477"/>
      <c r="LNK470" s="477"/>
      <c r="LNP470" s="477"/>
      <c r="LNS470" s="477"/>
      <c r="LNX470" s="477"/>
      <c r="LOA470" s="477"/>
      <c r="LOF470" s="477"/>
      <c r="LOI470" s="477"/>
      <c r="LON470" s="477"/>
      <c r="LOQ470" s="477"/>
      <c r="LOV470" s="477"/>
      <c r="LOY470" s="477"/>
      <c r="LPD470" s="477"/>
      <c r="LPG470" s="477"/>
      <c r="LPL470" s="477"/>
      <c r="LPO470" s="477"/>
      <c r="LPT470" s="477"/>
      <c r="LPW470" s="477"/>
      <c r="LQB470" s="477"/>
      <c r="LQE470" s="477"/>
      <c r="LQJ470" s="477"/>
      <c r="LQM470" s="477"/>
      <c r="LQR470" s="477"/>
      <c r="LQU470" s="477"/>
      <c r="LQZ470" s="477"/>
      <c r="LRC470" s="477"/>
      <c r="LRH470" s="477"/>
      <c r="LRK470" s="477"/>
      <c r="LRP470" s="477"/>
      <c r="LRS470" s="477"/>
      <c r="LRX470" s="477"/>
      <c r="LSA470" s="477"/>
      <c r="LSF470" s="477"/>
      <c r="LSI470" s="477"/>
      <c r="LSN470" s="477"/>
      <c r="LSQ470" s="477"/>
      <c r="LSV470" s="477"/>
      <c r="LSY470" s="477"/>
      <c r="LTD470" s="477"/>
      <c r="LTG470" s="477"/>
      <c r="LTL470" s="477"/>
      <c r="LTO470" s="477"/>
      <c r="LTT470" s="477"/>
      <c r="LTW470" s="477"/>
      <c r="LUB470" s="477"/>
      <c r="LUE470" s="477"/>
      <c r="LUJ470" s="477"/>
      <c r="LUM470" s="477"/>
      <c r="LUR470" s="477"/>
      <c r="LUU470" s="477"/>
      <c r="LUZ470" s="477"/>
      <c r="LVC470" s="477"/>
      <c r="LVH470" s="477"/>
      <c r="LVK470" s="477"/>
      <c r="LVP470" s="477"/>
      <c r="LVS470" s="477"/>
      <c r="LVX470" s="477"/>
      <c r="LWA470" s="477"/>
      <c r="LWF470" s="477"/>
      <c r="LWI470" s="477"/>
      <c r="LWN470" s="477"/>
      <c r="LWQ470" s="477"/>
      <c r="LWV470" s="477"/>
      <c r="LWY470" s="477"/>
      <c r="LXD470" s="477"/>
      <c r="LXG470" s="477"/>
      <c r="LXL470" s="477"/>
      <c r="LXO470" s="477"/>
      <c r="LXT470" s="477"/>
      <c r="LXW470" s="477"/>
      <c r="LYB470" s="477"/>
      <c r="LYE470" s="477"/>
      <c r="LYJ470" s="477"/>
      <c r="LYM470" s="477"/>
      <c r="LYR470" s="477"/>
      <c r="LYU470" s="477"/>
      <c r="LYZ470" s="477"/>
      <c r="LZC470" s="477"/>
      <c r="LZH470" s="477"/>
      <c r="LZK470" s="477"/>
      <c r="LZP470" s="477"/>
      <c r="LZS470" s="477"/>
      <c r="LZX470" s="477"/>
      <c r="MAA470" s="477"/>
      <c r="MAF470" s="477"/>
      <c r="MAI470" s="477"/>
      <c r="MAN470" s="477"/>
      <c r="MAQ470" s="477"/>
      <c r="MAV470" s="477"/>
      <c r="MAY470" s="477"/>
      <c r="MBD470" s="477"/>
      <c r="MBG470" s="477"/>
      <c r="MBL470" s="477"/>
      <c r="MBO470" s="477"/>
      <c r="MBT470" s="477"/>
      <c r="MBW470" s="477"/>
      <c r="MCB470" s="477"/>
      <c r="MCE470" s="477"/>
      <c r="MCJ470" s="477"/>
      <c r="MCM470" s="477"/>
      <c r="MCR470" s="477"/>
      <c r="MCU470" s="477"/>
      <c r="MCZ470" s="477"/>
      <c r="MDC470" s="477"/>
      <c r="MDH470" s="477"/>
      <c r="MDK470" s="477"/>
      <c r="MDP470" s="477"/>
      <c r="MDS470" s="477"/>
      <c r="MDX470" s="477"/>
      <c r="MEA470" s="477"/>
      <c r="MEF470" s="477"/>
      <c r="MEI470" s="477"/>
      <c r="MEN470" s="477"/>
      <c r="MEQ470" s="477"/>
      <c r="MEV470" s="477"/>
      <c r="MEY470" s="477"/>
      <c r="MFD470" s="477"/>
      <c r="MFG470" s="477"/>
      <c r="MFL470" s="477"/>
      <c r="MFO470" s="477"/>
      <c r="MFT470" s="477"/>
      <c r="MFW470" s="477"/>
      <c r="MGB470" s="477"/>
      <c r="MGE470" s="477"/>
      <c r="MGJ470" s="477"/>
      <c r="MGM470" s="477"/>
      <c r="MGR470" s="477"/>
      <c r="MGU470" s="477"/>
      <c r="MGZ470" s="477"/>
      <c r="MHC470" s="477"/>
      <c r="MHH470" s="477"/>
      <c r="MHK470" s="477"/>
      <c r="MHP470" s="477"/>
      <c r="MHS470" s="477"/>
      <c r="MHX470" s="477"/>
      <c r="MIA470" s="477"/>
      <c r="MIF470" s="477"/>
      <c r="MII470" s="477"/>
      <c r="MIN470" s="477"/>
      <c r="MIQ470" s="477"/>
      <c r="MIV470" s="477"/>
      <c r="MIY470" s="477"/>
      <c r="MJD470" s="477"/>
      <c r="MJG470" s="477"/>
      <c r="MJL470" s="477"/>
      <c r="MJO470" s="477"/>
      <c r="MJT470" s="477"/>
      <c r="MJW470" s="477"/>
      <c r="MKB470" s="477"/>
      <c r="MKE470" s="477"/>
      <c r="MKJ470" s="477"/>
      <c r="MKM470" s="477"/>
      <c r="MKR470" s="477"/>
      <c r="MKU470" s="477"/>
      <c r="MKZ470" s="477"/>
      <c r="MLC470" s="477"/>
      <c r="MLH470" s="477"/>
      <c r="MLK470" s="477"/>
      <c r="MLP470" s="477"/>
      <c r="MLS470" s="477"/>
      <c r="MLX470" s="477"/>
      <c r="MMA470" s="477"/>
      <c r="MMF470" s="477"/>
      <c r="MMI470" s="477"/>
      <c r="MMN470" s="477"/>
      <c r="MMQ470" s="477"/>
      <c r="MMV470" s="477"/>
      <c r="MMY470" s="477"/>
      <c r="MND470" s="477"/>
      <c r="MNG470" s="477"/>
      <c r="MNL470" s="477"/>
      <c r="MNO470" s="477"/>
      <c r="MNT470" s="477"/>
      <c r="MNW470" s="477"/>
      <c r="MOB470" s="477"/>
      <c r="MOE470" s="477"/>
      <c r="MOJ470" s="477"/>
      <c r="MOM470" s="477"/>
      <c r="MOR470" s="477"/>
      <c r="MOU470" s="477"/>
      <c r="MOZ470" s="477"/>
      <c r="MPC470" s="477"/>
      <c r="MPH470" s="477"/>
      <c r="MPK470" s="477"/>
      <c r="MPP470" s="477"/>
      <c r="MPS470" s="477"/>
      <c r="MPX470" s="477"/>
      <c r="MQA470" s="477"/>
      <c r="MQF470" s="477"/>
      <c r="MQI470" s="477"/>
      <c r="MQN470" s="477"/>
      <c r="MQQ470" s="477"/>
      <c r="MQV470" s="477"/>
      <c r="MQY470" s="477"/>
      <c r="MRD470" s="477"/>
      <c r="MRG470" s="477"/>
      <c r="MRL470" s="477"/>
      <c r="MRO470" s="477"/>
      <c r="MRT470" s="477"/>
      <c r="MRW470" s="477"/>
      <c r="MSB470" s="477"/>
      <c r="MSE470" s="477"/>
      <c r="MSJ470" s="477"/>
      <c r="MSM470" s="477"/>
      <c r="MSR470" s="477"/>
      <c r="MSU470" s="477"/>
      <c r="MSZ470" s="477"/>
      <c r="MTC470" s="477"/>
      <c r="MTH470" s="477"/>
      <c r="MTK470" s="477"/>
      <c r="MTP470" s="477"/>
      <c r="MTS470" s="477"/>
      <c r="MTX470" s="477"/>
      <c r="MUA470" s="477"/>
      <c r="MUF470" s="477"/>
      <c r="MUI470" s="477"/>
      <c r="MUN470" s="477"/>
      <c r="MUQ470" s="477"/>
      <c r="MUV470" s="477"/>
      <c r="MUY470" s="477"/>
      <c r="MVD470" s="477"/>
      <c r="MVG470" s="477"/>
      <c r="MVL470" s="477"/>
      <c r="MVO470" s="477"/>
      <c r="MVT470" s="477"/>
      <c r="MVW470" s="477"/>
      <c r="MWB470" s="477"/>
      <c r="MWE470" s="477"/>
      <c r="MWJ470" s="477"/>
      <c r="MWM470" s="477"/>
      <c r="MWR470" s="477"/>
      <c r="MWU470" s="477"/>
      <c r="MWZ470" s="477"/>
      <c r="MXC470" s="477"/>
      <c r="MXH470" s="477"/>
      <c r="MXK470" s="477"/>
      <c r="MXP470" s="477"/>
      <c r="MXS470" s="477"/>
      <c r="MXX470" s="477"/>
      <c r="MYA470" s="477"/>
      <c r="MYF470" s="477"/>
      <c r="MYI470" s="477"/>
      <c r="MYN470" s="477"/>
      <c r="MYQ470" s="477"/>
      <c r="MYV470" s="477"/>
      <c r="MYY470" s="477"/>
      <c r="MZD470" s="477"/>
      <c r="MZG470" s="477"/>
      <c r="MZL470" s="477"/>
      <c r="MZO470" s="477"/>
      <c r="MZT470" s="477"/>
      <c r="MZW470" s="477"/>
      <c r="NAB470" s="477"/>
      <c r="NAE470" s="477"/>
      <c r="NAJ470" s="477"/>
      <c r="NAM470" s="477"/>
      <c r="NAR470" s="477"/>
      <c r="NAU470" s="477"/>
      <c r="NAZ470" s="477"/>
      <c r="NBC470" s="477"/>
      <c r="NBH470" s="477"/>
      <c r="NBK470" s="477"/>
      <c r="NBP470" s="477"/>
      <c r="NBS470" s="477"/>
      <c r="NBX470" s="477"/>
      <c r="NCA470" s="477"/>
      <c r="NCF470" s="477"/>
      <c r="NCI470" s="477"/>
      <c r="NCN470" s="477"/>
      <c r="NCQ470" s="477"/>
      <c r="NCV470" s="477"/>
      <c r="NCY470" s="477"/>
      <c r="NDD470" s="477"/>
      <c r="NDG470" s="477"/>
      <c r="NDL470" s="477"/>
      <c r="NDO470" s="477"/>
      <c r="NDT470" s="477"/>
      <c r="NDW470" s="477"/>
      <c r="NEB470" s="477"/>
      <c r="NEE470" s="477"/>
      <c r="NEJ470" s="477"/>
      <c r="NEM470" s="477"/>
      <c r="NER470" s="477"/>
      <c r="NEU470" s="477"/>
      <c r="NEZ470" s="477"/>
      <c r="NFC470" s="477"/>
      <c r="NFH470" s="477"/>
      <c r="NFK470" s="477"/>
      <c r="NFP470" s="477"/>
      <c r="NFS470" s="477"/>
      <c r="NFX470" s="477"/>
      <c r="NGA470" s="477"/>
      <c r="NGF470" s="477"/>
      <c r="NGI470" s="477"/>
      <c r="NGN470" s="477"/>
      <c r="NGQ470" s="477"/>
      <c r="NGV470" s="477"/>
      <c r="NGY470" s="477"/>
      <c r="NHD470" s="477"/>
      <c r="NHG470" s="477"/>
      <c r="NHL470" s="477"/>
      <c r="NHO470" s="477"/>
      <c r="NHT470" s="477"/>
      <c r="NHW470" s="477"/>
      <c r="NIB470" s="477"/>
      <c r="NIE470" s="477"/>
      <c r="NIJ470" s="477"/>
      <c r="NIM470" s="477"/>
      <c r="NIR470" s="477"/>
      <c r="NIU470" s="477"/>
      <c r="NIZ470" s="477"/>
      <c r="NJC470" s="477"/>
      <c r="NJH470" s="477"/>
      <c r="NJK470" s="477"/>
      <c r="NJP470" s="477"/>
      <c r="NJS470" s="477"/>
      <c r="NJX470" s="477"/>
      <c r="NKA470" s="477"/>
      <c r="NKF470" s="477"/>
      <c r="NKI470" s="477"/>
      <c r="NKN470" s="477"/>
      <c r="NKQ470" s="477"/>
      <c r="NKV470" s="477"/>
      <c r="NKY470" s="477"/>
      <c r="NLD470" s="477"/>
      <c r="NLG470" s="477"/>
      <c r="NLL470" s="477"/>
      <c r="NLO470" s="477"/>
      <c r="NLT470" s="477"/>
      <c r="NLW470" s="477"/>
      <c r="NMB470" s="477"/>
      <c r="NME470" s="477"/>
      <c r="NMJ470" s="477"/>
      <c r="NMM470" s="477"/>
      <c r="NMR470" s="477"/>
      <c r="NMU470" s="477"/>
      <c r="NMZ470" s="477"/>
      <c r="NNC470" s="477"/>
      <c r="NNH470" s="477"/>
      <c r="NNK470" s="477"/>
      <c r="NNP470" s="477"/>
      <c r="NNS470" s="477"/>
      <c r="NNX470" s="477"/>
      <c r="NOA470" s="477"/>
      <c r="NOF470" s="477"/>
      <c r="NOI470" s="477"/>
      <c r="NON470" s="477"/>
      <c r="NOQ470" s="477"/>
      <c r="NOV470" s="477"/>
      <c r="NOY470" s="477"/>
      <c r="NPD470" s="477"/>
      <c r="NPG470" s="477"/>
      <c r="NPL470" s="477"/>
      <c r="NPO470" s="477"/>
      <c r="NPT470" s="477"/>
      <c r="NPW470" s="477"/>
      <c r="NQB470" s="477"/>
      <c r="NQE470" s="477"/>
      <c r="NQJ470" s="477"/>
      <c r="NQM470" s="477"/>
      <c r="NQR470" s="477"/>
      <c r="NQU470" s="477"/>
      <c r="NQZ470" s="477"/>
      <c r="NRC470" s="477"/>
      <c r="NRH470" s="477"/>
      <c r="NRK470" s="477"/>
      <c r="NRP470" s="477"/>
      <c r="NRS470" s="477"/>
      <c r="NRX470" s="477"/>
      <c r="NSA470" s="477"/>
      <c r="NSF470" s="477"/>
      <c r="NSI470" s="477"/>
      <c r="NSN470" s="477"/>
      <c r="NSQ470" s="477"/>
      <c r="NSV470" s="477"/>
      <c r="NSY470" s="477"/>
      <c r="NTD470" s="477"/>
      <c r="NTG470" s="477"/>
      <c r="NTL470" s="477"/>
      <c r="NTO470" s="477"/>
      <c r="NTT470" s="477"/>
      <c r="NTW470" s="477"/>
      <c r="NUB470" s="477"/>
      <c r="NUE470" s="477"/>
      <c r="NUJ470" s="477"/>
      <c r="NUM470" s="477"/>
      <c r="NUR470" s="477"/>
      <c r="NUU470" s="477"/>
      <c r="NUZ470" s="477"/>
      <c r="NVC470" s="477"/>
      <c r="NVH470" s="477"/>
      <c r="NVK470" s="477"/>
      <c r="NVP470" s="477"/>
      <c r="NVS470" s="477"/>
      <c r="NVX470" s="477"/>
      <c r="NWA470" s="477"/>
      <c r="NWF470" s="477"/>
      <c r="NWI470" s="477"/>
      <c r="NWN470" s="477"/>
      <c r="NWQ470" s="477"/>
      <c r="NWV470" s="477"/>
      <c r="NWY470" s="477"/>
      <c r="NXD470" s="477"/>
      <c r="NXG470" s="477"/>
      <c r="NXL470" s="477"/>
      <c r="NXO470" s="477"/>
      <c r="NXT470" s="477"/>
      <c r="NXW470" s="477"/>
      <c r="NYB470" s="477"/>
      <c r="NYE470" s="477"/>
      <c r="NYJ470" s="477"/>
      <c r="NYM470" s="477"/>
      <c r="NYR470" s="477"/>
      <c r="NYU470" s="477"/>
      <c r="NYZ470" s="477"/>
      <c r="NZC470" s="477"/>
      <c r="NZH470" s="477"/>
      <c r="NZK470" s="477"/>
      <c r="NZP470" s="477"/>
      <c r="NZS470" s="477"/>
      <c r="NZX470" s="477"/>
      <c r="OAA470" s="477"/>
      <c r="OAF470" s="477"/>
      <c r="OAI470" s="477"/>
      <c r="OAN470" s="477"/>
      <c r="OAQ470" s="477"/>
      <c r="OAV470" s="477"/>
      <c r="OAY470" s="477"/>
      <c r="OBD470" s="477"/>
      <c r="OBG470" s="477"/>
      <c r="OBL470" s="477"/>
      <c r="OBO470" s="477"/>
      <c r="OBT470" s="477"/>
      <c r="OBW470" s="477"/>
      <c r="OCB470" s="477"/>
      <c r="OCE470" s="477"/>
      <c r="OCJ470" s="477"/>
      <c r="OCM470" s="477"/>
      <c r="OCR470" s="477"/>
      <c r="OCU470" s="477"/>
      <c r="OCZ470" s="477"/>
      <c r="ODC470" s="477"/>
      <c r="ODH470" s="477"/>
      <c r="ODK470" s="477"/>
      <c r="ODP470" s="477"/>
      <c r="ODS470" s="477"/>
      <c r="ODX470" s="477"/>
      <c r="OEA470" s="477"/>
      <c r="OEF470" s="477"/>
      <c r="OEI470" s="477"/>
      <c r="OEN470" s="477"/>
      <c r="OEQ470" s="477"/>
      <c r="OEV470" s="477"/>
      <c r="OEY470" s="477"/>
      <c r="OFD470" s="477"/>
      <c r="OFG470" s="477"/>
      <c r="OFL470" s="477"/>
      <c r="OFO470" s="477"/>
      <c r="OFT470" s="477"/>
      <c r="OFW470" s="477"/>
      <c r="OGB470" s="477"/>
      <c r="OGE470" s="477"/>
      <c r="OGJ470" s="477"/>
      <c r="OGM470" s="477"/>
      <c r="OGR470" s="477"/>
      <c r="OGU470" s="477"/>
      <c r="OGZ470" s="477"/>
      <c r="OHC470" s="477"/>
      <c r="OHH470" s="477"/>
      <c r="OHK470" s="477"/>
      <c r="OHP470" s="477"/>
      <c r="OHS470" s="477"/>
      <c r="OHX470" s="477"/>
      <c r="OIA470" s="477"/>
      <c r="OIF470" s="477"/>
      <c r="OII470" s="477"/>
      <c r="OIN470" s="477"/>
      <c r="OIQ470" s="477"/>
      <c r="OIV470" s="477"/>
      <c r="OIY470" s="477"/>
      <c r="OJD470" s="477"/>
      <c r="OJG470" s="477"/>
      <c r="OJL470" s="477"/>
      <c r="OJO470" s="477"/>
      <c r="OJT470" s="477"/>
      <c r="OJW470" s="477"/>
      <c r="OKB470" s="477"/>
      <c r="OKE470" s="477"/>
      <c r="OKJ470" s="477"/>
      <c r="OKM470" s="477"/>
      <c r="OKR470" s="477"/>
      <c r="OKU470" s="477"/>
      <c r="OKZ470" s="477"/>
      <c r="OLC470" s="477"/>
      <c r="OLH470" s="477"/>
      <c r="OLK470" s="477"/>
      <c r="OLP470" s="477"/>
      <c r="OLS470" s="477"/>
      <c r="OLX470" s="477"/>
      <c r="OMA470" s="477"/>
      <c r="OMF470" s="477"/>
      <c r="OMI470" s="477"/>
      <c r="OMN470" s="477"/>
      <c r="OMQ470" s="477"/>
      <c r="OMV470" s="477"/>
      <c r="OMY470" s="477"/>
      <c r="OND470" s="477"/>
      <c r="ONG470" s="477"/>
      <c r="ONL470" s="477"/>
      <c r="ONO470" s="477"/>
      <c r="ONT470" s="477"/>
      <c r="ONW470" s="477"/>
      <c r="OOB470" s="477"/>
      <c r="OOE470" s="477"/>
      <c r="OOJ470" s="477"/>
      <c r="OOM470" s="477"/>
      <c r="OOR470" s="477"/>
      <c r="OOU470" s="477"/>
      <c r="OOZ470" s="477"/>
      <c r="OPC470" s="477"/>
      <c r="OPH470" s="477"/>
      <c r="OPK470" s="477"/>
      <c r="OPP470" s="477"/>
      <c r="OPS470" s="477"/>
      <c r="OPX470" s="477"/>
      <c r="OQA470" s="477"/>
      <c r="OQF470" s="477"/>
      <c r="OQI470" s="477"/>
      <c r="OQN470" s="477"/>
      <c r="OQQ470" s="477"/>
      <c r="OQV470" s="477"/>
      <c r="OQY470" s="477"/>
      <c r="ORD470" s="477"/>
      <c r="ORG470" s="477"/>
      <c r="ORL470" s="477"/>
      <c r="ORO470" s="477"/>
      <c r="ORT470" s="477"/>
      <c r="ORW470" s="477"/>
      <c r="OSB470" s="477"/>
      <c r="OSE470" s="477"/>
      <c r="OSJ470" s="477"/>
      <c r="OSM470" s="477"/>
      <c r="OSR470" s="477"/>
      <c r="OSU470" s="477"/>
      <c r="OSZ470" s="477"/>
      <c r="OTC470" s="477"/>
      <c r="OTH470" s="477"/>
      <c r="OTK470" s="477"/>
      <c r="OTP470" s="477"/>
      <c r="OTS470" s="477"/>
      <c r="OTX470" s="477"/>
      <c r="OUA470" s="477"/>
      <c r="OUF470" s="477"/>
      <c r="OUI470" s="477"/>
      <c r="OUN470" s="477"/>
      <c r="OUQ470" s="477"/>
      <c r="OUV470" s="477"/>
      <c r="OUY470" s="477"/>
      <c r="OVD470" s="477"/>
      <c r="OVG470" s="477"/>
      <c r="OVL470" s="477"/>
      <c r="OVO470" s="477"/>
      <c r="OVT470" s="477"/>
      <c r="OVW470" s="477"/>
      <c r="OWB470" s="477"/>
      <c r="OWE470" s="477"/>
      <c r="OWJ470" s="477"/>
      <c r="OWM470" s="477"/>
      <c r="OWR470" s="477"/>
      <c r="OWU470" s="477"/>
      <c r="OWZ470" s="477"/>
      <c r="OXC470" s="477"/>
      <c r="OXH470" s="477"/>
      <c r="OXK470" s="477"/>
      <c r="OXP470" s="477"/>
      <c r="OXS470" s="477"/>
      <c r="OXX470" s="477"/>
      <c r="OYA470" s="477"/>
      <c r="OYF470" s="477"/>
      <c r="OYI470" s="477"/>
      <c r="OYN470" s="477"/>
      <c r="OYQ470" s="477"/>
      <c r="OYV470" s="477"/>
      <c r="OYY470" s="477"/>
      <c r="OZD470" s="477"/>
      <c r="OZG470" s="477"/>
      <c r="OZL470" s="477"/>
      <c r="OZO470" s="477"/>
      <c r="OZT470" s="477"/>
      <c r="OZW470" s="477"/>
      <c r="PAB470" s="477"/>
      <c r="PAE470" s="477"/>
      <c r="PAJ470" s="477"/>
      <c r="PAM470" s="477"/>
      <c r="PAR470" s="477"/>
      <c r="PAU470" s="477"/>
      <c r="PAZ470" s="477"/>
      <c r="PBC470" s="477"/>
      <c r="PBH470" s="477"/>
      <c r="PBK470" s="477"/>
      <c r="PBP470" s="477"/>
      <c r="PBS470" s="477"/>
      <c r="PBX470" s="477"/>
      <c r="PCA470" s="477"/>
      <c r="PCF470" s="477"/>
      <c r="PCI470" s="477"/>
      <c r="PCN470" s="477"/>
      <c r="PCQ470" s="477"/>
      <c r="PCV470" s="477"/>
      <c r="PCY470" s="477"/>
      <c r="PDD470" s="477"/>
      <c r="PDG470" s="477"/>
      <c r="PDL470" s="477"/>
      <c r="PDO470" s="477"/>
      <c r="PDT470" s="477"/>
      <c r="PDW470" s="477"/>
      <c r="PEB470" s="477"/>
      <c r="PEE470" s="477"/>
      <c r="PEJ470" s="477"/>
      <c r="PEM470" s="477"/>
      <c r="PER470" s="477"/>
      <c r="PEU470" s="477"/>
      <c r="PEZ470" s="477"/>
      <c r="PFC470" s="477"/>
      <c r="PFH470" s="477"/>
      <c r="PFK470" s="477"/>
      <c r="PFP470" s="477"/>
      <c r="PFS470" s="477"/>
      <c r="PFX470" s="477"/>
      <c r="PGA470" s="477"/>
      <c r="PGF470" s="477"/>
      <c r="PGI470" s="477"/>
      <c r="PGN470" s="477"/>
      <c r="PGQ470" s="477"/>
      <c r="PGV470" s="477"/>
      <c r="PGY470" s="477"/>
      <c r="PHD470" s="477"/>
      <c r="PHG470" s="477"/>
      <c r="PHL470" s="477"/>
      <c r="PHO470" s="477"/>
      <c r="PHT470" s="477"/>
      <c r="PHW470" s="477"/>
      <c r="PIB470" s="477"/>
      <c r="PIE470" s="477"/>
      <c r="PIJ470" s="477"/>
      <c r="PIM470" s="477"/>
      <c r="PIR470" s="477"/>
      <c r="PIU470" s="477"/>
      <c r="PIZ470" s="477"/>
      <c r="PJC470" s="477"/>
      <c r="PJH470" s="477"/>
      <c r="PJK470" s="477"/>
      <c r="PJP470" s="477"/>
      <c r="PJS470" s="477"/>
      <c r="PJX470" s="477"/>
      <c r="PKA470" s="477"/>
      <c r="PKF470" s="477"/>
      <c r="PKI470" s="477"/>
      <c r="PKN470" s="477"/>
      <c r="PKQ470" s="477"/>
      <c r="PKV470" s="477"/>
      <c r="PKY470" s="477"/>
      <c r="PLD470" s="477"/>
      <c r="PLG470" s="477"/>
      <c r="PLL470" s="477"/>
      <c r="PLO470" s="477"/>
      <c r="PLT470" s="477"/>
      <c r="PLW470" s="477"/>
      <c r="PMB470" s="477"/>
      <c r="PME470" s="477"/>
      <c r="PMJ470" s="477"/>
      <c r="PMM470" s="477"/>
      <c r="PMR470" s="477"/>
      <c r="PMU470" s="477"/>
      <c r="PMZ470" s="477"/>
      <c r="PNC470" s="477"/>
      <c r="PNH470" s="477"/>
      <c r="PNK470" s="477"/>
      <c r="PNP470" s="477"/>
      <c r="PNS470" s="477"/>
      <c r="PNX470" s="477"/>
      <c r="POA470" s="477"/>
      <c r="POF470" s="477"/>
      <c r="POI470" s="477"/>
      <c r="PON470" s="477"/>
      <c r="POQ470" s="477"/>
      <c r="POV470" s="477"/>
      <c r="POY470" s="477"/>
      <c r="PPD470" s="477"/>
      <c r="PPG470" s="477"/>
      <c r="PPL470" s="477"/>
      <c r="PPO470" s="477"/>
      <c r="PPT470" s="477"/>
      <c r="PPW470" s="477"/>
      <c r="PQB470" s="477"/>
      <c r="PQE470" s="477"/>
      <c r="PQJ470" s="477"/>
      <c r="PQM470" s="477"/>
      <c r="PQR470" s="477"/>
      <c r="PQU470" s="477"/>
      <c r="PQZ470" s="477"/>
      <c r="PRC470" s="477"/>
      <c r="PRH470" s="477"/>
      <c r="PRK470" s="477"/>
      <c r="PRP470" s="477"/>
      <c r="PRS470" s="477"/>
      <c r="PRX470" s="477"/>
      <c r="PSA470" s="477"/>
      <c r="PSF470" s="477"/>
      <c r="PSI470" s="477"/>
      <c r="PSN470" s="477"/>
      <c r="PSQ470" s="477"/>
      <c r="PSV470" s="477"/>
      <c r="PSY470" s="477"/>
      <c r="PTD470" s="477"/>
      <c r="PTG470" s="477"/>
      <c r="PTL470" s="477"/>
      <c r="PTO470" s="477"/>
      <c r="PTT470" s="477"/>
      <c r="PTW470" s="477"/>
      <c r="PUB470" s="477"/>
      <c r="PUE470" s="477"/>
      <c r="PUJ470" s="477"/>
      <c r="PUM470" s="477"/>
      <c r="PUR470" s="477"/>
      <c r="PUU470" s="477"/>
      <c r="PUZ470" s="477"/>
      <c r="PVC470" s="477"/>
      <c r="PVH470" s="477"/>
      <c r="PVK470" s="477"/>
      <c r="PVP470" s="477"/>
      <c r="PVS470" s="477"/>
      <c r="PVX470" s="477"/>
      <c r="PWA470" s="477"/>
      <c r="PWF470" s="477"/>
      <c r="PWI470" s="477"/>
      <c r="PWN470" s="477"/>
      <c r="PWQ470" s="477"/>
      <c r="PWV470" s="477"/>
      <c r="PWY470" s="477"/>
      <c r="PXD470" s="477"/>
      <c r="PXG470" s="477"/>
      <c r="PXL470" s="477"/>
      <c r="PXO470" s="477"/>
      <c r="PXT470" s="477"/>
      <c r="PXW470" s="477"/>
      <c r="PYB470" s="477"/>
      <c r="PYE470" s="477"/>
      <c r="PYJ470" s="477"/>
      <c r="PYM470" s="477"/>
      <c r="PYR470" s="477"/>
      <c r="PYU470" s="477"/>
      <c r="PYZ470" s="477"/>
      <c r="PZC470" s="477"/>
      <c r="PZH470" s="477"/>
      <c r="PZK470" s="477"/>
      <c r="PZP470" s="477"/>
      <c r="PZS470" s="477"/>
      <c r="PZX470" s="477"/>
      <c r="QAA470" s="477"/>
      <c r="QAF470" s="477"/>
      <c r="QAI470" s="477"/>
      <c r="QAN470" s="477"/>
      <c r="QAQ470" s="477"/>
      <c r="QAV470" s="477"/>
      <c r="QAY470" s="477"/>
      <c r="QBD470" s="477"/>
      <c r="QBG470" s="477"/>
      <c r="QBL470" s="477"/>
      <c r="QBO470" s="477"/>
      <c r="QBT470" s="477"/>
      <c r="QBW470" s="477"/>
      <c r="QCB470" s="477"/>
      <c r="QCE470" s="477"/>
      <c r="QCJ470" s="477"/>
      <c r="QCM470" s="477"/>
      <c r="QCR470" s="477"/>
      <c r="QCU470" s="477"/>
      <c r="QCZ470" s="477"/>
      <c r="QDC470" s="477"/>
      <c r="QDH470" s="477"/>
      <c r="QDK470" s="477"/>
      <c r="QDP470" s="477"/>
      <c r="QDS470" s="477"/>
      <c r="QDX470" s="477"/>
      <c r="QEA470" s="477"/>
      <c r="QEF470" s="477"/>
      <c r="QEI470" s="477"/>
      <c r="QEN470" s="477"/>
      <c r="QEQ470" s="477"/>
      <c r="QEV470" s="477"/>
      <c r="QEY470" s="477"/>
      <c r="QFD470" s="477"/>
      <c r="QFG470" s="477"/>
      <c r="QFL470" s="477"/>
      <c r="QFO470" s="477"/>
      <c r="QFT470" s="477"/>
      <c r="QFW470" s="477"/>
      <c r="QGB470" s="477"/>
      <c r="QGE470" s="477"/>
      <c r="QGJ470" s="477"/>
      <c r="QGM470" s="477"/>
      <c r="QGR470" s="477"/>
      <c r="QGU470" s="477"/>
      <c r="QGZ470" s="477"/>
      <c r="QHC470" s="477"/>
      <c r="QHH470" s="477"/>
      <c r="QHK470" s="477"/>
      <c r="QHP470" s="477"/>
      <c r="QHS470" s="477"/>
      <c r="QHX470" s="477"/>
      <c r="QIA470" s="477"/>
      <c r="QIF470" s="477"/>
      <c r="QII470" s="477"/>
      <c r="QIN470" s="477"/>
      <c r="QIQ470" s="477"/>
      <c r="QIV470" s="477"/>
      <c r="QIY470" s="477"/>
      <c r="QJD470" s="477"/>
      <c r="QJG470" s="477"/>
      <c r="QJL470" s="477"/>
      <c r="QJO470" s="477"/>
      <c r="QJT470" s="477"/>
      <c r="QJW470" s="477"/>
      <c r="QKB470" s="477"/>
      <c r="QKE470" s="477"/>
      <c r="QKJ470" s="477"/>
      <c r="QKM470" s="477"/>
      <c r="QKR470" s="477"/>
      <c r="QKU470" s="477"/>
      <c r="QKZ470" s="477"/>
      <c r="QLC470" s="477"/>
      <c r="QLH470" s="477"/>
      <c r="QLK470" s="477"/>
      <c r="QLP470" s="477"/>
      <c r="QLS470" s="477"/>
      <c r="QLX470" s="477"/>
      <c r="QMA470" s="477"/>
      <c r="QMF470" s="477"/>
      <c r="QMI470" s="477"/>
      <c r="QMN470" s="477"/>
      <c r="QMQ470" s="477"/>
      <c r="QMV470" s="477"/>
      <c r="QMY470" s="477"/>
      <c r="QND470" s="477"/>
      <c r="QNG470" s="477"/>
      <c r="QNL470" s="477"/>
      <c r="QNO470" s="477"/>
      <c r="QNT470" s="477"/>
      <c r="QNW470" s="477"/>
      <c r="QOB470" s="477"/>
      <c r="QOE470" s="477"/>
      <c r="QOJ470" s="477"/>
      <c r="QOM470" s="477"/>
      <c r="QOR470" s="477"/>
      <c r="QOU470" s="477"/>
      <c r="QOZ470" s="477"/>
      <c r="QPC470" s="477"/>
      <c r="QPH470" s="477"/>
      <c r="QPK470" s="477"/>
      <c r="QPP470" s="477"/>
      <c r="QPS470" s="477"/>
      <c r="QPX470" s="477"/>
      <c r="QQA470" s="477"/>
      <c r="QQF470" s="477"/>
      <c r="QQI470" s="477"/>
      <c r="QQN470" s="477"/>
      <c r="QQQ470" s="477"/>
      <c r="QQV470" s="477"/>
      <c r="QQY470" s="477"/>
      <c r="QRD470" s="477"/>
      <c r="QRG470" s="477"/>
      <c r="QRL470" s="477"/>
      <c r="QRO470" s="477"/>
      <c r="QRT470" s="477"/>
      <c r="QRW470" s="477"/>
      <c r="QSB470" s="477"/>
      <c r="QSE470" s="477"/>
      <c r="QSJ470" s="477"/>
      <c r="QSM470" s="477"/>
      <c r="QSR470" s="477"/>
      <c r="QSU470" s="477"/>
      <c r="QSZ470" s="477"/>
      <c r="QTC470" s="477"/>
      <c r="QTH470" s="477"/>
      <c r="QTK470" s="477"/>
      <c r="QTP470" s="477"/>
      <c r="QTS470" s="477"/>
      <c r="QTX470" s="477"/>
      <c r="QUA470" s="477"/>
      <c r="QUF470" s="477"/>
      <c r="QUI470" s="477"/>
      <c r="QUN470" s="477"/>
      <c r="QUQ470" s="477"/>
      <c r="QUV470" s="477"/>
      <c r="QUY470" s="477"/>
      <c r="QVD470" s="477"/>
      <c r="QVG470" s="477"/>
      <c r="QVL470" s="477"/>
      <c r="QVO470" s="477"/>
      <c r="QVT470" s="477"/>
      <c r="QVW470" s="477"/>
      <c r="QWB470" s="477"/>
      <c r="QWE470" s="477"/>
      <c r="QWJ470" s="477"/>
      <c r="QWM470" s="477"/>
      <c r="QWR470" s="477"/>
      <c r="QWU470" s="477"/>
      <c r="QWZ470" s="477"/>
      <c r="QXC470" s="477"/>
      <c r="QXH470" s="477"/>
      <c r="QXK470" s="477"/>
      <c r="QXP470" s="477"/>
      <c r="QXS470" s="477"/>
      <c r="QXX470" s="477"/>
      <c r="QYA470" s="477"/>
      <c r="QYF470" s="477"/>
      <c r="QYI470" s="477"/>
      <c r="QYN470" s="477"/>
      <c r="QYQ470" s="477"/>
      <c r="QYV470" s="477"/>
      <c r="QYY470" s="477"/>
      <c r="QZD470" s="477"/>
      <c r="QZG470" s="477"/>
      <c r="QZL470" s="477"/>
      <c r="QZO470" s="477"/>
      <c r="QZT470" s="477"/>
      <c r="QZW470" s="477"/>
      <c r="RAB470" s="477"/>
      <c r="RAE470" s="477"/>
      <c r="RAJ470" s="477"/>
      <c r="RAM470" s="477"/>
      <c r="RAR470" s="477"/>
      <c r="RAU470" s="477"/>
      <c r="RAZ470" s="477"/>
      <c r="RBC470" s="477"/>
      <c r="RBH470" s="477"/>
      <c r="RBK470" s="477"/>
      <c r="RBP470" s="477"/>
      <c r="RBS470" s="477"/>
      <c r="RBX470" s="477"/>
      <c r="RCA470" s="477"/>
      <c r="RCF470" s="477"/>
      <c r="RCI470" s="477"/>
      <c r="RCN470" s="477"/>
      <c r="RCQ470" s="477"/>
      <c r="RCV470" s="477"/>
      <c r="RCY470" s="477"/>
      <c r="RDD470" s="477"/>
      <c r="RDG470" s="477"/>
      <c r="RDL470" s="477"/>
      <c r="RDO470" s="477"/>
      <c r="RDT470" s="477"/>
      <c r="RDW470" s="477"/>
      <c r="REB470" s="477"/>
      <c r="REE470" s="477"/>
      <c r="REJ470" s="477"/>
      <c r="REM470" s="477"/>
      <c r="RER470" s="477"/>
      <c r="REU470" s="477"/>
      <c r="REZ470" s="477"/>
      <c r="RFC470" s="477"/>
      <c r="RFH470" s="477"/>
      <c r="RFK470" s="477"/>
      <c r="RFP470" s="477"/>
      <c r="RFS470" s="477"/>
      <c r="RFX470" s="477"/>
      <c r="RGA470" s="477"/>
      <c r="RGF470" s="477"/>
      <c r="RGI470" s="477"/>
      <c r="RGN470" s="477"/>
      <c r="RGQ470" s="477"/>
      <c r="RGV470" s="477"/>
      <c r="RGY470" s="477"/>
      <c r="RHD470" s="477"/>
      <c r="RHG470" s="477"/>
      <c r="RHL470" s="477"/>
      <c r="RHO470" s="477"/>
      <c r="RHT470" s="477"/>
      <c r="RHW470" s="477"/>
      <c r="RIB470" s="477"/>
      <c r="RIE470" s="477"/>
      <c r="RIJ470" s="477"/>
      <c r="RIM470" s="477"/>
      <c r="RIR470" s="477"/>
      <c r="RIU470" s="477"/>
      <c r="RIZ470" s="477"/>
      <c r="RJC470" s="477"/>
      <c r="RJH470" s="477"/>
      <c r="RJK470" s="477"/>
      <c r="RJP470" s="477"/>
      <c r="RJS470" s="477"/>
      <c r="RJX470" s="477"/>
      <c r="RKA470" s="477"/>
      <c r="RKF470" s="477"/>
      <c r="RKI470" s="477"/>
      <c r="RKN470" s="477"/>
      <c r="RKQ470" s="477"/>
      <c r="RKV470" s="477"/>
      <c r="RKY470" s="477"/>
      <c r="RLD470" s="477"/>
      <c r="RLG470" s="477"/>
      <c r="RLL470" s="477"/>
      <c r="RLO470" s="477"/>
      <c r="RLT470" s="477"/>
      <c r="RLW470" s="477"/>
      <c r="RMB470" s="477"/>
      <c r="RME470" s="477"/>
      <c r="RMJ470" s="477"/>
      <c r="RMM470" s="477"/>
      <c r="RMR470" s="477"/>
      <c r="RMU470" s="477"/>
      <c r="RMZ470" s="477"/>
      <c r="RNC470" s="477"/>
      <c r="RNH470" s="477"/>
      <c r="RNK470" s="477"/>
      <c r="RNP470" s="477"/>
      <c r="RNS470" s="477"/>
      <c r="RNX470" s="477"/>
      <c r="ROA470" s="477"/>
      <c r="ROF470" s="477"/>
      <c r="ROI470" s="477"/>
      <c r="RON470" s="477"/>
      <c r="ROQ470" s="477"/>
      <c r="ROV470" s="477"/>
      <c r="ROY470" s="477"/>
      <c r="RPD470" s="477"/>
      <c r="RPG470" s="477"/>
      <c r="RPL470" s="477"/>
      <c r="RPO470" s="477"/>
      <c r="RPT470" s="477"/>
      <c r="RPW470" s="477"/>
      <c r="RQB470" s="477"/>
      <c r="RQE470" s="477"/>
      <c r="RQJ470" s="477"/>
      <c r="RQM470" s="477"/>
      <c r="RQR470" s="477"/>
      <c r="RQU470" s="477"/>
      <c r="RQZ470" s="477"/>
      <c r="RRC470" s="477"/>
      <c r="RRH470" s="477"/>
      <c r="RRK470" s="477"/>
      <c r="RRP470" s="477"/>
      <c r="RRS470" s="477"/>
      <c r="RRX470" s="477"/>
      <c r="RSA470" s="477"/>
      <c r="RSF470" s="477"/>
      <c r="RSI470" s="477"/>
      <c r="RSN470" s="477"/>
      <c r="RSQ470" s="477"/>
      <c r="RSV470" s="477"/>
      <c r="RSY470" s="477"/>
      <c r="RTD470" s="477"/>
      <c r="RTG470" s="477"/>
      <c r="RTL470" s="477"/>
      <c r="RTO470" s="477"/>
      <c r="RTT470" s="477"/>
      <c r="RTW470" s="477"/>
      <c r="RUB470" s="477"/>
      <c r="RUE470" s="477"/>
      <c r="RUJ470" s="477"/>
      <c r="RUM470" s="477"/>
      <c r="RUR470" s="477"/>
      <c r="RUU470" s="477"/>
      <c r="RUZ470" s="477"/>
      <c r="RVC470" s="477"/>
      <c r="RVH470" s="477"/>
      <c r="RVK470" s="477"/>
      <c r="RVP470" s="477"/>
      <c r="RVS470" s="477"/>
      <c r="RVX470" s="477"/>
      <c r="RWA470" s="477"/>
      <c r="RWF470" s="477"/>
      <c r="RWI470" s="477"/>
      <c r="RWN470" s="477"/>
      <c r="RWQ470" s="477"/>
      <c r="RWV470" s="477"/>
      <c r="RWY470" s="477"/>
      <c r="RXD470" s="477"/>
      <c r="RXG470" s="477"/>
      <c r="RXL470" s="477"/>
      <c r="RXO470" s="477"/>
      <c r="RXT470" s="477"/>
      <c r="RXW470" s="477"/>
      <c r="RYB470" s="477"/>
      <c r="RYE470" s="477"/>
      <c r="RYJ470" s="477"/>
      <c r="RYM470" s="477"/>
      <c r="RYR470" s="477"/>
      <c r="RYU470" s="477"/>
      <c r="RYZ470" s="477"/>
      <c r="RZC470" s="477"/>
      <c r="RZH470" s="477"/>
      <c r="RZK470" s="477"/>
      <c r="RZP470" s="477"/>
      <c r="RZS470" s="477"/>
      <c r="RZX470" s="477"/>
      <c r="SAA470" s="477"/>
      <c r="SAF470" s="477"/>
      <c r="SAI470" s="477"/>
      <c r="SAN470" s="477"/>
      <c r="SAQ470" s="477"/>
      <c r="SAV470" s="477"/>
      <c r="SAY470" s="477"/>
      <c r="SBD470" s="477"/>
      <c r="SBG470" s="477"/>
      <c r="SBL470" s="477"/>
      <c r="SBO470" s="477"/>
      <c r="SBT470" s="477"/>
      <c r="SBW470" s="477"/>
      <c r="SCB470" s="477"/>
      <c r="SCE470" s="477"/>
      <c r="SCJ470" s="477"/>
      <c r="SCM470" s="477"/>
      <c r="SCR470" s="477"/>
      <c r="SCU470" s="477"/>
      <c r="SCZ470" s="477"/>
      <c r="SDC470" s="477"/>
      <c r="SDH470" s="477"/>
      <c r="SDK470" s="477"/>
      <c r="SDP470" s="477"/>
      <c r="SDS470" s="477"/>
      <c r="SDX470" s="477"/>
      <c r="SEA470" s="477"/>
      <c r="SEF470" s="477"/>
      <c r="SEI470" s="477"/>
      <c r="SEN470" s="477"/>
      <c r="SEQ470" s="477"/>
      <c r="SEV470" s="477"/>
      <c r="SEY470" s="477"/>
      <c r="SFD470" s="477"/>
      <c r="SFG470" s="477"/>
      <c r="SFL470" s="477"/>
      <c r="SFO470" s="477"/>
      <c r="SFT470" s="477"/>
      <c r="SFW470" s="477"/>
      <c r="SGB470" s="477"/>
      <c r="SGE470" s="477"/>
      <c r="SGJ470" s="477"/>
      <c r="SGM470" s="477"/>
      <c r="SGR470" s="477"/>
      <c r="SGU470" s="477"/>
      <c r="SGZ470" s="477"/>
      <c r="SHC470" s="477"/>
      <c r="SHH470" s="477"/>
      <c r="SHK470" s="477"/>
      <c r="SHP470" s="477"/>
      <c r="SHS470" s="477"/>
      <c r="SHX470" s="477"/>
      <c r="SIA470" s="477"/>
      <c r="SIF470" s="477"/>
      <c r="SII470" s="477"/>
      <c r="SIN470" s="477"/>
      <c r="SIQ470" s="477"/>
      <c r="SIV470" s="477"/>
      <c r="SIY470" s="477"/>
      <c r="SJD470" s="477"/>
      <c r="SJG470" s="477"/>
      <c r="SJL470" s="477"/>
      <c r="SJO470" s="477"/>
      <c r="SJT470" s="477"/>
      <c r="SJW470" s="477"/>
      <c r="SKB470" s="477"/>
      <c r="SKE470" s="477"/>
      <c r="SKJ470" s="477"/>
      <c r="SKM470" s="477"/>
      <c r="SKR470" s="477"/>
      <c r="SKU470" s="477"/>
      <c r="SKZ470" s="477"/>
      <c r="SLC470" s="477"/>
      <c r="SLH470" s="477"/>
      <c r="SLK470" s="477"/>
      <c r="SLP470" s="477"/>
      <c r="SLS470" s="477"/>
      <c r="SLX470" s="477"/>
      <c r="SMA470" s="477"/>
      <c r="SMF470" s="477"/>
      <c r="SMI470" s="477"/>
      <c r="SMN470" s="477"/>
      <c r="SMQ470" s="477"/>
      <c r="SMV470" s="477"/>
      <c r="SMY470" s="477"/>
      <c r="SND470" s="477"/>
      <c r="SNG470" s="477"/>
      <c r="SNL470" s="477"/>
      <c r="SNO470" s="477"/>
      <c r="SNT470" s="477"/>
      <c r="SNW470" s="477"/>
      <c r="SOB470" s="477"/>
      <c r="SOE470" s="477"/>
      <c r="SOJ470" s="477"/>
      <c r="SOM470" s="477"/>
      <c r="SOR470" s="477"/>
      <c r="SOU470" s="477"/>
      <c r="SOZ470" s="477"/>
      <c r="SPC470" s="477"/>
      <c r="SPH470" s="477"/>
      <c r="SPK470" s="477"/>
      <c r="SPP470" s="477"/>
      <c r="SPS470" s="477"/>
      <c r="SPX470" s="477"/>
      <c r="SQA470" s="477"/>
      <c r="SQF470" s="477"/>
      <c r="SQI470" s="477"/>
      <c r="SQN470" s="477"/>
      <c r="SQQ470" s="477"/>
      <c r="SQV470" s="477"/>
      <c r="SQY470" s="477"/>
      <c r="SRD470" s="477"/>
      <c r="SRG470" s="477"/>
      <c r="SRL470" s="477"/>
      <c r="SRO470" s="477"/>
      <c r="SRT470" s="477"/>
      <c r="SRW470" s="477"/>
      <c r="SSB470" s="477"/>
      <c r="SSE470" s="477"/>
      <c r="SSJ470" s="477"/>
      <c r="SSM470" s="477"/>
      <c r="SSR470" s="477"/>
      <c r="SSU470" s="477"/>
      <c r="SSZ470" s="477"/>
      <c r="STC470" s="477"/>
      <c r="STH470" s="477"/>
      <c r="STK470" s="477"/>
      <c r="STP470" s="477"/>
      <c r="STS470" s="477"/>
      <c r="STX470" s="477"/>
      <c r="SUA470" s="477"/>
      <c r="SUF470" s="477"/>
      <c r="SUI470" s="477"/>
      <c r="SUN470" s="477"/>
      <c r="SUQ470" s="477"/>
      <c r="SUV470" s="477"/>
      <c r="SUY470" s="477"/>
      <c r="SVD470" s="477"/>
      <c r="SVG470" s="477"/>
      <c r="SVL470" s="477"/>
      <c r="SVO470" s="477"/>
      <c r="SVT470" s="477"/>
      <c r="SVW470" s="477"/>
      <c r="SWB470" s="477"/>
      <c r="SWE470" s="477"/>
      <c r="SWJ470" s="477"/>
      <c r="SWM470" s="477"/>
      <c r="SWR470" s="477"/>
      <c r="SWU470" s="477"/>
      <c r="SWZ470" s="477"/>
      <c r="SXC470" s="477"/>
      <c r="SXH470" s="477"/>
      <c r="SXK470" s="477"/>
      <c r="SXP470" s="477"/>
      <c r="SXS470" s="477"/>
      <c r="SXX470" s="477"/>
      <c r="SYA470" s="477"/>
      <c r="SYF470" s="477"/>
      <c r="SYI470" s="477"/>
      <c r="SYN470" s="477"/>
      <c r="SYQ470" s="477"/>
      <c r="SYV470" s="477"/>
      <c r="SYY470" s="477"/>
      <c r="SZD470" s="477"/>
      <c r="SZG470" s="477"/>
      <c r="SZL470" s="477"/>
      <c r="SZO470" s="477"/>
      <c r="SZT470" s="477"/>
      <c r="SZW470" s="477"/>
      <c r="TAB470" s="477"/>
      <c r="TAE470" s="477"/>
      <c r="TAJ470" s="477"/>
      <c r="TAM470" s="477"/>
      <c r="TAR470" s="477"/>
      <c r="TAU470" s="477"/>
      <c r="TAZ470" s="477"/>
      <c r="TBC470" s="477"/>
      <c r="TBH470" s="477"/>
      <c r="TBK470" s="477"/>
      <c r="TBP470" s="477"/>
      <c r="TBS470" s="477"/>
      <c r="TBX470" s="477"/>
      <c r="TCA470" s="477"/>
      <c r="TCF470" s="477"/>
      <c r="TCI470" s="477"/>
      <c r="TCN470" s="477"/>
      <c r="TCQ470" s="477"/>
      <c r="TCV470" s="477"/>
      <c r="TCY470" s="477"/>
      <c r="TDD470" s="477"/>
      <c r="TDG470" s="477"/>
      <c r="TDL470" s="477"/>
      <c r="TDO470" s="477"/>
      <c r="TDT470" s="477"/>
      <c r="TDW470" s="477"/>
      <c r="TEB470" s="477"/>
      <c r="TEE470" s="477"/>
      <c r="TEJ470" s="477"/>
      <c r="TEM470" s="477"/>
      <c r="TER470" s="477"/>
      <c r="TEU470" s="477"/>
      <c r="TEZ470" s="477"/>
      <c r="TFC470" s="477"/>
      <c r="TFH470" s="477"/>
      <c r="TFK470" s="477"/>
      <c r="TFP470" s="477"/>
      <c r="TFS470" s="477"/>
      <c r="TFX470" s="477"/>
      <c r="TGA470" s="477"/>
      <c r="TGF470" s="477"/>
      <c r="TGI470" s="477"/>
      <c r="TGN470" s="477"/>
      <c r="TGQ470" s="477"/>
      <c r="TGV470" s="477"/>
      <c r="TGY470" s="477"/>
      <c r="THD470" s="477"/>
      <c r="THG470" s="477"/>
      <c r="THL470" s="477"/>
      <c r="THO470" s="477"/>
      <c r="THT470" s="477"/>
      <c r="THW470" s="477"/>
      <c r="TIB470" s="477"/>
      <c r="TIE470" s="477"/>
      <c r="TIJ470" s="477"/>
      <c r="TIM470" s="477"/>
      <c r="TIR470" s="477"/>
      <c r="TIU470" s="477"/>
      <c r="TIZ470" s="477"/>
      <c r="TJC470" s="477"/>
      <c r="TJH470" s="477"/>
      <c r="TJK470" s="477"/>
      <c r="TJP470" s="477"/>
      <c r="TJS470" s="477"/>
      <c r="TJX470" s="477"/>
      <c r="TKA470" s="477"/>
      <c r="TKF470" s="477"/>
      <c r="TKI470" s="477"/>
      <c r="TKN470" s="477"/>
      <c r="TKQ470" s="477"/>
      <c r="TKV470" s="477"/>
      <c r="TKY470" s="477"/>
      <c r="TLD470" s="477"/>
      <c r="TLG470" s="477"/>
      <c r="TLL470" s="477"/>
      <c r="TLO470" s="477"/>
      <c r="TLT470" s="477"/>
      <c r="TLW470" s="477"/>
      <c r="TMB470" s="477"/>
      <c r="TME470" s="477"/>
      <c r="TMJ470" s="477"/>
      <c r="TMM470" s="477"/>
      <c r="TMR470" s="477"/>
      <c r="TMU470" s="477"/>
      <c r="TMZ470" s="477"/>
      <c r="TNC470" s="477"/>
      <c r="TNH470" s="477"/>
      <c r="TNK470" s="477"/>
      <c r="TNP470" s="477"/>
      <c r="TNS470" s="477"/>
      <c r="TNX470" s="477"/>
      <c r="TOA470" s="477"/>
      <c r="TOF470" s="477"/>
      <c r="TOI470" s="477"/>
      <c r="TON470" s="477"/>
      <c r="TOQ470" s="477"/>
      <c r="TOV470" s="477"/>
      <c r="TOY470" s="477"/>
      <c r="TPD470" s="477"/>
      <c r="TPG470" s="477"/>
      <c r="TPL470" s="477"/>
      <c r="TPO470" s="477"/>
      <c r="TPT470" s="477"/>
      <c r="TPW470" s="477"/>
      <c r="TQB470" s="477"/>
      <c r="TQE470" s="477"/>
      <c r="TQJ470" s="477"/>
      <c r="TQM470" s="477"/>
      <c r="TQR470" s="477"/>
      <c r="TQU470" s="477"/>
      <c r="TQZ470" s="477"/>
      <c r="TRC470" s="477"/>
      <c r="TRH470" s="477"/>
      <c r="TRK470" s="477"/>
      <c r="TRP470" s="477"/>
      <c r="TRS470" s="477"/>
      <c r="TRX470" s="477"/>
      <c r="TSA470" s="477"/>
      <c r="TSF470" s="477"/>
      <c r="TSI470" s="477"/>
      <c r="TSN470" s="477"/>
      <c r="TSQ470" s="477"/>
      <c r="TSV470" s="477"/>
      <c r="TSY470" s="477"/>
      <c r="TTD470" s="477"/>
      <c r="TTG470" s="477"/>
      <c r="TTL470" s="477"/>
      <c r="TTO470" s="477"/>
      <c r="TTT470" s="477"/>
      <c r="TTW470" s="477"/>
      <c r="TUB470" s="477"/>
      <c r="TUE470" s="477"/>
      <c r="TUJ470" s="477"/>
      <c r="TUM470" s="477"/>
      <c r="TUR470" s="477"/>
      <c r="TUU470" s="477"/>
      <c r="TUZ470" s="477"/>
      <c r="TVC470" s="477"/>
      <c r="TVH470" s="477"/>
      <c r="TVK470" s="477"/>
      <c r="TVP470" s="477"/>
      <c r="TVS470" s="477"/>
      <c r="TVX470" s="477"/>
      <c r="TWA470" s="477"/>
      <c r="TWF470" s="477"/>
      <c r="TWI470" s="477"/>
      <c r="TWN470" s="477"/>
      <c r="TWQ470" s="477"/>
      <c r="TWV470" s="477"/>
      <c r="TWY470" s="477"/>
      <c r="TXD470" s="477"/>
      <c r="TXG470" s="477"/>
      <c r="TXL470" s="477"/>
      <c r="TXO470" s="477"/>
      <c r="TXT470" s="477"/>
      <c r="TXW470" s="477"/>
      <c r="TYB470" s="477"/>
      <c r="TYE470" s="477"/>
      <c r="TYJ470" s="477"/>
      <c r="TYM470" s="477"/>
      <c r="TYR470" s="477"/>
      <c r="TYU470" s="477"/>
      <c r="TYZ470" s="477"/>
      <c r="TZC470" s="477"/>
      <c r="TZH470" s="477"/>
      <c r="TZK470" s="477"/>
      <c r="TZP470" s="477"/>
      <c r="TZS470" s="477"/>
      <c r="TZX470" s="477"/>
      <c r="UAA470" s="477"/>
      <c r="UAF470" s="477"/>
      <c r="UAI470" s="477"/>
      <c r="UAN470" s="477"/>
      <c r="UAQ470" s="477"/>
      <c r="UAV470" s="477"/>
      <c r="UAY470" s="477"/>
      <c r="UBD470" s="477"/>
      <c r="UBG470" s="477"/>
      <c r="UBL470" s="477"/>
      <c r="UBO470" s="477"/>
      <c r="UBT470" s="477"/>
      <c r="UBW470" s="477"/>
      <c r="UCB470" s="477"/>
      <c r="UCE470" s="477"/>
      <c r="UCJ470" s="477"/>
      <c r="UCM470" s="477"/>
      <c r="UCR470" s="477"/>
      <c r="UCU470" s="477"/>
      <c r="UCZ470" s="477"/>
      <c r="UDC470" s="477"/>
      <c r="UDH470" s="477"/>
      <c r="UDK470" s="477"/>
      <c r="UDP470" s="477"/>
      <c r="UDS470" s="477"/>
      <c r="UDX470" s="477"/>
      <c r="UEA470" s="477"/>
      <c r="UEF470" s="477"/>
      <c r="UEI470" s="477"/>
      <c r="UEN470" s="477"/>
      <c r="UEQ470" s="477"/>
      <c r="UEV470" s="477"/>
      <c r="UEY470" s="477"/>
      <c r="UFD470" s="477"/>
      <c r="UFG470" s="477"/>
      <c r="UFL470" s="477"/>
      <c r="UFO470" s="477"/>
      <c r="UFT470" s="477"/>
      <c r="UFW470" s="477"/>
      <c r="UGB470" s="477"/>
      <c r="UGE470" s="477"/>
      <c r="UGJ470" s="477"/>
      <c r="UGM470" s="477"/>
      <c r="UGR470" s="477"/>
      <c r="UGU470" s="477"/>
      <c r="UGZ470" s="477"/>
      <c r="UHC470" s="477"/>
      <c r="UHH470" s="477"/>
      <c r="UHK470" s="477"/>
      <c r="UHP470" s="477"/>
      <c r="UHS470" s="477"/>
      <c r="UHX470" s="477"/>
      <c r="UIA470" s="477"/>
      <c r="UIF470" s="477"/>
      <c r="UII470" s="477"/>
      <c r="UIN470" s="477"/>
      <c r="UIQ470" s="477"/>
      <c r="UIV470" s="477"/>
      <c r="UIY470" s="477"/>
      <c r="UJD470" s="477"/>
      <c r="UJG470" s="477"/>
      <c r="UJL470" s="477"/>
      <c r="UJO470" s="477"/>
      <c r="UJT470" s="477"/>
      <c r="UJW470" s="477"/>
      <c r="UKB470" s="477"/>
      <c r="UKE470" s="477"/>
      <c r="UKJ470" s="477"/>
      <c r="UKM470" s="477"/>
      <c r="UKR470" s="477"/>
      <c r="UKU470" s="477"/>
      <c r="UKZ470" s="477"/>
      <c r="ULC470" s="477"/>
      <c r="ULH470" s="477"/>
      <c r="ULK470" s="477"/>
      <c r="ULP470" s="477"/>
      <c r="ULS470" s="477"/>
      <c r="ULX470" s="477"/>
      <c r="UMA470" s="477"/>
      <c r="UMF470" s="477"/>
      <c r="UMI470" s="477"/>
      <c r="UMN470" s="477"/>
      <c r="UMQ470" s="477"/>
      <c r="UMV470" s="477"/>
      <c r="UMY470" s="477"/>
      <c r="UND470" s="477"/>
      <c r="UNG470" s="477"/>
      <c r="UNL470" s="477"/>
      <c r="UNO470" s="477"/>
      <c r="UNT470" s="477"/>
      <c r="UNW470" s="477"/>
      <c r="UOB470" s="477"/>
      <c r="UOE470" s="477"/>
      <c r="UOJ470" s="477"/>
      <c r="UOM470" s="477"/>
      <c r="UOR470" s="477"/>
      <c r="UOU470" s="477"/>
      <c r="UOZ470" s="477"/>
      <c r="UPC470" s="477"/>
      <c r="UPH470" s="477"/>
      <c r="UPK470" s="477"/>
      <c r="UPP470" s="477"/>
      <c r="UPS470" s="477"/>
      <c r="UPX470" s="477"/>
      <c r="UQA470" s="477"/>
      <c r="UQF470" s="477"/>
      <c r="UQI470" s="477"/>
      <c r="UQN470" s="477"/>
      <c r="UQQ470" s="477"/>
      <c r="UQV470" s="477"/>
      <c r="UQY470" s="477"/>
      <c r="URD470" s="477"/>
      <c r="URG470" s="477"/>
      <c r="URL470" s="477"/>
      <c r="URO470" s="477"/>
      <c r="URT470" s="477"/>
      <c r="URW470" s="477"/>
      <c r="USB470" s="477"/>
      <c r="USE470" s="477"/>
      <c r="USJ470" s="477"/>
      <c r="USM470" s="477"/>
      <c r="USR470" s="477"/>
      <c r="USU470" s="477"/>
      <c r="USZ470" s="477"/>
      <c r="UTC470" s="477"/>
      <c r="UTH470" s="477"/>
      <c r="UTK470" s="477"/>
      <c r="UTP470" s="477"/>
      <c r="UTS470" s="477"/>
      <c r="UTX470" s="477"/>
      <c r="UUA470" s="477"/>
      <c r="UUF470" s="477"/>
      <c r="UUI470" s="477"/>
      <c r="UUN470" s="477"/>
      <c r="UUQ470" s="477"/>
      <c r="UUV470" s="477"/>
      <c r="UUY470" s="477"/>
      <c r="UVD470" s="477"/>
      <c r="UVG470" s="477"/>
      <c r="UVL470" s="477"/>
      <c r="UVO470" s="477"/>
      <c r="UVT470" s="477"/>
      <c r="UVW470" s="477"/>
      <c r="UWB470" s="477"/>
      <c r="UWE470" s="477"/>
      <c r="UWJ470" s="477"/>
      <c r="UWM470" s="477"/>
      <c r="UWR470" s="477"/>
      <c r="UWU470" s="477"/>
      <c r="UWZ470" s="477"/>
      <c r="UXC470" s="477"/>
      <c r="UXH470" s="477"/>
      <c r="UXK470" s="477"/>
      <c r="UXP470" s="477"/>
      <c r="UXS470" s="477"/>
      <c r="UXX470" s="477"/>
      <c r="UYA470" s="477"/>
      <c r="UYF470" s="477"/>
      <c r="UYI470" s="477"/>
      <c r="UYN470" s="477"/>
      <c r="UYQ470" s="477"/>
      <c r="UYV470" s="477"/>
      <c r="UYY470" s="477"/>
      <c r="UZD470" s="477"/>
      <c r="UZG470" s="477"/>
      <c r="UZL470" s="477"/>
      <c r="UZO470" s="477"/>
      <c r="UZT470" s="477"/>
      <c r="UZW470" s="477"/>
      <c r="VAB470" s="477"/>
      <c r="VAE470" s="477"/>
      <c r="VAJ470" s="477"/>
      <c r="VAM470" s="477"/>
      <c r="VAR470" s="477"/>
      <c r="VAU470" s="477"/>
      <c r="VAZ470" s="477"/>
      <c r="VBC470" s="477"/>
      <c r="VBH470" s="477"/>
      <c r="VBK470" s="477"/>
      <c r="VBP470" s="477"/>
      <c r="VBS470" s="477"/>
      <c r="VBX470" s="477"/>
      <c r="VCA470" s="477"/>
      <c r="VCF470" s="477"/>
      <c r="VCI470" s="477"/>
      <c r="VCN470" s="477"/>
      <c r="VCQ470" s="477"/>
      <c r="VCV470" s="477"/>
      <c r="VCY470" s="477"/>
      <c r="VDD470" s="477"/>
      <c r="VDG470" s="477"/>
      <c r="VDL470" s="477"/>
      <c r="VDO470" s="477"/>
      <c r="VDT470" s="477"/>
      <c r="VDW470" s="477"/>
      <c r="VEB470" s="477"/>
      <c r="VEE470" s="477"/>
      <c r="VEJ470" s="477"/>
      <c r="VEM470" s="477"/>
      <c r="VER470" s="477"/>
      <c r="VEU470" s="477"/>
      <c r="VEZ470" s="477"/>
      <c r="VFC470" s="477"/>
      <c r="VFH470" s="477"/>
      <c r="VFK470" s="477"/>
      <c r="VFP470" s="477"/>
      <c r="VFS470" s="477"/>
      <c r="VFX470" s="477"/>
      <c r="VGA470" s="477"/>
      <c r="VGF470" s="477"/>
      <c r="VGI470" s="477"/>
      <c r="VGN470" s="477"/>
      <c r="VGQ470" s="477"/>
      <c r="VGV470" s="477"/>
      <c r="VGY470" s="477"/>
      <c r="VHD470" s="477"/>
      <c r="VHG470" s="477"/>
      <c r="VHL470" s="477"/>
      <c r="VHO470" s="477"/>
      <c r="VHT470" s="477"/>
      <c r="VHW470" s="477"/>
      <c r="VIB470" s="477"/>
      <c r="VIE470" s="477"/>
      <c r="VIJ470" s="477"/>
      <c r="VIM470" s="477"/>
      <c r="VIR470" s="477"/>
      <c r="VIU470" s="477"/>
      <c r="VIZ470" s="477"/>
      <c r="VJC470" s="477"/>
      <c r="VJH470" s="477"/>
      <c r="VJK470" s="477"/>
      <c r="VJP470" s="477"/>
      <c r="VJS470" s="477"/>
      <c r="VJX470" s="477"/>
      <c r="VKA470" s="477"/>
      <c r="VKF470" s="477"/>
      <c r="VKI470" s="477"/>
      <c r="VKN470" s="477"/>
      <c r="VKQ470" s="477"/>
      <c r="VKV470" s="477"/>
      <c r="VKY470" s="477"/>
      <c r="VLD470" s="477"/>
      <c r="VLG470" s="477"/>
      <c r="VLL470" s="477"/>
      <c r="VLO470" s="477"/>
      <c r="VLT470" s="477"/>
      <c r="VLW470" s="477"/>
      <c r="VMB470" s="477"/>
      <c r="VME470" s="477"/>
      <c r="VMJ470" s="477"/>
      <c r="VMM470" s="477"/>
      <c r="VMR470" s="477"/>
      <c r="VMU470" s="477"/>
      <c r="VMZ470" s="477"/>
      <c r="VNC470" s="477"/>
      <c r="VNH470" s="477"/>
      <c r="VNK470" s="477"/>
      <c r="VNP470" s="477"/>
      <c r="VNS470" s="477"/>
      <c r="VNX470" s="477"/>
      <c r="VOA470" s="477"/>
      <c r="VOF470" s="477"/>
      <c r="VOI470" s="477"/>
      <c r="VON470" s="477"/>
      <c r="VOQ470" s="477"/>
      <c r="VOV470" s="477"/>
      <c r="VOY470" s="477"/>
      <c r="VPD470" s="477"/>
      <c r="VPG470" s="477"/>
      <c r="VPL470" s="477"/>
      <c r="VPO470" s="477"/>
      <c r="VPT470" s="477"/>
      <c r="VPW470" s="477"/>
      <c r="VQB470" s="477"/>
      <c r="VQE470" s="477"/>
      <c r="VQJ470" s="477"/>
      <c r="VQM470" s="477"/>
      <c r="VQR470" s="477"/>
      <c r="VQU470" s="477"/>
      <c r="VQZ470" s="477"/>
      <c r="VRC470" s="477"/>
      <c r="VRH470" s="477"/>
      <c r="VRK470" s="477"/>
      <c r="VRP470" s="477"/>
      <c r="VRS470" s="477"/>
      <c r="VRX470" s="477"/>
      <c r="VSA470" s="477"/>
      <c r="VSF470" s="477"/>
      <c r="VSI470" s="477"/>
      <c r="VSN470" s="477"/>
      <c r="VSQ470" s="477"/>
      <c r="VSV470" s="477"/>
      <c r="VSY470" s="477"/>
      <c r="VTD470" s="477"/>
      <c r="VTG470" s="477"/>
      <c r="VTL470" s="477"/>
      <c r="VTO470" s="477"/>
      <c r="VTT470" s="477"/>
      <c r="VTW470" s="477"/>
      <c r="VUB470" s="477"/>
      <c r="VUE470" s="477"/>
      <c r="VUJ470" s="477"/>
      <c r="VUM470" s="477"/>
      <c r="VUR470" s="477"/>
      <c r="VUU470" s="477"/>
      <c r="VUZ470" s="477"/>
      <c r="VVC470" s="477"/>
      <c r="VVH470" s="477"/>
      <c r="VVK470" s="477"/>
      <c r="VVP470" s="477"/>
      <c r="VVS470" s="477"/>
      <c r="VVX470" s="477"/>
      <c r="VWA470" s="477"/>
      <c r="VWF470" s="477"/>
      <c r="VWI470" s="477"/>
      <c r="VWN470" s="477"/>
      <c r="VWQ470" s="477"/>
      <c r="VWV470" s="477"/>
      <c r="VWY470" s="477"/>
      <c r="VXD470" s="477"/>
      <c r="VXG470" s="477"/>
      <c r="VXL470" s="477"/>
      <c r="VXO470" s="477"/>
      <c r="VXT470" s="477"/>
      <c r="VXW470" s="477"/>
      <c r="VYB470" s="477"/>
      <c r="VYE470" s="477"/>
      <c r="VYJ470" s="477"/>
      <c r="VYM470" s="477"/>
      <c r="VYR470" s="477"/>
      <c r="VYU470" s="477"/>
      <c r="VYZ470" s="477"/>
      <c r="VZC470" s="477"/>
      <c r="VZH470" s="477"/>
      <c r="VZK470" s="477"/>
      <c r="VZP470" s="477"/>
      <c r="VZS470" s="477"/>
      <c r="VZX470" s="477"/>
      <c r="WAA470" s="477"/>
      <c r="WAF470" s="477"/>
      <c r="WAI470" s="477"/>
      <c r="WAN470" s="477"/>
      <c r="WAQ470" s="477"/>
      <c r="WAV470" s="477"/>
      <c r="WAY470" s="477"/>
      <c r="WBD470" s="477"/>
      <c r="WBG470" s="477"/>
      <c r="WBL470" s="477"/>
      <c r="WBO470" s="477"/>
      <c r="WBT470" s="477"/>
      <c r="WBW470" s="477"/>
      <c r="WCB470" s="477"/>
      <c r="WCE470" s="477"/>
      <c r="WCJ470" s="477"/>
      <c r="WCM470" s="477"/>
      <c r="WCR470" s="477"/>
      <c r="WCU470" s="477"/>
      <c r="WCZ470" s="477"/>
      <c r="WDC470" s="477"/>
      <c r="WDH470" s="477"/>
      <c r="WDK470" s="477"/>
      <c r="WDP470" s="477"/>
      <c r="WDS470" s="477"/>
      <c r="WDX470" s="477"/>
      <c r="WEA470" s="477"/>
      <c r="WEF470" s="477"/>
      <c r="WEI470" s="477"/>
      <c r="WEN470" s="477"/>
      <c r="WEQ470" s="477"/>
      <c r="WEV470" s="477"/>
      <c r="WEY470" s="477"/>
      <c r="WFD470" s="477"/>
      <c r="WFG470" s="477"/>
      <c r="WFL470" s="477"/>
      <c r="WFO470" s="477"/>
      <c r="WFT470" s="477"/>
      <c r="WFW470" s="477"/>
      <c r="WGB470" s="477"/>
      <c r="WGE470" s="477"/>
      <c r="WGJ470" s="477"/>
      <c r="WGM470" s="477"/>
      <c r="WGR470" s="477"/>
      <c r="WGU470" s="477"/>
      <c r="WGZ470" s="477"/>
      <c r="WHC470" s="477"/>
      <c r="WHH470" s="477"/>
      <c r="WHK470" s="477"/>
      <c r="WHP470" s="477"/>
      <c r="WHS470" s="477"/>
      <c r="WHX470" s="477"/>
      <c r="WIA470" s="477"/>
      <c r="WIF470" s="477"/>
      <c r="WII470" s="477"/>
      <c r="WIN470" s="477"/>
      <c r="WIQ470" s="477"/>
      <c r="WIV470" s="477"/>
      <c r="WIY470" s="477"/>
      <c r="WJD470" s="477"/>
      <c r="WJG470" s="477"/>
      <c r="WJL470" s="477"/>
      <c r="WJO470" s="477"/>
      <c r="WJT470" s="477"/>
      <c r="WJW470" s="477"/>
      <c r="WKB470" s="477"/>
      <c r="WKE470" s="477"/>
      <c r="WKJ470" s="477"/>
      <c r="WKM470" s="477"/>
      <c r="WKR470" s="477"/>
      <c r="WKU470" s="477"/>
      <c r="WKZ470" s="477"/>
      <c r="WLC470" s="477"/>
      <c r="WLH470" s="477"/>
      <c r="WLK470" s="477"/>
      <c r="WLP470" s="477"/>
      <c r="WLS470" s="477"/>
      <c r="WLX470" s="477"/>
      <c r="WMA470" s="477"/>
      <c r="WMF470" s="477"/>
      <c r="WMI470" s="477"/>
      <c r="WMN470" s="477"/>
      <c r="WMQ470" s="477"/>
      <c r="WMV470" s="477"/>
      <c r="WMY470" s="477"/>
      <c r="WND470" s="477"/>
      <c r="WNG470" s="477"/>
      <c r="WNL470" s="477"/>
      <c r="WNO470" s="477"/>
      <c r="WNT470" s="477"/>
      <c r="WNW470" s="477"/>
      <c r="WOB470" s="477"/>
      <c r="WOE470" s="477"/>
      <c r="WOJ470" s="477"/>
      <c r="WOM470" s="477"/>
      <c r="WOR470" s="477"/>
      <c r="WOU470" s="477"/>
      <c r="WOZ470" s="477"/>
      <c r="WPC470" s="477"/>
      <c r="WPH470" s="477"/>
      <c r="WPK470" s="477"/>
      <c r="WPP470" s="477"/>
      <c r="WPS470" s="477"/>
      <c r="WPX470" s="477"/>
      <c r="WQA470" s="477"/>
      <c r="WQF470" s="477"/>
      <c r="WQI470" s="477"/>
      <c r="WQN470" s="477"/>
      <c r="WQQ470" s="477"/>
      <c r="WQV470" s="477"/>
      <c r="WQY470" s="477"/>
      <c r="WRD470" s="477"/>
      <c r="WRG470" s="477"/>
      <c r="WRL470" s="477"/>
      <c r="WRO470" s="477"/>
      <c r="WRT470" s="477"/>
      <c r="WRW470" s="477"/>
      <c r="WSB470" s="477"/>
      <c r="WSE470" s="477"/>
      <c r="WSJ470" s="477"/>
      <c r="WSM470" s="477"/>
      <c r="WSR470" s="477"/>
      <c r="WSU470" s="477"/>
      <c r="WSZ470" s="477"/>
      <c r="WTC470" s="477"/>
      <c r="WTH470" s="477"/>
      <c r="WTK470" s="477"/>
      <c r="WTP470" s="477"/>
      <c r="WTS470" s="477"/>
      <c r="WTX470" s="477"/>
      <c r="WUA470" s="477"/>
      <c r="WUF470" s="477"/>
      <c r="WUI470" s="477"/>
      <c r="WUN470" s="477"/>
      <c r="WUQ470" s="477"/>
      <c r="WUV470" s="477"/>
      <c r="WUY470" s="477"/>
      <c r="WVD470" s="477"/>
      <c r="WVG470" s="477"/>
      <c r="WVL470" s="477"/>
      <c r="WVO470" s="477"/>
      <c r="WVT470" s="477"/>
      <c r="WVW470" s="477"/>
      <c r="WWB470" s="477"/>
      <c r="WWE470" s="477"/>
      <c r="WWJ470" s="477"/>
      <c r="WWM470" s="477"/>
      <c r="WWR470" s="477"/>
      <c r="WWU470" s="477"/>
      <c r="WWZ470" s="477"/>
      <c r="WXC470" s="477"/>
      <c r="WXH470" s="477"/>
      <c r="WXK470" s="477"/>
      <c r="WXP470" s="477"/>
      <c r="WXS470" s="477"/>
      <c r="WXX470" s="477"/>
      <c r="WYA470" s="477"/>
      <c r="WYF470" s="477"/>
      <c r="WYI470" s="477"/>
      <c r="WYN470" s="477"/>
      <c r="WYQ470" s="477"/>
      <c r="WYV470" s="477"/>
      <c r="WYY470" s="477"/>
      <c r="WZD470" s="477"/>
      <c r="WZG470" s="477"/>
      <c r="WZL470" s="477"/>
      <c r="WZO470" s="477"/>
      <c r="WZT470" s="477"/>
      <c r="WZW470" s="477"/>
      <c r="XAB470" s="477"/>
      <c r="XAE470" s="477"/>
      <c r="XAJ470" s="477"/>
      <c r="XAM470" s="477"/>
      <c r="XAR470" s="477"/>
      <c r="XAU470" s="477"/>
      <c r="XAZ470" s="477"/>
      <c r="XBC470" s="477"/>
      <c r="XBH470" s="477"/>
      <c r="XBK470" s="477"/>
      <c r="XBP470" s="477"/>
      <c r="XBS470" s="477"/>
      <c r="XBX470" s="477"/>
      <c r="XCA470" s="477"/>
      <c r="XCF470" s="477"/>
      <c r="XCI470" s="477"/>
      <c r="XCN470" s="477"/>
      <c r="XCQ470" s="477"/>
      <c r="XCV470" s="477"/>
      <c r="XCY470" s="477"/>
      <c r="XDD470" s="477"/>
      <c r="XDG470" s="477"/>
      <c r="XDL470" s="477"/>
      <c r="XDO470" s="477"/>
      <c r="XDT470" s="477"/>
      <c r="XDW470" s="477"/>
      <c r="XEB470" s="477"/>
      <c r="XEE470" s="477"/>
      <c r="XEJ470" s="477"/>
      <c r="XEM470" s="477"/>
      <c r="XER470" s="477"/>
      <c r="XEU470" s="477"/>
      <c r="XEZ470" s="477"/>
      <c r="XFC470" s="477"/>
    </row>
    <row r="471" spans="1:1023 1028:2047 2052:3071 3076:4095 4100:5119 5124:6143 6148:7167 7172:8191 8196:9215 9220:10239 10244:11263 11268:12287 12292:13311 13316:14335 14340:15359 15364:16383" ht="33.75" customHeight="1" x14ac:dyDescent="0.25">
      <c r="A471" s="35" t="str">
        <f>+'PAI 2025 GPS rempl2)'!A487</f>
        <v>30.2.1</v>
      </c>
      <c r="B471" s="60" t="str">
        <f>VLOOKUP(A471,'Dimensión 3-Gestión con Valor'!$B$10:$B$379,1,0)</f>
        <v>30.2.1</v>
      </c>
      <c r="C471" s="158" t="s">
        <v>1087</v>
      </c>
      <c r="D471" s="158">
        <v>3</v>
      </c>
      <c r="E471" s="158" t="s">
        <v>489</v>
      </c>
      <c r="F471" s="158" t="s">
        <v>1100</v>
      </c>
      <c r="G471" s="158" t="s">
        <v>19</v>
      </c>
      <c r="H471" s="158">
        <v>0</v>
      </c>
      <c r="I471" s="158">
        <v>0</v>
      </c>
      <c r="J471" s="158">
        <v>0</v>
      </c>
      <c r="K471" s="158" t="s">
        <v>19</v>
      </c>
      <c r="L471" s="158" t="s">
        <v>19</v>
      </c>
      <c r="M471" s="158" t="s">
        <v>19</v>
      </c>
      <c r="N471" s="158" t="s">
        <v>596</v>
      </c>
      <c r="O471" s="158" t="s">
        <v>19</v>
      </c>
      <c r="P471" s="158" t="s">
        <v>162</v>
      </c>
      <c r="Q471" s="158">
        <v>15</v>
      </c>
      <c r="R471" s="158">
        <v>2</v>
      </c>
      <c r="S471" s="158" t="s">
        <v>487</v>
      </c>
      <c r="T471" s="158" t="s">
        <v>1101</v>
      </c>
      <c r="U471" s="165">
        <v>45712</v>
      </c>
      <c r="V471" s="165">
        <v>45723</v>
      </c>
      <c r="W471" s="158" t="s">
        <v>1087</v>
      </c>
      <c r="X471" s="359">
        <v>3</v>
      </c>
      <c r="Y471" s="158">
        <v>50</v>
      </c>
      <c r="Z471" s="158" t="s">
        <v>2654</v>
      </c>
      <c r="AA471" s="165"/>
      <c r="AB471" s="158">
        <v>0</v>
      </c>
      <c r="AC471" s="158" t="s">
        <v>2655</v>
      </c>
      <c r="AD471" s="165"/>
      <c r="AE471" s="158">
        <v>0</v>
      </c>
      <c r="AF471" s="158">
        <v>0</v>
      </c>
    </row>
    <row r="472" spans="1:1023 1028:2047 2052:3071 3076:4095 4100:5119 5124:6143 6148:7167 7172:8191 8196:9215 9220:10239 10244:11263 11268:12287 12292:13311 13316:14335 14340:15359 15364:16383" ht="33.75" customHeight="1" x14ac:dyDescent="0.25">
      <c r="A472" s="35" t="str">
        <f>+'PAI 2025 GPS rempl2)'!A488</f>
        <v>30.2.2</v>
      </c>
      <c r="B472" s="60" t="str">
        <f>VLOOKUP(A472,'Dimensión 3-Gestión con Valor'!$B$10:$B$379,1,0)</f>
        <v>30.2.2</v>
      </c>
      <c r="C472" s="158" t="s">
        <v>1087</v>
      </c>
      <c r="D472" s="158">
        <v>3</v>
      </c>
      <c r="E472" s="158" t="s">
        <v>489</v>
      </c>
      <c r="F472" s="158" t="s">
        <v>1102</v>
      </c>
      <c r="G472" s="158" t="s">
        <v>19</v>
      </c>
      <c r="H472" s="158" t="s">
        <v>1795</v>
      </c>
      <c r="I472" s="158" t="s">
        <v>1795</v>
      </c>
      <c r="J472" s="158" t="s">
        <v>1795</v>
      </c>
      <c r="K472" s="158" t="s">
        <v>19</v>
      </c>
      <c r="L472" s="158" t="s">
        <v>19</v>
      </c>
      <c r="M472" s="158" t="s">
        <v>19</v>
      </c>
      <c r="N472" s="158" t="s">
        <v>596</v>
      </c>
      <c r="O472" s="158" t="s">
        <v>19</v>
      </c>
      <c r="P472" s="158" t="s">
        <v>163</v>
      </c>
      <c r="Q472" s="158">
        <v>30</v>
      </c>
      <c r="R472" s="158">
        <v>1</v>
      </c>
      <c r="S472" s="158" t="s">
        <v>487</v>
      </c>
      <c r="T472" s="158" t="s">
        <v>1103</v>
      </c>
      <c r="U472" s="165">
        <v>45726</v>
      </c>
      <c r="V472" s="165">
        <v>45777</v>
      </c>
      <c r="W472" s="158" t="s">
        <v>1087</v>
      </c>
      <c r="X472" s="359">
        <v>6</v>
      </c>
      <c r="Y472" s="158">
        <v>0</v>
      </c>
      <c r="Z472" s="158">
        <v>0</v>
      </c>
      <c r="AA472" s="165"/>
      <c r="AB472" s="158">
        <v>0</v>
      </c>
      <c r="AC472" s="158">
        <v>0</v>
      </c>
      <c r="AD472" s="165"/>
      <c r="AE472" s="158">
        <v>0</v>
      </c>
      <c r="AF472" s="158">
        <v>0</v>
      </c>
    </row>
    <row r="473" spans="1:1023 1028:2047 2052:3071 3076:4095 4100:5119 5124:6143 6148:7167 7172:8191 8196:9215 9220:10239 10244:11263 11268:12287 12292:13311 13316:14335 14340:15359 15364:16383" ht="33.75" customHeight="1" x14ac:dyDescent="0.25">
      <c r="A473" s="35" t="str">
        <f>+'PAI 2025 GPS rempl2)'!A489</f>
        <v>30.2.3</v>
      </c>
      <c r="B473" s="60" t="str">
        <f>VLOOKUP(A473,'Dimensión 3-Gestión con Valor'!$B$10:$B$379,1,0)</f>
        <v>30.2.3</v>
      </c>
      <c r="C473" s="158" t="s">
        <v>1087</v>
      </c>
      <c r="D473" s="158">
        <v>3</v>
      </c>
      <c r="E473" s="158" t="s">
        <v>489</v>
      </c>
      <c r="F473" s="158" t="s">
        <v>1104</v>
      </c>
      <c r="G473" s="158" t="s">
        <v>19</v>
      </c>
      <c r="H473" s="158" t="s">
        <v>1795</v>
      </c>
      <c r="I473" s="158" t="s">
        <v>1795</v>
      </c>
      <c r="J473" s="158" t="s">
        <v>1795</v>
      </c>
      <c r="K473" s="158" t="s">
        <v>19</v>
      </c>
      <c r="L473" s="158" t="s">
        <v>19</v>
      </c>
      <c r="M473" s="158" t="s">
        <v>19</v>
      </c>
      <c r="N473" s="158" t="s">
        <v>596</v>
      </c>
      <c r="O473" s="158" t="s">
        <v>19</v>
      </c>
      <c r="P473" s="158" t="s">
        <v>96</v>
      </c>
      <c r="Q473" s="158">
        <v>50</v>
      </c>
      <c r="R473" s="158">
        <v>100</v>
      </c>
      <c r="S473" s="158" t="s">
        <v>515</v>
      </c>
      <c r="T473" s="158" t="s">
        <v>858</v>
      </c>
      <c r="U473" s="165">
        <v>45778</v>
      </c>
      <c r="V473" s="165">
        <v>45989</v>
      </c>
      <c r="W473" s="158" t="s">
        <v>1087</v>
      </c>
      <c r="X473" s="359">
        <v>10</v>
      </c>
      <c r="Y473" s="158">
        <v>0</v>
      </c>
      <c r="Z473" s="158">
        <v>0</v>
      </c>
      <c r="AA473" s="165"/>
      <c r="AB473" s="158">
        <v>0</v>
      </c>
      <c r="AC473" s="158">
        <v>0</v>
      </c>
      <c r="AD473" s="165"/>
      <c r="AE473" s="158"/>
      <c r="AF473" s="158">
        <v>0</v>
      </c>
    </row>
    <row r="474" spans="1:1023 1028:2047 2052:3071 3076:4095 4100:5119 5124:6143 6148:7167 7172:8191 8196:9215 9220:10239 10244:11263 11268:12287 12292:13311 13316:14335 14340:15359 15364:16383" ht="33.75" customHeight="1" x14ac:dyDescent="0.25">
      <c r="A474" s="158" t="str">
        <f>+'PAI 2025 GPS rempl2)'!A490</f>
        <v>30.2.4</v>
      </c>
      <c r="B474" s="60" t="str">
        <f>VLOOKUP(A474,'Dimensión 3-Gestión con Valor'!$B$10:$B$379,1,0)</f>
        <v>30.2.4</v>
      </c>
      <c r="C474" s="158" t="s">
        <v>1087</v>
      </c>
      <c r="D474" s="158">
        <v>3</v>
      </c>
      <c r="E474" s="158" t="s">
        <v>489</v>
      </c>
      <c r="F474" s="158" t="s">
        <v>1105</v>
      </c>
      <c r="G474" s="158" t="s">
        <v>19</v>
      </c>
      <c r="H474" s="158">
        <v>0</v>
      </c>
      <c r="I474" s="158">
        <v>0</v>
      </c>
      <c r="J474" s="158">
        <v>0</v>
      </c>
      <c r="K474" s="158" t="s">
        <v>19</v>
      </c>
      <c r="L474" s="158" t="s">
        <v>19</v>
      </c>
      <c r="M474" s="158" t="s">
        <v>19</v>
      </c>
      <c r="N474" s="158" t="s">
        <v>596</v>
      </c>
      <c r="O474" s="158" t="s">
        <v>19</v>
      </c>
      <c r="P474" s="158" t="s">
        <v>164</v>
      </c>
      <c r="Q474" s="158">
        <v>5</v>
      </c>
      <c r="R474" s="158">
        <v>2</v>
      </c>
      <c r="S474" s="158" t="s">
        <v>487</v>
      </c>
      <c r="T474" s="158" t="s">
        <v>1106</v>
      </c>
      <c r="U474" s="165">
        <v>45992</v>
      </c>
      <c r="V474" s="165">
        <v>46010</v>
      </c>
      <c r="W474" s="158" t="s">
        <v>1087</v>
      </c>
      <c r="X474" s="359">
        <v>1</v>
      </c>
      <c r="Y474" s="158">
        <v>0</v>
      </c>
      <c r="Z474" s="158">
        <v>0</v>
      </c>
      <c r="AA474" s="165"/>
      <c r="AB474" s="158">
        <v>0</v>
      </c>
      <c r="AC474" s="158">
        <v>0</v>
      </c>
      <c r="AD474" s="165"/>
      <c r="AE474" s="158"/>
      <c r="AF474" s="158">
        <v>0</v>
      </c>
    </row>
    <row r="475" spans="1:1023 1028:2047 2052:3071 3076:4095 4100:5119 5124:6143 6148:7167 7172:8191 8196:9215 9220:10239 10244:11263 11268:12287 12292:13311 13316:14335 14340:15359 15364:16383" ht="34.5" customHeight="1" x14ac:dyDescent="0.25">
      <c r="A475" s="359" t="str">
        <f>+'PAI 2025 GPS rempl2)'!A494</f>
        <v>30.4</v>
      </c>
      <c r="B475" s="359" t="str">
        <f>VLOOKUP(A475,'Dimensión 2 - Direccionamiento'!$B$9:$B$31,1,0)</f>
        <v>30.4</v>
      </c>
      <c r="C475" s="360" t="s">
        <v>1087</v>
      </c>
      <c r="D475" s="359">
        <v>3</v>
      </c>
      <c r="E475" s="359" t="s">
        <v>482</v>
      </c>
      <c r="F475" s="360" t="s">
        <v>1113</v>
      </c>
      <c r="G475" s="359" t="s">
        <v>501</v>
      </c>
      <c r="H475" s="359" t="s">
        <v>61</v>
      </c>
      <c r="I475" s="359" t="s">
        <v>1776</v>
      </c>
      <c r="J475" s="359" t="s">
        <v>1433</v>
      </c>
      <c r="K475" s="360" t="s">
        <v>1865</v>
      </c>
      <c r="L475" s="359" t="s">
        <v>502</v>
      </c>
      <c r="M475" s="359" t="s">
        <v>39</v>
      </c>
      <c r="N475" s="360" t="s">
        <v>1108</v>
      </c>
      <c r="O475" s="359">
        <v>0</v>
      </c>
      <c r="P475" s="359" t="s">
        <v>97</v>
      </c>
      <c r="Q475" s="359">
        <v>20</v>
      </c>
      <c r="R475" s="359">
        <v>1</v>
      </c>
      <c r="S475" s="360" t="s">
        <v>487</v>
      </c>
      <c r="T475" s="359" t="s">
        <v>1114</v>
      </c>
      <c r="U475" s="360">
        <v>45782</v>
      </c>
      <c r="V475" s="360">
        <v>45981</v>
      </c>
      <c r="W475" s="359" t="s">
        <v>1115</v>
      </c>
      <c r="X475" s="359">
        <v>20</v>
      </c>
      <c r="Y475" s="359">
        <v>0</v>
      </c>
      <c r="Z475" s="359">
        <v>0</v>
      </c>
      <c r="AA475" s="360"/>
      <c r="AB475" s="370">
        <v>0</v>
      </c>
      <c r="AC475" s="359">
        <v>0</v>
      </c>
      <c r="AD475" s="360"/>
      <c r="AE475" s="368"/>
      <c r="AF475" s="359">
        <v>0</v>
      </c>
      <c r="AJ475" s="477"/>
      <c r="AM475" s="477"/>
      <c r="AR475" s="477"/>
      <c r="AU475" s="477"/>
      <c r="AZ475" s="477"/>
      <c r="BC475" s="477"/>
      <c r="BH475" s="477"/>
      <c r="BK475" s="477"/>
      <c r="BP475" s="477"/>
      <c r="BS475" s="477"/>
      <c r="BX475" s="477"/>
      <c r="CA475" s="477"/>
      <c r="CF475" s="477"/>
      <c r="CI475" s="477"/>
      <c r="CN475" s="477"/>
      <c r="CQ475" s="477"/>
      <c r="CV475" s="477"/>
      <c r="CY475" s="477"/>
      <c r="DD475" s="477"/>
      <c r="DG475" s="477"/>
      <c r="DL475" s="477"/>
      <c r="DO475" s="477"/>
      <c r="DT475" s="477"/>
      <c r="DW475" s="477"/>
      <c r="EB475" s="477"/>
      <c r="EE475" s="477"/>
      <c r="EJ475" s="477"/>
      <c r="EM475" s="477"/>
      <c r="ER475" s="477"/>
      <c r="EU475" s="477"/>
      <c r="EZ475" s="477"/>
      <c r="FC475" s="477"/>
      <c r="FH475" s="477"/>
      <c r="FK475" s="477"/>
      <c r="FP475" s="477"/>
      <c r="FS475" s="477"/>
      <c r="FX475" s="477"/>
      <c r="GA475" s="477"/>
      <c r="GF475" s="477"/>
      <c r="GI475" s="477"/>
      <c r="GN475" s="477"/>
      <c r="GQ475" s="477"/>
      <c r="GV475" s="477"/>
      <c r="GY475" s="477"/>
      <c r="HD475" s="477"/>
      <c r="HG475" s="477"/>
      <c r="HL475" s="477"/>
      <c r="HO475" s="477"/>
      <c r="HT475" s="477"/>
      <c r="HW475" s="477"/>
      <c r="IB475" s="477"/>
      <c r="IE475" s="477"/>
      <c r="IJ475" s="477"/>
      <c r="IM475" s="477"/>
      <c r="IR475" s="477"/>
      <c r="IU475" s="477"/>
      <c r="IZ475" s="477"/>
      <c r="JC475" s="477"/>
      <c r="JH475" s="477"/>
      <c r="JK475" s="477"/>
      <c r="JP475" s="477"/>
      <c r="JS475" s="477"/>
      <c r="JX475" s="477"/>
      <c r="KA475" s="477"/>
      <c r="KF475" s="477"/>
      <c r="KI475" s="477"/>
      <c r="KN475" s="477"/>
      <c r="KQ475" s="477"/>
      <c r="KV475" s="477"/>
      <c r="KY475" s="477"/>
      <c r="LD475" s="477"/>
      <c r="LG475" s="477"/>
      <c r="LL475" s="477"/>
      <c r="LO475" s="477"/>
      <c r="LT475" s="477"/>
      <c r="LW475" s="477"/>
      <c r="MB475" s="477"/>
      <c r="ME475" s="477"/>
      <c r="MJ475" s="477"/>
      <c r="MM475" s="477"/>
      <c r="MR475" s="477"/>
      <c r="MU475" s="477"/>
      <c r="MZ475" s="477"/>
      <c r="NC475" s="477"/>
      <c r="NH475" s="477"/>
      <c r="NK475" s="477"/>
      <c r="NP475" s="477"/>
      <c r="NS475" s="477"/>
      <c r="NX475" s="477"/>
      <c r="OA475" s="477"/>
      <c r="OF475" s="477"/>
      <c r="OI475" s="477"/>
      <c r="ON475" s="477"/>
      <c r="OQ475" s="477"/>
      <c r="OV475" s="477"/>
      <c r="OY475" s="477"/>
      <c r="PD475" s="477"/>
      <c r="PG475" s="477"/>
      <c r="PL475" s="477"/>
      <c r="PO475" s="477"/>
      <c r="PT475" s="477"/>
      <c r="PW475" s="477"/>
      <c r="QB475" s="477"/>
      <c r="QE475" s="477"/>
      <c r="QJ475" s="477"/>
      <c r="QM475" s="477"/>
      <c r="QR475" s="477"/>
      <c r="QU475" s="477"/>
      <c r="QZ475" s="477"/>
      <c r="RC475" s="477"/>
      <c r="RH475" s="477"/>
      <c r="RK475" s="477"/>
      <c r="RP475" s="477"/>
      <c r="RS475" s="477"/>
      <c r="RX475" s="477"/>
      <c r="SA475" s="477"/>
      <c r="SF475" s="477"/>
      <c r="SI475" s="477"/>
      <c r="SN475" s="477"/>
      <c r="SQ475" s="477"/>
      <c r="SV475" s="477"/>
      <c r="SY475" s="477"/>
      <c r="TD475" s="477"/>
      <c r="TG475" s="477"/>
      <c r="TL475" s="477"/>
      <c r="TO475" s="477"/>
      <c r="TT475" s="477"/>
      <c r="TW475" s="477"/>
      <c r="UB475" s="477"/>
      <c r="UE475" s="477"/>
      <c r="UJ475" s="477"/>
      <c r="UM475" s="477"/>
      <c r="UR475" s="477"/>
      <c r="UU475" s="477"/>
      <c r="UZ475" s="477"/>
      <c r="VC475" s="477"/>
      <c r="VH475" s="477"/>
      <c r="VK475" s="477"/>
      <c r="VP475" s="477"/>
      <c r="VS475" s="477"/>
      <c r="VX475" s="477"/>
      <c r="WA475" s="477"/>
      <c r="WF475" s="477"/>
      <c r="WI475" s="477"/>
      <c r="WN475" s="477"/>
      <c r="WQ475" s="477"/>
      <c r="WV475" s="477"/>
      <c r="WY475" s="477"/>
      <c r="XD475" s="477"/>
      <c r="XG475" s="477"/>
      <c r="XL475" s="477"/>
      <c r="XO475" s="477"/>
      <c r="XT475" s="477"/>
      <c r="XW475" s="477"/>
      <c r="YB475" s="477"/>
      <c r="YE475" s="477"/>
      <c r="YJ475" s="477"/>
      <c r="YM475" s="477"/>
      <c r="YR475" s="477"/>
      <c r="YU475" s="477"/>
      <c r="YZ475" s="477"/>
      <c r="ZC475" s="477"/>
      <c r="ZH475" s="477"/>
      <c r="ZK475" s="477"/>
      <c r="ZP475" s="477"/>
      <c r="ZS475" s="477"/>
      <c r="ZX475" s="477"/>
      <c r="AAA475" s="477"/>
      <c r="AAF475" s="477"/>
      <c r="AAI475" s="477"/>
      <c r="AAN475" s="477"/>
      <c r="AAQ475" s="477"/>
      <c r="AAV475" s="477"/>
      <c r="AAY475" s="477"/>
      <c r="ABD475" s="477"/>
      <c r="ABG475" s="477"/>
      <c r="ABL475" s="477"/>
      <c r="ABO475" s="477"/>
      <c r="ABT475" s="477"/>
      <c r="ABW475" s="477"/>
      <c r="ACB475" s="477"/>
      <c r="ACE475" s="477"/>
      <c r="ACJ475" s="477"/>
      <c r="ACM475" s="477"/>
      <c r="ACR475" s="477"/>
      <c r="ACU475" s="477"/>
      <c r="ACZ475" s="477"/>
      <c r="ADC475" s="477"/>
      <c r="ADH475" s="477"/>
      <c r="ADK475" s="477"/>
      <c r="ADP475" s="477"/>
      <c r="ADS475" s="477"/>
      <c r="ADX475" s="477"/>
      <c r="AEA475" s="477"/>
      <c r="AEF475" s="477"/>
      <c r="AEI475" s="477"/>
      <c r="AEN475" s="477"/>
      <c r="AEQ475" s="477"/>
      <c r="AEV475" s="477"/>
      <c r="AEY475" s="477"/>
      <c r="AFD475" s="477"/>
      <c r="AFG475" s="477"/>
      <c r="AFL475" s="477"/>
      <c r="AFO475" s="477"/>
      <c r="AFT475" s="477"/>
      <c r="AFW475" s="477"/>
      <c r="AGB475" s="477"/>
      <c r="AGE475" s="477"/>
      <c r="AGJ475" s="477"/>
      <c r="AGM475" s="477"/>
      <c r="AGR475" s="477"/>
      <c r="AGU475" s="477"/>
      <c r="AGZ475" s="477"/>
      <c r="AHC475" s="477"/>
      <c r="AHH475" s="477"/>
      <c r="AHK475" s="477"/>
      <c r="AHP475" s="477"/>
      <c r="AHS475" s="477"/>
      <c r="AHX475" s="477"/>
      <c r="AIA475" s="477"/>
      <c r="AIF475" s="477"/>
      <c r="AII475" s="477"/>
      <c r="AIN475" s="477"/>
      <c r="AIQ475" s="477"/>
      <c r="AIV475" s="477"/>
      <c r="AIY475" s="477"/>
      <c r="AJD475" s="477"/>
      <c r="AJG475" s="477"/>
      <c r="AJL475" s="477"/>
      <c r="AJO475" s="477"/>
      <c r="AJT475" s="477"/>
      <c r="AJW475" s="477"/>
      <c r="AKB475" s="477"/>
      <c r="AKE475" s="477"/>
      <c r="AKJ475" s="477"/>
      <c r="AKM475" s="477"/>
      <c r="AKR475" s="477"/>
      <c r="AKU475" s="477"/>
      <c r="AKZ475" s="477"/>
      <c r="ALC475" s="477"/>
      <c r="ALH475" s="477"/>
      <c r="ALK475" s="477"/>
      <c r="ALP475" s="477"/>
      <c r="ALS475" s="477"/>
      <c r="ALX475" s="477"/>
      <c r="AMA475" s="477"/>
      <c r="AMF475" s="477"/>
      <c r="AMI475" s="477"/>
      <c r="AMN475" s="477"/>
      <c r="AMQ475" s="477"/>
      <c r="AMV475" s="477"/>
      <c r="AMY475" s="477"/>
      <c r="AND475" s="477"/>
      <c r="ANG475" s="477"/>
      <c r="ANL475" s="477"/>
      <c r="ANO475" s="477"/>
      <c r="ANT475" s="477"/>
      <c r="ANW475" s="477"/>
      <c r="AOB475" s="477"/>
      <c r="AOE475" s="477"/>
      <c r="AOJ475" s="477"/>
      <c r="AOM475" s="477"/>
      <c r="AOR475" s="477"/>
      <c r="AOU475" s="477"/>
      <c r="AOZ475" s="477"/>
      <c r="APC475" s="477"/>
      <c r="APH475" s="477"/>
      <c r="APK475" s="477"/>
      <c r="APP475" s="477"/>
      <c r="APS475" s="477"/>
      <c r="APX475" s="477"/>
      <c r="AQA475" s="477"/>
      <c r="AQF475" s="477"/>
      <c r="AQI475" s="477"/>
      <c r="AQN475" s="477"/>
      <c r="AQQ475" s="477"/>
      <c r="AQV475" s="477"/>
      <c r="AQY475" s="477"/>
      <c r="ARD475" s="477"/>
      <c r="ARG475" s="477"/>
      <c r="ARL475" s="477"/>
      <c r="ARO475" s="477"/>
      <c r="ART475" s="477"/>
      <c r="ARW475" s="477"/>
      <c r="ASB475" s="477"/>
      <c r="ASE475" s="477"/>
      <c r="ASJ475" s="477"/>
      <c r="ASM475" s="477"/>
      <c r="ASR475" s="477"/>
      <c r="ASU475" s="477"/>
      <c r="ASZ475" s="477"/>
      <c r="ATC475" s="477"/>
      <c r="ATH475" s="477"/>
      <c r="ATK475" s="477"/>
      <c r="ATP475" s="477"/>
      <c r="ATS475" s="477"/>
      <c r="ATX475" s="477"/>
      <c r="AUA475" s="477"/>
      <c r="AUF475" s="477"/>
      <c r="AUI475" s="477"/>
      <c r="AUN475" s="477"/>
      <c r="AUQ475" s="477"/>
      <c r="AUV475" s="477"/>
      <c r="AUY475" s="477"/>
      <c r="AVD475" s="477"/>
      <c r="AVG475" s="477"/>
      <c r="AVL475" s="477"/>
      <c r="AVO475" s="477"/>
      <c r="AVT475" s="477"/>
      <c r="AVW475" s="477"/>
      <c r="AWB475" s="477"/>
      <c r="AWE475" s="477"/>
      <c r="AWJ475" s="477"/>
      <c r="AWM475" s="477"/>
      <c r="AWR475" s="477"/>
      <c r="AWU475" s="477"/>
      <c r="AWZ475" s="477"/>
      <c r="AXC475" s="477"/>
      <c r="AXH475" s="477"/>
      <c r="AXK475" s="477"/>
      <c r="AXP475" s="477"/>
      <c r="AXS475" s="477"/>
      <c r="AXX475" s="477"/>
      <c r="AYA475" s="477"/>
      <c r="AYF475" s="477"/>
      <c r="AYI475" s="477"/>
      <c r="AYN475" s="477"/>
      <c r="AYQ475" s="477"/>
      <c r="AYV475" s="477"/>
      <c r="AYY475" s="477"/>
      <c r="AZD475" s="477"/>
      <c r="AZG475" s="477"/>
      <c r="AZL475" s="477"/>
      <c r="AZO475" s="477"/>
      <c r="AZT475" s="477"/>
      <c r="AZW475" s="477"/>
      <c r="BAB475" s="477"/>
      <c r="BAE475" s="477"/>
      <c r="BAJ475" s="477"/>
      <c r="BAM475" s="477"/>
      <c r="BAR475" s="477"/>
      <c r="BAU475" s="477"/>
      <c r="BAZ475" s="477"/>
      <c r="BBC475" s="477"/>
      <c r="BBH475" s="477"/>
      <c r="BBK475" s="477"/>
      <c r="BBP475" s="477"/>
      <c r="BBS475" s="477"/>
      <c r="BBX475" s="477"/>
      <c r="BCA475" s="477"/>
      <c r="BCF475" s="477"/>
      <c r="BCI475" s="477"/>
      <c r="BCN475" s="477"/>
      <c r="BCQ475" s="477"/>
      <c r="BCV475" s="477"/>
      <c r="BCY475" s="477"/>
      <c r="BDD475" s="477"/>
      <c r="BDG475" s="477"/>
      <c r="BDL475" s="477"/>
      <c r="BDO475" s="477"/>
      <c r="BDT475" s="477"/>
      <c r="BDW475" s="477"/>
      <c r="BEB475" s="477"/>
      <c r="BEE475" s="477"/>
      <c r="BEJ475" s="477"/>
      <c r="BEM475" s="477"/>
      <c r="BER475" s="477"/>
      <c r="BEU475" s="477"/>
      <c r="BEZ475" s="477"/>
      <c r="BFC475" s="477"/>
      <c r="BFH475" s="477"/>
      <c r="BFK475" s="477"/>
      <c r="BFP475" s="477"/>
      <c r="BFS475" s="477"/>
      <c r="BFX475" s="477"/>
      <c r="BGA475" s="477"/>
      <c r="BGF475" s="477"/>
      <c r="BGI475" s="477"/>
      <c r="BGN475" s="477"/>
      <c r="BGQ475" s="477"/>
      <c r="BGV475" s="477"/>
      <c r="BGY475" s="477"/>
      <c r="BHD475" s="477"/>
      <c r="BHG475" s="477"/>
      <c r="BHL475" s="477"/>
      <c r="BHO475" s="477"/>
      <c r="BHT475" s="477"/>
      <c r="BHW475" s="477"/>
      <c r="BIB475" s="477"/>
      <c r="BIE475" s="477"/>
      <c r="BIJ475" s="477"/>
      <c r="BIM475" s="477"/>
      <c r="BIR475" s="477"/>
      <c r="BIU475" s="477"/>
      <c r="BIZ475" s="477"/>
      <c r="BJC475" s="477"/>
      <c r="BJH475" s="477"/>
      <c r="BJK475" s="477"/>
      <c r="BJP475" s="477"/>
      <c r="BJS475" s="477"/>
      <c r="BJX475" s="477"/>
      <c r="BKA475" s="477"/>
      <c r="BKF475" s="477"/>
      <c r="BKI475" s="477"/>
      <c r="BKN475" s="477"/>
      <c r="BKQ475" s="477"/>
      <c r="BKV475" s="477"/>
      <c r="BKY475" s="477"/>
      <c r="BLD475" s="477"/>
      <c r="BLG475" s="477"/>
      <c r="BLL475" s="477"/>
      <c r="BLO475" s="477"/>
      <c r="BLT475" s="477"/>
      <c r="BLW475" s="477"/>
      <c r="BMB475" s="477"/>
      <c r="BME475" s="477"/>
      <c r="BMJ475" s="477"/>
      <c r="BMM475" s="477"/>
      <c r="BMR475" s="477"/>
      <c r="BMU475" s="477"/>
      <c r="BMZ475" s="477"/>
      <c r="BNC475" s="477"/>
      <c r="BNH475" s="477"/>
      <c r="BNK475" s="477"/>
      <c r="BNP475" s="477"/>
      <c r="BNS475" s="477"/>
      <c r="BNX475" s="477"/>
      <c r="BOA475" s="477"/>
      <c r="BOF475" s="477"/>
      <c r="BOI475" s="477"/>
      <c r="BON475" s="477"/>
      <c r="BOQ475" s="477"/>
      <c r="BOV475" s="477"/>
      <c r="BOY475" s="477"/>
      <c r="BPD475" s="477"/>
      <c r="BPG475" s="477"/>
      <c r="BPL475" s="477"/>
      <c r="BPO475" s="477"/>
      <c r="BPT475" s="477"/>
      <c r="BPW475" s="477"/>
      <c r="BQB475" s="477"/>
      <c r="BQE475" s="477"/>
      <c r="BQJ475" s="477"/>
      <c r="BQM475" s="477"/>
      <c r="BQR475" s="477"/>
      <c r="BQU475" s="477"/>
      <c r="BQZ475" s="477"/>
      <c r="BRC475" s="477"/>
      <c r="BRH475" s="477"/>
      <c r="BRK475" s="477"/>
      <c r="BRP475" s="477"/>
      <c r="BRS475" s="477"/>
      <c r="BRX475" s="477"/>
      <c r="BSA475" s="477"/>
      <c r="BSF475" s="477"/>
      <c r="BSI475" s="477"/>
      <c r="BSN475" s="477"/>
      <c r="BSQ475" s="477"/>
      <c r="BSV475" s="477"/>
      <c r="BSY475" s="477"/>
      <c r="BTD475" s="477"/>
      <c r="BTG475" s="477"/>
      <c r="BTL475" s="477"/>
      <c r="BTO475" s="477"/>
      <c r="BTT475" s="477"/>
      <c r="BTW475" s="477"/>
      <c r="BUB475" s="477"/>
      <c r="BUE475" s="477"/>
      <c r="BUJ475" s="477"/>
      <c r="BUM475" s="477"/>
      <c r="BUR475" s="477"/>
      <c r="BUU475" s="477"/>
      <c r="BUZ475" s="477"/>
      <c r="BVC475" s="477"/>
      <c r="BVH475" s="477"/>
      <c r="BVK475" s="477"/>
      <c r="BVP475" s="477"/>
      <c r="BVS475" s="477"/>
      <c r="BVX475" s="477"/>
      <c r="BWA475" s="477"/>
      <c r="BWF475" s="477"/>
      <c r="BWI475" s="477"/>
      <c r="BWN475" s="477"/>
      <c r="BWQ475" s="477"/>
      <c r="BWV475" s="477"/>
      <c r="BWY475" s="477"/>
      <c r="BXD475" s="477"/>
      <c r="BXG475" s="477"/>
      <c r="BXL475" s="477"/>
      <c r="BXO475" s="477"/>
      <c r="BXT475" s="477"/>
      <c r="BXW475" s="477"/>
      <c r="BYB475" s="477"/>
      <c r="BYE475" s="477"/>
      <c r="BYJ475" s="477"/>
      <c r="BYM475" s="477"/>
      <c r="BYR475" s="477"/>
      <c r="BYU475" s="477"/>
      <c r="BYZ475" s="477"/>
      <c r="BZC475" s="477"/>
      <c r="BZH475" s="477"/>
      <c r="BZK475" s="477"/>
      <c r="BZP475" s="477"/>
      <c r="BZS475" s="477"/>
      <c r="BZX475" s="477"/>
      <c r="CAA475" s="477"/>
      <c r="CAF475" s="477"/>
      <c r="CAI475" s="477"/>
      <c r="CAN475" s="477"/>
      <c r="CAQ475" s="477"/>
      <c r="CAV475" s="477"/>
      <c r="CAY475" s="477"/>
      <c r="CBD475" s="477"/>
      <c r="CBG475" s="477"/>
      <c r="CBL475" s="477"/>
      <c r="CBO475" s="477"/>
      <c r="CBT475" s="477"/>
      <c r="CBW475" s="477"/>
      <c r="CCB475" s="477"/>
      <c r="CCE475" s="477"/>
      <c r="CCJ475" s="477"/>
      <c r="CCM475" s="477"/>
      <c r="CCR475" s="477"/>
      <c r="CCU475" s="477"/>
      <c r="CCZ475" s="477"/>
      <c r="CDC475" s="477"/>
      <c r="CDH475" s="477"/>
      <c r="CDK475" s="477"/>
      <c r="CDP475" s="477"/>
      <c r="CDS475" s="477"/>
      <c r="CDX475" s="477"/>
      <c r="CEA475" s="477"/>
      <c r="CEF475" s="477"/>
      <c r="CEI475" s="477"/>
      <c r="CEN475" s="477"/>
      <c r="CEQ475" s="477"/>
      <c r="CEV475" s="477"/>
      <c r="CEY475" s="477"/>
      <c r="CFD475" s="477"/>
      <c r="CFG475" s="477"/>
      <c r="CFL475" s="477"/>
      <c r="CFO475" s="477"/>
      <c r="CFT475" s="477"/>
      <c r="CFW475" s="477"/>
      <c r="CGB475" s="477"/>
      <c r="CGE475" s="477"/>
      <c r="CGJ475" s="477"/>
      <c r="CGM475" s="477"/>
      <c r="CGR475" s="477"/>
      <c r="CGU475" s="477"/>
      <c r="CGZ475" s="477"/>
      <c r="CHC475" s="477"/>
      <c r="CHH475" s="477"/>
      <c r="CHK475" s="477"/>
      <c r="CHP475" s="477"/>
      <c r="CHS475" s="477"/>
      <c r="CHX475" s="477"/>
      <c r="CIA475" s="477"/>
      <c r="CIF475" s="477"/>
      <c r="CII475" s="477"/>
      <c r="CIN475" s="477"/>
      <c r="CIQ475" s="477"/>
      <c r="CIV475" s="477"/>
      <c r="CIY475" s="477"/>
      <c r="CJD475" s="477"/>
      <c r="CJG475" s="477"/>
      <c r="CJL475" s="477"/>
      <c r="CJO475" s="477"/>
      <c r="CJT475" s="477"/>
      <c r="CJW475" s="477"/>
      <c r="CKB475" s="477"/>
      <c r="CKE475" s="477"/>
      <c r="CKJ475" s="477"/>
      <c r="CKM475" s="477"/>
      <c r="CKR475" s="477"/>
      <c r="CKU475" s="477"/>
      <c r="CKZ475" s="477"/>
      <c r="CLC475" s="477"/>
      <c r="CLH475" s="477"/>
      <c r="CLK475" s="477"/>
      <c r="CLP475" s="477"/>
      <c r="CLS475" s="477"/>
      <c r="CLX475" s="477"/>
      <c r="CMA475" s="477"/>
      <c r="CMF475" s="477"/>
      <c r="CMI475" s="477"/>
      <c r="CMN475" s="477"/>
      <c r="CMQ475" s="477"/>
      <c r="CMV475" s="477"/>
      <c r="CMY475" s="477"/>
      <c r="CND475" s="477"/>
      <c r="CNG475" s="477"/>
      <c r="CNL475" s="477"/>
      <c r="CNO475" s="477"/>
      <c r="CNT475" s="477"/>
      <c r="CNW475" s="477"/>
      <c r="COB475" s="477"/>
      <c r="COE475" s="477"/>
      <c r="COJ475" s="477"/>
      <c r="COM475" s="477"/>
      <c r="COR475" s="477"/>
      <c r="COU475" s="477"/>
      <c r="COZ475" s="477"/>
      <c r="CPC475" s="477"/>
      <c r="CPH475" s="477"/>
      <c r="CPK475" s="477"/>
      <c r="CPP475" s="477"/>
      <c r="CPS475" s="477"/>
      <c r="CPX475" s="477"/>
      <c r="CQA475" s="477"/>
      <c r="CQF475" s="477"/>
      <c r="CQI475" s="477"/>
      <c r="CQN475" s="477"/>
      <c r="CQQ475" s="477"/>
      <c r="CQV475" s="477"/>
      <c r="CQY475" s="477"/>
      <c r="CRD475" s="477"/>
      <c r="CRG475" s="477"/>
      <c r="CRL475" s="477"/>
      <c r="CRO475" s="477"/>
      <c r="CRT475" s="477"/>
      <c r="CRW475" s="477"/>
      <c r="CSB475" s="477"/>
      <c r="CSE475" s="477"/>
      <c r="CSJ475" s="477"/>
      <c r="CSM475" s="477"/>
      <c r="CSR475" s="477"/>
      <c r="CSU475" s="477"/>
      <c r="CSZ475" s="477"/>
      <c r="CTC475" s="477"/>
      <c r="CTH475" s="477"/>
      <c r="CTK475" s="477"/>
      <c r="CTP475" s="477"/>
      <c r="CTS475" s="477"/>
      <c r="CTX475" s="477"/>
      <c r="CUA475" s="477"/>
      <c r="CUF475" s="477"/>
      <c r="CUI475" s="477"/>
      <c r="CUN475" s="477"/>
      <c r="CUQ475" s="477"/>
      <c r="CUV475" s="477"/>
      <c r="CUY475" s="477"/>
      <c r="CVD475" s="477"/>
      <c r="CVG475" s="477"/>
      <c r="CVL475" s="477"/>
      <c r="CVO475" s="477"/>
      <c r="CVT475" s="477"/>
      <c r="CVW475" s="477"/>
      <c r="CWB475" s="477"/>
      <c r="CWE475" s="477"/>
      <c r="CWJ475" s="477"/>
      <c r="CWM475" s="477"/>
      <c r="CWR475" s="477"/>
      <c r="CWU475" s="477"/>
      <c r="CWZ475" s="477"/>
      <c r="CXC475" s="477"/>
      <c r="CXH475" s="477"/>
      <c r="CXK475" s="477"/>
      <c r="CXP475" s="477"/>
      <c r="CXS475" s="477"/>
      <c r="CXX475" s="477"/>
      <c r="CYA475" s="477"/>
      <c r="CYF475" s="477"/>
      <c r="CYI475" s="477"/>
      <c r="CYN475" s="477"/>
      <c r="CYQ475" s="477"/>
      <c r="CYV475" s="477"/>
      <c r="CYY475" s="477"/>
      <c r="CZD475" s="477"/>
      <c r="CZG475" s="477"/>
      <c r="CZL475" s="477"/>
      <c r="CZO475" s="477"/>
      <c r="CZT475" s="477"/>
      <c r="CZW475" s="477"/>
      <c r="DAB475" s="477"/>
      <c r="DAE475" s="477"/>
      <c r="DAJ475" s="477"/>
      <c r="DAM475" s="477"/>
      <c r="DAR475" s="477"/>
      <c r="DAU475" s="477"/>
      <c r="DAZ475" s="477"/>
      <c r="DBC475" s="477"/>
      <c r="DBH475" s="477"/>
      <c r="DBK475" s="477"/>
      <c r="DBP475" s="477"/>
      <c r="DBS475" s="477"/>
      <c r="DBX475" s="477"/>
      <c r="DCA475" s="477"/>
      <c r="DCF475" s="477"/>
      <c r="DCI475" s="477"/>
      <c r="DCN475" s="477"/>
      <c r="DCQ475" s="477"/>
      <c r="DCV475" s="477"/>
      <c r="DCY475" s="477"/>
      <c r="DDD475" s="477"/>
      <c r="DDG475" s="477"/>
      <c r="DDL475" s="477"/>
      <c r="DDO475" s="477"/>
      <c r="DDT475" s="477"/>
      <c r="DDW475" s="477"/>
      <c r="DEB475" s="477"/>
      <c r="DEE475" s="477"/>
      <c r="DEJ475" s="477"/>
      <c r="DEM475" s="477"/>
      <c r="DER475" s="477"/>
      <c r="DEU475" s="477"/>
      <c r="DEZ475" s="477"/>
      <c r="DFC475" s="477"/>
      <c r="DFH475" s="477"/>
      <c r="DFK475" s="477"/>
      <c r="DFP475" s="477"/>
      <c r="DFS475" s="477"/>
      <c r="DFX475" s="477"/>
      <c r="DGA475" s="477"/>
      <c r="DGF475" s="477"/>
      <c r="DGI475" s="477"/>
      <c r="DGN475" s="477"/>
      <c r="DGQ475" s="477"/>
      <c r="DGV475" s="477"/>
      <c r="DGY475" s="477"/>
      <c r="DHD475" s="477"/>
      <c r="DHG475" s="477"/>
      <c r="DHL475" s="477"/>
      <c r="DHO475" s="477"/>
      <c r="DHT475" s="477"/>
      <c r="DHW475" s="477"/>
      <c r="DIB475" s="477"/>
      <c r="DIE475" s="477"/>
      <c r="DIJ475" s="477"/>
      <c r="DIM475" s="477"/>
      <c r="DIR475" s="477"/>
      <c r="DIU475" s="477"/>
      <c r="DIZ475" s="477"/>
      <c r="DJC475" s="477"/>
      <c r="DJH475" s="477"/>
      <c r="DJK475" s="477"/>
      <c r="DJP475" s="477"/>
      <c r="DJS475" s="477"/>
      <c r="DJX475" s="477"/>
      <c r="DKA475" s="477"/>
      <c r="DKF475" s="477"/>
      <c r="DKI475" s="477"/>
      <c r="DKN475" s="477"/>
      <c r="DKQ475" s="477"/>
      <c r="DKV475" s="477"/>
      <c r="DKY475" s="477"/>
      <c r="DLD475" s="477"/>
      <c r="DLG475" s="477"/>
      <c r="DLL475" s="477"/>
      <c r="DLO475" s="477"/>
      <c r="DLT475" s="477"/>
      <c r="DLW475" s="477"/>
      <c r="DMB475" s="477"/>
      <c r="DME475" s="477"/>
      <c r="DMJ475" s="477"/>
      <c r="DMM475" s="477"/>
      <c r="DMR475" s="477"/>
      <c r="DMU475" s="477"/>
      <c r="DMZ475" s="477"/>
      <c r="DNC475" s="477"/>
      <c r="DNH475" s="477"/>
      <c r="DNK475" s="477"/>
      <c r="DNP475" s="477"/>
      <c r="DNS475" s="477"/>
      <c r="DNX475" s="477"/>
      <c r="DOA475" s="477"/>
      <c r="DOF475" s="477"/>
      <c r="DOI475" s="477"/>
      <c r="DON475" s="477"/>
      <c r="DOQ475" s="477"/>
      <c r="DOV475" s="477"/>
      <c r="DOY475" s="477"/>
      <c r="DPD475" s="477"/>
      <c r="DPG475" s="477"/>
      <c r="DPL475" s="477"/>
      <c r="DPO475" s="477"/>
      <c r="DPT475" s="477"/>
      <c r="DPW475" s="477"/>
      <c r="DQB475" s="477"/>
      <c r="DQE475" s="477"/>
      <c r="DQJ475" s="477"/>
      <c r="DQM475" s="477"/>
      <c r="DQR475" s="477"/>
      <c r="DQU475" s="477"/>
      <c r="DQZ475" s="477"/>
      <c r="DRC475" s="477"/>
      <c r="DRH475" s="477"/>
      <c r="DRK475" s="477"/>
      <c r="DRP475" s="477"/>
      <c r="DRS475" s="477"/>
      <c r="DRX475" s="477"/>
      <c r="DSA475" s="477"/>
      <c r="DSF475" s="477"/>
      <c r="DSI475" s="477"/>
      <c r="DSN475" s="477"/>
      <c r="DSQ475" s="477"/>
      <c r="DSV475" s="477"/>
      <c r="DSY475" s="477"/>
      <c r="DTD475" s="477"/>
      <c r="DTG475" s="477"/>
      <c r="DTL475" s="477"/>
      <c r="DTO475" s="477"/>
      <c r="DTT475" s="477"/>
      <c r="DTW475" s="477"/>
      <c r="DUB475" s="477"/>
      <c r="DUE475" s="477"/>
      <c r="DUJ475" s="477"/>
      <c r="DUM475" s="477"/>
      <c r="DUR475" s="477"/>
      <c r="DUU475" s="477"/>
      <c r="DUZ475" s="477"/>
      <c r="DVC475" s="477"/>
      <c r="DVH475" s="477"/>
      <c r="DVK475" s="477"/>
      <c r="DVP475" s="477"/>
      <c r="DVS475" s="477"/>
      <c r="DVX475" s="477"/>
      <c r="DWA475" s="477"/>
      <c r="DWF475" s="477"/>
      <c r="DWI475" s="477"/>
      <c r="DWN475" s="477"/>
      <c r="DWQ475" s="477"/>
      <c r="DWV475" s="477"/>
      <c r="DWY475" s="477"/>
      <c r="DXD475" s="477"/>
      <c r="DXG475" s="477"/>
      <c r="DXL475" s="477"/>
      <c r="DXO475" s="477"/>
      <c r="DXT475" s="477"/>
      <c r="DXW475" s="477"/>
      <c r="DYB475" s="477"/>
      <c r="DYE475" s="477"/>
      <c r="DYJ475" s="477"/>
      <c r="DYM475" s="477"/>
      <c r="DYR475" s="477"/>
      <c r="DYU475" s="477"/>
      <c r="DYZ475" s="477"/>
      <c r="DZC475" s="477"/>
      <c r="DZH475" s="477"/>
      <c r="DZK475" s="477"/>
      <c r="DZP475" s="477"/>
      <c r="DZS475" s="477"/>
      <c r="DZX475" s="477"/>
      <c r="EAA475" s="477"/>
      <c r="EAF475" s="477"/>
      <c r="EAI475" s="477"/>
      <c r="EAN475" s="477"/>
      <c r="EAQ475" s="477"/>
      <c r="EAV475" s="477"/>
      <c r="EAY475" s="477"/>
      <c r="EBD475" s="477"/>
      <c r="EBG475" s="477"/>
      <c r="EBL475" s="477"/>
      <c r="EBO475" s="477"/>
      <c r="EBT475" s="477"/>
      <c r="EBW475" s="477"/>
      <c r="ECB475" s="477"/>
      <c r="ECE475" s="477"/>
      <c r="ECJ475" s="477"/>
      <c r="ECM475" s="477"/>
      <c r="ECR475" s="477"/>
      <c r="ECU475" s="477"/>
      <c r="ECZ475" s="477"/>
      <c r="EDC475" s="477"/>
      <c r="EDH475" s="477"/>
      <c r="EDK475" s="477"/>
      <c r="EDP475" s="477"/>
      <c r="EDS475" s="477"/>
      <c r="EDX475" s="477"/>
      <c r="EEA475" s="477"/>
      <c r="EEF475" s="477"/>
      <c r="EEI475" s="477"/>
      <c r="EEN475" s="477"/>
      <c r="EEQ475" s="477"/>
      <c r="EEV475" s="477"/>
      <c r="EEY475" s="477"/>
      <c r="EFD475" s="477"/>
      <c r="EFG475" s="477"/>
      <c r="EFL475" s="477"/>
      <c r="EFO475" s="477"/>
      <c r="EFT475" s="477"/>
      <c r="EFW475" s="477"/>
      <c r="EGB475" s="477"/>
      <c r="EGE475" s="477"/>
      <c r="EGJ475" s="477"/>
      <c r="EGM475" s="477"/>
      <c r="EGR475" s="477"/>
      <c r="EGU475" s="477"/>
      <c r="EGZ475" s="477"/>
      <c r="EHC475" s="477"/>
      <c r="EHH475" s="477"/>
      <c r="EHK475" s="477"/>
      <c r="EHP475" s="477"/>
      <c r="EHS475" s="477"/>
      <c r="EHX475" s="477"/>
      <c r="EIA475" s="477"/>
      <c r="EIF475" s="477"/>
      <c r="EII475" s="477"/>
      <c r="EIN475" s="477"/>
      <c r="EIQ475" s="477"/>
      <c r="EIV475" s="477"/>
      <c r="EIY475" s="477"/>
      <c r="EJD475" s="477"/>
      <c r="EJG475" s="477"/>
      <c r="EJL475" s="477"/>
      <c r="EJO475" s="477"/>
      <c r="EJT475" s="477"/>
      <c r="EJW475" s="477"/>
      <c r="EKB475" s="477"/>
      <c r="EKE475" s="477"/>
      <c r="EKJ475" s="477"/>
      <c r="EKM475" s="477"/>
      <c r="EKR475" s="477"/>
      <c r="EKU475" s="477"/>
      <c r="EKZ475" s="477"/>
      <c r="ELC475" s="477"/>
      <c r="ELH475" s="477"/>
      <c r="ELK475" s="477"/>
      <c r="ELP475" s="477"/>
      <c r="ELS475" s="477"/>
      <c r="ELX475" s="477"/>
      <c r="EMA475" s="477"/>
      <c r="EMF475" s="477"/>
      <c r="EMI475" s="477"/>
      <c r="EMN475" s="477"/>
      <c r="EMQ475" s="477"/>
      <c r="EMV475" s="477"/>
      <c r="EMY475" s="477"/>
      <c r="END475" s="477"/>
      <c r="ENG475" s="477"/>
      <c r="ENL475" s="477"/>
      <c r="ENO475" s="477"/>
      <c r="ENT475" s="477"/>
      <c r="ENW475" s="477"/>
      <c r="EOB475" s="477"/>
      <c r="EOE475" s="477"/>
      <c r="EOJ475" s="477"/>
      <c r="EOM475" s="477"/>
      <c r="EOR475" s="477"/>
      <c r="EOU475" s="477"/>
      <c r="EOZ475" s="477"/>
      <c r="EPC475" s="477"/>
      <c r="EPH475" s="477"/>
      <c r="EPK475" s="477"/>
      <c r="EPP475" s="477"/>
      <c r="EPS475" s="477"/>
      <c r="EPX475" s="477"/>
      <c r="EQA475" s="477"/>
      <c r="EQF475" s="477"/>
      <c r="EQI475" s="477"/>
      <c r="EQN475" s="477"/>
      <c r="EQQ475" s="477"/>
      <c r="EQV475" s="477"/>
      <c r="EQY475" s="477"/>
      <c r="ERD475" s="477"/>
      <c r="ERG475" s="477"/>
      <c r="ERL475" s="477"/>
      <c r="ERO475" s="477"/>
      <c r="ERT475" s="477"/>
      <c r="ERW475" s="477"/>
      <c r="ESB475" s="477"/>
      <c r="ESE475" s="477"/>
      <c r="ESJ475" s="477"/>
      <c r="ESM475" s="477"/>
      <c r="ESR475" s="477"/>
      <c r="ESU475" s="477"/>
      <c r="ESZ475" s="477"/>
      <c r="ETC475" s="477"/>
      <c r="ETH475" s="477"/>
      <c r="ETK475" s="477"/>
      <c r="ETP475" s="477"/>
      <c r="ETS475" s="477"/>
      <c r="ETX475" s="477"/>
      <c r="EUA475" s="477"/>
      <c r="EUF475" s="477"/>
      <c r="EUI475" s="477"/>
      <c r="EUN475" s="477"/>
      <c r="EUQ475" s="477"/>
      <c r="EUV475" s="477"/>
      <c r="EUY475" s="477"/>
      <c r="EVD475" s="477"/>
      <c r="EVG475" s="477"/>
      <c r="EVL475" s="477"/>
      <c r="EVO475" s="477"/>
      <c r="EVT475" s="477"/>
      <c r="EVW475" s="477"/>
      <c r="EWB475" s="477"/>
      <c r="EWE475" s="477"/>
      <c r="EWJ475" s="477"/>
      <c r="EWM475" s="477"/>
      <c r="EWR475" s="477"/>
      <c r="EWU475" s="477"/>
      <c r="EWZ475" s="477"/>
      <c r="EXC475" s="477"/>
      <c r="EXH475" s="477"/>
      <c r="EXK475" s="477"/>
      <c r="EXP475" s="477"/>
      <c r="EXS475" s="477"/>
      <c r="EXX475" s="477"/>
      <c r="EYA475" s="477"/>
      <c r="EYF475" s="477"/>
      <c r="EYI475" s="477"/>
      <c r="EYN475" s="477"/>
      <c r="EYQ475" s="477"/>
      <c r="EYV475" s="477"/>
      <c r="EYY475" s="477"/>
      <c r="EZD475" s="477"/>
      <c r="EZG475" s="477"/>
      <c r="EZL475" s="477"/>
      <c r="EZO475" s="477"/>
      <c r="EZT475" s="477"/>
      <c r="EZW475" s="477"/>
      <c r="FAB475" s="477"/>
      <c r="FAE475" s="477"/>
      <c r="FAJ475" s="477"/>
      <c r="FAM475" s="477"/>
      <c r="FAR475" s="477"/>
      <c r="FAU475" s="477"/>
      <c r="FAZ475" s="477"/>
      <c r="FBC475" s="477"/>
      <c r="FBH475" s="477"/>
      <c r="FBK475" s="477"/>
      <c r="FBP475" s="477"/>
      <c r="FBS475" s="477"/>
      <c r="FBX475" s="477"/>
      <c r="FCA475" s="477"/>
      <c r="FCF475" s="477"/>
      <c r="FCI475" s="477"/>
      <c r="FCN475" s="477"/>
      <c r="FCQ475" s="477"/>
      <c r="FCV475" s="477"/>
      <c r="FCY475" s="477"/>
      <c r="FDD475" s="477"/>
      <c r="FDG475" s="477"/>
      <c r="FDL475" s="477"/>
      <c r="FDO475" s="477"/>
      <c r="FDT475" s="477"/>
      <c r="FDW475" s="477"/>
      <c r="FEB475" s="477"/>
      <c r="FEE475" s="477"/>
      <c r="FEJ475" s="477"/>
      <c r="FEM475" s="477"/>
      <c r="FER475" s="477"/>
      <c r="FEU475" s="477"/>
      <c r="FEZ475" s="477"/>
      <c r="FFC475" s="477"/>
      <c r="FFH475" s="477"/>
      <c r="FFK475" s="477"/>
      <c r="FFP475" s="477"/>
      <c r="FFS475" s="477"/>
      <c r="FFX475" s="477"/>
      <c r="FGA475" s="477"/>
      <c r="FGF475" s="477"/>
      <c r="FGI475" s="477"/>
      <c r="FGN475" s="477"/>
      <c r="FGQ475" s="477"/>
      <c r="FGV475" s="477"/>
      <c r="FGY475" s="477"/>
      <c r="FHD475" s="477"/>
      <c r="FHG475" s="477"/>
      <c r="FHL475" s="477"/>
      <c r="FHO475" s="477"/>
      <c r="FHT475" s="477"/>
      <c r="FHW475" s="477"/>
      <c r="FIB475" s="477"/>
      <c r="FIE475" s="477"/>
      <c r="FIJ475" s="477"/>
      <c r="FIM475" s="477"/>
      <c r="FIR475" s="477"/>
      <c r="FIU475" s="477"/>
      <c r="FIZ475" s="477"/>
      <c r="FJC475" s="477"/>
      <c r="FJH475" s="477"/>
      <c r="FJK475" s="477"/>
      <c r="FJP475" s="477"/>
      <c r="FJS475" s="477"/>
      <c r="FJX475" s="477"/>
      <c r="FKA475" s="477"/>
      <c r="FKF475" s="477"/>
      <c r="FKI475" s="477"/>
      <c r="FKN475" s="477"/>
      <c r="FKQ475" s="477"/>
      <c r="FKV475" s="477"/>
      <c r="FKY475" s="477"/>
      <c r="FLD475" s="477"/>
      <c r="FLG475" s="477"/>
      <c r="FLL475" s="477"/>
      <c r="FLO475" s="477"/>
      <c r="FLT475" s="477"/>
      <c r="FLW475" s="477"/>
      <c r="FMB475" s="477"/>
      <c r="FME475" s="477"/>
      <c r="FMJ475" s="477"/>
      <c r="FMM475" s="477"/>
      <c r="FMR475" s="477"/>
      <c r="FMU475" s="477"/>
      <c r="FMZ475" s="477"/>
      <c r="FNC475" s="477"/>
      <c r="FNH475" s="477"/>
      <c r="FNK475" s="477"/>
      <c r="FNP475" s="477"/>
      <c r="FNS475" s="477"/>
      <c r="FNX475" s="477"/>
      <c r="FOA475" s="477"/>
      <c r="FOF475" s="477"/>
      <c r="FOI475" s="477"/>
      <c r="FON475" s="477"/>
      <c r="FOQ475" s="477"/>
      <c r="FOV475" s="477"/>
      <c r="FOY475" s="477"/>
      <c r="FPD475" s="477"/>
      <c r="FPG475" s="477"/>
      <c r="FPL475" s="477"/>
      <c r="FPO475" s="477"/>
      <c r="FPT475" s="477"/>
      <c r="FPW475" s="477"/>
      <c r="FQB475" s="477"/>
      <c r="FQE475" s="477"/>
      <c r="FQJ475" s="477"/>
      <c r="FQM475" s="477"/>
      <c r="FQR475" s="477"/>
      <c r="FQU475" s="477"/>
      <c r="FQZ475" s="477"/>
      <c r="FRC475" s="477"/>
      <c r="FRH475" s="477"/>
      <c r="FRK475" s="477"/>
      <c r="FRP475" s="477"/>
      <c r="FRS475" s="477"/>
      <c r="FRX475" s="477"/>
      <c r="FSA475" s="477"/>
      <c r="FSF475" s="477"/>
      <c r="FSI475" s="477"/>
      <c r="FSN475" s="477"/>
      <c r="FSQ475" s="477"/>
      <c r="FSV475" s="477"/>
      <c r="FSY475" s="477"/>
      <c r="FTD475" s="477"/>
      <c r="FTG475" s="477"/>
      <c r="FTL475" s="477"/>
      <c r="FTO475" s="477"/>
      <c r="FTT475" s="477"/>
      <c r="FTW475" s="477"/>
      <c r="FUB475" s="477"/>
      <c r="FUE475" s="477"/>
      <c r="FUJ475" s="477"/>
      <c r="FUM475" s="477"/>
      <c r="FUR475" s="477"/>
      <c r="FUU475" s="477"/>
      <c r="FUZ475" s="477"/>
      <c r="FVC475" s="477"/>
      <c r="FVH475" s="477"/>
      <c r="FVK475" s="477"/>
      <c r="FVP475" s="477"/>
      <c r="FVS475" s="477"/>
      <c r="FVX475" s="477"/>
      <c r="FWA475" s="477"/>
      <c r="FWF475" s="477"/>
      <c r="FWI475" s="477"/>
      <c r="FWN475" s="477"/>
      <c r="FWQ475" s="477"/>
      <c r="FWV475" s="477"/>
      <c r="FWY475" s="477"/>
      <c r="FXD475" s="477"/>
      <c r="FXG475" s="477"/>
      <c r="FXL475" s="477"/>
      <c r="FXO475" s="477"/>
      <c r="FXT475" s="477"/>
      <c r="FXW475" s="477"/>
      <c r="FYB475" s="477"/>
      <c r="FYE475" s="477"/>
      <c r="FYJ475" s="477"/>
      <c r="FYM475" s="477"/>
      <c r="FYR475" s="477"/>
      <c r="FYU475" s="477"/>
      <c r="FYZ475" s="477"/>
      <c r="FZC475" s="477"/>
      <c r="FZH475" s="477"/>
      <c r="FZK475" s="477"/>
      <c r="FZP475" s="477"/>
      <c r="FZS475" s="477"/>
      <c r="FZX475" s="477"/>
      <c r="GAA475" s="477"/>
      <c r="GAF475" s="477"/>
      <c r="GAI475" s="477"/>
      <c r="GAN475" s="477"/>
      <c r="GAQ475" s="477"/>
      <c r="GAV475" s="477"/>
      <c r="GAY475" s="477"/>
      <c r="GBD475" s="477"/>
      <c r="GBG475" s="477"/>
      <c r="GBL475" s="477"/>
      <c r="GBO475" s="477"/>
      <c r="GBT475" s="477"/>
      <c r="GBW475" s="477"/>
      <c r="GCB475" s="477"/>
      <c r="GCE475" s="477"/>
      <c r="GCJ475" s="477"/>
      <c r="GCM475" s="477"/>
      <c r="GCR475" s="477"/>
      <c r="GCU475" s="477"/>
      <c r="GCZ475" s="477"/>
      <c r="GDC475" s="477"/>
      <c r="GDH475" s="477"/>
      <c r="GDK475" s="477"/>
      <c r="GDP475" s="477"/>
      <c r="GDS475" s="477"/>
      <c r="GDX475" s="477"/>
      <c r="GEA475" s="477"/>
      <c r="GEF475" s="477"/>
      <c r="GEI475" s="477"/>
      <c r="GEN475" s="477"/>
      <c r="GEQ475" s="477"/>
      <c r="GEV475" s="477"/>
      <c r="GEY475" s="477"/>
      <c r="GFD475" s="477"/>
      <c r="GFG475" s="477"/>
      <c r="GFL475" s="477"/>
      <c r="GFO475" s="477"/>
      <c r="GFT475" s="477"/>
      <c r="GFW475" s="477"/>
      <c r="GGB475" s="477"/>
      <c r="GGE475" s="477"/>
      <c r="GGJ475" s="477"/>
      <c r="GGM475" s="477"/>
      <c r="GGR475" s="477"/>
      <c r="GGU475" s="477"/>
      <c r="GGZ475" s="477"/>
      <c r="GHC475" s="477"/>
      <c r="GHH475" s="477"/>
      <c r="GHK475" s="477"/>
      <c r="GHP475" s="477"/>
      <c r="GHS475" s="477"/>
      <c r="GHX475" s="477"/>
      <c r="GIA475" s="477"/>
      <c r="GIF475" s="477"/>
      <c r="GII475" s="477"/>
      <c r="GIN475" s="477"/>
      <c r="GIQ475" s="477"/>
      <c r="GIV475" s="477"/>
      <c r="GIY475" s="477"/>
      <c r="GJD475" s="477"/>
      <c r="GJG475" s="477"/>
      <c r="GJL475" s="477"/>
      <c r="GJO475" s="477"/>
      <c r="GJT475" s="477"/>
      <c r="GJW475" s="477"/>
      <c r="GKB475" s="477"/>
      <c r="GKE475" s="477"/>
      <c r="GKJ475" s="477"/>
      <c r="GKM475" s="477"/>
      <c r="GKR475" s="477"/>
      <c r="GKU475" s="477"/>
      <c r="GKZ475" s="477"/>
      <c r="GLC475" s="477"/>
      <c r="GLH475" s="477"/>
      <c r="GLK475" s="477"/>
      <c r="GLP475" s="477"/>
      <c r="GLS475" s="477"/>
      <c r="GLX475" s="477"/>
      <c r="GMA475" s="477"/>
      <c r="GMF475" s="477"/>
      <c r="GMI475" s="477"/>
      <c r="GMN475" s="477"/>
      <c r="GMQ475" s="477"/>
      <c r="GMV475" s="477"/>
      <c r="GMY475" s="477"/>
      <c r="GND475" s="477"/>
      <c r="GNG475" s="477"/>
      <c r="GNL475" s="477"/>
      <c r="GNO475" s="477"/>
      <c r="GNT475" s="477"/>
      <c r="GNW475" s="477"/>
      <c r="GOB475" s="477"/>
      <c r="GOE475" s="477"/>
      <c r="GOJ475" s="477"/>
      <c r="GOM475" s="477"/>
      <c r="GOR475" s="477"/>
      <c r="GOU475" s="477"/>
      <c r="GOZ475" s="477"/>
      <c r="GPC475" s="477"/>
      <c r="GPH475" s="477"/>
      <c r="GPK475" s="477"/>
      <c r="GPP475" s="477"/>
      <c r="GPS475" s="477"/>
      <c r="GPX475" s="477"/>
      <c r="GQA475" s="477"/>
      <c r="GQF475" s="477"/>
      <c r="GQI475" s="477"/>
      <c r="GQN475" s="477"/>
      <c r="GQQ475" s="477"/>
      <c r="GQV475" s="477"/>
      <c r="GQY475" s="477"/>
      <c r="GRD475" s="477"/>
      <c r="GRG475" s="477"/>
      <c r="GRL475" s="477"/>
      <c r="GRO475" s="477"/>
      <c r="GRT475" s="477"/>
      <c r="GRW475" s="477"/>
      <c r="GSB475" s="477"/>
      <c r="GSE475" s="477"/>
      <c r="GSJ475" s="477"/>
      <c r="GSM475" s="477"/>
      <c r="GSR475" s="477"/>
      <c r="GSU475" s="477"/>
      <c r="GSZ475" s="477"/>
      <c r="GTC475" s="477"/>
      <c r="GTH475" s="477"/>
      <c r="GTK475" s="477"/>
      <c r="GTP475" s="477"/>
      <c r="GTS475" s="477"/>
      <c r="GTX475" s="477"/>
      <c r="GUA475" s="477"/>
      <c r="GUF475" s="477"/>
      <c r="GUI475" s="477"/>
      <c r="GUN475" s="477"/>
      <c r="GUQ475" s="477"/>
      <c r="GUV475" s="477"/>
      <c r="GUY475" s="477"/>
      <c r="GVD475" s="477"/>
      <c r="GVG475" s="477"/>
      <c r="GVL475" s="477"/>
      <c r="GVO475" s="477"/>
      <c r="GVT475" s="477"/>
      <c r="GVW475" s="477"/>
      <c r="GWB475" s="477"/>
      <c r="GWE475" s="477"/>
      <c r="GWJ475" s="477"/>
      <c r="GWM475" s="477"/>
      <c r="GWR475" s="477"/>
      <c r="GWU475" s="477"/>
      <c r="GWZ475" s="477"/>
      <c r="GXC475" s="477"/>
      <c r="GXH475" s="477"/>
      <c r="GXK475" s="477"/>
      <c r="GXP475" s="477"/>
      <c r="GXS475" s="477"/>
      <c r="GXX475" s="477"/>
      <c r="GYA475" s="477"/>
      <c r="GYF475" s="477"/>
      <c r="GYI475" s="477"/>
      <c r="GYN475" s="477"/>
      <c r="GYQ475" s="477"/>
      <c r="GYV475" s="477"/>
      <c r="GYY475" s="477"/>
      <c r="GZD475" s="477"/>
      <c r="GZG475" s="477"/>
      <c r="GZL475" s="477"/>
      <c r="GZO475" s="477"/>
      <c r="GZT475" s="477"/>
      <c r="GZW475" s="477"/>
      <c r="HAB475" s="477"/>
      <c r="HAE475" s="477"/>
      <c r="HAJ475" s="477"/>
      <c r="HAM475" s="477"/>
      <c r="HAR475" s="477"/>
      <c r="HAU475" s="477"/>
      <c r="HAZ475" s="477"/>
      <c r="HBC475" s="477"/>
      <c r="HBH475" s="477"/>
      <c r="HBK475" s="477"/>
      <c r="HBP475" s="477"/>
      <c r="HBS475" s="477"/>
      <c r="HBX475" s="477"/>
      <c r="HCA475" s="477"/>
      <c r="HCF475" s="477"/>
      <c r="HCI475" s="477"/>
      <c r="HCN475" s="477"/>
      <c r="HCQ475" s="477"/>
      <c r="HCV475" s="477"/>
      <c r="HCY475" s="477"/>
      <c r="HDD475" s="477"/>
      <c r="HDG475" s="477"/>
      <c r="HDL475" s="477"/>
      <c r="HDO475" s="477"/>
      <c r="HDT475" s="477"/>
      <c r="HDW475" s="477"/>
      <c r="HEB475" s="477"/>
      <c r="HEE475" s="477"/>
      <c r="HEJ475" s="477"/>
      <c r="HEM475" s="477"/>
      <c r="HER475" s="477"/>
      <c r="HEU475" s="477"/>
      <c r="HEZ475" s="477"/>
      <c r="HFC475" s="477"/>
      <c r="HFH475" s="477"/>
      <c r="HFK475" s="477"/>
      <c r="HFP475" s="477"/>
      <c r="HFS475" s="477"/>
      <c r="HFX475" s="477"/>
      <c r="HGA475" s="477"/>
      <c r="HGF475" s="477"/>
      <c r="HGI475" s="477"/>
      <c r="HGN475" s="477"/>
      <c r="HGQ475" s="477"/>
      <c r="HGV475" s="477"/>
      <c r="HGY475" s="477"/>
      <c r="HHD475" s="477"/>
      <c r="HHG475" s="477"/>
      <c r="HHL475" s="477"/>
      <c r="HHO475" s="477"/>
      <c r="HHT475" s="477"/>
      <c r="HHW475" s="477"/>
      <c r="HIB475" s="477"/>
      <c r="HIE475" s="477"/>
      <c r="HIJ475" s="477"/>
      <c r="HIM475" s="477"/>
      <c r="HIR475" s="477"/>
      <c r="HIU475" s="477"/>
      <c r="HIZ475" s="477"/>
      <c r="HJC475" s="477"/>
      <c r="HJH475" s="477"/>
      <c r="HJK475" s="477"/>
      <c r="HJP475" s="477"/>
      <c r="HJS475" s="477"/>
      <c r="HJX475" s="477"/>
      <c r="HKA475" s="477"/>
      <c r="HKF475" s="477"/>
      <c r="HKI475" s="477"/>
      <c r="HKN475" s="477"/>
      <c r="HKQ475" s="477"/>
      <c r="HKV475" s="477"/>
      <c r="HKY475" s="477"/>
      <c r="HLD475" s="477"/>
      <c r="HLG475" s="477"/>
      <c r="HLL475" s="477"/>
      <c r="HLO475" s="477"/>
      <c r="HLT475" s="477"/>
      <c r="HLW475" s="477"/>
      <c r="HMB475" s="477"/>
      <c r="HME475" s="477"/>
      <c r="HMJ475" s="477"/>
      <c r="HMM475" s="477"/>
      <c r="HMR475" s="477"/>
      <c r="HMU475" s="477"/>
      <c r="HMZ475" s="477"/>
      <c r="HNC475" s="477"/>
      <c r="HNH475" s="477"/>
      <c r="HNK475" s="477"/>
      <c r="HNP475" s="477"/>
      <c r="HNS475" s="477"/>
      <c r="HNX475" s="477"/>
      <c r="HOA475" s="477"/>
      <c r="HOF475" s="477"/>
      <c r="HOI475" s="477"/>
      <c r="HON475" s="477"/>
      <c r="HOQ475" s="477"/>
      <c r="HOV475" s="477"/>
      <c r="HOY475" s="477"/>
      <c r="HPD475" s="477"/>
      <c r="HPG475" s="477"/>
      <c r="HPL475" s="477"/>
      <c r="HPO475" s="477"/>
      <c r="HPT475" s="477"/>
      <c r="HPW475" s="477"/>
      <c r="HQB475" s="477"/>
      <c r="HQE475" s="477"/>
      <c r="HQJ475" s="477"/>
      <c r="HQM475" s="477"/>
      <c r="HQR475" s="477"/>
      <c r="HQU475" s="477"/>
      <c r="HQZ475" s="477"/>
      <c r="HRC475" s="477"/>
      <c r="HRH475" s="477"/>
      <c r="HRK475" s="477"/>
      <c r="HRP475" s="477"/>
      <c r="HRS475" s="477"/>
      <c r="HRX475" s="477"/>
      <c r="HSA475" s="477"/>
      <c r="HSF475" s="477"/>
      <c r="HSI475" s="477"/>
      <c r="HSN475" s="477"/>
      <c r="HSQ475" s="477"/>
      <c r="HSV475" s="477"/>
      <c r="HSY475" s="477"/>
      <c r="HTD475" s="477"/>
      <c r="HTG475" s="477"/>
      <c r="HTL475" s="477"/>
      <c r="HTO475" s="477"/>
      <c r="HTT475" s="477"/>
      <c r="HTW475" s="477"/>
      <c r="HUB475" s="477"/>
      <c r="HUE475" s="477"/>
      <c r="HUJ475" s="477"/>
      <c r="HUM475" s="477"/>
      <c r="HUR475" s="477"/>
      <c r="HUU475" s="477"/>
      <c r="HUZ475" s="477"/>
      <c r="HVC475" s="477"/>
      <c r="HVH475" s="477"/>
      <c r="HVK475" s="477"/>
      <c r="HVP475" s="477"/>
      <c r="HVS475" s="477"/>
      <c r="HVX475" s="477"/>
      <c r="HWA475" s="477"/>
      <c r="HWF475" s="477"/>
      <c r="HWI475" s="477"/>
      <c r="HWN475" s="477"/>
      <c r="HWQ475" s="477"/>
      <c r="HWV475" s="477"/>
      <c r="HWY475" s="477"/>
      <c r="HXD475" s="477"/>
      <c r="HXG475" s="477"/>
      <c r="HXL475" s="477"/>
      <c r="HXO475" s="477"/>
      <c r="HXT475" s="477"/>
      <c r="HXW475" s="477"/>
      <c r="HYB475" s="477"/>
      <c r="HYE475" s="477"/>
      <c r="HYJ475" s="477"/>
      <c r="HYM475" s="477"/>
      <c r="HYR475" s="477"/>
      <c r="HYU475" s="477"/>
      <c r="HYZ475" s="477"/>
      <c r="HZC475" s="477"/>
      <c r="HZH475" s="477"/>
      <c r="HZK475" s="477"/>
      <c r="HZP475" s="477"/>
      <c r="HZS475" s="477"/>
      <c r="HZX475" s="477"/>
      <c r="IAA475" s="477"/>
      <c r="IAF475" s="477"/>
      <c r="IAI475" s="477"/>
      <c r="IAN475" s="477"/>
      <c r="IAQ475" s="477"/>
      <c r="IAV475" s="477"/>
      <c r="IAY475" s="477"/>
      <c r="IBD475" s="477"/>
      <c r="IBG475" s="477"/>
      <c r="IBL475" s="477"/>
      <c r="IBO475" s="477"/>
      <c r="IBT475" s="477"/>
      <c r="IBW475" s="477"/>
      <c r="ICB475" s="477"/>
      <c r="ICE475" s="477"/>
      <c r="ICJ475" s="477"/>
      <c r="ICM475" s="477"/>
      <c r="ICR475" s="477"/>
      <c r="ICU475" s="477"/>
      <c r="ICZ475" s="477"/>
      <c r="IDC475" s="477"/>
      <c r="IDH475" s="477"/>
      <c r="IDK475" s="477"/>
      <c r="IDP475" s="477"/>
      <c r="IDS475" s="477"/>
      <c r="IDX475" s="477"/>
      <c r="IEA475" s="477"/>
      <c r="IEF475" s="477"/>
      <c r="IEI475" s="477"/>
      <c r="IEN475" s="477"/>
      <c r="IEQ475" s="477"/>
      <c r="IEV475" s="477"/>
      <c r="IEY475" s="477"/>
      <c r="IFD475" s="477"/>
      <c r="IFG475" s="477"/>
      <c r="IFL475" s="477"/>
      <c r="IFO475" s="477"/>
      <c r="IFT475" s="477"/>
      <c r="IFW475" s="477"/>
      <c r="IGB475" s="477"/>
      <c r="IGE475" s="477"/>
      <c r="IGJ475" s="477"/>
      <c r="IGM475" s="477"/>
      <c r="IGR475" s="477"/>
      <c r="IGU475" s="477"/>
      <c r="IGZ475" s="477"/>
      <c r="IHC475" s="477"/>
      <c r="IHH475" s="477"/>
      <c r="IHK475" s="477"/>
      <c r="IHP475" s="477"/>
      <c r="IHS475" s="477"/>
      <c r="IHX475" s="477"/>
      <c r="IIA475" s="477"/>
      <c r="IIF475" s="477"/>
      <c r="III475" s="477"/>
      <c r="IIN475" s="477"/>
      <c r="IIQ475" s="477"/>
      <c r="IIV475" s="477"/>
      <c r="IIY475" s="477"/>
      <c r="IJD475" s="477"/>
      <c r="IJG475" s="477"/>
      <c r="IJL475" s="477"/>
      <c r="IJO475" s="477"/>
      <c r="IJT475" s="477"/>
      <c r="IJW475" s="477"/>
      <c r="IKB475" s="477"/>
      <c r="IKE475" s="477"/>
      <c r="IKJ475" s="477"/>
      <c r="IKM475" s="477"/>
      <c r="IKR475" s="477"/>
      <c r="IKU475" s="477"/>
      <c r="IKZ475" s="477"/>
      <c r="ILC475" s="477"/>
      <c r="ILH475" s="477"/>
      <c r="ILK475" s="477"/>
      <c r="ILP475" s="477"/>
      <c r="ILS475" s="477"/>
      <c r="ILX475" s="477"/>
      <c r="IMA475" s="477"/>
      <c r="IMF475" s="477"/>
      <c r="IMI475" s="477"/>
      <c r="IMN475" s="477"/>
      <c r="IMQ475" s="477"/>
      <c r="IMV475" s="477"/>
      <c r="IMY475" s="477"/>
      <c r="IND475" s="477"/>
      <c r="ING475" s="477"/>
      <c r="INL475" s="477"/>
      <c r="INO475" s="477"/>
      <c r="INT475" s="477"/>
      <c r="INW475" s="477"/>
      <c r="IOB475" s="477"/>
      <c r="IOE475" s="477"/>
      <c r="IOJ475" s="477"/>
      <c r="IOM475" s="477"/>
      <c r="IOR475" s="477"/>
      <c r="IOU475" s="477"/>
      <c r="IOZ475" s="477"/>
      <c r="IPC475" s="477"/>
      <c r="IPH475" s="477"/>
      <c r="IPK475" s="477"/>
      <c r="IPP475" s="477"/>
      <c r="IPS475" s="477"/>
      <c r="IPX475" s="477"/>
      <c r="IQA475" s="477"/>
      <c r="IQF475" s="477"/>
      <c r="IQI475" s="477"/>
      <c r="IQN475" s="477"/>
      <c r="IQQ475" s="477"/>
      <c r="IQV475" s="477"/>
      <c r="IQY475" s="477"/>
      <c r="IRD475" s="477"/>
      <c r="IRG475" s="477"/>
      <c r="IRL475" s="477"/>
      <c r="IRO475" s="477"/>
      <c r="IRT475" s="477"/>
      <c r="IRW475" s="477"/>
      <c r="ISB475" s="477"/>
      <c r="ISE475" s="477"/>
      <c r="ISJ475" s="477"/>
      <c r="ISM475" s="477"/>
      <c r="ISR475" s="477"/>
      <c r="ISU475" s="477"/>
      <c r="ISZ475" s="477"/>
      <c r="ITC475" s="477"/>
      <c r="ITH475" s="477"/>
      <c r="ITK475" s="477"/>
      <c r="ITP475" s="477"/>
      <c r="ITS475" s="477"/>
      <c r="ITX475" s="477"/>
      <c r="IUA475" s="477"/>
      <c r="IUF475" s="477"/>
      <c r="IUI475" s="477"/>
      <c r="IUN475" s="477"/>
      <c r="IUQ475" s="477"/>
      <c r="IUV475" s="477"/>
      <c r="IUY475" s="477"/>
      <c r="IVD475" s="477"/>
      <c r="IVG475" s="477"/>
      <c r="IVL475" s="477"/>
      <c r="IVO475" s="477"/>
      <c r="IVT475" s="477"/>
      <c r="IVW475" s="477"/>
      <c r="IWB475" s="477"/>
      <c r="IWE475" s="477"/>
      <c r="IWJ475" s="477"/>
      <c r="IWM475" s="477"/>
      <c r="IWR475" s="477"/>
      <c r="IWU475" s="477"/>
      <c r="IWZ475" s="477"/>
      <c r="IXC475" s="477"/>
      <c r="IXH475" s="477"/>
      <c r="IXK475" s="477"/>
      <c r="IXP475" s="477"/>
      <c r="IXS475" s="477"/>
      <c r="IXX475" s="477"/>
      <c r="IYA475" s="477"/>
      <c r="IYF475" s="477"/>
      <c r="IYI475" s="477"/>
      <c r="IYN475" s="477"/>
      <c r="IYQ475" s="477"/>
      <c r="IYV475" s="477"/>
      <c r="IYY475" s="477"/>
      <c r="IZD475" s="477"/>
      <c r="IZG475" s="477"/>
      <c r="IZL475" s="477"/>
      <c r="IZO475" s="477"/>
      <c r="IZT475" s="477"/>
      <c r="IZW475" s="477"/>
      <c r="JAB475" s="477"/>
      <c r="JAE475" s="477"/>
      <c r="JAJ475" s="477"/>
      <c r="JAM475" s="477"/>
      <c r="JAR475" s="477"/>
      <c r="JAU475" s="477"/>
      <c r="JAZ475" s="477"/>
      <c r="JBC475" s="477"/>
      <c r="JBH475" s="477"/>
      <c r="JBK475" s="477"/>
      <c r="JBP475" s="477"/>
      <c r="JBS475" s="477"/>
      <c r="JBX475" s="477"/>
      <c r="JCA475" s="477"/>
      <c r="JCF475" s="477"/>
      <c r="JCI475" s="477"/>
      <c r="JCN475" s="477"/>
      <c r="JCQ475" s="477"/>
      <c r="JCV475" s="477"/>
      <c r="JCY475" s="477"/>
      <c r="JDD475" s="477"/>
      <c r="JDG475" s="477"/>
      <c r="JDL475" s="477"/>
      <c r="JDO475" s="477"/>
      <c r="JDT475" s="477"/>
      <c r="JDW475" s="477"/>
      <c r="JEB475" s="477"/>
      <c r="JEE475" s="477"/>
      <c r="JEJ475" s="477"/>
      <c r="JEM475" s="477"/>
      <c r="JER475" s="477"/>
      <c r="JEU475" s="477"/>
      <c r="JEZ475" s="477"/>
      <c r="JFC475" s="477"/>
      <c r="JFH475" s="477"/>
      <c r="JFK475" s="477"/>
      <c r="JFP475" s="477"/>
      <c r="JFS475" s="477"/>
      <c r="JFX475" s="477"/>
      <c r="JGA475" s="477"/>
      <c r="JGF475" s="477"/>
      <c r="JGI475" s="477"/>
      <c r="JGN475" s="477"/>
      <c r="JGQ475" s="477"/>
      <c r="JGV475" s="477"/>
      <c r="JGY475" s="477"/>
      <c r="JHD475" s="477"/>
      <c r="JHG475" s="477"/>
      <c r="JHL475" s="477"/>
      <c r="JHO475" s="477"/>
      <c r="JHT475" s="477"/>
      <c r="JHW475" s="477"/>
      <c r="JIB475" s="477"/>
      <c r="JIE475" s="477"/>
      <c r="JIJ475" s="477"/>
      <c r="JIM475" s="477"/>
      <c r="JIR475" s="477"/>
      <c r="JIU475" s="477"/>
      <c r="JIZ475" s="477"/>
      <c r="JJC475" s="477"/>
      <c r="JJH475" s="477"/>
      <c r="JJK475" s="477"/>
      <c r="JJP475" s="477"/>
      <c r="JJS475" s="477"/>
      <c r="JJX475" s="477"/>
      <c r="JKA475" s="477"/>
      <c r="JKF475" s="477"/>
      <c r="JKI475" s="477"/>
      <c r="JKN475" s="477"/>
      <c r="JKQ475" s="477"/>
      <c r="JKV475" s="477"/>
      <c r="JKY475" s="477"/>
      <c r="JLD475" s="477"/>
      <c r="JLG475" s="477"/>
      <c r="JLL475" s="477"/>
      <c r="JLO475" s="477"/>
      <c r="JLT475" s="477"/>
      <c r="JLW475" s="477"/>
      <c r="JMB475" s="477"/>
      <c r="JME475" s="477"/>
      <c r="JMJ475" s="477"/>
      <c r="JMM475" s="477"/>
      <c r="JMR475" s="477"/>
      <c r="JMU475" s="477"/>
      <c r="JMZ475" s="477"/>
      <c r="JNC475" s="477"/>
      <c r="JNH475" s="477"/>
      <c r="JNK475" s="477"/>
      <c r="JNP475" s="477"/>
      <c r="JNS475" s="477"/>
      <c r="JNX475" s="477"/>
      <c r="JOA475" s="477"/>
      <c r="JOF475" s="477"/>
      <c r="JOI475" s="477"/>
      <c r="JON475" s="477"/>
      <c r="JOQ475" s="477"/>
      <c r="JOV475" s="477"/>
      <c r="JOY475" s="477"/>
      <c r="JPD475" s="477"/>
      <c r="JPG475" s="477"/>
      <c r="JPL475" s="477"/>
      <c r="JPO475" s="477"/>
      <c r="JPT475" s="477"/>
      <c r="JPW475" s="477"/>
      <c r="JQB475" s="477"/>
      <c r="JQE475" s="477"/>
      <c r="JQJ475" s="477"/>
      <c r="JQM475" s="477"/>
      <c r="JQR475" s="477"/>
      <c r="JQU475" s="477"/>
      <c r="JQZ475" s="477"/>
      <c r="JRC475" s="477"/>
      <c r="JRH475" s="477"/>
      <c r="JRK475" s="477"/>
      <c r="JRP475" s="477"/>
      <c r="JRS475" s="477"/>
      <c r="JRX475" s="477"/>
      <c r="JSA475" s="477"/>
      <c r="JSF475" s="477"/>
      <c r="JSI475" s="477"/>
      <c r="JSN475" s="477"/>
      <c r="JSQ475" s="477"/>
      <c r="JSV475" s="477"/>
      <c r="JSY475" s="477"/>
      <c r="JTD475" s="477"/>
      <c r="JTG475" s="477"/>
      <c r="JTL475" s="477"/>
      <c r="JTO475" s="477"/>
      <c r="JTT475" s="477"/>
      <c r="JTW475" s="477"/>
      <c r="JUB475" s="477"/>
      <c r="JUE475" s="477"/>
      <c r="JUJ475" s="477"/>
      <c r="JUM475" s="477"/>
      <c r="JUR475" s="477"/>
      <c r="JUU475" s="477"/>
      <c r="JUZ475" s="477"/>
      <c r="JVC475" s="477"/>
      <c r="JVH475" s="477"/>
      <c r="JVK475" s="477"/>
      <c r="JVP475" s="477"/>
      <c r="JVS475" s="477"/>
      <c r="JVX475" s="477"/>
      <c r="JWA475" s="477"/>
      <c r="JWF475" s="477"/>
      <c r="JWI475" s="477"/>
      <c r="JWN475" s="477"/>
      <c r="JWQ475" s="477"/>
      <c r="JWV475" s="477"/>
      <c r="JWY475" s="477"/>
      <c r="JXD475" s="477"/>
      <c r="JXG475" s="477"/>
      <c r="JXL475" s="477"/>
      <c r="JXO475" s="477"/>
      <c r="JXT475" s="477"/>
      <c r="JXW475" s="477"/>
      <c r="JYB475" s="477"/>
      <c r="JYE475" s="477"/>
      <c r="JYJ475" s="477"/>
      <c r="JYM475" s="477"/>
      <c r="JYR475" s="477"/>
      <c r="JYU475" s="477"/>
      <c r="JYZ475" s="477"/>
      <c r="JZC475" s="477"/>
      <c r="JZH475" s="477"/>
      <c r="JZK475" s="477"/>
      <c r="JZP475" s="477"/>
      <c r="JZS475" s="477"/>
      <c r="JZX475" s="477"/>
      <c r="KAA475" s="477"/>
      <c r="KAF475" s="477"/>
      <c r="KAI475" s="477"/>
      <c r="KAN475" s="477"/>
      <c r="KAQ475" s="477"/>
      <c r="KAV475" s="477"/>
      <c r="KAY475" s="477"/>
      <c r="KBD475" s="477"/>
      <c r="KBG475" s="477"/>
      <c r="KBL475" s="477"/>
      <c r="KBO475" s="477"/>
      <c r="KBT475" s="477"/>
      <c r="KBW475" s="477"/>
      <c r="KCB475" s="477"/>
      <c r="KCE475" s="477"/>
      <c r="KCJ475" s="477"/>
      <c r="KCM475" s="477"/>
      <c r="KCR475" s="477"/>
      <c r="KCU475" s="477"/>
      <c r="KCZ475" s="477"/>
      <c r="KDC475" s="477"/>
      <c r="KDH475" s="477"/>
      <c r="KDK475" s="477"/>
      <c r="KDP475" s="477"/>
      <c r="KDS475" s="477"/>
      <c r="KDX475" s="477"/>
      <c r="KEA475" s="477"/>
      <c r="KEF475" s="477"/>
      <c r="KEI475" s="477"/>
      <c r="KEN475" s="477"/>
      <c r="KEQ475" s="477"/>
      <c r="KEV475" s="477"/>
      <c r="KEY475" s="477"/>
      <c r="KFD475" s="477"/>
      <c r="KFG475" s="477"/>
      <c r="KFL475" s="477"/>
      <c r="KFO475" s="477"/>
      <c r="KFT475" s="477"/>
      <c r="KFW475" s="477"/>
      <c r="KGB475" s="477"/>
      <c r="KGE475" s="477"/>
      <c r="KGJ475" s="477"/>
      <c r="KGM475" s="477"/>
      <c r="KGR475" s="477"/>
      <c r="KGU475" s="477"/>
      <c r="KGZ475" s="477"/>
      <c r="KHC475" s="477"/>
      <c r="KHH475" s="477"/>
      <c r="KHK475" s="477"/>
      <c r="KHP475" s="477"/>
      <c r="KHS475" s="477"/>
      <c r="KHX475" s="477"/>
      <c r="KIA475" s="477"/>
      <c r="KIF475" s="477"/>
      <c r="KII475" s="477"/>
      <c r="KIN475" s="477"/>
      <c r="KIQ475" s="477"/>
      <c r="KIV475" s="477"/>
      <c r="KIY475" s="477"/>
      <c r="KJD475" s="477"/>
      <c r="KJG475" s="477"/>
      <c r="KJL475" s="477"/>
      <c r="KJO475" s="477"/>
      <c r="KJT475" s="477"/>
      <c r="KJW475" s="477"/>
      <c r="KKB475" s="477"/>
      <c r="KKE475" s="477"/>
      <c r="KKJ475" s="477"/>
      <c r="KKM475" s="477"/>
      <c r="KKR475" s="477"/>
      <c r="KKU475" s="477"/>
      <c r="KKZ475" s="477"/>
      <c r="KLC475" s="477"/>
      <c r="KLH475" s="477"/>
      <c r="KLK475" s="477"/>
      <c r="KLP475" s="477"/>
      <c r="KLS475" s="477"/>
      <c r="KLX475" s="477"/>
      <c r="KMA475" s="477"/>
      <c r="KMF475" s="477"/>
      <c r="KMI475" s="477"/>
      <c r="KMN475" s="477"/>
      <c r="KMQ475" s="477"/>
      <c r="KMV475" s="477"/>
      <c r="KMY475" s="477"/>
      <c r="KND475" s="477"/>
      <c r="KNG475" s="477"/>
      <c r="KNL475" s="477"/>
      <c r="KNO475" s="477"/>
      <c r="KNT475" s="477"/>
      <c r="KNW475" s="477"/>
      <c r="KOB475" s="477"/>
      <c r="KOE475" s="477"/>
      <c r="KOJ475" s="477"/>
      <c r="KOM475" s="477"/>
      <c r="KOR475" s="477"/>
      <c r="KOU475" s="477"/>
      <c r="KOZ475" s="477"/>
      <c r="KPC475" s="477"/>
      <c r="KPH475" s="477"/>
      <c r="KPK475" s="477"/>
      <c r="KPP475" s="477"/>
      <c r="KPS475" s="477"/>
      <c r="KPX475" s="477"/>
      <c r="KQA475" s="477"/>
      <c r="KQF475" s="477"/>
      <c r="KQI475" s="477"/>
      <c r="KQN475" s="477"/>
      <c r="KQQ475" s="477"/>
      <c r="KQV475" s="477"/>
      <c r="KQY475" s="477"/>
      <c r="KRD475" s="477"/>
      <c r="KRG475" s="477"/>
      <c r="KRL475" s="477"/>
      <c r="KRO475" s="477"/>
      <c r="KRT475" s="477"/>
      <c r="KRW475" s="477"/>
      <c r="KSB475" s="477"/>
      <c r="KSE475" s="477"/>
      <c r="KSJ475" s="477"/>
      <c r="KSM475" s="477"/>
      <c r="KSR475" s="477"/>
      <c r="KSU475" s="477"/>
      <c r="KSZ475" s="477"/>
      <c r="KTC475" s="477"/>
      <c r="KTH475" s="477"/>
      <c r="KTK475" s="477"/>
      <c r="KTP475" s="477"/>
      <c r="KTS475" s="477"/>
      <c r="KTX475" s="477"/>
      <c r="KUA475" s="477"/>
      <c r="KUF475" s="477"/>
      <c r="KUI475" s="477"/>
      <c r="KUN475" s="477"/>
      <c r="KUQ475" s="477"/>
      <c r="KUV475" s="477"/>
      <c r="KUY475" s="477"/>
      <c r="KVD475" s="477"/>
      <c r="KVG475" s="477"/>
      <c r="KVL475" s="477"/>
      <c r="KVO475" s="477"/>
      <c r="KVT475" s="477"/>
      <c r="KVW475" s="477"/>
      <c r="KWB475" s="477"/>
      <c r="KWE475" s="477"/>
      <c r="KWJ475" s="477"/>
      <c r="KWM475" s="477"/>
      <c r="KWR475" s="477"/>
      <c r="KWU475" s="477"/>
      <c r="KWZ475" s="477"/>
      <c r="KXC475" s="477"/>
      <c r="KXH475" s="477"/>
      <c r="KXK475" s="477"/>
      <c r="KXP475" s="477"/>
      <c r="KXS475" s="477"/>
      <c r="KXX475" s="477"/>
      <c r="KYA475" s="477"/>
      <c r="KYF475" s="477"/>
      <c r="KYI475" s="477"/>
      <c r="KYN475" s="477"/>
      <c r="KYQ475" s="477"/>
      <c r="KYV475" s="477"/>
      <c r="KYY475" s="477"/>
      <c r="KZD475" s="477"/>
      <c r="KZG475" s="477"/>
      <c r="KZL475" s="477"/>
      <c r="KZO475" s="477"/>
      <c r="KZT475" s="477"/>
      <c r="KZW475" s="477"/>
      <c r="LAB475" s="477"/>
      <c r="LAE475" s="477"/>
      <c r="LAJ475" s="477"/>
      <c r="LAM475" s="477"/>
      <c r="LAR475" s="477"/>
      <c r="LAU475" s="477"/>
      <c r="LAZ475" s="477"/>
      <c r="LBC475" s="477"/>
      <c r="LBH475" s="477"/>
      <c r="LBK475" s="477"/>
      <c r="LBP475" s="477"/>
      <c r="LBS475" s="477"/>
      <c r="LBX475" s="477"/>
      <c r="LCA475" s="477"/>
      <c r="LCF475" s="477"/>
      <c r="LCI475" s="477"/>
      <c r="LCN475" s="477"/>
      <c r="LCQ475" s="477"/>
      <c r="LCV475" s="477"/>
      <c r="LCY475" s="477"/>
      <c r="LDD475" s="477"/>
      <c r="LDG475" s="477"/>
      <c r="LDL475" s="477"/>
      <c r="LDO475" s="477"/>
      <c r="LDT475" s="477"/>
      <c r="LDW475" s="477"/>
      <c r="LEB475" s="477"/>
      <c r="LEE475" s="477"/>
      <c r="LEJ475" s="477"/>
      <c r="LEM475" s="477"/>
      <c r="LER475" s="477"/>
      <c r="LEU475" s="477"/>
      <c r="LEZ475" s="477"/>
      <c r="LFC475" s="477"/>
      <c r="LFH475" s="477"/>
      <c r="LFK475" s="477"/>
      <c r="LFP475" s="477"/>
      <c r="LFS475" s="477"/>
      <c r="LFX475" s="477"/>
      <c r="LGA475" s="477"/>
      <c r="LGF475" s="477"/>
      <c r="LGI475" s="477"/>
      <c r="LGN475" s="477"/>
      <c r="LGQ475" s="477"/>
      <c r="LGV475" s="477"/>
      <c r="LGY475" s="477"/>
      <c r="LHD475" s="477"/>
      <c r="LHG475" s="477"/>
      <c r="LHL475" s="477"/>
      <c r="LHO475" s="477"/>
      <c r="LHT475" s="477"/>
      <c r="LHW475" s="477"/>
      <c r="LIB475" s="477"/>
      <c r="LIE475" s="477"/>
      <c r="LIJ475" s="477"/>
      <c r="LIM475" s="477"/>
      <c r="LIR475" s="477"/>
      <c r="LIU475" s="477"/>
      <c r="LIZ475" s="477"/>
      <c r="LJC475" s="477"/>
      <c r="LJH475" s="477"/>
      <c r="LJK475" s="477"/>
      <c r="LJP475" s="477"/>
      <c r="LJS475" s="477"/>
      <c r="LJX475" s="477"/>
      <c r="LKA475" s="477"/>
      <c r="LKF475" s="477"/>
      <c r="LKI475" s="477"/>
      <c r="LKN475" s="477"/>
      <c r="LKQ475" s="477"/>
      <c r="LKV475" s="477"/>
      <c r="LKY475" s="477"/>
      <c r="LLD475" s="477"/>
      <c r="LLG475" s="477"/>
      <c r="LLL475" s="477"/>
      <c r="LLO475" s="477"/>
      <c r="LLT475" s="477"/>
      <c r="LLW475" s="477"/>
      <c r="LMB475" s="477"/>
      <c r="LME475" s="477"/>
      <c r="LMJ475" s="477"/>
      <c r="LMM475" s="477"/>
      <c r="LMR475" s="477"/>
      <c r="LMU475" s="477"/>
      <c r="LMZ475" s="477"/>
      <c r="LNC475" s="477"/>
      <c r="LNH475" s="477"/>
      <c r="LNK475" s="477"/>
      <c r="LNP475" s="477"/>
      <c r="LNS475" s="477"/>
      <c r="LNX475" s="477"/>
      <c r="LOA475" s="477"/>
      <c r="LOF475" s="477"/>
      <c r="LOI475" s="477"/>
      <c r="LON475" s="477"/>
      <c r="LOQ475" s="477"/>
      <c r="LOV475" s="477"/>
      <c r="LOY475" s="477"/>
      <c r="LPD475" s="477"/>
      <c r="LPG475" s="477"/>
      <c r="LPL475" s="477"/>
      <c r="LPO475" s="477"/>
      <c r="LPT475" s="477"/>
      <c r="LPW475" s="477"/>
      <c r="LQB475" s="477"/>
      <c r="LQE475" s="477"/>
      <c r="LQJ475" s="477"/>
      <c r="LQM475" s="477"/>
      <c r="LQR475" s="477"/>
      <c r="LQU475" s="477"/>
      <c r="LQZ475" s="477"/>
      <c r="LRC475" s="477"/>
      <c r="LRH475" s="477"/>
      <c r="LRK475" s="477"/>
      <c r="LRP475" s="477"/>
      <c r="LRS475" s="477"/>
      <c r="LRX475" s="477"/>
      <c r="LSA475" s="477"/>
      <c r="LSF475" s="477"/>
      <c r="LSI475" s="477"/>
      <c r="LSN475" s="477"/>
      <c r="LSQ475" s="477"/>
      <c r="LSV475" s="477"/>
      <c r="LSY475" s="477"/>
      <c r="LTD475" s="477"/>
      <c r="LTG475" s="477"/>
      <c r="LTL475" s="477"/>
      <c r="LTO475" s="477"/>
      <c r="LTT475" s="477"/>
      <c r="LTW475" s="477"/>
      <c r="LUB475" s="477"/>
      <c r="LUE475" s="477"/>
      <c r="LUJ475" s="477"/>
      <c r="LUM475" s="477"/>
      <c r="LUR475" s="477"/>
      <c r="LUU475" s="477"/>
      <c r="LUZ475" s="477"/>
      <c r="LVC475" s="477"/>
      <c r="LVH475" s="477"/>
      <c r="LVK475" s="477"/>
      <c r="LVP475" s="477"/>
      <c r="LVS475" s="477"/>
      <c r="LVX475" s="477"/>
      <c r="LWA475" s="477"/>
      <c r="LWF475" s="477"/>
      <c r="LWI475" s="477"/>
      <c r="LWN475" s="477"/>
      <c r="LWQ475" s="477"/>
      <c r="LWV475" s="477"/>
      <c r="LWY475" s="477"/>
      <c r="LXD475" s="477"/>
      <c r="LXG475" s="477"/>
      <c r="LXL475" s="477"/>
      <c r="LXO475" s="477"/>
      <c r="LXT475" s="477"/>
      <c r="LXW475" s="477"/>
      <c r="LYB475" s="477"/>
      <c r="LYE475" s="477"/>
      <c r="LYJ475" s="477"/>
      <c r="LYM475" s="477"/>
      <c r="LYR475" s="477"/>
      <c r="LYU475" s="477"/>
      <c r="LYZ475" s="477"/>
      <c r="LZC475" s="477"/>
      <c r="LZH475" s="477"/>
      <c r="LZK475" s="477"/>
      <c r="LZP475" s="477"/>
      <c r="LZS475" s="477"/>
      <c r="LZX475" s="477"/>
      <c r="MAA475" s="477"/>
      <c r="MAF475" s="477"/>
      <c r="MAI475" s="477"/>
      <c r="MAN475" s="477"/>
      <c r="MAQ475" s="477"/>
      <c r="MAV475" s="477"/>
      <c r="MAY475" s="477"/>
      <c r="MBD475" s="477"/>
      <c r="MBG475" s="477"/>
      <c r="MBL475" s="477"/>
      <c r="MBO475" s="477"/>
      <c r="MBT475" s="477"/>
      <c r="MBW475" s="477"/>
      <c r="MCB475" s="477"/>
      <c r="MCE475" s="477"/>
      <c r="MCJ475" s="477"/>
      <c r="MCM475" s="477"/>
      <c r="MCR475" s="477"/>
      <c r="MCU475" s="477"/>
      <c r="MCZ475" s="477"/>
      <c r="MDC475" s="477"/>
      <c r="MDH475" s="477"/>
      <c r="MDK475" s="477"/>
      <c r="MDP475" s="477"/>
      <c r="MDS475" s="477"/>
      <c r="MDX475" s="477"/>
      <c r="MEA475" s="477"/>
      <c r="MEF475" s="477"/>
      <c r="MEI475" s="477"/>
      <c r="MEN475" s="477"/>
      <c r="MEQ475" s="477"/>
      <c r="MEV475" s="477"/>
      <c r="MEY475" s="477"/>
      <c r="MFD475" s="477"/>
      <c r="MFG475" s="477"/>
      <c r="MFL475" s="477"/>
      <c r="MFO475" s="477"/>
      <c r="MFT475" s="477"/>
      <c r="MFW475" s="477"/>
      <c r="MGB475" s="477"/>
      <c r="MGE475" s="477"/>
      <c r="MGJ475" s="477"/>
      <c r="MGM475" s="477"/>
      <c r="MGR475" s="477"/>
      <c r="MGU475" s="477"/>
      <c r="MGZ475" s="477"/>
      <c r="MHC475" s="477"/>
      <c r="MHH475" s="477"/>
      <c r="MHK475" s="477"/>
      <c r="MHP475" s="477"/>
      <c r="MHS475" s="477"/>
      <c r="MHX475" s="477"/>
      <c r="MIA475" s="477"/>
      <c r="MIF475" s="477"/>
      <c r="MII475" s="477"/>
      <c r="MIN475" s="477"/>
      <c r="MIQ475" s="477"/>
      <c r="MIV475" s="477"/>
      <c r="MIY475" s="477"/>
      <c r="MJD475" s="477"/>
      <c r="MJG475" s="477"/>
      <c r="MJL475" s="477"/>
      <c r="MJO475" s="477"/>
      <c r="MJT475" s="477"/>
      <c r="MJW475" s="477"/>
      <c r="MKB475" s="477"/>
      <c r="MKE475" s="477"/>
      <c r="MKJ475" s="477"/>
      <c r="MKM475" s="477"/>
      <c r="MKR475" s="477"/>
      <c r="MKU475" s="477"/>
      <c r="MKZ475" s="477"/>
      <c r="MLC475" s="477"/>
      <c r="MLH475" s="477"/>
      <c r="MLK475" s="477"/>
      <c r="MLP475" s="477"/>
      <c r="MLS475" s="477"/>
      <c r="MLX475" s="477"/>
      <c r="MMA475" s="477"/>
      <c r="MMF475" s="477"/>
      <c r="MMI475" s="477"/>
      <c r="MMN475" s="477"/>
      <c r="MMQ475" s="477"/>
      <c r="MMV475" s="477"/>
      <c r="MMY475" s="477"/>
      <c r="MND475" s="477"/>
      <c r="MNG475" s="477"/>
      <c r="MNL475" s="477"/>
      <c r="MNO475" s="477"/>
      <c r="MNT475" s="477"/>
      <c r="MNW475" s="477"/>
      <c r="MOB475" s="477"/>
      <c r="MOE475" s="477"/>
      <c r="MOJ475" s="477"/>
      <c r="MOM475" s="477"/>
      <c r="MOR475" s="477"/>
      <c r="MOU475" s="477"/>
      <c r="MOZ475" s="477"/>
      <c r="MPC475" s="477"/>
      <c r="MPH475" s="477"/>
      <c r="MPK475" s="477"/>
      <c r="MPP475" s="477"/>
      <c r="MPS475" s="477"/>
      <c r="MPX475" s="477"/>
      <c r="MQA475" s="477"/>
      <c r="MQF475" s="477"/>
      <c r="MQI475" s="477"/>
      <c r="MQN475" s="477"/>
      <c r="MQQ475" s="477"/>
      <c r="MQV475" s="477"/>
      <c r="MQY475" s="477"/>
      <c r="MRD475" s="477"/>
      <c r="MRG475" s="477"/>
      <c r="MRL475" s="477"/>
      <c r="MRO475" s="477"/>
      <c r="MRT475" s="477"/>
      <c r="MRW475" s="477"/>
      <c r="MSB475" s="477"/>
      <c r="MSE475" s="477"/>
      <c r="MSJ475" s="477"/>
      <c r="MSM475" s="477"/>
      <c r="MSR475" s="477"/>
      <c r="MSU475" s="477"/>
      <c r="MSZ475" s="477"/>
      <c r="MTC475" s="477"/>
      <c r="MTH475" s="477"/>
      <c r="MTK475" s="477"/>
      <c r="MTP475" s="477"/>
      <c r="MTS475" s="477"/>
      <c r="MTX475" s="477"/>
      <c r="MUA475" s="477"/>
      <c r="MUF475" s="477"/>
      <c r="MUI475" s="477"/>
      <c r="MUN475" s="477"/>
      <c r="MUQ475" s="477"/>
      <c r="MUV475" s="477"/>
      <c r="MUY475" s="477"/>
      <c r="MVD475" s="477"/>
      <c r="MVG475" s="477"/>
      <c r="MVL475" s="477"/>
      <c r="MVO475" s="477"/>
      <c r="MVT475" s="477"/>
      <c r="MVW475" s="477"/>
      <c r="MWB475" s="477"/>
      <c r="MWE475" s="477"/>
      <c r="MWJ475" s="477"/>
      <c r="MWM475" s="477"/>
      <c r="MWR475" s="477"/>
      <c r="MWU475" s="477"/>
      <c r="MWZ475" s="477"/>
      <c r="MXC475" s="477"/>
      <c r="MXH475" s="477"/>
      <c r="MXK475" s="477"/>
      <c r="MXP475" s="477"/>
      <c r="MXS475" s="477"/>
      <c r="MXX475" s="477"/>
      <c r="MYA475" s="477"/>
      <c r="MYF475" s="477"/>
      <c r="MYI475" s="477"/>
      <c r="MYN475" s="477"/>
      <c r="MYQ475" s="477"/>
      <c r="MYV475" s="477"/>
      <c r="MYY475" s="477"/>
      <c r="MZD475" s="477"/>
      <c r="MZG475" s="477"/>
      <c r="MZL475" s="477"/>
      <c r="MZO475" s="477"/>
      <c r="MZT475" s="477"/>
      <c r="MZW475" s="477"/>
      <c r="NAB475" s="477"/>
      <c r="NAE475" s="477"/>
      <c r="NAJ475" s="477"/>
      <c r="NAM475" s="477"/>
      <c r="NAR475" s="477"/>
      <c r="NAU475" s="477"/>
      <c r="NAZ475" s="477"/>
      <c r="NBC475" s="477"/>
      <c r="NBH475" s="477"/>
      <c r="NBK475" s="477"/>
      <c r="NBP475" s="477"/>
      <c r="NBS475" s="477"/>
      <c r="NBX475" s="477"/>
      <c r="NCA475" s="477"/>
      <c r="NCF475" s="477"/>
      <c r="NCI475" s="477"/>
      <c r="NCN475" s="477"/>
      <c r="NCQ475" s="477"/>
      <c r="NCV475" s="477"/>
      <c r="NCY475" s="477"/>
      <c r="NDD475" s="477"/>
      <c r="NDG475" s="477"/>
      <c r="NDL475" s="477"/>
      <c r="NDO475" s="477"/>
      <c r="NDT475" s="477"/>
      <c r="NDW475" s="477"/>
      <c r="NEB475" s="477"/>
      <c r="NEE475" s="477"/>
      <c r="NEJ475" s="477"/>
      <c r="NEM475" s="477"/>
      <c r="NER475" s="477"/>
      <c r="NEU475" s="477"/>
      <c r="NEZ475" s="477"/>
      <c r="NFC475" s="477"/>
      <c r="NFH475" s="477"/>
      <c r="NFK475" s="477"/>
      <c r="NFP475" s="477"/>
      <c r="NFS475" s="477"/>
      <c r="NFX475" s="477"/>
      <c r="NGA475" s="477"/>
      <c r="NGF475" s="477"/>
      <c r="NGI475" s="477"/>
      <c r="NGN475" s="477"/>
      <c r="NGQ475" s="477"/>
      <c r="NGV475" s="477"/>
      <c r="NGY475" s="477"/>
      <c r="NHD475" s="477"/>
      <c r="NHG475" s="477"/>
      <c r="NHL475" s="477"/>
      <c r="NHO475" s="477"/>
      <c r="NHT475" s="477"/>
      <c r="NHW475" s="477"/>
      <c r="NIB475" s="477"/>
      <c r="NIE475" s="477"/>
      <c r="NIJ475" s="477"/>
      <c r="NIM475" s="477"/>
      <c r="NIR475" s="477"/>
      <c r="NIU475" s="477"/>
      <c r="NIZ475" s="477"/>
      <c r="NJC475" s="477"/>
      <c r="NJH475" s="477"/>
      <c r="NJK475" s="477"/>
      <c r="NJP475" s="477"/>
      <c r="NJS475" s="477"/>
      <c r="NJX475" s="477"/>
      <c r="NKA475" s="477"/>
      <c r="NKF475" s="477"/>
      <c r="NKI475" s="477"/>
      <c r="NKN475" s="477"/>
      <c r="NKQ475" s="477"/>
      <c r="NKV475" s="477"/>
      <c r="NKY475" s="477"/>
      <c r="NLD475" s="477"/>
      <c r="NLG475" s="477"/>
      <c r="NLL475" s="477"/>
      <c r="NLO475" s="477"/>
      <c r="NLT475" s="477"/>
      <c r="NLW475" s="477"/>
      <c r="NMB475" s="477"/>
      <c r="NME475" s="477"/>
      <c r="NMJ475" s="477"/>
      <c r="NMM475" s="477"/>
      <c r="NMR475" s="477"/>
      <c r="NMU475" s="477"/>
      <c r="NMZ475" s="477"/>
      <c r="NNC475" s="477"/>
      <c r="NNH475" s="477"/>
      <c r="NNK475" s="477"/>
      <c r="NNP475" s="477"/>
      <c r="NNS475" s="477"/>
      <c r="NNX475" s="477"/>
      <c r="NOA475" s="477"/>
      <c r="NOF475" s="477"/>
      <c r="NOI475" s="477"/>
      <c r="NON475" s="477"/>
      <c r="NOQ475" s="477"/>
      <c r="NOV475" s="477"/>
      <c r="NOY475" s="477"/>
      <c r="NPD475" s="477"/>
      <c r="NPG475" s="477"/>
      <c r="NPL475" s="477"/>
      <c r="NPO475" s="477"/>
      <c r="NPT475" s="477"/>
      <c r="NPW475" s="477"/>
      <c r="NQB475" s="477"/>
      <c r="NQE475" s="477"/>
      <c r="NQJ475" s="477"/>
      <c r="NQM475" s="477"/>
      <c r="NQR475" s="477"/>
      <c r="NQU475" s="477"/>
      <c r="NQZ475" s="477"/>
      <c r="NRC475" s="477"/>
      <c r="NRH475" s="477"/>
      <c r="NRK475" s="477"/>
      <c r="NRP475" s="477"/>
      <c r="NRS475" s="477"/>
      <c r="NRX475" s="477"/>
      <c r="NSA475" s="477"/>
      <c r="NSF475" s="477"/>
      <c r="NSI475" s="477"/>
      <c r="NSN475" s="477"/>
      <c r="NSQ475" s="477"/>
      <c r="NSV475" s="477"/>
      <c r="NSY475" s="477"/>
      <c r="NTD475" s="477"/>
      <c r="NTG475" s="477"/>
      <c r="NTL475" s="477"/>
      <c r="NTO475" s="477"/>
      <c r="NTT475" s="477"/>
      <c r="NTW475" s="477"/>
      <c r="NUB475" s="477"/>
      <c r="NUE475" s="477"/>
      <c r="NUJ475" s="477"/>
      <c r="NUM475" s="477"/>
      <c r="NUR475" s="477"/>
      <c r="NUU475" s="477"/>
      <c r="NUZ475" s="477"/>
      <c r="NVC475" s="477"/>
      <c r="NVH475" s="477"/>
      <c r="NVK475" s="477"/>
      <c r="NVP475" s="477"/>
      <c r="NVS475" s="477"/>
      <c r="NVX475" s="477"/>
      <c r="NWA475" s="477"/>
      <c r="NWF475" s="477"/>
      <c r="NWI475" s="477"/>
      <c r="NWN475" s="477"/>
      <c r="NWQ475" s="477"/>
      <c r="NWV475" s="477"/>
      <c r="NWY475" s="477"/>
      <c r="NXD475" s="477"/>
      <c r="NXG475" s="477"/>
      <c r="NXL475" s="477"/>
      <c r="NXO475" s="477"/>
      <c r="NXT475" s="477"/>
      <c r="NXW475" s="477"/>
      <c r="NYB475" s="477"/>
      <c r="NYE475" s="477"/>
      <c r="NYJ475" s="477"/>
      <c r="NYM475" s="477"/>
      <c r="NYR475" s="477"/>
      <c r="NYU475" s="477"/>
      <c r="NYZ475" s="477"/>
      <c r="NZC475" s="477"/>
      <c r="NZH475" s="477"/>
      <c r="NZK475" s="477"/>
      <c r="NZP475" s="477"/>
      <c r="NZS475" s="477"/>
      <c r="NZX475" s="477"/>
      <c r="OAA475" s="477"/>
      <c r="OAF475" s="477"/>
      <c r="OAI475" s="477"/>
      <c r="OAN475" s="477"/>
      <c r="OAQ475" s="477"/>
      <c r="OAV475" s="477"/>
      <c r="OAY475" s="477"/>
      <c r="OBD475" s="477"/>
      <c r="OBG475" s="477"/>
      <c r="OBL475" s="477"/>
      <c r="OBO475" s="477"/>
      <c r="OBT475" s="477"/>
      <c r="OBW475" s="477"/>
      <c r="OCB475" s="477"/>
      <c r="OCE475" s="477"/>
      <c r="OCJ475" s="477"/>
      <c r="OCM475" s="477"/>
      <c r="OCR475" s="477"/>
      <c r="OCU475" s="477"/>
      <c r="OCZ475" s="477"/>
      <c r="ODC475" s="477"/>
      <c r="ODH475" s="477"/>
      <c r="ODK475" s="477"/>
      <c r="ODP475" s="477"/>
      <c r="ODS475" s="477"/>
      <c r="ODX475" s="477"/>
      <c r="OEA475" s="477"/>
      <c r="OEF475" s="477"/>
      <c r="OEI475" s="477"/>
      <c r="OEN475" s="477"/>
      <c r="OEQ475" s="477"/>
      <c r="OEV475" s="477"/>
      <c r="OEY475" s="477"/>
      <c r="OFD475" s="477"/>
      <c r="OFG475" s="477"/>
      <c r="OFL475" s="477"/>
      <c r="OFO475" s="477"/>
      <c r="OFT475" s="477"/>
      <c r="OFW475" s="477"/>
      <c r="OGB475" s="477"/>
      <c r="OGE475" s="477"/>
      <c r="OGJ475" s="477"/>
      <c r="OGM475" s="477"/>
      <c r="OGR475" s="477"/>
      <c r="OGU475" s="477"/>
      <c r="OGZ475" s="477"/>
      <c r="OHC475" s="477"/>
      <c r="OHH475" s="477"/>
      <c r="OHK475" s="477"/>
      <c r="OHP475" s="477"/>
      <c r="OHS475" s="477"/>
      <c r="OHX475" s="477"/>
      <c r="OIA475" s="477"/>
      <c r="OIF475" s="477"/>
      <c r="OII475" s="477"/>
      <c r="OIN475" s="477"/>
      <c r="OIQ475" s="477"/>
      <c r="OIV475" s="477"/>
      <c r="OIY475" s="477"/>
      <c r="OJD475" s="477"/>
      <c r="OJG475" s="477"/>
      <c r="OJL475" s="477"/>
      <c r="OJO475" s="477"/>
      <c r="OJT475" s="477"/>
      <c r="OJW475" s="477"/>
      <c r="OKB475" s="477"/>
      <c r="OKE475" s="477"/>
      <c r="OKJ475" s="477"/>
      <c r="OKM475" s="477"/>
      <c r="OKR475" s="477"/>
      <c r="OKU475" s="477"/>
      <c r="OKZ475" s="477"/>
      <c r="OLC475" s="477"/>
      <c r="OLH475" s="477"/>
      <c r="OLK475" s="477"/>
      <c r="OLP475" s="477"/>
      <c r="OLS475" s="477"/>
      <c r="OLX475" s="477"/>
      <c r="OMA475" s="477"/>
      <c r="OMF475" s="477"/>
      <c r="OMI475" s="477"/>
      <c r="OMN475" s="477"/>
      <c r="OMQ475" s="477"/>
      <c r="OMV475" s="477"/>
      <c r="OMY475" s="477"/>
      <c r="OND475" s="477"/>
      <c r="ONG475" s="477"/>
      <c r="ONL475" s="477"/>
      <c r="ONO475" s="477"/>
      <c r="ONT475" s="477"/>
      <c r="ONW475" s="477"/>
      <c r="OOB475" s="477"/>
      <c r="OOE475" s="477"/>
      <c r="OOJ475" s="477"/>
      <c r="OOM475" s="477"/>
      <c r="OOR475" s="477"/>
      <c r="OOU475" s="477"/>
      <c r="OOZ475" s="477"/>
      <c r="OPC475" s="477"/>
      <c r="OPH475" s="477"/>
      <c r="OPK475" s="477"/>
      <c r="OPP475" s="477"/>
      <c r="OPS475" s="477"/>
      <c r="OPX475" s="477"/>
      <c r="OQA475" s="477"/>
      <c r="OQF475" s="477"/>
      <c r="OQI475" s="477"/>
      <c r="OQN475" s="477"/>
      <c r="OQQ475" s="477"/>
      <c r="OQV475" s="477"/>
      <c r="OQY475" s="477"/>
      <c r="ORD475" s="477"/>
      <c r="ORG475" s="477"/>
      <c r="ORL475" s="477"/>
      <c r="ORO475" s="477"/>
      <c r="ORT475" s="477"/>
      <c r="ORW475" s="477"/>
      <c r="OSB475" s="477"/>
      <c r="OSE475" s="477"/>
      <c r="OSJ475" s="477"/>
      <c r="OSM475" s="477"/>
      <c r="OSR475" s="477"/>
      <c r="OSU475" s="477"/>
      <c r="OSZ475" s="477"/>
      <c r="OTC475" s="477"/>
      <c r="OTH475" s="477"/>
      <c r="OTK475" s="477"/>
      <c r="OTP475" s="477"/>
      <c r="OTS475" s="477"/>
      <c r="OTX475" s="477"/>
      <c r="OUA475" s="477"/>
      <c r="OUF475" s="477"/>
      <c r="OUI475" s="477"/>
      <c r="OUN475" s="477"/>
      <c r="OUQ475" s="477"/>
      <c r="OUV475" s="477"/>
      <c r="OUY475" s="477"/>
      <c r="OVD475" s="477"/>
      <c r="OVG475" s="477"/>
      <c r="OVL475" s="477"/>
      <c r="OVO475" s="477"/>
      <c r="OVT475" s="477"/>
      <c r="OVW475" s="477"/>
      <c r="OWB475" s="477"/>
      <c r="OWE475" s="477"/>
      <c r="OWJ475" s="477"/>
      <c r="OWM475" s="477"/>
      <c r="OWR475" s="477"/>
      <c r="OWU475" s="477"/>
      <c r="OWZ475" s="477"/>
      <c r="OXC475" s="477"/>
      <c r="OXH475" s="477"/>
      <c r="OXK475" s="477"/>
      <c r="OXP475" s="477"/>
      <c r="OXS475" s="477"/>
      <c r="OXX475" s="477"/>
      <c r="OYA475" s="477"/>
      <c r="OYF475" s="477"/>
      <c r="OYI475" s="477"/>
      <c r="OYN475" s="477"/>
      <c r="OYQ475" s="477"/>
      <c r="OYV475" s="477"/>
      <c r="OYY475" s="477"/>
      <c r="OZD475" s="477"/>
      <c r="OZG475" s="477"/>
      <c r="OZL475" s="477"/>
      <c r="OZO475" s="477"/>
      <c r="OZT475" s="477"/>
      <c r="OZW475" s="477"/>
      <c r="PAB475" s="477"/>
      <c r="PAE475" s="477"/>
      <c r="PAJ475" s="477"/>
      <c r="PAM475" s="477"/>
      <c r="PAR475" s="477"/>
      <c r="PAU475" s="477"/>
      <c r="PAZ475" s="477"/>
      <c r="PBC475" s="477"/>
      <c r="PBH475" s="477"/>
      <c r="PBK475" s="477"/>
      <c r="PBP475" s="477"/>
      <c r="PBS475" s="477"/>
      <c r="PBX475" s="477"/>
      <c r="PCA475" s="477"/>
      <c r="PCF475" s="477"/>
      <c r="PCI475" s="477"/>
      <c r="PCN475" s="477"/>
      <c r="PCQ475" s="477"/>
      <c r="PCV475" s="477"/>
      <c r="PCY475" s="477"/>
      <c r="PDD475" s="477"/>
      <c r="PDG475" s="477"/>
      <c r="PDL475" s="477"/>
      <c r="PDO475" s="477"/>
      <c r="PDT475" s="477"/>
      <c r="PDW475" s="477"/>
      <c r="PEB475" s="477"/>
      <c r="PEE475" s="477"/>
      <c r="PEJ475" s="477"/>
      <c r="PEM475" s="477"/>
      <c r="PER475" s="477"/>
      <c r="PEU475" s="477"/>
      <c r="PEZ475" s="477"/>
      <c r="PFC475" s="477"/>
      <c r="PFH475" s="477"/>
      <c r="PFK475" s="477"/>
      <c r="PFP475" s="477"/>
      <c r="PFS475" s="477"/>
      <c r="PFX475" s="477"/>
      <c r="PGA475" s="477"/>
      <c r="PGF475" s="477"/>
      <c r="PGI475" s="477"/>
      <c r="PGN475" s="477"/>
      <c r="PGQ475" s="477"/>
      <c r="PGV475" s="477"/>
      <c r="PGY475" s="477"/>
      <c r="PHD475" s="477"/>
      <c r="PHG475" s="477"/>
      <c r="PHL475" s="477"/>
      <c r="PHO475" s="477"/>
      <c r="PHT475" s="477"/>
      <c r="PHW475" s="477"/>
      <c r="PIB475" s="477"/>
      <c r="PIE475" s="477"/>
      <c r="PIJ475" s="477"/>
      <c r="PIM475" s="477"/>
      <c r="PIR475" s="477"/>
      <c r="PIU475" s="477"/>
      <c r="PIZ475" s="477"/>
      <c r="PJC475" s="477"/>
      <c r="PJH475" s="477"/>
      <c r="PJK475" s="477"/>
      <c r="PJP475" s="477"/>
      <c r="PJS475" s="477"/>
      <c r="PJX475" s="477"/>
      <c r="PKA475" s="477"/>
      <c r="PKF475" s="477"/>
      <c r="PKI475" s="477"/>
      <c r="PKN475" s="477"/>
      <c r="PKQ475" s="477"/>
      <c r="PKV475" s="477"/>
      <c r="PKY475" s="477"/>
      <c r="PLD475" s="477"/>
      <c r="PLG475" s="477"/>
      <c r="PLL475" s="477"/>
      <c r="PLO475" s="477"/>
      <c r="PLT475" s="477"/>
      <c r="PLW475" s="477"/>
      <c r="PMB475" s="477"/>
      <c r="PME475" s="477"/>
      <c r="PMJ475" s="477"/>
      <c r="PMM475" s="477"/>
      <c r="PMR475" s="477"/>
      <c r="PMU475" s="477"/>
      <c r="PMZ475" s="477"/>
      <c r="PNC475" s="477"/>
      <c r="PNH475" s="477"/>
      <c r="PNK475" s="477"/>
      <c r="PNP475" s="477"/>
      <c r="PNS475" s="477"/>
      <c r="PNX475" s="477"/>
      <c r="POA475" s="477"/>
      <c r="POF475" s="477"/>
      <c r="POI475" s="477"/>
      <c r="PON475" s="477"/>
      <c r="POQ475" s="477"/>
      <c r="POV475" s="477"/>
      <c r="POY475" s="477"/>
      <c r="PPD475" s="477"/>
      <c r="PPG475" s="477"/>
      <c r="PPL475" s="477"/>
      <c r="PPO475" s="477"/>
      <c r="PPT475" s="477"/>
      <c r="PPW475" s="477"/>
      <c r="PQB475" s="477"/>
      <c r="PQE475" s="477"/>
      <c r="PQJ475" s="477"/>
      <c r="PQM475" s="477"/>
      <c r="PQR475" s="477"/>
      <c r="PQU475" s="477"/>
      <c r="PQZ475" s="477"/>
      <c r="PRC475" s="477"/>
      <c r="PRH475" s="477"/>
      <c r="PRK475" s="477"/>
      <c r="PRP475" s="477"/>
      <c r="PRS475" s="477"/>
      <c r="PRX475" s="477"/>
      <c r="PSA475" s="477"/>
      <c r="PSF475" s="477"/>
      <c r="PSI475" s="477"/>
      <c r="PSN475" s="477"/>
      <c r="PSQ475" s="477"/>
      <c r="PSV475" s="477"/>
      <c r="PSY475" s="477"/>
      <c r="PTD475" s="477"/>
      <c r="PTG475" s="477"/>
      <c r="PTL475" s="477"/>
      <c r="PTO475" s="477"/>
      <c r="PTT475" s="477"/>
      <c r="PTW475" s="477"/>
      <c r="PUB475" s="477"/>
      <c r="PUE475" s="477"/>
      <c r="PUJ475" s="477"/>
      <c r="PUM475" s="477"/>
      <c r="PUR475" s="477"/>
      <c r="PUU475" s="477"/>
      <c r="PUZ475" s="477"/>
      <c r="PVC475" s="477"/>
      <c r="PVH475" s="477"/>
      <c r="PVK475" s="477"/>
      <c r="PVP475" s="477"/>
      <c r="PVS475" s="477"/>
      <c r="PVX475" s="477"/>
      <c r="PWA475" s="477"/>
      <c r="PWF475" s="477"/>
      <c r="PWI475" s="477"/>
      <c r="PWN475" s="477"/>
      <c r="PWQ475" s="477"/>
      <c r="PWV475" s="477"/>
      <c r="PWY475" s="477"/>
      <c r="PXD475" s="477"/>
      <c r="PXG475" s="477"/>
      <c r="PXL475" s="477"/>
      <c r="PXO475" s="477"/>
      <c r="PXT475" s="477"/>
      <c r="PXW475" s="477"/>
      <c r="PYB475" s="477"/>
      <c r="PYE475" s="477"/>
      <c r="PYJ475" s="477"/>
      <c r="PYM475" s="477"/>
      <c r="PYR475" s="477"/>
      <c r="PYU475" s="477"/>
      <c r="PYZ475" s="477"/>
      <c r="PZC475" s="477"/>
      <c r="PZH475" s="477"/>
      <c r="PZK475" s="477"/>
      <c r="PZP475" s="477"/>
      <c r="PZS475" s="477"/>
      <c r="PZX475" s="477"/>
      <c r="QAA475" s="477"/>
      <c r="QAF475" s="477"/>
      <c r="QAI475" s="477"/>
      <c r="QAN475" s="477"/>
      <c r="QAQ475" s="477"/>
      <c r="QAV475" s="477"/>
      <c r="QAY475" s="477"/>
      <c r="QBD475" s="477"/>
      <c r="QBG475" s="477"/>
      <c r="QBL475" s="477"/>
      <c r="QBO475" s="477"/>
      <c r="QBT475" s="477"/>
      <c r="QBW475" s="477"/>
      <c r="QCB475" s="477"/>
      <c r="QCE475" s="477"/>
      <c r="QCJ475" s="477"/>
      <c r="QCM475" s="477"/>
      <c r="QCR475" s="477"/>
      <c r="QCU475" s="477"/>
      <c r="QCZ475" s="477"/>
      <c r="QDC475" s="477"/>
      <c r="QDH475" s="477"/>
      <c r="QDK475" s="477"/>
      <c r="QDP475" s="477"/>
      <c r="QDS475" s="477"/>
      <c r="QDX475" s="477"/>
      <c r="QEA475" s="477"/>
      <c r="QEF475" s="477"/>
      <c r="QEI475" s="477"/>
      <c r="QEN475" s="477"/>
      <c r="QEQ475" s="477"/>
      <c r="QEV475" s="477"/>
      <c r="QEY475" s="477"/>
      <c r="QFD475" s="477"/>
      <c r="QFG475" s="477"/>
      <c r="QFL475" s="477"/>
      <c r="QFO475" s="477"/>
      <c r="QFT475" s="477"/>
      <c r="QFW475" s="477"/>
      <c r="QGB475" s="477"/>
      <c r="QGE475" s="477"/>
      <c r="QGJ475" s="477"/>
      <c r="QGM475" s="477"/>
      <c r="QGR475" s="477"/>
      <c r="QGU475" s="477"/>
      <c r="QGZ475" s="477"/>
      <c r="QHC475" s="477"/>
      <c r="QHH475" s="477"/>
      <c r="QHK475" s="477"/>
      <c r="QHP475" s="477"/>
      <c r="QHS475" s="477"/>
      <c r="QHX475" s="477"/>
      <c r="QIA475" s="477"/>
      <c r="QIF475" s="477"/>
      <c r="QII475" s="477"/>
      <c r="QIN475" s="477"/>
      <c r="QIQ475" s="477"/>
      <c r="QIV475" s="477"/>
      <c r="QIY475" s="477"/>
      <c r="QJD475" s="477"/>
      <c r="QJG475" s="477"/>
      <c r="QJL475" s="477"/>
      <c r="QJO475" s="477"/>
      <c r="QJT475" s="477"/>
      <c r="QJW475" s="477"/>
      <c r="QKB475" s="477"/>
      <c r="QKE475" s="477"/>
      <c r="QKJ475" s="477"/>
      <c r="QKM475" s="477"/>
      <c r="QKR475" s="477"/>
      <c r="QKU475" s="477"/>
      <c r="QKZ475" s="477"/>
      <c r="QLC475" s="477"/>
      <c r="QLH475" s="477"/>
      <c r="QLK475" s="477"/>
      <c r="QLP475" s="477"/>
      <c r="QLS475" s="477"/>
      <c r="QLX475" s="477"/>
      <c r="QMA475" s="477"/>
      <c r="QMF475" s="477"/>
      <c r="QMI475" s="477"/>
      <c r="QMN475" s="477"/>
      <c r="QMQ475" s="477"/>
      <c r="QMV475" s="477"/>
      <c r="QMY475" s="477"/>
      <c r="QND475" s="477"/>
      <c r="QNG475" s="477"/>
      <c r="QNL475" s="477"/>
      <c r="QNO475" s="477"/>
      <c r="QNT475" s="477"/>
      <c r="QNW475" s="477"/>
      <c r="QOB475" s="477"/>
      <c r="QOE475" s="477"/>
      <c r="QOJ475" s="477"/>
      <c r="QOM475" s="477"/>
      <c r="QOR475" s="477"/>
      <c r="QOU475" s="477"/>
      <c r="QOZ475" s="477"/>
      <c r="QPC475" s="477"/>
      <c r="QPH475" s="477"/>
      <c r="QPK475" s="477"/>
      <c r="QPP475" s="477"/>
      <c r="QPS475" s="477"/>
      <c r="QPX475" s="477"/>
      <c r="QQA475" s="477"/>
      <c r="QQF475" s="477"/>
      <c r="QQI475" s="477"/>
      <c r="QQN475" s="477"/>
      <c r="QQQ475" s="477"/>
      <c r="QQV475" s="477"/>
      <c r="QQY475" s="477"/>
      <c r="QRD475" s="477"/>
      <c r="QRG475" s="477"/>
      <c r="QRL475" s="477"/>
      <c r="QRO475" s="477"/>
      <c r="QRT475" s="477"/>
      <c r="QRW475" s="477"/>
      <c r="QSB475" s="477"/>
      <c r="QSE475" s="477"/>
      <c r="QSJ475" s="477"/>
      <c r="QSM475" s="477"/>
      <c r="QSR475" s="477"/>
      <c r="QSU475" s="477"/>
      <c r="QSZ475" s="477"/>
      <c r="QTC475" s="477"/>
      <c r="QTH475" s="477"/>
      <c r="QTK475" s="477"/>
      <c r="QTP475" s="477"/>
      <c r="QTS475" s="477"/>
      <c r="QTX475" s="477"/>
      <c r="QUA475" s="477"/>
      <c r="QUF475" s="477"/>
      <c r="QUI475" s="477"/>
      <c r="QUN475" s="477"/>
      <c r="QUQ475" s="477"/>
      <c r="QUV475" s="477"/>
      <c r="QUY475" s="477"/>
      <c r="QVD475" s="477"/>
      <c r="QVG475" s="477"/>
      <c r="QVL475" s="477"/>
      <c r="QVO475" s="477"/>
      <c r="QVT475" s="477"/>
      <c r="QVW475" s="477"/>
      <c r="QWB475" s="477"/>
      <c r="QWE475" s="477"/>
      <c r="QWJ475" s="477"/>
      <c r="QWM475" s="477"/>
      <c r="QWR475" s="477"/>
      <c r="QWU475" s="477"/>
      <c r="QWZ475" s="477"/>
      <c r="QXC475" s="477"/>
      <c r="QXH475" s="477"/>
      <c r="QXK475" s="477"/>
      <c r="QXP475" s="477"/>
      <c r="QXS475" s="477"/>
      <c r="QXX475" s="477"/>
      <c r="QYA475" s="477"/>
      <c r="QYF475" s="477"/>
      <c r="QYI475" s="477"/>
      <c r="QYN475" s="477"/>
      <c r="QYQ475" s="477"/>
      <c r="QYV475" s="477"/>
      <c r="QYY475" s="477"/>
      <c r="QZD475" s="477"/>
      <c r="QZG475" s="477"/>
      <c r="QZL475" s="477"/>
      <c r="QZO475" s="477"/>
      <c r="QZT475" s="477"/>
      <c r="QZW475" s="477"/>
      <c r="RAB475" s="477"/>
      <c r="RAE475" s="477"/>
      <c r="RAJ475" s="477"/>
      <c r="RAM475" s="477"/>
      <c r="RAR475" s="477"/>
      <c r="RAU475" s="477"/>
      <c r="RAZ475" s="477"/>
      <c r="RBC475" s="477"/>
      <c r="RBH475" s="477"/>
      <c r="RBK475" s="477"/>
      <c r="RBP475" s="477"/>
      <c r="RBS475" s="477"/>
      <c r="RBX475" s="477"/>
      <c r="RCA475" s="477"/>
      <c r="RCF475" s="477"/>
      <c r="RCI475" s="477"/>
      <c r="RCN475" s="477"/>
      <c r="RCQ475" s="477"/>
      <c r="RCV475" s="477"/>
      <c r="RCY475" s="477"/>
      <c r="RDD475" s="477"/>
      <c r="RDG475" s="477"/>
      <c r="RDL475" s="477"/>
      <c r="RDO475" s="477"/>
      <c r="RDT475" s="477"/>
      <c r="RDW475" s="477"/>
      <c r="REB475" s="477"/>
      <c r="REE475" s="477"/>
      <c r="REJ475" s="477"/>
      <c r="REM475" s="477"/>
      <c r="RER475" s="477"/>
      <c r="REU475" s="477"/>
      <c r="REZ475" s="477"/>
      <c r="RFC475" s="477"/>
      <c r="RFH475" s="477"/>
      <c r="RFK475" s="477"/>
      <c r="RFP475" s="477"/>
      <c r="RFS475" s="477"/>
      <c r="RFX475" s="477"/>
      <c r="RGA475" s="477"/>
      <c r="RGF475" s="477"/>
      <c r="RGI475" s="477"/>
      <c r="RGN475" s="477"/>
      <c r="RGQ475" s="477"/>
      <c r="RGV475" s="477"/>
      <c r="RGY475" s="477"/>
      <c r="RHD475" s="477"/>
      <c r="RHG475" s="477"/>
      <c r="RHL475" s="477"/>
      <c r="RHO475" s="477"/>
      <c r="RHT475" s="477"/>
      <c r="RHW475" s="477"/>
      <c r="RIB475" s="477"/>
      <c r="RIE475" s="477"/>
      <c r="RIJ475" s="477"/>
      <c r="RIM475" s="477"/>
      <c r="RIR475" s="477"/>
      <c r="RIU475" s="477"/>
      <c r="RIZ475" s="477"/>
      <c r="RJC475" s="477"/>
      <c r="RJH475" s="477"/>
      <c r="RJK475" s="477"/>
      <c r="RJP475" s="477"/>
      <c r="RJS475" s="477"/>
      <c r="RJX475" s="477"/>
      <c r="RKA475" s="477"/>
      <c r="RKF475" s="477"/>
      <c r="RKI475" s="477"/>
      <c r="RKN475" s="477"/>
      <c r="RKQ475" s="477"/>
      <c r="RKV475" s="477"/>
      <c r="RKY475" s="477"/>
      <c r="RLD475" s="477"/>
      <c r="RLG475" s="477"/>
      <c r="RLL475" s="477"/>
      <c r="RLO475" s="477"/>
      <c r="RLT475" s="477"/>
      <c r="RLW475" s="477"/>
      <c r="RMB475" s="477"/>
      <c r="RME475" s="477"/>
      <c r="RMJ475" s="477"/>
      <c r="RMM475" s="477"/>
      <c r="RMR475" s="477"/>
      <c r="RMU475" s="477"/>
      <c r="RMZ475" s="477"/>
      <c r="RNC475" s="477"/>
      <c r="RNH475" s="477"/>
      <c r="RNK475" s="477"/>
      <c r="RNP475" s="477"/>
      <c r="RNS475" s="477"/>
      <c r="RNX475" s="477"/>
      <c r="ROA475" s="477"/>
      <c r="ROF475" s="477"/>
      <c r="ROI475" s="477"/>
      <c r="RON475" s="477"/>
      <c r="ROQ475" s="477"/>
      <c r="ROV475" s="477"/>
      <c r="ROY475" s="477"/>
      <c r="RPD475" s="477"/>
      <c r="RPG475" s="477"/>
      <c r="RPL475" s="477"/>
      <c r="RPO475" s="477"/>
      <c r="RPT475" s="477"/>
      <c r="RPW475" s="477"/>
      <c r="RQB475" s="477"/>
      <c r="RQE475" s="477"/>
      <c r="RQJ475" s="477"/>
      <c r="RQM475" s="477"/>
      <c r="RQR475" s="477"/>
      <c r="RQU475" s="477"/>
      <c r="RQZ475" s="477"/>
      <c r="RRC475" s="477"/>
      <c r="RRH475" s="477"/>
      <c r="RRK475" s="477"/>
      <c r="RRP475" s="477"/>
      <c r="RRS475" s="477"/>
      <c r="RRX475" s="477"/>
      <c r="RSA475" s="477"/>
      <c r="RSF475" s="477"/>
      <c r="RSI475" s="477"/>
      <c r="RSN475" s="477"/>
      <c r="RSQ475" s="477"/>
      <c r="RSV475" s="477"/>
      <c r="RSY475" s="477"/>
      <c r="RTD475" s="477"/>
      <c r="RTG475" s="477"/>
      <c r="RTL475" s="477"/>
      <c r="RTO475" s="477"/>
      <c r="RTT475" s="477"/>
      <c r="RTW475" s="477"/>
      <c r="RUB475" s="477"/>
      <c r="RUE475" s="477"/>
      <c r="RUJ475" s="477"/>
      <c r="RUM475" s="477"/>
      <c r="RUR475" s="477"/>
      <c r="RUU475" s="477"/>
      <c r="RUZ475" s="477"/>
      <c r="RVC475" s="477"/>
      <c r="RVH475" s="477"/>
      <c r="RVK475" s="477"/>
      <c r="RVP475" s="477"/>
      <c r="RVS475" s="477"/>
      <c r="RVX475" s="477"/>
      <c r="RWA475" s="477"/>
      <c r="RWF475" s="477"/>
      <c r="RWI475" s="477"/>
      <c r="RWN475" s="477"/>
      <c r="RWQ475" s="477"/>
      <c r="RWV475" s="477"/>
      <c r="RWY475" s="477"/>
      <c r="RXD475" s="477"/>
      <c r="RXG475" s="477"/>
      <c r="RXL475" s="477"/>
      <c r="RXO475" s="477"/>
      <c r="RXT475" s="477"/>
      <c r="RXW475" s="477"/>
      <c r="RYB475" s="477"/>
      <c r="RYE475" s="477"/>
      <c r="RYJ475" s="477"/>
      <c r="RYM475" s="477"/>
      <c r="RYR475" s="477"/>
      <c r="RYU475" s="477"/>
      <c r="RYZ475" s="477"/>
      <c r="RZC475" s="477"/>
      <c r="RZH475" s="477"/>
      <c r="RZK475" s="477"/>
      <c r="RZP475" s="477"/>
      <c r="RZS475" s="477"/>
      <c r="RZX475" s="477"/>
      <c r="SAA475" s="477"/>
      <c r="SAF475" s="477"/>
      <c r="SAI475" s="477"/>
      <c r="SAN475" s="477"/>
      <c r="SAQ475" s="477"/>
      <c r="SAV475" s="477"/>
      <c r="SAY475" s="477"/>
      <c r="SBD475" s="477"/>
      <c r="SBG475" s="477"/>
      <c r="SBL475" s="477"/>
      <c r="SBO475" s="477"/>
      <c r="SBT475" s="477"/>
      <c r="SBW475" s="477"/>
      <c r="SCB475" s="477"/>
      <c r="SCE475" s="477"/>
      <c r="SCJ475" s="477"/>
      <c r="SCM475" s="477"/>
      <c r="SCR475" s="477"/>
      <c r="SCU475" s="477"/>
      <c r="SCZ475" s="477"/>
      <c r="SDC475" s="477"/>
      <c r="SDH475" s="477"/>
      <c r="SDK475" s="477"/>
      <c r="SDP475" s="477"/>
      <c r="SDS475" s="477"/>
      <c r="SDX475" s="477"/>
      <c r="SEA475" s="477"/>
      <c r="SEF475" s="477"/>
      <c r="SEI475" s="477"/>
      <c r="SEN475" s="477"/>
      <c r="SEQ475" s="477"/>
      <c r="SEV475" s="477"/>
      <c r="SEY475" s="477"/>
      <c r="SFD475" s="477"/>
      <c r="SFG475" s="477"/>
      <c r="SFL475" s="477"/>
      <c r="SFO475" s="477"/>
      <c r="SFT475" s="477"/>
      <c r="SFW475" s="477"/>
      <c r="SGB475" s="477"/>
      <c r="SGE475" s="477"/>
      <c r="SGJ475" s="477"/>
      <c r="SGM475" s="477"/>
      <c r="SGR475" s="477"/>
      <c r="SGU475" s="477"/>
      <c r="SGZ475" s="477"/>
      <c r="SHC475" s="477"/>
      <c r="SHH475" s="477"/>
      <c r="SHK475" s="477"/>
      <c r="SHP475" s="477"/>
      <c r="SHS475" s="477"/>
      <c r="SHX475" s="477"/>
      <c r="SIA475" s="477"/>
      <c r="SIF475" s="477"/>
      <c r="SII475" s="477"/>
      <c r="SIN475" s="477"/>
      <c r="SIQ475" s="477"/>
      <c r="SIV475" s="477"/>
      <c r="SIY475" s="477"/>
      <c r="SJD475" s="477"/>
      <c r="SJG475" s="477"/>
      <c r="SJL475" s="477"/>
      <c r="SJO475" s="477"/>
      <c r="SJT475" s="477"/>
      <c r="SJW475" s="477"/>
      <c r="SKB475" s="477"/>
      <c r="SKE475" s="477"/>
      <c r="SKJ475" s="477"/>
      <c r="SKM475" s="477"/>
      <c r="SKR475" s="477"/>
      <c r="SKU475" s="477"/>
      <c r="SKZ475" s="477"/>
      <c r="SLC475" s="477"/>
      <c r="SLH475" s="477"/>
      <c r="SLK475" s="477"/>
      <c r="SLP475" s="477"/>
      <c r="SLS475" s="477"/>
      <c r="SLX475" s="477"/>
      <c r="SMA475" s="477"/>
      <c r="SMF475" s="477"/>
      <c r="SMI475" s="477"/>
      <c r="SMN475" s="477"/>
      <c r="SMQ475" s="477"/>
      <c r="SMV475" s="477"/>
      <c r="SMY475" s="477"/>
      <c r="SND475" s="477"/>
      <c r="SNG475" s="477"/>
      <c r="SNL475" s="477"/>
      <c r="SNO475" s="477"/>
      <c r="SNT475" s="477"/>
      <c r="SNW475" s="477"/>
      <c r="SOB475" s="477"/>
      <c r="SOE475" s="477"/>
      <c r="SOJ475" s="477"/>
      <c r="SOM475" s="477"/>
      <c r="SOR475" s="477"/>
      <c r="SOU475" s="477"/>
      <c r="SOZ475" s="477"/>
      <c r="SPC475" s="477"/>
      <c r="SPH475" s="477"/>
      <c r="SPK475" s="477"/>
      <c r="SPP475" s="477"/>
      <c r="SPS475" s="477"/>
      <c r="SPX475" s="477"/>
      <c r="SQA475" s="477"/>
      <c r="SQF475" s="477"/>
      <c r="SQI475" s="477"/>
      <c r="SQN475" s="477"/>
      <c r="SQQ475" s="477"/>
      <c r="SQV475" s="477"/>
      <c r="SQY475" s="477"/>
      <c r="SRD475" s="477"/>
      <c r="SRG475" s="477"/>
      <c r="SRL475" s="477"/>
      <c r="SRO475" s="477"/>
      <c r="SRT475" s="477"/>
      <c r="SRW475" s="477"/>
      <c r="SSB475" s="477"/>
      <c r="SSE475" s="477"/>
      <c r="SSJ475" s="477"/>
      <c r="SSM475" s="477"/>
      <c r="SSR475" s="477"/>
      <c r="SSU475" s="477"/>
      <c r="SSZ475" s="477"/>
      <c r="STC475" s="477"/>
      <c r="STH475" s="477"/>
      <c r="STK475" s="477"/>
      <c r="STP475" s="477"/>
      <c r="STS475" s="477"/>
      <c r="STX475" s="477"/>
      <c r="SUA475" s="477"/>
      <c r="SUF475" s="477"/>
      <c r="SUI475" s="477"/>
      <c r="SUN475" s="477"/>
      <c r="SUQ475" s="477"/>
      <c r="SUV475" s="477"/>
      <c r="SUY475" s="477"/>
      <c r="SVD475" s="477"/>
      <c r="SVG475" s="477"/>
      <c r="SVL475" s="477"/>
      <c r="SVO475" s="477"/>
      <c r="SVT475" s="477"/>
      <c r="SVW475" s="477"/>
      <c r="SWB475" s="477"/>
      <c r="SWE475" s="477"/>
      <c r="SWJ475" s="477"/>
      <c r="SWM475" s="477"/>
      <c r="SWR475" s="477"/>
      <c r="SWU475" s="477"/>
      <c r="SWZ475" s="477"/>
      <c r="SXC475" s="477"/>
      <c r="SXH475" s="477"/>
      <c r="SXK475" s="477"/>
      <c r="SXP475" s="477"/>
      <c r="SXS475" s="477"/>
      <c r="SXX475" s="477"/>
      <c r="SYA475" s="477"/>
      <c r="SYF475" s="477"/>
      <c r="SYI475" s="477"/>
      <c r="SYN475" s="477"/>
      <c r="SYQ475" s="477"/>
      <c r="SYV475" s="477"/>
      <c r="SYY475" s="477"/>
      <c r="SZD475" s="477"/>
      <c r="SZG475" s="477"/>
      <c r="SZL475" s="477"/>
      <c r="SZO475" s="477"/>
      <c r="SZT475" s="477"/>
      <c r="SZW475" s="477"/>
      <c r="TAB475" s="477"/>
      <c r="TAE475" s="477"/>
      <c r="TAJ475" s="477"/>
      <c r="TAM475" s="477"/>
      <c r="TAR475" s="477"/>
      <c r="TAU475" s="477"/>
      <c r="TAZ475" s="477"/>
      <c r="TBC475" s="477"/>
      <c r="TBH475" s="477"/>
      <c r="TBK475" s="477"/>
      <c r="TBP475" s="477"/>
      <c r="TBS475" s="477"/>
      <c r="TBX475" s="477"/>
      <c r="TCA475" s="477"/>
      <c r="TCF475" s="477"/>
      <c r="TCI475" s="477"/>
      <c r="TCN475" s="477"/>
      <c r="TCQ475" s="477"/>
      <c r="TCV475" s="477"/>
      <c r="TCY475" s="477"/>
      <c r="TDD475" s="477"/>
      <c r="TDG475" s="477"/>
      <c r="TDL475" s="477"/>
      <c r="TDO475" s="477"/>
      <c r="TDT475" s="477"/>
      <c r="TDW475" s="477"/>
      <c r="TEB475" s="477"/>
      <c r="TEE475" s="477"/>
      <c r="TEJ475" s="477"/>
      <c r="TEM475" s="477"/>
      <c r="TER475" s="477"/>
      <c r="TEU475" s="477"/>
      <c r="TEZ475" s="477"/>
      <c r="TFC475" s="477"/>
      <c r="TFH475" s="477"/>
      <c r="TFK475" s="477"/>
      <c r="TFP475" s="477"/>
      <c r="TFS475" s="477"/>
      <c r="TFX475" s="477"/>
      <c r="TGA475" s="477"/>
      <c r="TGF475" s="477"/>
      <c r="TGI475" s="477"/>
      <c r="TGN475" s="477"/>
      <c r="TGQ475" s="477"/>
      <c r="TGV475" s="477"/>
      <c r="TGY475" s="477"/>
      <c r="THD475" s="477"/>
      <c r="THG475" s="477"/>
      <c r="THL475" s="477"/>
      <c r="THO475" s="477"/>
      <c r="THT475" s="477"/>
      <c r="THW475" s="477"/>
      <c r="TIB475" s="477"/>
      <c r="TIE475" s="477"/>
      <c r="TIJ475" s="477"/>
      <c r="TIM475" s="477"/>
      <c r="TIR475" s="477"/>
      <c r="TIU475" s="477"/>
      <c r="TIZ475" s="477"/>
      <c r="TJC475" s="477"/>
      <c r="TJH475" s="477"/>
      <c r="TJK475" s="477"/>
      <c r="TJP475" s="477"/>
      <c r="TJS475" s="477"/>
      <c r="TJX475" s="477"/>
      <c r="TKA475" s="477"/>
      <c r="TKF475" s="477"/>
      <c r="TKI475" s="477"/>
      <c r="TKN475" s="477"/>
      <c r="TKQ475" s="477"/>
      <c r="TKV475" s="477"/>
      <c r="TKY475" s="477"/>
      <c r="TLD475" s="477"/>
      <c r="TLG475" s="477"/>
      <c r="TLL475" s="477"/>
      <c r="TLO475" s="477"/>
      <c r="TLT475" s="477"/>
      <c r="TLW475" s="477"/>
      <c r="TMB475" s="477"/>
      <c r="TME475" s="477"/>
      <c r="TMJ475" s="477"/>
      <c r="TMM475" s="477"/>
      <c r="TMR475" s="477"/>
      <c r="TMU475" s="477"/>
      <c r="TMZ475" s="477"/>
      <c r="TNC475" s="477"/>
      <c r="TNH475" s="477"/>
      <c r="TNK475" s="477"/>
      <c r="TNP475" s="477"/>
      <c r="TNS475" s="477"/>
      <c r="TNX475" s="477"/>
      <c r="TOA475" s="477"/>
      <c r="TOF475" s="477"/>
      <c r="TOI475" s="477"/>
      <c r="TON475" s="477"/>
      <c r="TOQ475" s="477"/>
      <c r="TOV475" s="477"/>
      <c r="TOY475" s="477"/>
      <c r="TPD475" s="477"/>
      <c r="TPG475" s="477"/>
      <c r="TPL475" s="477"/>
      <c r="TPO475" s="477"/>
      <c r="TPT475" s="477"/>
      <c r="TPW475" s="477"/>
      <c r="TQB475" s="477"/>
      <c r="TQE475" s="477"/>
      <c r="TQJ475" s="477"/>
      <c r="TQM475" s="477"/>
      <c r="TQR475" s="477"/>
      <c r="TQU475" s="477"/>
      <c r="TQZ475" s="477"/>
      <c r="TRC475" s="477"/>
      <c r="TRH475" s="477"/>
      <c r="TRK475" s="477"/>
      <c r="TRP475" s="477"/>
      <c r="TRS475" s="477"/>
      <c r="TRX475" s="477"/>
      <c r="TSA475" s="477"/>
      <c r="TSF475" s="477"/>
      <c r="TSI475" s="477"/>
      <c r="TSN475" s="477"/>
      <c r="TSQ475" s="477"/>
      <c r="TSV475" s="477"/>
      <c r="TSY475" s="477"/>
      <c r="TTD475" s="477"/>
      <c r="TTG475" s="477"/>
      <c r="TTL475" s="477"/>
      <c r="TTO475" s="477"/>
      <c r="TTT475" s="477"/>
      <c r="TTW475" s="477"/>
      <c r="TUB475" s="477"/>
      <c r="TUE475" s="477"/>
      <c r="TUJ475" s="477"/>
      <c r="TUM475" s="477"/>
      <c r="TUR475" s="477"/>
      <c r="TUU475" s="477"/>
      <c r="TUZ475" s="477"/>
      <c r="TVC475" s="477"/>
      <c r="TVH475" s="477"/>
      <c r="TVK475" s="477"/>
      <c r="TVP475" s="477"/>
      <c r="TVS475" s="477"/>
      <c r="TVX475" s="477"/>
      <c r="TWA475" s="477"/>
      <c r="TWF475" s="477"/>
      <c r="TWI475" s="477"/>
      <c r="TWN475" s="477"/>
      <c r="TWQ475" s="477"/>
      <c r="TWV475" s="477"/>
      <c r="TWY475" s="477"/>
      <c r="TXD475" s="477"/>
      <c r="TXG475" s="477"/>
      <c r="TXL475" s="477"/>
      <c r="TXO475" s="477"/>
      <c r="TXT475" s="477"/>
      <c r="TXW475" s="477"/>
      <c r="TYB475" s="477"/>
      <c r="TYE475" s="477"/>
      <c r="TYJ475" s="477"/>
      <c r="TYM475" s="477"/>
      <c r="TYR475" s="477"/>
      <c r="TYU475" s="477"/>
      <c r="TYZ475" s="477"/>
      <c r="TZC475" s="477"/>
      <c r="TZH475" s="477"/>
      <c r="TZK475" s="477"/>
      <c r="TZP475" s="477"/>
      <c r="TZS475" s="477"/>
      <c r="TZX475" s="477"/>
      <c r="UAA475" s="477"/>
      <c r="UAF475" s="477"/>
      <c r="UAI475" s="477"/>
      <c r="UAN475" s="477"/>
      <c r="UAQ475" s="477"/>
      <c r="UAV475" s="477"/>
      <c r="UAY475" s="477"/>
      <c r="UBD475" s="477"/>
      <c r="UBG475" s="477"/>
      <c r="UBL475" s="477"/>
      <c r="UBO475" s="477"/>
      <c r="UBT475" s="477"/>
      <c r="UBW475" s="477"/>
      <c r="UCB475" s="477"/>
      <c r="UCE475" s="477"/>
      <c r="UCJ475" s="477"/>
      <c r="UCM475" s="477"/>
      <c r="UCR475" s="477"/>
      <c r="UCU475" s="477"/>
      <c r="UCZ475" s="477"/>
      <c r="UDC475" s="477"/>
      <c r="UDH475" s="477"/>
      <c r="UDK475" s="477"/>
      <c r="UDP475" s="477"/>
      <c r="UDS475" s="477"/>
      <c r="UDX475" s="477"/>
      <c r="UEA475" s="477"/>
      <c r="UEF475" s="477"/>
      <c r="UEI475" s="477"/>
      <c r="UEN475" s="477"/>
      <c r="UEQ475" s="477"/>
      <c r="UEV475" s="477"/>
      <c r="UEY475" s="477"/>
      <c r="UFD475" s="477"/>
      <c r="UFG475" s="477"/>
      <c r="UFL475" s="477"/>
      <c r="UFO475" s="477"/>
      <c r="UFT475" s="477"/>
      <c r="UFW475" s="477"/>
      <c r="UGB475" s="477"/>
      <c r="UGE475" s="477"/>
      <c r="UGJ475" s="477"/>
      <c r="UGM475" s="477"/>
      <c r="UGR475" s="477"/>
      <c r="UGU475" s="477"/>
      <c r="UGZ475" s="477"/>
      <c r="UHC475" s="477"/>
      <c r="UHH475" s="477"/>
      <c r="UHK475" s="477"/>
      <c r="UHP475" s="477"/>
      <c r="UHS475" s="477"/>
      <c r="UHX475" s="477"/>
      <c r="UIA475" s="477"/>
      <c r="UIF475" s="477"/>
      <c r="UII475" s="477"/>
      <c r="UIN475" s="477"/>
      <c r="UIQ475" s="477"/>
      <c r="UIV475" s="477"/>
      <c r="UIY475" s="477"/>
      <c r="UJD475" s="477"/>
      <c r="UJG475" s="477"/>
      <c r="UJL475" s="477"/>
      <c r="UJO475" s="477"/>
      <c r="UJT475" s="477"/>
      <c r="UJW475" s="477"/>
      <c r="UKB475" s="477"/>
      <c r="UKE475" s="477"/>
      <c r="UKJ475" s="477"/>
      <c r="UKM475" s="477"/>
      <c r="UKR475" s="477"/>
      <c r="UKU475" s="477"/>
      <c r="UKZ475" s="477"/>
      <c r="ULC475" s="477"/>
      <c r="ULH475" s="477"/>
      <c r="ULK475" s="477"/>
      <c r="ULP475" s="477"/>
      <c r="ULS475" s="477"/>
      <c r="ULX475" s="477"/>
      <c r="UMA475" s="477"/>
      <c r="UMF475" s="477"/>
      <c r="UMI475" s="477"/>
      <c r="UMN475" s="477"/>
      <c r="UMQ475" s="477"/>
      <c r="UMV475" s="477"/>
      <c r="UMY475" s="477"/>
      <c r="UND475" s="477"/>
      <c r="UNG475" s="477"/>
      <c r="UNL475" s="477"/>
      <c r="UNO475" s="477"/>
      <c r="UNT475" s="477"/>
      <c r="UNW475" s="477"/>
      <c r="UOB475" s="477"/>
      <c r="UOE475" s="477"/>
      <c r="UOJ475" s="477"/>
      <c r="UOM475" s="477"/>
      <c r="UOR475" s="477"/>
      <c r="UOU475" s="477"/>
      <c r="UOZ475" s="477"/>
      <c r="UPC475" s="477"/>
      <c r="UPH475" s="477"/>
      <c r="UPK475" s="477"/>
      <c r="UPP475" s="477"/>
      <c r="UPS475" s="477"/>
      <c r="UPX475" s="477"/>
      <c r="UQA475" s="477"/>
      <c r="UQF475" s="477"/>
      <c r="UQI475" s="477"/>
      <c r="UQN475" s="477"/>
      <c r="UQQ475" s="477"/>
      <c r="UQV475" s="477"/>
      <c r="UQY475" s="477"/>
      <c r="URD475" s="477"/>
      <c r="URG475" s="477"/>
      <c r="URL475" s="477"/>
      <c r="URO475" s="477"/>
      <c r="URT475" s="477"/>
      <c r="URW475" s="477"/>
      <c r="USB475" s="477"/>
      <c r="USE475" s="477"/>
      <c r="USJ475" s="477"/>
      <c r="USM475" s="477"/>
      <c r="USR475" s="477"/>
      <c r="USU475" s="477"/>
      <c r="USZ475" s="477"/>
      <c r="UTC475" s="477"/>
      <c r="UTH475" s="477"/>
      <c r="UTK475" s="477"/>
      <c r="UTP475" s="477"/>
      <c r="UTS475" s="477"/>
      <c r="UTX475" s="477"/>
      <c r="UUA475" s="477"/>
      <c r="UUF475" s="477"/>
      <c r="UUI475" s="477"/>
      <c r="UUN475" s="477"/>
      <c r="UUQ475" s="477"/>
      <c r="UUV475" s="477"/>
      <c r="UUY475" s="477"/>
      <c r="UVD475" s="477"/>
      <c r="UVG475" s="477"/>
      <c r="UVL475" s="477"/>
      <c r="UVO475" s="477"/>
      <c r="UVT475" s="477"/>
      <c r="UVW475" s="477"/>
      <c r="UWB475" s="477"/>
      <c r="UWE475" s="477"/>
      <c r="UWJ475" s="477"/>
      <c r="UWM475" s="477"/>
      <c r="UWR475" s="477"/>
      <c r="UWU475" s="477"/>
      <c r="UWZ475" s="477"/>
      <c r="UXC475" s="477"/>
      <c r="UXH475" s="477"/>
      <c r="UXK475" s="477"/>
      <c r="UXP475" s="477"/>
      <c r="UXS475" s="477"/>
      <c r="UXX475" s="477"/>
      <c r="UYA475" s="477"/>
      <c r="UYF475" s="477"/>
      <c r="UYI475" s="477"/>
      <c r="UYN475" s="477"/>
      <c r="UYQ475" s="477"/>
      <c r="UYV475" s="477"/>
      <c r="UYY475" s="477"/>
      <c r="UZD475" s="477"/>
      <c r="UZG475" s="477"/>
      <c r="UZL475" s="477"/>
      <c r="UZO475" s="477"/>
      <c r="UZT475" s="477"/>
      <c r="UZW475" s="477"/>
      <c r="VAB475" s="477"/>
      <c r="VAE475" s="477"/>
      <c r="VAJ475" s="477"/>
      <c r="VAM475" s="477"/>
      <c r="VAR475" s="477"/>
      <c r="VAU475" s="477"/>
      <c r="VAZ475" s="477"/>
      <c r="VBC475" s="477"/>
      <c r="VBH475" s="477"/>
      <c r="VBK475" s="477"/>
      <c r="VBP475" s="477"/>
      <c r="VBS475" s="477"/>
      <c r="VBX475" s="477"/>
      <c r="VCA475" s="477"/>
      <c r="VCF475" s="477"/>
      <c r="VCI475" s="477"/>
      <c r="VCN475" s="477"/>
      <c r="VCQ475" s="477"/>
      <c r="VCV475" s="477"/>
      <c r="VCY475" s="477"/>
      <c r="VDD475" s="477"/>
      <c r="VDG475" s="477"/>
      <c r="VDL475" s="477"/>
      <c r="VDO475" s="477"/>
      <c r="VDT475" s="477"/>
      <c r="VDW475" s="477"/>
      <c r="VEB475" s="477"/>
      <c r="VEE475" s="477"/>
      <c r="VEJ475" s="477"/>
      <c r="VEM475" s="477"/>
      <c r="VER475" s="477"/>
      <c r="VEU475" s="477"/>
      <c r="VEZ475" s="477"/>
      <c r="VFC475" s="477"/>
      <c r="VFH475" s="477"/>
      <c r="VFK475" s="477"/>
      <c r="VFP475" s="477"/>
      <c r="VFS475" s="477"/>
      <c r="VFX475" s="477"/>
      <c r="VGA475" s="477"/>
      <c r="VGF475" s="477"/>
      <c r="VGI475" s="477"/>
      <c r="VGN475" s="477"/>
      <c r="VGQ475" s="477"/>
      <c r="VGV475" s="477"/>
      <c r="VGY475" s="477"/>
      <c r="VHD475" s="477"/>
      <c r="VHG475" s="477"/>
      <c r="VHL475" s="477"/>
      <c r="VHO475" s="477"/>
      <c r="VHT475" s="477"/>
      <c r="VHW475" s="477"/>
      <c r="VIB475" s="477"/>
      <c r="VIE475" s="477"/>
      <c r="VIJ475" s="477"/>
      <c r="VIM475" s="477"/>
      <c r="VIR475" s="477"/>
      <c r="VIU475" s="477"/>
      <c r="VIZ475" s="477"/>
      <c r="VJC475" s="477"/>
      <c r="VJH475" s="477"/>
      <c r="VJK475" s="477"/>
      <c r="VJP475" s="477"/>
      <c r="VJS475" s="477"/>
      <c r="VJX475" s="477"/>
      <c r="VKA475" s="477"/>
      <c r="VKF475" s="477"/>
      <c r="VKI475" s="477"/>
      <c r="VKN475" s="477"/>
      <c r="VKQ475" s="477"/>
      <c r="VKV475" s="477"/>
      <c r="VKY475" s="477"/>
      <c r="VLD475" s="477"/>
      <c r="VLG475" s="477"/>
      <c r="VLL475" s="477"/>
      <c r="VLO475" s="477"/>
      <c r="VLT475" s="477"/>
      <c r="VLW475" s="477"/>
      <c r="VMB475" s="477"/>
      <c r="VME475" s="477"/>
      <c r="VMJ475" s="477"/>
      <c r="VMM475" s="477"/>
      <c r="VMR475" s="477"/>
      <c r="VMU475" s="477"/>
      <c r="VMZ475" s="477"/>
      <c r="VNC475" s="477"/>
      <c r="VNH475" s="477"/>
      <c r="VNK475" s="477"/>
      <c r="VNP475" s="477"/>
      <c r="VNS475" s="477"/>
      <c r="VNX475" s="477"/>
      <c r="VOA475" s="477"/>
      <c r="VOF475" s="477"/>
      <c r="VOI475" s="477"/>
      <c r="VON475" s="477"/>
      <c r="VOQ475" s="477"/>
      <c r="VOV475" s="477"/>
      <c r="VOY475" s="477"/>
      <c r="VPD475" s="477"/>
      <c r="VPG475" s="477"/>
      <c r="VPL475" s="477"/>
      <c r="VPO475" s="477"/>
      <c r="VPT475" s="477"/>
      <c r="VPW475" s="477"/>
      <c r="VQB475" s="477"/>
      <c r="VQE475" s="477"/>
      <c r="VQJ475" s="477"/>
      <c r="VQM475" s="477"/>
      <c r="VQR475" s="477"/>
      <c r="VQU475" s="477"/>
      <c r="VQZ475" s="477"/>
      <c r="VRC475" s="477"/>
      <c r="VRH475" s="477"/>
      <c r="VRK475" s="477"/>
      <c r="VRP475" s="477"/>
      <c r="VRS475" s="477"/>
      <c r="VRX475" s="477"/>
      <c r="VSA475" s="477"/>
      <c r="VSF475" s="477"/>
      <c r="VSI475" s="477"/>
      <c r="VSN475" s="477"/>
      <c r="VSQ475" s="477"/>
      <c r="VSV475" s="477"/>
      <c r="VSY475" s="477"/>
      <c r="VTD475" s="477"/>
      <c r="VTG475" s="477"/>
      <c r="VTL475" s="477"/>
      <c r="VTO475" s="477"/>
      <c r="VTT475" s="477"/>
      <c r="VTW475" s="477"/>
      <c r="VUB475" s="477"/>
      <c r="VUE475" s="477"/>
      <c r="VUJ475" s="477"/>
      <c r="VUM475" s="477"/>
      <c r="VUR475" s="477"/>
      <c r="VUU475" s="477"/>
      <c r="VUZ475" s="477"/>
      <c r="VVC475" s="477"/>
      <c r="VVH475" s="477"/>
      <c r="VVK475" s="477"/>
      <c r="VVP475" s="477"/>
      <c r="VVS475" s="477"/>
      <c r="VVX475" s="477"/>
      <c r="VWA475" s="477"/>
      <c r="VWF475" s="477"/>
      <c r="VWI475" s="477"/>
      <c r="VWN475" s="477"/>
      <c r="VWQ475" s="477"/>
      <c r="VWV475" s="477"/>
      <c r="VWY475" s="477"/>
      <c r="VXD475" s="477"/>
      <c r="VXG475" s="477"/>
      <c r="VXL475" s="477"/>
      <c r="VXO475" s="477"/>
      <c r="VXT475" s="477"/>
      <c r="VXW475" s="477"/>
      <c r="VYB475" s="477"/>
      <c r="VYE475" s="477"/>
      <c r="VYJ475" s="477"/>
      <c r="VYM475" s="477"/>
      <c r="VYR475" s="477"/>
      <c r="VYU475" s="477"/>
      <c r="VYZ475" s="477"/>
      <c r="VZC475" s="477"/>
      <c r="VZH475" s="477"/>
      <c r="VZK475" s="477"/>
      <c r="VZP475" s="477"/>
      <c r="VZS475" s="477"/>
      <c r="VZX475" s="477"/>
      <c r="WAA475" s="477"/>
      <c r="WAF475" s="477"/>
      <c r="WAI475" s="477"/>
      <c r="WAN475" s="477"/>
      <c r="WAQ475" s="477"/>
      <c r="WAV475" s="477"/>
      <c r="WAY475" s="477"/>
      <c r="WBD475" s="477"/>
      <c r="WBG475" s="477"/>
      <c r="WBL475" s="477"/>
      <c r="WBO475" s="477"/>
      <c r="WBT475" s="477"/>
      <c r="WBW475" s="477"/>
      <c r="WCB475" s="477"/>
      <c r="WCE475" s="477"/>
      <c r="WCJ475" s="477"/>
      <c r="WCM475" s="477"/>
      <c r="WCR475" s="477"/>
      <c r="WCU475" s="477"/>
      <c r="WCZ475" s="477"/>
      <c r="WDC475" s="477"/>
      <c r="WDH475" s="477"/>
      <c r="WDK475" s="477"/>
      <c r="WDP475" s="477"/>
      <c r="WDS475" s="477"/>
      <c r="WDX475" s="477"/>
      <c r="WEA475" s="477"/>
      <c r="WEF475" s="477"/>
      <c r="WEI475" s="477"/>
      <c r="WEN475" s="477"/>
      <c r="WEQ475" s="477"/>
      <c r="WEV475" s="477"/>
      <c r="WEY475" s="477"/>
      <c r="WFD475" s="477"/>
      <c r="WFG475" s="477"/>
      <c r="WFL475" s="477"/>
      <c r="WFO475" s="477"/>
      <c r="WFT475" s="477"/>
      <c r="WFW475" s="477"/>
      <c r="WGB475" s="477"/>
      <c r="WGE475" s="477"/>
      <c r="WGJ475" s="477"/>
      <c r="WGM475" s="477"/>
      <c r="WGR475" s="477"/>
      <c r="WGU475" s="477"/>
      <c r="WGZ475" s="477"/>
      <c r="WHC475" s="477"/>
      <c r="WHH475" s="477"/>
      <c r="WHK475" s="477"/>
      <c r="WHP475" s="477"/>
      <c r="WHS475" s="477"/>
      <c r="WHX475" s="477"/>
      <c r="WIA475" s="477"/>
      <c r="WIF475" s="477"/>
      <c r="WII475" s="477"/>
      <c r="WIN475" s="477"/>
      <c r="WIQ475" s="477"/>
      <c r="WIV475" s="477"/>
      <c r="WIY475" s="477"/>
      <c r="WJD475" s="477"/>
      <c r="WJG475" s="477"/>
      <c r="WJL475" s="477"/>
      <c r="WJO475" s="477"/>
      <c r="WJT475" s="477"/>
      <c r="WJW475" s="477"/>
      <c r="WKB475" s="477"/>
      <c r="WKE475" s="477"/>
      <c r="WKJ475" s="477"/>
      <c r="WKM475" s="477"/>
      <c r="WKR475" s="477"/>
      <c r="WKU475" s="477"/>
      <c r="WKZ475" s="477"/>
      <c r="WLC475" s="477"/>
      <c r="WLH475" s="477"/>
      <c r="WLK475" s="477"/>
      <c r="WLP475" s="477"/>
      <c r="WLS475" s="477"/>
      <c r="WLX475" s="477"/>
      <c r="WMA475" s="477"/>
      <c r="WMF475" s="477"/>
      <c r="WMI475" s="477"/>
      <c r="WMN475" s="477"/>
      <c r="WMQ475" s="477"/>
      <c r="WMV475" s="477"/>
      <c r="WMY475" s="477"/>
      <c r="WND475" s="477"/>
      <c r="WNG475" s="477"/>
      <c r="WNL475" s="477"/>
      <c r="WNO475" s="477"/>
      <c r="WNT475" s="477"/>
      <c r="WNW475" s="477"/>
      <c r="WOB475" s="477"/>
      <c r="WOE475" s="477"/>
      <c r="WOJ475" s="477"/>
      <c r="WOM475" s="477"/>
      <c r="WOR475" s="477"/>
      <c r="WOU475" s="477"/>
      <c r="WOZ475" s="477"/>
      <c r="WPC475" s="477"/>
      <c r="WPH475" s="477"/>
      <c r="WPK475" s="477"/>
      <c r="WPP475" s="477"/>
      <c r="WPS475" s="477"/>
      <c r="WPX475" s="477"/>
      <c r="WQA475" s="477"/>
      <c r="WQF475" s="477"/>
      <c r="WQI475" s="477"/>
      <c r="WQN475" s="477"/>
      <c r="WQQ475" s="477"/>
      <c r="WQV475" s="477"/>
      <c r="WQY475" s="477"/>
      <c r="WRD475" s="477"/>
      <c r="WRG475" s="477"/>
      <c r="WRL475" s="477"/>
      <c r="WRO475" s="477"/>
      <c r="WRT475" s="477"/>
      <c r="WRW475" s="477"/>
      <c r="WSB475" s="477"/>
      <c r="WSE475" s="477"/>
      <c r="WSJ475" s="477"/>
      <c r="WSM475" s="477"/>
      <c r="WSR475" s="477"/>
      <c r="WSU475" s="477"/>
      <c r="WSZ475" s="477"/>
      <c r="WTC475" s="477"/>
      <c r="WTH475" s="477"/>
      <c r="WTK475" s="477"/>
      <c r="WTP475" s="477"/>
      <c r="WTS475" s="477"/>
      <c r="WTX475" s="477"/>
      <c r="WUA475" s="477"/>
      <c r="WUF475" s="477"/>
      <c r="WUI475" s="477"/>
      <c r="WUN475" s="477"/>
      <c r="WUQ475" s="477"/>
      <c r="WUV475" s="477"/>
      <c r="WUY475" s="477"/>
      <c r="WVD475" s="477"/>
      <c r="WVG475" s="477"/>
      <c r="WVL475" s="477"/>
      <c r="WVO475" s="477"/>
      <c r="WVT475" s="477"/>
      <c r="WVW475" s="477"/>
      <c r="WWB475" s="477"/>
      <c r="WWE475" s="477"/>
      <c r="WWJ475" s="477"/>
      <c r="WWM475" s="477"/>
      <c r="WWR475" s="477"/>
      <c r="WWU475" s="477"/>
      <c r="WWZ475" s="477"/>
      <c r="WXC475" s="477"/>
      <c r="WXH475" s="477"/>
      <c r="WXK475" s="477"/>
      <c r="WXP475" s="477"/>
      <c r="WXS475" s="477"/>
      <c r="WXX475" s="477"/>
      <c r="WYA475" s="477"/>
      <c r="WYF475" s="477"/>
      <c r="WYI475" s="477"/>
      <c r="WYN475" s="477"/>
      <c r="WYQ475" s="477"/>
      <c r="WYV475" s="477"/>
      <c r="WYY475" s="477"/>
      <c r="WZD475" s="477"/>
      <c r="WZG475" s="477"/>
      <c r="WZL475" s="477"/>
      <c r="WZO475" s="477"/>
      <c r="WZT475" s="477"/>
      <c r="WZW475" s="477"/>
      <c r="XAB475" s="477"/>
      <c r="XAE475" s="477"/>
      <c r="XAJ475" s="477"/>
      <c r="XAM475" s="477"/>
      <c r="XAR475" s="477"/>
      <c r="XAU475" s="477"/>
      <c r="XAZ475" s="477"/>
      <c r="XBC475" s="477"/>
      <c r="XBH475" s="477"/>
      <c r="XBK475" s="477"/>
      <c r="XBP475" s="477"/>
      <c r="XBS475" s="477"/>
      <c r="XBX475" s="477"/>
      <c r="XCA475" s="477"/>
      <c r="XCF475" s="477"/>
      <c r="XCI475" s="477"/>
      <c r="XCN475" s="477"/>
      <c r="XCQ475" s="477"/>
      <c r="XCV475" s="477"/>
      <c r="XCY475" s="477"/>
      <c r="XDD475" s="477"/>
      <c r="XDG475" s="477"/>
      <c r="XDL475" s="477"/>
      <c r="XDO475" s="477"/>
      <c r="XDT475" s="477"/>
      <c r="XDW475" s="477"/>
      <c r="XEB475" s="477"/>
      <c r="XEE475" s="477"/>
      <c r="XEJ475" s="477"/>
      <c r="XEM475" s="477"/>
      <c r="XER475" s="477"/>
      <c r="XEU475" s="477"/>
      <c r="XEZ475" s="477"/>
      <c r="XFC475" s="477"/>
    </row>
    <row r="476" spans="1:1023 1028:2047 2052:3071 3076:4095 4100:5119 5124:6143 6148:7167 7172:8191 8196:9215 9220:10239 10244:11263 11268:12287 12292:13311 13316:14335 14340:15359 15364:16383" ht="33.75" customHeight="1" x14ac:dyDescent="0.25">
      <c r="A476" s="158" t="str">
        <f>+'PAI 2025 GPS rempl2)'!A495</f>
        <v>30.4.1</v>
      </c>
      <c r="B476" s="60" t="str">
        <f>VLOOKUP(A476,'Dimensión 2 - Direccionamiento'!$B$9:$B$31,1,0)</f>
        <v>30.4.1</v>
      </c>
      <c r="C476" s="158" t="s">
        <v>1087</v>
      </c>
      <c r="D476" s="158">
        <v>3</v>
      </c>
      <c r="E476" s="158" t="s">
        <v>489</v>
      </c>
      <c r="F476" s="158" t="s">
        <v>1116</v>
      </c>
      <c r="G476" s="158" t="s">
        <v>19</v>
      </c>
      <c r="H476" s="158" t="s">
        <v>1795</v>
      </c>
      <c r="I476" s="158" t="s">
        <v>1795</v>
      </c>
      <c r="J476" s="158" t="s">
        <v>1795</v>
      </c>
      <c r="K476" s="158" t="s">
        <v>19</v>
      </c>
      <c r="L476" s="158" t="s">
        <v>19</v>
      </c>
      <c r="M476" s="158" t="s">
        <v>19</v>
      </c>
      <c r="N476" s="158" t="s">
        <v>1108</v>
      </c>
      <c r="O476" s="158" t="s">
        <v>19</v>
      </c>
      <c r="P476" s="158" t="s">
        <v>98</v>
      </c>
      <c r="Q476" s="158">
        <v>10</v>
      </c>
      <c r="R476" s="158">
        <v>1</v>
      </c>
      <c r="S476" s="165" t="s">
        <v>487</v>
      </c>
      <c r="T476" s="165" t="s">
        <v>1117</v>
      </c>
      <c r="U476" s="165">
        <v>45782</v>
      </c>
      <c r="V476" s="165">
        <v>45814</v>
      </c>
      <c r="W476" s="158" t="s">
        <v>1087</v>
      </c>
      <c r="X476" s="359">
        <v>2</v>
      </c>
      <c r="Y476" s="158">
        <v>100</v>
      </c>
      <c r="Z476" s="158" t="s">
        <v>2656</v>
      </c>
      <c r="AA476" s="165">
        <v>45846</v>
      </c>
      <c r="AB476" s="158">
        <v>100</v>
      </c>
      <c r="AC476" s="158" t="s">
        <v>2657</v>
      </c>
      <c r="AD476" s="165">
        <v>45890</v>
      </c>
      <c r="AE476" s="158">
        <v>90</v>
      </c>
      <c r="AF476" s="158">
        <v>2</v>
      </c>
    </row>
    <row r="477" spans="1:1023 1028:2047 2052:3071 3076:4095 4100:5119 5124:6143 6148:7167 7172:8191 8196:9215 9220:10239 10244:11263 11268:12287 12292:13311 13316:14335 14340:15359 15364:16383" ht="33.75" customHeight="1" x14ac:dyDescent="0.25">
      <c r="A477" s="35" t="str">
        <f>+'PAI 2025 GPS rempl2)'!A496</f>
        <v>30.4.2</v>
      </c>
      <c r="B477" s="60" t="str">
        <f>VLOOKUP(A477,'Dimensión 2 - Direccionamiento'!$B$9:$B$31,1,0)</f>
        <v>30.4.2</v>
      </c>
      <c r="C477" s="158" t="s">
        <v>1087</v>
      </c>
      <c r="D477" s="158">
        <v>3</v>
      </c>
      <c r="E477" s="158" t="s">
        <v>489</v>
      </c>
      <c r="F477" s="158" t="s">
        <v>1118</v>
      </c>
      <c r="G477" s="158" t="s">
        <v>19</v>
      </c>
      <c r="H477" s="158">
        <v>0</v>
      </c>
      <c r="I477" s="158">
        <v>0</v>
      </c>
      <c r="J477" s="158">
        <v>0</v>
      </c>
      <c r="K477" s="158" t="s">
        <v>19</v>
      </c>
      <c r="L477" s="158" t="s">
        <v>19</v>
      </c>
      <c r="M477" s="158" t="s">
        <v>19</v>
      </c>
      <c r="N477" s="158" t="s">
        <v>1108</v>
      </c>
      <c r="O477" s="158" t="s">
        <v>19</v>
      </c>
      <c r="P477" s="158" t="s">
        <v>1857</v>
      </c>
      <c r="Q477" s="158">
        <v>8</v>
      </c>
      <c r="R477" s="158">
        <v>100</v>
      </c>
      <c r="S477" s="158" t="s">
        <v>515</v>
      </c>
      <c r="T477" s="158" t="s">
        <v>1119</v>
      </c>
      <c r="U477" s="165">
        <v>45817</v>
      </c>
      <c r="V477" s="165">
        <v>45884</v>
      </c>
      <c r="W477" s="158" t="s">
        <v>1115</v>
      </c>
      <c r="X477" s="359">
        <v>1.6</v>
      </c>
      <c r="Y477" s="158">
        <v>100</v>
      </c>
      <c r="Z477" s="158" t="s">
        <v>2780</v>
      </c>
      <c r="AA477" s="165">
        <v>45884</v>
      </c>
      <c r="AB477" s="158">
        <v>100</v>
      </c>
      <c r="AC477" s="158" t="s">
        <v>2658</v>
      </c>
      <c r="AD477" s="165">
        <v>45890</v>
      </c>
      <c r="AE477" s="158">
        <v>100</v>
      </c>
      <c r="AF477" s="158">
        <v>1.6</v>
      </c>
    </row>
    <row r="478" spans="1:1023 1028:2047 2052:3071 3076:4095 4100:5119 5124:6143 6148:7167 7172:8191 8196:9215 9220:10239 10244:11263 11268:12287 12292:13311 13316:14335 14340:15359 15364:16383" ht="33.75" customHeight="1" x14ac:dyDescent="0.25">
      <c r="A478" s="35" t="str">
        <f>+'PAI 2025 GPS rempl2)'!A497</f>
        <v>30.4.3</v>
      </c>
      <c r="B478" s="60" t="str">
        <f>VLOOKUP(A478,'Dimensión 2 - Direccionamiento'!$B$9:$B$31,1,0)</f>
        <v>30.4.3</v>
      </c>
      <c r="C478" s="158" t="s">
        <v>1087</v>
      </c>
      <c r="D478" s="158">
        <v>3</v>
      </c>
      <c r="E478" s="158" t="s">
        <v>489</v>
      </c>
      <c r="F478" s="158" t="s">
        <v>1120</v>
      </c>
      <c r="G478" s="158" t="s">
        <v>19</v>
      </c>
      <c r="H478" s="158" t="s">
        <v>1795</v>
      </c>
      <c r="I478" s="158" t="s">
        <v>1795</v>
      </c>
      <c r="J478" s="158" t="s">
        <v>1795</v>
      </c>
      <c r="K478" s="158" t="s">
        <v>19</v>
      </c>
      <c r="L478" s="158" t="s">
        <v>19</v>
      </c>
      <c r="M478" s="158" t="s">
        <v>19</v>
      </c>
      <c r="N478" s="158" t="s">
        <v>1108</v>
      </c>
      <c r="O478" s="158" t="s">
        <v>19</v>
      </c>
      <c r="P478" s="158" t="s">
        <v>1858</v>
      </c>
      <c r="Q478" s="158">
        <v>22</v>
      </c>
      <c r="R478" s="158">
        <v>100</v>
      </c>
      <c r="S478" s="158" t="s">
        <v>515</v>
      </c>
      <c r="T478" s="158" t="s">
        <v>1119</v>
      </c>
      <c r="U478" s="165">
        <v>45887</v>
      </c>
      <c r="V478" s="165">
        <v>45926</v>
      </c>
      <c r="W478" s="158" t="s">
        <v>1115</v>
      </c>
      <c r="X478" s="359">
        <v>4.4000000000000004</v>
      </c>
      <c r="Y478" s="158">
        <v>0</v>
      </c>
      <c r="Z478" s="158">
        <v>0</v>
      </c>
      <c r="AA478" s="165"/>
      <c r="AB478" s="158">
        <v>0</v>
      </c>
      <c r="AC478" s="158">
        <v>0</v>
      </c>
      <c r="AD478" s="165"/>
      <c r="AE478" s="158"/>
      <c r="AF478" s="158">
        <v>0</v>
      </c>
    </row>
    <row r="479" spans="1:1023 1028:2047 2052:3071 3076:4095 4100:5119 5124:6143 6148:7167 7172:8191 8196:9215 9220:10239 10244:11263 11268:12287 12292:13311 13316:14335 14340:15359 15364:16383" ht="33.75" customHeight="1" x14ac:dyDescent="0.25">
      <c r="A479" s="158" t="str">
        <f>+'PAI 2025 GPS rempl2)'!A498</f>
        <v>30.4.4</v>
      </c>
      <c r="B479" s="60" t="str">
        <f>VLOOKUP(A479,'Dimensión 2 - Direccionamiento'!$B$9:$B$31,1,0)</f>
        <v>30.4.4</v>
      </c>
      <c r="C479" s="158" t="s">
        <v>1087</v>
      </c>
      <c r="D479" s="158">
        <v>3</v>
      </c>
      <c r="E479" s="158" t="s">
        <v>489</v>
      </c>
      <c r="F479" s="158" t="s">
        <v>1122</v>
      </c>
      <c r="G479" s="158" t="s">
        <v>19</v>
      </c>
      <c r="H479" s="158" t="s">
        <v>1795</v>
      </c>
      <c r="I479" s="158" t="s">
        <v>1795</v>
      </c>
      <c r="J479" s="158" t="s">
        <v>1795</v>
      </c>
      <c r="K479" s="158" t="s">
        <v>19</v>
      </c>
      <c r="L479" s="158" t="s">
        <v>19</v>
      </c>
      <c r="M479" s="158" t="s">
        <v>19</v>
      </c>
      <c r="N479" s="158" t="s">
        <v>1108</v>
      </c>
      <c r="O479" s="158" t="s">
        <v>19</v>
      </c>
      <c r="P479" s="158" t="s">
        <v>99</v>
      </c>
      <c r="Q479" s="158">
        <v>50</v>
      </c>
      <c r="R479" s="158">
        <v>1</v>
      </c>
      <c r="S479" s="165" t="s">
        <v>487</v>
      </c>
      <c r="T479" s="165" t="s">
        <v>1121</v>
      </c>
      <c r="U479" s="165">
        <v>45854</v>
      </c>
      <c r="V479" s="165">
        <v>45929</v>
      </c>
      <c r="W479" s="158" t="s">
        <v>1115</v>
      </c>
      <c r="X479" s="359">
        <v>10</v>
      </c>
      <c r="Y479" s="158">
        <v>0</v>
      </c>
      <c r="Z479" s="158">
        <v>0</v>
      </c>
      <c r="AA479" s="165"/>
      <c r="AB479" s="158">
        <v>0</v>
      </c>
      <c r="AC479" s="158">
        <v>0</v>
      </c>
      <c r="AD479" s="165"/>
      <c r="AE479" s="158"/>
      <c r="AF479" s="158">
        <v>0</v>
      </c>
    </row>
    <row r="480" spans="1:1023 1028:2047 2052:3071 3076:4095 4100:5119 5124:6143 6148:7167 7172:8191 8196:9215 9220:10239 10244:11263 11268:12287 12292:13311 13316:14335 14340:15359 15364:16383" ht="33.75" customHeight="1" x14ac:dyDescent="0.25">
      <c r="A480" s="158" t="str">
        <f>+'PAI 2025 GPS rempl2)'!A499</f>
        <v>30.4.5</v>
      </c>
      <c r="B480" s="60" t="str">
        <f>VLOOKUP(A480,'Dimensión 2 - Direccionamiento'!$B$9:$B$31,1,0)</f>
        <v>30.4.5</v>
      </c>
      <c r="C480" s="158" t="s">
        <v>1087</v>
      </c>
      <c r="D480" s="158">
        <v>3</v>
      </c>
      <c r="E480" s="158" t="s">
        <v>489</v>
      </c>
      <c r="F480" s="158" t="s">
        <v>1859</v>
      </c>
      <c r="G480" s="158" t="s">
        <v>19</v>
      </c>
      <c r="H480" s="158">
        <v>0</v>
      </c>
      <c r="I480" s="158">
        <v>0</v>
      </c>
      <c r="J480" s="158">
        <v>0</v>
      </c>
      <c r="K480" s="158" t="s">
        <v>19</v>
      </c>
      <c r="L480" s="158" t="s">
        <v>19</v>
      </c>
      <c r="M480" s="158" t="s">
        <v>19</v>
      </c>
      <c r="N480" s="158" t="s">
        <v>1108</v>
      </c>
      <c r="O480" s="158" t="s">
        <v>19</v>
      </c>
      <c r="P480" s="158" t="s">
        <v>100</v>
      </c>
      <c r="Q480" s="158">
        <v>10</v>
      </c>
      <c r="R480" s="158">
        <v>1</v>
      </c>
      <c r="S480" s="158" t="s">
        <v>487</v>
      </c>
      <c r="T480" s="158" t="s">
        <v>1123</v>
      </c>
      <c r="U480" s="165">
        <v>45964</v>
      </c>
      <c r="V480" s="165">
        <v>45981</v>
      </c>
      <c r="W480" s="158" t="s">
        <v>1115</v>
      </c>
      <c r="X480" s="359">
        <v>2</v>
      </c>
      <c r="Y480" s="158">
        <v>0</v>
      </c>
      <c r="Z480" s="158">
        <v>0</v>
      </c>
      <c r="AA480" s="165"/>
      <c r="AB480" s="158">
        <v>0</v>
      </c>
      <c r="AC480" s="158">
        <v>0</v>
      </c>
      <c r="AD480" s="165"/>
      <c r="AE480" s="158"/>
      <c r="AF480" s="158">
        <v>0</v>
      </c>
    </row>
    <row r="481" spans="1:1023 1028:2047 2052:3071 3076:4095 4100:5119 5124:6143 6148:7167 7172:8191 8196:9215 9220:10239 10244:11263 11268:12287 12292:13311 13316:14335 14340:15359 15364:16383" ht="45" x14ac:dyDescent="0.25">
      <c r="A481" s="359" t="str">
        <f>+'PAI 2025 GPS rempl2)'!A500</f>
        <v>30.5</v>
      </c>
      <c r="B481" s="359" t="str">
        <f>VLOOKUP(A481,'Dimensión 3-Gestión con Valor'!$B$10:$B$379,1,0)</f>
        <v>30.5</v>
      </c>
      <c r="C481" s="360" t="s">
        <v>1087</v>
      </c>
      <c r="D481" s="359">
        <v>3</v>
      </c>
      <c r="E481" s="359" t="s">
        <v>482</v>
      </c>
      <c r="F481" s="360" t="s">
        <v>1124</v>
      </c>
      <c r="G481" s="359" t="s">
        <v>484</v>
      </c>
      <c r="H481" s="359" t="s">
        <v>1795</v>
      </c>
      <c r="I481" s="359" t="s">
        <v>1795</v>
      </c>
      <c r="J481" s="359" t="s">
        <v>1795</v>
      </c>
      <c r="K481" s="360" t="s">
        <v>19</v>
      </c>
      <c r="L481" s="359" t="s">
        <v>485</v>
      </c>
      <c r="M481" s="359" t="s">
        <v>19</v>
      </c>
      <c r="N481" s="360" t="s">
        <v>1125</v>
      </c>
      <c r="O481" s="359">
        <v>0</v>
      </c>
      <c r="P481" s="359" t="s">
        <v>290</v>
      </c>
      <c r="Q481" s="359">
        <v>20</v>
      </c>
      <c r="R481" s="359">
        <v>100</v>
      </c>
      <c r="S481" s="360" t="s">
        <v>515</v>
      </c>
      <c r="T481" s="359" t="s">
        <v>1126</v>
      </c>
      <c r="U481" s="360">
        <v>45672</v>
      </c>
      <c r="V481" s="360">
        <v>46013</v>
      </c>
      <c r="W481" s="359" t="s">
        <v>1087</v>
      </c>
      <c r="X481" s="359">
        <v>20</v>
      </c>
      <c r="Y481" s="359">
        <v>0</v>
      </c>
      <c r="Z481" s="359">
        <v>0</v>
      </c>
      <c r="AA481" s="360"/>
      <c r="AB481" s="370">
        <v>0</v>
      </c>
      <c r="AC481" s="359">
        <v>0</v>
      </c>
      <c r="AD481" s="360"/>
      <c r="AE481" s="368"/>
      <c r="AF481" s="359">
        <v>0</v>
      </c>
      <c r="AJ481" s="477"/>
      <c r="AM481" s="477"/>
      <c r="AR481" s="477"/>
      <c r="AU481" s="477"/>
      <c r="AZ481" s="477"/>
      <c r="BC481" s="477"/>
      <c r="BH481" s="477"/>
      <c r="BK481" s="477"/>
      <c r="BP481" s="477"/>
      <c r="BS481" s="477"/>
      <c r="BX481" s="477"/>
      <c r="CA481" s="477"/>
      <c r="CF481" s="477"/>
      <c r="CI481" s="477"/>
      <c r="CN481" s="477"/>
      <c r="CQ481" s="477"/>
      <c r="CV481" s="477"/>
      <c r="CY481" s="477"/>
      <c r="DD481" s="477"/>
      <c r="DG481" s="477"/>
      <c r="DL481" s="477"/>
      <c r="DO481" s="477"/>
      <c r="DT481" s="477"/>
      <c r="DW481" s="477"/>
      <c r="EB481" s="477"/>
      <c r="EE481" s="477"/>
      <c r="EJ481" s="477"/>
      <c r="EM481" s="477"/>
      <c r="ER481" s="477"/>
      <c r="EU481" s="477"/>
      <c r="EZ481" s="477"/>
      <c r="FC481" s="477"/>
      <c r="FH481" s="477"/>
      <c r="FK481" s="477"/>
      <c r="FP481" s="477"/>
      <c r="FS481" s="477"/>
      <c r="FX481" s="477"/>
      <c r="GA481" s="477"/>
      <c r="GF481" s="477"/>
      <c r="GI481" s="477"/>
      <c r="GN481" s="477"/>
      <c r="GQ481" s="477"/>
      <c r="GV481" s="477"/>
      <c r="GY481" s="477"/>
      <c r="HD481" s="477"/>
      <c r="HG481" s="477"/>
      <c r="HL481" s="477"/>
      <c r="HO481" s="477"/>
      <c r="HT481" s="477"/>
      <c r="HW481" s="477"/>
      <c r="IB481" s="477"/>
      <c r="IE481" s="477"/>
      <c r="IJ481" s="477"/>
      <c r="IM481" s="477"/>
      <c r="IR481" s="477"/>
      <c r="IU481" s="477"/>
      <c r="IZ481" s="477"/>
      <c r="JC481" s="477"/>
      <c r="JH481" s="477"/>
      <c r="JK481" s="477"/>
      <c r="JP481" s="477"/>
      <c r="JS481" s="477"/>
      <c r="JX481" s="477"/>
      <c r="KA481" s="477"/>
      <c r="KF481" s="477"/>
      <c r="KI481" s="477"/>
      <c r="KN481" s="477"/>
      <c r="KQ481" s="477"/>
      <c r="KV481" s="477"/>
      <c r="KY481" s="477"/>
      <c r="LD481" s="477"/>
      <c r="LG481" s="477"/>
      <c r="LL481" s="477"/>
      <c r="LO481" s="477"/>
      <c r="LT481" s="477"/>
      <c r="LW481" s="477"/>
      <c r="MB481" s="477"/>
      <c r="ME481" s="477"/>
      <c r="MJ481" s="477"/>
      <c r="MM481" s="477"/>
      <c r="MR481" s="477"/>
      <c r="MU481" s="477"/>
      <c r="MZ481" s="477"/>
      <c r="NC481" s="477"/>
      <c r="NH481" s="477"/>
      <c r="NK481" s="477"/>
      <c r="NP481" s="477"/>
      <c r="NS481" s="477"/>
      <c r="NX481" s="477"/>
      <c r="OA481" s="477"/>
      <c r="OF481" s="477"/>
      <c r="OI481" s="477"/>
      <c r="ON481" s="477"/>
      <c r="OQ481" s="477"/>
      <c r="OV481" s="477"/>
      <c r="OY481" s="477"/>
      <c r="PD481" s="477"/>
      <c r="PG481" s="477"/>
      <c r="PL481" s="477"/>
      <c r="PO481" s="477"/>
      <c r="PT481" s="477"/>
      <c r="PW481" s="477"/>
      <c r="QB481" s="477"/>
      <c r="QE481" s="477"/>
      <c r="QJ481" s="477"/>
      <c r="QM481" s="477"/>
      <c r="QR481" s="477"/>
      <c r="QU481" s="477"/>
      <c r="QZ481" s="477"/>
      <c r="RC481" s="477"/>
      <c r="RH481" s="477"/>
      <c r="RK481" s="477"/>
      <c r="RP481" s="477"/>
      <c r="RS481" s="477"/>
      <c r="RX481" s="477"/>
      <c r="SA481" s="477"/>
      <c r="SF481" s="477"/>
      <c r="SI481" s="477"/>
      <c r="SN481" s="477"/>
      <c r="SQ481" s="477"/>
      <c r="SV481" s="477"/>
      <c r="SY481" s="477"/>
      <c r="TD481" s="477"/>
      <c r="TG481" s="477"/>
      <c r="TL481" s="477"/>
      <c r="TO481" s="477"/>
      <c r="TT481" s="477"/>
      <c r="TW481" s="477"/>
      <c r="UB481" s="477"/>
      <c r="UE481" s="477"/>
      <c r="UJ481" s="477"/>
      <c r="UM481" s="477"/>
      <c r="UR481" s="477"/>
      <c r="UU481" s="477"/>
      <c r="UZ481" s="477"/>
      <c r="VC481" s="477"/>
      <c r="VH481" s="477"/>
      <c r="VK481" s="477"/>
      <c r="VP481" s="477"/>
      <c r="VS481" s="477"/>
      <c r="VX481" s="477"/>
      <c r="WA481" s="477"/>
      <c r="WF481" s="477"/>
      <c r="WI481" s="477"/>
      <c r="WN481" s="477"/>
      <c r="WQ481" s="477"/>
      <c r="WV481" s="477"/>
      <c r="WY481" s="477"/>
      <c r="XD481" s="477"/>
      <c r="XG481" s="477"/>
      <c r="XL481" s="477"/>
      <c r="XO481" s="477"/>
      <c r="XT481" s="477"/>
      <c r="XW481" s="477"/>
      <c r="YB481" s="477"/>
      <c r="YE481" s="477"/>
      <c r="YJ481" s="477"/>
      <c r="YM481" s="477"/>
      <c r="YR481" s="477"/>
      <c r="YU481" s="477"/>
      <c r="YZ481" s="477"/>
      <c r="ZC481" s="477"/>
      <c r="ZH481" s="477"/>
      <c r="ZK481" s="477"/>
      <c r="ZP481" s="477"/>
      <c r="ZS481" s="477"/>
      <c r="ZX481" s="477"/>
      <c r="AAA481" s="477"/>
      <c r="AAF481" s="477"/>
      <c r="AAI481" s="477"/>
      <c r="AAN481" s="477"/>
      <c r="AAQ481" s="477"/>
      <c r="AAV481" s="477"/>
      <c r="AAY481" s="477"/>
      <c r="ABD481" s="477"/>
      <c r="ABG481" s="477"/>
      <c r="ABL481" s="477"/>
      <c r="ABO481" s="477"/>
      <c r="ABT481" s="477"/>
      <c r="ABW481" s="477"/>
      <c r="ACB481" s="477"/>
      <c r="ACE481" s="477"/>
      <c r="ACJ481" s="477"/>
      <c r="ACM481" s="477"/>
      <c r="ACR481" s="477"/>
      <c r="ACU481" s="477"/>
      <c r="ACZ481" s="477"/>
      <c r="ADC481" s="477"/>
      <c r="ADH481" s="477"/>
      <c r="ADK481" s="477"/>
      <c r="ADP481" s="477"/>
      <c r="ADS481" s="477"/>
      <c r="ADX481" s="477"/>
      <c r="AEA481" s="477"/>
      <c r="AEF481" s="477"/>
      <c r="AEI481" s="477"/>
      <c r="AEN481" s="477"/>
      <c r="AEQ481" s="477"/>
      <c r="AEV481" s="477"/>
      <c r="AEY481" s="477"/>
      <c r="AFD481" s="477"/>
      <c r="AFG481" s="477"/>
      <c r="AFL481" s="477"/>
      <c r="AFO481" s="477"/>
      <c r="AFT481" s="477"/>
      <c r="AFW481" s="477"/>
      <c r="AGB481" s="477"/>
      <c r="AGE481" s="477"/>
      <c r="AGJ481" s="477"/>
      <c r="AGM481" s="477"/>
      <c r="AGR481" s="477"/>
      <c r="AGU481" s="477"/>
      <c r="AGZ481" s="477"/>
      <c r="AHC481" s="477"/>
      <c r="AHH481" s="477"/>
      <c r="AHK481" s="477"/>
      <c r="AHP481" s="477"/>
      <c r="AHS481" s="477"/>
      <c r="AHX481" s="477"/>
      <c r="AIA481" s="477"/>
      <c r="AIF481" s="477"/>
      <c r="AII481" s="477"/>
      <c r="AIN481" s="477"/>
      <c r="AIQ481" s="477"/>
      <c r="AIV481" s="477"/>
      <c r="AIY481" s="477"/>
      <c r="AJD481" s="477"/>
      <c r="AJG481" s="477"/>
      <c r="AJL481" s="477"/>
      <c r="AJO481" s="477"/>
      <c r="AJT481" s="477"/>
      <c r="AJW481" s="477"/>
      <c r="AKB481" s="477"/>
      <c r="AKE481" s="477"/>
      <c r="AKJ481" s="477"/>
      <c r="AKM481" s="477"/>
      <c r="AKR481" s="477"/>
      <c r="AKU481" s="477"/>
      <c r="AKZ481" s="477"/>
      <c r="ALC481" s="477"/>
      <c r="ALH481" s="477"/>
      <c r="ALK481" s="477"/>
      <c r="ALP481" s="477"/>
      <c r="ALS481" s="477"/>
      <c r="ALX481" s="477"/>
      <c r="AMA481" s="477"/>
      <c r="AMF481" s="477"/>
      <c r="AMI481" s="477"/>
      <c r="AMN481" s="477"/>
      <c r="AMQ481" s="477"/>
      <c r="AMV481" s="477"/>
      <c r="AMY481" s="477"/>
      <c r="AND481" s="477"/>
      <c r="ANG481" s="477"/>
      <c r="ANL481" s="477"/>
      <c r="ANO481" s="477"/>
      <c r="ANT481" s="477"/>
      <c r="ANW481" s="477"/>
      <c r="AOB481" s="477"/>
      <c r="AOE481" s="477"/>
      <c r="AOJ481" s="477"/>
      <c r="AOM481" s="477"/>
      <c r="AOR481" s="477"/>
      <c r="AOU481" s="477"/>
      <c r="AOZ481" s="477"/>
      <c r="APC481" s="477"/>
      <c r="APH481" s="477"/>
      <c r="APK481" s="477"/>
      <c r="APP481" s="477"/>
      <c r="APS481" s="477"/>
      <c r="APX481" s="477"/>
      <c r="AQA481" s="477"/>
      <c r="AQF481" s="477"/>
      <c r="AQI481" s="477"/>
      <c r="AQN481" s="477"/>
      <c r="AQQ481" s="477"/>
      <c r="AQV481" s="477"/>
      <c r="AQY481" s="477"/>
      <c r="ARD481" s="477"/>
      <c r="ARG481" s="477"/>
      <c r="ARL481" s="477"/>
      <c r="ARO481" s="477"/>
      <c r="ART481" s="477"/>
      <c r="ARW481" s="477"/>
      <c r="ASB481" s="477"/>
      <c r="ASE481" s="477"/>
      <c r="ASJ481" s="477"/>
      <c r="ASM481" s="477"/>
      <c r="ASR481" s="477"/>
      <c r="ASU481" s="477"/>
      <c r="ASZ481" s="477"/>
      <c r="ATC481" s="477"/>
      <c r="ATH481" s="477"/>
      <c r="ATK481" s="477"/>
      <c r="ATP481" s="477"/>
      <c r="ATS481" s="477"/>
      <c r="ATX481" s="477"/>
      <c r="AUA481" s="477"/>
      <c r="AUF481" s="477"/>
      <c r="AUI481" s="477"/>
      <c r="AUN481" s="477"/>
      <c r="AUQ481" s="477"/>
      <c r="AUV481" s="477"/>
      <c r="AUY481" s="477"/>
      <c r="AVD481" s="477"/>
      <c r="AVG481" s="477"/>
      <c r="AVL481" s="477"/>
      <c r="AVO481" s="477"/>
      <c r="AVT481" s="477"/>
      <c r="AVW481" s="477"/>
      <c r="AWB481" s="477"/>
      <c r="AWE481" s="477"/>
      <c r="AWJ481" s="477"/>
      <c r="AWM481" s="477"/>
      <c r="AWR481" s="477"/>
      <c r="AWU481" s="477"/>
      <c r="AWZ481" s="477"/>
      <c r="AXC481" s="477"/>
      <c r="AXH481" s="477"/>
      <c r="AXK481" s="477"/>
      <c r="AXP481" s="477"/>
      <c r="AXS481" s="477"/>
      <c r="AXX481" s="477"/>
      <c r="AYA481" s="477"/>
      <c r="AYF481" s="477"/>
      <c r="AYI481" s="477"/>
      <c r="AYN481" s="477"/>
      <c r="AYQ481" s="477"/>
      <c r="AYV481" s="477"/>
      <c r="AYY481" s="477"/>
      <c r="AZD481" s="477"/>
      <c r="AZG481" s="477"/>
      <c r="AZL481" s="477"/>
      <c r="AZO481" s="477"/>
      <c r="AZT481" s="477"/>
      <c r="AZW481" s="477"/>
      <c r="BAB481" s="477"/>
      <c r="BAE481" s="477"/>
      <c r="BAJ481" s="477"/>
      <c r="BAM481" s="477"/>
      <c r="BAR481" s="477"/>
      <c r="BAU481" s="477"/>
      <c r="BAZ481" s="477"/>
      <c r="BBC481" s="477"/>
      <c r="BBH481" s="477"/>
      <c r="BBK481" s="477"/>
      <c r="BBP481" s="477"/>
      <c r="BBS481" s="477"/>
      <c r="BBX481" s="477"/>
      <c r="BCA481" s="477"/>
      <c r="BCF481" s="477"/>
      <c r="BCI481" s="477"/>
      <c r="BCN481" s="477"/>
      <c r="BCQ481" s="477"/>
      <c r="BCV481" s="477"/>
      <c r="BCY481" s="477"/>
      <c r="BDD481" s="477"/>
      <c r="BDG481" s="477"/>
      <c r="BDL481" s="477"/>
      <c r="BDO481" s="477"/>
      <c r="BDT481" s="477"/>
      <c r="BDW481" s="477"/>
      <c r="BEB481" s="477"/>
      <c r="BEE481" s="477"/>
      <c r="BEJ481" s="477"/>
      <c r="BEM481" s="477"/>
      <c r="BER481" s="477"/>
      <c r="BEU481" s="477"/>
      <c r="BEZ481" s="477"/>
      <c r="BFC481" s="477"/>
      <c r="BFH481" s="477"/>
      <c r="BFK481" s="477"/>
      <c r="BFP481" s="477"/>
      <c r="BFS481" s="477"/>
      <c r="BFX481" s="477"/>
      <c r="BGA481" s="477"/>
      <c r="BGF481" s="477"/>
      <c r="BGI481" s="477"/>
      <c r="BGN481" s="477"/>
      <c r="BGQ481" s="477"/>
      <c r="BGV481" s="477"/>
      <c r="BGY481" s="477"/>
      <c r="BHD481" s="477"/>
      <c r="BHG481" s="477"/>
      <c r="BHL481" s="477"/>
      <c r="BHO481" s="477"/>
      <c r="BHT481" s="477"/>
      <c r="BHW481" s="477"/>
      <c r="BIB481" s="477"/>
      <c r="BIE481" s="477"/>
      <c r="BIJ481" s="477"/>
      <c r="BIM481" s="477"/>
      <c r="BIR481" s="477"/>
      <c r="BIU481" s="477"/>
      <c r="BIZ481" s="477"/>
      <c r="BJC481" s="477"/>
      <c r="BJH481" s="477"/>
      <c r="BJK481" s="477"/>
      <c r="BJP481" s="477"/>
      <c r="BJS481" s="477"/>
      <c r="BJX481" s="477"/>
      <c r="BKA481" s="477"/>
      <c r="BKF481" s="477"/>
      <c r="BKI481" s="477"/>
      <c r="BKN481" s="477"/>
      <c r="BKQ481" s="477"/>
      <c r="BKV481" s="477"/>
      <c r="BKY481" s="477"/>
      <c r="BLD481" s="477"/>
      <c r="BLG481" s="477"/>
      <c r="BLL481" s="477"/>
      <c r="BLO481" s="477"/>
      <c r="BLT481" s="477"/>
      <c r="BLW481" s="477"/>
      <c r="BMB481" s="477"/>
      <c r="BME481" s="477"/>
      <c r="BMJ481" s="477"/>
      <c r="BMM481" s="477"/>
      <c r="BMR481" s="477"/>
      <c r="BMU481" s="477"/>
      <c r="BMZ481" s="477"/>
      <c r="BNC481" s="477"/>
      <c r="BNH481" s="477"/>
      <c r="BNK481" s="477"/>
      <c r="BNP481" s="477"/>
      <c r="BNS481" s="477"/>
      <c r="BNX481" s="477"/>
      <c r="BOA481" s="477"/>
      <c r="BOF481" s="477"/>
      <c r="BOI481" s="477"/>
      <c r="BON481" s="477"/>
      <c r="BOQ481" s="477"/>
      <c r="BOV481" s="477"/>
      <c r="BOY481" s="477"/>
      <c r="BPD481" s="477"/>
      <c r="BPG481" s="477"/>
      <c r="BPL481" s="477"/>
      <c r="BPO481" s="477"/>
      <c r="BPT481" s="477"/>
      <c r="BPW481" s="477"/>
      <c r="BQB481" s="477"/>
      <c r="BQE481" s="477"/>
      <c r="BQJ481" s="477"/>
      <c r="BQM481" s="477"/>
      <c r="BQR481" s="477"/>
      <c r="BQU481" s="477"/>
      <c r="BQZ481" s="477"/>
      <c r="BRC481" s="477"/>
      <c r="BRH481" s="477"/>
      <c r="BRK481" s="477"/>
      <c r="BRP481" s="477"/>
      <c r="BRS481" s="477"/>
      <c r="BRX481" s="477"/>
      <c r="BSA481" s="477"/>
      <c r="BSF481" s="477"/>
      <c r="BSI481" s="477"/>
      <c r="BSN481" s="477"/>
      <c r="BSQ481" s="477"/>
      <c r="BSV481" s="477"/>
      <c r="BSY481" s="477"/>
      <c r="BTD481" s="477"/>
      <c r="BTG481" s="477"/>
      <c r="BTL481" s="477"/>
      <c r="BTO481" s="477"/>
      <c r="BTT481" s="477"/>
      <c r="BTW481" s="477"/>
      <c r="BUB481" s="477"/>
      <c r="BUE481" s="477"/>
      <c r="BUJ481" s="477"/>
      <c r="BUM481" s="477"/>
      <c r="BUR481" s="477"/>
      <c r="BUU481" s="477"/>
      <c r="BUZ481" s="477"/>
      <c r="BVC481" s="477"/>
      <c r="BVH481" s="477"/>
      <c r="BVK481" s="477"/>
      <c r="BVP481" s="477"/>
      <c r="BVS481" s="477"/>
      <c r="BVX481" s="477"/>
      <c r="BWA481" s="477"/>
      <c r="BWF481" s="477"/>
      <c r="BWI481" s="477"/>
      <c r="BWN481" s="477"/>
      <c r="BWQ481" s="477"/>
      <c r="BWV481" s="477"/>
      <c r="BWY481" s="477"/>
      <c r="BXD481" s="477"/>
      <c r="BXG481" s="477"/>
      <c r="BXL481" s="477"/>
      <c r="BXO481" s="477"/>
      <c r="BXT481" s="477"/>
      <c r="BXW481" s="477"/>
      <c r="BYB481" s="477"/>
      <c r="BYE481" s="477"/>
      <c r="BYJ481" s="477"/>
      <c r="BYM481" s="477"/>
      <c r="BYR481" s="477"/>
      <c r="BYU481" s="477"/>
      <c r="BYZ481" s="477"/>
      <c r="BZC481" s="477"/>
      <c r="BZH481" s="477"/>
      <c r="BZK481" s="477"/>
      <c r="BZP481" s="477"/>
      <c r="BZS481" s="477"/>
      <c r="BZX481" s="477"/>
      <c r="CAA481" s="477"/>
      <c r="CAF481" s="477"/>
      <c r="CAI481" s="477"/>
      <c r="CAN481" s="477"/>
      <c r="CAQ481" s="477"/>
      <c r="CAV481" s="477"/>
      <c r="CAY481" s="477"/>
      <c r="CBD481" s="477"/>
      <c r="CBG481" s="477"/>
      <c r="CBL481" s="477"/>
      <c r="CBO481" s="477"/>
      <c r="CBT481" s="477"/>
      <c r="CBW481" s="477"/>
      <c r="CCB481" s="477"/>
      <c r="CCE481" s="477"/>
      <c r="CCJ481" s="477"/>
      <c r="CCM481" s="477"/>
      <c r="CCR481" s="477"/>
      <c r="CCU481" s="477"/>
      <c r="CCZ481" s="477"/>
      <c r="CDC481" s="477"/>
      <c r="CDH481" s="477"/>
      <c r="CDK481" s="477"/>
      <c r="CDP481" s="477"/>
      <c r="CDS481" s="477"/>
      <c r="CDX481" s="477"/>
      <c r="CEA481" s="477"/>
      <c r="CEF481" s="477"/>
      <c r="CEI481" s="477"/>
      <c r="CEN481" s="477"/>
      <c r="CEQ481" s="477"/>
      <c r="CEV481" s="477"/>
      <c r="CEY481" s="477"/>
      <c r="CFD481" s="477"/>
      <c r="CFG481" s="477"/>
      <c r="CFL481" s="477"/>
      <c r="CFO481" s="477"/>
      <c r="CFT481" s="477"/>
      <c r="CFW481" s="477"/>
      <c r="CGB481" s="477"/>
      <c r="CGE481" s="477"/>
      <c r="CGJ481" s="477"/>
      <c r="CGM481" s="477"/>
      <c r="CGR481" s="477"/>
      <c r="CGU481" s="477"/>
      <c r="CGZ481" s="477"/>
      <c r="CHC481" s="477"/>
      <c r="CHH481" s="477"/>
      <c r="CHK481" s="477"/>
      <c r="CHP481" s="477"/>
      <c r="CHS481" s="477"/>
      <c r="CHX481" s="477"/>
      <c r="CIA481" s="477"/>
      <c r="CIF481" s="477"/>
      <c r="CII481" s="477"/>
      <c r="CIN481" s="477"/>
      <c r="CIQ481" s="477"/>
      <c r="CIV481" s="477"/>
      <c r="CIY481" s="477"/>
      <c r="CJD481" s="477"/>
      <c r="CJG481" s="477"/>
      <c r="CJL481" s="477"/>
      <c r="CJO481" s="477"/>
      <c r="CJT481" s="477"/>
      <c r="CJW481" s="477"/>
      <c r="CKB481" s="477"/>
      <c r="CKE481" s="477"/>
      <c r="CKJ481" s="477"/>
      <c r="CKM481" s="477"/>
      <c r="CKR481" s="477"/>
      <c r="CKU481" s="477"/>
      <c r="CKZ481" s="477"/>
      <c r="CLC481" s="477"/>
      <c r="CLH481" s="477"/>
      <c r="CLK481" s="477"/>
      <c r="CLP481" s="477"/>
      <c r="CLS481" s="477"/>
      <c r="CLX481" s="477"/>
      <c r="CMA481" s="477"/>
      <c r="CMF481" s="477"/>
      <c r="CMI481" s="477"/>
      <c r="CMN481" s="477"/>
      <c r="CMQ481" s="477"/>
      <c r="CMV481" s="477"/>
      <c r="CMY481" s="477"/>
      <c r="CND481" s="477"/>
      <c r="CNG481" s="477"/>
      <c r="CNL481" s="477"/>
      <c r="CNO481" s="477"/>
      <c r="CNT481" s="477"/>
      <c r="CNW481" s="477"/>
      <c r="COB481" s="477"/>
      <c r="COE481" s="477"/>
      <c r="COJ481" s="477"/>
      <c r="COM481" s="477"/>
      <c r="COR481" s="477"/>
      <c r="COU481" s="477"/>
      <c r="COZ481" s="477"/>
      <c r="CPC481" s="477"/>
      <c r="CPH481" s="477"/>
      <c r="CPK481" s="477"/>
      <c r="CPP481" s="477"/>
      <c r="CPS481" s="477"/>
      <c r="CPX481" s="477"/>
      <c r="CQA481" s="477"/>
      <c r="CQF481" s="477"/>
      <c r="CQI481" s="477"/>
      <c r="CQN481" s="477"/>
      <c r="CQQ481" s="477"/>
      <c r="CQV481" s="477"/>
      <c r="CQY481" s="477"/>
      <c r="CRD481" s="477"/>
      <c r="CRG481" s="477"/>
      <c r="CRL481" s="477"/>
      <c r="CRO481" s="477"/>
      <c r="CRT481" s="477"/>
      <c r="CRW481" s="477"/>
      <c r="CSB481" s="477"/>
      <c r="CSE481" s="477"/>
      <c r="CSJ481" s="477"/>
      <c r="CSM481" s="477"/>
      <c r="CSR481" s="477"/>
      <c r="CSU481" s="477"/>
      <c r="CSZ481" s="477"/>
      <c r="CTC481" s="477"/>
      <c r="CTH481" s="477"/>
      <c r="CTK481" s="477"/>
      <c r="CTP481" s="477"/>
      <c r="CTS481" s="477"/>
      <c r="CTX481" s="477"/>
      <c r="CUA481" s="477"/>
      <c r="CUF481" s="477"/>
      <c r="CUI481" s="477"/>
      <c r="CUN481" s="477"/>
      <c r="CUQ481" s="477"/>
      <c r="CUV481" s="477"/>
      <c r="CUY481" s="477"/>
      <c r="CVD481" s="477"/>
      <c r="CVG481" s="477"/>
      <c r="CVL481" s="477"/>
      <c r="CVO481" s="477"/>
      <c r="CVT481" s="477"/>
      <c r="CVW481" s="477"/>
      <c r="CWB481" s="477"/>
      <c r="CWE481" s="477"/>
      <c r="CWJ481" s="477"/>
      <c r="CWM481" s="477"/>
      <c r="CWR481" s="477"/>
      <c r="CWU481" s="477"/>
      <c r="CWZ481" s="477"/>
      <c r="CXC481" s="477"/>
      <c r="CXH481" s="477"/>
      <c r="CXK481" s="477"/>
      <c r="CXP481" s="477"/>
      <c r="CXS481" s="477"/>
      <c r="CXX481" s="477"/>
      <c r="CYA481" s="477"/>
      <c r="CYF481" s="477"/>
      <c r="CYI481" s="477"/>
      <c r="CYN481" s="477"/>
      <c r="CYQ481" s="477"/>
      <c r="CYV481" s="477"/>
      <c r="CYY481" s="477"/>
      <c r="CZD481" s="477"/>
      <c r="CZG481" s="477"/>
      <c r="CZL481" s="477"/>
      <c r="CZO481" s="477"/>
      <c r="CZT481" s="477"/>
      <c r="CZW481" s="477"/>
      <c r="DAB481" s="477"/>
      <c r="DAE481" s="477"/>
      <c r="DAJ481" s="477"/>
      <c r="DAM481" s="477"/>
      <c r="DAR481" s="477"/>
      <c r="DAU481" s="477"/>
      <c r="DAZ481" s="477"/>
      <c r="DBC481" s="477"/>
      <c r="DBH481" s="477"/>
      <c r="DBK481" s="477"/>
      <c r="DBP481" s="477"/>
      <c r="DBS481" s="477"/>
      <c r="DBX481" s="477"/>
      <c r="DCA481" s="477"/>
      <c r="DCF481" s="477"/>
      <c r="DCI481" s="477"/>
      <c r="DCN481" s="477"/>
      <c r="DCQ481" s="477"/>
      <c r="DCV481" s="477"/>
      <c r="DCY481" s="477"/>
      <c r="DDD481" s="477"/>
      <c r="DDG481" s="477"/>
      <c r="DDL481" s="477"/>
      <c r="DDO481" s="477"/>
      <c r="DDT481" s="477"/>
      <c r="DDW481" s="477"/>
      <c r="DEB481" s="477"/>
      <c r="DEE481" s="477"/>
      <c r="DEJ481" s="477"/>
      <c r="DEM481" s="477"/>
      <c r="DER481" s="477"/>
      <c r="DEU481" s="477"/>
      <c r="DEZ481" s="477"/>
      <c r="DFC481" s="477"/>
      <c r="DFH481" s="477"/>
      <c r="DFK481" s="477"/>
      <c r="DFP481" s="477"/>
      <c r="DFS481" s="477"/>
      <c r="DFX481" s="477"/>
      <c r="DGA481" s="477"/>
      <c r="DGF481" s="477"/>
      <c r="DGI481" s="477"/>
      <c r="DGN481" s="477"/>
      <c r="DGQ481" s="477"/>
      <c r="DGV481" s="477"/>
      <c r="DGY481" s="477"/>
      <c r="DHD481" s="477"/>
      <c r="DHG481" s="477"/>
      <c r="DHL481" s="477"/>
      <c r="DHO481" s="477"/>
      <c r="DHT481" s="477"/>
      <c r="DHW481" s="477"/>
      <c r="DIB481" s="477"/>
      <c r="DIE481" s="477"/>
      <c r="DIJ481" s="477"/>
      <c r="DIM481" s="477"/>
      <c r="DIR481" s="477"/>
      <c r="DIU481" s="477"/>
      <c r="DIZ481" s="477"/>
      <c r="DJC481" s="477"/>
      <c r="DJH481" s="477"/>
      <c r="DJK481" s="477"/>
      <c r="DJP481" s="477"/>
      <c r="DJS481" s="477"/>
      <c r="DJX481" s="477"/>
      <c r="DKA481" s="477"/>
      <c r="DKF481" s="477"/>
      <c r="DKI481" s="477"/>
      <c r="DKN481" s="477"/>
      <c r="DKQ481" s="477"/>
      <c r="DKV481" s="477"/>
      <c r="DKY481" s="477"/>
      <c r="DLD481" s="477"/>
      <c r="DLG481" s="477"/>
      <c r="DLL481" s="477"/>
      <c r="DLO481" s="477"/>
      <c r="DLT481" s="477"/>
      <c r="DLW481" s="477"/>
      <c r="DMB481" s="477"/>
      <c r="DME481" s="477"/>
      <c r="DMJ481" s="477"/>
      <c r="DMM481" s="477"/>
      <c r="DMR481" s="477"/>
      <c r="DMU481" s="477"/>
      <c r="DMZ481" s="477"/>
      <c r="DNC481" s="477"/>
      <c r="DNH481" s="477"/>
      <c r="DNK481" s="477"/>
      <c r="DNP481" s="477"/>
      <c r="DNS481" s="477"/>
      <c r="DNX481" s="477"/>
      <c r="DOA481" s="477"/>
      <c r="DOF481" s="477"/>
      <c r="DOI481" s="477"/>
      <c r="DON481" s="477"/>
      <c r="DOQ481" s="477"/>
      <c r="DOV481" s="477"/>
      <c r="DOY481" s="477"/>
      <c r="DPD481" s="477"/>
      <c r="DPG481" s="477"/>
      <c r="DPL481" s="477"/>
      <c r="DPO481" s="477"/>
      <c r="DPT481" s="477"/>
      <c r="DPW481" s="477"/>
      <c r="DQB481" s="477"/>
      <c r="DQE481" s="477"/>
      <c r="DQJ481" s="477"/>
      <c r="DQM481" s="477"/>
      <c r="DQR481" s="477"/>
      <c r="DQU481" s="477"/>
      <c r="DQZ481" s="477"/>
      <c r="DRC481" s="477"/>
      <c r="DRH481" s="477"/>
      <c r="DRK481" s="477"/>
      <c r="DRP481" s="477"/>
      <c r="DRS481" s="477"/>
      <c r="DRX481" s="477"/>
      <c r="DSA481" s="477"/>
      <c r="DSF481" s="477"/>
      <c r="DSI481" s="477"/>
      <c r="DSN481" s="477"/>
      <c r="DSQ481" s="477"/>
      <c r="DSV481" s="477"/>
      <c r="DSY481" s="477"/>
      <c r="DTD481" s="477"/>
      <c r="DTG481" s="477"/>
      <c r="DTL481" s="477"/>
      <c r="DTO481" s="477"/>
      <c r="DTT481" s="477"/>
      <c r="DTW481" s="477"/>
      <c r="DUB481" s="477"/>
      <c r="DUE481" s="477"/>
      <c r="DUJ481" s="477"/>
      <c r="DUM481" s="477"/>
      <c r="DUR481" s="477"/>
      <c r="DUU481" s="477"/>
      <c r="DUZ481" s="477"/>
      <c r="DVC481" s="477"/>
      <c r="DVH481" s="477"/>
      <c r="DVK481" s="477"/>
      <c r="DVP481" s="477"/>
      <c r="DVS481" s="477"/>
      <c r="DVX481" s="477"/>
      <c r="DWA481" s="477"/>
      <c r="DWF481" s="477"/>
      <c r="DWI481" s="477"/>
      <c r="DWN481" s="477"/>
      <c r="DWQ481" s="477"/>
      <c r="DWV481" s="477"/>
      <c r="DWY481" s="477"/>
      <c r="DXD481" s="477"/>
      <c r="DXG481" s="477"/>
      <c r="DXL481" s="477"/>
      <c r="DXO481" s="477"/>
      <c r="DXT481" s="477"/>
      <c r="DXW481" s="477"/>
      <c r="DYB481" s="477"/>
      <c r="DYE481" s="477"/>
      <c r="DYJ481" s="477"/>
      <c r="DYM481" s="477"/>
      <c r="DYR481" s="477"/>
      <c r="DYU481" s="477"/>
      <c r="DYZ481" s="477"/>
      <c r="DZC481" s="477"/>
      <c r="DZH481" s="477"/>
      <c r="DZK481" s="477"/>
      <c r="DZP481" s="477"/>
      <c r="DZS481" s="477"/>
      <c r="DZX481" s="477"/>
      <c r="EAA481" s="477"/>
      <c r="EAF481" s="477"/>
      <c r="EAI481" s="477"/>
      <c r="EAN481" s="477"/>
      <c r="EAQ481" s="477"/>
      <c r="EAV481" s="477"/>
      <c r="EAY481" s="477"/>
      <c r="EBD481" s="477"/>
      <c r="EBG481" s="477"/>
      <c r="EBL481" s="477"/>
      <c r="EBO481" s="477"/>
      <c r="EBT481" s="477"/>
      <c r="EBW481" s="477"/>
      <c r="ECB481" s="477"/>
      <c r="ECE481" s="477"/>
      <c r="ECJ481" s="477"/>
      <c r="ECM481" s="477"/>
      <c r="ECR481" s="477"/>
      <c r="ECU481" s="477"/>
      <c r="ECZ481" s="477"/>
      <c r="EDC481" s="477"/>
      <c r="EDH481" s="477"/>
      <c r="EDK481" s="477"/>
      <c r="EDP481" s="477"/>
      <c r="EDS481" s="477"/>
      <c r="EDX481" s="477"/>
      <c r="EEA481" s="477"/>
      <c r="EEF481" s="477"/>
      <c r="EEI481" s="477"/>
      <c r="EEN481" s="477"/>
      <c r="EEQ481" s="477"/>
      <c r="EEV481" s="477"/>
      <c r="EEY481" s="477"/>
      <c r="EFD481" s="477"/>
      <c r="EFG481" s="477"/>
      <c r="EFL481" s="477"/>
      <c r="EFO481" s="477"/>
      <c r="EFT481" s="477"/>
      <c r="EFW481" s="477"/>
      <c r="EGB481" s="477"/>
      <c r="EGE481" s="477"/>
      <c r="EGJ481" s="477"/>
      <c r="EGM481" s="477"/>
      <c r="EGR481" s="477"/>
      <c r="EGU481" s="477"/>
      <c r="EGZ481" s="477"/>
      <c r="EHC481" s="477"/>
      <c r="EHH481" s="477"/>
      <c r="EHK481" s="477"/>
      <c r="EHP481" s="477"/>
      <c r="EHS481" s="477"/>
      <c r="EHX481" s="477"/>
      <c r="EIA481" s="477"/>
      <c r="EIF481" s="477"/>
      <c r="EII481" s="477"/>
      <c r="EIN481" s="477"/>
      <c r="EIQ481" s="477"/>
      <c r="EIV481" s="477"/>
      <c r="EIY481" s="477"/>
      <c r="EJD481" s="477"/>
      <c r="EJG481" s="477"/>
      <c r="EJL481" s="477"/>
      <c r="EJO481" s="477"/>
      <c r="EJT481" s="477"/>
      <c r="EJW481" s="477"/>
      <c r="EKB481" s="477"/>
      <c r="EKE481" s="477"/>
      <c r="EKJ481" s="477"/>
      <c r="EKM481" s="477"/>
      <c r="EKR481" s="477"/>
      <c r="EKU481" s="477"/>
      <c r="EKZ481" s="477"/>
      <c r="ELC481" s="477"/>
      <c r="ELH481" s="477"/>
      <c r="ELK481" s="477"/>
      <c r="ELP481" s="477"/>
      <c r="ELS481" s="477"/>
      <c r="ELX481" s="477"/>
      <c r="EMA481" s="477"/>
      <c r="EMF481" s="477"/>
      <c r="EMI481" s="477"/>
      <c r="EMN481" s="477"/>
      <c r="EMQ481" s="477"/>
      <c r="EMV481" s="477"/>
      <c r="EMY481" s="477"/>
      <c r="END481" s="477"/>
      <c r="ENG481" s="477"/>
      <c r="ENL481" s="477"/>
      <c r="ENO481" s="477"/>
      <c r="ENT481" s="477"/>
      <c r="ENW481" s="477"/>
      <c r="EOB481" s="477"/>
      <c r="EOE481" s="477"/>
      <c r="EOJ481" s="477"/>
      <c r="EOM481" s="477"/>
      <c r="EOR481" s="477"/>
      <c r="EOU481" s="477"/>
      <c r="EOZ481" s="477"/>
      <c r="EPC481" s="477"/>
      <c r="EPH481" s="477"/>
      <c r="EPK481" s="477"/>
      <c r="EPP481" s="477"/>
      <c r="EPS481" s="477"/>
      <c r="EPX481" s="477"/>
      <c r="EQA481" s="477"/>
      <c r="EQF481" s="477"/>
      <c r="EQI481" s="477"/>
      <c r="EQN481" s="477"/>
      <c r="EQQ481" s="477"/>
      <c r="EQV481" s="477"/>
      <c r="EQY481" s="477"/>
      <c r="ERD481" s="477"/>
      <c r="ERG481" s="477"/>
      <c r="ERL481" s="477"/>
      <c r="ERO481" s="477"/>
      <c r="ERT481" s="477"/>
      <c r="ERW481" s="477"/>
      <c r="ESB481" s="477"/>
      <c r="ESE481" s="477"/>
      <c r="ESJ481" s="477"/>
      <c r="ESM481" s="477"/>
      <c r="ESR481" s="477"/>
      <c r="ESU481" s="477"/>
      <c r="ESZ481" s="477"/>
      <c r="ETC481" s="477"/>
      <c r="ETH481" s="477"/>
      <c r="ETK481" s="477"/>
      <c r="ETP481" s="477"/>
      <c r="ETS481" s="477"/>
      <c r="ETX481" s="477"/>
      <c r="EUA481" s="477"/>
      <c r="EUF481" s="477"/>
      <c r="EUI481" s="477"/>
      <c r="EUN481" s="477"/>
      <c r="EUQ481" s="477"/>
      <c r="EUV481" s="477"/>
      <c r="EUY481" s="477"/>
      <c r="EVD481" s="477"/>
      <c r="EVG481" s="477"/>
      <c r="EVL481" s="477"/>
      <c r="EVO481" s="477"/>
      <c r="EVT481" s="477"/>
      <c r="EVW481" s="477"/>
      <c r="EWB481" s="477"/>
      <c r="EWE481" s="477"/>
      <c r="EWJ481" s="477"/>
      <c r="EWM481" s="477"/>
      <c r="EWR481" s="477"/>
      <c r="EWU481" s="477"/>
      <c r="EWZ481" s="477"/>
      <c r="EXC481" s="477"/>
      <c r="EXH481" s="477"/>
      <c r="EXK481" s="477"/>
      <c r="EXP481" s="477"/>
      <c r="EXS481" s="477"/>
      <c r="EXX481" s="477"/>
      <c r="EYA481" s="477"/>
      <c r="EYF481" s="477"/>
      <c r="EYI481" s="477"/>
      <c r="EYN481" s="477"/>
      <c r="EYQ481" s="477"/>
      <c r="EYV481" s="477"/>
      <c r="EYY481" s="477"/>
      <c r="EZD481" s="477"/>
      <c r="EZG481" s="477"/>
      <c r="EZL481" s="477"/>
      <c r="EZO481" s="477"/>
      <c r="EZT481" s="477"/>
      <c r="EZW481" s="477"/>
      <c r="FAB481" s="477"/>
      <c r="FAE481" s="477"/>
      <c r="FAJ481" s="477"/>
      <c r="FAM481" s="477"/>
      <c r="FAR481" s="477"/>
      <c r="FAU481" s="477"/>
      <c r="FAZ481" s="477"/>
      <c r="FBC481" s="477"/>
      <c r="FBH481" s="477"/>
      <c r="FBK481" s="477"/>
      <c r="FBP481" s="477"/>
      <c r="FBS481" s="477"/>
      <c r="FBX481" s="477"/>
      <c r="FCA481" s="477"/>
      <c r="FCF481" s="477"/>
      <c r="FCI481" s="477"/>
      <c r="FCN481" s="477"/>
      <c r="FCQ481" s="477"/>
      <c r="FCV481" s="477"/>
      <c r="FCY481" s="477"/>
      <c r="FDD481" s="477"/>
      <c r="FDG481" s="477"/>
      <c r="FDL481" s="477"/>
      <c r="FDO481" s="477"/>
      <c r="FDT481" s="477"/>
      <c r="FDW481" s="477"/>
      <c r="FEB481" s="477"/>
      <c r="FEE481" s="477"/>
      <c r="FEJ481" s="477"/>
      <c r="FEM481" s="477"/>
      <c r="FER481" s="477"/>
      <c r="FEU481" s="477"/>
      <c r="FEZ481" s="477"/>
      <c r="FFC481" s="477"/>
      <c r="FFH481" s="477"/>
      <c r="FFK481" s="477"/>
      <c r="FFP481" s="477"/>
      <c r="FFS481" s="477"/>
      <c r="FFX481" s="477"/>
      <c r="FGA481" s="477"/>
      <c r="FGF481" s="477"/>
      <c r="FGI481" s="477"/>
      <c r="FGN481" s="477"/>
      <c r="FGQ481" s="477"/>
      <c r="FGV481" s="477"/>
      <c r="FGY481" s="477"/>
      <c r="FHD481" s="477"/>
      <c r="FHG481" s="477"/>
      <c r="FHL481" s="477"/>
      <c r="FHO481" s="477"/>
      <c r="FHT481" s="477"/>
      <c r="FHW481" s="477"/>
      <c r="FIB481" s="477"/>
      <c r="FIE481" s="477"/>
      <c r="FIJ481" s="477"/>
      <c r="FIM481" s="477"/>
      <c r="FIR481" s="477"/>
      <c r="FIU481" s="477"/>
      <c r="FIZ481" s="477"/>
      <c r="FJC481" s="477"/>
      <c r="FJH481" s="477"/>
      <c r="FJK481" s="477"/>
      <c r="FJP481" s="477"/>
      <c r="FJS481" s="477"/>
      <c r="FJX481" s="477"/>
      <c r="FKA481" s="477"/>
      <c r="FKF481" s="477"/>
      <c r="FKI481" s="477"/>
      <c r="FKN481" s="477"/>
      <c r="FKQ481" s="477"/>
      <c r="FKV481" s="477"/>
      <c r="FKY481" s="477"/>
      <c r="FLD481" s="477"/>
      <c r="FLG481" s="477"/>
      <c r="FLL481" s="477"/>
      <c r="FLO481" s="477"/>
      <c r="FLT481" s="477"/>
      <c r="FLW481" s="477"/>
      <c r="FMB481" s="477"/>
      <c r="FME481" s="477"/>
      <c r="FMJ481" s="477"/>
      <c r="FMM481" s="477"/>
      <c r="FMR481" s="477"/>
      <c r="FMU481" s="477"/>
      <c r="FMZ481" s="477"/>
      <c r="FNC481" s="477"/>
      <c r="FNH481" s="477"/>
      <c r="FNK481" s="477"/>
      <c r="FNP481" s="477"/>
      <c r="FNS481" s="477"/>
      <c r="FNX481" s="477"/>
      <c r="FOA481" s="477"/>
      <c r="FOF481" s="477"/>
      <c r="FOI481" s="477"/>
      <c r="FON481" s="477"/>
      <c r="FOQ481" s="477"/>
      <c r="FOV481" s="477"/>
      <c r="FOY481" s="477"/>
      <c r="FPD481" s="477"/>
      <c r="FPG481" s="477"/>
      <c r="FPL481" s="477"/>
      <c r="FPO481" s="477"/>
      <c r="FPT481" s="477"/>
      <c r="FPW481" s="477"/>
      <c r="FQB481" s="477"/>
      <c r="FQE481" s="477"/>
      <c r="FQJ481" s="477"/>
      <c r="FQM481" s="477"/>
      <c r="FQR481" s="477"/>
      <c r="FQU481" s="477"/>
      <c r="FQZ481" s="477"/>
      <c r="FRC481" s="477"/>
      <c r="FRH481" s="477"/>
      <c r="FRK481" s="477"/>
      <c r="FRP481" s="477"/>
      <c r="FRS481" s="477"/>
      <c r="FRX481" s="477"/>
      <c r="FSA481" s="477"/>
      <c r="FSF481" s="477"/>
      <c r="FSI481" s="477"/>
      <c r="FSN481" s="477"/>
      <c r="FSQ481" s="477"/>
      <c r="FSV481" s="477"/>
      <c r="FSY481" s="477"/>
      <c r="FTD481" s="477"/>
      <c r="FTG481" s="477"/>
      <c r="FTL481" s="477"/>
      <c r="FTO481" s="477"/>
      <c r="FTT481" s="477"/>
      <c r="FTW481" s="477"/>
      <c r="FUB481" s="477"/>
      <c r="FUE481" s="477"/>
      <c r="FUJ481" s="477"/>
      <c r="FUM481" s="477"/>
      <c r="FUR481" s="477"/>
      <c r="FUU481" s="477"/>
      <c r="FUZ481" s="477"/>
      <c r="FVC481" s="477"/>
      <c r="FVH481" s="477"/>
      <c r="FVK481" s="477"/>
      <c r="FVP481" s="477"/>
      <c r="FVS481" s="477"/>
      <c r="FVX481" s="477"/>
      <c r="FWA481" s="477"/>
      <c r="FWF481" s="477"/>
      <c r="FWI481" s="477"/>
      <c r="FWN481" s="477"/>
      <c r="FWQ481" s="477"/>
      <c r="FWV481" s="477"/>
      <c r="FWY481" s="477"/>
      <c r="FXD481" s="477"/>
      <c r="FXG481" s="477"/>
      <c r="FXL481" s="477"/>
      <c r="FXO481" s="477"/>
      <c r="FXT481" s="477"/>
      <c r="FXW481" s="477"/>
      <c r="FYB481" s="477"/>
      <c r="FYE481" s="477"/>
      <c r="FYJ481" s="477"/>
      <c r="FYM481" s="477"/>
      <c r="FYR481" s="477"/>
      <c r="FYU481" s="477"/>
      <c r="FYZ481" s="477"/>
      <c r="FZC481" s="477"/>
      <c r="FZH481" s="477"/>
      <c r="FZK481" s="477"/>
      <c r="FZP481" s="477"/>
      <c r="FZS481" s="477"/>
      <c r="FZX481" s="477"/>
      <c r="GAA481" s="477"/>
      <c r="GAF481" s="477"/>
      <c r="GAI481" s="477"/>
      <c r="GAN481" s="477"/>
      <c r="GAQ481" s="477"/>
      <c r="GAV481" s="477"/>
      <c r="GAY481" s="477"/>
      <c r="GBD481" s="477"/>
      <c r="GBG481" s="477"/>
      <c r="GBL481" s="477"/>
      <c r="GBO481" s="477"/>
      <c r="GBT481" s="477"/>
      <c r="GBW481" s="477"/>
      <c r="GCB481" s="477"/>
      <c r="GCE481" s="477"/>
      <c r="GCJ481" s="477"/>
      <c r="GCM481" s="477"/>
      <c r="GCR481" s="477"/>
      <c r="GCU481" s="477"/>
      <c r="GCZ481" s="477"/>
      <c r="GDC481" s="477"/>
      <c r="GDH481" s="477"/>
      <c r="GDK481" s="477"/>
      <c r="GDP481" s="477"/>
      <c r="GDS481" s="477"/>
      <c r="GDX481" s="477"/>
      <c r="GEA481" s="477"/>
      <c r="GEF481" s="477"/>
      <c r="GEI481" s="477"/>
      <c r="GEN481" s="477"/>
      <c r="GEQ481" s="477"/>
      <c r="GEV481" s="477"/>
      <c r="GEY481" s="477"/>
      <c r="GFD481" s="477"/>
      <c r="GFG481" s="477"/>
      <c r="GFL481" s="477"/>
      <c r="GFO481" s="477"/>
      <c r="GFT481" s="477"/>
      <c r="GFW481" s="477"/>
      <c r="GGB481" s="477"/>
      <c r="GGE481" s="477"/>
      <c r="GGJ481" s="477"/>
      <c r="GGM481" s="477"/>
      <c r="GGR481" s="477"/>
      <c r="GGU481" s="477"/>
      <c r="GGZ481" s="477"/>
      <c r="GHC481" s="477"/>
      <c r="GHH481" s="477"/>
      <c r="GHK481" s="477"/>
      <c r="GHP481" s="477"/>
      <c r="GHS481" s="477"/>
      <c r="GHX481" s="477"/>
      <c r="GIA481" s="477"/>
      <c r="GIF481" s="477"/>
      <c r="GII481" s="477"/>
      <c r="GIN481" s="477"/>
      <c r="GIQ481" s="477"/>
      <c r="GIV481" s="477"/>
      <c r="GIY481" s="477"/>
      <c r="GJD481" s="477"/>
      <c r="GJG481" s="477"/>
      <c r="GJL481" s="477"/>
      <c r="GJO481" s="477"/>
      <c r="GJT481" s="477"/>
      <c r="GJW481" s="477"/>
      <c r="GKB481" s="477"/>
      <c r="GKE481" s="477"/>
      <c r="GKJ481" s="477"/>
      <c r="GKM481" s="477"/>
      <c r="GKR481" s="477"/>
      <c r="GKU481" s="477"/>
      <c r="GKZ481" s="477"/>
      <c r="GLC481" s="477"/>
      <c r="GLH481" s="477"/>
      <c r="GLK481" s="477"/>
      <c r="GLP481" s="477"/>
      <c r="GLS481" s="477"/>
      <c r="GLX481" s="477"/>
      <c r="GMA481" s="477"/>
      <c r="GMF481" s="477"/>
      <c r="GMI481" s="477"/>
      <c r="GMN481" s="477"/>
      <c r="GMQ481" s="477"/>
      <c r="GMV481" s="477"/>
      <c r="GMY481" s="477"/>
      <c r="GND481" s="477"/>
      <c r="GNG481" s="477"/>
      <c r="GNL481" s="477"/>
      <c r="GNO481" s="477"/>
      <c r="GNT481" s="477"/>
      <c r="GNW481" s="477"/>
      <c r="GOB481" s="477"/>
      <c r="GOE481" s="477"/>
      <c r="GOJ481" s="477"/>
      <c r="GOM481" s="477"/>
      <c r="GOR481" s="477"/>
      <c r="GOU481" s="477"/>
      <c r="GOZ481" s="477"/>
      <c r="GPC481" s="477"/>
      <c r="GPH481" s="477"/>
      <c r="GPK481" s="477"/>
      <c r="GPP481" s="477"/>
      <c r="GPS481" s="477"/>
      <c r="GPX481" s="477"/>
      <c r="GQA481" s="477"/>
      <c r="GQF481" s="477"/>
      <c r="GQI481" s="477"/>
      <c r="GQN481" s="477"/>
      <c r="GQQ481" s="477"/>
      <c r="GQV481" s="477"/>
      <c r="GQY481" s="477"/>
      <c r="GRD481" s="477"/>
      <c r="GRG481" s="477"/>
      <c r="GRL481" s="477"/>
      <c r="GRO481" s="477"/>
      <c r="GRT481" s="477"/>
      <c r="GRW481" s="477"/>
      <c r="GSB481" s="477"/>
      <c r="GSE481" s="477"/>
      <c r="GSJ481" s="477"/>
      <c r="GSM481" s="477"/>
      <c r="GSR481" s="477"/>
      <c r="GSU481" s="477"/>
      <c r="GSZ481" s="477"/>
      <c r="GTC481" s="477"/>
      <c r="GTH481" s="477"/>
      <c r="GTK481" s="477"/>
      <c r="GTP481" s="477"/>
      <c r="GTS481" s="477"/>
      <c r="GTX481" s="477"/>
      <c r="GUA481" s="477"/>
      <c r="GUF481" s="477"/>
      <c r="GUI481" s="477"/>
      <c r="GUN481" s="477"/>
      <c r="GUQ481" s="477"/>
      <c r="GUV481" s="477"/>
      <c r="GUY481" s="477"/>
      <c r="GVD481" s="477"/>
      <c r="GVG481" s="477"/>
      <c r="GVL481" s="477"/>
      <c r="GVO481" s="477"/>
      <c r="GVT481" s="477"/>
      <c r="GVW481" s="477"/>
      <c r="GWB481" s="477"/>
      <c r="GWE481" s="477"/>
      <c r="GWJ481" s="477"/>
      <c r="GWM481" s="477"/>
      <c r="GWR481" s="477"/>
      <c r="GWU481" s="477"/>
      <c r="GWZ481" s="477"/>
      <c r="GXC481" s="477"/>
      <c r="GXH481" s="477"/>
      <c r="GXK481" s="477"/>
      <c r="GXP481" s="477"/>
      <c r="GXS481" s="477"/>
      <c r="GXX481" s="477"/>
      <c r="GYA481" s="477"/>
      <c r="GYF481" s="477"/>
      <c r="GYI481" s="477"/>
      <c r="GYN481" s="477"/>
      <c r="GYQ481" s="477"/>
      <c r="GYV481" s="477"/>
      <c r="GYY481" s="477"/>
      <c r="GZD481" s="477"/>
      <c r="GZG481" s="477"/>
      <c r="GZL481" s="477"/>
      <c r="GZO481" s="477"/>
      <c r="GZT481" s="477"/>
      <c r="GZW481" s="477"/>
      <c r="HAB481" s="477"/>
      <c r="HAE481" s="477"/>
      <c r="HAJ481" s="477"/>
      <c r="HAM481" s="477"/>
      <c r="HAR481" s="477"/>
      <c r="HAU481" s="477"/>
      <c r="HAZ481" s="477"/>
      <c r="HBC481" s="477"/>
      <c r="HBH481" s="477"/>
      <c r="HBK481" s="477"/>
      <c r="HBP481" s="477"/>
      <c r="HBS481" s="477"/>
      <c r="HBX481" s="477"/>
      <c r="HCA481" s="477"/>
      <c r="HCF481" s="477"/>
      <c r="HCI481" s="477"/>
      <c r="HCN481" s="477"/>
      <c r="HCQ481" s="477"/>
      <c r="HCV481" s="477"/>
      <c r="HCY481" s="477"/>
      <c r="HDD481" s="477"/>
      <c r="HDG481" s="477"/>
      <c r="HDL481" s="477"/>
      <c r="HDO481" s="477"/>
      <c r="HDT481" s="477"/>
      <c r="HDW481" s="477"/>
      <c r="HEB481" s="477"/>
      <c r="HEE481" s="477"/>
      <c r="HEJ481" s="477"/>
      <c r="HEM481" s="477"/>
      <c r="HER481" s="477"/>
      <c r="HEU481" s="477"/>
      <c r="HEZ481" s="477"/>
      <c r="HFC481" s="477"/>
      <c r="HFH481" s="477"/>
      <c r="HFK481" s="477"/>
      <c r="HFP481" s="477"/>
      <c r="HFS481" s="477"/>
      <c r="HFX481" s="477"/>
      <c r="HGA481" s="477"/>
      <c r="HGF481" s="477"/>
      <c r="HGI481" s="477"/>
      <c r="HGN481" s="477"/>
      <c r="HGQ481" s="477"/>
      <c r="HGV481" s="477"/>
      <c r="HGY481" s="477"/>
      <c r="HHD481" s="477"/>
      <c r="HHG481" s="477"/>
      <c r="HHL481" s="477"/>
      <c r="HHO481" s="477"/>
      <c r="HHT481" s="477"/>
      <c r="HHW481" s="477"/>
      <c r="HIB481" s="477"/>
      <c r="HIE481" s="477"/>
      <c r="HIJ481" s="477"/>
      <c r="HIM481" s="477"/>
      <c r="HIR481" s="477"/>
      <c r="HIU481" s="477"/>
      <c r="HIZ481" s="477"/>
      <c r="HJC481" s="477"/>
      <c r="HJH481" s="477"/>
      <c r="HJK481" s="477"/>
      <c r="HJP481" s="477"/>
      <c r="HJS481" s="477"/>
      <c r="HJX481" s="477"/>
      <c r="HKA481" s="477"/>
      <c r="HKF481" s="477"/>
      <c r="HKI481" s="477"/>
      <c r="HKN481" s="477"/>
      <c r="HKQ481" s="477"/>
      <c r="HKV481" s="477"/>
      <c r="HKY481" s="477"/>
      <c r="HLD481" s="477"/>
      <c r="HLG481" s="477"/>
      <c r="HLL481" s="477"/>
      <c r="HLO481" s="477"/>
      <c r="HLT481" s="477"/>
      <c r="HLW481" s="477"/>
      <c r="HMB481" s="477"/>
      <c r="HME481" s="477"/>
      <c r="HMJ481" s="477"/>
      <c r="HMM481" s="477"/>
      <c r="HMR481" s="477"/>
      <c r="HMU481" s="477"/>
      <c r="HMZ481" s="477"/>
      <c r="HNC481" s="477"/>
      <c r="HNH481" s="477"/>
      <c r="HNK481" s="477"/>
      <c r="HNP481" s="477"/>
      <c r="HNS481" s="477"/>
      <c r="HNX481" s="477"/>
      <c r="HOA481" s="477"/>
      <c r="HOF481" s="477"/>
      <c r="HOI481" s="477"/>
      <c r="HON481" s="477"/>
      <c r="HOQ481" s="477"/>
      <c r="HOV481" s="477"/>
      <c r="HOY481" s="477"/>
      <c r="HPD481" s="477"/>
      <c r="HPG481" s="477"/>
      <c r="HPL481" s="477"/>
      <c r="HPO481" s="477"/>
      <c r="HPT481" s="477"/>
      <c r="HPW481" s="477"/>
      <c r="HQB481" s="477"/>
      <c r="HQE481" s="477"/>
      <c r="HQJ481" s="477"/>
      <c r="HQM481" s="477"/>
      <c r="HQR481" s="477"/>
      <c r="HQU481" s="477"/>
      <c r="HQZ481" s="477"/>
      <c r="HRC481" s="477"/>
      <c r="HRH481" s="477"/>
      <c r="HRK481" s="477"/>
      <c r="HRP481" s="477"/>
      <c r="HRS481" s="477"/>
      <c r="HRX481" s="477"/>
      <c r="HSA481" s="477"/>
      <c r="HSF481" s="477"/>
      <c r="HSI481" s="477"/>
      <c r="HSN481" s="477"/>
      <c r="HSQ481" s="477"/>
      <c r="HSV481" s="477"/>
      <c r="HSY481" s="477"/>
      <c r="HTD481" s="477"/>
      <c r="HTG481" s="477"/>
      <c r="HTL481" s="477"/>
      <c r="HTO481" s="477"/>
      <c r="HTT481" s="477"/>
      <c r="HTW481" s="477"/>
      <c r="HUB481" s="477"/>
      <c r="HUE481" s="477"/>
      <c r="HUJ481" s="477"/>
      <c r="HUM481" s="477"/>
      <c r="HUR481" s="477"/>
      <c r="HUU481" s="477"/>
      <c r="HUZ481" s="477"/>
      <c r="HVC481" s="477"/>
      <c r="HVH481" s="477"/>
      <c r="HVK481" s="477"/>
      <c r="HVP481" s="477"/>
      <c r="HVS481" s="477"/>
      <c r="HVX481" s="477"/>
      <c r="HWA481" s="477"/>
      <c r="HWF481" s="477"/>
      <c r="HWI481" s="477"/>
      <c r="HWN481" s="477"/>
      <c r="HWQ481" s="477"/>
      <c r="HWV481" s="477"/>
      <c r="HWY481" s="477"/>
      <c r="HXD481" s="477"/>
      <c r="HXG481" s="477"/>
      <c r="HXL481" s="477"/>
      <c r="HXO481" s="477"/>
      <c r="HXT481" s="477"/>
      <c r="HXW481" s="477"/>
      <c r="HYB481" s="477"/>
      <c r="HYE481" s="477"/>
      <c r="HYJ481" s="477"/>
      <c r="HYM481" s="477"/>
      <c r="HYR481" s="477"/>
      <c r="HYU481" s="477"/>
      <c r="HYZ481" s="477"/>
      <c r="HZC481" s="477"/>
      <c r="HZH481" s="477"/>
      <c r="HZK481" s="477"/>
      <c r="HZP481" s="477"/>
      <c r="HZS481" s="477"/>
      <c r="HZX481" s="477"/>
      <c r="IAA481" s="477"/>
      <c r="IAF481" s="477"/>
      <c r="IAI481" s="477"/>
      <c r="IAN481" s="477"/>
      <c r="IAQ481" s="477"/>
      <c r="IAV481" s="477"/>
      <c r="IAY481" s="477"/>
      <c r="IBD481" s="477"/>
      <c r="IBG481" s="477"/>
      <c r="IBL481" s="477"/>
      <c r="IBO481" s="477"/>
      <c r="IBT481" s="477"/>
      <c r="IBW481" s="477"/>
      <c r="ICB481" s="477"/>
      <c r="ICE481" s="477"/>
      <c r="ICJ481" s="477"/>
      <c r="ICM481" s="477"/>
      <c r="ICR481" s="477"/>
      <c r="ICU481" s="477"/>
      <c r="ICZ481" s="477"/>
      <c r="IDC481" s="477"/>
      <c r="IDH481" s="477"/>
      <c r="IDK481" s="477"/>
      <c r="IDP481" s="477"/>
      <c r="IDS481" s="477"/>
      <c r="IDX481" s="477"/>
      <c r="IEA481" s="477"/>
      <c r="IEF481" s="477"/>
      <c r="IEI481" s="477"/>
      <c r="IEN481" s="477"/>
      <c r="IEQ481" s="477"/>
      <c r="IEV481" s="477"/>
      <c r="IEY481" s="477"/>
      <c r="IFD481" s="477"/>
      <c r="IFG481" s="477"/>
      <c r="IFL481" s="477"/>
      <c r="IFO481" s="477"/>
      <c r="IFT481" s="477"/>
      <c r="IFW481" s="477"/>
      <c r="IGB481" s="477"/>
      <c r="IGE481" s="477"/>
      <c r="IGJ481" s="477"/>
      <c r="IGM481" s="477"/>
      <c r="IGR481" s="477"/>
      <c r="IGU481" s="477"/>
      <c r="IGZ481" s="477"/>
      <c r="IHC481" s="477"/>
      <c r="IHH481" s="477"/>
      <c r="IHK481" s="477"/>
      <c r="IHP481" s="477"/>
      <c r="IHS481" s="477"/>
      <c r="IHX481" s="477"/>
      <c r="IIA481" s="477"/>
      <c r="IIF481" s="477"/>
      <c r="III481" s="477"/>
      <c r="IIN481" s="477"/>
      <c r="IIQ481" s="477"/>
      <c r="IIV481" s="477"/>
      <c r="IIY481" s="477"/>
      <c r="IJD481" s="477"/>
      <c r="IJG481" s="477"/>
      <c r="IJL481" s="477"/>
      <c r="IJO481" s="477"/>
      <c r="IJT481" s="477"/>
      <c r="IJW481" s="477"/>
      <c r="IKB481" s="477"/>
      <c r="IKE481" s="477"/>
      <c r="IKJ481" s="477"/>
      <c r="IKM481" s="477"/>
      <c r="IKR481" s="477"/>
      <c r="IKU481" s="477"/>
      <c r="IKZ481" s="477"/>
      <c r="ILC481" s="477"/>
      <c r="ILH481" s="477"/>
      <c r="ILK481" s="477"/>
      <c r="ILP481" s="477"/>
      <c r="ILS481" s="477"/>
      <c r="ILX481" s="477"/>
      <c r="IMA481" s="477"/>
      <c r="IMF481" s="477"/>
      <c r="IMI481" s="477"/>
      <c r="IMN481" s="477"/>
      <c r="IMQ481" s="477"/>
      <c r="IMV481" s="477"/>
      <c r="IMY481" s="477"/>
      <c r="IND481" s="477"/>
      <c r="ING481" s="477"/>
      <c r="INL481" s="477"/>
      <c r="INO481" s="477"/>
      <c r="INT481" s="477"/>
      <c r="INW481" s="477"/>
      <c r="IOB481" s="477"/>
      <c r="IOE481" s="477"/>
      <c r="IOJ481" s="477"/>
      <c r="IOM481" s="477"/>
      <c r="IOR481" s="477"/>
      <c r="IOU481" s="477"/>
      <c r="IOZ481" s="477"/>
      <c r="IPC481" s="477"/>
      <c r="IPH481" s="477"/>
      <c r="IPK481" s="477"/>
      <c r="IPP481" s="477"/>
      <c r="IPS481" s="477"/>
      <c r="IPX481" s="477"/>
      <c r="IQA481" s="477"/>
      <c r="IQF481" s="477"/>
      <c r="IQI481" s="477"/>
      <c r="IQN481" s="477"/>
      <c r="IQQ481" s="477"/>
      <c r="IQV481" s="477"/>
      <c r="IQY481" s="477"/>
      <c r="IRD481" s="477"/>
      <c r="IRG481" s="477"/>
      <c r="IRL481" s="477"/>
      <c r="IRO481" s="477"/>
      <c r="IRT481" s="477"/>
      <c r="IRW481" s="477"/>
      <c r="ISB481" s="477"/>
      <c r="ISE481" s="477"/>
      <c r="ISJ481" s="477"/>
      <c r="ISM481" s="477"/>
      <c r="ISR481" s="477"/>
      <c r="ISU481" s="477"/>
      <c r="ISZ481" s="477"/>
      <c r="ITC481" s="477"/>
      <c r="ITH481" s="477"/>
      <c r="ITK481" s="477"/>
      <c r="ITP481" s="477"/>
      <c r="ITS481" s="477"/>
      <c r="ITX481" s="477"/>
      <c r="IUA481" s="477"/>
      <c r="IUF481" s="477"/>
      <c r="IUI481" s="477"/>
      <c r="IUN481" s="477"/>
      <c r="IUQ481" s="477"/>
      <c r="IUV481" s="477"/>
      <c r="IUY481" s="477"/>
      <c r="IVD481" s="477"/>
      <c r="IVG481" s="477"/>
      <c r="IVL481" s="477"/>
      <c r="IVO481" s="477"/>
      <c r="IVT481" s="477"/>
      <c r="IVW481" s="477"/>
      <c r="IWB481" s="477"/>
      <c r="IWE481" s="477"/>
      <c r="IWJ481" s="477"/>
      <c r="IWM481" s="477"/>
      <c r="IWR481" s="477"/>
      <c r="IWU481" s="477"/>
      <c r="IWZ481" s="477"/>
      <c r="IXC481" s="477"/>
      <c r="IXH481" s="477"/>
      <c r="IXK481" s="477"/>
      <c r="IXP481" s="477"/>
      <c r="IXS481" s="477"/>
      <c r="IXX481" s="477"/>
      <c r="IYA481" s="477"/>
      <c r="IYF481" s="477"/>
      <c r="IYI481" s="477"/>
      <c r="IYN481" s="477"/>
      <c r="IYQ481" s="477"/>
      <c r="IYV481" s="477"/>
      <c r="IYY481" s="477"/>
      <c r="IZD481" s="477"/>
      <c r="IZG481" s="477"/>
      <c r="IZL481" s="477"/>
      <c r="IZO481" s="477"/>
      <c r="IZT481" s="477"/>
      <c r="IZW481" s="477"/>
      <c r="JAB481" s="477"/>
      <c r="JAE481" s="477"/>
      <c r="JAJ481" s="477"/>
      <c r="JAM481" s="477"/>
      <c r="JAR481" s="477"/>
      <c r="JAU481" s="477"/>
      <c r="JAZ481" s="477"/>
      <c r="JBC481" s="477"/>
      <c r="JBH481" s="477"/>
      <c r="JBK481" s="477"/>
      <c r="JBP481" s="477"/>
      <c r="JBS481" s="477"/>
      <c r="JBX481" s="477"/>
      <c r="JCA481" s="477"/>
      <c r="JCF481" s="477"/>
      <c r="JCI481" s="477"/>
      <c r="JCN481" s="477"/>
      <c r="JCQ481" s="477"/>
      <c r="JCV481" s="477"/>
      <c r="JCY481" s="477"/>
      <c r="JDD481" s="477"/>
      <c r="JDG481" s="477"/>
      <c r="JDL481" s="477"/>
      <c r="JDO481" s="477"/>
      <c r="JDT481" s="477"/>
      <c r="JDW481" s="477"/>
      <c r="JEB481" s="477"/>
      <c r="JEE481" s="477"/>
      <c r="JEJ481" s="477"/>
      <c r="JEM481" s="477"/>
      <c r="JER481" s="477"/>
      <c r="JEU481" s="477"/>
      <c r="JEZ481" s="477"/>
      <c r="JFC481" s="477"/>
      <c r="JFH481" s="477"/>
      <c r="JFK481" s="477"/>
      <c r="JFP481" s="477"/>
      <c r="JFS481" s="477"/>
      <c r="JFX481" s="477"/>
      <c r="JGA481" s="477"/>
      <c r="JGF481" s="477"/>
      <c r="JGI481" s="477"/>
      <c r="JGN481" s="477"/>
      <c r="JGQ481" s="477"/>
      <c r="JGV481" s="477"/>
      <c r="JGY481" s="477"/>
      <c r="JHD481" s="477"/>
      <c r="JHG481" s="477"/>
      <c r="JHL481" s="477"/>
      <c r="JHO481" s="477"/>
      <c r="JHT481" s="477"/>
      <c r="JHW481" s="477"/>
      <c r="JIB481" s="477"/>
      <c r="JIE481" s="477"/>
      <c r="JIJ481" s="477"/>
      <c r="JIM481" s="477"/>
      <c r="JIR481" s="477"/>
      <c r="JIU481" s="477"/>
      <c r="JIZ481" s="477"/>
      <c r="JJC481" s="477"/>
      <c r="JJH481" s="477"/>
      <c r="JJK481" s="477"/>
      <c r="JJP481" s="477"/>
      <c r="JJS481" s="477"/>
      <c r="JJX481" s="477"/>
      <c r="JKA481" s="477"/>
      <c r="JKF481" s="477"/>
      <c r="JKI481" s="477"/>
      <c r="JKN481" s="477"/>
      <c r="JKQ481" s="477"/>
      <c r="JKV481" s="477"/>
      <c r="JKY481" s="477"/>
      <c r="JLD481" s="477"/>
      <c r="JLG481" s="477"/>
      <c r="JLL481" s="477"/>
      <c r="JLO481" s="477"/>
      <c r="JLT481" s="477"/>
      <c r="JLW481" s="477"/>
      <c r="JMB481" s="477"/>
      <c r="JME481" s="477"/>
      <c r="JMJ481" s="477"/>
      <c r="JMM481" s="477"/>
      <c r="JMR481" s="477"/>
      <c r="JMU481" s="477"/>
      <c r="JMZ481" s="477"/>
      <c r="JNC481" s="477"/>
      <c r="JNH481" s="477"/>
      <c r="JNK481" s="477"/>
      <c r="JNP481" s="477"/>
      <c r="JNS481" s="477"/>
      <c r="JNX481" s="477"/>
      <c r="JOA481" s="477"/>
      <c r="JOF481" s="477"/>
      <c r="JOI481" s="477"/>
      <c r="JON481" s="477"/>
      <c r="JOQ481" s="477"/>
      <c r="JOV481" s="477"/>
      <c r="JOY481" s="477"/>
      <c r="JPD481" s="477"/>
      <c r="JPG481" s="477"/>
      <c r="JPL481" s="477"/>
      <c r="JPO481" s="477"/>
      <c r="JPT481" s="477"/>
      <c r="JPW481" s="477"/>
      <c r="JQB481" s="477"/>
      <c r="JQE481" s="477"/>
      <c r="JQJ481" s="477"/>
      <c r="JQM481" s="477"/>
      <c r="JQR481" s="477"/>
      <c r="JQU481" s="477"/>
      <c r="JQZ481" s="477"/>
      <c r="JRC481" s="477"/>
      <c r="JRH481" s="477"/>
      <c r="JRK481" s="477"/>
      <c r="JRP481" s="477"/>
      <c r="JRS481" s="477"/>
      <c r="JRX481" s="477"/>
      <c r="JSA481" s="477"/>
      <c r="JSF481" s="477"/>
      <c r="JSI481" s="477"/>
      <c r="JSN481" s="477"/>
      <c r="JSQ481" s="477"/>
      <c r="JSV481" s="477"/>
      <c r="JSY481" s="477"/>
      <c r="JTD481" s="477"/>
      <c r="JTG481" s="477"/>
      <c r="JTL481" s="477"/>
      <c r="JTO481" s="477"/>
      <c r="JTT481" s="477"/>
      <c r="JTW481" s="477"/>
      <c r="JUB481" s="477"/>
      <c r="JUE481" s="477"/>
      <c r="JUJ481" s="477"/>
      <c r="JUM481" s="477"/>
      <c r="JUR481" s="477"/>
      <c r="JUU481" s="477"/>
      <c r="JUZ481" s="477"/>
      <c r="JVC481" s="477"/>
      <c r="JVH481" s="477"/>
      <c r="JVK481" s="477"/>
      <c r="JVP481" s="477"/>
      <c r="JVS481" s="477"/>
      <c r="JVX481" s="477"/>
      <c r="JWA481" s="477"/>
      <c r="JWF481" s="477"/>
      <c r="JWI481" s="477"/>
      <c r="JWN481" s="477"/>
      <c r="JWQ481" s="477"/>
      <c r="JWV481" s="477"/>
      <c r="JWY481" s="477"/>
      <c r="JXD481" s="477"/>
      <c r="JXG481" s="477"/>
      <c r="JXL481" s="477"/>
      <c r="JXO481" s="477"/>
      <c r="JXT481" s="477"/>
      <c r="JXW481" s="477"/>
      <c r="JYB481" s="477"/>
      <c r="JYE481" s="477"/>
      <c r="JYJ481" s="477"/>
      <c r="JYM481" s="477"/>
      <c r="JYR481" s="477"/>
      <c r="JYU481" s="477"/>
      <c r="JYZ481" s="477"/>
      <c r="JZC481" s="477"/>
      <c r="JZH481" s="477"/>
      <c r="JZK481" s="477"/>
      <c r="JZP481" s="477"/>
      <c r="JZS481" s="477"/>
      <c r="JZX481" s="477"/>
      <c r="KAA481" s="477"/>
      <c r="KAF481" s="477"/>
      <c r="KAI481" s="477"/>
      <c r="KAN481" s="477"/>
      <c r="KAQ481" s="477"/>
      <c r="KAV481" s="477"/>
      <c r="KAY481" s="477"/>
      <c r="KBD481" s="477"/>
      <c r="KBG481" s="477"/>
      <c r="KBL481" s="477"/>
      <c r="KBO481" s="477"/>
      <c r="KBT481" s="477"/>
      <c r="KBW481" s="477"/>
      <c r="KCB481" s="477"/>
      <c r="KCE481" s="477"/>
      <c r="KCJ481" s="477"/>
      <c r="KCM481" s="477"/>
      <c r="KCR481" s="477"/>
      <c r="KCU481" s="477"/>
      <c r="KCZ481" s="477"/>
      <c r="KDC481" s="477"/>
      <c r="KDH481" s="477"/>
      <c r="KDK481" s="477"/>
      <c r="KDP481" s="477"/>
      <c r="KDS481" s="477"/>
      <c r="KDX481" s="477"/>
      <c r="KEA481" s="477"/>
      <c r="KEF481" s="477"/>
      <c r="KEI481" s="477"/>
      <c r="KEN481" s="477"/>
      <c r="KEQ481" s="477"/>
      <c r="KEV481" s="477"/>
      <c r="KEY481" s="477"/>
      <c r="KFD481" s="477"/>
      <c r="KFG481" s="477"/>
      <c r="KFL481" s="477"/>
      <c r="KFO481" s="477"/>
      <c r="KFT481" s="477"/>
      <c r="KFW481" s="477"/>
      <c r="KGB481" s="477"/>
      <c r="KGE481" s="477"/>
      <c r="KGJ481" s="477"/>
      <c r="KGM481" s="477"/>
      <c r="KGR481" s="477"/>
      <c r="KGU481" s="477"/>
      <c r="KGZ481" s="477"/>
      <c r="KHC481" s="477"/>
      <c r="KHH481" s="477"/>
      <c r="KHK481" s="477"/>
      <c r="KHP481" s="477"/>
      <c r="KHS481" s="477"/>
      <c r="KHX481" s="477"/>
      <c r="KIA481" s="477"/>
      <c r="KIF481" s="477"/>
      <c r="KII481" s="477"/>
      <c r="KIN481" s="477"/>
      <c r="KIQ481" s="477"/>
      <c r="KIV481" s="477"/>
      <c r="KIY481" s="477"/>
      <c r="KJD481" s="477"/>
      <c r="KJG481" s="477"/>
      <c r="KJL481" s="477"/>
      <c r="KJO481" s="477"/>
      <c r="KJT481" s="477"/>
      <c r="KJW481" s="477"/>
      <c r="KKB481" s="477"/>
      <c r="KKE481" s="477"/>
      <c r="KKJ481" s="477"/>
      <c r="KKM481" s="477"/>
      <c r="KKR481" s="477"/>
      <c r="KKU481" s="477"/>
      <c r="KKZ481" s="477"/>
      <c r="KLC481" s="477"/>
      <c r="KLH481" s="477"/>
      <c r="KLK481" s="477"/>
      <c r="KLP481" s="477"/>
      <c r="KLS481" s="477"/>
      <c r="KLX481" s="477"/>
      <c r="KMA481" s="477"/>
      <c r="KMF481" s="477"/>
      <c r="KMI481" s="477"/>
      <c r="KMN481" s="477"/>
      <c r="KMQ481" s="477"/>
      <c r="KMV481" s="477"/>
      <c r="KMY481" s="477"/>
      <c r="KND481" s="477"/>
      <c r="KNG481" s="477"/>
      <c r="KNL481" s="477"/>
      <c r="KNO481" s="477"/>
      <c r="KNT481" s="477"/>
      <c r="KNW481" s="477"/>
      <c r="KOB481" s="477"/>
      <c r="KOE481" s="477"/>
      <c r="KOJ481" s="477"/>
      <c r="KOM481" s="477"/>
      <c r="KOR481" s="477"/>
      <c r="KOU481" s="477"/>
      <c r="KOZ481" s="477"/>
      <c r="KPC481" s="477"/>
      <c r="KPH481" s="477"/>
      <c r="KPK481" s="477"/>
      <c r="KPP481" s="477"/>
      <c r="KPS481" s="477"/>
      <c r="KPX481" s="477"/>
      <c r="KQA481" s="477"/>
      <c r="KQF481" s="477"/>
      <c r="KQI481" s="477"/>
      <c r="KQN481" s="477"/>
      <c r="KQQ481" s="477"/>
      <c r="KQV481" s="477"/>
      <c r="KQY481" s="477"/>
      <c r="KRD481" s="477"/>
      <c r="KRG481" s="477"/>
      <c r="KRL481" s="477"/>
      <c r="KRO481" s="477"/>
      <c r="KRT481" s="477"/>
      <c r="KRW481" s="477"/>
      <c r="KSB481" s="477"/>
      <c r="KSE481" s="477"/>
      <c r="KSJ481" s="477"/>
      <c r="KSM481" s="477"/>
      <c r="KSR481" s="477"/>
      <c r="KSU481" s="477"/>
      <c r="KSZ481" s="477"/>
      <c r="KTC481" s="477"/>
      <c r="KTH481" s="477"/>
      <c r="KTK481" s="477"/>
      <c r="KTP481" s="477"/>
      <c r="KTS481" s="477"/>
      <c r="KTX481" s="477"/>
      <c r="KUA481" s="477"/>
      <c r="KUF481" s="477"/>
      <c r="KUI481" s="477"/>
      <c r="KUN481" s="477"/>
      <c r="KUQ481" s="477"/>
      <c r="KUV481" s="477"/>
      <c r="KUY481" s="477"/>
      <c r="KVD481" s="477"/>
      <c r="KVG481" s="477"/>
      <c r="KVL481" s="477"/>
      <c r="KVO481" s="477"/>
      <c r="KVT481" s="477"/>
      <c r="KVW481" s="477"/>
      <c r="KWB481" s="477"/>
      <c r="KWE481" s="477"/>
      <c r="KWJ481" s="477"/>
      <c r="KWM481" s="477"/>
      <c r="KWR481" s="477"/>
      <c r="KWU481" s="477"/>
      <c r="KWZ481" s="477"/>
      <c r="KXC481" s="477"/>
      <c r="KXH481" s="477"/>
      <c r="KXK481" s="477"/>
      <c r="KXP481" s="477"/>
      <c r="KXS481" s="477"/>
      <c r="KXX481" s="477"/>
      <c r="KYA481" s="477"/>
      <c r="KYF481" s="477"/>
      <c r="KYI481" s="477"/>
      <c r="KYN481" s="477"/>
      <c r="KYQ481" s="477"/>
      <c r="KYV481" s="477"/>
      <c r="KYY481" s="477"/>
      <c r="KZD481" s="477"/>
      <c r="KZG481" s="477"/>
      <c r="KZL481" s="477"/>
      <c r="KZO481" s="477"/>
      <c r="KZT481" s="477"/>
      <c r="KZW481" s="477"/>
      <c r="LAB481" s="477"/>
      <c r="LAE481" s="477"/>
      <c r="LAJ481" s="477"/>
      <c r="LAM481" s="477"/>
      <c r="LAR481" s="477"/>
      <c r="LAU481" s="477"/>
      <c r="LAZ481" s="477"/>
      <c r="LBC481" s="477"/>
      <c r="LBH481" s="477"/>
      <c r="LBK481" s="477"/>
      <c r="LBP481" s="477"/>
      <c r="LBS481" s="477"/>
      <c r="LBX481" s="477"/>
      <c r="LCA481" s="477"/>
      <c r="LCF481" s="477"/>
      <c r="LCI481" s="477"/>
      <c r="LCN481" s="477"/>
      <c r="LCQ481" s="477"/>
      <c r="LCV481" s="477"/>
      <c r="LCY481" s="477"/>
      <c r="LDD481" s="477"/>
      <c r="LDG481" s="477"/>
      <c r="LDL481" s="477"/>
      <c r="LDO481" s="477"/>
      <c r="LDT481" s="477"/>
      <c r="LDW481" s="477"/>
      <c r="LEB481" s="477"/>
      <c r="LEE481" s="477"/>
      <c r="LEJ481" s="477"/>
      <c r="LEM481" s="477"/>
      <c r="LER481" s="477"/>
      <c r="LEU481" s="477"/>
      <c r="LEZ481" s="477"/>
      <c r="LFC481" s="477"/>
      <c r="LFH481" s="477"/>
      <c r="LFK481" s="477"/>
      <c r="LFP481" s="477"/>
      <c r="LFS481" s="477"/>
      <c r="LFX481" s="477"/>
      <c r="LGA481" s="477"/>
      <c r="LGF481" s="477"/>
      <c r="LGI481" s="477"/>
      <c r="LGN481" s="477"/>
      <c r="LGQ481" s="477"/>
      <c r="LGV481" s="477"/>
      <c r="LGY481" s="477"/>
      <c r="LHD481" s="477"/>
      <c r="LHG481" s="477"/>
      <c r="LHL481" s="477"/>
      <c r="LHO481" s="477"/>
      <c r="LHT481" s="477"/>
      <c r="LHW481" s="477"/>
      <c r="LIB481" s="477"/>
      <c r="LIE481" s="477"/>
      <c r="LIJ481" s="477"/>
      <c r="LIM481" s="477"/>
      <c r="LIR481" s="477"/>
      <c r="LIU481" s="477"/>
      <c r="LIZ481" s="477"/>
      <c r="LJC481" s="477"/>
      <c r="LJH481" s="477"/>
      <c r="LJK481" s="477"/>
      <c r="LJP481" s="477"/>
      <c r="LJS481" s="477"/>
      <c r="LJX481" s="477"/>
      <c r="LKA481" s="477"/>
      <c r="LKF481" s="477"/>
      <c r="LKI481" s="477"/>
      <c r="LKN481" s="477"/>
      <c r="LKQ481" s="477"/>
      <c r="LKV481" s="477"/>
      <c r="LKY481" s="477"/>
      <c r="LLD481" s="477"/>
      <c r="LLG481" s="477"/>
      <c r="LLL481" s="477"/>
      <c r="LLO481" s="477"/>
      <c r="LLT481" s="477"/>
      <c r="LLW481" s="477"/>
      <c r="LMB481" s="477"/>
      <c r="LME481" s="477"/>
      <c r="LMJ481" s="477"/>
      <c r="LMM481" s="477"/>
      <c r="LMR481" s="477"/>
      <c r="LMU481" s="477"/>
      <c r="LMZ481" s="477"/>
      <c r="LNC481" s="477"/>
      <c r="LNH481" s="477"/>
      <c r="LNK481" s="477"/>
      <c r="LNP481" s="477"/>
      <c r="LNS481" s="477"/>
      <c r="LNX481" s="477"/>
      <c r="LOA481" s="477"/>
      <c r="LOF481" s="477"/>
      <c r="LOI481" s="477"/>
      <c r="LON481" s="477"/>
      <c r="LOQ481" s="477"/>
      <c r="LOV481" s="477"/>
      <c r="LOY481" s="477"/>
      <c r="LPD481" s="477"/>
      <c r="LPG481" s="477"/>
      <c r="LPL481" s="477"/>
      <c r="LPO481" s="477"/>
      <c r="LPT481" s="477"/>
      <c r="LPW481" s="477"/>
      <c r="LQB481" s="477"/>
      <c r="LQE481" s="477"/>
      <c r="LQJ481" s="477"/>
      <c r="LQM481" s="477"/>
      <c r="LQR481" s="477"/>
      <c r="LQU481" s="477"/>
      <c r="LQZ481" s="477"/>
      <c r="LRC481" s="477"/>
      <c r="LRH481" s="477"/>
      <c r="LRK481" s="477"/>
      <c r="LRP481" s="477"/>
      <c r="LRS481" s="477"/>
      <c r="LRX481" s="477"/>
      <c r="LSA481" s="477"/>
      <c r="LSF481" s="477"/>
      <c r="LSI481" s="477"/>
      <c r="LSN481" s="477"/>
      <c r="LSQ481" s="477"/>
      <c r="LSV481" s="477"/>
      <c r="LSY481" s="477"/>
      <c r="LTD481" s="477"/>
      <c r="LTG481" s="477"/>
      <c r="LTL481" s="477"/>
      <c r="LTO481" s="477"/>
      <c r="LTT481" s="477"/>
      <c r="LTW481" s="477"/>
      <c r="LUB481" s="477"/>
      <c r="LUE481" s="477"/>
      <c r="LUJ481" s="477"/>
      <c r="LUM481" s="477"/>
      <c r="LUR481" s="477"/>
      <c r="LUU481" s="477"/>
      <c r="LUZ481" s="477"/>
      <c r="LVC481" s="477"/>
      <c r="LVH481" s="477"/>
      <c r="LVK481" s="477"/>
      <c r="LVP481" s="477"/>
      <c r="LVS481" s="477"/>
      <c r="LVX481" s="477"/>
      <c r="LWA481" s="477"/>
      <c r="LWF481" s="477"/>
      <c r="LWI481" s="477"/>
      <c r="LWN481" s="477"/>
      <c r="LWQ481" s="477"/>
      <c r="LWV481" s="477"/>
      <c r="LWY481" s="477"/>
      <c r="LXD481" s="477"/>
      <c r="LXG481" s="477"/>
      <c r="LXL481" s="477"/>
      <c r="LXO481" s="477"/>
      <c r="LXT481" s="477"/>
      <c r="LXW481" s="477"/>
      <c r="LYB481" s="477"/>
      <c r="LYE481" s="477"/>
      <c r="LYJ481" s="477"/>
      <c r="LYM481" s="477"/>
      <c r="LYR481" s="477"/>
      <c r="LYU481" s="477"/>
      <c r="LYZ481" s="477"/>
      <c r="LZC481" s="477"/>
      <c r="LZH481" s="477"/>
      <c r="LZK481" s="477"/>
      <c r="LZP481" s="477"/>
      <c r="LZS481" s="477"/>
      <c r="LZX481" s="477"/>
      <c r="MAA481" s="477"/>
      <c r="MAF481" s="477"/>
      <c r="MAI481" s="477"/>
      <c r="MAN481" s="477"/>
      <c r="MAQ481" s="477"/>
      <c r="MAV481" s="477"/>
      <c r="MAY481" s="477"/>
      <c r="MBD481" s="477"/>
      <c r="MBG481" s="477"/>
      <c r="MBL481" s="477"/>
      <c r="MBO481" s="477"/>
      <c r="MBT481" s="477"/>
      <c r="MBW481" s="477"/>
      <c r="MCB481" s="477"/>
      <c r="MCE481" s="477"/>
      <c r="MCJ481" s="477"/>
      <c r="MCM481" s="477"/>
      <c r="MCR481" s="477"/>
      <c r="MCU481" s="477"/>
      <c r="MCZ481" s="477"/>
      <c r="MDC481" s="477"/>
      <c r="MDH481" s="477"/>
      <c r="MDK481" s="477"/>
      <c r="MDP481" s="477"/>
      <c r="MDS481" s="477"/>
      <c r="MDX481" s="477"/>
      <c r="MEA481" s="477"/>
      <c r="MEF481" s="477"/>
      <c r="MEI481" s="477"/>
      <c r="MEN481" s="477"/>
      <c r="MEQ481" s="477"/>
      <c r="MEV481" s="477"/>
      <c r="MEY481" s="477"/>
      <c r="MFD481" s="477"/>
      <c r="MFG481" s="477"/>
      <c r="MFL481" s="477"/>
      <c r="MFO481" s="477"/>
      <c r="MFT481" s="477"/>
      <c r="MFW481" s="477"/>
      <c r="MGB481" s="477"/>
      <c r="MGE481" s="477"/>
      <c r="MGJ481" s="477"/>
      <c r="MGM481" s="477"/>
      <c r="MGR481" s="477"/>
      <c r="MGU481" s="477"/>
      <c r="MGZ481" s="477"/>
      <c r="MHC481" s="477"/>
      <c r="MHH481" s="477"/>
      <c r="MHK481" s="477"/>
      <c r="MHP481" s="477"/>
      <c r="MHS481" s="477"/>
      <c r="MHX481" s="477"/>
      <c r="MIA481" s="477"/>
      <c r="MIF481" s="477"/>
      <c r="MII481" s="477"/>
      <c r="MIN481" s="477"/>
      <c r="MIQ481" s="477"/>
      <c r="MIV481" s="477"/>
      <c r="MIY481" s="477"/>
      <c r="MJD481" s="477"/>
      <c r="MJG481" s="477"/>
      <c r="MJL481" s="477"/>
      <c r="MJO481" s="477"/>
      <c r="MJT481" s="477"/>
      <c r="MJW481" s="477"/>
      <c r="MKB481" s="477"/>
      <c r="MKE481" s="477"/>
      <c r="MKJ481" s="477"/>
      <c r="MKM481" s="477"/>
      <c r="MKR481" s="477"/>
      <c r="MKU481" s="477"/>
      <c r="MKZ481" s="477"/>
      <c r="MLC481" s="477"/>
      <c r="MLH481" s="477"/>
      <c r="MLK481" s="477"/>
      <c r="MLP481" s="477"/>
      <c r="MLS481" s="477"/>
      <c r="MLX481" s="477"/>
      <c r="MMA481" s="477"/>
      <c r="MMF481" s="477"/>
      <c r="MMI481" s="477"/>
      <c r="MMN481" s="477"/>
      <c r="MMQ481" s="477"/>
      <c r="MMV481" s="477"/>
      <c r="MMY481" s="477"/>
      <c r="MND481" s="477"/>
      <c r="MNG481" s="477"/>
      <c r="MNL481" s="477"/>
      <c r="MNO481" s="477"/>
      <c r="MNT481" s="477"/>
      <c r="MNW481" s="477"/>
      <c r="MOB481" s="477"/>
      <c r="MOE481" s="477"/>
      <c r="MOJ481" s="477"/>
      <c r="MOM481" s="477"/>
      <c r="MOR481" s="477"/>
      <c r="MOU481" s="477"/>
      <c r="MOZ481" s="477"/>
      <c r="MPC481" s="477"/>
      <c r="MPH481" s="477"/>
      <c r="MPK481" s="477"/>
      <c r="MPP481" s="477"/>
      <c r="MPS481" s="477"/>
      <c r="MPX481" s="477"/>
      <c r="MQA481" s="477"/>
      <c r="MQF481" s="477"/>
      <c r="MQI481" s="477"/>
      <c r="MQN481" s="477"/>
      <c r="MQQ481" s="477"/>
      <c r="MQV481" s="477"/>
      <c r="MQY481" s="477"/>
      <c r="MRD481" s="477"/>
      <c r="MRG481" s="477"/>
      <c r="MRL481" s="477"/>
      <c r="MRO481" s="477"/>
      <c r="MRT481" s="477"/>
      <c r="MRW481" s="477"/>
      <c r="MSB481" s="477"/>
      <c r="MSE481" s="477"/>
      <c r="MSJ481" s="477"/>
      <c r="MSM481" s="477"/>
      <c r="MSR481" s="477"/>
      <c r="MSU481" s="477"/>
      <c r="MSZ481" s="477"/>
      <c r="MTC481" s="477"/>
      <c r="MTH481" s="477"/>
      <c r="MTK481" s="477"/>
      <c r="MTP481" s="477"/>
      <c r="MTS481" s="477"/>
      <c r="MTX481" s="477"/>
      <c r="MUA481" s="477"/>
      <c r="MUF481" s="477"/>
      <c r="MUI481" s="477"/>
      <c r="MUN481" s="477"/>
      <c r="MUQ481" s="477"/>
      <c r="MUV481" s="477"/>
      <c r="MUY481" s="477"/>
      <c r="MVD481" s="477"/>
      <c r="MVG481" s="477"/>
      <c r="MVL481" s="477"/>
      <c r="MVO481" s="477"/>
      <c r="MVT481" s="477"/>
      <c r="MVW481" s="477"/>
      <c r="MWB481" s="477"/>
      <c r="MWE481" s="477"/>
      <c r="MWJ481" s="477"/>
      <c r="MWM481" s="477"/>
      <c r="MWR481" s="477"/>
      <c r="MWU481" s="477"/>
      <c r="MWZ481" s="477"/>
      <c r="MXC481" s="477"/>
      <c r="MXH481" s="477"/>
      <c r="MXK481" s="477"/>
      <c r="MXP481" s="477"/>
      <c r="MXS481" s="477"/>
      <c r="MXX481" s="477"/>
      <c r="MYA481" s="477"/>
      <c r="MYF481" s="477"/>
      <c r="MYI481" s="477"/>
      <c r="MYN481" s="477"/>
      <c r="MYQ481" s="477"/>
      <c r="MYV481" s="477"/>
      <c r="MYY481" s="477"/>
      <c r="MZD481" s="477"/>
      <c r="MZG481" s="477"/>
      <c r="MZL481" s="477"/>
      <c r="MZO481" s="477"/>
      <c r="MZT481" s="477"/>
      <c r="MZW481" s="477"/>
      <c r="NAB481" s="477"/>
      <c r="NAE481" s="477"/>
      <c r="NAJ481" s="477"/>
      <c r="NAM481" s="477"/>
      <c r="NAR481" s="477"/>
      <c r="NAU481" s="477"/>
      <c r="NAZ481" s="477"/>
      <c r="NBC481" s="477"/>
      <c r="NBH481" s="477"/>
      <c r="NBK481" s="477"/>
      <c r="NBP481" s="477"/>
      <c r="NBS481" s="477"/>
      <c r="NBX481" s="477"/>
      <c r="NCA481" s="477"/>
      <c r="NCF481" s="477"/>
      <c r="NCI481" s="477"/>
      <c r="NCN481" s="477"/>
      <c r="NCQ481" s="477"/>
      <c r="NCV481" s="477"/>
      <c r="NCY481" s="477"/>
      <c r="NDD481" s="477"/>
      <c r="NDG481" s="477"/>
      <c r="NDL481" s="477"/>
      <c r="NDO481" s="477"/>
      <c r="NDT481" s="477"/>
      <c r="NDW481" s="477"/>
      <c r="NEB481" s="477"/>
      <c r="NEE481" s="477"/>
      <c r="NEJ481" s="477"/>
      <c r="NEM481" s="477"/>
      <c r="NER481" s="477"/>
      <c r="NEU481" s="477"/>
      <c r="NEZ481" s="477"/>
      <c r="NFC481" s="477"/>
      <c r="NFH481" s="477"/>
      <c r="NFK481" s="477"/>
      <c r="NFP481" s="477"/>
      <c r="NFS481" s="477"/>
      <c r="NFX481" s="477"/>
      <c r="NGA481" s="477"/>
      <c r="NGF481" s="477"/>
      <c r="NGI481" s="477"/>
      <c r="NGN481" s="477"/>
      <c r="NGQ481" s="477"/>
      <c r="NGV481" s="477"/>
      <c r="NGY481" s="477"/>
      <c r="NHD481" s="477"/>
      <c r="NHG481" s="477"/>
      <c r="NHL481" s="477"/>
      <c r="NHO481" s="477"/>
      <c r="NHT481" s="477"/>
      <c r="NHW481" s="477"/>
      <c r="NIB481" s="477"/>
      <c r="NIE481" s="477"/>
      <c r="NIJ481" s="477"/>
      <c r="NIM481" s="477"/>
      <c r="NIR481" s="477"/>
      <c r="NIU481" s="477"/>
      <c r="NIZ481" s="477"/>
      <c r="NJC481" s="477"/>
      <c r="NJH481" s="477"/>
      <c r="NJK481" s="477"/>
      <c r="NJP481" s="477"/>
      <c r="NJS481" s="477"/>
      <c r="NJX481" s="477"/>
      <c r="NKA481" s="477"/>
      <c r="NKF481" s="477"/>
      <c r="NKI481" s="477"/>
      <c r="NKN481" s="477"/>
      <c r="NKQ481" s="477"/>
      <c r="NKV481" s="477"/>
      <c r="NKY481" s="477"/>
      <c r="NLD481" s="477"/>
      <c r="NLG481" s="477"/>
      <c r="NLL481" s="477"/>
      <c r="NLO481" s="477"/>
      <c r="NLT481" s="477"/>
      <c r="NLW481" s="477"/>
      <c r="NMB481" s="477"/>
      <c r="NME481" s="477"/>
      <c r="NMJ481" s="477"/>
      <c r="NMM481" s="477"/>
      <c r="NMR481" s="477"/>
      <c r="NMU481" s="477"/>
      <c r="NMZ481" s="477"/>
      <c r="NNC481" s="477"/>
      <c r="NNH481" s="477"/>
      <c r="NNK481" s="477"/>
      <c r="NNP481" s="477"/>
      <c r="NNS481" s="477"/>
      <c r="NNX481" s="477"/>
      <c r="NOA481" s="477"/>
      <c r="NOF481" s="477"/>
      <c r="NOI481" s="477"/>
      <c r="NON481" s="477"/>
      <c r="NOQ481" s="477"/>
      <c r="NOV481" s="477"/>
      <c r="NOY481" s="477"/>
      <c r="NPD481" s="477"/>
      <c r="NPG481" s="477"/>
      <c r="NPL481" s="477"/>
      <c r="NPO481" s="477"/>
      <c r="NPT481" s="477"/>
      <c r="NPW481" s="477"/>
      <c r="NQB481" s="477"/>
      <c r="NQE481" s="477"/>
      <c r="NQJ481" s="477"/>
      <c r="NQM481" s="477"/>
      <c r="NQR481" s="477"/>
      <c r="NQU481" s="477"/>
      <c r="NQZ481" s="477"/>
      <c r="NRC481" s="477"/>
      <c r="NRH481" s="477"/>
      <c r="NRK481" s="477"/>
      <c r="NRP481" s="477"/>
      <c r="NRS481" s="477"/>
      <c r="NRX481" s="477"/>
      <c r="NSA481" s="477"/>
      <c r="NSF481" s="477"/>
      <c r="NSI481" s="477"/>
      <c r="NSN481" s="477"/>
      <c r="NSQ481" s="477"/>
      <c r="NSV481" s="477"/>
      <c r="NSY481" s="477"/>
      <c r="NTD481" s="477"/>
      <c r="NTG481" s="477"/>
      <c r="NTL481" s="477"/>
      <c r="NTO481" s="477"/>
      <c r="NTT481" s="477"/>
      <c r="NTW481" s="477"/>
      <c r="NUB481" s="477"/>
      <c r="NUE481" s="477"/>
      <c r="NUJ481" s="477"/>
      <c r="NUM481" s="477"/>
      <c r="NUR481" s="477"/>
      <c r="NUU481" s="477"/>
      <c r="NUZ481" s="477"/>
      <c r="NVC481" s="477"/>
      <c r="NVH481" s="477"/>
      <c r="NVK481" s="477"/>
      <c r="NVP481" s="477"/>
      <c r="NVS481" s="477"/>
      <c r="NVX481" s="477"/>
      <c r="NWA481" s="477"/>
      <c r="NWF481" s="477"/>
      <c r="NWI481" s="477"/>
      <c r="NWN481" s="477"/>
      <c r="NWQ481" s="477"/>
      <c r="NWV481" s="477"/>
      <c r="NWY481" s="477"/>
      <c r="NXD481" s="477"/>
      <c r="NXG481" s="477"/>
      <c r="NXL481" s="477"/>
      <c r="NXO481" s="477"/>
      <c r="NXT481" s="477"/>
      <c r="NXW481" s="477"/>
      <c r="NYB481" s="477"/>
      <c r="NYE481" s="477"/>
      <c r="NYJ481" s="477"/>
      <c r="NYM481" s="477"/>
      <c r="NYR481" s="477"/>
      <c r="NYU481" s="477"/>
      <c r="NYZ481" s="477"/>
      <c r="NZC481" s="477"/>
      <c r="NZH481" s="477"/>
      <c r="NZK481" s="477"/>
      <c r="NZP481" s="477"/>
      <c r="NZS481" s="477"/>
      <c r="NZX481" s="477"/>
      <c r="OAA481" s="477"/>
      <c r="OAF481" s="477"/>
      <c r="OAI481" s="477"/>
      <c r="OAN481" s="477"/>
      <c r="OAQ481" s="477"/>
      <c r="OAV481" s="477"/>
      <c r="OAY481" s="477"/>
      <c r="OBD481" s="477"/>
      <c r="OBG481" s="477"/>
      <c r="OBL481" s="477"/>
      <c r="OBO481" s="477"/>
      <c r="OBT481" s="477"/>
      <c r="OBW481" s="477"/>
      <c r="OCB481" s="477"/>
      <c r="OCE481" s="477"/>
      <c r="OCJ481" s="477"/>
      <c r="OCM481" s="477"/>
      <c r="OCR481" s="477"/>
      <c r="OCU481" s="477"/>
      <c r="OCZ481" s="477"/>
      <c r="ODC481" s="477"/>
      <c r="ODH481" s="477"/>
      <c r="ODK481" s="477"/>
      <c r="ODP481" s="477"/>
      <c r="ODS481" s="477"/>
      <c r="ODX481" s="477"/>
      <c r="OEA481" s="477"/>
      <c r="OEF481" s="477"/>
      <c r="OEI481" s="477"/>
      <c r="OEN481" s="477"/>
      <c r="OEQ481" s="477"/>
      <c r="OEV481" s="477"/>
      <c r="OEY481" s="477"/>
      <c r="OFD481" s="477"/>
      <c r="OFG481" s="477"/>
      <c r="OFL481" s="477"/>
      <c r="OFO481" s="477"/>
      <c r="OFT481" s="477"/>
      <c r="OFW481" s="477"/>
      <c r="OGB481" s="477"/>
      <c r="OGE481" s="477"/>
      <c r="OGJ481" s="477"/>
      <c r="OGM481" s="477"/>
      <c r="OGR481" s="477"/>
      <c r="OGU481" s="477"/>
      <c r="OGZ481" s="477"/>
      <c r="OHC481" s="477"/>
      <c r="OHH481" s="477"/>
      <c r="OHK481" s="477"/>
      <c r="OHP481" s="477"/>
      <c r="OHS481" s="477"/>
      <c r="OHX481" s="477"/>
      <c r="OIA481" s="477"/>
      <c r="OIF481" s="477"/>
      <c r="OII481" s="477"/>
      <c r="OIN481" s="477"/>
      <c r="OIQ481" s="477"/>
      <c r="OIV481" s="477"/>
      <c r="OIY481" s="477"/>
      <c r="OJD481" s="477"/>
      <c r="OJG481" s="477"/>
      <c r="OJL481" s="477"/>
      <c r="OJO481" s="477"/>
      <c r="OJT481" s="477"/>
      <c r="OJW481" s="477"/>
      <c r="OKB481" s="477"/>
      <c r="OKE481" s="477"/>
      <c r="OKJ481" s="477"/>
      <c r="OKM481" s="477"/>
      <c r="OKR481" s="477"/>
      <c r="OKU481" s="477"/>
      <c r="OKZ481" s="477"/>
      <c r="OLC481" s="477"/>
      <c r="OLH481" s="477"/>
      <c r="OLK481" s="477"/>
      <c r="OLP481" s="477"/>
      <c r="OLS481" s="477"/>
      <c r="OLX481" s="477"/>
      <c r="OMA481" s="477"/>
      <c r="OMF481" s="477"/>
      <c r="OMI481" s="477"/>
      <c r="OMN481" s="477"/>
      <c r="OMQ481" s="477"/>
      <c r="OMV481" s="477"/>
      <c r="OMY481" s="477"/>
      <c r="OND481" s="477"/>
      <c r="ONG481" s="477"/>
      <c r="ONL481" s="477"/>
      <c r="ONO481" s="477"/>
      <c r="ONT481" s="477"/>
      <c r="ONW481" s="477"/>
      <c r="OOB481" s="477"/>
      <c r="OOE481" s="477"/>
      <c r="OOJ481" s="477"/>
      <c r="OOM481" s="477"/>
      <c r="OOR481" s="477"/>
      <c r="OOU481" s="477"/>
      <c r="OOZ481" s="477"/>
      <c r="OPC481" s="477"/>
      <c r="OPH481" s="477"/>
      <c r="OPK481" s="477"/>
      <c r="OPP481" s="477"/>
      <c r="OPS481" s="477"/>
      <c r="OPX481" s="477"/>
      <c r="OQA481" s="477"/>
      <c r="OQF481" s="477"/>
      <c r="OQI481" s="477"/>
      <c r="OQN481" s="477"/>
      <c r="OQQ481" s="477"/>
      <c r="OQV481" s="477"/>
      <c r="OQY481" s="477"/>
      <c r="ORD481" s="477"/>
      <c r="ORG481" s="477"/>
      <c r="ORL481" s="477"/>
      <c r="ORO481" s="477"/>
      <c r="ORT481" s="477"/>
      <c r="ORW481" s="477"/>
      <c r="OSB481" s="477"/>
      <c r="OSE481" s="477"/>
      <c r="OSJ481" s="477"/>
      <c r="OSM481" s="477"/>
      <c r="OSR481" s="477"/>
      <c r="OSU481" s="477"/>
      <c r="OSZ481" s="477"/>
      <c r="OTC481" s="477"/>
      <c r="OTH481" s="477"/>
      <c r="OTK481" s="477"/>
      <c r="OTP481" s="477"/>
      <c r="OTS481" s="477"/>
      <c r="OTX481" s="477"/>
      <c r="OUA481" s="477"/>
      <c r="OUF481" s="477"/>
      <c r="OUI481" s="477"/>
      <c r="OUN481" s="477"/>
      <c r="OUQ481" s="477"/>
      <c r="OUV481" s="477"/>
      <c r="OUY481" s="477"/>
      <c r="OVD481" s="477"/>
      <c r="OVG481" s="477"/>
      <c r="OVL481" s="477"/>
      <c r="OVO481" s="477"/>
      <c r="OVT481" s="477"/>
      <c r="OVW481" s="477"/>
      <c r="OWB481" s="477"/>
      <c r="OWE481" s="477"/>
      <c r="OWJ481" s="477"/>
      <c r="OWM481" s="477"/>
      <c r="OWR481" s="477"/>
      <c r="OWU481" s="477"/>
      <c r="OWZ481" s="477"/>
      <c r="OXC481" s="477"/>
      <c r="OXH481" s="477"/>
      <c r="OXK481" s="477"/>
      <c r="OXP481" s="477"/>
      <c r="OXS481" s="477"/>
      <c r="OXX481" s="477"/>
      <c r="OYA481" s="477"/>
      <c r="OYF481" s="477"/>
      <c r="OYI481" s="477"/>
      <c r="OYN481" s="477"/>
      <c r="OYQ481" s="477"/>
      <c r="OYV481" s="477"/>
      <c r="OYY481" s="477"/>
      <c r="OZD481" s="477"/>
      <c r="OZG481" s="477"/>
      <c r="OZL481" s="477"/>
      <c r="OZO481" s="477"/>
      <c r="OZT481" s="477"/>
      <c r="OZW481" s="477"/>
      <c r="PAB481" s="477"/>
      <c r="PAE481" s="477"/>
      <c r="PAJ481" s="477"/>
      <c r="PAM481" s="477"/>
      <c r="PAR481" s="477"/>
      <c r="PAU481" s="477"/>
      <c r="PAZ481" s="477"/>
      <c r="PBC481" s="477"/>
      <c r="PBH481" s="477"/>
      <c r="PBK481" s="477"/>
      <c r="PBP481" s="477"/>
      <c r="PBS481" s="477"/>
      <c r="PBX481" s="477"/>
      <c r="PCA481" s="477"/>
      <c r="PCF481" s="477"/>
      <c r="PCI481" s="477"/>
      <c r="PCN481" s="477"/>
      <c r="PCQ481" s="477"/>
      <c r="PCV481" s="477"/>
      <c r="PCY481" s="477"/>
      <c r="PDD481" s="477"/>
      <c r="PDG481" s="477"/>
      <c r="PDL481" s="477"/>
      <c r="PDO481" s="477"/>
      <c r="PDT481" s="477"/>
      <c r="PDW481" s="477"/>
      <c r="PEB481" s="477"/>
      <c r="PEE481" s="477"/>
      <c r="PEJ481" s="477"/>
      <c r="PEM481" s="477"/>
      <c r="PER481" s="477"/>
      <c r="PEU481" s="477"/>
      <c r="PEZ481" s="477"/>
      <c r="PFC481" s="477"/>
      <c r="PFH481" s="477"/>
      <c r="PFK481" s="477"/>
      <c r="PFP481" s="477"/>
      <c r="PFS481" s="477"/>
      <c r="PFX481" s="477"/>
      <c r="PGA481" s="477"/>
      <c r="PGF481" s="477"/>
      <c r="PGI481" s="477"/>
      <c r="PGN481" s="477"/>
      <c r="PGQ481" s="477"/>
      <c r="PGV481" s="477"/>
      <c r="PGY481" s="477"/>
      <c r="PHD481" s="477"/>
      <c r="PHG481" s="477"/>
      <c r="PHL481" s="477"/>
      <c r="PHO481" s="477"/>
      <c r="PHT481" s="477"/>
      <c r="PHW481" s="477"/>
      <c r="PIB481" s="477"/>
      <c r="PIE481" s="477"/>
      <c r="PIJ481" s="477"/>
      <c r="PIM481" s="477"/>
      <c r="PIR481" s="477"/>
      <c r="PIU481" s="477"/>
      <c r="PIZ481" s="477"/>
      <c r="PJC481" s="477"/>
      <c r="PJH481" s="477"/>
      <c r="PJK481" s="477"/>
      <c r="PJP481" s="477"/>
      <c r="PJS481" s="477"/>
      <c r="PJX481" s="477"/>
      <c r="PKA481" s="477"/>
      <c r="PKF481" s="477"/>
      <c r="PKI481" s="477"/>
      <c r="PKN481" s="477"/>
      <c r="PKQ481" s="477"/>
      <c r="PKV481" s="477"/>
      <c r="PKY481" s="477"/>
      <c r="PLD481" s="477"/>
      <c r="PLG481" s="477"/>
      <c r="PLL481" s="477"/>
      <c r="PLO481" s="477"/>
      <c r="PLT481" s="477"/>
      <c r="PLW481" s="477"/>
      <c r="PMB481" s="477"/>
      <c r="PME481" s="477"/>
      <c r="PMJ481" s="477"/>
      <c r="PMM481" s="477"/>
      <c r="PMR481" s="477"/>
      <c r="PMU481" s="477"/>
      <c r="PMZ481" s="477"/>
      <c r="PNC481" s="477"/>
      <c r="PNH481" s="477"/>
      <c r="PNK481" s="477"/>
      <c r="PNP481" s="477"/>
      <c r="PNS481" s="477"/>
      <c r="PNX481" s="477"/>
      <c r="POA481" s="477"/>
      <c r="POF481" s="477"/>
      <c r="POI481" s="477"/>
      <c r="PON481" s="477"/>
      <c r="POQ481" s="477"/>
      <c r="POV481" s="477"/>
      <c r="POY481" s="477"/>
      <c r="PPD481" s="477"/>
      <c r="PPG481" s="477"/>
      <c r="PPL481" s="477"/>
      <c r="PPO481" s="477"/>
      <c r="PPT481" s="477"/>
      <c r="PPW481" s="477"/>
      <c r="PQB481" s="477"/>
      <c r="PQE481" s="477"/>
      <c r="PQJ481" s="477"/>
      <c r="PQM481" s="477"/>
      <c r="PQR481" s="477"/>
      <c r="PQU481" s="477"/>
      <c r="PQZ481" s="477"/>
      <c r="PRC481" s="477"/>
      <c r="PRH481" s="477"/>
      <c r="PRK481" s="477"/>
      <c r="PRP481" s="477"/>
      <c r="PRS481" s="477"/>
      <c r="PRX481" s="477"/>
      <c r="PSA481" s="477"/>
      <c r="PSF481" s="477"/>
      <c r="PSI481" s="477"/>
      <c r="PSN481" s="477"/>
      <c r="PSQ481" s="477"/>
      <c r="PSV481" s="477"/>
      <c r="PSY481" s="477"/>
      <c r="PTD481" s="477"/>
      <c r="PTG481" s="477"/>
      <c r="PTL481" s="477"/>
      <c r="PTO481" s="477"/>
      <c r="PTT481" s="477"/>
      <c r="PTW481" s="477"/>
      <c r="PUB481" s="477"/>
      <c r="PUE481" s="477"/>
      <c r="PUJ481" s="477"/>
      <c r="PUM481" s="477"/>
      <c r="PUR481" s="477"/>
      <c r="PUU481" s="477"/>
      <c r="PUZ481" s="477"/>
      <c r="PVC481" s="477"/>
      <c r="PVH481" s="477"/>
      <c r="PVK481" s="477"/>
      <c r="PVP481" s="477"/>
      <c r="PVS481" s="477"/>
      <c r="PVX481" s="477"/>
      <c r="PWA481" s="477"/>
      <c r="PWF481" s="477"/>
      <c r="PWI481" s="477"/>
      <c r="PWN481" s="477"/>
      <c r="PWQ481" s="477"/>
      <c r="PWV481" s="477"/>
      <c r="PWY481" s="477"/>
      <c r="PXD481" s="477"/>
      <c r="PXG481" s="477"/>
      <c r="PXL481" s="477"/>
      <c r="PXO481" s="477"/>
      <c r="PXT481" s="477"/>
      <c r="PXW481" s="477"/>
      <c r="PYB481" s="477"/>
      <c r="PYE481" s="477"/>
      <c r="PYJ481" s="477"/>
      <c r="PYM481" s="477"/>
      <c r="PYR481" s="477"/>
      <c r="PYU481" s="477"/>
      <c r="PYZ481" s="477"/>
      <c r="PZC481" s="477"/>
      <c r="PZH481" s="477"/>
      <c r="PZK481" s="477"/>
      <c r="PZP481" s="477"/>
      <c r="PZS481" s="477"/>
      <c r="PZX481" s="477"/>
      <c r="QAA481" s="477"/>
      <c r="QAF481" s="477"/>
      <c r="QAI481" s="477"/>
      <c r="QAN481" s="477"/>
      <c r="QAQ481" s="477"/>
      <c r="QAV481" s="477"/>
      <c r="QAY481" s="477"/>
      <c r="QBD481" s="477"/>
      <c r="QBG481" s="477"/>
      <c r="QBL481" s="477"/>
      <c r="QBO481" s="477"/>
      <c r="QBT481" s="477"/>
      <c r="QBW481" s="477"/>
      <c r="QCB481" s="477"/>
      <c r="QCE481" s="477"/>
      <c r="QCJ481" s="477"/>
      <c r="QCM481" s="477"/>
      <c r="QCR481" s="477"/>
      <c r="QCU481" s="477"/>
      <c r="QCZ481" s="477"/>
      <c r="QDC481" s="477"/>
      <c r="QDH481" s="477"/>
      <c r="QDK481" s="477"/>
      <c r="QDP481" s="477"/>
      <c r="QDS481" s="477"/>
      <c r="QDX481" s="477"/>
      <c r="QEA481" s="477"/>
      <c r="QEF481" s="477"/>
      <c r="QEI481" s="477"/>
      <c r="QEN481" s="477"/>
      <c r="QEQ481" s="477"/>
      <c r="QEV481" s="477"/>
      <c r="QEY481" s="477"/>
      <c r="QFD481" s="477"/>
      <c r="QFG481" s="477"/>
      <c r="QFL481" s="477"/>
      <c r="QFO481" s="477"/>
      <c r="QFT481" s="477"/>
      <c r="QFW481" s="477"/>
      <c r="QGB481" s="477"/>
      <c r="QGE481" s="477"/>
      <c r="QGJ481" s="477"/>
      <c r="QGM481" s="477"/>
      <c r="QGR481" s="477"/>
      <c r="QGU481" s="477"/>
      <c r="QGZ481" s="477"/>
      <c r="QHC481" s="477"/>
      <c r="QHH481" s="477"/>
      <c r="QHK481" s="477"/>
      <c r="QHP481" s="477"/>
      <c r="QHS481" s="477"/>
      <c r="QHX481" s="477"/>
      <c r="QIA481" s="477"/>
      <c r="QIF481" s="477"/>
      <c r="QII481" s="477"/>
      <c r="QIN481" s="477"/>
      <c r="QIQ481" s="477"/>
      <c r="QIV481" s="477"/>
      <c r="QIY481" s="477"/>
      <c r="QJD481" s="477"/>
      <c r="QJG481" s="477"/>
      <c r="QJL481" s="477"/>
      <c r="QJO481" s="477"/>
      <c r="QJT481" s="477"/>
      <c r="QJW481" s="477"/>
      <c r="QKB481" s="477"/>
      <c r="QKE481" s="477"/>
      <c r="QKJ481" s="477"/>
      <c r="QKM481" s="477"/>
      <c r="QKR481" s="477"/>
      <c r="QKU481" s="477"/>
      <c r="QKZ481" s="477"/>
      <c r="QLC481" s="477"/>
      <c r="QLH481" s="477"/>
      <c r="QLK481" s="477"/>
      <c r="QLP481" s="477"/>
      <c r="QLS481" s="477"/>
      <c r="QLX481" s="477"/>
      <c r="QMA481" s="477"/>
      <c r="QMF481" s="477"/>
      <c r="QMI481" s="477"/>
      <c r="QMN481" s="477"/>
      <c r="QMQ481" s="477"/>
      <c r="QMV481" s="477"/>
      <c r="QMY481" s="477"/>
      <c r="QND481" s="477"/>
      <c r="QNG481" s="477"/>
      <c r="QNL481" s="477"/>
      <c r="QNO481" s="477"/>
      <c r="QNT481" s="477"/>
      <c r="QNW481" s="477"/>
      <c r="QOB481" s="477"/>
      <c r="QOE481" s="477"/>
      <c r="QOJ481" s="477"/>
      <c r="QOM481" s="477"/>
      <c r="QOR481" s="477"/>
      <c r="QOU481" s="477"/>
      <c r="QOZ481" s="477"/>
      <c r="QPC481" s="477"/>
      <c r="QPH481" s="477"/>
      <c r="QPK481" s="477"/>
      <c r="QPP481" s="477"/>
      <c r="QPS481" s="477"/>
      <c r="QPX481" s="477"/>
      <c r="QQA481" s="477"/>
      <c r="QQF481" s="477"/>
      <c r="QQI481" s="477"/>
      <c r="QQN481" s="477"/>
      <c r="QQQ481" s="477"/>
      <c r="QQV481" s="477"/>
      <c r="QQY481" s="477"/>
      <c r="QRD481" s="477"/>
      <c r="QRG481" s="477"/>
      <c r="QRL481" s="477"/>
      <c r="QRO481" s="477"/>
      <c r="QRT481" s="477"/>
      <c r="QRW481" s="477"/>
      <c r="QSB481" s="477"/>
      <c r="QSE481" s="477"/>
      <c r="QSJ481" s="477"/>
      <c r="QSM481" s="477"/>
      <c r="QSR481" s="477"/>
      <c r="QSU481" s="477"/>
      <c r="QSZ481" s="477"/>
      <c r="QTC481" s="477"/>
      <c r="QTH481" s="477"/>
      <c r="QTK481" s="477"/>
      <c r="QTP481" s="477"/>
      <c r="QTS481" s="477"/>
      <c r="QTX481" s="477"/>
      <c r="QUA481" s="477"/>
      <c r="QUF481" s="477"/>
      <c r="QUI481" s="477"/>
      <c r="QUN481" s="477"/>
      <c r="QUQ481" s="477"/>
      <c r="QUV481" s="477"/>
      <c r="QUY481" s="477"/>
      <c r="QVD481" s="477"/>
      <c r="QVG481" s="477"/>
      <c r="QVL481" s="477"/>
      <c r="QVO481" s="477"/>
      <c r="QVT481" s="477"/>
      <c r="QVW481" s="477"/>
      <c r="QWB481" s="477"/>
      <c r="QWE481" s="477"/>
      <c r="QWJ481" s="477"/>
      <c r="QWM481" s="477"/>
      <c r="QWR481" s="477"/>
      <c r="QWU481" s="477"/>
      <c r="QWZ481" s="477"/>
      <c r="QXC481" s="477"/>
      <c r="QXH481" s="477"/>
      <c r="QXK481" s="477"/>
      <c r="QXP481" s="477"/>
      <c r="QXS481" s="477"/>
      <c r="QXX481" s="477"/>
      <c r="QYA481" s="477"/>
      <c r="QYF481" s="477"/>
      <c r="QYI481" s="477"/>
      <c r="QYN481" s="477"/>
      <c r="QYQ481" s="477"/>
      <c r="QYV481" s="477"/>
      <c r="QYY481" s="477"/>
      <c r="QZD481" s="477"/>
      <c r="QZG481" s="477"/>
      <c r="QZL481" s="477"/>
      <c r="QZO481" s="477"/>
      <c r="QZT481" s="477"/>
      <c r="QZW481" s="477"/>
      <c r="RAB481" s="477"/>
      <c r="RAE481" s="477"/>
      <c r="RAJ481" s="477"/>
      <c r="RAM481" s="477"/>
      <c r="RAR481" s="477"/>
      <c r="RAU481" s="477"/>
      <c r="RAZ481" s="477"/>
      <c r="RBC481" s="477"/>
      <c r="RBH481" s="477"/>
      <c r="RBK481" s="477"/>
      <c r="RBP481" s="477"/>
      <c r="RBS481" s="477"/>
      <c r="RBX481" s="477"/>
      <c r="RCA481" s="477"/>
      <c r="RCF481" s="477"/>
      <c r="RCI481" s="477"/>
      <c r="RCN481" s="477"/>
      <c r="RCQ481" s="477"/>
      <c r="RCV481" s="477"/>
      <c r="RCY481" s="477"/>
      <c r="RDD481" s="477"/>
      <c r="RDG481" s="477"/>
      <c r="RDL481" s="477"/>
      <c r="RDO481" s="477"/>
      <c r="RDT481" s="477"/>
      <c r="RDW481" s="477"/>
      <c r="REB481" s="477"/>
      <c r="REE481" s="477"/>
      <c r="REJ481" s="477"/>
      <c r="REM481" s="477"/>
      <c r="RER481" s="477"/>
      <c r="REU481" s="477"/>
      <c r="REZ481" s="477"/>
      <c r="RFC481" s="477"/>
      <c r="RFH481" s="477"/>
      <c r="RFK481" s="477"/>
      <c r="RFP481" s="477"/>
      <c r="RFS481" s="477"/>
      <c r="RFX481" s="477"/>
      <c r="RGA481" s="477"/>
      <c r="RGF481" s="477"/>
      <c r="RGI481" s="477"/>
      <c r="RGN481" s="477"/>
      <c r="RGQ481" s="477"/>
      <c r="RGV481" s="477"/>
      <c r="RGY481" s="477"/>
      <c r="RHD481" s="477"/>
      <c r="RHG481" s="477"/>
      <c r="RHL481" s="477"/>
      <c r="RHO481" s="477"/>
      <c r="RHT481" s="477"/>
      <c r="RHW481" s="477"/>
      <c r="RIB481" s="477"/>
      <c r="RIE481" s="477"/>
      <c r="RIJ481" s="477"/>
      <c r="RIM481" s="477"/>
      <c r="RIR481" s="477"/>
      <c r="RIU481" s="477"/>
      <c r="RIZ481" s="477"/>
      <c r="RJC481" s="477"/>
      <c r="RJH481" s="477"/>
      <c r="RJK481" s="477"/>
      <c r="RJP481" s="477"/>
      <c r="RJS481" s="477"/>
      <c r="RJX481" s="477"/>
      <c r="RKA481" s="477"/>
      <c r="RKF481" s="477"/>
      <c r="RKI481" s="477"/>
      <c r="RKN481" s="477"/>
      <c r="RKQ481" s="477"/>
      <c r="RKV481" s="477"/>
      <c r="RKY481" s="477"/>
      <c r="RLD481" s="477"/>
      <c r="RLG481" s="477"/>
      <c r="RLL481" s="477"/>
      <c r="RLO481" s="477"/>
      <c r="RLT481" s="477"/>
      <c r="RLW481" s="477"/>
      <c r="RMB481" s="477"/>
      <c r="RME481" s="477"/>
      <c r="RMJ481" s="477"/>
      <c r="RMM481" s="477"/>
      <c r="RMR481" s="477"/>
      <c r="RMU481" s="477"/>
      <c r="RMZ481" s="477"/>
      <c r="RNC481" s="477"/>
      <c r="RNH481" s="477"/>
      <c r="RNK481" s="477"/>
      <c r="RNP481" s="477"/>
      <c r="RNS481" s="477"/>
      <c r="RNX481" s="477"/>
      <c r="ROA481" s="477"/>
      <c r="ROF481" s="477"/>
      <c r="ROI481" s="477"/>
      <c r="RON481" s="477"/>
      <c r="ROQ481" s="477"/>
      <c r="ROV481" s="477"/>
      <c r="ROY481" s="477"/>
      <c r="RPD481" s="477"/>
      <c r="RPG481" s="477"/>
      <c r="RPL481" s="477"/>
      <c r="RPO481" s="477"/>
      <c r="RPT481" s="477"/>
      <c r="RPW481" s="477"/>
      <c r="RQB481" s="477"/>
      <c r="RQE481" s="477"/>
      <c r="RQJ481" s="477"/>
      <c r="RQM481" s="477"/>
      <c r="RQR481" s="477"/>
      <c r="RQU481" s="477"/>
      <c r="RQZ481" s="477"/>
      <c r="RRC481" s="477"/>
      <c r="RRH481" s="477"/>
      <c r="RRK481" s="477"/>
      <c r="RRP481" s="477"/>
      <c r="RRS481" s="477"/>
      <c r="RRX481" s="477"/>
      <c r="RSA481" s="477"/>
      <c r="RSF481" s="477"/>
      <c r="RSI481" s="477"/>
      <c r="RSN481" s="477"/>
      <c r="RSQ481" s="477"/>
      <c r="RSV481" s="477"/>
      <c r="RSY481" s="477"/>
      <c r="RTD481" s="477"/>
      <c r="RTG481" s="477"/>
      <c r="RTL481" s="477"/>
      <c r="RTO481" s="477"/>
      <c r="RTT481" s="477"/>
      <c r="RTW481" s="477"/>
      <c r="RUB481" s="477"/>
      <c r="RUE481" s="477"/>
      <c r="RUJ481" s="477"/>
      <c r="RUM481" s="477"/>
      <c r="RUR481" s="477"/>
      <c r="RUU481" s="477"/>
      <c r="RUZ481" s="477"/>
      <c r="RVC481" s="477"/>
      <c r="RVH481" s="477"/>
      <c r="RVK481" s="477"/>
      <c r="RVP481" s="477"/>
      <c r="RVS481" s="477"/>
      <c r="RVX481" s="477"/>
      <c r="RWA481" s="477"/>
      <c r="RWF481" s="477"/>
      <c r="RWI481" s="477"/>
      <c r="RWN481" s="477"/>
      <c r="RWQ481" s="477"/>
      <c r="RWV481" s="477"/>
      <c r="RWY481" s="477"/>
      <c r="RXD481" s="477"/>
      <c r="RXG481" s="477"/>
      <c r="RXL481" s="477"/>
      <c r="RXO481" s="477"/>
      <c r="RXT481" s="477"/>
      <c r="RXW481" s="477"/>
      <c r="RYB481" s="477"/>
      <c r="RYE481" s="477"/>
      <c r="RYJ481" s="477"/>
      <c r="RYM481" s="477"/>
      <c r="RYR481" s="477"/>
      <c r="RYU481" s="477"/>
      <c r="RYZ481" s="477"/>
      <c r="RZC481" s="477"/>
      <c r="RZH481" s="477"/>
      <c r="RZK481" s="477"/>
      <c r="RZP481" s="477"/>
      <c r="RZS481" s="477"/>
      <c r="RZX481" s="477"/>
      <c r="SAA481" s="477"/>
      <c r="SAF481" s="477"/>
      <c r="SAI481" s="477"/>
      <c r="SAN481" s="477"/>
      <c r="SAQ481" s="477"/>
      <c r="SAV481" s="477"/>
      <c r="SAY481" s="477"/>
      <c r="SBD481" s="477"/>
      <c r="SBG481" s="477"/>
      <c r="SBL481" s="477"/>
      <c r="SBO481" s="477"/>
      <c r="SBT481" s="477"/>
      <c r="SBW481" s="477"/>
      <c r="SCB481" s="477"/>
      <c r="SCE481" s="477"/>
      <c r="SCJ481" s="477"/>
      <c r="SCM481" s="477"/>
      <c r="SCR481" s="477"/>
      <c r="SCU481" s="477"/>
      <c r="SCZ481" s="477"/>
      <c r="SDC481" s="477"/>
      <c r="SDH481" s="477"/>
      <c r="SDK481" s="477"/>
      <c r="SDP481" s="477"/>
      <c r="SDS481" s="477"/>
      <c r="SDX481" s="477"/>
      <c r="SEA481" s="477"/>
      <c r="SEF481" s="477"/>
      <c r="SEI481" s="477"/>
      <c r="SEN481" s="477"/>
      <c r="SEQ481" s="477"/>
      <c r="SEV481" s="477"/>
      <c r="SEY481" s="477"/>
      <c r="SFD481" s="477"/>
      <c r="SFG481" s="477"/>
      <c r="SFL481" s="477"/>
      <c r="SFO481" s="477"/>
      <c r="SFT481" s="477"/>
      <c r="SFW481" s="477"/>
      <c r="SGB481" s="477"/>
      <c r="SGE481" s="477"/>
      <c r="SGJ481" s="477"/>
      <c r="SGM481" s="477"/>
      <c r="SGR481" s="477"/>
      <c r="SGU481" s="477"/>
      <c r="SGZ481" s="477"/>
      <c r="SHC481" s="477"/>
      <c r="SHH481" s="477"/>
      <c r="SHK481" s="477"/>
      <c r="SHP481" s="477"/>
      <c r="SHS481" s="477"/>
      <c r="SHX481" s="477"/>
      <c r="SIA481" s="477"/>
      <c r="SIF481" s="477"/>
      <c r="SII481" s="477"/>
      <c r="SIN481" s="477"/>
      <c r="SIQ481" s="477"/>
      <c r="SIV481" s="477"/>
      <c r="SIY481" s="477"/>
      <c r="SJD481" s="477"/>
      <c r="SJG481" s="477"/>
      <c r="SJL481" s="477"/>
      <c r="SJO481" s="477"/>
      <c r="SJT481" s="477"/>
      <c r="SJW481" s="477"/>
      <c r="SKB481" s="477"/>
      <c r="SKE481" s="477"/>
      <c r="SKJ481" s="477"/>
      <c r="SKM481" s="477"/>
      <c r="SKR481" s="477"/>
      <c r="SKU481" s="477"/>
      <c r="SKZ481" s="477"/>
      <c r="SLC481" s="477"/>
      <c r="SLH481" s="477"/>
      <c r="SLK481" s="477"/>
      <c r="SLP481" s="477"/>
      <c r="SLS481" s="477"/>
      <c r="SLX481" s="477"/>
      <c r="SMA481" s="477"/>
      <c r="SMF481" s="477"/>
      <c r="SMI481" s="477"/>
      <c r="SMN481" s="477"/>
      <c r="SMQ481" s="477"/>
      <c r="SMV481" s="477"/>
      <c r="SMY481" s="477"/>
      <c r="SND481" s="477"/>
      <c r="SNG481" s="477"/>
      <c r="SNL481" s="477"/>
      <c r="SNO481" s="477"/>
      <c r="SNT481" s="477"/>
      <c r="SNW481" s="477"/>
      <c r="SOB481" s="477"/>
      <c r="SOE481" s="477"/>
      <c r="SOJ481" s="477"/>
      <c r="SOM481" s="477"/>
      <c r="SOR481" s="477"/>
      <c r="SOU481" s="477"/>
      <c r="SOZ481" s="477"/>
      <c r="SPC481" s="477"/>
      <c r="SPH481" s="477"/>
      <c r="SPK481" s="477"/>
      <c r="SPP481" s="477"/>
      <c r="SPS481" s="477"/>
      <c r="SPX481" s="477"/>
      <c r="SQA481" s="477"/>
      <c r="SQF481" s="477"/>
      <c r="SQI481" s="477"/>
      <c r="SQN481" s="477"/>
      <c r="SQQ481" s="477"/>
      <c r="SQV481" s="477"/>
      <c r="SQY481" s="477"/>
      <c r="SRD481" s="477"/>
      <c r="SRG481" s="477"/>
      <c r="SRL481" s="477"/>
      <c r="SRO481" s="477"/>
      <c r="SRT481" s="477"/>
      <c r="SRW481" s="477"/>
      <c r="SSB481" s="477"/>
      <c r="SSE481" s="477"/>
      <c r="SSJ481" s="477"/>
      <c r="SSM481" s="477"/>
      <c r="SSR481" s="477"/>
      <c r="SSU481" s="477"/>
      <c r="SSZ481" s="477"/>
      <c r="STC481" s="477"/>
      <c r="STH481" s="477"/>
      <c r="STK481" s="477"/>
      <c r="STP481" s="477"/>
      <c r="STS481" s="477"/>
      <c r="STX481" s="477"/>
      <c r="SUA481" s="477"/>
      <c r="SUF481" s="477"/>
      <c r="SUI481" s="477"/>
      <c r="SUN481" s="477"/>
      <c r="SUQ481" s="477"/>
      <c r="SUV481" s="477"/>
      <c r="SUY481" s="477"/>
      <c r="SVD481" s="477"/>
      <c r="SVG481" s="477"/>
      <c r="SVL481" s="477"/>
      <c r="SVO481" s="477"/>
      <c r="SVT481" s="477"/>
      <c r="SVW481" s="477"/>
      <c r="SWB481" s="477"/>
      <c r="SWE481" s="477"/>
      <c r="SWJ481" s="477"/>
      <c r="SWM481" s="477"/>
      <c r="SWR481" s="477"/>
      <c r="SWU481" s="477"/>
      <c r="SWZ481" s="477"/>
      <c r="SXC481" s="477"/>
      <c r="SXH481" s="477"/>
      <c r="SXK481" s="477"/>
      <c r="SXP481" s="477"/>
      <c r="SXS481" s="477"/>
      <c r="SXX481" s="477"/>
      <c r="SYA481" s="477"/>
      <c r="SYF481" s="477"/>
      <c r="SYI481" s="477"/>
      <c r="SYN481" s="477"/>
      <c r="SYQ481" s="477"/>
      <c r="SYV481" s="477"/>
      <c r="SYY481" s="477"/>
      <c r="SZD481" s="477"/>
      <c r="SZG481" s="477"/>
      <c r="SZL481" s="477"/>
      <c r="SZO481" s="477"/>
      <c r="SZT481" s="477"/>
      <c r="SZW481" s="477"/>
      <c r="TAB481" s="477"/>
      <c r="TAE481" s="477"/>
      <c r="TAJ481" s="477"/>
      <c r="TAM481" s="477"/>
      <c r="TAR481" s="477"/>
      <c r="TAU481" s="477"/>
      <c r="TAZ481" s="477"/>
      <c r="TBC481" s="477"/>
      <c r="TBH481" s="477"/>
      <c r="TBK481" s="477"/>
      <c r="TBP481" s="477"/>
      <c r="TBS481" s="477"/>
      <c r="TBX481" s="477"/>
      <c r="TCA481" s="477"/>
      <c r="TCF481" s="477"/>
      <c r="TCI481" s="477"/>
      <c r="TCN481" s="477"/>
      <c r="TCQ481" s="477"/>
      <c r="TCV481" s="477"/>
      <c r="TCY481" s="477"/>
      <c r="TDD481" s="477"/>
      <c r="TDG481" s="477"/>
      <c r="TDL481" s="477"/>
      <c r="TDO481" s="477"/>
      <c r="TDT481" s="477"/>
      <c r="TDW481" s="477"/>
      <c r="TEB481" s="477"/>
      <c r="TEE481" s="477"/>
      <c r="TEJ481" s="477"/>
      <c r="TEM481" s="477"/>
      <c r="TER481" s="477"/>
      <c r="TEU481" s="477"/>
      <c r="TEZ481" s="477"/>
      <c r="TFC481" s="477"/>
      <c r="TFH481" s="477"/>
      <c r="TFK481" s="477"/>
      <c r="TFP481" s="477"/>
      <c r="TFS481" s="477"/>
      <c r="TFX481" s="477"/>
      <c r="TGA481" s="477"/>
      <c r="TGF481" s="477"/>
      <c r="TGI481" s="477"/>
      <c r="TGN481" s="477"/>
      <c r="TGQ481" s="477"/>
      <c r="TGV481" s="477"/>
      <c r="TGY481" s="477"/>
      <c r="THD481" s="477"/>
      <c r="THG481" s="477"/>
      <c r="THL481" s="477"/>
      <c r="THO481" s="477"/>
      <c r="THT481" s="477"/>
      <c r="THW481" s="477"/>
      <c r="TIB481" s="477"/>
      <c r="TIE481" s="477"/>
      <c r="TIJ481" s="477"/>
      <c r="TIM481" s="477"/>
      <c r="TIR481" s="477"/>
      <c r="TIU481" s="477"/>
      <c r="TIZ481" s="477"/>
      <c r="TJC481" s="477"/>
      <c r="TJH481" s="477"/>
      <c r="TJK481" s="477"/>
      <c r="TJP481" s="477"/>
      <c r="TJS481" s="477"/>
      <c r="TJX481" s="477"/>
      <c r="TKA481" s="477"/>
      <c r="TKF481" s="477"/>
      <c r="TKI481" s="477"/>
      <c r="TKN481" s="477"/>
      <c r="TKQ481" s="477"/>
      <c r="TKV481" s="477"/>
      <c r="TKY481" s="477"/>
      <c r="TLD481" s="477"/>
      <c r="TLG481" s="477"/>
      <c r="TLL481" s="477"/>
      <c r="TLO481" s="477"/>
      <c r="TLT481" s="477"/>
      <c r="TLW481" s="477"/>
      <c r="TMB481" s="477"/>
      <c r="TME481" s="477"/>
      <c r="TMJ481" s="477"/>
      <c r="TMM481" s="477"/>
      <c r="TMR481" s="477"/>
      <c r="TMU481" s="477"/>
      <c r="TMZ481" s="477"/>
      <c r="TNC481" s="477"/>
      <c r="TNH481" s="477"/>
      <c r="TNK481" s="477"/>
      <c r="TNP481" s="477"/>
      <c r="TNS481" s="477"/>
      <c r="TNX481" s="477"/>
      <c r="TOA481" s="477"/>
      <c r="TOF481" s="477"/>
      <c r="TOI481" s="477"/>
      <c r="TON481" s="477"/>
      <c r="TOQ481" s="477"/>
      <c r="TOV481" s="477"/>
      <c r="TOY481" s="477"/>
      <c r="TPD481" s="477"/>
      <c r="TPG481" s="477"/>
      <c r="TPL481" s="477"/>
      <c r="TPO481" s="477"/>
      <c r="TPT481" s="477"/>
      <c r="TPW481" s="477"/>
      <c r="TQB481" s="477"/>
      <c r="TQE481" s="477"/>
      <c r="TQJ481" s="477"/>
      <c r="TQM481" s="477"/>
      <c r="TQR481" s="477"/>
      <c r="TQU481" s="477"/>
      <c r="TQZ481" s="477"/>
      <c r="TRC481" s="477"/>
      <c r="TRH481" s="477"/>
      <c r="TRK481" s="477"/>
      <c r="TRP481" s="477"/>
      <c r="TRS481" s="477"/>
      <c r="TRX481" s="477"/>
      <c r="TSA481" s="477"/>
      <c r="TSF481" s="477"/>
      <c r="TSI481" s="477"/>
      <c r="TSN481" s="477"/>
      <c r="TSQ481" s="477"/>
      <c r="TSV481" s="477"/>
      <c r="TSY481" s="477"/>
      <c r="TTD481" s="477"/>
      <c r="TTG481" s="477"/>
      <c r="TTL481" s="477"/>
      <c r="TTO481" s="477"/>
      <c r="TTT481" s="477"/>
      <c r="TTW481" s="477"/>
      <c r="TUB481" s="477"/>
      <c r="TUE481" s="477"/>
      <c r="TUJ481" s="477"/>
      <c r="TUM481" s="477"/>
      <c r="TUR481" s="477"/>
      <c r="TUU481" s="477"/>
      <c r="TUZ481" s="477"/>
      <c r="TVC481" s="477"/>
      <c r="TVH481" s="477"/>
      <c r="TVK481" s="477"/>
      <c r="TVP481" s="477"/>
      <c r="TVS481" s="477"/>
      <c r="TVX481" s="477"/>
      <c r="TWA481" s="477"/>
      <c r="TWF481" s="477"/>
      <c r="TWI481" s="477"/>
      <c r="TWN481" s="477"/>
      <c r="TWQ481" s="477"/>
      <c r="TWV481" s="477"/>
      <c r="TWY481" s="477"/>
      <c r="TXD481" s="477"/>
      <c r="TXG481" s="477"/>
      <c r="TXL481" s="477"/>
      <c r="TXO481" s="477"/>
      <c r="TXT481" s="477"/>
      <c r="TXW481" s="477"/>
      <c r="TYB481" s="477"/>
      <c r="TYE481" s="477"/>
      <c r="TYJ481" s="477"/>
      <c r="TYM481" s="477"/>
      <c r="TYR481" s="477"/>
      <c r="TYU481" s="477"/>
      <c r="TYZ481" s="477"/>
      <c r="TZC481" s="477"/>
      <c r="TZH481" s="477"/>
      <c r="TZK481" s="477"/>
      <c r="TZP481" s="477"/>
      <c r="TZS481" s="477"/>
      <c r="TZX481" s="477"/>
      <c r="UAA481" s="477"/>
      <c r="UAF481" s="477"/>
      <c r="UAI481" s="477"/>
      <c r="UAN481" s="477"/>
      <c r="UAQ481" s="477"/>
      <c r="UAV481" s="477"/>
      <c r="UAY481" s="477"/>
      <c r="UBD481" s="477"/>
      <c r="UBG481" s="477"/>
      <c r="UBL481" s="477"/>
      <c r="UBO481" s="477"/>
      <c r="UBT481" s="477"/>
      <c r="UBW481" s="477"/>
      <c r="UCB481" s="477"/>
      <c r="UCE481" s="477"/>
      <c r="UCJ481" s="477"/>
      <c r="UCM481" s="477"/>
      <c r="UCR481" s="477"/>
      <c r="UCU481" s="477"/>
      <c r="UCZ481" s="477"/>
      <c r="UDC481" s="477"/>
      <c r="UDH481" s="477"/>
      <c r="UDK481" s="477"/>
      <c r="UDP481" s="477"/>
      <c r="UDS481" s="477"/>
      <c r="UDX481" s="477"/>
      <c r="UEA481" s="477"/>
      <c r="UEF481" s="477"/>
      <c r="UEI481" s="477"/>
      <c r="UEN481" s="477"/>
      <c r="UEQ481" s="477"/>
      <c r="UEV481" s="477"/>
      <c r="UEY481" s="477"/>
      <c r="UFD481" s="477"/>
      <c r="UFG481" s="477"/>
      <c r="UFL481" s="477"/>
      <c r="UFO481" s="477"/>
      <c r="UFT481" s="477"/>
      <c r="UFW481" s="477"/>
      <c r="UGB481" s="477"/>
      <c r="UGE481" s="477"/>
      <c r="UGJ481" s="477"/>
      <c r="UGM481" s="477"/>
      <c r="UGR481" s="477"/>
      <c r="UGU481" s="477"/>
      <c r="UGZ481" s="477"/>
      <c r="UHC481" s="477"/>
      <c r="UHH481" s="477"/>
      <c r="UHK481" s="477"/>
      <c r="UHP481" s="477"/>
      <c r="UHS481" s="477"/>
      <c r="UHX481" s="477"/>
      <c r="UIA481" s="477"/>
      <c r="UIF481" s="477"/>
      <c r="UII481" s="477"/>
      <c r="UIN481" s="477"/>
      <c r="UIQ481" s="477"/>
      <c r="UIV481" s="477"/>
      <c r="UIY481" s="477"/>
      <c r="UJD481" s="477"/>
      <c r="UJG481" s="477"/>
      <c r="UJL481" s="477"/>
      <c r="UJO481" s="477"/>
      <c r="UJT481" s="477"/>
      <c r="UJW481" s="477"/>
      <c r="UKB481" s="477"/>
      <c r="UKE481" s="477"/>
      <c r="UKJ481" s="477"/>
      <c r="UKM481" s="477"/>
      <c r="UKR481" s="477"/>
      <c r="UKU481" s="477"/>
      <c r="UKZ481" s="477"/>
      <c r="ULC481" s="477"/>
      <c r="ULH481" s="477"/>
      <c r="ULK481" s="477"/>
      <c r="ULP481" s="477"/>
      <c r="ULS481" s="477"/>
      <c r="ULX481" s="477"/>
      <c r="UMA481" s="477"/>
      <c r="UMF481" s="477"/>
      <c r="UMI481" s="477"/>
      <c r="UMN481" s="477"/>
      <c r="UMQ481" s="477"/>
      <c r="UMV481" s="477"/>
      <c r="UMY481" s="477"/>
      <c r="UND481" s="477"/>
      <c r="UNG481" s="477"/>
      <c r="UNL481" s="477"/>
      <c r="UNO481" s="477"/>
      <c r="UNT481" s="477"/>
      <c r="UNW481" s="477"/>
      <c r="UOB481" s="477"/>
      <c r="UOE481" s="477"/>
      <c r="UOJ481" s="477"/>
      <c r="UOM481" s="477"/>
      <c r="UOR481" s="477"/>
      <c r="UOU481" s="477"/>
      <c r="UOZ481" s="477"/>
      <c r="UPC481" s="477"/>
      <c r="UPH481" s="477"/>
      <c r="UPK481" s="477"/>
      <c r="UPP481" s="477"/>
      <c r="UPS481" s="477"/>
      <c r="UPX481" s="477"/>
      <c r="UQA481" s="477"/>
      <c r="UQF481" s="477"/>
      <c r="UQI481" s="477"/>
      <c r="UQN481" s="477"/>
      <c r="UQQ481" s="477"/>
      <c r="UQV481" s="477"/>
      <c r="UQY481" s="477"/>
      <c r="URD481" s="477"/>
      <c r="URG481" s="477"/>
      <c r="URL481" s="477"/>
      <c r="URO481" s="477"/>
      <c r="URT481" s="477"/>
      <c r="URW481" s="477"/>
      <c r="USB481" s="477"/>
      <c r="USE481" s="477"/>
      <c r="USJ481" s="477"/>
      <c r="USM481" s="477"/>
      <c r="USR481" s="477"/>
      <c r="USU481" s="477"/>
      <c r="USZ481" s="477"/>
      <c r="UTC481" s="477"/>
      <c r="UTH481" s="477"/>
      <c r="UTK481" s="477"/>
      <c r="UTP481" s="477"/>
      <c r="UTS481" s="477"/>
      <c r="UTX481" s="477"/>
      <c r="UUA481" s="477"/>
      <c r="UUF481" s="477"/>
      <c r="UUI481" s="477"/>
      <c r="UUN481" s="477"/>
      <c r="UUQ481" s="477"/>
      <c r="UUV481" s="477"/>
      <c r="UUY481" s="477"/>
      <c r="UVD481" s="477"/>
      <c r="UVG481" s="477"/>
      <c r="UVL481" s="477"/>
      <c r="UVO481" s="477"/>
      <c r="UVT481" s="477"/>
      <c r="UVW481" s="477"/>
      <c r="UWB481" s="477"/>
      <c r="UWE481" s="477"/>
      <c r="UWJ481" s="477"/>
      <c r="UWM481" s="477"/>
      <c r="UWR481" s="477"/>
      <c r="UWU481" s="477"/>
      <c r="UWZ481" s="477"/>
      <c r="UXC481" s="477"/>
      <c r="UXH481" s="477"/>
      <c r="UXK481" s="477"/>
      <c r="UXP481" s="477"/>
      <c r="UXS481" s="477"/>
      <c r="UXX481" s="477"/>
      <c r="UYA481" s="477"/>
      <c r="UYF481" s="477"/>
      <c r="UYI481" s="477"/>
      <c r="UYN481" s="477"/>
      <c r="UYQ481" s="477"/>
      <c r="UYV481" s="477"/>
      <c r="UYY481" s="477"/>
      <c r="UZD481" s="477"/>
      <c r="UZG481" s="477"/>
      <c r="UZL481" s="477"/>
      <c r="UZO481" s="477"/>
      <c r="UZT481" s="477"/>
      <c r="UZW481" s="477"/>
      <c r="VAB481" s="477"/>
      <c r="VAE481" s="477"/>
      <c r="VAJ481" s="477"/>
      <c r="VAM481" s="477"/>
      <c r="VAR481" s="477"/>
      <c r="VAU481" s="477"/>
      <c r="VAZ481" s="477"/>
      <c r="VBC481" s="477"/>
      <c r="VBH481" s="477"/>
      <c r="VBK481" s="477"/>
      <c r="VBP481" s="477"/>
      <c r="VBS481" s="477"/>
      <c r="VBX481" s="477"/>
      <c r="VCA481" s="477"/>
      <c r="VCF481" s="477"/>
      <c r="VCI481" s="477"/>
      <c r="VCN481" s="477"/>
      <c r="VCQ481" s="477"/>
      <c r="VCV481" s="477"/>
      <c r="VCY481" s="477"/>
      <c r="VDD481" s="477"/>
      <c r="VDG481" s="477"/>
      <c r="VDL481" s="477"/>
      <c r="VDO481" s="477"/>
      <c r="VDT481" s="477"/>
      <c r="VDW481" s="477"/>
      <c r="VEB481" s="477"/>
      <c r="VEE481" s="477"/>
      <c r="VEJ481" s="477"/>
      <c r="VEM481" s="477"/>
      <c r="VER481" s="477"/>
      <c r="VEU481" s="477"/>
      <c r="VEZ481" s="477"/>
      <c r="VFC481" s="477"/>
      <c r="VFH481" s="477"/>
      <c r="VFK481" s="477"/>
      <c r="VFP481" s="477"/>
      <c r="VFS481" s="477"/>
      <c r="VFX481" s="477"/>
      <c r="VGA481" s="477"/>
      <c r="VGF481" s="477"/>
      <c r="VGI481" s="477"/>
      <c r="VGN481" s="477"/>
      <c r="VGQ481" s="477"/>
      <c r="VGV481" s="477"/>
      <c r="VGY481" s="477"/>
      <c r="VHD481" s="477"/>
      <c r="VHG481" s="477"/>
      <c r="VHL481" s="477"/>
      <c r="VHO481" s="477"/>
      <c r="VHT481" s="477"/>
      <c r="VHW481" s="477"/>
      <c r="VIB481" s="477"/>
      <c r="VIE481" s="477"/>
      <c r="VIJ481" s="477"/>
      <c r="VIM481" s="477"/>
      <c r="VIR481" s="477"/>
      <c r="VIU481" s="477"/>
      <c r="VIZ481" s="477"/>
      <c r="VJC481" s="477"/>
      <c r="VJH481" s="477"/>
      <c r="VJK481" s="477"/>
      <c r="VJP481" s="477"/>
      <c r="VJS481" s="477"/>
      <c r="VJX481" s="477"/>
      <c r="VKA481" s="477"/>
      <c r="VKF481" s="477"/>
      <c r="VKI481" s="477"/>
      <c r="VKN481" s="477"/>
      <c r="VKQ481" s="477"/>
      <c r="VKV481" s="477"/>
      <c r="VKY481" s="477"/>
      <c r="VLD481" s="477"/>
      <c r="VLG481" s="477"/>
      <c r="VLL481" s="477"/>
      <c r="VLO481" s="477"/>
      <c r="VLT481" s="477"/>
      <c r="VLW481" s="477"/>
      <c r="VMB481" s="477"/>
      <c r="VME481" s="477"/>
      <c r="VMJ481" s="477"/>
      <c r="VMM481" s="477"/>
      <c r="VMR481" s="477"/>
      <c r="VMU481" s="477"/>
      <c r="VMZ481" s="477"/>
      <c r="VNC481" s="477"/>
      <c r="VNH481" s="477"/>
      <c r="VNK481" s="477"/>
      <c r="VNP481" s="477"/>
      <c r="VNS481" s="477"/>
      <c r="VNX481" s="477"/>
      <c r="VOA481" s="477"/>
      <c r="VOF481" s="477"/>
      <c r="VOI481" s="477"/>
      <c r="VON481" s="477"/>
      <c r="VOQ481" s="477"/>
      <c r="VOV481" s="477"/>
      <c r="VOY481" s="477"/>
      <c r="VPD481" s="477"/>
      <c r="VPG481" s="477"/>
      <c r="VPL481" s="477"/>
      <c r="VPO481" s="477"/>
      <c r="VPT481" s="477"/>
      <c r="VPW481" s="477"/>
      <c r="VQB481" s="477"/>
      <c r="VQE481" s="477"/>
      <c r="VQJ481" s="477"/>
      <c r="VQM481" s="477"/>
      <c r="VQR481" s="477"/>
      <c r="VQU481" s="477"/>
      <c r="VQZ481" s="477"/>
      <c r="VRC481" s="477"/>
      <c r="VRH481" s="477"/>
      <c r="VRK481" s="477"/>
      <c r="VRP481" s="477"/>
      <c r="VRS481" s="477"/>
      <c r="VRX481" s="477"/>
      <c r="VSA481" s="477"/>
      <c r="VSF481" s="477"/>
      <c r="VSI481" s="477"/>
      <c r="VSN481" s="477"/>
      <c r="VSQ481" s="477"/>
      <c r="VSV481" s="477"/>
      <c r="VSY481" s="477"/>
      <c r="VTD481" s="477"/>
      <c r="VTG481" s="477"/>
      <c r="VTL481" s="477"/>
      <c r="VTO481" s="477"/>
      <c r="VTT481" s="477"/>
      <c r="VTW481" s="477"/>
      <c r="VUB481" s="477"/>
      <c r="VUE481" s="477"/>
      <c r="VUJ481" s="477"/>
      <c r="VUM481" s="477"/>
      <c r="VUR481" s="477"/>
      <c r="VUU481" s="477"/>
      <c r="VUZ481" s="477"/>
      <c r="VVC481" s="477"/>
      <c r="VVH481" s="477"/>
      <c r="VVK481" s="477"/>
      <c r="VVP481" s="477"/>
      <c r="VVS481" s="477"/>
      <c r="VVX481" s="477"/>
      <c r="VWA481" s="477"/>
      <c r="VWF481" s="477"/>
      <c r="VWI481" s="477"/>
      <c r="VWN481" s="477"/>
      <c r="VWQ481" s="477"/>
      <c r="VWV481" s="477"/>
      <c r="VWY481" s="477"/>
      <c r="VXD481" s="477"/>
      <c r="VXG481" s="477"/>
      <c r="VXL481" s="477"/>
      <c r="VXO481" s="477"/>
      <c r="VXT481" s="477"/>
      <c r="VXW481" s="477"/>
      <c r="VYB481" s="477"/>
      <c r="VYE481" s="477"/>
      <c r="VYJ481" s="477"/>
      <c r="VYM481" s="477"/>
      <c r="VYR481" s="477"/>
      <c r="VYU481" s="477"/>
      <c r="VYZ481" s="477"/>
      <c r="VZC481" s="477"/>
      <c r="VZH481" s="477"/>
      <c r="VZK481" s="477"/>
      <c r="VZP481" s="477"/>
      <c r="VZS481" s="477"/>
      <c r="VZX481" s="477"/>
      <c r="WAA481" s="477"/>
      <c r="WAF481" s="477"/>
      <c r="WAI481" s="477"/>
      <c r="WAN481" s="477"/>
      <c r="WAQ481" s="477"/>
      <c r="WAV481" s="477"/>
      <c r="WAY481" s="477"/>
      <c r="WBD481" s="477"/>
      <c r="WBG481" s="477"/>
      <c r="WBL481" s="477"/>
      <c r="WBO481" s="477"/>
      <c r="WBT481" s="477"/>
      <c r="WBW481" s="477"/>
      <c r="WCB481" s="477"/>
      <c r="WCE481" s="477"/>
      <c r="WCJ481" s="477"/>
      <c r="WCM481" s="477"/>
      <c r="WCR481" s="477"/>
      <c r="WCU481" s="477"/>
      <c r="WCZ481" s="477"/>
      <c r="WDC481" s="477"/>
      <c r="WDH481" s="477"/>
      <c r="WDK481" s="477"/>
      <c r="WDP481" s="477"/>
      <c r="WDS481" s="477"/>
      <c r="WDX481" s="477"/>
      <c r="WEA481" s="477"/>
      <c r="WEF481" s="477"/>
      <c r="WEI481" s="477"/>
      <c r="WEN481" s="477"/>
      <c r="WEQ481" s="477"/>
      <c r="WEV481" s="477"/>
      <c r="WEY481" s="477"/>
      <c r="WFD481" s="477"/>
      <c r="WFG481" s="477"/>
      <c r="WFL481" s="477"/>
      <c r="WFO481" s="477"/>
      <c r="WFT481" s="477"/>
      <c r="WFW481" s="477"/>
      <c r="WGB481" s="477"/>
      <c r="WGE481" s="477"/>
      <c r="WGJ481" s="477"/>
      <c r="WGM481" s="477"/>
      <c r="WGR481" s="477"/>
      <c r="WGU481" s="477"/>
      <c r="WGZ481" s="477"/>
      <c r="WHC481" s="477"/>
      <c r="WHH481" s="477"/>
      <c r="WHK481" s="477"/>
      <c r="WHP481" s="477"/>
      <c r="WHS481" s="477"/>
      <c r="WHX481" s="477"/>
      <c r="WIA481" s="477"/>
      <c r="WIF481" s="477"/>
      <c r="WII481" s="477"/>
      <c r="WIN481" s="477"/>
      <c r="WIQ481" s="477"/>
      <c r="WIV481" s="477"/>
      <c r="WIY481" s="477"/>
      <c r="WJD481" s="477"/>
      <c r="WJG481" s="477"/>
      <c r="WJL481" s="477"/>
      <c r="WJO481" s="477"/>
      <c r="WJT481" s="477"/>
      <c r="WJW481" s="477"/>
      <c r="WKB481" s="477"/>
      <c r="WKE481" s="477"/>
      <c r="WKJ481" s="477"/>
      <c r="WKM481" s="477"/>
      <c r="WKR481" s="477"/>
      <c r="WKU481" s="477"/>
      <c r="WKZ481" s="477"/>
      <c r="WLC481" s="477"/>
      <c r="WLH481" s="477"/>
      <c r="WLK481" s="477"/>
      <c r="WLP481" s="477"/>
      <c r="WLS481" s="477"/>
      <c r="WLX481" s="477"/>
      <c r="WMA481" s="477"/>
      <c r="WMF481" s="477"/>
      <c r="WMI481" s="477"/>
      <c r="WMN481" s="477"/>
      <c r="WMQ481" s="477"/>
      <c r="WMV481" s="477"/>
      <c r="WMY481" s="477"/>
      <c r="WND481" s="477"/>
      <c r="WNG481" s="477"/>
      <c r="WNL481" s="477"/>
      <c r="WNO481" s="477"/>
      <c r="WNT481" s="477"/>
      <c r="WNW481" s="477"/>
      <c r="WOB481" s="477"/>
      <c r="WOE481" s="477"/>
      <c r="WOJ481" s="477"/>
      <c r="WOM481" s="477"/>
      <c r="WOR481" s="477"/>
      <c r="WOU481" s="477"/>
      <c r="WOZ481" s="477"/>
      <c r="WPC481" s="477"/>
      <c r="WPH481" s="477"/>
      <c r="WPK481" s="477"/>
      <c r="WPP481" s="477"/>
      <c r="WPS481" s="477"/>
      <c r="WPX481" s="477"/>
      <c r="WQA481" s="477"/>
      <c r="WQF481" s="477"/>
      <c r="WQI481" s="477"/>
      <c r="WQN481" s="477"/>
      <c r="WQQ481" s="477"/>
      <c r="WQV481" s="477"/>
      <c r="WQY481" s="477"/>
      <c r="WRD481" s="477"/>
      <c r="WRG481" s="477"/>
      <c r="WRL481" s="477"/>
      <c r="WRO481" s="477"/>
      <c r="WRT481" s="477"/>
      <c r="WRW481" s="477"/>
      <c r="WSB481" s="477"/>
      <c r="WSE481" s="477"/>
      <c r="WSJ481" s="477"/>
      <c r="WSM481" s="477"/>
      <c r="WSR481" s="477"/>
      <c r="WSU481" s="477"/>
      <c r="WSZ481" s="477"/>
      <c r="WTC481" s="477"/>
      <c r="WTH481" s="477"/>
      <c r="WTK481" s="477"/>
      <c r="WTP481" s="477"/>
      <c r="WTS481" s="477"/>
      <c r="WTX481" s="477"/>
      <c r="WUA481" s="477"/>
      <c r="WUF481" s="477"/>
      <c r="WUI481" s="477"/>
      <c r="WUN481" s="477"/>
      <c r="WUQ481" s="477"/>
      <c r="WUV481" s="477"/>
      <c r="WUY481" s="477"/>
      <c r="WVD481" s="477"/>
      <c r="WVG481" s="477"/>
      <c r="WVL481" s="477"/>
      <c r="WVO481" s="477"/>
      <c r="WVT481" s="477"/>
      <c r="WVW481" s="477"/>
      <c r="WWB481" s="477"/>
      <c r="WWE481" s="477"/>
      <c r="WWJ481" s="477"/>
      <c r="WWM481" s="477"/>
      <c r="WWR481" s="477"/>
      <c r="WWU481" s="477"/>
      <c r="WWZ481" s="477"/>
      <c r="WXC481" s="477"/>
      <c r="WXH481" s="477"/>
      <c r="WXK481" s="477"/>
      <c r="WXP481" s="477"/>
      <c r="WXS481" s="477"/>
      <c r="WXX481" s="477"/>
      <c r="WYA481" s="477"/>
      <c r="WYF481" s="477"/>
      <c r="WYI481" s="477"/>
      <c r="WYN481" s="477"/>
      <c r="WYQ481" s="477"/>
      <c r="WYV481" s="477"/>
      <c r="WYY481" s="477"/>
      <c r="WZD481" s="477"/>
      <c r="WZG481" s="477"/>
      <c r="WZL481" s="477"/>
      <c r="WZO481" s="477"/>
      <c r="WZT481" s="477"/>
      <c r="WZW481" s="477"/>
      <c r="XAB481" s="477"/>
      <c r="XAE481" s="477"/>
      <c r="XAJ481" s="477"/>
      <c r="XAM481" s="477"/>
      <c r="XAR481" s="477"/>
      <c r="XAU481" s="477"/>
      <c r="XAZ481" s="477"/>
      <c r="XBC481" s="477"/>
      <c r="XBH481" s="477"/>
      <c r="XBK481" s="477"/>
      <c r="XBP481" s="477"/>
      <c r="XBS481" s="477"/>
      <c r="XBX481" s="477"/>
      <c r="XCA481" s="477"/>
      <c r="XCF481" s="477"/>
      <c r="XCI481" s="477"/>
      <c r="XCN481" s="477"/>
      <c r="XCQ481" s="477"/>
      <c r="XCV481" s="477"/>
      <c r="XCY481" s="477"/>
      <c r="XDD481" s="477"/>
      <c r="XDG481" s="477"/>
      <c r="XDL481" s="477"/>
      <c r="XDO481" s="477"/>
      <c r="XDT481" s="477"/>
      <c r="XDW481" s="477"/>
      <c r="XEB481" s="477"/>
      <c r="XEE481" s="477"/>
      <c r="XEJ481" s="477"/>
      <c r="XEM481" s="477"/>
      <c r="XER481" s="477"/>
      <c r="XEU481" s="477"/>
      <c r="XEZ481" s="477"/>
      <c r="XFC481" s="477"/>
    </row>
    <row r="482" spans="1:1023 1028:2047 2052:3071 3076:4095 4100:5119 5124:6143 6148:7167 7172:8191 8196:9215 9220:10239 10244:11263 11268:12287 12292:13311 13316:14335 14340:15359 15364:16383" ht="33.75" customHeight="1" x14ac:dyDescent="0.25">
      <c r="A482" s="158" t="str">
        <f>+'PAI 2025 GPS rempl2)'!A501</f>
        <v>30.5.1</v>
      </c>
      <c r="B482" s="60" t="str">
        <f>VLOOKUP(A482,'Dimensión 3-Gestión con Valor'!$B$10:$B$379,1,0)</f>
        <v>30.5.1</v>
      </c>
      <c r="C482" s="158" t="s">
        <v>1087</v>
      </c>
      <c r="D482" s="158">
        <v>3</v>
      </c>
      <c r="E482" s="158" t="s">
        <v>489</v>
      </c>
      <c r="F482" s="158" t="s">
        <v>1127</v>
      </c>
      <c r="G482" s="158" t="s">
        <v>19</v>
      </c>
      <c r="H482" s="158" t="s">
        <v>1795</v>
      </c>
      <c r="I482" s="158" t="s">
        <v>1795</v>
      </c>
      <c r="J482" s="158" t="s">
        <v>1795</v>
      </c>
      <c r="K482" s="158" t="s">
        <v>19</v>
      </c>
      <c r="L482" s="158" t="s">
        <v>19</v>
      </c>
      <c r="M482" s="158" t="s">
        <v>19</v>
      </c>
      <c r="N482" s="158" t="s">
        <v>1125</v>
      </c>
      <c r="O482" s="158" t="s">
        <v>19</v>
      </c>
      <c r="P482" s="158" t="s">
        <v>291</v>
      </c>
      <c r="Q482" s="158">
        <v>20</v>
      </c>
      <c r="R482" s="158">
        <v>1</v>
      </c>
      <c r="S482" s="165" t="s">
        <v>487</v>
      </c>
      <c r="T482" s="165" t="s">
        <v>1128</v>
      </c>
      <c r="U482" s="165">
        <v>45672</v>
      </c>
      <c r="V482" s="165">
        <v>45744</v>
      </c>
      <c r="W482" s="158" t="s">
        <v>1087</v>
      </c>
      <c r="X482" s="359">
        <v>4</v>
      </c>
      <c r="Y482" s="158">
        <v>100</v>
      </c>
      <c r="Z482" s="158" t="s">
        <v>2659</v>
      </c>
      <c r="AA482" s="165">
        <v>45687</v>
      </c>
      <c r="AB482" s="158">
        <v>100</v>
      </c>
      <c r="AC482" s="158" t="s">
        <v>2660</v>
      </c>
      <c r="AD482" s="165">
        <v>45744</v>
      </c>
      <c r="AE482" s="158">
        <v>100</v>
      </c>
      <c r="AF482" s="158">
        <v>4</v>
      </c>
    </row>
    <row r="483" spans="1:1023 1028:2047 2052:3071 3076:4095 4100:5119 5124:6143 6148:7167 7172:8191 8196:9215 9220:10239 10244:11263 11268:12287 12292:13311 13316:14335 14340:15359 15364:16383" ht="33.75" customHeight="1" x14ac:dyDescent="0.25">
      <c r="A483" s="158" t="str">
        <f>+'PAI 2025 GPS rempl2)'!A502</f>
        <v>30.5.2</v>
      </c>
      <c r="B483" s="60" t="str">
        <f>VLOOKUP(A483,'Dimensión 3-Gestión con Valor'!$B$10:$B$379,1,0)</f>
        <v>30.5.2</v>
      </c>
      <c r="C483" s="158" t="s">
        <v>1087</v>
      </c>
      <c r="D483" s="158">
        <v>3</v>
      </c>
      <c r="E483" s="158" t="s">
        <v>489</v>
      </c>
      <c r="F483" s="158" t="s">
        <v>1129</v>
      </c>
      <c r="G483" s="158" t="s">
        <v>19</v>
      </c>
      <c r="H483" s="158" t="s">
        <v>1795</v>
      </c>
      <c r="I483" s="158" t="s">
        <v>1795</v>
      </c>
      <c r="J483" s="158" t="s">
        <v>1795</v>
      </c>
      <c r="K483" s="158" t="s">
        <v>19</v>
      </c>
      <c r="L483" s="158" t="s">
        <v>19</v>
      </c>
      <c r="M483" s="158" t="s">
        <v>19</v>
      </c>
      <c r="N483" s="158" t="s">
        <v>1125</v>
      </c>
      <c r="O483" s="158" t="s">
        <v>19</v>
      </c>
      <c r="P483" s="158" t="s">
        <v>292</v>
      </c>
      <c r="Q483" s="158">
        <v>80</v>
      </c>
      <c r="R483" s="158">
        <v>100</v>
      </c>
      <c r="S483" s="158" t="s">
        <v>515</v>
      </c>
      <c r="T483" s="158" t="s">
        <v>1130</v>
      </c>
      <c r="U483" s="165">
        <v>45744</v>
      </c>
      <c r="V483" s="165">
        <v>46013</v>
      </c>
      <c r="W483" s="158" t="s">
        <v>1087</v>
      </c>
      <c r="X483" s="359">
        <v>16</v>
      </c>
      <c r="Y483" s="158">
        <v>13</v>
      </c>
      <c r="Z483" s="158" t="s">
        <v>2661</v>
      </c>
      <c r="AA483" s="165"/>
      <c r="AB483" s="158">
        <v>13</v>
      </c>
      <c r="AC483" s="158" t="s">
        <v>2662</v>
      </c>
      <c r="AD483" s="165"/>
      <c r="AE483" s="158"/>
      <c r="AF483" s="158">
        <v>2.08</v>
      </c>
    </row>
    <row r="484" spans="1:1023 1028:2047 2052:3071 3076:4095 4100:5119 5124:6143 6148:7167 7172:8191 8196:9215 9220:10239 10244:11263 11268:12287 12292:13311 13316:14335 14340:15359 15364:16383" ht="30" x14ac:dyDescent="0.25">
      <c r="A484" s="359" t="str">
        <f>+'PAI 2025 GPS rempl2)'!A503</f>
        <v>30.6</v>
      </c>
      <c r="B484" s="359" t="str">
        <f>VLOOKUP(A484,'Dimensión 2 - Direccionamiento'!$B$9:$B$31,1,0)</f>
        <v>30.6</v>
      </c>
      <c r="C484" s="360" t="s">
        <v>1087</v>
      </c>
      <c r="D484" s="359">
        <v>3</v>
      </c>
      <c r="E484" s="359" t="s">
        <v>482</v>
      </c>
      <c r="F484" s="360" t="s">
        <v>1131</v>
      </c>
      <c r="G484" s="359" t="s">
        <v>484</v>
      </c>
      <c r="H484" s="359" t="s">
        <v>1795</v>
      </c>
      <c r="I484" s="359" t="s">
        <v>1795</v>
      </c>
      <c r="J484" s="359" t="s">
        <v>1795</v>
      </c>
      <c r="K484" s="360" t="s">
        <v>19</v>
      </c>
      <c r="L484" s="359" t="s">
        <v>502</v>
      </c>
      <c r="M484" s="359" t="s">
        <v>19</v>
      </c>
      <c r="N484" s="360" t="s">
        <v>1132</v>
      </c>
      <c r="O484" s="359" t="s">
        <v>1581</v>
      </c>
      <c r="P484" s="359" t="s">
        <v>93</v>
      </c>
      <c r="Q484" s="359">
        <v>20</v>
      </c>
      <c r="R484" s="359">
        <v>100</v>
      </c>
      <c r="S484" s="360" t="s">
        <v>515</v>
      </c>
      <c r="T484" s="359" t="s">
        <v>1126</v>
      </c>
      <c r="U484" s="360">
        <v>45672</v>
      </c>
      <c r="V484" s="360">
        <v>46013</v>
      </c>
      <c r="W484" s="359" t="s">
        <v>1133</v>
      </c>
      <c r="X484" s="359">
        <v>20</v>
      </c>
      <c r="Y484" s="359">
        <v>0</v>
      </c>
      <c r="Z484" s="359">
        <v>0</v>
      </c>
      <c r="AA484" s="360"/>
      <c r="AB484" s="370">
        <v>0</v>
      </c>
      <c r="AC484" s="359">
        <v>0</v>
      </c>
      <c r="AD484" s="360"/>
      <c r="AE484" s="368"/>
      <c r="AF484" s="359">
        <v>0</v>
      </c>
      <c r="AJ484" s="477"/>
      <c r="AM484" s="477"/>
      <c r="AR484" s="477"/>
      <c r="AU484" s="477"/>
      <c r="AZ484" s="477"/>
      <c r="BC484" s="477"/>
      <c r="BH484" s="477"/>
      <c r="BK484" s="477"/>
      <c r="BP484" s="477"/>
      <c r="BS484" s="477"/>
      <c r="BX484" s="477"/>
      <c r="CA484" s="477"/>
      <c r="CF484" s="477"/>
      <c r="CI484" s="477"/>
      <c r="CN484" s="477"/>
      <c r="CQ484" s="477"/>
      <c r="CV484" s="477"/>
      <c r="CY484" s="477"/>
      <c r="DD484" s="477"/>
      <c r="DG484" s="477"/>
      <c r="DL484" s="477"/>
      <c r="DO484" s="477"/>
      <c r="DT484" s="477"/>
      <c r="DW484" s="477"/>
      <c r="EB484" s="477"/>
      <c r="EE484" s="477"/>
      <c r="EJ484" s="477"/>
      <c r="EM484" s="477"/>
      <c r="ER484" s="477"/>
      <c r="EU484" s="477"/>
      <c r="EZ484" s="477"/>
      <c r="FC484" s="477"/>
      <c r="FH484" s="477"/>
      <c r="FK484" s="477"/>
      <c r="FP484" s="477"/>
      <c r="FS484" s="477"/>
      <c r="FX484" s="477"/>
      <c r="GA484" s="477"/>
      <c r="GF484" s="477"/>
      <c r="GI484" s="477"/>
      <c r="GN484" s="477"/>
      <c r="GQ484" s="477"/>
      <c r="GV484" s="477"/>
      <c r="GY484" s="477"/>
      <c r="HD484" s="477"/>
      <c r="HG484" s="477"/>
      <c r="HL484" s="477"/>
      <c r="HO484" s="477"/>
      <c r="HT484" s="477"/>
      <c r="HW484" s="477"/>
      <c r="IB484" s="477"/>
      <c r="IE484" s="477"/>
      <c r="IJ484" s="477"/>
      <c r="IM484" s="477"/>
      <c r="IR484" s="477"/>
      <c r="IU484" s="477"/>
      <c r="IZ484" s="477"/>
      <c r="JC484" s="477"/>
      <c r="JH484" s="477"/>
      <c r="JK484" s="477"/>
      <c r="JP484" s="477"/>
      <c r="JS484" s="477"/>
      <c r="JX484" s="477"/>
      <c r="KA484" s="477"/>
      <c r="KF484" s="477"/>
      <c r="KI484" s="477"/>
      <c r="KN484" s="477"/>
      <c r="KQ484" s="477"/>
      <c r="KV484" s="477"/>
      <c r="KY484" s="477"/>
      <c r="LD484" s="477"/>
      <c r="LG484" s="477"/>
      <c r="LL484" s="477"/>
      <c r="LO484" s="477"/>
      <c r="LT484" s="477"/>
      <c r="LW484" s="477"/>
      <c r="MB484" s="477"/>
      <c r="ME484" s="477"/>
      <c r="MJ484" s="477"/>
      <c r="MM484" s="477"/>
      <c r="MR484" s="477"/>
      <c r="MU484" s="477"/>
      <c r="MZ484" s="477"/>
      <c r="NC484" s="477"/>
      <c r="NH484" s="477"/>
      <c r="NK484" s="477"/>
      <c r="NP484" s="477"/>
      <c r="NS484" s="477"/>
      <c r="NX484" s="477"/>
      <c r="OA484" s="477"/>
      <c r="OF484" s="477"/>
      <c r="OI484" s="477"/>
      <c r="ON484" s="477"/>
      <c r="OQ484" s="477"/>
      <c r="OV484" s="477"/>
      <c r="OY484" s="477"/>
      <c r="PD484" s="477"/>
      <c r="PG484" s="477"/>
      <c r="PL484" s="477"/>
      <c r="PO484" s="477"/>
      <c r="PT484" s="477"/>
      <c r="PW484" s="477"/>
      <c r="QB484" s="477"/>
      <c r="QE484" s="477"/>
      <c r="QJ484" s="477"/>
      <c r="QM484" s="477"/>
      <c r="QR484" s="477"/>
      <c r="QU484" s="477"/>
      <c r="QZ484" s="477"/>
      <c r="RC484" s="477"/>
      <c r="RH484" s="477"/>
      <c r="RK484" s="477"/>
      <c r="RP484" s="477"/>
      <c r="RS484" s="477"/>
      <c r="RX484" s="477"/>
      <c r="SA484" s="477"/>
      <c r="SF484" s="477"/>
      <c r="SI484" s="477"/>
      <c r="SN484" s="477"/>
      <c r="SQ484" s="477"/>
      <c r="SV484" s="477"/>
      <c r="SY484" s="477"/>
      <c r="TD484" s="477"/>
      <c r="TG484" s="477"/>
      <c r="TL484" s="477"/>
      <c r="TO484" s="477"/>
      <c r="TT484" s="477"/>
      <c r="TW484" s="477"/>
      <c r="UB484" s="477"/>
      <c r="UE484" s="477"/>
      <c r="UJ484" s="477"/>
      <c r="UM484" s="477"/>
      <c r="UR484" s="477"/>
      <c r="UU484" s="477"/>
      <c r="UZ484" s="477"/>
      <c r="VC484" s="477"/>
      <c r="VH484" s="477"/>
      <c r="VK484" s="477"/>
      <c r="VP484" s="477"/>
      <c r="VS484" s="477"/>
      <c r="VX484" s="477"/>
      <c r="WA484" s="477"/>
      <c r="WF484" s="477"/>
      <c r="WI484" s="477"/>
      <c r="WN484" s="477"/>
      <c r="WQ484" s="477"/>
      <c r="WV484" s="477"/>
      <c r="WY484" s="477"/>
      <c r="XD484" s="477"/>
      <c r="XG484" s="477"/>
      <c r="XL484" s="477"/>
      <c r="XO484" s="477"/>
      <c r="XT484" s="477"/>
      <c r="XW484" s="477"/>
      <c r="YB484" s="477"/>
      <c r="YE484" s="477"/>
      <c r="YJ484" s="477"/>
      <c r="YM484" s="477"/>
      <c r="YR484" s="477"/>
      <c r="YU484" s="477"/>
      <c r="YZ484" s="477"/>
      <c r="ZC484" s="477"/>
      <c r="ZH484" s="477"/>
      <c r="ZK484" s="477"/>
      <c r="ZP484" s="477"/>
      <c r="ZS484" s="477"/>
      <c r="ZX484" s="477"/>
      <c r="AAA484" s="477"/>
      <c r="AAF484" s="477"/>
      <c r="AAI484" s="477"/>
      <c r="AAN484" s="477"/>
      <c r="AAQ484" s="477"/>
      <c r="AAV484" s="477"/>
      <c r="AAY484" s="477"/>
      <c r="ABD484" s="477"/>
      <c r="ABG484" s="477"/>
      <c r="ABL484" s="477"/>
      <c r="ABO484" s="477"/>
      <c r="ABT484" s="477"/>
      <c r="ABW484" s="477"/>
      <c r="ACB484" s="477"/>
      <c r="ACE484" s="477"/>
      <c r="ACJ484" s="477"/>
      <c r="ACM484" s="477"/>
      <c r="ACR484" s="477"/>
      <c r="ACU484" s="477"/>
      <c r="ACZ484" s="477"/>
      <c r="ADC484" s="477"/>
      <c r="ADH484" s="477"/>
      <c r="ADK484" s="477"/>
      <c r="ADP484" s="477"/>
      <c r="ADS484" s="477"/>
      <c r="ADX484" s="477"/>
      <c r="AEA484" s="477"/>
      <c r="AEF484" s="477"/>
      <c r="AEI484" s="477"/>
      <c r="AEN484" s="477"/>
      <c r="AEQ484" s="477"/>
      <c r="AEV484" s="477"/>
      <c r="AEY484" s="477"/>
      <c r="AFD484" s="477"/>
      <c r="AFG484" s="477"/>
      <c r="AFL484" s="477"/>
      <c r="AFO484" s="477"/>
      <c r="AFT484" s="477"/>
      <c r="AFW484" s="477"/>
      <c r="AGB484" s="477"/>
      <c r="AGE484" s="477"/>
      <c r="AGJ484" s="477"/>
      <c r="AGM484" s="477"/>
      <c r="AGR484" s="477"/>
      <c r="AGU484" s="477"/>
      <c r="AGZ484" s="477"/>
      <c r="AHC484" s="477"/>
      <c r="AHH484" s="477"/>
      <c r="AHK484" s="477"/>
      <c r="AHP484" s="477"/>
      <c r="AHS484" s="477"/>
      <c r="AHX484" s="477"/>
      <c r="AIA484" s="477"/>
      <c r="AIF484" s="477"/>
      <c r="AII484" s="477"/>
      <c r="AIN484" s="477"/>
      <c r="AIQ484" s="477"/>
      <c r="AIV484" s="477"/>
      <c r="AIY484" s="477"/>
      <c r="AJD484" s="477"/>
      <c r="AJG484" s="477"/>
      <c r="AJL484" s="477"/>
      <c r="AJO484" s="477"/>
      <c r="AJT484" s="477"/>
      <c r="AJW484" s="477"/>
      <c r="AKB484" s="477"/>
      <c r="AKE484" s="477"/>
      <c r="AKJ484" s="477"/>
      <c r="AKM484" s="477"/>
      <c r="AKR484" s="477"/>
      <c r="AKU484" s="477"/>
      <c r="AKZ484" s="477"/>
      <c r="ALC484" s="477"/>
      <c r="ALH484" s="477"/>
      <c r="ALK484" s="477"/>
      <c r="ALP484" s="477"/>
      <c r="ALS484" s="477"/>
      <c r="ALX484" s="477"/>
      <c r="AMA484" s="477"/>
      <c r="AMF484" s="477"/>
      <c r="AMI484" s="477"/>
      <c r="AMN484" s="477"/>
      <c r="AMQ484" s="477"/>
      <c r="AMV484" s="477"/>
      <c r="AMY484" s="477"/>
      <c r="AND484" s="477"/>
      <c r="ANG484" s="477"/>
      <c r="ANL484" s="477"/>
      <c r="ANO484" s="477"/>
      <c r="ANT484" s="477"/>
      <c r="ANW484" s="477"/>
      <c r="AOB484" s="477"/>
      <c r="AOE484" s="477"/>
      <c r="AOJ484" s="477"/>
      <c r="AOM484" s="477"/>
      <c r="AOR484" s="477"/>
      <c r="AOU484" s="477"/>
      <c r="AOZ484" s="477"/>
      <c r="APC484" s="477"/>
      <c r="APH484" s="477"/>
      <c r="APK484" s="477"/>
      <c r="APP484" s="477"/>
      <c r="APS484" s="477"/>
      <c r="APX484" s="477"/>
      <c r="AQA484" s="477"/>
      <c r="AQF484" s="477"/>
      <c r="AQI484" s="477"/>
      <c r="AQN484" s="477"/>
      <c r="AQQ484" s="477"/>
      <c r="AQV484" s="477"/>
      <c r="AQY484" s="477"/>
      <c r="ARD484" s="477"/>
      <c r="ARG484" s="477"/>
      <c r="ARL484" s="477"/>
      <c r="ARO484" s="477"/>
      <c r="ART484" s="477"/>
      <c r="ARW484" s="477"/>
      <c r="ASB484" s="477"/>
      <c r="ASE484" s="477"/>
      <c r="ASJ484" s="477"/>
      <c r="ASM484" s="477"/>
      <c r="ASR484" s="477"/>
      <c r="ASU484" s="477"/>
      <c r="ASZ484" s="477"/>
      <c r="ATC484" s="477"/>
      <c r="ATH484" s="477"/>
      <c r="ATK484" s="477"/>
      <c r="ATP484" s="477"/>
      <c r="ATS484" s="477"/>
      <c r="ATX484" s="477"/>
      <c r="AUA484" s="477"/>
      <c r="AUF484" s="477"/>
      <c r="AUI484" s="477"/>
      <c r="AUN484" s="477"/>
      <c r="AUQ484" s="477"/>
      <c r="AUV484" s="477"/>
      <c r="AUY484" s="477"/>
      <c r="AVD484" s="477"/>
      <c r="AVG484" s="477"/>
      <c r="AVL484" s="477"/>
      <c r="AVO484" s="477"/>
      <c r="AVT484" s="477"/>
      <c r="AVW484" s="477"/>
      <c r="AWB484" s="477"/>
      <c r="AWE484" s="477"/>
      <c r="AWJ484" s="477"/>
      <c r="AWM484" s="477"/>
      <c r="AWR484" s="477"/>
      <c r="AWU484" s="477"/>
      <c r="AWZ484" s="477"/>
      <c r="AXC484" s="477"/>
      <c r="AXH484" s="477"/>
      <c r="AXK484" s="477"/>
      <c r="AXP484" s="477"/>
      <c r="AXS484" s="477"/>
      <c r="AXX484" s="477"/>
      <c r="AYA484" s="477"/>
      <c r="AYF484" s="477"/>
      <c r="AYI484" s="477"/>
      <c r="AYN484" s="477"/>
      <c r="AYQ484" s="477"/>
      <c r="AYV484" s="477"/>
      <c r="AYY484" s="477"/>
      <c r="AZD484" s="477"/>
      <c r="AZG484" s="477"/>
      <c r="AZL484" s="477"/>
      <c r="AZO484" s="477"/>
      <c r="AZT484" s="477"/>
      <c r="AZW484" s="477"/>
      <c r="BAB484" s="477"/>
      <c r="BAE484" s="477"/>
      <c r="BAJ484" s="477"/>
      <c r="BAM484" s="477"/>
      <c r="BAR484" s="477"/>
      <c r="BAU484" s="477"/>
      <c r="BAZ484" s="477"/>
      <c r="BBC484" s="477"/>
      <c r="BBH484" s="477"/>
      <c r="BBK484" s="477"/>
      <c r="BBP484" s="477"/>
      <c r="BBS484" s="477"/>
      <c r="BBX484" s="477"/>
      <c r="BCA484" s="477"/>
      <c r="BCF484" s="477"/>
      <c r="BCI484" s="477"/>
      <c r="BCN484" s="477"/>
      <c r="BCQ484" s="477"/>
      <c r="BCV484" s="477"/>
      <c r="BCY484" s="477"/>
      <c r="BDD484" s="477"/>
      <c r="BDG484" s="477"/>
      <c r="BDL484" s="477"/>
      <c r="BDO484" s="477"/>
      <c r="BDT484" s="477"/>
      <c r="BDW484" s="477"/>
      <c r="BEB484" s="477"/>
      <c r="BEE484" s="477"/>
      <c r="BEJ484" s="477"/>
      <c r="BEM484" s="477"/>
      <c r="BER484" s="477"/>
      <c r="BEU484" s="477"/>
      <c r="BEZ484" s="477"/>
      <c r="BFC484" s="477"/>
      <c r="BFH484" s="477"/>
      <c r="BFK484" s="477"/>
      <c r="BFP484" s="477"/>
      <c r="BFS484" s="477"/>
      <c r="BFX484" s="477"/>
      <c r="BGA484" s="477"/>
      <c r="BGF484" s="477"/>
      <c r="BGI484" s="477"/>
      <c r="BGN484" s="477"/>
      <c r="BGQ484" s="477"/>
      <c r="BGV484" s="477"/>
      <c r="BGY484" s="477"/>
      <c r="BHD484" s="477"/>
      <c r="BHG484" s="477"/>
      <c r="BHL484" s="477"/>
      <c r="BHO484" s="477"/>
      <c r="BHT484" s="477"/>
      <c r="BHW484" s="477"/>
      <c r="BIB484" s="477"/>
      <c r="BIE484" s="477"/>
      <c r="BIJ484" s="477"/>
      <c r="BIM484" s="477"/>
      <c r="BIR484" s="477"/>
      <c r="BIU484" s="477"/>
      <c r="BIZ484" s="477"/>
      <c r="BJC484" s="477"/>
      <c r="BJH484" s="477"/>
      <c r="BJK484" s="477"/>
      <c r="BJP484" s="477"/>
      <c r="BJS484" s="477"/>
      <c r="BJX484" s="477"/>
      <c r="BKA484" s="477"/>
      <c r="BKF484" s="477"/>
      <c r="BKI484" s="477"/>
      <c r="BKN484" s="477"/>
      <c r="BKQ484" s="477"/>
      <c r="BKV484" s="477"/>
      <c r="BKY484" s="477"/>
      <c r="BLD484" s="477"/>
      <c r="BLG484" s="477"/>
      <c r="BLL484" s="477"/>
      <c r="BLO484" s="477"/>
      <c r="BLT484" s="477"/>
      <c r="BLW484" s="477"/>
      <c r="BMB484" s="477"/>
      <c r="BME484" s="477"/>
      <c r="BMJ484" s="477"/>
      <c r="BMM484" s="477"/>
      <c r="BMR484" s="477"/>
      <c r="BMU484" s="477"/>
      <c r="BMZ484" s="477"/>
      <c r="BNC484" s="477"/>
      <c r="BNH484" s="477"/>
      <c r="BNK484" s="477"/>
      <c r="BNP484" s="477"/>
      <c r="BNS484" s="477"/>
      <c r="BNX484" s="477"/>
      <c r="BOA484" s="477"/>
      <c r="BOF484" s="477"/>
      <c r="BOI484" s="477"/>
      <c r="BON484" s="477"/>
      <c r="BOQ484" s="477"/>
      <c r="BOV484" s="477"/>
      <c r="BOY484" s="477"/>
      <c r="BPD484" s="477"/>
      <c r="BPG484" s="477"/>
      <c r="BPL484" s="477"/>
      <c r="BPO484" s="477"/>
      <c r="BPT484" s="477"/>
      <c r="BPW484" s="477"/>
      <c r="BQB484" s="477"/>
      <c r="BQE484" s="477"/>
      <c r="BQJ484" s="477"/>
      <c r="BQM484" s="477"/>
      <c r="BQR484" s="477"/>
      <c r="BQU484" s="477"/>
      <c r="BQZ484" s="477"/>
      <c r="BRC484" s="477"/>
      <c r="BRH484" s="477"/>
      <c r="BRK484" s="477"/>
      <c r="BRP484" s="477"/>
      <c r="BRS484" s="477"/>
      <c r="BRX484" s="477"/>
      <c r="BSA484" s="477"/>
      <c r="BSF484" s="477"/>
      <c r="BSI484" s="477"/>
      <c r="BSN484" s="477"/>
      <c r="BSQ484" s="477"/>
      <c r="BSV484" s="477"/>
      <c r="BSY484" s="477"/>
      <c r="BTD484" s="477"/>
      <c r="BTG484" s="477"/>
      <c r="BTL484" s="477"/>
      <c r="BTO484" s="477"/>
      <c r="BTT484" s="477"/>
      <c r="BTW484" s="477"/>
      <c r="BUB484" s="477"/>
      <c r="BUE484" s="477"/>
      <c r="BUJ484" s="477"/>
      <c r="BUM484" s="477"/>
      <c r="BUR484" s="477"/>
      <c r="BUU484" s="477"/>
      <c r="BUZ484" s="477"/>
      <c r="BVC484" s="477"/>
      <c r="BVH484" s="477"/>
      <c r="BVK484" s="477"/>
      <c r="BVP484" s="477"/>
      <c r="BVS484" s="477"/>
      <c r="BVX484" s="477"/>
      <c r="BWA484" s="477"/>
      <c r="BWF484" s="477"/>
      <c r="BWI484" s="477"/>
      <c r="BWN484" s="477"/>
      <c r="BWQ484" s="477"/>
      <c r="BWV484" s="477"/>
      <c r="BWY484" s="477"/>
      <c r="BXD484" s="477"/>
      <c r="BXG484" s="477"/>
      <c r="BXL484" s="477"/>
      <c r="BXO484" s="477"/>
      <c r="BXT484" s="477"/>
      <c r="BXW484" s="477"/>
      <c r="BYB484" s="477"/>
      <c r="BYE484" s="477"/>
      <c r="BYJ484" s="477"/>
      <c r="BYM484" s="477"/>
      <c r="BYR484" s="477"/>
      <c r="BYU484" s="477"/>
      <c r="BYZ484" s="477"/>
      <c r="BZC484" s="477"/>
      <c r="BZH484" s="477"/>
      <c r="BZK484" s="477"/>
      <c r="BZP484" s="477"/>
      <c r="BZS484" s="477"/>
      <c r="BZX484" s="477"/>
      <c r="CAA484" s="477"/>
      <c r="CAF484" s="477"/>
      <c r="CAI484" s="477"/>
      <c r="CAN484" s="477"/>
      <c r="CAQ484" s="477"/>
      <c r="CAV484" s="477"/>
      <c r="CAY484" s="477"/>
      <c r="CBD484" s="477"/>
      <c r="CBG484" s="477"/>
      <c r="CBL484" s="477"/>
      <c r="CBO484" s="477"/>
      <c r="CBT484" s="477"/>
      <c r="CBW484" s="477"/>
      <c r="CCB484" s="477"/>
      <c r="CCE484" s="477"/>
      <c r="CCJ484" s="477"/>
      <c r="CCM484" s="477"/>
      <c r="CCR484" s="477"/>
      <c r="CCU484" s="477"/>
      <c r="CCZ484" s="477"/>
      <c r="CDC484" s="477"/>
      <c r="CDH484" s="477"/>
      <c r="CDK484" s="477"/>
      <c r="CDP484" s="477"/>
      <c r="CDS484" s="477"/>
      <c r="CDX484" s="477"/>
      <c r="CEA484" s="477"/>
      <c r="CEF484" s="477"/>
      <c r="CEI484" s="477"/>
      <c r="CEN484" s="477"/>
      <c r="CEQ484" s="477"/>
      <c r="CEV484" s="477"/>
      <c r="CEY484" s="477"/>
      <c r="CFD484" s="477"/>
      <c r="CFG484" s="477"/>
      <c r="CFL484" s="477"/>
      <c r="CFO484" s="477"/>
      <c r="CFT484" s="477"/>
      <c r="CFW484" s="477"/>
      <c r="CGB484" s="477"/>
      <c r="CGE484" s="477"/>
      <c r="CGJ484" s="477"/>
      <c r="CGM484" s="477"/>
      <c r="CGR484" s="477"/>
      <c r="CGU484" s="477"/>
      <c r="CGZ484" s="477"/>
      <c r="CHC484" s="477"/>
      <c r="CHH484" s="477"/>
      <c r="CHK484" s="477"/>
      <c r="CHP484" s="477"/>
      <c r="CHS484" s="477"/>
      <c r="CHX484" s="477"/>
      <c r="CIA484" s="477"/>
      <c r="CIF484" s="477"/>
      <c r="CII484" s="477"/>
      <c r="CIN484" s="477"/>
      <c r="CIQ484" s="477"/>
      <c r="CIV484" s="477"/>
      <c r="CIY484" s="477"/>
      <c r="CJD484" s="477"/>
      <c r="CJG484" s="477"/>
      <c r="CJL484" s="477"/>
      <c r="CJO484" s="477"/>
      <c r="CJT484" s="477"/>
      <c r="CJW484" s="477"/>
      <c r="CKB484" s="477"/>
      <c r="CKE484" s="477"/>
      <c r="CKJ484" s="477"/>
      <c r="CKM484" s="477"/>
      <c r="CKR484" s="477"/>
      <c r="CKU484" s="477"/>
      <c r="CKZ484" s="477"/>
      <c r="CLC484" s="477"/>
      <c r="CLH484" s="477"/>
      <c r="CLK484" s="477"/>
      <c r="CLP484" s="477"/>
      <c r="CLS484" s="477"/>
      <c r="CLX484" s="477"/>
      <c r="CMA484" s="477"/>
      <c r="CMF484" s="477"/>
      <c r="CMI484" s="477"/>
      <c r="CMN484" s="477"/>
      <c r="CMQ484" s="477"/>
      <c r="CMV484" s="477"/>
      <c r="CMY484" s="477"/>
      <c r="CND484" s="477"/>
      <c r="CNG484" s="477"/>
      <c r="CNL484" s="477"/>
      <c r="CNO484" s="477"/>
      <c r="CNT484" s="477"/>
      <c r="CNW484" s="477"/>
      <c r="COB484" s="477"/>
      <c r="COE484" s="477"/>
      <c r="COJ484" s="477"/>
      <c r="COM484" s="477"/>
      <c r="COR484" s="477"/>
      <c r="COU484" s="477"/>
      <c r="COZ484" s="477"/>
      <c r="CPC484" s="477"/>
      <c r="CPH484" s="477"/>
      <c r="CPK484" s="477"/>
      <c r="CPP484" s="477"/>
      <c r="CPS484" s="477"/>
      <c r="CPX484" s="477"/>
      <c r="CQA484" s="477"/>
      <c r="CQF484" s="477"/>
      <c r="CQI484" s="477"/>
      <c r="CQN484" s="477"/>
      <c r="CQQ484" s="477"/>
      <c r="CQV484" s="477"/>
      <c r="CQY484" s="477"/>
      <c r="CRD484" s="477"/>
      <c r="CRG484" s="477"/>
      <c r="CRL484" s="477"/>
      <c r="CRO484" s="477"/>
      <c r="CRT484" s="477"/>
      <c r="CRW484" s="477"/>
      <c r="CSB484" s="477"/>
      <c r="CSE484" s="477"/>
      <c r="CSJ484" s="477"/>
      <c r="CSM484" s="477"/>
      <c r="CSR484" s="477"/>
      <c r="CSU484" s="477"/>
      <c r="CSZ484" s="477"/>
      <c r="CTC484" s="477"/>
      <c r="CTH484" s="477"/>
      <c r="CTK484" s="477"/>
      <c r="CTP484" s="477"/>
      <c r="CTS484" s="477"/>
      <c r="CTX484" s="477"/>
      <c r="CUA484" s="477"/>
      <c r="CUF484" s="477"/>
      <c r="CUI484" s="477"/>
      <c r="CUN484" s="477"/>
      <c r="CUQ484" s="477"/>
      <c r="CUV484" s="477"/>
      <c r="CUY484" s="477"/>
      <c r="CVD484" s="477"/>
      <c r="CVG484" s="477"/>
      <c r="CVL484" s="477"/>
      <c r="CVO484" s="477"/>
      <c r="CVT484" s="477"/>
      <c r="CVW484" s="477"/>
      <c r="CWB484" s="477"/>
      <c r="CWE484" s="477"/>
      <c r="CWJ484" s="477"/>
      <c r="CWM484" s="477"/>
      <c r="CWR484" s="477"/>
      <c r="CWU484" s="477"/>
      <c r="CWZ484" s="477"/>
      <c r="CXC484" s="477"/>
      <c r="CXH484" s="477"/>
      <c r="CXK484" s="477"/>
      <c r="CXP484" s="477"/>
      <c r="CXS484" s="477"/>
      <c r="CXX484" s="477"/>
      <c r="CYA484" s="477"/>
      <c r="CYF484" s="477"/>
      <c r="CYI484" s="477"/>
      <c r="CYN484" s="477"/>
      <c r="CYQ484" s="477"/>
      <c r="CYV484" s="477"/>
      <c r="CYY484" s="477"/>
      <c r="CZD484" s="477"/>
      <c r="CZG484" s="477"/>
      <c r="CZL484" s="477"/>
      <c r="CZO484" s="477"/>
      <c r="CZT484" s="477"/>
      <c r="CZW484" s="477"/>
      <c r="DAB484" s="477"/>
      <c r="DAE484" s="477"/>
      <c r="DAJ484" s="477"/>
      <c r="DAM484" s="477"/>
      <c r="DAR484" s="477"/>
      <c r="DAU484" s="477"/>
      <c r="DAZ484" s="477"/>
      <c r="DBC484" s="477"/>
      <c r="DBH484" s="477"/>
      <c r="DBK484" s="477"/>
      <c r="DBP484" s="477"/>
      <c r="DBS484" s="477"/>
      <c r="DBX484" s="477"/>
      <c r="DCA484" s="477"/>
      <c r="DCF484" s="477"/>
      <c r="DCI484" s="477"/>
      <c r="DCN484" s="477"/>
      <c r="DCQ484" s="477"/>
      <c r="DCV484" s="477"/>
      <c r="DCY484" s="477"/>
      <c r="DDD484" s="477"/>
      <c r="DDG484" s="477"/>
      <c r="DDL484" s="477"/>
      <c r="DDO484" s="477"/>
      <c r="DDT484" s="477"/>
      <c r="DDW484" s="477"/>
      <c r="DEB484" s="477"/>
      <c r="DEE484" s="477"/>
      <c r="DEJ484" s="477"/>
      <c r="DEM484" s="477"/>
      <c r="DER484" s="477"/>
      <c r="DEU484" s="477"/>
      <c r="DEZ484" s="477"/>
      <c r="DFC484" s="477"/>
      <c r="DFH484" s="477"/>
      <c r="DFK484" s="477"/>
      <c r="DFP484" s="477"/>
      <c r="DFS484" s="477"/>
      <c r="DFX484" s="477"/>
      <c r="DGA484" s="477"/>
      <c r="DGF484" s="477"/>
      <c r="DGI484" s="477"/>
      <c r="DGN484" s="477"/>
      <c r="DGQ484" s="477"/>
      <c r="DGV484" s="477"/>
      <c r="DGY484" s="477"/>
      <c r="DHD484" s="477"/>
      <c r="DHG484" s="477"/>
      <c r="DHL484" s="477"/>
      <c r="DHO484" s="477"/>
      <c r="DHT484" s="477"/>
      <c r="DHW484" s="477"/>
      <c r="DIB484" s="477"/>
      <c r="DIE484" s="477"/>
      <c r="DIJ484" s="477"/>
      <c r="DIM484" s="477"/>
      <c r="DIR484" s="477"/>
      <c r="DIU484" s="477"/>
      <c r="DIZ484" s="477"/>
      <c r="DJC484" s="477"/>
      <c r="DJH484" s="477"/>
      <c r="DJK484" s="477"/>
      <c r="DJP484" s="477"/>
      <c r="DJS484" s="477"/>
      <c r="DJX484" s="477"/>
      <c r="DKA484" s="477"/>
      <c r="DKF484" s="477"/>
      <c r="DKI484" s="477"/>
      <c r="DKN484" s="477"/>
      <c r="DKQ484" s="477"/>
      <c r="DKV484" s="477"/>
      <c r="DKY484" s="477"/>
      <c r="DLD484" s="477"/>
      <c r="DLG484" s="477"/>
      <c r="DLL484" s="477"/>
      <c r="DLO484" s="477"/>
      <c r="DLT484" s="477"/>
      <c r="DLW484" s="477"/>
      <c r="DMB484" s="477"/>
      <c r="DME484" s="477"/>
      <c r="DMJ484" s="477"/>
      <c r="DMM484" s="477"/>
      <c r="DMR484" s="477"/>
      <c r="DMU484" s="477"/>
      <c r="DMZ484" s="477"/>
      <c r="DNC484" s="477"/>
      <c r="DNH484" s="477"/>
      <c r="DNK484" s="477"/>
      <c r="DNP484" s="477"/>
      <c r="DNS484" s="477"/>
      <c r="DNX484" s="477"/>
      <c r="DOA484" s="477"/>
      <c r="DOF484" s="477"/>
      <c r="DOI484" s="477"/>
      <c r="DON484" s="477"/>
      <c r="DOQ484" s="477"/>
      <c r="DOV484" s="477"/>
      <c r="DOY484" s="477"/>
      <c r="DPD484" s="477"/>
      <c r="DPG484" s="477"/>
      <c r="DPL484" s="477"/>
      <c r="DPO484" s="477"/>
      <c r="DPT484" s="477"/>
      <c r="DPW484" s="477"/>
      <c r="DQB484" s="477"/>
      <c r="DQE484" s="477"/>
      <c r="DQJ484" s="477"/>
      <c r="DQM484" s="477"/>
      <c r="DQR484" s="477"/>
      <c r="DQU484" s="477"/>
      <c r="DQZ484" s="477"/>
      <c r="DRC484" s="477"/>
      <c r="DRH484" s="477"/>
      <c r="DRK484" s="477"/>
      <c r="DRP484" s="477"/>
      <c r="DRS484" s="477"/>
      <c r="DRX484" s="477"/>
      <c r="DSA484" s="477"/>
      <c r="DSF484" s="477"/>
      <c r="DSI484" s="477"/>
      <c r="DSN484" s="477"/>
      <c r="DSQ484" s="477"/>
      <c r="DSV484" s="477"/>
      <c r="DSY484" s="477"/>
      <c r="DTD484" s="477"/>
      <c r="DTG484" s="477"/>
      <c r="DTL484" s="477"/>
      <c r="DTO484" s="477"/>
      <c r="DTT484" s="477"/>
      <c r="DTW484" s="477"/>
      <c r="DUB484" s="477"/>
      <c r="DUE484" s="477"/>
      <c r="DUJ484" s="477"/>
      <c r="DUM484" s="477"/>
      <c r="DUR484" s="477"/>
      <c r="DUU484" s="477"/>
      <c r="DUZ484" s="477"/>
      <c r="DVC484" s="477"/>
      <c r="DVH484" s="477"/>
      <c r="DVK484" s="477"/>
      <c r="DVP484" s="477"/>
      <c r="DVS484" s="477"/>
      <c r="DVX484" s="477"/>
      <c r="DWA484" s="477"/>
      <c r="DWF484" s="477"/>
      <c r="DWI484" s="477"/>
      <c r="DWN484" s="477"/>
      <c r="DWQ484" s="477"/>
      <c r="DWV484" s="477"/>
      <c r="DWY484" s="477"/>
      <c r="DXD484" s="477"/>
      <c r="DXG484" s="477"/>
      <c r="DXL484" s="477"/>
      <c r="DXO484" s="477"/>
      <c r="DXT484" s="477"/>
      <c r="DXW484" s="477"/>
      <c r="DYB484" s="477"/>
      <c r="DYE484" s="477"/>
      <c r="DYJ484" s="477"/>
      <c r="DYM484" s="477"/>
      <c r="DYR484" s="477"/>
      <c r="DYU484" s="477"/>
      <c r="DYZ484" s="477"/>
      <c r="DZC484" s="477"/>
      <c r="DZH484" s="477"/>
      <c r="DZK484" s="477"/>
      <c r="DZP484" s="477"/>
      <c r="DZS484" s="477"/>
      <c r="DZX484" s="477"/>
      <c r="EAA484" s="477"/>
      <c r="EAF484" s="477"/>
      <c r="EAI484" s="477"/>
      <c r="EAN484" s="477"/>
      <c r="EAQ484" s="477"/>
      <c r="EAV484" s="477"/>
      <c r="EAY484" s="477"/>
      <c r="EBD484" s="477"/>
      <c r="EBG484" s="477"/>
      <c r="EBL484" s="477"/>
      <c r="EBO484" s="477"/>
      <c r="EBT484" s="477"/>
      <c r="EBW484" s="477"/>
      <c r="ECB484" s="477"/>
      <c r="ECE484" s="477"/>
      <c r="ECJ484" s="477"/>
      <c r="ECM484" s="477"/>
      <c r="ECR484" s="477"/>
      <c r="ECU484" s="477"/>
      <c r="ECZ484" s="477"/>
      <c r="EDC484" s="477"/>
      <c r="EDH484" s="477"/>
      <c r="EDK484" s="477"/>
      <c r="EDP484" s="477"/>
      <c r="EDS484" s="477"/>
      <c r="EDX484" s="477"/>
      <c r="EEA484" s="477"/>
      <c r="EEF484" s="477"/>
      <c r="EEI484" s="477"/>
      <c r="EEN484" s="477"/>
      <c r="EEQ484" s="477"/>
      <c r="EEV484" s="477"/>
      <c r="EEY484" s="477"/>
      <c r="EFD484" s="477"/>
      <c r="EFG484" s="477"/>
      <c r="EFL484" s="477"/>
      <c r="EFO484" s="477"/>
      <c r="EFT484" s="477"/>
      <c r="EFW484" s="477"/>
      <c r="EGB484" s="477"/>
      <c r="EGE484" s="477"/>
      <c r="EGJ484" s="477"/>
      <c r="EGM484" s="477"/>
      <c r="EGR484" s="477"/>
      <c r="EGU484" s="477"/>
      <c r="EGZ484" s="477"/>
      <c r="EHC484" s="477"/>
      <c r="EHH484" s="477"/>
      <c r="EHK484" s="477"/>
      <c r="EHP484" s="477"/>
      <c r="EHS484" s="477"/>
      <c r="EHX484" s="477"/>
      <c r="EIA484" s="477"/>
      <c r="EIF484" s="477"/>
      <c r="EII484" s="477"/>
      <c r="EIN484" s="477"/>
      <c r="EIQ484" s="477"/>
      <c r="EIV484" s="477"/>
      <c r="EIY484" s="477"/>
      <c r="EJD484" s="477"/>
      <c r="EJG484" s="477"/>
      <c r="EJL484" s="477"/>
      <c r="EJO484" s="477"/>
      <c r="EJT484" s="477"/>
      <c r="EJW484" s="477"/>
      <c r="EKB484" s="477"/>
      <c r="EKE484" s="477"/>
      <c r="EKJ484" s="477"/>
      <c r="EKM484" s="477"/>
      <c r="EKR484" s="477"/>
      <c r="EKU484" s="477"/>
      <c r="EKZ484" s="477"/>
      <c r="ELC484" s="477"/>
      <c r="ELH484" s="477"/>
      <c r="ELK484" s="477"/>
      <c r="ELP484" s="477"/>
      <c r="ELS484" s="477"/>
      <c r="ELX484" s="477"/>
      <c r="EMA484" s="477"/>
      <c r="EMF484" s="477"/>
      <c r="EMI484" s="477"/>
      <c r="EMN484" s="477"/>
      <c r="EMQ484" s="477"/>
      <c r="EMV484" s="477"/>
      <c r="EMY484" s="477"/>
      <c r="END484" s="477"/>
      <c r="ENG484" s="477"/>
      <c r="ENL484" s="477"/>
      <c r="ENO484" s="477"/>
      <c r="ENT484" s="477"/>
      <c r="ENW484" s="477"/>
      <c r="EOB484" s="477"/>
      <c r="EOE484" s="477"/>
      <c r="EOJ484" s="477"/>
      <c r="EOM484" s="477"/>
      <c r="EOR484" s="477"/>
      <c r="EOU484" s="477"/>
      <c r="EOZ484" s="477"/>
      <c r="EPC484" s="477"/>
      <c r="EPH484" s="477"/>
      <c r="EPK484" s="477"/>
      <c r="EPP484" s="477"/>
      <c r="EPS484" s="477"/>
      <c r="EPX484" s="477"/>
      <c r="EQA484" s="477"/>
      <c r="EQF484" s="477"/>
      <c r="EQI484" s="477"/>
      <c r="EQN484" s="477"/>
      <c r="EQQ484" s="477"/>
      <c r="EQV484" s="477"/>
      <c r="EQY484" s="477"/>
      <c r="ERD484" s="477"/>
      <c r="ERG484" s="477"/>
      <c r="ERL484" s="477"/>
      <c r="ERO484" s="477"/>
      <c r="ERT484" s="477"/>
      <c r="ERW484" s="477"/>
      <c r="ESB484" s="477"/>
      <c r="ESE484" s="477"/>
      <c r="ESJ484" s="477"/>
      <c r="ESM484" s="477"/>
      <c r="ESR484" s="477"/>
      <c r="ESU484" s="477"/>
      <c r="ESZ484" s="477"/>
      <c r="ETC484" s="477"/>
      <c r="ETH484" s="477"/>
      <c r="ETK484" s="477"/>
      <c r="ETP484" s="477"/>
      <c r="ETS484" s="477"/>
      <c r="ETX484" s="477"/>
      <c r="EUA484" s="477"/>
      <c r="EUF484" s="477"/>
      <c r="EUI484" s="477"/>
      <c r="EUN484" s="477"/>
      <c r="EUQ484" s="477"/>
      <c r="EUV484" s="477"/>
      <c r="EUY484" s="477"/>
      <c r="EVD484" s="477"/>
      <c r="EVG484" s="477"/>
      <c r="EVL484" s="477"/>
      <c r="EVO484" s="477"/>
      <c r="EVT484" s="477"/>
      <c r="EVW484" s="477"/>
      <c r="EWB484" s="477"/>
      <c r="EWE484" s="477"/>
      <c r="EWJ484" s="477"/>
      <c r="EWM484" s="477"/>
      <c r="EWR484" s="477"/>
      <c r="EWU484" s="477"/>
      <c r="EWZ484" s="477"/>
      <c r="EXC484" s="477"/>
      <c r="EXH484" s="477"/>
      <c r="EXK484" s="477"/>
      <c r="EXP484" s="477"/>
      <c r="EXS484" s="477"/>
      <c r="EXX484" s="477"/>
      <c r="EYA484" s="477"/>
      <c r="EYF484" s="477"/>
      <c r="EYI484" s="477"/>
      <c r="EYN484" s="477"/>
      <c r="EYQ484" s="477"/>
      <c r="EYV484" s="477"/>
      <c r="EYY484" s="477"/>
      <c r="EZD484" s="477"/>
      <c r="EZG484" s="477"/>
      <c r="EZL484" s="477"/>
      <c r="EZO484" s="477"/>
      <c r="EZT484" s="477"/>
      <c r="EZW484" s="477"/>
      <c r="FAB484" s="477"/>
      <c r="FAE484" s="477"/>
      <c r="FAJ484" s="477"/>
      <c r="FAM484" s="477"/>
      <c r="FAR484" s="477"/>
      <c r="FAU484" s="477"/>
      <c r="FAZ484" s="477"/>
      <c r="FBC484" s="477"/>
      <c r="FBH484" s="477"/>
      <c r="FBK484" s="477"/>
      <c r="FBP484" s="477"/>
      <c r="FBS484" s="477"/>
      <c r="FBX484" s="477"/>
      <c r="FCA484" s="477"/>
      <c r="FCF484" s="477"/>
      <c r="FCI484" s="477"/>
      <c r="FCN484" s="477"/>
      <c r="FCQ484" s="477"/>
      <c r="FCV484" s="477"/>
      <c r="FCY484" s="477"/>
      <c r="FDD484" s="477"/>
      <c r="FDG484" s="477"/>
      <c r="FDL484" s="477"/>
      <c r="FDO484" s="477"/>
      <c r="FDT484" s="477"/>
      <c r="FDW484" s="477"/>
      <c r="FEB484" s="477"/>
      <c r="FEE484" s="477"/>
      <c r="FEJ484" s="477"/>
      <c r="FEM484" s="477"/>
      <c r="FER484" s="477"/>
      <c r="FEU484" s="477"/>
      <c r="FEZ484" s="477"/>
      <c r="FFC484" s="477"/>
      <c r="FFH484" s="477"/>
      <c r="FFK484" s="477"/>
      <c r="FFP484" s="477"/>
      <c r="FFS484" s="477"/>
      <c r="FFX484" s="477"/>
      <c r="FGA484" s="477"/>
      <c r="FGF484" s="477"/>
      <c r="FGI484" s="477"/>
      <c r="FGN484" s="477"/>
      <c r="FGQ484" s="477"/>
      <c r="FGV484" s="477"/>
      <c r="FGY484" s="477"/>
      <c r="FHD484" s="477"/>
      <c r="FHG484" s="477"/>
      <c r="FHL484" s="477"/>
      <c r="FHO484" s="477"/>
      <c r="FHT484" s="477"/>
      <c r="FHW484" s="477"/>
      <c r="FIB484" s="477"/>
      <c r="FIE484" s="477"/>
      <c r="FIJ484" s="477"/>
      <c r="FIM484" s="477"/>
      <c r="FIR484" s="477"/>
      <c r="FIU484" s="477"/>
      <c r="FIZ484" s="477"/>
      <c r="FJC484" s="477"/>
      <c r="FJH484" s="477"/>
      <c r="FJK484" s="477"/>
      <c r="FJP484" s="477"/>
      <c r="FJS484" s="477"/>
      <c r="FJX484" s="477"/>
      <c r="FKA484" s="477"/>
      <c r="FKF484" s="477"/>
      <c r="FKI484" s="477"/>
      <c r="FKN484" s="477"/>
      <c r="FKQ484" s="477"/>
      <c r="FKV484" s="477"/>
      <c r="FKY484" s="477"/>
      <c r="FLD484" s="477"/>
      <c r="FLG484" s="477"/>
      <c r="FLL484" s="477"/>
      <c r="FLO484" s="477"/>
      <c r="FLT484" s="477"/>
      <c r="FLW484" s="477"/>
      <c r="FMB484" s="477"/>
      <c r="FME484" s="477"/>
      <c r="FMJ484" s="477"/>
      <c r="FMM484" s="477"/>
      <c r="FMR484" s="477"/>
      <c r="FMU484" s="477"/>
      <c r="FMZ484" s="477"/>
      <c r="FNC484" s="477"/>
      <c r="FNH484" s="477"/>
      <c r="FNK484" s="477"/>
      <c r="FNP484" s="477"/>
      <c r="FNS484" s="477"/>
      <c r="FNX484" s="477"/>
      <c r="FOA484" s="477"/>
      <c r="FOF484" s="477"/>
      <c r="FOI484" s="477"/>
      <c r="FON484" s="477"/>
      <c r="FOQ484" s="477"/>
      <c r="FOV484" s="477"/>
      <c r="FOY484" s="477"/>
      <c r="FPD484" s="477"/>
      <c r="FPG484" s="477"/>
      <c r="FPL484" s="477"/>
      <c r="FPO484" s="477"/>
      <c r="FPT484" s="477"/>
      <c r="FPW484" s="477"/>
      <c r="FQB484" s="477"/>
      <c r="FQE484" s="477"/>
      <c r="FQJ484" s="477"/>
      <c r="FQM484" s="477"/>
      <c r="FQR484" s="477"/>
      <c r="FQU484" s="477"/>
      <c r="FQZ484" s="477"/>
      <c r="FRC484" s="477"/>
      <c r="FRH484" s="477"/>
      <c r="FRK484" s="477"/>
      <c r="FRP484" s="477"/>
      <c r="FRS484" s="477"/>
      <c r="FRX484" s="477"/>
      <c r="FSA484" s="477"/>
      <c r="FSF484" s="477"/>
      <c r="FSI484" s="477"/>
      <c r="FSN484" s="477"/>
      <c r="FSQ484" s="477"/>
      <c r="FSV484" s="477"/>
      <c r="FSY484" s="477"/>
      <c r="FTD484" s="477"/>
      <c r="FTG484" s="477"/>
      <c r="FTL484" s="477"/>
      <c r="FTO484" s="477"/>
      <c r="FTT484" s="477"/>
      <c r="FTW484" s="477"/>
      <c r="FUB484" s="477"/>
      <c r="FUE484" s="477"/>
      <c r="FUJ484" s="477"/>
      <c r="FUM484" s="477"/>
      <c r="FUR484" s="477"/>
      <c r="FUU484" s="477"/>
      <c r="FUZ484" s="477"/>
      <c r="FVC484" s="477"/>
      <c r="FVH484" s="477"/>
      <c r="FVK484" s="477"/>
      <c r="FVP484" s="477"/>
      <c r="FVS484" s="477"/>
      <c r="FVX484" s="477"/>
      <c r="FWA484" s="477"/>
      <c r="FWF484" s="477"/>
      <c r="FWI484" s="477"/>
      <c r="FWN484" s="477"/>
      <c r="FWQ484" s="477"/>
      <c r="FWV484" s="477"/>
      <c r="FWY484" s="477"/>
      <c r="FXD484" s="477"/>
      <c r="FXG484" s="477"/>
      <c r="FXL484" s="477"/>
      <c r="FXO484" s="477"/>
      <c r="FXT484" s="477"/>
      <c r="FXW484" s="477"/>
      <c r="FYB484" s="477"/>
      <c r="FYE484" s="477"/>
      <c r="FYJ484" s="477"/>
      <c r="FYM484" s="477"/>
      <c r="FYR484" s="477"/>
      <c r="FYU484" s="477"/>
      <c r="FYZ484" s="477"/>
      <c r="FZC484" s="477"/>
      <c r="FZH484" s="477"/>
      <c r="FZK484" s="477"/>
      <c r="FZP484" s="477"/>
      <c r="FZS484" s="477"/>
      <c r="FZX484" s="477"/>
      <c r="GAA484" s="477"/>
      <c r="GAF484" s="477"/>
      <c r="GAI484" s="477"/>
      <c r="GAN484" s="477"/>
      <c r="GAQ484" s="477"/>
      <c r="GAV484" s="477"/>
      <c r="GAY484" s="477"/>
      <c r="GBD484" s="477"/>
      <c r="GBG484" s="477"/>
      <c r="GBL484" s="477"/>
      <c r="GBO484" s="477"/>
      <c r="GBT484" s="477"/>
      <c r="GBW484" s="477"/>
      <c r="GCB484" s="477"/>
      <c r="GCE484" s="477"/>
      <c r="GCJ484" s="477"/>
      <c r="GCM484" s="477"/>
      <c r="GCR484" s="477"/>
      <c r="GCU484" s="477"/>
      <c r="GCZ484" s="477"/>
      <c r="GDC484" s="477"/>
      <c r="GDH484" s="477"/>
      <c r="GDK484" s="477"/>
      <c r="GDP484" s="477"/>
      <c r="GDS484" s="477"/>
      <c r="GDX484" s="477"/>
      <c r="GEA484" s="477"/>
      <c r="GEF484" s="477"/>
      <c r="GEI484" s="477"/>
      <c r="GEN484" s="477"/>
      <c r="GEQ484" s="477"/>
      <c r="GEV484" s="477"/>
      <c r="GEY484" s="477"/>
      <c r="GFD484" s="477"/>
      <c r="GFG484" s="477"/>
      <c r="GFL484" s="477"/>
      <c r="GFO484" s="477"/>
      <c r="GFT484" s="477"/>
      <c r="GFW484" s="477"/>
      <c r="GGB484" s="477"/>
      <c r="GGE484" s="477"/>
      <c r="GGJ484" s="477"/>
      <c r="GGM484" s="477"/>
      <c r="GGR484" s="477"/>
      <c r="GGU484" s="477"/>
      <c r="GGZ484" s="477"/>
      <c r="GHC484" s="477"/>
      <c r="GHH484" s="477"/>
      <c r="GHK484" s="477"/>
      <c r="GHP484" s="477"/>
      <c r="GHS484" s="477"/>
      <c r="GHX484" s="477"/>
      <c r="GIA484" s="477"/>
      <c r="GIF484" s="477"/>
      <c r="GII484" s="477"/>
      <c r="GIN484" s="477"/>
      <c r="GIQ484" s="477"/>
      <c r="GIV484" s="477"/>
      <c r="GIY484" s="477"/>
      <c r="GJD484" s="477"/>
      <c r="GJG484" s="477"/>
      <c r="GJL484" s="477"/>
      <c r="GJO484" s="477"/>
      <c r="GJT484" s="477"/>
      <c r="GJW484" s="477"/>
      <c r="GKB484" s="477"/>
      <c r="GKE484" s="477"/>
      <c r="GKJ484" s="477"/>
      <c r="GKM484" s="477"/>
      <c r="GKR484" s="477"/>
      <c r="GKU484" s="477"/>
      <c r="GKZ484" s="477"/>
      <c r="GLC484" s="477"/>
      <c r="GLH484" s="477"/>
      <c r="GLK484" s="477"/>
      <c r="GLP484" s="477"/>
      <c r="GLS484" s="477"/>
      <c r="GLX484" s="477"/>
      <c r="GMA484" s="477"/>
      <c r="GMF484" s="477"/>
      <c r="GMI484" s="477"/>
      <c r="GMN484" s="477"/>
      <c r="GMQ484" s="477"/>
      <c r="GMV484" s="477"/>
      <c r="GMY484" s="477"/>
      <c r="GND484" s="477"/>
      <c r="GNG484" s="477"/>
      <c r="GNL484" s="477"/>
      <c r="GNO484" s="477"/>
      <c r="GNT484" s="477"/>
      <c r="GNW484" s="477"/>
      <c r="GOB484" s="477"/>
      <c r="GOE484" s="477"/>
      <c r="GOJ484" s="477"/>
      <c r="GOM484" s="477"/>
      <c r="GOR484" s="477"/>
      <c r="GOU484" s="477"/>
      <c r="GOZ484" s="477"/>
      <c r="GPC484" s="477"/>
      <c r="GPH484" s="477"/>
      <c r="GPK484" s="477"/>
      <c r="GPP484" s="477"/>
      <c r="GPS484" s="477"/>
      <c r="GPX484" s="477"/>
      <c r="GQA484" s="477"/>
      <c r="GQF484" s="477"/>
      <c r="GQI484" s="477"/>
      <c r="GQN484" s="477"/>
      <c r="GQQ484" s="477"/>
      <c r="GQV484" s="477"/>
      <c r="GQY484" s="477"/>
      <c r="GRD484" s="477"/>
      <c r="GRG484" s="477"/>
      <c r="GRL484" s="477"/>
      <c r="GRO484" s="477"/>
      <c r="GRT484" s="477"/>
      <c r="GRW484" s="477"/>
      <c r="GSB484" s="477"/>
      <c r="GSE484" s="477"/>
      <c r="GSJ484" s="477"/>
      <c r="GSM484" s="477"/>
      <c r="GSR484" s="477"/>
      <c r="GSU484" s="477"/>
      <c r="GSZ484" s="477"/>
      <c r="GTC484" s="477"/>
      <c r="GTH484" s="477"/>
      <c r="GTK484" s="477"/>
      <c r="GTP484" s="477"/>
      <c r="GTS484" s="477"/>
      <c r="GTX484" s="477"/>
      <c r="GUA484" s="477"/>
      <c r="GUF484" s="477"/>
      <c r="GUI484" s="477"/>
      <c r="GUN484" s="477"/>
      <c r="GUQ484" s="477"/>
      <c r="GUV484" s="477"/>
      <c r="GUY484" s="477"/>
      <c r="GVD484" s="477"/>
      <c r="GVG484" s="477"/>
      <c r="GVL484" s="477"/>
      <c r="GVO484" s="477"/>
      <c r="GVT484" s="477"/>
      <c r="GVW484" s="477"/>
      <c r="GWB484" s="477"/>
      <c r="GWE484" s="477"/>
      <c r="GWJ484" s="477"/>
      <c r="GWM484" s="477"/>
      <c r="GWR484" s="477"/>
      <c r="GWU484" s="477"/>
      <c r="GWZ484" s="477"/>
      <c r="GXC484" s="477"/>
      <c r="GXH484" s="477"/>
      <c r="GXK484" s="477"/>
      <c r="GXP484" s="477"/>
      <c r="GXS484" s="477"/>
      <c r="GXX484" s="477"/>
      <c r="GYA484" s="477"/>
      <c r="GYF484" s="477"/>
      <c r="GYI484" s="477"/>
      <c r="GYN484" s="477"/>
      <c r="GYQ484" s="477"/>
      <c r="GYV484" s="477"/>
      <c r="GYY484" s="477"/>
      <c r="GZD484" s="477"/>
      <c r="GZG484" s="477"/>
      <c r="GZL484" s="477"/>
      <c r="GZO484" s="477"/>
      <c r="GZT484" s="477"/>
      <c r="GZW484" s="477"/>
      <c r="HAB484" s="477"/>
      <c r="HAE484" s="477"/>
      <c r="HAJ484" s="477"/>
      <c r="HAM484" s="477"/>
      <c r="HAR484" s="477"/>
      <c r="HAU484" s="477"/>
      <c r="HAZ484" s="477"/>
      <c r="HBC484" s="477"/>
      <c r="HBH484" s="477"/>
      <c r="HBK484" s="477"/>
      <c r="HBP484" s="477"/>
      <c r="HBS484" s="477"/>
      <c r="HBX484" s="477"/>
      <c r="HCA484" s="477"/>
      <c r="HCF484" s="477"/>
      <c r="HCI484" s="477"/>
      <c r="HCN484" s="477"/>
      <c r="HCQ484" s="477"/>
      <c r="HCV484" s="477"/>
      <c r="HCY484" s="477"/>
      <c r="HDD484" s="477"/>
      <c r="HDG484" s="477"/>
      <c r="HDL484" s="477"/>
      <c r="HDO484" s="477"/>
      <c r="HDT484" s="477"/>
      <c r="HDW484" s="477"/>
      <c r="HEB484" s="477"/>
      <c r="HEE484" s="477"/>
      <c r="HEJ484" s="477"/>
      <c r="HEM484" s="477"/>
      <c r="HER484" s="477"/>
      <c r="HEU484" s="477"/>
      <c r="HEZ484" s="477"/>
      <c r="HFC484" s="477"/>
      <c r="HFH484" s="477"/>
      <c r="HFK484" s="477"/>
      <c r="HFP484" s="477"/>
      <c r="HFS484" s="477"/>
      <c r="HFX484" s="477"/>
      <c r="HGA484" s="477"/>
      <c r="HGF484" s="477"/>
      <c r="HGI484" s="477"/>
      <c r="HGN484" s="477"/>
      <c r="HGQ484" s="477"/>
      <c r="HGV484" s="477"/>
      <c r="HGY484" s="477"/>
      <c r="HHD484" s="477"/>
      <c r="HHG484" s="477"/>
      <c r="HHL484" s="477"/>
      <c r="HHO484" s="477"/>
      <c r="HHT484" s="477"/>
      <c r="HHW484" s="477"/>
      <c r="HIB484" s="477"/>
      <c r="HIE484" s="477"/>
      <c r="HIJ484" s="477"/>
      <c r="HIM484" s="477"/>
      <c r="HIR484" s="477"/>
      <c r="HIU484" s="477"/>
      <c r="HIZ484" s="477"/>
      <c r="HJC484" s="477"/>
      <c r="HJH484" s="477"/>
      <c r="HJK484" s="477"/>
      <c r="HJP484" s="477"/>
      <c r="HJS484" s="477"/>
      <c r="HJX484" s="477"/>
      <c r="HKA484" s="477"/>
      <c r="HKF484" s="477"/>
      <c r="HKI484" s="477"/>
      <c r="HKN484" s="477"/>
      <c r="HKQ484" s="477"/>
      <c r="HKV484" s="477"/>
      <c r="HKY484" s="477"/>
      <c r="HLD484" s="477"/>
      <c r="HLG484" s="477"/>
      <c r="HLL484" s="477"/>
      <c r="HLO484" s="477"/>
      <c r="HLT484" s="477"/>
      <c r="HLW484" s="477"/>
      <c r="HMB484" s="477"/>
      <c r="HME484" s="477"/>
      <c r="HMJ484" s="477"/>
      <c r="HMM484" s="477"/>
      <c r="HMR484" s="477"/>
      <c r="HMU484" s="477"/>
      <c r="HMZ484" s="477"/>
      <c r="HNC484" s="477"/>
      <c r="HNH484" s="477"/>
      <c r="HNK484" s="477"/>
      <c r="HNP484" s="477"/>
      <c r="HNS484" s="477"/>
      <c r="HNX484" s="477"/>
      <c r="HOA484" s="477"/>
      <c r="HOF484" s="477"/>
      <c r="HOI484" s="477"/>
      <c r="HON484" s="477"/>
      <c r="HOQ484" s="477"/>
      <c r="HOV484" s="477"/>
      <c r="HOY484" s="477"/>
      <c r="HPD484" s="477"/>
      <c r="HPG484" s="477"/>
      <c r="HPL484" s="477"/>
      <c r="HPO484" s="477"/>
      <c r="HPT484" s="477"/>
      <c r="HPW484" s="477"/>
      <c r="HQB484" s="477"/>
      <c r="HQE484" s="477"/>
      <c r="HQJ484" s="477"/>
      <c r="HQM484" s="477"/>
      <c r="HQR484" s="477"/>
      <c r="HQU484" s="477"/>
      <c r="HQZ484" s="477"/>
      <c r="HRC484" s="477"/>
      <c r="HRH484" s="477"/>
      <c r="HRK484" s="477"/>
      <c r="HRP484" s="477"/>
      <c r="HRS484" s="477"/>
      <c r="HRX484" s="477"/>
      <c r="HSA484" s="477"/>
      <c r="HSF484" s="477"/>
      <c r="HSI484" s="477"/>
      <c r="HSN484" s="477"/>
      <c r="HSQ484" s="477"/>
      <c r="HSV484" s="477"/>
      <c r="HSY484" s="477"/>
      <c r="HTD484" s="477"/>
      <c r="HTG484" s="477"/>
      <c r="HTL484" s="477"/>
      <c r="HTO484" s="477"/>
      <c r="HTT484" s="477"/>
      <c r="HTW484" s="477"/>
      <c r="HUB484" s="477"/>
      <c r="HUE484" s="477"/>
      <c r="HUJ484" s="477"/>
      <c r="HUM484" s="477"/>
      <c r="HUR484" s="477"/>
      <c r="HUU484" s="477"/>
      <c r="HUZ484" s="477"/>
      <c r="HVC484" s="477"/>
      <c r="HVH484" s="477"/>
      <c r="HVK484" s="477"/>
      <c r="HVP484" s="477"/>
      <c r="HVS484" s="477"/>
      <c r="HVX484" s="477"/>
      <c r="HWA484" s="477"/>
      <c r="HWF484" s="477"/>
      <c r="HWI484" s="477"/>
      <c r="HWN484" s="477"/>
      <c r="HWQ484" s="477"/>
      <c r="HWV484" s="477"/>
      <c r="HWY484" s="477"/>
      <c r="HXD484" s="477"/>
      <c r="HXG484" s="477"/>
      <c r="HXL484" s="477"/>
      <c r="HXO484" s="477"/>
      <c r="HXT484" s="477"/>
      <c r="HXW484" s="477"/>
      <c r="HYB484" s="477"/>
      <c r="HYE484" s="477"/>
      <c r="HYJ484" s="477"/>
      <c r="HYM484" s="477"/>
      <c r="HYR484" s="477"/>
      <c r="HYU484" s="477"/>
      <c r="HYZ484" s="477"/>
      <c r="HZC484" s="477"/>
      <c r="HZH484" s="477"/>
      <c r="HZK484" s="477"/>
      <c r="HZP484" s="477"/>
      <c r="HZS484" s="477"/>
      <c r="HZX484" s="477"/>
      <c r="IAA484" s="477"/>
      <c r="IAF484" s="477"/>
      <c r="IAI484" s="477"/>
      <c r="IAN484" s="477"/>
      <c r="IAQ484" s="477"/>
      <c r="IAV484" s="477"/>
      <c r="IAY484" s="477"/>
      <c r="IBD484" s="477"/>
      <c r="IBG484" s="477"/>
      <c r="IBL484" s="477"/>
      <c r="IBO484" s="477"/>
      <c r="IBT484" s="477"/>
      <c r="IBW484" s="477"/>
      <c r="ICB484" s="477"/>
      <c r="ICE484" s="477"/>
      <c r="ICJ484" s="477"/>
      <c r="ICM484" s="477"/>
      <c r="ICR484" s="477"/>
      <c r="ICU484" s="477"/>
      <c r="ICZ484" s="477"/>
      <c r="IDC484" s="477"/>
      <c r="IDH484" s="477"/>
      <c r="IDK484" s="477"/>
      <c r="IDP484" s="477"/>
      <c r="IDS484" s="477"/>
      <c r="IDX484" s="477"/>
      <c r="IEA484" s="477"/>
      <c r="IEF484" s="477"/>
      <c r="IEI484" s="477"/>
      <c r="IEN484" s="477"/>
      <c r="IEQ484" s="477"/>
      <c r="IEV484" s="477"/>
      <c r="IEY484" s="477"/>
      <c r="IFD484" s="477"/>
      <c r="IFG484" s="477"/>
      <c r="IFL484" s="477"/>
      <c r="IFO484" s="477"/>
      <c r="IFT484" s="477"/>
      <c r="IFW484" s="477"/>
      <c r="IGB484" s="477"/>
      <c r="IGE484" s="477"/>
      <c r="IGJ484" s="477"/>
      <c r="IGM484" s="477"/>
      <c r="IGR484" s="477"/>
      <c r="IGU484" s="477"/>
      <c r="IGZ484" s="477"/>
      <c r="IHC484" s="477"/>
      <c r="IHH484" s="477"/>
      <c r="IHK484" s="477"/>
      <c r="IHP484" s="477"/>
      <c r="IHS484" s="477"/>
      <c r="IHX484" s="477"/>
      <c r="IIA484" s="477"/>
      <c r="IIF484" s="477"/>
      <c r="III484" s="477"/>
      <c r="IIN484" s="477"/>
      <c r="IIQ484" s="477"/>
      <c r="IIV484" s="477"/>
      <c r="IIY484" s="477"/>
      <c r="IJD484" s="477"/>
      <c r="IJG484" s="477"/>
      <c r="IJL484" s="477"/>
      <c r="IJO484" s="477"/>
      <c r="IJT484" s="477"/>
      <c r="IJW484" s="477"/>
      <c r="IKB484" s="477"/>
      <c r="IKE484" s="477"/>
      <c r="IKJ484" s="477"/>
      <c r="IKM484" s="477"/>
      <c r="IKR484" s="477"/>
      <c r="IKU484" s="477"/>
      <c r="IKZ484" s="477"/>
      <c r="ILC484" s="477"/>
      <c r="ILH484" s="477"/>
      <c r="ILK484" s="477"/>
      <c r="ILP484" s="477"/>
      <c r="ILS484" s="477"/>
      <c r="ILX484" s="477"/>
      <c r="IMA484" s="477"/>
      <c r="IMF484" s="477"/>
      <c r="IMI484" s="477"/>
      <c r="IMN484" s="477"/>
      <c r="IMQ484" s="477"/>
      <c r="IMV484" s="477"/>
      <c r="IMY484" s="477"/>
      <c r="IND484" s="477"/>
      <c r="ING484" s="477"/>
      <c r="INL484" s="477"/>
      <c r="INO484" s="477"/>
      <c r="INT484" s="477"/>
      <c r="INW484" s="477"/>
      <c r="IOB484" s="477"/>
      <c r="IOE484" s="477"/>
      <c r="IOJ484" s="477"/>
      <c r="IOM484" s="477"/>
      <c r="IOR484" s="477"/>
      <c r="IOU484" s="477"/>
      <c r="IOZ484" s="477"/>
      <c r="IPC484" s="477"/>
      <c r="IPH484" s="477"/>
      <c r="IPK484" s="477"/>
      <c r="IPP484" s="477"/>
      <c r="IPS484" s="477"/>
      <c r="IPX484" s="477"/>
      <c r="IQA484" s="477"/>
      <c r="IQF484" s="477"/>
      <c r="IQI484" s="477"/>
      <c r="IQN484" s="477"/>
      <c r="IQQ484" s="477"/>
      <c r="IQV484" s="477"/>
      <c r="IQY484" s="477"/>
      <c r="IRD484" s="477"/>
      <c r="IRG484" s="477"/>
      <c r="IRL484" s="477"/>
      <c r="IRO484" s="477"/>
      <c r="IRT484" s="477"/>
      <c r="IRW484" s="477"/>
      <c r="ISB484" s="477"/>
      <c r="ISE484" s="477"/>
      <c r="ISJ484" s="477"/>
      <c r="ISM484" s="477"/>
      <c r="ISR484" s="477"/>
      <c r="ISU484" s="477"/>
      <c r="ISZ484" s="477"/>
      <c r="ITC484" s="477"/>
      <c r="ITH484" s="477"/>
      <c r="ITK484" s="477"/>
      <c r="ITP484" s="477"/>
      <c r="ITS484" s="477"/>
      <c r="ITX484" s="477"/>
      <c r="IUA484" s="477"/>
      <c r="IUF484" s="477"/>
      <c r="IUI484" s="477"/>
      <c r="IUN484" s="477"/>
      <c r="IUQ484" s="477"/>
      <c r="IUV484" s="477"/>
      <c r="IUY484" s="477"/>
      <c r="IVD484" s="477"/>
      <c r="IVG484" s="477"/>
      <c r="IVL484" s="477"/>
      <c r="IVO484" s="477"/>
      <c r="IVT484" s="477"/>
      <c r="IVW484" s="477"/>
      <c r="IWB484" s="477"/>
      <c r="IWE484" s="477"/>
      <c r="IWJ484" s="477"/>
      <c r="IWM484" s="477"/>
      <c r="IWR484" s="477"/>
      <c r="IWU484" s="477"/>
      <c r="IWZ484" s="477"/>
      <c r="IXC484" s="477"/>
      <c r="IXH484" s="477"/>
      <c r="IXK484" s="477"/>
      <c r="IXP484" s="477"/>
      <c r="IXS484" s="477"/>
      <c r="IXX484" s="477"/>
      <c r="IYA484" s="477"/>
      <c r="IYF484" s="477"/>
      <c r="IYI484" s="477"/>
      <c r="IYN484" s="477"/>
      <c r="IYQ484" s="477"/>
      <c r="IYV484" s="477"/>
      <c r="IYY484" s="477"/>
      <c r="IZD484" s="477"/>
      <c r="IZG484" s="477"/>
      <c r="IZL484" s="477"/>
      <c r="IZO484" s="477"/>
      <c r="IZT484" s="477"/>
      <c r="IZW484" s="477"/>
      <c r="JAB484" s="477"/>
      <c r="JAE484" s="477"/>
      <c r="JAJ484" s="477"/>
      <c r="JAM484" s="477"/>
      <c r="JAR484" s="477"/>
      <c r="JAU484" s="477"/>
      <c r="JAZ484" s="477"/>
      <c r="JBC484" s="477"/>
      <c r="JBH484" s="477"/>
      <c r="JBK484" s="477"/>
      <c r="JBP484" s="477"/>
      <c r="JBS484" s="477"/>
      <c r="JBX484" s="477"/>
      <c r="JCA484" s="477"/>
      <c r="JCF484" s="477"/>
      <c r="JCI484" s="477"/>
      <c r="JCN484" s="477"/>
      <c r="JCQ484" s="477"/>
      <c r="JCV484" s="477"/>
      <c r="JCY484" s="477"/>
      <c r="JDD484" s="477"/>
      <c r="JDG484" s="477"/>
      <c r="JDL484" s="477"/>
      <c r="JDO484" s="477"/>
      <c r="JDT484" s="477"/>
      <c r="JDW484" s="477"/>
      <c r="JEB484" s="477"/>
      <c r="JEE484" s="477"/>
      <c r="JEJ484" s="477"/>
      <c r="JEM484" s="477"/>
      <c r="JER484" s="477"/>
      <c r="JEU484" s="477"/>
      <c r="JEZ484" s="477"/>
      <c r="JFC484" s="477"/>
      <c r="JFH484" s="477"/>
      <c r="JFK484" s="477"/>
      <c r="JFP484" s="477"/>
      <c r="JFS484" s="477"/>
      <c r="JFX484" s="477"/>
      <c r="JGA484" s="477"/>
      <c r="JGF484" s="477"/>
      <c r="JGI484" s="477"/>
      <c r="JGN484" s="477"/>
      <c r="JGQ484" s="477"/>
      <c r="JGV484" s="477"/>
      <c r="JGY484" s="477"/>
      <c r="JHD484" s="477"/>
      <c r="JHG484" s="477"/>
      <c r="JHL484" s="477"/>
      <c r="JHO484" s="477"/>
      <c r="JHT484" s="477"/>
      <c r="JHW484" s="477"/>
      <c r="JIB484" s="477"/>
      <c r="JIE484" s="477"/>
      <c r="JIJ484" s="477"/>
      <c r="JIM484" s="477"/>
      <c r="JIR484" s="477"/>
      <c r="JIU484" s="477"/>
      <c r="JIZ484" s="477"/>
      <c r="JJC484" s="477"/>
      <c r="JJH484" s="477"/>
      <c r="JJK484" s="477"/>
      <c r="JJP484" s="477"/>
      <c r="JJS484" s="477"/>
      <c r="JJX484" s="477"/>
      <c r="JKA484" s="477"/>
      <c r="JKF484" s="477"/>
      <c r="JKI484" s="477"/>
      <c r="JKN484" s="477"/>
      <c r="JKQ484" s="477"/>
      <c r="JKV484" s="477"/>
      <c r="JKY484" s="477"/>
      <c r="JLD484" s="477"/>
      <c r="JLG484" s="477"/>
      <c r="JLL484" s="477"/>
      <c r="JLO484" s="477"/>
      <c r="JLT484" s="477"/>
      <c r="JLW484" s="477"/>
      <c r="JMB484" s="477"/>
      <c r="JME484" s="477"/>
      <c r="JMJ484" s="477"/>
      <c r="JMM484" s="477"/>
      <c r="JMR484" s="477"/>
      <c r="JMU484" s="477"/>
      <c r="JMZ484" s="477"/>
      <c r="JNC484" s="477"/>
      <c r="JNH484" s="477"/>
      <c r="JNK484" s="477"/>
      <c r="JNP484" s="477"/>
      <c r="JNS484" s="477"/>
      <c r="JNX484" s="477"/>
      <c r="JOA484" s="477"/>
      <c r="JOF484" s="477"/>
      <c r="JOI484" s="477"/>
      <c r="JON484" s="477"/>
      <c r="JOQ484" s="477"/>
      <c r="JOV484" s="477"/>
      <c r="JOY484" s="477"/>
      <c r="JPD484" s="477"/>
      <c r="JPG484" s="477"/>
      <c r="JPL484" s="477"/>
      <c r="JPO484" s="477"/>
      <c r="JPT484" s="477"/>
      <c r="JPW484" s="477"/>
      <c r="JQB484" s="477"/>
      <c r="JQE484" s="477"/>
      <c r="JQJ484" s="477"/>
      <c r="JQM484" s="477"/>
      <c r="JQR484" s="477"/>
      <c r="JQU484" s="477"/>
      <c r="JQZ484" s="477"/>
      <c r="JRC484" s="477"/>
      <c r="JRH484" s="477"/>
      <c r="JRK484" s="477"/>
      <c r="JRP484" s="477"/>
      <c r="JRS484" s="477"/>
      <c r="JRX484" s="477"/>
      <c r="JSA484" s="477"/>
      <c r="JSF484" s="477"/>
      <c r="JSI484" s="477"/>
      <c r="JSN484" s="477"/>
      <c r="JSQ484" s="477"/>
      <c r="JSV484" s="477"/>
      <c r="JSY484" s="477"/>
      <c r="JTD484" s="477"/>
      <c r="JTG484" s="477"/>
      <c r="JTL484" s="477"/>
      <c r="JTO484" s="477"/>
      <c r="JTT484" s="477"/>
      <c r="JTW484" s="477"/>
      <c r="JUB484" s="477"/>
      <c r="JUE484" s="477"/>
      <c r="JUJ484" s="477"/>
      <c r="JUM484" s="477"/>
      <c r="JUR484" s="477"/>
      <c r="JUU484" s="477"/>
      <c r="JUZ484" s="477"/>
      <c r="JVC484" s="477"/>
      <c r="JVH484" s="477"/>
      <c r="JVK484" s="477"/>
      <c r="JVP484" s="477"/>
      <c r="JVS484" s="477"/>
      <c r="JVX484" s="477"/>
      <c r="JWA484" s="477"/>
      <c r="JWF484" s="477"/>
      <c r="JWI484" s="477"/>
      <c r="JWN484" s="477"/>
      <c r="JWQ484" s="477"/>
      <c r="JWV484" s="477"/>
      <c r="JWY484" s="477"/>
      <c r="JXD484" s="477"/>
      <c r="JXG484" s="477"/>
      <c r="JXL484" s="477"/>
      <c r="JXO484" s="477"/>
      <c r="JXT484" s="477"/>
      <c r="JXW484" s="477"/>
      <c r="JYB484" s="477"/>
      <c r="JYE484" s="477"/>
      <c r="JYJ484" s="477"/>
      <c r="JYM484" s="477"/>
      <c r="JYR484" s="477"/>
      <c r="JYU484" s="477"/>
      <c r="JYZ484" s="477"/>
      <c r="JZC484" s="477"/>
      <c r="JZH484" s="477"/>
      <c r="JZK484" s="477"/>
      <c r="JZP484" s="477"/>
      <c r="JZS484" s="477"/>
      <c r="JZX484" s="477"/>
      <c r="KAA484" s="477"/>
      <c r="KAF484" s="477"/>
      <c r="KAI484" s="477"/>
      <c r="KAN484" s="477"/>
      <c r="KAQ484" s="477"/>
      <c r="KAV484" s="477"/>
      <c r="KAY484" s="477"/>
      <c r="KBD484" s="477"/>
      <c r="KBG484" s="477"/>
      <c r="KBL484" s="477"/>
      <c r="KBO484" s="477"/>
      <c r="KBT484" s="477"/>
      <c r="KBW484" s="477"/>
      <c r="KCB484" s="477"/>
      <c r="KCE484" s="477"/>
      <c r="KCJ484" s="477"/>
      <c r="KCM484" s="477"/>
      <c r="KCR484" s="477"/>
      <c r="KCU484" s="477"/>
      <c r="KCZ484" s="477"/>
      <c r="KDC484" s="477"/>
      <c r="KDH484" s="477"/>
      <c r="KDK484" s="477"/>
      <c r="KDP484" s="477"/>
      <c r="KDS484" s="477"/>
      <c r="KDX484" s="477"/>
      <c r="KEA484" s="477"/>
      <c r="KEF484" s="477"/>
      <c r="KEI484" s="477"/>
      <c r="KEN484" s="477"/>
      <c r="KEQ484" s="477"/>
      <c r="KEV484" s="477"/>
      <c r="KEY484" s="477"/>
      <c r="KFD484" s="477"/>
      <c r="KFG484" s="477"/>
      <c r="KFL484" s="477"/>
      <c r="KFO484" s="477"/>
      <c r="KFT484" s="477"/>
      <c r="KFW484" s="477"/>
      <c r="KGB484" s="477"/>
      <c r="KGE484" s="477"/>
      <c r="KGJ484" s="477"/>
      <c r="KGM484" s="477"/>
      <c r="KGR484" s="477"/>
      <c r="KGU484" s="477"/>
      <c r="KGZ484" s="477"/>
      <c r="KHC484" s="477"/>
      <c r="KHH484" s="477"/>
      <c r="KHK484" s="477"/>
      <c r="KHP484" s="477"/>
      <c r="KHS484" s="477"/>
      <c r="KHX484" s="477"/>
      <c r="KIA484" s="477"/>
      <c r="KIF484" s="477"/>
      <c r="KII484" s="477"/>
      <c r="KIN484" s="477"/>
      <c r="KIQ484" s="477"/>
      <c r="KIV484" s="477"/>
      <c r="KIY484" s="477"/>
      <c r="KJD484" s="477"/>
      <c r="KJG484" s="477"/>
      <c r="KJL484" s="477"/>
      <c r="KJO484" s="477"/>
      <c r="KJT484" s="477"/>
      <c r="KJW484" s="477"/>
      <c r="KKB484" s="477"/>
      <c r="KKE484" s="477"/>
      <c r="KKJ484" s="477"/>
      <c r="KKM484" s="477"/>
      <c r="KKR484" s="477"/>
      <c r="KKU484" s="477"/>
      <c r="KKZ484" s="477"/>
      <c r="KLC484" s="477"/>
      <c r="KLH484" s="477"/>
      <c r="KLK484" s="477"/>
      <c r="KLP484" s="477"/>
      <c r="KLS484" s="477"/>
      <c r="KLX484" s="477"/>
      <c r="KMA484" s="477"/>
      <c r="KMF484" s="477"/>
      <c r="KMI484" s="477"/>
      <c r="KMN484" s="477"/>
      <c r="KMQ484" s="477"/>
      <c r="KMV484" s="477"/>
      <c r="KMY484" s="477"/>
      <c r="KND484" s="477"/>
      <c r="KNG484" s="477"/>
      <c r="KNL484" s="477"/>
      <c r="KNO484" s="477"/>
      <c r="KNT484" s="477"/>
      <c r="KNW484" s="477"/>
      <c r="KOB484" s="477"/>
      <c r="KOE484" s="477"/>
      <c r="KOJ484" s="477"/>
      <c r="KOM484" s="477"/>
      <c r="KOR484" s="477"/>
      <c r="KOU484" s="477"/>
      <c r="KOZ484" s="477"/>
      <c r="KPC484" s="477"/>
      <c r="KPH484" s="477"/>
      <c r="KPK484" s="477"/>
      <c r="KPP484" s="477"/>
      <c r="KPS484" s="477"/>
      <c r="KPX484" s="477"/>
      <c r="KQA484" s="477"/>
      <c r="KQF484" s="477"/>
      <c r="KQI484" s="477"/>
      <c r="KQN484" s="477"/>
      <c r="KQQ484" s="477"/>
      <c r="KQV484" s="477"/>
      <c r="KQY484" s="477"/>
      <c r="KRD484" s="477"/>
      <c r="KRG484" s="477"/>
      <c r="KRL484" s="477"/>
      <c r="KRO484" s="477"/>
      <c r="KRT484" s="477"/>
      <c r="KRW484" s="477"/>
      <c r="KSB484" s="477"/>
      <c r="KSE484" s="477"/>
      <c r="KSJ484" s="477"/>
      <c r="KSM484" s="477"/>
      <c r="KSR484" s="477"/>
      <c r="KSU484" s="477"/>
      <c r="KSZ484" s="477"/>
      <c r="KTC484" s="477"/>
      <c r="KTH484" s="477"/>
      <c r="KTK484" s="477"/>
      <c r="KTP484" s="477"/>
      <c r="KTS484" s="477"/>
      <c r="KTX484" s="477"/>
      <c r="KUA484" s="477"/>
      <c r="KUF484" s="477"/>
      <c r="KUI484" s="477"/>
      <c r="KUN484" s="477"/>
      <c r="KUQ484" s="477"/>
      <c r="KUV484" s="477"/>
      <c r="KUY484" s="477"/>
      <c r="KVD484" s="477"/>
      <c r="KVG484" s="477"/>
      <c r="KVL484" s="477"/>
      <c r="KVO484" s="477"/>
      <c r="KVT484" s="477"/>
      <c r="KVW484" s="477"/>
      <c r="KWB484" s="477"/>
      <c r="KWE484" s="477"/>
      <c r="KWJ484" s="477"/>
      <c r="KWM484" s="477"/>
      <c r="KWR484" s="477"/>
      <c r="KWU484" s="477"/>
      <c r="KWZ484" s="477"/>
      <c r="KXC484" s="477"/>
      <c r="KXH484" s="477"/>
      <c r="KXK484" s="477"/>
      <c r="KXP484" s="477"/>
      <c r="KXS484" s="477"/>
      <c r="KXX484" s="477"/>
      <c r="KYA484" s="477"/>
      <c r="KYF484" s="477"/>
      <c r="KYI484" s="477"/>
      <c r="KYN484" s="477"/>
      <c r="KYQ484" s="477"/>
      <c r="KYV484" s="477"/>
      <c r="KYY484" s="477"/>
      <c r="KZD484" s="477"/>
      <c r="KZG484" s="477"/>
      <c r="KZL484" s="477"/>
      <c r="KZO484" s="477"/>
      <c r="KZT484" s="477"/>
      <c r="KZW484" s="477"/>
      <c r="LAB484" s="477"/>
      <c r="LAE484" s="477"/>
      <c r="LAJ484" s="477"/>
      <c r="LAM484" s="477"/>
      <c r="LAR484" s="477"/>
      <c r="LAU484" s="477"/>
      <c r="LAZ484" s="477"/>
      <c r="LBC484" s="477"/>
      <c r="LBH484" s="477"/>
      <c r="LBK484" s="477"/>
      <c r="LBP484" s="477"/>
      <c r="LBS484" s="477"/>
      <c r="LBX484" s="477"/>
      <c r="LCA484" s="477"/>
      <c r="LCF484" s="477"/>
      <c r="LCI484" s="477"/>
      <c r="LCN484" s="477"/>
      <c r="LCQ484" s="477"/>
      <c r="LCV484" s="477"/>
      <c r="LCY484" s="477"/>
      <c r="LDD484" s="477"/>
      <c r="LDG484" s="477"/>
      <c r="LDL484" s="477"/>
      <c r="LDO484" s="477"/>
      <c r="LDT484" s="477"/>
      <c r="LDW484" s="477"/>
      <c r="LEB484" s="477"/>
      <c r="LEE484" s="477"/>
      <c r="LEJ484" s="477"/>
      <c r="LEM484" s="477"/>
      <c r="LER484" s="477"/>
      <c r="LEU484" s="477"/>
      <c r="LEZ484" s="477"/>
      <c r="LFC484" s="477"/>
      <c r="LFH484" s="477"/>
      <c r="LFK484" s="477"/>
      <c r="LFP484" s="477"/>
      <c r="LFS484" s="477"/>
      <c r="LFX484" s="477"/>
      <c r="LGA484" s="477"/>
      <c r="LGF484" s="477"/>
      <c r="LGI484" s="477"/>
      <c r="LGN484" s="477"/>
      <c r="LGQ484" s="477"/>
      <c r="LGV484" s="477"/>
      <c r="LGY484" s="477"/>
      <c r="LHD484" s="477"/>
      <c r="LHG484" s="477"/>
      <c r="LHL484" s="477"/>
      <c r="LHO484" s="477"/>
      <c r="LHT484" s="477"/>
      <c r="LHW484" s="477"/>
      <c r="LIB484" s="477"/>
      <c r="LIE484" s="477"/>
      <c r="LIJ484" s="477"/>
      <c r="LIM484" s="477"/>
      <c r="LIR484" s="477"/>
      <c r="LIU484" s="477"/>
      <c r="LIZ484" s="477"/>
      <c r="LJC484" s="477"/>
      <c r="LJH484" s="477"/>
      <c r="LJK484" s="477"/>
      <c r="LJP484" s="477"/>
      <c r="LJS484" s="477"/>
      <c r="LJX484" s="477"/>
      <c r="LKA484" s="477"/>
      <c r="LKF484" s="477"/>
      <c r="LKI484" s="477"/>
      <c r="LKN484" s="477"/>
      <c r="LKQ484" s="477"/>
      <c r="LKV484" s="477"/>
      <c r="LKY484" s="477"/>
      <c r="LLD484" s="477"/>
      <c r="LLG484" s="477"/>
      <c r="LLL484" s="477"/>
      <c r="LLO484" s="477"/>
      <c r="LLT484" s="477"/>
      <c r="LLW484" s="477"/>
      <c r="LMB484" s="477"/>
      <c r="LME484" s="477"/>
      <c r="LMJ484" s="477"/>
      <c r="LMM484" s="477"/>
      <c r="LMR484" s="477"/>
      <c r="LMU484" s="477"/>
      <c r="LMZ484" s="477"/>
      <c r="LNC484" s="477"/>
      <c r="LNH484" s="477"/>
      <c r="LNK484" s="477"/>
      <c r="LNP484" s="477"/>
      <c r="LNS484" s="477"/>
      <c r="LNX484" s="477"/>
      <c r="LOA484" s="477"/>
      <c r="LOF484" s="477"/>
      <c r="LOI484" s="477"/>
      <c r="LON484" s="477"/>
      <c r="LOQ484" s="477"/>
      <c r="LOV484" s="477"/>
      <c r="LOY484" s="477"/>
      <c r="LPD484" s="477"/>
      <c r="LPG484" s="477"/>
      <c r="LPL484" s="477"/>
      <c r="LPO484" s="477"/>
      <c r="LPT484" s="477"/>
      <c r="LPW484" s="477"/>
      <c r="LQB484" s="477"/>
      <c r="LQE484" s="477"/>
      <c r="LQJ484" s="477"/>
      <c r="LQM484" s="477"/>
      <c r="LQR484" s="477"/>
      <c r="LQU484" s="477"/>
      <c r="LQZ484" s="477"/>
      <c r="LRC484" s="477"/>
      <c r="LRH484" s="477"/>
      <c r="LRK484" s="477"/>
      <c r="LRP484" s="477"/>
      <c r="LRS484" s="477"/>
      <c r="LRX484" s="477"/>
      <c r="LSA484" s="477"/>
      <c r="LSF484" s="477"/>
      <c r="LSI484" s="477"/>
      <c r="LSN484" s="477"/>
      <c r="LSQ484" s="477"/>
      <c r="LSV484" s="477"/>
      <c r="LSY484" s="477"/>
      <c r="LTD484" s="477"/>
      <c r="LTG484" s="477"/>
      <c r="LTL484" s="477"/>
      <c r="LTO484" s="477"/>
      <c r="LTT484" s="477"/>
      <c r="LTW484" s="477"/>
      <c r="LUB484" s="477"/>
      <c r="LUE484" s="477"/>
      <c r="LUJ484" s="477"/>
      <c r="LUM484" s="477"/>
      <c r="LUR484" s="477"/>
      <c r="LUU484" s="477"/>
      <c r="LUZ484" s="477"/>
      <c r="LVC484" s="477"/>
      <c r="LVH484" s="477"/>
      <c r="LVK484" s="477"/>
      <c r="LVP484" s="477"/>
      <c r="LVS484" s="477"/>
      <c r="LVX484" s="477"/>
      <c r="LWA484" s="477"/>
      <c r="LWF484" s="477"/>
      <c r="LWI484" s="477"/>
      <c r="LWN484" s="477"/>
      <c r="LWQ484" s="477"/>
      <c r="LWV484" s="477"/>
      <c r="LWY484" s="477"/>
      <c r="LXD484" s="477"/>
      <c r="LXG484" s="477"/>
      <c r="LXL484" s="477"/>
      <c r="LXO484" s="477"/>
      <c r="LXT484" s="477"/>
      <c r="LXW484" s="477"/>
      <c r="LYB484" s="477"/>
      <c r="LYE484" s="477"/>
      <c r="LYJ484" s="477"/>
      <c r="LYM484" s="477"/>
      <c r="LYR484" s="477"/>
      <c r="LYU484" s="477"/>
      <c r="LYZ484" s="477"/>
      <c r="LZC484" s="477"/>
      <c r="LZH484" s="477"/>
      <c r="LZK484" s="477"/>
      <c r="LZP484" s="477"/>
      <c r="LZS484" s="477"/>
      <c r="LZX484" s="477"/>
      <c r="MAA484" s="477"/>
      <c r="MAF484" s="477"/>
      <c r="MAI484" s="477"/>
      <c r="MAN484" s="477"/>
      <c r="MAQ484" s="477"/>
      <c r="MAV484" s="477"/>
      <c r="MAY484" s="477"/>
      <c r="MBD484" s="477"/>
      <c r="MBG484" s="477"/>
      <c r="MBL484" s="477"/>
      <c r="MBO484" s="477"/>
      <c r="MBT484" s="477"/>
      <c r="MBW484" s="477"/>
      <c r="MCB484" s="477"/>
      <c r="MCE484" s="477"/>
      <c r="MCJ484" s="477"/>
      <c r="MCM484" s="477"/>
      <c r="MCR484" s="477"/>
      <c r="MCU484" s="477"/>
      <c r="MCZ484" s="477"/>
      <c r="MDC484" s="477"/>
      <c r="MDH484" s="477"/>
      <c r="MDK484" s="477"/>
      <c r="MDP484" s="477"/>
      <c r="MDS484" s="477"/>
      <c r="MDX484" s="477"/>
      <c r="MEA484" s="477"/>
      <c r="MEF484" s="477"/>
      <c r="MEI484" s="477"/>
      <c r="MEN484" s="477"/>
      <c r="MEQ484" s="477"/>
      <c r="MEV484" s="477"/>
      <c r="MEY484" s="477"/>
      <c r="MFD484" s="477"/>
      <c r="MFG484" s="477"/>
      <c r="MFL484" s="477"/>
      <c r="MFO484" s="477"/>
      <c r="MFT484" s="477"/>
      <c r="MFW484" s="477"/>
      <c r="MGB484" s="477"/>
      <c r="MGE484" s="477"/>
      <c r="MGJ484" s="477"/>
      <c r="MGM484" s="477"/>
      <c r="MGR484" s="477"/>
      <c r="MGU484" s="477"/>
      <c r="MGZ484" s="477"/>
      <c r="MHC484" s="477"/>
      <c r="MHH484" s="477"/>
      <c r="MHK484" s="477"/>
      <c r="MHP484" s="477"/>
      <c r="MHS484" s="477"/>
      <c r="MHX484" s="477"/>
      <c r="MIA484" s="477"/>
      <c r="MIF484" s="477"/>
      <c r="MII484" s="477"/>
      <c r="MIN484" s="477"/>
      <c r="MIQ484" s="477"/>
      <c r="MIV484" s="477"/>
      <c r="MIY484" s="477"/>
      <c r="MJD484" s="477"/>
      <c r="MJG484" s="477"/>
      <c r="MJL484" s="477"/>
      <c r="MJO484" s="477"/>
      <c r="MJT484" s="477"/>
      <c r="MJW484" s="477"/>
      <c r="MKB484" s="477"/>
      <c r="MKE484" s="477"/>
      <c r="MKJ484" s="477"/>
      <c r="MKM484" s="477"/>
      <c r="MKR484" s="477"/>
      <c r="MKU484" s="477"/>
      <c r="MKZ484" s="477"/>
      <c r="MLC484" s="477"/>
      <c r="MLH484" s="477"/>
      <c r="MLK484" s="477"/>
      <c r="MLP484" s="477"/>
      <c r="MLS484" s="477"/>
      <c r="MLX484" s="477"/>
      <c r="MMA484" s="477"/>
      <c r="MMF484" s="477"/>
      <c r="MMI484" s="477"/>
      <c r="MMN484" s="477"/>
      <c r="MMQ484" s="477"/>
      <c r="MMV484" s="477"/>
      <c r="MMY484" s="477"/>
      <c r="MND484" s="477"/>
      <c r="MNG484" s="477"/>
      <c r="MNL484" s="477"/>
      <c r="MNO484" s="477"/>
      <c r="MNT484" s="477"/>
      <c r="MNW484" s="477"/>
      <c r="MOB484" s="477"/>
      <c r="MOE484" s="477"/>
      <c r="MOJ484" s="477"/>
      <c r="MOM484" s="477"/>
      <c r="MOR484" s="477"/>
      <c r="MOU484" s="477"/>
      <c r="MOZ484" s="477"/>
      <c r="MPC484" s="477"/>
      <c r="MPH484" s="477"/>
      <c r="MPK484" s="477"/>
      <c r="MPP484" s="477"/>
      <c r="MPS484" s="477"/>
      <c r="MPX484" s="477"/>
      <c r="MQA484" s="477"/>
      <c r="MQF484" s="477"/>
      <c r="MQI484" s="477"/>
      <c r="MQN484" s="477"/>
      <c r="MQQ484" s="477"/>
      <c r="MQV484" s="477"/>
      <c r="MQY484" s="477"/>
      <c r="MRD484" s="477"/>
      <c r="MRG484" s="477"/>
      <c r="MRL484" s="477"/>
      <c r="MRO484" s="477"/>
      <c r="MRT484" s="477"/>
      <c r="MRW484" s="477"/>
      <c r="MSB484" s="477"/>
      <c r="MSE484" s="477"/>
      <c r="MSJ484" s="477"/>
      <c r="MSM484" s="477"/>
      <c r="MSR484" s="477"/>
      <c r="MSU484" s="477"/>
      <c r="MSZ484" s="477"/>
      <c r="MTC484" s="477"/>
      <c r="MTH484" s="477"/>
      <c r="MTK484" s="477"/>
      <c r="MTP484" s="477"/>
      <c r="MTS484" s="477"/>
      <c r="MTX484" s="477"/>
      <c r="MUA484" s="477"/>
      <c r="MUF484" s="477"/>
      <c r="MUI484" s="477"/>
      <c r="MUN484" s="477"/>
      <c r="MUQ484" s="477"/>
      <c r="MUV484" s="477"/>
      <c r="MUY484" s="477"/>
      <c r="MVD484" s="477"/>
      <c r="MVG484" s="477"/>
      <c r="MVL484" s="477"/>
      <c r="MVO484" s="477"/>
      <c r="MVT484" s="477"/>
      <c r="MVW484" s="477"/>
      <c r="MWB484" s="477"/>
      <c r="MWE484" s="477"/>
      <c r="MWJ484" s="477"/>
      <c r="MWM484" s="477"/>
      <c r="MWR484" s="477"/>
      <c r="MWU484" s="477"/>
      <c r="MWZ484" s="477"/>
      <c r="MXC484" s="477"/>
      <c r="MXH484" s="477"/>
      <c r="MXK484" s="477"/>
      <c r="MXP484" s="477"/>
      <c r="MXS484" s="477"/>
      <c r="MXX484" s="477"/>
      <c r="MYA484" s="477"/>
      <c r="MYF484" s="477"/>
      <c r="MYI484" s="477"/>
      <c r="MYN484" s="477"/>
      <c r="MYQ484" s="477"/>
      <c r="MYV484" s="477"/>
      <c r="MYY484" s="477"/>
      <c r="MZD484" s="477"/>
      <c r="MZG484" s="477"/>
      <c r="MZL484" s="477"/>
      <c r="MZO484" s="477"/>
      <c r="MZT484" s="477"/>
      <c r="MZW484" s="477"/>
      <c r="NAB484" s="477"/>
      <c r="NAE484" s="477"/>
      <c r="NAJ484" s="477"/>
      <c r="NAM484" s="477"/>
      <c r="NAR484" s="477"/>
      <c r="NAU484" s="477"/>
      <c r="NAZ484" s="477"/>
      <c r="NBC484" s="477"/>
      <c r="NBH484" s="477"/>
      <c r="NBK484" s="477"/>
      <c r="NBP484" s="477"/>
      <c r="NBS484" s="477"/>
      <c r="NBX484" s="477"/>
      <c r="NCA484" s="477"/>
      <c r="NCF484" s="477"/>
      <c r="NCI484" s="477"/>
      <c r="NCN484" s="477"/>
      <c r="NCQ484" s="477"/>
      <c r="NCV484" s="477"/>
      <c r="NCY484" s="477"/>
      <c r="NDD484" s="477"/>
      <c r="NDG484" s="477"/>
      <c r="NDL484" s="477"/>
      <c r="NDO484" s="477"/>
      <c r="NDT484" s="477"/>
      <c r="NDW484" s="477"/>
      <c r="NEB484" s="477"/>
      <c r="NEE484" s="477"/>
      <c r="NEJ484" s="477"/>
      <c r="NEM484" s="477"/>
      <c r="NER484" s="477"/>
      <c r="NEU484" s="477"/>
      <c r="NEZ484" s="477"/>
      <c r="NFC484" s="477"/>
      <c r="NFH484" s="477"/>
      <c r="NFK484" s="477"/>
      <c r="NFP484" s="477"/>
      <c r="NFS484" s="477"/>
      <c r="NFX484" s="477"/>
      <c r="NGA484" s="477"/>
      <c r="NGF484" s="477"/>
      <c r="NGI484" s="477"/>
      <c r="NGN484" s="477"/>
      <c r="NGQ484" s="477"/>
      <c r="NGV484" s="477"/>
      <c r="NGY484" s="477"/>
      <c r="NHD484" s="477"/>
      <c r="NHG484" s="477"/>
      <c r="NHL484" s="477"/>
      <c r="NHO484" s="477"/>
      <c r="NHT484" s="477"/>
      <c r="NHW484" s="477"/>
      <c r="NIB484" s="477"/>
      <c r="NIE484" s="477"/>
      <c r="NIJ484" s="477"/>
      <c r="NIM484" s="477"/>
      <c r="NIR484" s="477"/>
      <c r="NIU484" s="477"/>
      <c r="NIZ484" s="477"/>
      <c r="NJC484" s="477"/>
      <c r="NJH484" s="477"/>
      <c r="NJK484" s="477"/>
      <c r="NJP484" s="477"/>
      <c r="NJS484" s="477"/>
      <c r="NJX484" s="477"/>
      <c r="NKA484" s="477"/>
      <c r="NKF484" s="477"/>
      <c r="NKI484" s="477"/>
      <c r="NKN484" s="477"/>
      <c r="NKQ484" s="477"/>
      <c r="NKV484" s="477"/>
      <c r="NKY484" s="477"/>
      <c r="NLD484" s="477"/>
      <c r="NLG484" s="477"/>
      <c r="NLL484" s="477"/>
      <c r="NLO484" s="477"/>
      <c r="NLT484" s="477"/>
      <c r="NLW484" s="477"/>
      <c r="NMB484" s="477"/>
      <c r="NME484" s="477"/>
      <c r="NMJ484" s="477"/>
      <c r="NMM484" s="477"/>
      <c r="NMR484" s="477"/>
      <c r="NMU484" s="477"/>
      <c r="NMZ484" s="477"/>
      <c r="NNC484" s="477"/>
      <c r="NNH484" s="477"/>
      <c r="NNK484" s="477"/>
      <c r="NNP484" s="477"/>
      <c r="NNS484" s="477"/>
      <c r="NNX484" s="477"/>
      <c r="NOA484" s="477"/>
      <c r="NOF484" s="477"/>
      <c r="NOI484" s="477"/>
      <c r="NON484" s="477"/>
      <c r="NOQ484" s="477"/>
      <c r="NOV484" s="477"/>
      <c r="NOY484" s="477"/>
      <c r="NPD484" s="477"/>
      <c r="NPG484" s="477"/>
      <c r="NPL484" s="477"/>
      <c r="NPO484" s="477"/>
      <c r="NPT484" s="477"/>
      <c r="NPW484" s="477"/>
      <c r="NQB484" s="477"/>
      <c r="NQE484" s="477"/>
      <c r="NQJ484" s="477"/>
      <c r="NQM484" s="477"/>
      <c r="NQR484" s="477"/>
      <c r="NQU484" s="477"/>
      <c r="NQZ484" s="477"/>
      <c r="NRC484" s="477"/>
      <c r="NRH484" s="477"/>
      <c r="NRK484" s="477"/>
      <c r="NRP484" s="477"/>
      <c r="NRS484" s="477"/>
      <c r="NRX484" s="477"/>
      <c r="NSA484" s="477"/>
      <c r="NSF484" s="477"/>
      <c r="NSI484" s="477"/>
      <c r="NSN484" s="477"/>
      <c r="NSQ484" s="477"/>
      <c r="NSV484" s="477"/>
      <c r="NSY484" s="477"/>
      <c r="NTD484" s="477"/>
      <c r="NTG484" s="477"/>
      <c r="NTL484" s="477"/>
      <c r="NTO484" s="477"/>
      <c r="NTT484" s="477"/>
      <c r="NTW484" s="477"/>
      <c r="NUB484" s="477"/>
      <c r="NUE484" s="477"/>
      <c r="NUJ484" s="477"/>
      <c r="NUM484" s="477"/>
      <c r="NUR484" s="477"/>
      <c r="NUU484" s="477"/>
      <c r="NUZ484" s="477"/>
      <c r="NVC484" s="477"/>
      <c r="NVH484" s="477"/>
      <c r="NVK484" s="477"/>
      <c r="NVP484" s="477"/>
      <c r="NVS484" s="477"/>
      <c r="NVX484" s="477"/>
      <c r="NWA484" s="477"/>
      <c r="NWF484" s="477"/>
      <c r="NWI484" s="477"/>
      <c r="NWN484" s="477"/>
      <c r="NWQ484" s="477"/>
      <c r="NWV484" s="477"/>
      <c r="NWY484" s="477"/>
      <c r="NXD484" s="477"/>
      <c r="NXG484" s="477"/>
      <c r="NXL484" s="477"/>
      <c r="NXO484" s="477"/>
      <c r="NXT484" s="477"/>
      <c r="NXW484" s="477"/>
      <c r="NYB484" s="477"/>
      <c r="NYE484" s="477"/>
      <c r="NYJ484" s="477"/>
      <c r="NYM484" s="477"/>
      <c r="NYR484" s="477"/>
      <c r="NYU484" s="477"/>
      <c r="NYZ484" s="477"/>
      <c r="NZC484" s="477"/>
      <c r="NZH484" s="477"/>
      <c r="NZK484" s="477"/>
      <c r="NZP484" s="477"/>
      <c r="NZS484" s="477"/>
      <c r="NZX484" s="477"/>
      <c r="OAA484" s="477"/>
      <c r="OAF484" s="477"/>
      <c r="OAI484" s="477"/>
      <c r="OAN484" s="477"/>
      <c r="OAQ484" s="477"/>
      <c r="OAV484" s="477"/>
      <c r="OAY484" s="477"/>
      <c r="OBD484" s="477"/>
      <c r="OBG484" s="477"/>
      <c r="OBL484" s="477"/>
      <c r="OBO484" s="477"/>
      <c r="OBT484" s="477"/>
      <c r="OBW484" s="477"/>
      <c r="OCB484" s="477"/>
      <c r="OCE484" s="477"/>
      <c r="OCJ484" s="477"/>
      <c r="OCM484" s="477"/>
      <c r="OCR484" s="477"/>
      <c r="OCU484" s="477"/>
      <c r="OCZ484" s="477"/>
      <c r="ODC484" s="477"/>
      <c r="ODH484" s="477"/>
      <c r="ODK484" s="477"/>
      <c r="ODP484" s="477"/>
      <c r="ODS484" s="477"/>
      <c r="ODX484" s="477"/>
      <c r="OEA484" s="477"/>
      <c r="OEF484" s="477"/>
      <c r="OEI484" s="477"/>
      <c r="OEN484" s="477"/>
      <c r="OEQ484" s="477"/>
      <c r="OEV484" s="477"/>
      <c r="OEY484" s="477"/>
      <c r="OFD484" s="477"/>
      <c r="OFG484" s="477"/>
      <c r="OFL484" s="477"/>
      <c r="OFO484" s="477"/>
      <c r="OFT484" s="477"/>
      <c r="OFW484" s="477"/>
      <c r="OGB484" s="477"/>
      <c r="OGE484" s="477"/>
      <c r="OGJ484" s="477"/>
      <c r="OGM484" s="477"/>
      <c r="OGR484" s="477"/>
      <c r="OGU484" s="477"/>
      <c r="OGZ484" s="477"/>
      <c r="OHC484" s="477"/>
      <c r="OHH484" s="477"/>
      <c r="OHK484" s="477"/>
      <c r="OHP484" s="477"/>
      <c r="OHS484" s="477"/>
      <c r="OHX484" s="477"/>
      <c r="OIA484" s="477"/>
      <c r="OIF484" s="477"/>
      <c r="OII484" s="477"/>
      <c r="OIN484" s="477"/>
      <c r="OIQ484" s="477"/>
      <c r="OIV484" s="477"/>
      <c r="OIY484" s="477"/>
      <c r="OJD484" s="477"/>
      <c r="OJG484" s="477"/>
      <c r="OJL484" s="477"/>
      <c r="OJO484" s="477"/>
      <c r="OJT484" s="477"/>
      <c r="OJW484" s="477"/>
      <c r="OKB484" s="477"/>
      <c r="OKE484" s="477"/>
      <c r="OKJ484" s="477"/>
      <c r="OKM484" s="477"/>
      <c r="OKR484" s="477"/>
      <c r="OKU484" s="477"/>
      <c r="OKZ484" s="477"/>
      <c r="OLC484" s="477"/>
      <c r="OLH484" s="477"/>
      <c r="OLK484" s="477"/>
      <c r="OLP484" s="477"/>
      <c r="OLS484" s="477"/>
      <c r="OLX484" s="477"/>
      <c r="OMA484" s="477"/>
      <c r="OMF484" s="477"/>
      <c r="OMI484" s="477"/>
      <c r="OMN484" s="477"/>
      <c r="OMQ484" s="477"/>
      <c r="OMV484" s="477"/>
      <c r="OMY484" s="477"/>
      <c r="OND484" s="477"/>
      <c r="ONG484" s="477"/>
      <c r="ONL484" s="477"/>
      <c r="ONO484" s="477"/>
      <c r="ONT484" s="477"/>
      <c r="ONW484" s="477"/>
      <c r="OOB484" s="477"/>
      <c r="OOE484" s="477"/>
      <c r="OOJ484" s="477"/>
      <c r="OOM484" s="477"/>
      <c r="OOR484" s="477"/>
      <c r="OOU484" s="477"/>
      <c r="OOZ484" s="477"/>
      <c r="OPC484" s="477"/>
      <c r="OPH484" s="477"/>
      <c r="OPK484" s="477"/>
      <c r="OPP484" s="477"/>
      <c r="OPS484" s="477"/>
      <c r="OPX484" s="477"/>
      <c r="OQA484" s="477"/>
      <c r="OQF484" s="477"/>
      <c r="OQI484" s="477"/>
      <c r="OQN484" s="477"/>
      <c r="OQQ484" s="477"/>
      <c r="OQV484" s="477"/>
      <c r="OQY484" s="477"/>
      <c r="ORD484" s="477"/>
      <c r="ORG484" s="477"/>
      <c r="ORL484" s="477"/>
      <c r="ORO484" s="477"/>
      <c r="ORT484" s="477"/>
      <c r="ORW484" s="477"/>
      <c r="OSB484" s="477"/>
      <c r="OSE484" s="477"/>
      <c r="OSJ484" s="477"/>
      <c r="OSM484" s="477"/>
      <c r="OSR484" s="477"/>
      <c r="OSU484" s="477"/>
      <c r="OSZ484" s="477"/>
      <c r="OTC484" s="477"/>
      <c r="OTH484" s="477"/>
      <c r="OTK484" s="477"/>
      <c r="OTP484" s="477"/>
      <c r="OTS484" s="477"/>
      <c r="OTX484" s="477"/>
      <c r="OUA484" s="477"/>
      <c r="OUF484" s="477"/>
      <c r="OUI484" s="477"/>
      <c r="OUN484" s="477"/>
      <c r="OUQ484" s="477"/>
      <c r="OUV484" s="477"/>
      <c r="OUY484" s="477"/>
      <c r="OVD484" s="477"/>
      <c r="OVG484" s="477"/>
      <c r="OVL484" s="477"/>
      <c r="OVO484" s="477"/>
      <c r="OVT484" s="477"/>
      <c r="OVW484" s="477"/>
      <c r="OWB484" s="477"/>
      <c r="OWE484" s="477"/>
      <c r="OWJ484" s="477"/>
      <c r="OWM484" s="477"/>
      <c r="OWR484" s="477"/>
      <c r="OWU484" s="477"/>
      <c r="OWZ484" s="477"/>
      <c r="OXC484" s="477"/>
      <c r="OXH484" s="477"/>
      <c r="OXK484" s="477"/>
      <c r="OXP484" s="477"/>
      <c r="OXS484" s="477"/>
      <c r="OXX484" s="477"/>
      <c r="OYA484" s="477"/>
      <c r="OYF484" s="477"/>
      <c r="OYI484" s="477"/>
      <c r="OYN484" s="477"/>
      <c r="OYQ484" s="477"/>
      <c r="OYV484" s="477"/>
      <c r="OYY484" s="477"/>
      <c r="OZD484" s="477"/>
      <c r="OZG484" s="477"/>
      <c r="OZL484" s="477"/>
      <c r="OZO484" s="477"/>
      <c r="OZT484" s="477"/>
      <c r="OZW484" s="477"/>
      <c r="PAB484" s="477"/>
      <c r="PAE484" s="477"/>
      <c r="PAJ484" s="477"/>
      <c r="PAM484" s="477"/>
      <c r="PAR484" s="477"/>
      <c r="PAU484" s="477"/>
      <c r="PAZ484" s="477"/>
      <c r="PBC484" s="477"/>
      <c r="PBH484" s="477"/>
      <c r="PBK484" s="477"/>
      <c r="PBP484" s="477"/>
      <c r="PBS484" s="477"/>
      <c r="PBX484" s="477"/>
      <c r="PCA484" s="477"/>
      <c r="PCF484" s="477"/>
      <c r="PCI484" s="477"/>
      <c r="PCN484" s="477"/>
      <c r="PCQ484" s="477"/>
      <c r="PCV484" s="477"/>
      <c r="PCY484" s="477"/>
      <c r="PDD484" s="477"/>
      <c r="PDG484" s="477"/>
      <c r="PDL484" s="477"/>
      <c r="PDO484" s="477"/>
      <c r="PDT484" s="477"/>
      <c r="PDW484" s="477"/>
      <c r="PEB484" s="477"/>
      <c r="PEE484" s="477"/>
      <c r="PEJ484" s="477"/>
      <c r="PEM484" s="477"/>
      <c r="PER484" s="477"/>
      <c r="PEU484" s="477"/>
      <c r="PEZ484" s="477"/>
      <c r="PFC484" s="477"/>
      <c r="PFH484" s="477"/>
      <c r="PFK484" s="477"/>
      <c r="PFP484" s="477"/>
      <c r="PFS484" s="477"/>
      <c r="PFX484" s="477"/>
      <c r="PGA484" s="477"/>
      <c r="PGF484" s="477"/>
      <c r="PGI484" s="477"/>
      <c r="PGN484" s="477"/>
      <c r="PGQ484" s="477"/>
      <c r="PGV484" s="477"/>
      <c r="PGY484" s="477"/>
      <c r="PHD484" s="477"/>
      <c r="PHG484" s="477"/>
      <c r="PHL484" s="477"/>
      <c r="PHO484" s="477"/>
      <c r="PHT484" s="477"/>
      <c r="PHW484" s="477"/>
      <c r="PIB484" s="477"/>
      <c r="PIE484" s="477"/>
      <c r="PIJ484" s="477"/>
      <c r="PIM484" s="477"/>
      <c r="PIR484" s="477"/>
      <c r="PIU484" s="477"/>
      <c r="PIZ484" s="477"/>
      <c r="PJC484" s="477"/>
      <c r="PJH484" s="477"/>
      <c r="PJK484" s="477"/>
      <c r="PJP484" s="477"/>
      <c r="PJS484" s="477"/>
      <c r="PJX484" s="477"/>
      <c r="PKA484" s="477"/>
      <c r="PKF484" s="477"/>
      <c r="PKI484" s="477"/>
      <c r="PKN484" s="477"/>
      <c r="PKQ484" s="477"/>
      <c r="PKV484" s="477"/>
      <c r="PKY484" s="477"/>
      <c r="PLD484" s="477"/>
      <c r="PLG484" s="477"/>
      <c r="PLL484" s="477"/>
      <c r="PLO484" s="477"/>
      <c r="PLT484" s="477"/>
      <c r="PLW484" s="477"/>
      <c r="PMB484" s="477"/>
      <c r="PME484" s="477"/>
      <c r="PMJ484" s="477"/>
      <c r="PMM484" s="477"/>
      <c r="PMR484" s="477"/>
      <c r="PMU484" s="477"/>
      <c r="PMZ484" s="477"/>
      <c r="PNC484" s="477"/>
      <c r="PNH484" s="477"/>
      <c r="PNK484" s="477"/>
      <c r="PNP484" s="477"/>
      <c r="PNS484" s="477"/>
      <c r="PNX484" s="477"/>
      <c r="POA484" s="477"/>
      <c r="POF484" s="477"/>
      <c r="POI484" s="477"/>
      <c r="PON484" s="477"/>
      <c r="POQ484" s="477"/>
      <c r="POV484" s="477"/>
      <c r="POY484" s="477"/>
      <c r="PPD484" s="477"/>
      <c r="PPG484" s="477"/>
      <c r="PPL484" s="477"/>
      <c r="PPO484" s="477"/>
      <c r="PPT484" s="477"/>
      <c r="PPW484" s="477"/>
      <c r="PQB484" s="477"/>
      <c r="PQE484" s="477"/>
      <c r="PQJ484" s="477"/>
      <c r="PQM484" s="477"/>
      <c r="PQR484" s="477"/>
      <c r="PQU484" s="477"/>
      <c r="PQZ484" s="477"/>
      <c r="PRC484" s="477"/>
      <c r="PRH484" s="477"/>
      <c r="PRK484" s="477"/>
      <c r="PRP484" s="477"/>
      <c r="PRS484" s="477"/>
      <c r="PRX484" s="477"/>
      <c r="PSA484" s="477"/>
      <c r="PSF484" s="477"/>
      <c r="PSI484" s="477"/>
      <c r="PSN484" s="477"/>
      <c r="PSQ484" s="477"/>
      <c r="PSV484" s="477"/>
      <c r="PSY484" s="477"/>
      <c r="PTD484" s="477"/>
      <c r="PTG484" s="477"/>
      <c r="PTL484" s="477"/>
      <c r="PTO484" s="477"/>
      <c r="PTT484" s="477"/>
      <c r="PTW484" s="477"/>
      <c r="PUB484" s="477"/>
      <c r="PUE484" s="477"/>
      <c r="PUJ484" s="477"/>
      <c r="PUM484" s="477"/>
      <c r="PUR484" s="477"/>
      <c r="PUU484" s="477"/>
      <c r="PUZ484" s="477"/>
      <c r="PVC484" s="477"/>
      <c r="PVH484" s="477"/>
      <c r="PVK484" s="477"/>
      <c r="PVP484" s="477"/>
      <c r="PVS484" s="477"/>
      <c r="PVX484" s="477"/>
      <c r="PWA484" s="477"/>
      <c r="PWF484" s="477"/>
      <c r="PWI484" s="477"/>
      <c r="PWN484" s="477"/>
      <c r="PWQ484" s="477"/>
      <c r="PWV484" s="477"/>
      <c r="PWY484" s="477"/>
      <c r="PXD484" s="477"/>
      <c r="PXG484" s="477"/>
      <c r="PXL484" s="477"/>
      <c r="PXO484" s="477"/>
      <c r="PXT484" s="477"/>
      <c r="PXW484" s="477"/>
      <c r="PYB484" s="477"/>
      <c r="PYE484" s="477"/>
      <c r="PYJ484" s="477"/>
      <c r="PYM484" s="477"/>
      <c r="PYR484" s="477"/>
      <c r="PYU484" s="477"/>
      <c r="PYZ484" s="477"/>
      <c r="PZC484" s="477"/>
      <c r="PZH484" s="477"/>
      <c r="PZK484" s="477"/>
      <c r="PZP484" s="477"/>
      <c r="PZS484" s="477"/>
      <c r="PZX484" s="477"/>
      <c r="QAA484" s="477"/>
      <c r="QAF484" s="477"/>
      <c r="QAI484" s="477"/>
      <c r="QAN484" s="477"/>
      <c r="QAQ484" s="477"/>
      <c r="QAV484" s="477"/>
      <c r="QAY484" s="477"/>
      <c r="QBD484" s="477"/>
      <c r="QBG484" s="477"/>
      <c r="QBL484" s="477"/>
      <c r="QBO484" s="477"/>
      <c r="QBT484" s="477"/>
      <c r="QBW484" s="477"/>
      <c r="QCB484" s="477"/>
      <c r="QCE484" s="477"/>
      <c r="QCJ484" s="477"/>
      <c r="QCM484" s="477"/>
      <c r="QCR484" s="477"/>
      <c r="QCU484" s="477"/>
      <c r="QCZ484" s="477"/>
      <c r="QDC484" s="477"/>
      <c r="QDH484" s="477"/>
      <c r="QDK484" s="477"/>
      <c r="QDP484" s="477"/>
      <c r="QDS484" s="477"/>
      <c r="QDX484" s="477"/>
      <c r="QEA484" s="477"/>
      <c r="QEF484" s="477"/>
      <c r="QEI484" s="477"/>
      <c r="QEN484" s="477"/>
      <c r="QEQ484" s="477"/>
      <c r="QEV484" s="477"/>
      <c r="QEY484" s="477"/>
      <c r="QFD484" s="477"/>
      <c r="QFG484" s="477"/>
      <c r="QFL484" s="477"/>
      <c r="QFO484" s="477"/>
      <c r="QFT484" s="477"/>
      <c r="QFW484" s="477"/>
      <c r="QGB484" s="477"/>
      <c r="QGE484" s="477"/>
      <c r="QGJ484" s="477"/>
      <c r="QGM484" s="477"/>
      <c r="QGR484" s="477"/>
      <c r="QGU484" s="477"/>
      <c r="QGZ484" s="477"/>
      <c r="QHC484" s="477"/>
      <c r="QHH484" s="477"/>
      <c r="QHK484" s="477"/>
      <c r="QHP484" s="477"/>
      <c r="QHS484" s="477"/>
      <c r="QHX484" s="477"/>
      <c r="QIA484" s="477"/>
      <c r="QIF484" s="477"/>
      <c r="QII484" s="477"/>
      <c r="QIN484" s="477"/>
      <c r="QIQ484" s="477"/>
      <c r="QIV484" s="477"/>
      <c r="QIY484" s="477"/>
      <c r="QJD484" s="477"/>
      <c r="QJG484" s="477"/>
      <c r="QJL484" s="477"/>
      <c r="QJO484" s="477"/>
      <c r="QJT484" s="477"/>
      <c r="QJW484" s="477"/>
      <c r="QKB484" s="477"/>
      <c r="QKE484" s="477"/>
      <c r="QKJ484" s="477"/>
      <c r="QKM484" s="477"/>
      <c r="QKR484" s="477"/>
      <c r="QKU484" s="477"/>
      <c r="QKZ484" s="477"/>
      <c r="QLC484" s="477"/>
      <c r="QLH484" s="477"/>
      <c r="QLK484" s="477"/>
      <c r="QLP484" s="477"/>
      <c r="QLS484" s="477"/>
      <c r="QLX484" s="477"/>
      <c r="QMA484" s="477"/>
      <c r="QMF484" s="477"/>
      <c r="QMI484" s="477"/>
      <c r="QMN484" s="477"/>
      <c r="QMQ484" s="477"/>
      <c r="QMV484" s="477"/>
      <c r="QMY484" s="477"/>
      <c r="QND484" s="477"/>
      <c r="QNG484" s="477"/>
      <c r="QNL484" s="477"/>
      <c r="QNO484" s="477"/>
      <c r="QNT484" s="477"/>
      <c r="QNW484" s="477"/>
      <c r="QOB484" s="477"/>
      <c r="QOE484" s="477"/>
      <c r="QOJ484" s="477"/>
      <c r="QOM484" s="477"/>
      <c r="QOR484" s="477"/>
      <c r="QOU484" s="477"/>
      <c r="QOZ484" s="477"/>
      <c r="QPC484" s="477"/>
      <c r="QPH484" s="477"/>
      <c r="QPK484" s="477"/>
      <c r="QPP484" s="477"/>
      <c r="QPS484" s="477"/>
      <c r="QPX484" s="477"/>
      <c r="QQA484" s="477"/>
      <c r="QQF484" s="477"/>
      <c r="QQI484" s="477"/>
      <c r="QQN484" s="477"/>
      <c r="QQQ484" s="477"/>
      <c r="QQV484" s="477"/>
      <c r="QQY484" s="477"/>
      <c r="QRD484" s="477"/>
      <c r="QRG484" s="477"/>
      <c r="QRL484" s="477"/>
      <c r="QRO484" s="477"/>
      <c r="QRT484" s="477"/>
      <c r="QRW484" s="477"/>
      <c r="QSB484" s="477"/>
      <c r="QSE484" s="477"/>
      <c r="QSJ484" s="477"/>
      <c r="QSM484" s="477"/>
      <c r="QSR484" s="477"/>
      <c r="QSU484" s="477"/>
      <c r="QSZ484" s="477"/>
      <c r="QTC484" s="477"/>
      <c r="QTH484" s="477"/>
      <c r="QTK484" s="477"/>
      <c r="QTP484" s="477"/>
      <c r="QTS484" s="477"/>
      <c r="QTX484" s="477"/>
      <c r="QUA484" s="477"/>
      <c r="QUF484" s="477"/>
      <c r="QUI484" s="477"/>
      <c r="QUN484" s="477"/>
      <c r="QUQ484" s="477"/>
      <c r="QUV484" s="477"/>
      <c r="QUY484" s="477"/>
      <c r="QVD484" s="477"/>
      <c r="QVG484" s="477"/>
      <c r="QVL484" s="477"/>
      <c r="QVO484" s="477"/>
      <c r="QVT484" s="477"/>
      <c r="QVW484" s="477"/>
      <c r="QWB484" s="477"/>
      <c r="QWE484" s="477"/>
      <c r="QWJ484" s="477"/>
      <c r="QWM484" s="477"/>
      <c r="QWR484" s="477"/>
      <c r="QWU484" s="477"/>
      <c r="QWZ484" s="477"/>
      <c r="QXC484" s="477"/>
      <c r="QXH484" s="477"/>
      <c r="QXK484" s="477"/>
      <c r="QXP484" s="477"/>
      <c r="QXS484" s="477"/>
      <c r="QXX484" s="477"/>
      <c r="QYA484" s="477"/>
      <c r="QYF484" s="477"/>
      <c r="QYI484" s="477"/>
      <c r="QYN484" s="477"/>
      <c r="QYQ484" s="477"/>
      <c r="QYV484" s="477"/>
      <c r="QYY484" s="477"/>
      <c r="QZD484" s="477"/>
      <c r="QZG484" s="477"/>
      <c r="QZL484" s="477"/>
      <c r="QZO484" s="477"/>
      <c r="QZT484" s="477"/>
      <c r="QZW484" s="477"/>
      <c r="RAB484" s="477"/>
      <c r="RAE484" s="477"/>
      <c r="RAJ484" s="477"/>
      <c r="RAM484" s="477"/>
      <c r="RAR484" s="477"/>
      <c r="RAU484" s="477"/>
      <c r="RAZ484" s="477"/>
      <c r="RBC484" s="477"/>
      <c r="RBH484" s="477"/>
      <c r="RBK484" s="477"/>
      <c r="RBP484" s="477"/>
      <c r="RBS484" s="477"/>
      <c r="RBX484" s="477"/>
      <c r="RCA484" s="477"/>
      <c r="RCF484" s="477"/>
      <c r="RCI484" s="477"/>
      <c r="RCN484" s="477"/>
      <c r="RCQ484" s="477"/>
      <c r="RCV484" s="477"/>
      <c r="RCY484" s="477"/>
      <c r="RDD484" s="477"/>
      <c r="RDG484" s="477"/>
      <c r="RDL484" s="477"/>
      <c r="RDO484" s="477"/>
      <c r="RDT484" s="477"/>
      <c r="RDW484" s="477"/>
      <c r="REB484" s="477"/>
      <c r="REE484" s="477"/>
      <c r="REJ484" s="477"/>
      <c r="REM484" s="477"/>
      <c r="RER484" s="477"/>
      <c r="REU484" s="477"/>
      <c r="REZ484" s="477"/>
      <c r="RFC484" s="477"/>
      <c r="RFH484" s="477"/>
      <c r="RFK484" s="477"/>
      <c r="RFP484" s="477"/>
      <c r="RFS484" s="477"/>
      <c r="RFX484" s="477"/>
      <c r="RGA484" s="477"/>
      <c r="RGF484" s="477"/>
      <c r="RGI484" s="477"/>
      <c r="RGN484" s="477"/>
      <c r="RGQ484" s="477"/>
      <c r="RGV484" s="477"/>
      <c r="RGY484" s="477"/>
      <c r="RHD484" s="477"/>
      <c r="RHG484" s="477"/>
      <c r="RHL484" s="477"/>
      <c r="RHO484" s="477"/>
      <c r="RHT484" s="477"/>
      <c r="RHW484" s="477"/>
      <c r="RIB484" s="477"/>
      <c r="RIE484" s="477"/>
      <c r="RIJ484" s="477"/>
      <c r="RIM484" s="477"/>
      <c r="RIR484" s="477"/>
      <c r="RIU484" s="477"/>
      <c r="RIZ484" s="477"/>
      <c r="RJC484" s="477"/>
      <c r="RJH484" s="477"/>
      <c r="RJK484" s="477"/>
      <c r="RJP484" s="477"/>
      <c r="RJS484" s="477"/>
      <c r="RJX484" s="477"/>
      <c r="RKA484" s="477"/>
      <c r="RKF484" s="477"/>
      <c r="RKI484" s="477"/>
      <c r="RKN484" s="477"/>
      <c r="RKQ484" s="477"/>
      <c r="RKV484" s="477"/>
      <c r="RKY484" s="477"/>
      <c r="RLD484" s="477"/>
      <c r="RLG484" s="477"/>
      <c r="RLL484" s="477"/>
      <c r="RLO484" s="477"/>
      <c r="RLT484" s="477"/>
      <c r="RLW484" s="477"/>
      <c r="RMB484" s="477"/>
      <c r="RME484" s="477"/>
      <c r="RMJ484" s="477"/>
      <c r="RMM484" s="477"/>
      <c r="RMR484" s="477"/>
      <c r="RMU484" s="477"/>
      <c r="RMZ484" s="477"/>
      <c r="RNC484" s="477"/>
      <c r="RNH484" s="477"/>
      <c r="RNK484" s="477"/>
      <c r="RNP484" s="477"/>
      <c r="RNS484" s="477"/>
      <c r="RNX484" s="477"/>
      <c r="ROA484" s="477"/>
      <c r="ROF484" s="477"/>
      <c r="ROI484" s="477"/>
      <c r="RON484" s="477"/>
      <c r="ROQ484" s="477"/>
      <c r="ROV484" s="477"/>
      <c r="ROY484" s="477"/>
      <c r="RPD484" s="477"/>
      <c r="RPG484" s="477"/>
      <c r="RPL484" s="477"/>
      <c r="RPO484" s="477"/>
      <c r="RPT484" s="477"/>
      <c r="RPW484" s="477"/>
      <c r="RQB484" s="477"/>
      <c r="RQE484" s="477"/>
      <c r="RQJ484" s="477"/>
      <c r="RQM484" s="477"/>
      <c r="RQR484" s="477"/>
      <c r="RQU484" s="477"/>
      <c r="RQZ484" s="477"/>
      <c r="RRC484" s="477"/>
      <c r="RRH484" s="477"/>
      <c r="RRK484" s="477"/>
      <c r="RRP484" s="477"/>
      <c r="RRS484" s="477"/>
      <c r="RRX484" s="477"/>
      <c r="RSA484" s="477"/>
      <c r="RSF484" s="477"/>
      <c r="RSI484" s="477"/>
      <c r="RSN484" s="477"/>
      <c r="RSQ484" s="477"/>
      <c r="RSV484" s="477"/>
      <c r="RSY484" s="477"/>
      <c r="RTD484" s="477"/>
      <c r="RTG484" s="477"/>
      <c r="RTL484" s="477"/>
      <c r="RTO484" s="477"/>
      <c r="RTT484" s="477"/>
      <c r="RTW484" s="477"/>
      <c r="RUB484" s="477"/>
      <c r="RUE484" s="477"/>
      <c r="RUJ484" s="477"/>
      <c r="RUM484" s="477"/>
      <c r="RUR484" s="477"/>
      <c r="RUU484" s="477"/>
      <c r="RUZ484" s="477"/>
      <c r="RVC484" s="477"/>
      <c r="RVH484" s="477"/>
      <c r="RVK484" s="477"/>
      <c r="RVP484" s="477"/>
      <c r="RVS484" s="477"/>
      <c r="RVX484" s="477"/>
      <c r="RWA484" s="477"/>
      <c r="RWF484" s="477"/>
      <c r="RWI484" s="477"/>
      <c r="RWN484" s="477"/>
      <c r="RWQ484" s="477"/>
      <c r="RWV484" s="477"/>
      <c r="RWY484" s="477"/>
      <c r="RXD484" s="477"/>
      <c r="RXG484" s="477"/>
      <c r="RXL484" s="477"/>
      <c r="RXO484" s="477"/>
      <c r="RXT484" s="477"/>
      <c r="RXW484" s="477"/>
      <c r="RYB484" s="477"/>
      <c r="RYE484" s="477"/>
      <c r="RYJ484" s="477"/>
      <c r="RYM484" s="477"/>
      <c r="RYR484" s="477"/>
      <c r="RYU484" s="477"/>
      <c r="RYZ484" s="477"/>
      <c r="RZC484" s="477"/>
      <c r="RZH484" s="477"/>
      <c r="RZK484" s="477"/>
      <c r="RZP484" s="477"/>
      <c r="RZS484" s="477"/>
      <c r="RZX484" s="477"/>
      <c r="SAA484" s="477"/>
      <c r="SAF484" s="477"/>
      <c r="SAI484" s="477"/>
      <c r="SAN484" s="477"/>
      <c r="SAQ484" s="477"/>
      <c r="SAV484" s="477"/>
      <c r="SAY484" s="477"/>
      <c r="SBD484" s="477"/>
      <c r="SBG484" s="477"/>
      <c r="SBL484" s="477"/>
      <c r="SBO484" s="477"/>
      <c r="SBT484" s="477"/>
      <c r="SBW484" s="477"/>
      <c r="SCB484" s="477"/>
      <c r="SCE484" s="477"/>
      <c r="SCJ484" s="477"/>
      <c r="SCM484" s="477"/>
      <c r="SCR484" s="477"/>
      <c r="SCU484" s="477"/>
      <c r="SCZ484" s="477"/>
      <c r="SDC484" s="477"/>
      <c r="SDH484" s="477"/>
      <c r="SDK484" s="477"/>
      <c r="SDP484" s="477"/>
      <c r="SDS484" s="477"/>
      <c r="SDX484" s="477"/>
      <c r="SEA484" s="477"/>
      <c r="SEF484" s="477"/>
      <c r="SEI484" s="477"/>
      <c r="SEN484" s="477"/>
      <c r="SEQ484" s="477"/>
      <c r="SEV484" s="477"/>
      <c r="SEY484" s="477"/>
      <c r="SFD484" s="477"/>
      <c r="SFG484" s="477"/>
      <c r="SFL484" s="477"/>
      <c r="SFO484" s="477"/>
      <c r="SFT484" s="477"/>
      <c r="SFW484" s="477"/>
      <c r="SGB484" s="477"/>
      <c r="SGE484" s="477"/>
      <c r="SGJ484" s="477"/>
      <c r="SGM484" s="477"/>
      <c r="SGR484" s="477"/>
      <c r="SGU484" s="477"/>
      <c r="SGZ484" s="477"/>
      <c r="SHC484" s="477"/>
      <c r="SHH484" s="477"/>
      <c r="SHK484" s="477"/>
      <c r="SHP484" s="477"/>
      <c r="SHS484" s="477"/>
      <c r="SHX484" s="477"/>
      <c r="SIA484" s="477"/>
      <c r="SIF484" s="477"/>
      <c r="SII484" s="477"/>
      <c r="SIN484" s="477"/>
      <c r="SIQ484" s="477"/>
      <c r="SIV484" s="477"/>
      <c r="SIY484" s="477"/>
      <c r="SJD484" s="477"/>
      <c r="SJG484" s="477"/>
      <c r="SJL484" s="477"/>
      <c r="SJO484" s="477"/>
      <c r="SJT484" s="477"/>
      <c r="SJW484" s="477"/>
      <c r="SKB484" s="477"/>
      <c r="SKE484" s="477"/>
      <c r="SKJ484" s="477"/>
      <c r="SKM484" s="477"/>
      <c r="SKR484" s="477"/>
      <c r="SKU484" s="477"/>
      <c r="SKZ484" s="477"/>
      <c r="SLC484" s="477"/>
      <c r="SLH484" s="477"/>
      <c r="SLK484" s="477"/>
      <c r="SLP484" s="477"/>
      <c r="SLS484" s="477"/>
      <c r="SLX484" s="477"/>
      <c r="SMA484" s="477"/>
      <c r="SMF484" s="477"/>
      <c r="SMI484" s="477"/>
      <c r="SMN484" s="477"/>
      <c r="SMQ484" s="477"/>
      <c r="SMV484" s="477"/>
      <c r="SMY484" s="477"/>
      <c r="SND484" s="477"/>
      <c r="SNG484" s="477"/>
      <c r="SNL484" s="477"/>
      <c r="SNO484" s="477"/>
      <c r="SNT484" s="477"/>
      <c r="SNW484" s="477"/>
      <c r="SOB484" s="477"/>
      <c r="SOE484" s="477"/>
      <c r="SOJ484" s="477"/>
      <c r="SOM484" s="477"/>
      <c r="SOR484" s="477"/>
      <c r="SOU484" s="477"/>
      <c r="SOZ484" s="477"/>
      <c r="SPC484" s="477"/>
      <c r="SPH484" s="477"/>
      <c r="SPK484" s="477"/>
      <c r="SPP484" s="477"/>
      <c r="SPS484" s="477"/>
      <c r="SPX484" s="477"/>
      <c r="SQA484" s="477"/>
      <c r="SQF484" s="477"/>
      <c r="SQI484" s="477"/>
      <c r="SQN484" s="477"/>
      <c r="SQQ484" s="477"/>
      <c r="SQV484" s="477"/>
      <c r="SQY484" s="477"/>
      <c r="SRD484" s="477"/>
      <c r="SRG484" s="477"/>
      <c r="SRL484" s="477"/>
      <c r="SRO484" s="477"/>
      <c r="SRT484" s="477"/>
      <c r="SRW484" s="477"/>
      <c r="SSB484" s="477"/>
      <c r="SSE484" s="477"/>
      <c r="SSJ484" s="477"/>
      <c r="SSM484" s="477"/>
      <c r="SSR484" s="477"/>
      <c r="SSU484" s="477"/>
      <c r="SSZ484" s="477"/>
      <c r="STC484" s="477"/>
      <c r="STH484" s="477"/>
      <c r="STK484" s="477"/>
      <c r="STP484" s="477"/>
      <c r="STS484" s="477"/>
      <c r="STX484" s="477"/>
      <c r="SUA484" s="477"/>
      <c r="SUF484" s="477"/>
      <c r="SUI484" s="477"/>
      <c r="SUN484" s="477"/>
      <c r="SUQ484" s="477"/>
      <c r="SUV484" s="477"/>
      <c r="SUY484" s="477"/>
      <c r="SVD484" s="477"/>
      <c r="SVG484" s="477"/>
      <c r="SVL484" s="477"/>
      <c r="SVO484" s="477"/>
      <c r="SVT484" s="477"/>
      <c r="SVW484" s="477"/>
      <c r="SWB484" s="477"/>
      <c r="SWE484" s="477"/>
      <c r="SWJ484" s="477"/>
      <c r="SWM484" s="477"/>
      <c r="SWR484" s="477"/>
      <c r="SWU484" s="477"/>
      <c r="SWZ484" s="477"/>
      <c r="SXC484" s="477"/>
      <c r="SXH484" s="477"/>
      <c r="SXK484" s="477"/>
      <c r="SXP484" s="477"/>
      <c r="SXS484" s="477"/>
      <c r="SXX484" s="477"/>
      <c r="SYA484" s="477"/>
      <c r="SYF484" s="477"/>
      <c r="SYI484" s="477"/>
      <c r="SYN484" s="477"/>
      <c r="SYQ484" s="477"/>
      <c r="SYV484" s="477"/>
      <c r="SYY484" s="477"/>
      <c r="SZD484" s="477"/>
      <c r="SZG484" s="477"/>
      <c r="SZL484" s="477"/>
      <c r="SZO484" s="477"/>
      <c r="SZT484" s="477"/>
      <c r="SZW484" s="477"/>
      <c r="TAB484" s="477"/>
      <c r="TAE484" s="477"/>
      <c r="TAJ484" s="477"/>
      <c r="TAM484" s="477"/>
      <c r="TAR484" s="477"/>
      <c r="TAU484" s="477"/>
      <c r="TAZ484" s="477"/>
      <c r="TBC484" s="477"/>
      <c r="TBH484" s="477"/>
      <c r="TBK484" s="477"/>
      <c r="TBP484" s="477"/>
      <c r="TBS484" s="477"/>
      <c r="TBX484" s="477"/>
      <c r="TCA484" s="477"/>
      <c r="TCF484" s="477"/>
      <c r="TCI484" s="477"/>
      <c r="TCN484" s="477"/>
      <c r="TCQ484" s="477"/>
      <c r="TCV484" s="477"/>
      <c r="TCY484" s="477"/>
      <c r="TDD484" s="477"/>
      <c r="TDG484" s="477"/>
      <c r="TDL484" s="477"/>
      <c r="TDO484" s="477"/>
      <c r="TDT484" s="477"/>
      <c r="TDW484" s="477"/>
      <c r="TEB484" s="477"/>
      <c r="TEE484" s="477"/>
      <c r="TEJ484" s="477"/>
      <c r="TEM484" s="477"/>
      <c r="TER484" s="477"/>
      <c r="TEU484" s="477"/>
      <c r="TEZ484" s="477"/>
      <c r="TFC484" s="477"/>
      <c r="TFH484" s="477"/>
      <c r="TFK484" s="477"/>
      <c r="TFP484" s="477"/>
      <c r="TFS484" s="477"/>
      <c r="TFX484" s="477"/>
      <c r="TGA484" s="477"/>
      <c r="TGF484" s="477"/>
      <c r="TGI484" s="477"/>
      <c r="TGN484" s="477"/>
      <c r="TGQ484" s="477"/>
      <c r="TGV484" s="477"/>
      <c r="TGY484" s="477"/>
      <c r="THD484" s="477"/>
      <c r="THG484" s="477"/>
      <c r="THL484" s="477"/>
      <c r="THO484" s="477"/>
      <c r="THT484" s="477"/>
      <c r="THW484" s="477"/>
      <c r="TIB484" s="477"/>
      <c r="TIE484" s="477"/>
      <c r="TIJ484" s="477"/>
      <c r="TIM484" s="477"/>
      <c r="TIR484" s="477"/>
      <c r="TIU484" s="477"/>
      <c r="TIZ484" s="477"/>
      <c r="TJC484" s="477"/>
      <c r="TJH484" s="477"/>
      <c r="TJK484" s="477"/>
      <c r="TJP484" s="477"/>
      <c r="TJS484" s="477"/>
      <c r="TJX484" s="477"/>
      <c r="TKA484" s="477"/>
      <c r="TKF484" s="477"/>
      <c r="TKI484" s="477"/>
      <c r="TKN484" s="477"/>
      <c r="TKQ484" s="477"/>
      <c r="TKV484" s="477"/>
      <c r="TKY484" s="477"/>
      <c r="TLD484" s="477"/>
      <c r="TLG484" s="477"/>
      <c r="TLL484" s="477"/>
      <c r="TLO484" s="477"/>
      <c r="TLT484" s="477"/>
      <c r="TLW484" s="477"/>
      <c r="TMB484" s="477"/>
      <c r="TME484" s="477"/>
      <c r="TMJ484" s="477"/>
      <c r="TMM484" s="477"/>
      <c r="TMR484" s="477"/>
      <c r="TMU484" s="477"/>
      <c r="TMZ484" s="477"/>
      <c r="TNC484" s="477"/>
      <c r="TNH484" s="477"/>
      <c r="TNK484" s="477"/>
      <c r="TNP484" s="477"/>
      <c r="TNS484" s="477"/>
      <c r="TNX484" s="477"/>
      <c r="TOA484" s="477"/>
      <c r="TOF484" s="477"/>
      <c r="TOI484" s="477"/>
      <c r="TON484" s="477"/>
      <c r="TOQ484" s="477"/>
      <c r="TOV484" s="477"/>
      <c r="TOY484" s="477"/>
      <c r="TPD484" s="477"/>
      <c r="TPG484" s="477"/>
      <c r="TPL484" s="477"/>
      <c r="TPO484" s="477"/>
      <c r="TPT484" s="477"/>
      <c r="TPW484" s="477"/>
      <c r="TQB484" s="477"/>
      <c r="TQE484" s="477"/>
      <c r="TQJ484" s="477"/>
      <c r="TQM484" s="477"/>
      <c r="TQR484" s="477"/>
      <c r="TQU484" s="477"/>
      <c r="TQZ484" s="477"/>
      <c r="TRC484" s="477"/>
      <c r="TRH484" s="477"/>
      <c r="TRK484" s="477"/>
      <c r="TRP484" s="477"/>
      <c r="TRS484" s="477"/>
      <c r="TRX484" s="477"/>
      <c r="TSA484" s="477"/>
      <c r="TSF484" s="477"/>
      <c r="TSI484" s="477"/>
      <c r="TSN484" s="477"/>
      <c r="TSQ484" s="477"/>
      <c r="TSV484" s="477"/>
      <c r="TSY484" s="477"/>
      <c r="TTD484" s="477"/>
      <c r="TTG484" s="477"/>
      <c r="TTL484" s="477"/>
      <c r="TTO484" s="477"/>
      <c r="TTT484" s="477"/>
      <c r="TTW484" s="477"/>
      <c r="TUB484" s="477"/>
      <c r="TUE484" s="477"/>
      <c r="TUJ484" s="477"/>
      <c r="TUM484" s="477"/>
      <c r="TUR484" s="477"/>
      <c r="TUU484" s="477"/>
      <c r="TUZ484" s="477"/>
      <c r="TVC484" s="477"/>
      <c r="TVH484" s="477"/>
      <c r="TVK484" s="477"/>
      <c r="TVP484" s="477"/>
      <c r="TVS484" s="477"/>
      <c r="TVX484" s="477"/>
      <c r="TWA484" s="477"/>
      <c r="TWF484" s="477"/>
      <c r="TWI484" s="477"/>
      <c r="TWN484" s="477"/>
      <c r="TWQ484" s="477"/>
      <c r="TWV484" s="477"/>
      <c r="TWY484" s="477"/>
      <c r="TXD484" s="477"/>
      <c r="TXG484" s="477"/>
      <c r="TXL484" s="477"/>
      <c r="TXO484" s="477"/>
      <c r="TXT484" s="477"/>
      <c r="TXW484" s="477"/>
      <c r="TYB484" s="477"/>
      <c r="TYE484" s="477"/>
      <c r="TYJ484" s="477"/>
      <c r="TYM484" s="477"/>
      <c r="TYR484" s="477"/>
      <c r="TYU484" s="477"/>
      <c r="TYZ484" s="477"/>
      <c r="TZC484" s="477"/>
      <c r="TZH484" s="477"/>
      <c r="TZK484" s="477"/>
      <c r="TZP484" s="477"/>
      <c r="TZS484" s="477"/>
      <c r="TZX484" s="477"/>
      <c r="UAA484" s="477"/>
      <c r="UAF484" s="477"/>
      <c r="UAI484" s="477"/>
      <c r="UAN484" s="477"/>
      <c r="UAQ484" s="477"/>
      <c r="UAV484" s="477"/>
      <c r="UAY484" s="477"/>
      <c r="UBD484" s="477"/>
      <c r="UBG484" s="477"/>
      <c r="UBL484" s="477"/>
      <c r="UBO484" s="477"/>
      <c r="UBT484" s="477"/>
      <c r="UBW484" s="477"/>
      <c r="UCB484" s="477"/>
      <c r="UCE484" s="477"/>
      <c r="UCJ484" s="477"/>
      <c r="UCM484" s="477"/>
      <c r="UCR484" s="477"/>
      <c r="UCU484" s="477"/>
      <c r="UCZ484" s="477"/>
      <c r="UDC484" s="477"/>
      <c r="UDH484" s="477"/>
      <c r="UDK484" s="477"/>
      <c r="UDP484" s="477"/>
      <c r="UDS484" s="477"/>
      <c r="UDX484" s="477"/>
      <c r="UEA484" s="477"/>
      <c r="UEF484" s="477"/>
      <c r="UEI484" s="477"/>
      <c r="UEN484" s="477"/>
      <c r="UEQ484" s="477"/>
      <c r="UEV484" s="477"/>
      <c r="UEY484" s="477"/>
      <c r="UFD484" s="477"/>
      <c r="UFG484" s="477"/>
      <c r="UFL484" s="477"/>
      <c r="UFO484" s="477"/>
      <c r="UFT484" s="477"/>
      <c r="UFW484" s="477"/>
      <c r="UGB484" s="477"/>
      <c r="UGE484" s="477"/>
      <c r="UGJ484" s="477"/>
      <c r="UGM484" s="477"/>
      <c r="UGR484" s="477"/>
      <c r="UGU484" s="477"/>
      <c r="UGZ484" s="477"/>
      <c r="UHC484" s="477"/>
      <c r="UHH484" s="477"/>
      <c r="UHK484" s="477"/>
      <c r="UHP484" s="477"/>
      <c r="UHS484" s="477"/>
      <c r="UHX484" s="477"/>
      <c r="UIA484" s="477"/>
      <c r="UIF484" s="477"/>
      <c r="UII484" s="477"/>
      <c r="UIN484" s="477"/>
      <c r="UIQ484" s="477"/>
      <c r="UIV484" s="477"/>
      <c r="UIY484" s="477"/>
      <c r="UJD484" s="477"/>
      <c r="UJG484" s="477"/>
      <c r="UJL484" s="477"/>
      <c r="UJO484" s="477"/>
      <c r="UJT484" s="477"/>
      <c r="UJW484" s="477"/>
      <c r="UKB484" s="477"/>
      <c r="UKE484" s="477"/>
      <c r="UKJ484" s="477"/>
      <c r="UKM484" s="477"/>
      <c r="UKR484" s="477"/>
      <c r="UKU484" s="477"/>
      <c r="UKZ484" s="477"/>
      <c r="ULC484" s="477"/>
      <c r="ULH484" s="477"/>
      <c r="ULK484" s="477"/>
      <c r="ULP484" s="477"/>
      <c r="ULS484" s="477"/>
      <c r="ULX484" s="477"/>
      <c r="UMA484" s="477"/>
      <c r="UMF484" s="477"/>
      <c r="UMI484" s="477"/>
      <c r="UMN484" s="477"/>
      <c r="UMQ484" s="477"/>
      <c r="UMV484" s="477"/>
      <c r="UMY484" s="477"/>
      <c r="UND484" s="477"/>
      <c r="UNG484" s="477"/>
      <c r="UNL484" s="477"/>
      <c r="UNO484" s="477"/>
      <c r="UNT484" s="477"/>
      <c r="UNW484" s="477"/>
      <c r="UOB484" s="477"/>
      <c r="UOE484" s="477"/>
      <c r="UOJ484" s="477"/>
      <c r="UOM484" s="477"/>
      <c r="UOR484" s="477"/>
      <c r="UOU484" s="477"/>
      <c r="UOZ484" s="477"/>
      <c r="UPC484" s="477"/>
      <c r="UPH484" s="477"/>
      <c r="UPK484" s="477"/>
      <c r="UPP484" s="477"/>
      <c r="UPS484" s="477"/>
      <c r="UPX484" s="477"/>
      <c r="UQA484" s="477"/>
      <c r="UQF484" s="477"/>
      <c r="UQI484" s="477"/>
      <c r="UQN484" s="477"/>
      <c r="UQQ484" s="477"/>
      <c r="UQV484" s="477"/>
      <c r="UQY484" s="477"/>
      <c r="URD484" s="477"/>
      <c r="URG484" s="477"/>
      <c r="URL484" s="477"/>
      <c r="URO484" s="477"/>
      <c r="URT484" s="477"/>
      <c r="URW484" s="477"/>
      <c r="USB484" s="477"/>
      <c r="USE484" s="477"/>
      <c r="USJ484" s="477"/>
      <c r="USM484" s="477"/>
      <c r="USR484" s="477"/>
      <c r="USU484" s="477"/>
      <c r="USZ484" s="477"/>
      <c r="UTC484" s="477"/>
      <c r="UTH484" s="477"/>
      <c r="UTK484" s="477"/>
      <c r="UTP484" s="477"/>
      <c r="UTS484" s="477"/>
      <c r="UTX484" s="477"/>
      <c r="UUA484" s="477"/>
      <c r="UUF484" s="477"/>
      <c r="UUI484" s="477"/>
      <c r="UUN484" s="477"/>
      <c r="UUQ484" s="477"/>
      <c r="UUV484" s="477"/>
      <c r="UUY484" s="477"/>
      <c r="UVD484" s="477"/>
      <c r="UVG484" s="477"/>
      <c r="UVL484" s="477"/>
      <c r="UVO484" s="477"/>
      <c r="UVT484" s="477"/>
      <c r="UVW484" s="477"/>
      <c r="UWB484" s="477"/>
      <c r="UWE484" s="477"/>
      <c r="UWJ484" s="477"/>
      <c r="UWM484" s="477"/>
      <c r="UWR484" s="477"/>
      <c r="UWU484" s="477"/>
      <c r="UWZ484" s="477"/>
      <c r="UXC484" s="477"/>
      <c r="UXH484" s="477"/>
      <c r="UXK484" s="477"/>
      <c r="UXP484" s="477"/>
      <c r="UXS484" s="477"/>
      <c r="UXX484" s="477"/>
      <c r="UYA484" s="477"/>
      <c r="UYF484" s="477"/>
      <c r="UYI484" s="477"/>
      <c r="UYN484" s="477"/>
      <c r="UYQ484" s="477"/>
      <c r="UYV484" s="477"/>
      <c r="UYY484" s="477"/>
      <c r="UZD484" s="477"/>
      <c r="UZG484" s="477"/>
      <c r="UZL484" s="477"/>
      <c r="UZO484" s="477"/>
      <c r="UZT484" s="477"/>
      <c r="UZW484" s="477"/>
      <c r="VAB484" s="477"/>
      <c r="VAE484" s="477"/>
      <c r="VAJ484" s="477"/>
      <c r="VAM484" s="477"/>
      <c r="VAR484" s="477"/>
      <c r="VAU484" s="477"/>
      <c r="VAZ484" s="477"/>
      <c r="VBC484" s="477"/>
      <c r="VBH484" s="477"/>
      <c r="VBK484" s="477"/>
      <c r="VBP484" s="477"/>
      <c r="VBS484" s="477"/>
      <c r="VBX484" s="477"/>
      <c r="VCA484" s="477"/>
      <c r="VCF484" s="477"/>
      <c r="VCI484" s="477"/>
      <c r="VCN484" s="477"/>
      <c r="VCQ484" s="477"/>
      <c r="VCV484" s="477"/>
      <c r="VCY484" s="477"/>
      <c r="VDD484" s="477"/>
      <c r="VDG484" s="477"/>
      <c r="VDL484" s="477"/>
      <c r="VDO484" s="477"/>
      <c r="VDT484" s="477"/>
      <c r="VDW484" s="477"/>
      <c r="VEB484" s="477"/>
      <c r="VEE484" s="477"/>
      <c r="VEJ484" s="477"/>
      <c r="VEM484" s="477"/>
      <c r="VER484" s="477"/>
      <c r="VEU484" s="477"/>
      <c r="VEZ484" s="477"/>
      <c r="VFC484" s="477"/>
      <c r="VFH484" s="477"/>
      <c r="VFK484" s="477"/>
      <c r="VFP484" s="477"/>
      <c r="VFS484" s="477"/>
      <c r="VFX484" s="477"/>
      <c r="VGA484" s="477"/>
      <c r="VGF484" s="477"/>
      <c r="VGI484" s="477"/>
      <c r="VGN484" s="477"/>
      <c r="VGQ484" s="477"/>
      <c r="VGV484" s="477"/>
      <c r="VGY484" s="477"/>
      <c r="VHD484" s="477"/>
      <c r="VHG484" s="477"/>
      <c r="VHL484" s="477"/>
      <c r="VHO484" s="477"/>
      <c r="VHT484" s="477"/>
      <c r="VHW484" s="477"/>
      <c r="VIB484" s="477"/>
      <c r="VIE484" s="477"/>
      <c r="VIJ484" s="477"/>
      <c r="VIM484" s="477"/>
      <c r="VIR484" s="477"/>
      <c r="VIU484" s="477"/>
      <c r="VIZ484" s="477"/>
      <c r="VJC484" s="477"/>
      <c r="VJH484" s="477"/>
      <c r="VJK484" s="477"/>
      <c r="VJP484" s="477"/>
      <c r="VJS484" s="477"/>
      <c r="VJX484" s="477"/>
      <c r="VKA484" s="477"/>
      <c r="VKF484" s="477"/>
      <c r="VKI484" s="477"/>
      <c r="VKN484" s="477"/>
      <c r="VKQ484" s="477"/>
      <c r="VKV484" s="477"/>
      <c r="VKY484" s="477"/>
      <c r="VLD484" s="477"/>
      <c r="VLG484" s="477"/>
      <c r="VLL484" s="477"/>
      <c r="VLO484" s="477"/>
      <c r="VLT484" s="477"/>
      <c r="VLW484" s="477"/>
      <c r="VMB484" s="477"/>
      <c r="VME484" s="477"/>
      <c r="VMJ484" s="477"/>
      <c r="VMM484" s="477"/>
      <c r="VMR484" s="477"/>
      <c r="VMU484" s="477"/>
      <c r="VMZ484" s="477"/>
      <c r="VNC484" s="477"/>
      <c r="VNH484" s="477"/>
      <c r="VNK484" s="477"/>
      <c r="VNP484" s="477"/>
      <c r="VNS484" s="477"/>
      <c r="VNX484" s="477"/>
      <c r="VOA484" s="477"/>
      <c r="VOF484" s="477"/>
      <c r="VOI484" s="477"/>
      <c r="VON484" s="477"/>
      <c r="VOQ484" s="477"/>
      <c r="VOV484" s="477"/>
      <c r="VOY484" s="477"/>
      <c r="VPD484" s="477"/>
      <c r="VPG484" s="477"/>
      <c r="VPL484" s="477"/>
      <c r="VPO484" s="477"/>
      <c r="VPT484" s="477"/>
      <c r="VPW484" s="477"/>
      <c r="VQB484" s="477"/>
      <c r="VQE484" s="477"/>
      <c r="VQJ484" s="477"/>
      <c r="VQM484" s="477"/>
      <c r="VQR484" s="477"/>
      <c r="VQU484" s="477"/>
      <c r="VQZ484" s="477"/>
      <c r="VRC484" s="477"/>
      <c r="VRH484" s="477"/>
      <c r="VRK484" s="477"/>
      <c r="VRP484" s="477"/>
      <c r="VRS484" s="477"/>
      <c r="VRX484" s="477"/>
      <c r="VSA484" s="477"/>
      <c r="VSF484" s="477"/>
      <c r="VSI484" s="477"/>
      <c r="VSN484" s="477"/>
      <c r="VSQ484" s="477"/>
      <c r="VSV484" s="477"/>
      <c r="VSY484" s="477"/>
      <c r="VTD484" s="477"/>
      <c r="VTG484" s="477"/>
      <c r="VTL484" s="477"/>
      <c r="VTO484" s="477"/>
      <c r="VTT484" s="477"/>
      <c r="VTW484" s="477"/>
      <c r="VUB484" s="477"/>
      <c r="VUE484" s="477"/>
      <c r="VUJ484" s="477"/>
      <c r="VUM484" s="477"/>
      <c r="VUR484" s="477"/>
      <c r="VUU484" s="477"/>
      <c r="VUZ484" s="477"/>
      <c r="VVC484" s="477"/>
      <c r="VVH484" s="477"/>
      <c r="VVK484" s="477"/>
      <c r="VVP484" s="477"/>
      <c r="VVS484" s="477"/>
      <c r="VVX484" s="477"/>
      <c r="VWA484" s="477"/>
      <c r="VWF484" s="477"/>
      <c r="VWI484" s="477"/>
      <c r="VWN484" s="477"/>
      <c r="VWQ484" s="477"/>
      <c r="VWV484" s="477"/>
      <c r="VWY484" s="477"/>
      <c r="VXD484" s="477"/>
      <c r="VXG484" s="477"/>
      <c r="VXL484" s="477"/>
      <c r="VXO484" s="477"/>
      <c r="VXT484" s="477"/>
      <c r="VXW484" s="477"/>
      <c r="VYB484" s="477"/>
      <c r="VYE484" s="477"/>
      <c r="VYJ484" s="477"/>
      <c r="VYM484" s="477"/>
      <c r="VYR484" s="477"/>
      <c r="VYU484" s="477"/>
      <c r="VYZ484" s="477"/>
      <c r="VZC484" s="477"/>
      <c r="VZH484" s="477"/>
      <c r="VZK484" s="477"/>
      <c r="VZP484" s="477"/>
      <c r="VZS484" s="477"/>
      <c r="VZX484" s="477"/>
      <c r="WAA484" s="477"/>
      <c r="WAF484" s="477"/>
      <c r="WAI484" s="477"/>
      <c r="WAN484" s="477"/>
      <c r="WAQ484" s="477"/>
      <c r="WAV484" s="477"/>
      <c r="WAY484" s="477"/>
      <c r="WBD484" s="477"/>
      <c r="WBG484" s="477"/>
      <c r="WBL484" s="477"/>
      <c r="WBO484" s="477"/>
      <c r="WBT484" s="477"/>
      <c r="WBW484" s="477"/>
      <c r="WCB484" s="477"/>
      <c r="WCE484" s="477"/>
      <c r="WCJ484" s="477"/>
      <c r="WCM484" s="477"/>
      <c r="WCR484" s="477"/>
      <c r="WCU484" s="477"/>
      <c r="WCZ484" s="477"/>
      <c r="WDC484" s="477"/>
      <c r="WDH484" s="477"/>
      <c r="WDK484" s="477"/>
      <c r="WDP484" s="477"/>
      <c r="WDS484" s="477"/>
      <c r="WDX484" s="477"/>
      <c r="WEA484" s="477"/>
      <c r="WEF484" s="477"/>
      <c r="WEI484" s="477"/>
      <c r="WEN484" s="477"/>
      <c r="WEQ484" s="477"/>
      <c r="WEV484" s="477"/>
      <c r="WEY484" s="477"/>
      <c r="WFD484" s="477"/>
      <c r="WFG484" s="477"/>
      <c r="WFL484" s="477"/>
      <c r="WFO484" s="477"/>
      <c r="WFT484" s="477"/>
      <c r="WFW484" s="477"/>
      <c r="WGB484" s="477"/>
      <c r="WGE484" s="477"/>
      <c r="WGJ484" s="477"/>
      <c r="WGM484" s="477"/>
      <c r="WGR484" s="477"/>
      <c r="WGU484" s="477"/>
      <c r="WGZ484" s="477"/>
      <c r="WHC484" s="477"/>
      <c r="WHH484" s="477"/>
      <c r="WHK484" s="477"/>
      <c r="WHP484" s="477"/>
      <c r="WHS484" s="477"/>
      <c r="WHX484" s="477"/>
      <c r="WIA484" s="477"/>
      <c r="WIF484" s="477"/>
      <c r="WII484" s="477"/>
      <c r="WIN484" s="477"/>
      <c r="WIQ484" s="477"/>
      <c r="WIV484" s="477"/>
      <c r="WIY484" s="477"/>
      <c r="WJD484" s="477"/>
      <c r="WJG484" s="477"/>
      <c r="WJL484" s="477"/>
      <c r="WJO484" s="477"/>
      <c r="WJT484" s="477"/>
      <c r="WJW484" s="477"/>
      <c r="WKB484" s="477"/>
      <c r="WKE484" s="477"/>
      <c r="WKJ484" s="477"/>
      <c r="WKM484" s="477"/>
      <c r="WKR484" s="477"/>
      <c r="WKU484" s="477"/>
      <c r="WKZ484" s="477"/>
      <c r="WLC484" s="477"/>
      <c r="WLH484" s="477"/>
      <c r="WLK484" s="477"/>
      <c r="WLP484" s="477"/>
      <c r="WLS484" s="477"/>
      <c r="WLX484" s="477"/>
      <c r="WMA484" s="477"/>
      <c r="WMF484" s="477"/>
      <c r="WMI484" s="477"/>
      <c r="WMN484" s="477"/>
      <c r="WMQ484" s="477"/>
      <c r="WMV484" s="477"/>
      <c r="WMY484" s="477"/>
      <c r="WND484" s="477"/>
      <c r="WNG484" s="477"/>
      <c r="WNL484" s="477"/>
      <c r="WNO484" s="477"/>
      <c r="WNT484" s="477"/>
      <c r="WNW484" s="477"/>
      <c r="WOB484" s="477"/>
      <c r="WOE484" s="477"/>
      <c r="WOJ484" s="477"/>
      <c r="WOM484" s="477"/>
      <c r="WOR484" s="477"/>
      <c r="WOU484" s="477"/>
      <c r="WOZ484" s="477"/>
      <c r="WPC484" s="477"/>
      <c r="WPH484" s="477"/>
      <c r="WPK484" s="477"/>
      <c r="WPP484" s="477"/>
      <c r="WPS484" s="477"/>
      <c r="WPX484" s="477"/>
      <c r="WQA484" s="477"/>
      <c r="WQF484" s="477"/>
      <c r="WQI484" s="477"/>
      <c r="WQN484" s="477"/>
      <c r="WQQ484" s="477"/>
      <c r="WQV484" s="477"/>
      <c r="WQY484" s="477"/>
      <c r="WRD484" s="477"/>
      <c r="WRG484" s="477"/>
      <c r="WRL484" s="477"/>
      <c r="WRO484" s="477"/>
      <c r="WRT484" s="477"/>
      <c r="WRW484" s="477"/>
      <c r="WSB484" s="477"/>
      <c r="WSE484" s="477"/>
      <c r="WSJ484" s="477"/>
      <c r="WSM484" s="477"/>
      <c r="WSR484" s="477"/>
      <c r="WSU484" s="477"/>
      <c r="WSZ484" s="477"/>
      <c r="WTC484" s="477"/>
      <c r="WTH484" s="477"/>
      <c r="WTK484" s="477"/>
      <c r="WTP484" s="477"/>
      <c r="WTS484" s="477"/>
      <c r="WTX484" s="477"/>
      <c r="WUA484" s="477"/>
      <c r="WUF484" s="477"/>
      <c r="WUI484" s="477"/>
      <c r="WUN484" s="477"/>
      <c r="WUQ484" s="477"/>
      <c r="WUV484" s="477"/>
      <c r="WUY484" s="477"/>
      <c r="WVD484" s="477"/>
      <c r="WVG484" s="477"/>
      <c r="WVL484" s="477"/>
      <c r="WVO484" s="477"/>
      <c r="WVT484" s="477"/>
      <c r="WVW484" s="477"/>
      <c r="WWB484" s="477"/>
      <c r="WWE484" s="477"/>
      <c r="WWJ484" s="477"/>
      <c r="WWM484" s="477"/>
      <c r="WWR484" s="477"/>
      <c r="WWU484" s="477"/>
      <c r="WWZ484" s="477"/>
      <c r="WXC484" s="477"/>
      <c r="WXH484" s="477"/>
      <c r="WXK484" s="477"/>
      <c r="WXP484" s="477"/>
      <c r="WXS484" s="477"/>
      <c r="WXX484" s="477"/>
      <c r="WYA484" s="477"/>
      <c r="WYF484" s="477"/>
      <c r="WYI484" s="477"/>
      <c r="WYN484" s="477"/>
      <c r="WYQ484" s="477"/>
      <c r="WYV484" s="477"/>
      <c r="WYY484" s="477"/>
      <c r="WZD484" s="477"/>
      <c r="WZG484" s="477"/>
      <c r="WZL484" s="477"/>
      <c r="WZO484" s="477"/>
      <c r="WZT484" s="477"/>
      <c r="WZW484" s="477"/>
      <c r="XAB484" s="477"/>
      <c r="XAE484" s="477"/>
      <c r="XAJ484" s="477"/>
      <c r="XAM484" s="477"/>
      <c r="XAR484" s="477"/>
      <c r="XAU484" s="477"/>
      <c r="XAZ484" s="477"/>
      <c r="XBC484" s="477"/>
      <c r="XBH484" s="477"/>
      <c r="XBK484" s="477"/>
      <c r="XBP484" s="477"/>
      <c r="XBS484" s="477"/>
      <c r="XBX484" s="477"/>
      <c r="XCA484" s="477"/>
      <c r="XCF484" s="477"/>
      <c r="XCI484" s="477"/>
      <c r="XCN484" s="477"/>
      <c r="XCQ484" s="477"/>
      <c r="XCV484" s="477"/>
      <c r="XCY484" s="477"/>
      <c r="XDD484" s="477"/>
      <c r="XDG484" s="477"/>
      <c r="XDL484" s="477"/>
      <c r="XDO484" s="477"/>
      <c r="XDT484" s="477"/>
      <c r="XDW484" s="477"/>
      <c r="XEB484" s="477"/>
      <c r="XEE484" s="477"/>
      <c r="XEJ484" s="477"/>
      <c r="XEM484" s="477"/>
      <c r="XER484" s="477"/>
      <c r="XEU484" s="477"/>
      <c r="XEZ484" s="477"/>
      <c r="XFC484" s="477"/>
    </row>
    <row r="485" spans="1:1023 1028:2047 2052:3071 3076:4095 4100:5119 5124:6143 6148:7167 7172:8191 8196:9215 9220:10239 10244:11263 11268:12287 12292:13311 13316:14335 14340:15359 15364:16383" ht="33.75" customHeight="1" x14ac:dyDescent="0.25">
      <c r="A485" s="158" t="str">
        <f>+'PAI 2025 GPS rempl2)'!A504</f>
        <v>30.6.1</v>
      </c>
      <c r="B485" s="60" t="str">
        <f>VLOOKUP(A485,'Dimensión 2 - Direccionamiento'!$B$9:$B$31,1,0)</f>
        <v>30.6.1</v>
      </c>
      <c r="C485" s="158" t="s">
        <v>1087</v>
      </c>
      <c r="D485" s="158">
        <v>3</v>
      </c>
      <c r="E485" s="158" t="s">
        <v>489</v>
      </c>
      <c r="F485" s="158" t="s">
        <v>1134</v>
      </c>
      <c r="G485" s="158" t="s">
        <v>19</v>
      </c>
      <c r="H485" s="158" t="s">
        <v>1795</v>
      </c>
      <c r="I485" s="158" t="s">
        <v>1795</v>
      </c>
      <c r="J485" s="158" t="s">
        <v>1795</v>
      </c>
      <c r="K485" s="158" t="s">
        <v>19</v>
      </c>
      <c r="L485" s="158" t="s">
        <v>19</v>
      </c>
      <c r="M485" s="158" t="s">
        <v>19</v>
      </c>
      <c r="N485" s="158" t="s">
        <v>1132</v>
      </c>
      <c r="O485" s="158" t="s">
        <v>19</v>
      </c>
      <c r="P485" s="158" t="s">
        <v>59</v>
      </c>
      <c r="Q485" s="158">
        <v>20</v>
      </c>
      <c r="R485" s="158">
        <v>1</v>
      </c>
      <c r="S485" s="158" t="s">
        <v>487</v>
      </c>
      <c r="T485" s="158" t="s">
        <v>1128</v>
      </c>
      <c r="U485" s="165">
        <v>45672</v>
      </c>
      <c r="V485" s="165">
        <v>45703</v>
      </c>
      <c r="W485" s="158" t="s">
        <v>1133</v>
      </c>
      <c r="X485" s="359">
        <v>4</v>
      </c>
      <c r="Y485" s="158">
        <v>100</v>
      </c>
      <c r="Z485" s="158" t="s">
        <v>2663</v>
      </c>
      <c r="AA485" s="165">
        <v>45686</v>
      </c>
      <c r="AB485" s="158">
        <v>100</v>
      </c>
      <c r="AC485" s="158" t="s">
        <v>2276</v>
      </c>
      <c r="AD485" s="165">
        <v>45686</v>
      </c>
      <c r="AE485" s="158">
        <v>100</v>
      </c>
      <c r="AF485" s="158">
        <v>4</v>
      </c>
    </row>
    <row r="486" spans="1:1023 1028:2047 2052:3071 3076:4095 4100:5119 5124:6143 6148:7167 7172:8191 8196:9215 9220:10239 10244:11263 11268:12287 12292:13311 13316:14335 14340:15359 15364:16383" ht="33.75" customHeight="1" x14ac:dyDescent="0.25">
      <c r="A486" s="158" t="str">
        <f>+'PAI 2025 GPS rempl2)'!A505</f>
        <v>30.6.2</v>
      </c>
      <c r="B486" s="60" t="str">
        <f>VLOOKUP(A486,'Dimensión 2 - Direccionamiento'!$B$9:$B$31,1,0)</f>
        <v>30.6.2</v>
      </c>
      <c r="C486" s="158" t="s">
        <v>1087</v>
      </c>
      <c r="D486" s="158">
        <v>3</v>
      </c>
      <c r="E486" s="158" t="s">
        <v>489</v>
      </c>
      <c r="F486" s="158" t="s">
        <v>1135</v>
      </c>
      <c r="G486" s="158" t="s">
        <v>19</v>
      </c>
      <c r="H486" s="158" t="s">
        <v>1795</v>
      </c>
      <c r="I486" s="158" t="s">
        <v>1795</v>
      </c>
      <c r="J486" s="158" t="s">
        <v>1795</v>
      </c>
      <c r="K486" s="158" t="s">
        <v>19</v>
      </c>
      <c r="L486" s="158" t="s">
        <v>19</v>
      </c>
      <c r="M486" s="158" t="s">
        <v>19</v>
      </c>
      <c r="N486" s="158" t="s">
        <v>1132</v>
      </c>
      <c r="O486" s="158" t="s">
        <v>19</v>
      </c>
      <c r="P486" s="158" t="s">
        <v>60</v>
      </c>
      <c r="Q486" s="158">
        <v>80</v>
      </c>
      <c r="R486" s="158">
        <v>100</v>
      </c>
      <c r="S486" s="158" t="s">
        <v>515</v>
      </c>
      <c r="T486" s="158" t="s">
        <v>1130</v>
      </c>
      <c r="U486" s="165">
        <v>45688</v>
      </c>
      <c r="V486" s="165">
        <v>46013</v>
      </c>
      <c r="W486" s="158" t="s">
        <v>1133</v>
      </c>
      <c r="X486" s="359">
        <v>16</v>
      </c>
      <c r="Y486" s="158">
        <v>32</v>
      </c>
      <c r="Z486" s="158" t="s">
        <v>2781</v>
      </c>
      <c r="AA486" s="165"/>
      <c r="AB486" s="158">
        <v>32</v>
      </c>
      <c r="AC486" s="158" t="s">
        <v>2664</v>
      </c>
      <c r="AD486" s="165"/>
      <c r="AE486" s="158"/>
      <c r="AF486" s="158">
        <v>5.12</v>
      </c>
    </row>
    <row r="487" spans="1:1023 1028:2047 2052:3071 3076:4095 4100:5119 5124:6143 6148:7167 7172:8191 8196:9215 9220:10239 10244:11263 11268:12287 12292:13311 13316:14335 14340:15359 15364:16383" ht="26.25" customHeight="1" x14ac:dyDescent="0.25">
      <c r="AE487" s="376"/>
    </row>
    <row r="488" spans="1:1023 1028:2047 2052:3071 3076:4095 4100:5119 5124:6143 6148:7167 7172:8191 8196:9215 9220:10239 10244:11263 11268:12287 12292:13311 13316:14335 14340:15359 15364:16383" ht="26.25" customHeight="1" x14ac:dyDescent="0.25">
      <c r="AF488" s="377"/>
    </row>
    <row r="489" spans="1:1023 1028:2047 2052:3071 3076:4095 4100:5119 5124:6143 6148:7167 7172:8191 8196:9215 9220:10239 10244:11263 11268:12287 12292:13311 13316:14335 14340:15359 15364:16383" ht="26.25" customHeight="1" x14ac:dyDescent="0.25">
      <c r="AD489" s="369"/>
    </row>
    <row r="490" spans="1:1023 1028:2047 2052:3071 3076:4095 4100:5119 5124:6143 6148:7167 7172:8191 8196:9215 9220:10239 10244:11263 11268:12287 12292:13311 13316:14335 14340:15359 15364:16383" ht="29.25" customHeight="1" x14ac:dyDescent="0.25"/>
    <row r="491" spans="1:1023 1028:2047 2052:3071 3076:4095 4100:5119 5124:6143 6148:7167 7172:8191 8196:9215 9220:10239 10244:11263 11268:12287 12292:13311 13316:14335 14340:15359 15364:16383" ht="29.25" customHeight="1" x14ac:dyDescent="0.25"/>
  </sheetData>
  <autoFilter ref="A5:XFC5" xr:uid="{42FF16A9-EC1A-4B95-B996-96DF87FDE5DF}"/>
  <mergeCells count="2">
    <mergeCell ref="Y4:AA4"/>
    <mergeCell ref="AB4:AF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8E95-5594-41BC-A67E-3C56B752E9D8}">
  <dimension ref="A1:S120"/>
  <sheetViews>
    <sheetView showGridLines="0" topLeftCell="A64" zoomScaleNormal="100" workbookViewId="0">
      <selection activeCell="K73" sqref="K73:L118"/>
    </sheetView>
  </sheetViews>
  <sheetFormatPr baseColWidth="10" defaultColWidth="11.5703125" defaultRowHeight="12.75" x14ac:dyDescent="0.2"/>
  <cols>
    <col min="1" max="1" width="3.5703125" style="380" customWidth="1" collapsed="1"/>
    <col min="2" max="5" width="11.5703125" style="380"/>
    <col min="6" max="6" width="16.7109375" style="380" customWidth="1" collapsed="1"/>
    <col min="7" max="11" width="11.5703125" style="380"/>
    <col min="12" max="12" width="12.5703125" style="380" customWidth="1"/>
    <col min="13" max="13" width="25" style="380" customWidth="1"/>
    <col min="14" max="14" width="8.42578125" style="380" customWidth="1"/>
    <col min="15" max="16384" width="11.5703125" style="380"/>
  </cols>
  <sheetData>
    <row r="1" spans="1:19" ht="13.5" thickBot="1" x14ac:dyDescent="0.25">
      <c r="A1" s="378"/>
      <c r="B1" s="378"/>
      <c r="C1" s="379"/>
      <c r="D1" s="378"/>
      <c r="E1" s="378"/>
      <c r="F1" s="378"/>
      <c r="G1" s="378"/>
      <c r="H1" s="378"/>
      <c r="I1" s="378"/>
      <c r="J1" s="378"/>
      <c r="K1" s="378"/>
      <c r="L1" s="378"/>
      <c r="M1" s="378"/>
      <c r="N1" s="378"/>
    </row>
    <row r="2" spans="1:19" ht="13.5" thickBot="1" x14ac:dyDescent="0.25">
      <c r="A2" s="381"/>
      <c r="B2" s="382"/>
      <c r="C2" s="383"/>
      <c r="D2" s="382"/>
      <c r="E2" s="382"/>
      <c r="F2" s="382"/>
      <c r="G2" s="382"/>
      <c r="H2" s="382"/>
      <c r="I2" s="382"/>
      <c r="J2" s="382"/>
      <c r="K2" s="382"/>
      <c r="L2" s="382"/>
      <c r="M2" s="382"/>
      <c r="N2" s="384"/>
    </row>
    <row r="3" spans="1:19" ht="29.85" customHeight="1" x14ac:dyDescent="0.2">
      <c r="A3" s="385"/>
      <c r="B3" s="562" t="s">
        <v>2671</v>
      </c>
      <c r="C3" s="563"/>
      <c r="D3" s="563"/>
      <c r="E3" s="563"/>
      <c r="F3" s="563"/>
      <c r="G3" s="563"/>
      <c r="H3" s="563"/>
      <c r="I3" s="563"/>
      <c r="J3" s="563"/>
      <c r="K3" s="563"/>
      <c r="L3" s="563"/>
      <c r="M3" s="564"/>
      <c r="N3" s="386"/>
    </row>
    <row r="4" spans="1:19" ht="19.5" thickBot="1" x14ac:dyDescent="0.25">
      <c r="A4" s="385"/>
      <c r="B4" s="387"/>
      <c r="C4" s="388"/>
      <c r="D4" s="388"/>
      <c r="E4" s="388"/>
      <c r="F4" s="389"/>
      <c r="G4" s="565"/>
      <c r="H4" s="565"/>
      <c r="I4" s="565"/>
      <c r="J4" s="565"/>
      <c r="K4" s="565"/>
      <c r="L4" s="565"/>
      <c r="M4" s="390"/>
      <c r="N4" s="386"/>
    </row>
    <row r="5" spans="1:19" x14ac:dyDescent="0.2">
      <c r="A5" s="385"/>
      <c r="B5" s="415"/>
      <c r="C5" s="416"/>
      <c r="D5" s="415"/>
      <c r="E5" s="415"/>
      <c r="F5" s="415"/>
      <c r="G5" s="415"/>
      <c r="H5" s="415"/>
      <c r="I5" s="415"/>
      <c r="J5" s="415"/>
      <c r="K5" s="415"/>
      <c r="L5" s="415"/>
      <c r="M5" s="415"/>
      <c r="N5" s="386"/>
    </row>
    <row r="6" spans="1:19" ht="27" customHeight="1" x14ac:dyDescent="0.25">
      <c r="A6" s="391"/>
      <c r="B6" s="417"/>
      <c r="C6" s="418"/>
      <c r="D6" s="419" t="s">
        <v>2672</v>
      </c>
      <c r="E6" s="420"/>
      <c r="F6" s="420"/>
      <c r="G6" s="421"/>
      <c r="H6" s="421"/>
      <c r="I6" s="422"/>
      <c r="J6" s="417"/>
      <c r="K6" s="417"/>
      <c r="L6" s="417"/>
      <c r="M6" s="417"/>
      <c r="N6" s="392"/>
    </row>
    <row r="7" spans="1:19" ht="27" customHeight="1" x14ac:dyDescent="0.25">
      <c r="A7" s="391"/>
      <c r="B7" s="417"/>
      <c r="C7" s="418"/>
      <c r="D7" s="423" t="s">
        <v>2673</v>
      </c>
      <c r="E7" s="424"/>
      <c r="F7" s="424"/>
      <c r="G7" s="425"/>
      <c r="H7" s="425"/>
      <c r="I7" s="426"/>
      <c r="J7" s="417"/>
      <c r="K7" s="417"/>
      <c r="L7" s="417"/>
      <c r="M7" s="417"/>
      <c r="N7" s="392"/>
    </row>
    <row r="8" spans="1:19" ht="27" customHeight="1" x14ac:dyDescent="0.25">
      <c r="A8" s="391"/>
      <c r="B8" s="417"/>
      <c r="C8" s="418"/>
      <c r="D8" s="427" t="s">
        <v>2674</v>
      </c>
      <c r="E8" s="424"/>
      <c r="F8" s="424"/>
      <c r="G8" s="417"/>
      <c r="H8" s="417"/>
      <c r="I8" s="428"/>
      <c r="J8" s="417"/>
      <c r="K8" s="417"/>
      <c r="L8" s="417"/>
      <c r="M8" s="417"/>
      <c r="N8" s="392"/>
    </row>
    <row r="9" spans="1:19" x14ac:dyDescent="0.2">
      <c r="A9" s="385"/>
      <c r="B9" s="415"/>
      <c r="C9" s="416"/>
      <c r="D9" s="424"/>
      <c r="E9" s="424"/>
      <c r="F9" s="424"/>
      <c r="G9" s="415"/>
      <c r="H9" s="415"/>
      <c r="I9" s="415"/>
      <c r="J9" s="415"/>
      <c r="K9" s="415"/>
      <c r="L9" s="415"/>
      <c r="M9" s="415"/>
      <c r="N9" s="386"/>
    </row>
    <row r="10" spans="1:19" ht="13.5" thickBot="1" x14ac:dyDescent="0.25">
      <c r="A10" s="385"/>
      <c r="B10" s="415"/>
      <c r="C10" s="416"/>
      <c r="D10" s="415"/>
      <c r="E10" s="415"/>
      <c r="F10" s="415"/>
      <c r="G10" s="415"/>
      <c r="H10" s="415"/>
      <c r="I10" s="415"/>
      <c r="J10" s="415"/>
      <c r="K10" s="415"/>
      <c r="L10" s="415"/>
      <c r="M10" s="415"/>
      <c r="N10" s="386"/>
    </row>
    <row r="11" spans="1:19" ht="16.5" thickBot="1" x14ac:dyDescent="0.3">
      <c r="A11" s="385"/>
      <c r="B11" s="393" t="s">
        <v>2675</v>
      </c>
      <c r="C11" s="393"/>
      <c r="D11" s="393"/>
      <c r="E11" s="393"/>
      <c r="F11" s="393"/>
      <c r="G11" s="393"/>
      <c r="H11" s="393"/>
      <c r="I11" s="393"/>
      <c r="J11" s="393"/>
      <c r="K11" s="393"/>
      <c r="L11" s="393"/>
      <c r="M11" s="393"/>
      <c r="N11" s="386"/>
    </row>
    <row r="12" spans="1:19" ht="5.25" customHeight="1" thickBot="1" x14ac:dyDescent="0.45">
      <c r="A12" s="385"/>
      <c r="B12" s="429"/>
      <c r="C12" s="429"/>
      <c r="D12" s="429"/>
      <c r="E12" s="429"/>
      <c r="F12" s="429"/>
      <c r="G12" s="429"/>
      <c r="H12" s="429"/>
      <c r="I12" s="429"/>
      <c r="J12" s="429"/>
      <c r="K12" s="429"/>
      <c r="L12" s="429"/>
      <c r="M12" s="429"/>
      <c r="N12" s="386"/>
    </row>
    <row r="13" spans="1:19" ht="15.6" customHeight="1" thickBot="1" x14ac:dyDescent="0.3">
      <c r="A13" s="385"/>
      <c r="B13" s="394" t="s">
        <v>2676</v>
      </c>
      <c r="C13" s="394"/>
      <c r="D13" s="394"/>
      <c r="E13" s="394"/>
      <c r="F13" s="438" t="s">
        <v>2677</v>
      </c>
      <c r="G13" s="439"/>
      <c r="H13" s="439"/>
      <c r="I13" s="439"/>
      <c r="J13" s="439"/>
      <c r="K13" s="440" t="s">
        <v>2678</v>
      </c>
      <c r="L13" s="441"/>
      <c r="M13" s="441"/>
      <c r="N13" s="386"/>
    </row>
    <row r="14" spans="1:19" ht="43.35" customHeight="1" x14ac:dyDescent="0.25">
      <c r="A14" s="395"/>
      <c r="B14" s="394"/>
      <c r="C14" s="394"/>
      <c r="D14" s="394"/>
      <c r="E14" s="394"/>
      <c r="F14" s="435" t="s">
        <v>2679</v>
      </c>
      <c r="G14" s="435"/>
      <c r="H14" s="436" t="s">
        <v>2680</v>
      </c>
      <c r="I14" s="436"/>
      <c r="J14" s="403" t="s">
        <v>2681</v>
      </c>
      <c r="K14" s="437" t="s">
        <v>2682</v>
      </c>
      <c r="L14" s="437"/>
      <c r="M14" s="437"/>
      <c r="N14" s="396"/>
    </row>
    <row r="15" spans="1:19" ht="24.75" thickBot="1" x14ac:dyDescent="0.25">
      <c r="A15" s="385"/>
      <c r="B15" s="397"/>
      <c r="C15" s="398"/>
      <c r="D15" s="398"/>
      <c r="E15" s="398"/>
      <c r="F15" s="399" t="s">
        <v>2683</v>
      </c>
      <c r="G15" s="400" t="s">
        <v>2684</v>
      </c>
      <c r="H15" s="401" t="s">
        <v>2683</v>
      </c>
      <c r="I15" s="402" t="s">
        <v>2684</v>
      </c>
      <c r="J15" s="403"/>
      <c r="K15" s="404" t="s">
        <v>2683</v>
      </c>
      <c r="L15" s="400" t="s">
        <v>2684</v>
      </c>
      <c r="M15" s="405" t="s">
        <v>2681</v>
      </c>
      <c r="N15" s="386"/>
    </row>
    <row r="16" spans="1:19" x14ac:dyDescent="0.2">
      <c r="A16" s="430"/>
      <c r="B16" s="442">
        <v>105</v>
      </c>
      <c r="C16" s="406" t="s">
        <v>2685</v>
      </c>
      <c r="D16" s="407"/>
      <c r="E16" s="407"/>
      <c r="F16" s="408" t="s">
        <v>2686</v>
      </c>
      <c r="G16" s="408" t="s">
        <v>2686</v>
      </c>
      <c r="H16" s="408" t="s">
        <v>2686</v>
      </c>
      <c r="I16" s="408" t="s">
        <v>2686</v>
      </c>
      <c r="J16" s="408" t="s">
        <v>2686</v>
      </c>
      <c r="K16" s="462">
        <v>1</v>
      </c>
      <c r="L16" s="462">
        <v>0</v>
      </c>
      <c r="M16" s="463">
        <v>0</v>
      </c>
      <c r="N16" s="431"/>
      <c r="O16" s="445"/>
      <c r="S16" s="380">
        <f>VLOOKUP(B16,Hoja3!D4:E34,2,0)</f>
        <v>100</v>
      </c>
    </row>
    <row r="17" spans="1:17" x14ac:dyDescent="0.2">
      <c r="A17" s="430"/>
      <c r="B17" s="443">
        <v>111</v>
      </c>
      <c r="C17" s="409" t="s">
        <v>2687</v>
      </c>
      <c r="D17" s="410"/>
      <c r="E17" s="410"/>
      <c r="F17" s="411">
        <v>1</v>
      </c>
      <c r="G17" s="411">
        <v>1</v>
      </c>
      <c r="H17" s="412" t="s">
        <v>2686</v>
      </c>
      <c r="I17" s="412" t="s">
        <v>2686</v>
      </c>
      <c r="J17" s="411">
        <v>1</v>
      </c>
      <c r="K17" s="464">
        <v>0.77500000000000002</v>
      </c>
      <c r="L17" s="464">
        <v>1</v>
      </c>
      <c r="M17" s="465">
        <v>0.4</v>
      </c>
      <c r="N17" s="431"/>
      <c r="O17" s="445"/>
    </row>
    <row r="18" spans="1:17" x14ac:dyDescent="0.2">
      <c r="A18" s="430"/>
      <c r="B18" s="443">
        <v>117</v>
      </c>
      <c r="C18" s="409" t="s">
        <v>2688</v>
      </c>
      <c r="D18" s="410"/>
      <c r="E18" s="410"/>
      <c r="F18" s="411">
        <v>1</v>
      </c>
      <c r="G18" s="411">
        <v>1</v>
      </c>
      <c r="H18" s="412" t="s">
        <v>2686</v>
      </c>
      <c r="I18" s="412" t="s">
        <v>2686</v>
      </c>
      <c r="J18" s="411">
        <v>1</v>
      </c>
      <c r="K18" s="464">
        <v>0.7621</v>
      </c>
      <c r="L18" s="464">
        <v>1</v>
      </c>
      <c r="M18" s="465">
        <v>0.33079999999999998</v>
      </c>
      <c r="N18" s="431"/>
      <c r="O18" s="445"/>
    </row>
    <row r="19" spans="1:17" x14ac:dyDescent="0.2">
      <c r="A19" s="430"/>
      <c r="B19" s="443">
        <v>130</v>
      </c>
      <c r="C19" s="409" t="s">
        <v>2689</v>
      </c>
      <c r="D19" s="410"/>
      <c r="E19" s="410"/>
      <c r="F19" s="411">
        <v>1</v>
      </c>
      <c r="G19" s="411">
        <v>1</v>
      </c>
      <c r="H19" s="412" t="s">
        <v>2686</v>
      </c>
      <c r="I19" s="412" t="s">
        <v>2686</v>
      </c>
      <c r="J19" s="412" t="s">
        <v>2686</v>
      </c>
      <c r="K19" s="464">
        <v>0.35</v>
      </c>
      <c r="L19" s="464">
        <v>1</v>
      </c>
      <c r="M19" s="465">
        <v>0</v>
      </c>
      <c r="N19" s="431"/>
      <c r="O19" s="445"/>
    </row>
    <row r="20" spans="1:17" x14ac:dyDescent="0.2">
      <c r="A20" s="430"/>
      <c r="B20" s="443">
        <v>141</v>
      </c>
      <c r="C20" s="409" t="s">
        <v>2690</v>
      </c>
      <c r="D20" s="410"/>
      <c r="E20" s="410"/>
      <c r="F20" s="411">
        <v>1</v>
      </c>
      <c r="G20" s="411">
        <v>0.98750000000000004</v>
      </c>
      <c r="H20" s="411">
        <v>1</v>
      </c>
      <c r="I20" s="411">
        <v>1</v>
      </c>
      <c r="J20" s="412" t="s">
        <v>2686</v>
      </c>
      <c r="K20" s="464">
        <v>0.74309999999999998</v>
      </c>
      <c r="L20" s="464">
        <v>0.98750000000000004</v>
      </c>
      <c r="M20" s="465">
        <v>0</v>
      </c>
      <c r="N20" s="431"/>
      <c r="O20" s="445"/>
    </row>
    <row r="21" spans="1:17" x14ac:dyDescent="0.2">
      <c r="A21" s="430"/>
      <c r="B21" s="443">
        <v>142</v>
      </c>
      <c r="C21" s="409" t="s">
        <v>2691</v>
      </c>
      <c r="D21" s="410"/>
      <c r="E21" s="410"/>
      <c r="F21" s="411">
        <v>1</v>
      </c>
      <c r="G21" s="411">
        <v>1</v>
      </c>
      <c r="H21" s="413">
        <v>0</v>
      </c>
      <c r="I21" s="413">
        <v>0</v>
      </c>
      <c r="J21" s="412" t="s">
        <v>2686</v>
      </c>
      <c r="K21" s="464">
        <v>0.625</v>
      </c>
      <c r="L21" s="464">
        <v>1</v>
      </c>
      <c r="M21" s="465">
        <v>0.68</v>
      </c>
      <c r="N21" s="431"/>
      <c r="O21" s="445"/>
    </row>
    <row r="22" spans="1:17" x14ac:dyDescent="0.2">
      <c r="A22" s="430"/>
      <c r="B22" s="443">
        <v>20</v>
      </c>
      <c r="C22" s="409" t="s">
        <v>2692</v>
      </c>
      <c r="D22" s="410"/>
      <c r="E22" s="410"/>
      <c r="F22" s="411">
        <v>1</v>
      </c>
      <c r="G22" s="411">
        <v>1</v>
      </c>
      <c r="H22" s="411">
        <v>1</v>
      </c>
      <c r="I22" s="411">
        <v>1</v>
      </c>
      <c r="J22" s="412" t="s">
        <v>2686</v>
      </c>
      <c r="K22" s="464">
        <v>0.63419999999999999</v>
      </c>
      <c r="L22" s="464">
        <v>1</v>
      </c>
      <c r="M22" s="465">
        <v>0.40200000000000002</v>
      </c>
      <c r="N22" s="431"/>
      <c r="O22" s="445"/>
    </row>
    <row r="23" spans="1:17" x14ac:dyDescent="0.2">
      <c r="A23" s="430"/>
      <c r="B23" s="443">
        <v>2000</v>
      </c>
      <c r="C23" s="409" t="s">
        <v>2693</v>
      </c>
      <c r="D23" s="410"/>
      <c r="E23" s="410"/>
      <c r="F23" s="411">
        <v>1</v>
      </c>
      <c r="G23" s="411">
        <v>0.99170000000000003</v>
      </c>
      <c r="H23" s="412" t="s">
        <v>2686</v>
      </c>
      <c r="I23" s="412" t="s">
        <v>2686</v>
      </c>
      <c r="J23" s="411">
        <v>1</v>
      </c>
      <c r="K23" s="464">
        <v>0.53500000000000003</v>
      </c>
      <c r="L23" s="464">
        <v>0.99170000000000003</v>
      </c>
      <c r="M23" s="465">
        <v>0.36</v>
      </c>
      <c r="N23" s="431"/>
      <c r="O23" s="445"/>
    </row>
    <row r="24" spans="1:17" x14ac:dyDescent="0.2">
      <c r="A24" s="430"/>
      <c r="B24" s="443">
        <v>2010</v>
      </c>
      <c r="C24" s="409" t="s">
        <v>2694</v>
      </c>
      <c r="D24" s="410"/>
      <c r="E24" s="410"/>
      <c r="F24" s="411">
        <v>1</v>
      </c>
      <c r="G24" s="411">
        <v>1</v>
      </c>
      <c r="H24" s="411">
        <v>1</v>
      </c>
      <c r="I24" s="411">
        <v>1</v>
      </c>
      <c r="J24" s="411">
        <v>1</v>
      </c>
      <c r="K24" s="464">
        <v>0.55920000000000003</v>
      </c>
      <c r="L24" s="464">
        <v>1</v>
      </c>
      <c r="M24" s="465">
        <v>0.4395</v>
      </c>
      <c r="N24" s="431"/>
      <c r="O24" s="446"/>
      <c r="Q24" s="447"/>
    </row>
    <row r="25" spans="1:17" x14ac:dyDescent="0.2">
      <c r="A25" s="430"/>
      <c r="B25" s="443">
        <v>2020</v>
      </c>
      <c r="C25" s="409" t="s">
        <v>2695</v>
      </c>
      <c r="D25" s="410"/>
      <c r="E25" s="410"/>
      <c r="F25" s="412" t="s">
        <v>2686</v>
      </c>
      <c r="G25" s="412" t="s">
        <v>2686</v>
      </c>
      <c r="H25" s="411">
        <v>1</v>
      </c>
      <c r="I25" s="411">
        <v>1</v>
      </c>
      <c r="J25" s="412" t="s">
        <v>2686</v>
      </c>
      <c r="K25" s="464">
        <v>0.57299999999999995</v>
      </c>
      <c r="L25" s="464">
        <v>0</v>
      </c>
      <c r="M25" s="465">
        <v>0.27</v>
      </c>
      <c r="N25" s="431"/>
      <c r="O25" s="445"/>
    </row>
    <row r="26" spans="1:17" x14ac:dyDescent="0.2">
      <c r="A26" s="430"/>
      <c r="B26" s="443">
        <v>2023</v>
      </c>
      <c r="C26" s="409" t="s">
        <v>2696</v>
      </c>
      <c r="D26" s="410"/>
      <c r="E26" s="410"/>
      <c r="F26" s="411">
        <v>1</v>
      </c>
      <c r="G26" s="411">
        <v>1</v>
      </c>
      <c r="H26" s="411">
        <v>1</v>
      </c>
      <c r="I26" s="411">
        <v>1</v>
      </c>
      <c r="J26" s="411">
        <v>1</v>
      </c>
      <c r="K26" s="464">
        <v>0.65300000000000002</v>
      </c>
      <c r="L26" s="464">
        <v>1</v>
      </c>
      <c r="M26" s="465">
        <v>0.56999999999999995</v>
      </c>
      <c r="N26" s="431"/>
      <c r="O26" s="446"/>
    </row>
    <row r="27" spans="1:17" x14ac:dyDescent="0.2">
      <c r="A27" s="430"/>
      <c r="B27" s="443">
        <v>30</v>
      </c>
      <c r="C27" s="409" t="s">
        <v>2697</v>
      </c>
      <c r="D27" s="410"/>
      <c r="E27" s="410"/>
      <c r="F27" s="413">
        <v>0.68530000000000002</v>
      </c>
      <c r="G27" s="413">
        <v>0.71250000000000002</v>
      </c>
      <c r="H27" s="411">
        <v>1</v>
      </c>
      <c r="I27" s="411">
        <v>1</v>
      </c>
      <c r="J27" s="412" t="s">
        <v>2686</v>
      </c>
      <c r="K27" s="464">
        <v>0.26800000000000002</v>
      </c>
      <c r="L27" s="464">
        <v>0.71250000000000002</v>
      </c>
      <c r="M27" s="465">
        <v>0</v>
      </c>
      <c r="N27" s="431"/>
      <c r="O27" s="445"/>
      <c r="P27" s="460"/>
    </row>
    <row r="28" spans="1:17" x14ac:dyDescent="0.2">
      <c r="A28" s="430"/>
      <c r="B28" s="443">
        <v>3000</v>
      </c>
      <c r="C28" s="409" t="s">
        <v>2698</v>
      </c>
      <c r="D28" s="410"/>
      <c r="E28" s="410"/>
      <c r="F28" s="411">
        <v>1</v>
      </c>
      <c r="G28" s="414">
        <v>0.83330000000000004</v>
      </c>
      <c r="H28" s="411">
        <v>1</v>
      </c>
      <c r="I28" s="411">
        <v>1</v>
      </c>
      <c r="J28" s="412" t="s">
        <v>2686</v>
      </c>
      <c r="K28" s="464">
        <v>0.86</v>
      </c>
      <c r="L28" s="464">
        <v>1</v>
      </c>
      <c r="M28" s="465">
        <v>0</v>
      </c>
      <c r="N28" s="431"/>
      <c r="O28" s="445"/>
      <c r="P28" s="460"/>
    </row>
    <row r="29" spans="1:17" x14ac:dyDescent="0.2">
      <c r="A29" s="430"/>
      <c r="B29" s="443">
        <v>3003</v>
      </c>
      <c r="C29" s="409" t="s">
        <v>2699</v>
      </c>
      <c r="D29" s="410"/>
      <c r="E29" s="410"/>
      <c r="F29" s="411">
        <v>1</v>
      </c>
      <c r="G29" s="414">
        <v>0.86880000000000002</v>
      </c>
      <c r="H29" s="411">
        <v>1</v>
      </c>
      <c r="I29" s="411">
        <v>1</v>
      </c>
      <c r="J29" s="411">
        <v>1</v>
      </c>
      <c r="K29" s="464">
        <v>0.69269999999999998</v>
      </c>
      <c r="L29" s="464" t="s">
        <v>2725</v>
      </c>
      <c r="M29" s="465">
        <v>0.32040000000000002</v>
      </c>
      <c r="N29" s="431"/>
      <c r="O29" s="445"/>
      <c r="P29" s="460"/>
    </row>
    <row r="30" spans="1:17" x14ac:dyDescent="0.2">
      <c r="A30" s="430"/>
      <c r="B30" s="443">
        <v>13</v>
      </c>
      <c r="C30" s="409" t="s">
        <v>2700</v>
      </c>
      <c r="D30" s="410"/>
      <c r="E30" s="410"/>
      <c r="F30" s="411">
        <v>1</v>
      </c>
      <c r="G30" s="411">
        <v>1</v>
      </c>
      <c r="H30" s="412" t="s">
        <v>2686</v>
      </c>
      <c r="I30" s="412" t="s">
        <v>2686</v>
      </c>
      <c r="J30" s="412" t="s">
        <v>2686</v>
      </c>
      <c r="K30" s="464">
        <v>1</v>
      </c>
      <c r="L30" s="464">
        <v>1</v>
      </c>
      <c r="M30" s="465">
        <v>0</v>
      </c>
      <c r="N30" s="431"/>
      <c r="O30" s="445"/>
    </row>
    <row r="31" spans="1:17" x14ac:dyDescent="0.2">
      <c r="A31" s="430"/>
      <c r="B31" s="443">
        <v>3100</v>
      </c>
      <c r="C31" s="409" t="s">
        <v>2701</v>
      </c>
      <c r="D31" s="410"/>
      <c r="E31" s="410"/>
      <c r="F31" s="411">
        <v>1</v>
      </c>
      <c r="G31" s="411">
        <v>1</v>
      </c>
      <c r="H31" s="411">
        <v>1</v>
      </c>
      <c r="I31" s="411">
        <v>1</v>
      </c>
      <c r="J31" s="412" t="s">
        <v>2686</v>
      </c>
      <c r="K31" s="464">
        <v>0.62419999999999998</v>
      </c>
      <c r="L31" s="464">
        <v>1</v>
      </c>
      <c r="M31" s="465">
        <v>0.48459999999999998</v>
      </c>
      <c r="N31" s="431"/>
      <c r="O31" s="445"/>
    </row>
    <row r="32" spans="1:17" x14ac:dyDescent="0.2">
      <c r="A32" s="430"/>
      <c r="B32" s="443">
        <v>3200</v>
      </c>
      <c r="C32" s="409" t="s">
        <v>2702</v>
      </c>
      <c r="D32" s="410"/>
      <c r="E32" s="410"/>
      <c r="F32" s="411">
        <v>1</v>
      </c>
      <c r="G32" s="413">
        <v>0.66669999999999996</v>
      </c>
      <c r="H32" s="411">
        <v>1</v>
      </c>
      <c r="I32" s="411">
        <v>1</v>
      </c>
      <c r="J32" s="412" t="s">
        <v>2686</v>
      </c>
      <c r="K32" s="464">
        <v>0.625</v>
      </c>
      <c r="L32" s="464">
        <v>1</v>
      </c>
      <c r="M32" s="465">
        <v>0.25</v>
      </c>
      <c r="N32" s="431"/>
      <c r="O32" s="445"/>
      <c r="P32" s="460"/>
    </row>
    <row r="33" spans="1:15" x14ac:dyDescent="0.2">
      <c r="A33" s="430"/>
      <c r="B33" s="443">
        <v>37</v>
      </c>
      <c r="C33" s="409" t="s">
        <v>2703</v>
      </c>
      <c r="D33" s="410"/>
      <c r="E33" s="410"/>
      <c r="F33" s="411">
        <v>1</v>
      </c>
      <c r="G33" s="411">
        <v>0.98570000000000002</v>
      </c>
      <c r="H33" s="411">
        <v>1</v>
      </c>
      <c r="I33" s="411">
        <v>1</v>
      </c>
      <c r="J33" s="412" t="s">
        <v>2686</v>
      </c>
      <c r="K33" s="464">
        <v>0.32140000000000002</v>
      </c>
      <c r="L33" s="464">
        <v>0.98880000000000001</v>
      </c>
      <c r="M33" s="465">
        <v>3.2000000000000001E-2</v>
      </c>
      <c r="N33" s="431"/>
      <c r="O33" s="445"/>
    </row>
    <row r="34" spans="1:15" x14ac:dyDescent="0.2">
      <c r="A34" s="430"/>
      <c r="B34" s="443">
        <v>4000</v>
      </c>
      <c r="C34" s="409" t="s">
        <v>2704</v>
      </c>
      <c r="D34" s="410"/>
      <c r="E34" s="410"/>
      <c r="F34" s="411">
        <v>1</v>
      </c>
      <c r="G34" s="411">
        <v>1</v>
      </c>
      <c r="H34" s="412" t="s">
        <v>2686</v>
      </c>
      <c r="I34" s="412" t="s">
        <v>2686</v>
      </c>
      <c r="J34" s="412" t="s">
        <v>2686</v>
      </c>
      <c r="K34" s="464">
        <v>0.69710000000000005</v>
      </c>
      <c r="L34" s="464">
        <v>1</v>
      </c>
      <c r="M34" s="465">
        <v>0</v>
      </c>
      <c r="N34" s="431"/>
      <c r="O34" s="445"/>
    </row>
    <row r="35" spans="1:15" x14ac:dyDescent="0.2">
      <c r="A35" s="430"/>
      <c r="B35" s="443">
        <v>50</v>
      </c>
      <c r="C35" s="409" t="s">
        <v>2705</v>
      </c>
      <c r="D35" s="410"/>
      <c r="E35" s="410"/>
      <c r="F35" s="411">
        <v>1</v>
      </c>
      <c r="G35" s="411">
        <v>1</v>
      </c>
      <c r="H35" s="412" t="s">
        <v>2686</v>
      </c>
      <c r="I35" s="412" t="s">
        <v>2686</v>
      </c>
      <c r="J35" s="411">
        <v>1</v>
      </c>
      <c r="K35" s="464">
        <v>0.67200000000000004</v>
      </c>
      <c r="L35" s="464">
        <v>1</v>
      </c>
      <c r="M35" s="465">
        <v>0.5</v>
      </c>
      <c r="N35" s="431"/>
      <c r="O35" s="445"/>
    </row>
    <row r="36" spans="1:15" x14ac:dyDescent="0.2">
      <c r="A36" s="430"/>
      <c r="B36" s="443">
        <v>6000</v>
      </c>
      <c r="C36" s="409" t="s">
        <v>2706</v>
      </c>
      <c r="D36" s="410"/>
      <c r="E36" s="410"/>
      <c r="F36" s="414">
        <v>0.89259999999999995</v>
      </c>
      <c r="G36" s="414">
        <v>0.84619999999999995</v>
      </c>
      <c r="H36" s="412" t="s">
        <v>2686</v>
      </c>
      <c r="I36" s="412" t="s">
        <v>2686</v>
      </c>
      <c r="J36" s="412" t="s">
        <v>2686</v>
      </c>
      <c r="K36" s="464">
        <v>0.26600000000000001</v>
      </c>
      <c r="L36" s="464">
        <v>0.92300000000000004</v>
      </c>
      <c r="M36" s="465">
        <v>0</v>
      </c>
      <c r="N36" s="431"/>
      <c r="O36" s="445"/>
    </row>
    <row r="37" spans="1:15" x14ac:dyDescent="0.2">
      <c r="A37" s="430"/>
      <c r="B37" s="443">
        <v>7000</v>
      </c>
      <c r="C37" s="409" t="s">
        <v>2707</v>
      </c>
      <c r="D37" s="410"/>
      <c r="E37" s="410"/>
      <c r="F37" s="411">
        <v>1</v>
      </c>
      <c r="G37" s="411">
        <v>0.99</v>
      </c>
      <c r="H37" s="412" t="s">
        <v>2686</v>
      </c>
      <c r="I37" s="412" t="s">
        <v>2686</v>
      </c>
      <c r="J37" s="411">
        <v>1</v>
      </c>
      <c r="K37" s="464">
        <v>0.63</v>
      </c>
      <c r="L37" s="464">
        <v>0.99</v>
      </c>
      <c r="M37" s="465">
        <v>0.4</v>
      </c>
      <c r="N37" s="431"/>
      <c r="O37" s="445"/>
    </row>
    <row r="38" spans="1:15" x14ac:dyDescent="0.2">
      <c r="A38" s="430"/>
      <c r="B38" s="443">
        <v>7100</v>
      </c>
      <c r="C38" s="409" t="s">
        <v>2708</v>
      </c>
      <c r="D38" s="410"/>
      <c r="E38" s="410"/>
      <c r="F38" s="411">
        <v>1</v>
      </c>
      <c r="G38" s="411">
        <v>1</v>
      </c>
      <c r="H38" s="412" t="s">
        <v>2686</v>
      </c>
      <c r="I38" s="412" t="s">
        <v>2686</v>
      </c>
      <c r="J38" s="412" t="s">
        <v>2686</v>
      </c>
      <c r="K38" s="464">
        <v>0.82499999999999996</v>
      </c>
      <c r="L38" s="464">
        <v>1</v>
      </c>
      <c r="M38" s="465">
        <v>0</v>
      </c>
      <c r="N38" s="431"/>
      <c r="O38" s="445"/>
    </row>
    <row r="39" spans="1:15" x14ac:dyDescent="0.2">
      <c r="A39" s="430"/>
      <c r="B39" s="443">
        <v>71</v>
      </c>
      <c r="C39" s="409" t="s">
        <v>2709</v>
      </c>
      <c r="D39" s="410"/>
      <c r="E39" s="410"/>
      <c r="F39" s="411">
        <v>1</v>
      </c>
      <c r="G39" s="411">
        <v>1</v>
      </c>
      <c r="H39" s="411">
        <v>1</v>
      </c>
      <c r="I39" s="411">
        <v>1</v>
      </c>
      <c r="J39" s="412" t="s">
        <v>2686</v>
      </c>
      <c r="K39" s="464">
        <v>0.51790000000000003</v>
      </c>
      <c r="L39" s="464">
        <v>1</v>
      </c>
      <c r="M39" s="465">
        <v>0.50700000000000001</v>
      </c>
      <c r="N39" s="431"/>
      <c r="O39" s="445"/>
    </row>
    <row r="40" spans="1:15" x14ac:dyDescent="0.2">
      <c r="A40" s="430"/>
      <c r="B40" s="443">
        <v>72</v>
      </c>
      <c r="C40" s="409" t="s">
        <v>2710</v>
      </c>
      <c r="D40" s="410"/>
      <c r="E40" s="410"/>
      <c r="F40" s="414">
        <v>0.89290000000000003</v>
      </c>
      <c r="G40" s="414">
        <v>0.86880000000000002</v>
      </c>
      <c r="H40" s="411">
        <v>1</v>
      </c>
      <c r="I40" s="411">
        <v>1</v>
      </c>
      <c r="J40" s="412" t="s">
        <v>2686</v>
      </c>
      <c r="K40" s="464">
        <v>0.44540000000000002</v>
      </c>
      <c r="L40" s="464">
        <v>0.86880000000000002</v>
      </c>
      <c r="M40" s="465">
        <v>3.7999999999999999E-2</v>
      </c>
      <c r="N40" s="431"/>
      <c r="O40" s="445"/>
    </row>
    <row r="41" spans="1:15" x14ac:dyDescent="0.2">
      <c r="A41" s="430"/>
      <c r="B41" s="443">
        <v>7200</v>
      </c>
      <c r="C41" s="409" t="s">
        <v>2711</v>
      </c>
      <c r="D41" s="410"/>
      <c r="E41" s="410"/>
      <c r="F41" s="411">
        <v>1</v>
      </c>
      <c r="G41" s="411">
        <v>1</v>
      </c>
      <c r="H41" s="412" t="s">
        <v>2686</v>
      </c>
      <c r="I41" s="412" t="s">
        <v>2686</v>
      </c>
      <c r="J41" s="412" t="s">
        <v>2686</v>
      </c>
      <c r="K41" s="464">
        <v>0.8</v>
      </c>
      <c r="L41" s="464">
        <v>1</v>
      </c>
      <c r="M41" s="465">
        <v>0</v>
      </c>
      <c r="N41" s="431"/>
      <c r="O41" s="445"/>
    </row>
    <row r="42" spans="1:15" x14ac:dyDescent="0.2">
      <c r="A42" s="430"/>
      <c r="B42" s="443">
        <v>73</v>
      </c>
      <c r="C42" s="409" t="s">
        <v>2712</v>
      </c>
      <c r="D42" s="410"/>
      <c r="E42" s="410"/>
      <c r="F42" s="411">
        <v>1</v>
      </c>
      <c r="G42" s="411">
        <v>0.96</v>
      </c>
      <c r="H42" s="411">
        <v>1</v>
      </c>
      <c r="I42" s="411">
        <v>1</v>
      </c>
      <c r="J42" s="412" t="s">
        <v>2686</v>
      </c>
      <c r="K42" s="464">
        <v>0.621</v>
      </c>
      <c r="L42" s="464">
        <v>0.96</v>
      </c>
      <c r="M42" s="465">
        <v>0.3</v>
      </c>
      <c r="N42" s="431"/>
      <c r="O42" s="445"/>
    </row>
    <row r="43" spans="1:15" x14ac:dyDescent="0.2">
      <c r="A43" s="430"/>
      <c r="B43" s="443">
        <v>60</v>
      </c>
      <c r="C43" s="409" t="s">
        <v>2713</v>
      </c>
      <c r="D43" s="410"/>
      <c r="E43" s="410"/>
      <c r="F43" s="411">
        <v>1</v>
      </c>
      <c r="G43" s="411">
        <v>0.98329999999999995</v>
      </c>
      <c r="H43" s="412" t="s">
        <v>2686</v>
      </c>
      <c r="I43" s="412" t="s">
        <v>2686</v>
      </c>
      <c r="J43" s="412" t="s">
        <v>2686</v>
      </c>
      <c r="K43" s="464">
        <v>0.38750000000000001</v>
      </c>
      <c r="L43" s="464">
        <v>0.98329999999999995</v>
      </c>
      <c r="M43" s="465">
        <v>0.15</v>
      </c>
      <c r="N43" s="431"/>
      <c r="O43" s="445"/>
    </row>
    <row r="44" spans="1:15" x14ac:dyDescent="0.2">
      <c r="A44" s="430"/>
      <c r="B44" s="443">
        <v>12</v>
      </c>
      <c r="C44" s="409" t="s">
        <v>2714</v>
      </c>
      <c r="D44" s="410"/>
      <c r="E44" s="410"/>
      <c r="F44" s="411">
        <v>1</v>
      </c>
      <c r="G44" s="411">
        <v>1</v>
      </c>
      <c r="H44" s="412" t="s">
        <v>2686</v>
      </c>
      <c r="I44" s="412" t="s">
        <v>2686</v>
      </c>
      <c r="J44" s="411">
        <v>1</v>
      </c>
      <c r="K44" s="464">
        <v>1</v>
      </c>
      <c r="L44" s="464">
        <v>1</v>
      </c>
      <c r="M44" s="465">
        <v>1</v>
      </c>
      <c r="N44" s="431"/>
      <c r="O44" s="445"/>
    </row>
    <row r="45" spans="1:15" x14ac:dyDescent="0.2">
      <c r="A45" s="430"/>
      <c r="B45" s="443">
        <v>11</v>
      </c>
      <c r="C45" s="409" t="s">
        <v>2715</v>
      </c>
      <c r="D45" s="410"/>
      <c r="E45" s="410"/>
      <c r="F45" s="412" t="s">
        <v>2686</v>
      </c>
      <c r="G45" s="412" t="s">
        <v>2686</v>
      </c>
      <c r="H45" s="411">
        <v>1</v>
      </c>
      <c r="I45" s="411">
        <v>1</v>
      </c>
      <c r="J45" s="412" t="s">
        <v>2686</v>
      </c>
      <c r="K45" s="466" t="s">
        <v>2686</v>
      </c>
      <c r="L45" s="466" t="s">
        <v>2686</v>
      </c>
      <c r="M45" s="467" t="s">
        <v>2686</v>
      </c>
      <c r="N45" s="431"/>
      <c r="O45" s="445"/>
    </row>
    <row r="46" spans="1:15" x14ac:dyDescent="0.2">
      <c r="A46" s="430"/>
      <c r="B46" s="443">
        <v>104</v>
      </c>
      <c r="C46" s="409" t="s">
        <v>2716</v>
      </c>
      <c r="D46" s="410"/>
      <c r="E46" s="410"/>
      <c r="F46" s="412" t="s">
        <v>2686</v>
      </c>
      <c r="G46" s="412" t="s">
        <v>2686</v>
      </c>
      <c r="H46" s="412" t="s">
        <v>2686</v>
      </c>
      <c r="I46" s="412" t="s">
        <v>2686</v>
      </c>
      <c r="J46" s="412" t="s">
        <v>2686</v>
      </c>
      <c r="K46" s="466" t="s">
        <v>2686</v>
      </c>
      <c r="L46" s="466" t="s">
        <v>2686</v>
      </c>
      <c r="M46" s="467" t="s">
        <v>2686</v>
      </c>
      <c r="N46" s="431"/>
      <c r="O46" s="445"/>
    </row>
    <row r="47" spans="1:15" x14ac:dyDescent="0.2">
      <c r="A47" s="430"/>
      <c r="B47" s="443">
        <v>38</v>
      </c>
      <c r="C47" s="409" t="s">
        <v>2717</v>
      </c>
      <c r="D47" s="410"/>
      <c r="E47" s="410"/>
      <c r="F47" s="412" t="s">
        <v>2686</v>
      </c>
      <c r="G47" s="412" t="s">
        <v>2686</v>
      </c>
      <c r="H47" s="412" t="s">
        <v>2686</v>
      </c>
      <c r="I47" s="412" t="s">
        <v>2686</v>
      </c>
      <c r="J47" s="412" t="s">
        <v>2686</v>
      </c>
      <c r="K47" s="466" t="s">
        <v>2686</v>
      </c>
      <c r="L47" s="466" t="s">
        <v>2686</v>
      </c>
      <c r="M47" s="467" t="s">
        <v>2686</v>
      </c>
      <c r="N47" s="431"/>
      <c r="O47" s="445"/>
    </row>
    <row r="48" spans="1:15" x14ac:dyDescent="0.2">
      <c r="A48" s="430"/>
      <c r="B48" s="443">
        <v>70</v>
      </c>
      <c r="C48" s="409" t="s">
        <v>2718</v>
      </c>
      <c r="D48" s="410"/>
      <c r="E48" s="410"/>
      <c r="F48" s="412" t="s">
        <v>2686</v>
      </c>
      <c r="G48" s="412" t="s">
        <v>2686</v>
      </c>
      <c r="H48" s="412" t="s">
        <v>2686</v>
      </c>
      <c r="I48" s="412" t="s">
        <v>2686</v>
      </c>
      <c r="J48" s="412" t="s">
        <v>2686</v>
      </c>
      <c r="K48" s="466" t="s">
        <v>2686</v>
      </c>
      <c r="L48" s="466" t="s">
        <v>2686</v>
      </c>
      <c r="M48" s="467" t="s">
        <v>2686</v>
      </c>
      <c r="N48" s="431"/>
      <c r="O48" s="445"/>
    </row>
    <row r="49" spans="1:15" x14ac:dyDescent="0.2">
      <c r="A49" s="430"/>
      <c r="B49" s="443">
        <v>10</v>
      </c>
      <c r="C49" s="409" t="s">
        <v>2719</v>
      </c>
      <c r="D49" s="410"/>
      <c r="E49" s="410"/>
      <c r="F49" s="412" t="s">
        <v>2686</v>
      </c>
      <c r="G49" s="412" t="s">
        <v>2686</v>
      </c>
      <c r="H49" s="411">
        <v>1</v>
      </c>
      <c r="I49" s="411">
        <v>1</v>
      </c>
      <c r="J49" s="412" t="s">
        <v>2686</v>
      </c>
      <c r="K49" s="466" t="s">
        <v>2686</v>
      </c>
      <c r="L49" s="466" t="s">
        <v>2686</v>
      </c>
      <c r="M49" s="467" t="s">
        <v>2686</v>
      </c>
      <c r="N49" s="431"/>
      <c r="O49" s="445"/>
    </row>
    <row r="50" spans="1:15" x14ac:dyDescent="0.2">
      <c r="A50" s="430"/>
      <c r="B50" s="443">
        <v>100</v>
      </c>
      <c r="C50" s="409" t="s">
        <v>2720</v>
      </c>
      <c r="D50" s="410"/>
      <c r="E50" s="410"/>
      <c r="F50" s="411">
        <v>1</v>
      </c>
      <c r="G50" s="411">
        <v>1</v>
      </c>
      <c r="H50" s="411">
        <v>1</v>
      </c>
      <c r="I50" s="411">
        <v>1</v>
      </c>
      <c r="J50" s="412" t="s">
        <v>2686</v>
      </c>
      <c r="K50" s="464">
        <v>0.42180000000000001</v>
      </c>
      <c r="L50" s="464">
        <v>1</v>
      </c>
      <c r="M50" s="465">
        <v>0</v>
      </c>
      <c r="N50" s="431"/>
      <c r="O50" s="445"/>
    </row>
    <row r="51" spans="1:15" ht="13.5" thickBot="1" x14ac:dyDescent="0.25">
      <c r="A51" s="430"/>
      <c r="B51" s="450">
        <v>1000</v>
      </c>
      <c r="C51" s="451" t="s">
        <v>2721</v>
      </c>
      <c r="D51" s="452"/>
      <c r="E51" s="452"/>
      <c r="F51" s="453">
        <v>0.94830000000000003</v>
      </c>
      <c r="G51" s="453">
        <v>0.83330000000000004</v>
      </c>
      <c r="H51" s="454" t="s">
        <v>2686</v>
      </c>
      <c r="I51" s="454" t="s">
        <v>2686</v>
      </c>
      <c r="J51" s="454" t="s">
        <v>2686</v>
      </c>
      <c r="K51" s="468">
        <v>0.42080000000000001</v>
      </c>
      <c r="L51" s="468">
        <v>0.66669999999999996</v>
      </c>
      <c r="M51" s="469">
        <v>8.1900000000000001E-2</v>
      </c>
      <c r="N51" s="431"/>
      <c r="O51" s="445"/>
    </row>
    <row r="52" spans="1:15" ht="13.5" thickBot="1" x14ac:dyDescent="0.25">
      <c r="A52" s="430"/>
      <c r="B52" s="455"/>
      <c r="C52" s="456" t="s">
        <v>2722</v>
      </c>
      <c r="D52" s="456"/>
      <c r="E52" s="456"/>
      <c r="F52" s="457">
        <f>AVERAGE(F16:F51)</f>
        <v>0.97996896551724144</v>
      </c>
      <c r="G52" s="457">
        <f>AVERAGE(G16:G51)</f>
        <v>0.94923448275862066</v>
      </c>
      <c r="H52" s="457">
        <f>AVERAGE(H16:H51)</f>
        <v>0.94444444444444442</v>
      </c>
      <c r="I52" s="457">
        <f>AVERAGE(I16:I51)</f>
        <v>0.94444444444444442</v>
      </c>
      <c r="J52" s="457">
        <f>AVERAGE(J16:J51)</f>
        <v>1</v>
      </c>
      <c r="K52" s="458">
        <v>0.62275483870967752</v>
      </c>
      <c r="L52" s="458">
        <v>0.90240999999999982</v>
      </c>
      <c r="M52" s="459">
        <v>0.24245806451612908</v>
      </c>
      <c r="N52" s="431"/>
      <c r="O52" s="446"/>
    </row>
    <row r="53" spans="1:15" ht="13.5" thickBot="1" x14ac:dyDescent="0.25">
      <c r="A53" s="432"/>
      <c r="B53" s="433"/>
      <c r="C53" s="433"/>
      <c r="D53" s="433"/>
      <c r="E53" s="433"/>
      <c r="F53" s="433"/>
      <c r="G53" s="433"/>
      <c r="H53" s="433"/>
      <c r="I53" s="433"/>
      <c r="J53" s="433"/>
      <c r="K53" s="433"/>
      <c r="L53" s="433"/>
      <c r="M53" s="433"/>
      <c r="N53" s="434"/>
    </row>
    <row r="54" spans="1:15" x14ac:dyDescent="0.2">
      <c r="B54" s="380" t="s">
        <v>2730</v>
      </c>
    </row>
    <row r="55" spans="1:15" x14ac:dyDescent="0.2">
      <c r="B55" s="380" t="s">
        <v>2731</v>
      </c>
    </row>
    <row r="56" spans="1:15" x14ac:dyDescent="0.2">
      <c r="B56" s="380" t="s">
        <v>2732</v>
      </c>
    </row>
    <row r="57" spans="1:15" ht="13.5" thickBot="1" x14ac:dyDescent="0.25"/>
    <row r="58" spans="1:15" ht="16.5" thickBot="1" x14ac:dyDescent="0.3">
      <c r="B58" s="393" t="s">
        <v>2733</v>
      </c>
      <c r="C58" s="393"/>
      <c r="D58" s="393"/>
      <c r="E58" s="393"/>
      <c r="F58" s="393"/>
      <c r="G58" s="393"/>
      <c r="H58" s="393"/>
      <c r="I58" s="393"/>
      <c r="J58" s="393"/>
      <c r="K58" s="393"/>
      <c r="L58" s="393"/>
      <c r="M58" s="393"/>
    </row>
    <row r="59" spans="1:15" ht="15.75" thickBot="1" x14ac:dyDescent="0.3">
      <c r="B59"/>
      <c r="C59"/>
      <c r="D59"/>
    </row>
    <row r="60" spans="1:15" ht="30.75" thickBot="1" x14ac:dyDescent="0.3">
      <c r="B60"/>
      <c r="C60" s="527" t="s">
        <v>2734</v>
      </c>
      <c r="D60" s="528"/>
      <c r="E60" s="528"/>
      <c r="F60" s="528"/>
      <c r="G60" s="528"/>
      <c r="H60" s="528"/>
      <c r="I60" s="528"/>
      <c r="J60" s="528"/>
      <c r="K60" s="529" t="s">
        <v>2735</v>
      </c>
      <c r="L60" s="530" t="s">
        <v>2736</v>
      </c>
    </row>
    <row r="61" spans="1:15" ht="15" x14ac:dyDescent="0.25">
      <c r="C61" s="531" t="s">
        <v>1482</v>
      </c>
      <c r="D61" s="531"/>
      <c r="E61" s="531"/>
      <c r="F61" s="531"/>
      <c r="G61" s="531"/>
      <c r="H61" s="531"/>
      <c r="I61" s="531"/>
      <c r="J61" s="531"/>
      <c r="K61" s="532">
        <v>80.054722222222225</v>
      </c>
      <c r="L61" s="532">
        <v>36.541000000000004</v>
      </c>
    </row>
    <row r="62" spans="1:15" ht="15" x14ac:dyDescent="0.25">
      <c r="C62" s="531" t="s">
        <v>1484</v>
      </c>
      <c r="D62" s="531"/>
      <c r="E62" s="531"/>
      <c r="F62" s="531"/>
      <c r="G62" s="531"/>
      <c r="H62" s="531"/>
      <c r="I62" s="531"/>
      <c r="J62" s="531"/>
      <c r="K62" s="532">
        <v>49.65</v>
      </c>
      <c r="L62" s="532">
        <v>0</v>
      </c>
    </row>
    <row r="63" spans="1:15" ht="15" x14ac:dyDescent="0.25">
      <c r="C63" s="531" t="s">
        <v>1486</v>
      </c>
      <c r="D63" s="531"/>
      <c r="E63" s="531"/>
      <c r="F63" s="531"/>
      <c r="G63" s="531"/>
      <c r="H63" s="531"/>
      <c r="I63" s="531"/>
      <c r="J63" s="531"/>
      <c r="K63" s="532">
        <v>56.050632603406243</v>
      </c>
      <c r="L63" s="566">
        <v>27.369417040358751</v>
      </c>
    </row>
    <row r="64" spans="1:15" ht="15" x14ac:dyDescent="0.25">
      <c r="C64" s="531" t="s">
        <v>1488</v>
      </c>
      <c r="D64" s="531"/>
      <c r="E64" s="531"/>
      <c r="F64" s="531"/>
      <c r="G64" s="531"/>
      <c r="H64" s="531"/>
      <c r="I64" s="531"/>
      <c r="J64" s="531"/>
      <c r="K64" s="532">
        <v>40</v>
      </c>
      <c r="L64" s="532">
        <v>0</v>
      </c>
    </row>
    <row r="65" spans="2:13" ht="15" x14ac:dyDescent="0.25">
      <c r="C65" s="531" t="s">
        <v>1490</v>
      </c>
      <c r="D65" s="531"/>
      <c r="E65" s="531"/>
      <c r="F65" s="531"/>
      <c r="G65" s="531"/>
      <c r="H65" s="531"/>
      <c r="I65" s="531"/>
      <c r="J65" s="531"/>
      <c r="K65" s="532">
        <v>69.740000000000009</v>
      </c>
      <c r="L65" s="532">
        <v>0</v>
      </c>
    </row>
    <row r="66" spans="2:13" ht="15" x14ac:dyDescent="0.25">
      <c r="C66" s="531" t="s">
        <v>1492</v>
      </c>
      <c r="D66" s="531"/>
      <c r="E66" s="531"/>
      <c r="F66" s="531"/>
      <c r="G66" s="531"/>
      <c r="H66" s="531"/>
      <c r="I66" s="531"/>
      <c r="J66" s="531"/>
      <c r="K66" s="532">
        <v>53.784545454545444</v>
      </c>
      <c r="L66" s="532">
        <v>1.6842105263157896</v>
      </c>
    </row>
    <row r="67" spans="2:13" ht="15" x14ac:dyDescent="0.25">
      <c r="C67" s="533" t="s">
        <v>1494</v>
      </c>
      <c r="D67" s="533"/>
      <c r="E67" s="533"/>
      <c r="F67" s="533"/>
      <c r="G67" s="533"/>
      <c r="H67" s="533"/>
      <c r="I67" s="533"/>
      <c r="J67" s="533"/>
      <c r="K67" s="532">
        <v>78.133333333333354</v>
      </c>
      <c r="L67" s="532">
        <v>50</v>
      </c>
    </row>
    <row r="68" spans="2:13" x14ac:dyDescent="0.2">
      <c r="C68" s="380" t="s">
        <v>2737</v>
      </c>
    </row>
    <row r="69" spans="2:13" ht="13.5" thickBot="1" x14ac:dyDescent="0.25"/>
    <row r="70" spans="2:13" ht="16.5" thickBot="1" x14ac:dyDescent="0.3">
      <c r="B70" s="534" t="s">
        <v>2738</v>
      </c>
      <c r="C70" s="535"/>
      <c r="D70" s="535"/>
      <c r="E70" s="535"/>
      <c r="F70" s="535"/>
      <c r="G70" s="535"/>
      <c r="H70" s="535"/>
      <c r="I70" s="535"/>
      <c r="J70" s="535"/>
      <c r="K70" s="535"/>
      <c r="L70" s="535"/>
      <c r="M70" s="536"/>
    </row>
    <row r="71" spans="2:13" ht="13.5" thickBot="1" x14ac:dyDescent="0.25"/>
    <row r="72" spans="2:13" ht="30.75" thickBot="1" x14ac:dyDescent="0.25">
      <c r="C72" s="549" t="s">
        <v>2734</v>
      </c>
      <c r="D72" s="550"/>
      <c r="E72" s="550"/>
      <c r="F72" s="550"/>
      <c r="G72" s="550"/>
      <c r="H72" s="550"/>
      <c r="I72" s="550"/>
      <c r="J72" s="550"/>
      <c r="K72" s="537" t="s">
        <v>2739</v>
      </c>
      <c r="L72" s="538" t="s">
        <v>482</v>
      </c>
    </row>
    <row r="73" spans="2:13" ht="15" x14ac:dyDescent="0.2">
      <c r="C73" s="539" t="s">
        <v>1482</v>
      </c>
      <c r="D73" s="540"/>
      <c r="E73" s="540"/>
      <c r="F73" s="540"/>
      <c r="G73" s="540"/>
      <c r="H73" s="540"/>
      <c r="I73" s="540"/>
      <c r="J73" s="541"/>
      <c r="K73" s="551">
        <v>80.054722222222225</v>
      </c>
      <c r="L73" s="552">
        <v>36.540999999999997</v>
      </c>
    </row>
    <row r="74" spans="2:13" ht="15" x14ac:dyDescent="0.25">
      <c r="C74" s="553" t="s">
        <v>481</v>
      </c>
      <c r="D74" s="531" t="s">
        <v>481</v>
      </c>
      <c r="E74" s="531" t="s">
        <v>481</v>
      </c>
      <c r="F74" s="531" t="s">
        <v>481</v>
      </c>
      <c r="G74" s="531" t="s">
        <v>481</v>
      </c>
      <c r="H74" s="531" t="s">
        <v>481</v>
      </c>
      <c r="I74" s="531" t="s">
        <v>481</v>
      </c>
      <c r="J74" s="531" t="s">
        <v>481</v>
      </c>
      <c r="K74" s="545">
        <v>29.166666666666668</v>
      </c>
      <c r="L74" s="554">
        <v>20</v>
      </c>
    </row>
    <row r="75" spans="2:13" ht="15" x14ac:dyDescent="0.25">
      <c r="C75" s="553" t="s">
        <v>551</v>
      </c>
      <c r="D75" s="531" t="s">
        <v>551</v>
      </c>
      <c r="E75" s="531" t="s">
        <v>551</v>
      </c>
      <c r="F75" s="531" t="s">
        <v>551</v>
      </c>
      <c r="G75" s="531" t="s">
        <v>551</v>
      </c>
      <c r="H75" s="531" t="s">
        <v>551</v>
      </c>
      <c r="I75" s="531" t="s">
        <v>551</v>
      </c>
      <c r="J75" s="531" t="s">
        <v>551</v>
      </c>
      <c r="K75" s="545">
        <v>50.888055555555553</v>
      </c>
      <c r="L75" s="554">
        <v>16.541</v>
      </c>
    </row>
    <row r="76" spans="2:13" ht="15" x14ac:dyDescent="0.25">
      <c r="C76" s="555" t="s">
        <v>1484</v>
      </c>
      <c r="D76" s="546"/>
      <c r="E76" s="546"/>
      <c r="F76" s="546"/>
      <c r="G76" s="546"/>
      <c r="H76" s="546"/>
      <c r="I76" s="546"/>
      <c r="J76" s="546"/>
      <c r="K76" s="542">
        <v>49.65</v>
      </c>
      <c r="L76" s="556">
        <v>0</v>
      </c>
    </row>
    <row r="77" spans="2:13" ht="15" x14ac:dyDescent="0.25">
      <c r="C77" s="553" t="s">
        <v>702</v>
      </c>
      <c r="D77" s="531" t="s">
        <v>702</v>
      </c>
      <c r="E77" s="531" t="s">
        <v>702</v>
      </c>
      <c r="F77" s="531" t="s">
        <v>702</v>
      </c>
      <c r="G77" s="531" t="s">
        <v>702</v>
      </c>
      <c r="H77" s="531" t="s">
        <v>702</v>
      </c>
      <c r="I77" s="531" t="s">
        <v>702</v>
      </c>
      <c r="J77" s="531" t="s">
        <v>702</v>
      </c>
      <c r="K77" s="545">
        <v>25</v>
      </c>
      <c r="L77" s="554">
        <v>0</v>
      </c>
    </row>
    <row r="78" spans="2:13" ht="15" x14ac:dyDescent="0.25">
      <c r="C78" s="553" t="s">
        <v>1205</v>
      </c>
      <c r="D78" s="531" t="s">
        <v>1205</v>
      </c>
      <c r="E78" s="531" t="s">
        <v>1205</v>
      </c>
      <c r="F78" s="531" t="s">
        <v>1205</v>
      </c>
      <c r="G78" s="531" t="s">
        <v>1205</v>
      </c>
      <c r="H78" s="531" t="s">
        <v>1205</v>
      </c>
      <c r="I78" s="531" t="s">
        <v>1205</v>
      </c>
      <c r="J78" s="531" t="s">
        <v>1205</v>
      </c>
      <c r="K78" s="545">
        <v>8.75</v>
      </c>
      <c r="L78" s="554">
        <v>0</v>
      </c>
    </row>
    <row r="79" spans="2:13" ht="15" x14ac:dyDescent="0.25">
      <c r="C79" s="553" t="s">
        <v>1087</v>
      </c>
      <c r="D79" s="531" t="s">
        <v>1087</v>
      </c>
      <c r="E79" s="531" t="s">
        <v>1087</v>
      </c>
      <c r="F79" s="531" t="s">
        <v>1087</v>
      </c>
      <c r="G79" s="531" t="s">
        <v>1087</v>
      </c>
      <c r="H79" s="531" t="s">
        <v>1087</v>
      </c>
      <c r="I79" s="531" t="s">
        <v>1087</v>
      </c>
      <c r="J79" s="531" t="s">
        <v>1087</v>
      </c>
      <c r="K79" s="545">
        <v>15.9</v>
      </c>
      <c r="L79" s="554">
        <v>0</v>
      </c>
    </row>
    <row r="80" spans="2:13" ht="15" x14ac:dyDescent="0.25">
      <c r="C80" s="555" t="s">
        <v>1486</v>
      </c>
      <c r="D80" s="546"/>
      <c r="E80" s="546"/>
      <c r="F80" s="546"/>
      <c r="G80" s="546"/>
      <c r="H80" s="546"/>
      <c r="I80" s="546"/>
      <c r="J80" s="546"/>
      <c r="K80" s="547">
        <v>56.050632603406335</v>
      </c>
      <c r="L80" s="557">
        <v>27.369417040358744</v>
      </c>
    </row>
    <row r="81" spans="3:15" ht="15" x14ac:dyDescent="0.25">
      <c r="C81" s="568" t="s">
        <v>1136</v>
      </c>
      <c r="D81" s="543"/>
      <c r="E81" s="543"/>
      <c r="F81" s="543"/>
      <c r="G81" s="543"/>
      <c r="H81" s="543"/>
      <c r="I81" s="543"/>
      <c r="J81" s="544"/>
      <c r="K81" s="545">
        <v>1.7080291970802919</v>
      </c>
      <c r="L81" s="554">
        <v>0.36717488789237668</v>
      </c>
      <c r="M81"/>
      <c r="N81" s="567"/>
      <c r="O81" s="445"/>
    </row>
    <row r="82" spans="3:15" ht="15" x14ac:dyDescent="0.25">
      <c r="C82" s="568" t="s">
        <v>1373</v>
      </c>
      <c r="D82" s="543" t="s">
        <v>1373</v>
      </c>
      <c r="E82" s="543" t="s">
        <v>1373</v>
      </c>
      <c r="F82" s="543" t="s">
        <v>1373</v>
      </c>
      <c r="G82" s="543" t="s">
        <v>1373</v>
      </c>
      <c r="H82" s="543" t="s">
        <v>1373</v>
      </c>
      <c r="I82" s="543" t="s">
        <v>1373</v>
      </c>
      <c r="J82" s="544" t="s">
        <v>1373</v>
      </c>
      <c r="K82" s="545">
        <v>2.0523114355231149</v>
      </c>
      <c r="L82" s="554">
        <v>0</v>
      </c>
      <c r="M82"/>
      <c r="N82" s="567"/>
      <c r="O82" s="445"/>
    </row>
    <row r="83" spans="3:15" ht="15" x14ac:dyDescent="0.25">
      <c r="C83" s="568" t="s">
        <v>797</v>
      </c>
      <c r="D83" s="543" t="s">
        <v>797</v>
      </c>
      <c r="E83" s="543" t="s">
        <v>797</v>
      </c>
      <c r="F83" s="543" t="s">
        <v>797</v>
      </c>
      <c r="G83" s="543" t="s">
        <v>797</v>
      </c>
      <c r="H83" s="543" t="s">
        <v>797</v>
      </c>
      <c r="I83" s="543" t="s">
        <v>797</v>
      </c>
      <c r="J83" s="544" t="s">
        <v>797</v>
      </c>
      <c r="K83" s="545">
        <v>1.2165450121654502</v>
      </c>
      <c r="L83" s="554">
        <v>4.4843049327354256</v>
      </c>
      <c r="M83"/>
      <c r="N83" s="567"/>
      <c r="O83" s="445"/>
    </row>
    <row r="84" spans="3:15" ht="15" x14ac:dyDescent="0.25">
      <c r="C84" s="568" t="s">
        <v>787</v>
      </c>
      <c r="D84" s="543" t="s">
        <v>787</v>
      </c>
      <c r="E84" s="543" t="s">
        <v>787</v>
      </c>
      <c r="F84" s="543" t="s">
        <v>787</v>
      </c>
      <c r="G84" s="543" t="s">
        <v>787</v>
      </c>
      <c r="H84" s="543" t="s">
        <v>787</v>
      </c>
      <c r="I84" s="543" t="s">
        <v>787</v>
      </c>
      <c r="J84" s="544" t="s">
        <v>787</v>
      </c>
      <c r="K84" s="545">
        <v>1.2165450121654502</v>
      </c>
      <c r="L84" s="554">
        <v>0</v>
      </c>
      <c r="M84"/>
      <c r="N84" s="567"/>
      <c r="O84" s="445"/>
    </row>
    <row r="85" spans="3:15" ht="15" x14ac:dyDescent="0.25">
      <c r="C85" s="568" t="s">
        <v>593</v>
      </c>
      <c r="D85" s="543" t="s">
        <v>593</v>
      </c>
      <c r="E85" s="543" t="s">
        <v>593</v>
      </c>
      <c r="F85" s="543" t="s">
        <v>593</v>
      </c>
      <c r="G85" s="543" t="s">
        <v>593</v>
      </c>
      <c r="H85" s="543" t="s">
        <v>593</v>
      </c>
      <c r="I85" s="543" t="s">
        <v>593</v>
      </c>
      <c r="J85" s="544" t="s">
        <v>593</v>
      </c>
      <c r="K85" s="545">
        <v>0.76034063260340634</v>
      </c>
      <c r="L85" s="554">
        <v>3.0493273542600896</v>
      </c>
      <c r="M85"/>
      <c r="N85" s="567"/>
      <c r="O85" s="445"/>
    </row>
    <row r="86" spans="3:15" ht="15" x14ac:dyDescent="0.25">
      <c r="C86" s="568" t="s">
        <v>995</v>
      </c>
      <c r="D86" s="543" t="s">
        <v>995</v>
      </c>
      <c r="E86" s="543" t="s">
        <v>995</v>
      </c>
      <c r="F86" s="543" t="s">
        <v>995</v>
      </c>
      <c r="G86" s="543" t="s">
        <v>995</v>
      </c>
      <c r="H86" s="543" t="s">
        <v>995</v>
      </c>
      <c r="I86" s="543" t="s">
        <v>995</v>
      </c>
      <c r="J86" s="544" t="s">
        <v>995</v>
      </c>
      <c r="K86" s="545">
        <v>3.1873479318734792</v>
      </c>
      <c r="L86" s="554">
        <v>1.6143497757847534</v>
      </c>
      <c r="M86"/>
      <c r="N86" s="567"/>
      <c r="O86" s="445"/>
    </row>
    <row r="87" spans="3:15" ht="15" x14ac:dyDescent="0.25">
      <c r="C87" s="568" t="s">
        <v>761</v>
      </c>
      <c r="D87" s="543" t="s">
        <v>761</v>
      </c>
      <c r="E87" s="543" t="s">
        <v>761</v>
      </c>
      <c r="F87" s="543" t="s">
        <v>761</v>
      </c>
      <c r="G87" s="543" t="s">
        <v>761</v>
      </c>
      <c r="H87" s="543" t="s">
        <v>761</v>
      </c>
      <c r="I87" s="543" t="s">
        <v>761</v>
      </c>
      <c r="J87" s="544" t="s">
        <v>761</v>
      </c>
      <c r="K87" s="545">
        <v>0.65206812652068136</v>
      </c>
      <c r="L87" s="554">
        <v>1.7466367713004485</v>
      </c>
      <c r="M87"/>
      <c r="N87" s="567"/>
      <c r="O87" s="445"/>
    </row>
    <row r="88" spans="3:15" ht="15" x14ac:dyDescent="0.25">
      <c r="C88" s="568" t="s">
        <v>750</v>
      </c>
      <c r="D88" s="543" t="s">
        <v>750</v>
      </c>
      <c r="E88" s="543" t="s">
        <v>750</v>
      </c>
      <c r="F88" s="543" t="s">
        <v>750</v>
      </c>
      <c r="G88" s="543" t="s">
        <v>750</v>
      </c>
      <c r="H88" s="543" t="s">
        <v>750</v>
      </c>
      <c r="I88" s="543" t="s">
        <v>750</v>
      </c>
      <c r="J88" s="544" t="s">
        <v>750</v>
      </c>
      <c r="K88" s="545">
        <v>1.394160583941606</v>
      </c>
      <c r="L88" s="554">
        <v>1.210762331838565</v>
      </c>
      <c r="M88"/>
      <c r="N88" s="567"/>
      <c r="O88" s="445"/>
    </row>
    <row r="89" spans="3:15" ht="15" x14ac:dyDescent="0.25">
      <c r="C89" s="568" t="s">
        <v>711</v>
      </c>
      <c r="D89" s="543" t="s">
        <v>711</v>
      </c>
      <c r="E89" s="543" t="s">
        <v>711</v>
      </c>
      <c r="F89" s="543" t="s">
        <v>711</v>
      </c>
      <c r="G89" s="543" t="s">
        <v>711</v>
      </c>
      <c r="H89" s="543" t="s">
        <v>711</v>
      </c>
      <c r="I89" s="543" t="s">
        <v>711</v>
      </c>
      <c r="J89" s="544" t="s">
        <v>711</v>
      </c>
      <c r="K89" s="545">
        <v>3.6253041362530412</v>
      </c>
      <c r="L89" s="554">
        <v>2.1076233183856505</v>
      </c>
      <c r="M89"/>
      <c r="N89" s="567"/>
      <c r="O89" s="445"/>
    </row>
    <row r="90" spans="3:15" ht="15" x14ac:dyDescent="0.25">
      <c r="C90" s="568" t="s">
        <v>530</v>
      </c>
      <c r="D90" s="543" t="s">
        <v>530</v>
      </c>
      <c r="E90" s="543" t="s">
        <v>530</v>
      </c>
      <c r="F90" s="543" t="s">
        <v>530</v>
      </c>
      <c r="G90" s="543" t="s">
        <v>530</v>
      </c>
      <c r="H90" s="543" t="s">
        <v>530</v>
      </c>
      <c r="I90" s="543" t="s">
        <v>530</v>
      </c>
      <c r="J90" s="544" t="s">
        <v>530</v>
      </c>
      <c r="K90" s="545">
        <v>3.8576642335766422</v>
      </c>
      <c r="L90" s="554">
        <v>1.8026905829596416</v>
      </c>
      <c r="M90"/>
      <c r="N90" s="567"/>
      <c r="O90" s="445"/>
    </row>
    <row r="91" spans="3:15" ht="15" x14ac:dyDescent="0.25">
      <c r="C91" s="568" t="s">
        <v>1283</v>
      </c>
      <c r="D91" s="543" t="s">
        <v>1283</v>
      </c>
      <c r="E91" s="543" t="s">
        <v>1283</v>
      </c>
      <c r="F91" s="543" t="s">
        <v>1283</v>
      </c>
      <c r="G91" s="543" t="s">
        <v>1283</v>
      </c>
      <c r="H91" s="543" t="s">
        <v>1283</v>
      </c>
      <c r="I91" s="543" t="s">
        <v>1283</v>
      </c>
      <c r="J91" s="544" t="s">
        <v>1283</v>
      </c>
      <c r="K91" s="545">
        <v>4.014598540145986</v>
      </c>
      <c r="L91" s="554">
        <v>0</v>
      </c>
      <c r="M91"/>
      <c r="N91" s="567"/>
      <c r="O91" s="445"/>
    </row>
    <row r="92" spans="3:15" ht="15" x14ac:dyDescent="0.25">
      <c r="C92" s="568" t="s">
        <v>1275</v>
      </c>
      <c r="D92" s="543" t="s">
        <v>1275</v>
      </c>
      <c r="E92" s="543" t="s">
        <v>1275</v>
      </c>
      <c r="F92" s="543" t="s">
        <v>1275</v>
      </c>
      <c r="G92" s="543" t="s">
        <v>1275</v>
      </c>
      <c r="H92" s="543" t="s">
        <v>1275</v>
      </c>
      <c r="I92" s="543" t="s">
        <v>1275</v>
      </c>
      <c r="J92" s="544" t="s">
        <v>1275</v>
      </c>
      <c r="K92" s="545">
        <v>4.155997566909976</v>
      </c>
      <c r="L92" s="554">
        <v>1.4367713004484308</v>
      </c>
      <c r="M92"/>
      <c r="N92" s="567"/>
      <c r="O92" s="445"/>
    </row>
    <row r="93" spans="3:15" ht="15" x14ac:dyDescent="0.25">
      <c r="C93" s="568" t="s">
        <v>1087</v>
      </c>
      <c r="D93" s="543" t="s">
        <v>1087</v>
      </c>
      <c r="E93" s="543" t="s">
        <v>1087</v>
      </c>
      <c r="F93" s="543" t="s">
        <v>1087</v>
      </c>
      <c r="G93" s="543" t="s">
        <v>1087</v>
      </c>
      <c r="H93" s="543" t="s">
        <v>1087</v>
      </c>
      <c r="I93" s="543" t="s">
        <v>1087</v>
      </c>
      <c r="J93" s="544" t="s">
        <v>1087</v>
      </c>
      <c r="K93" s="545">
        <v>0.36982968369829683</v>
      </c>
      <c r="L93" s="554">
        <v>0</v>
      </c>
      <c r="M93"/>
      <c r="N93" s="567"/>
      <c r="O93" s="445"/>
    </row>
    <row r="94" spans="3:15" ht="15" x14ac:dyDescent="0.25">
      <c r="C94" s="568" t="s">
        <v>650</v>
      </c>
      <c r="D94" s="543" t="s">
        <v>650</v>
      </c>
      <c r="E94" s="543" t="s">
        <v>650</v>
      </c>
      <c r="F94" s="543" t="s">
        <v>650</v>
      </c>
      <c r="G94" s="543" t="s">
        <v>650</v>
      </c>
      <c r="H94" s="543" t="s">
        <v>650</v>
      </c>
      <c r="I94" s="543" t="s">
        <v>650</v>
      </c>
      <c r="J94" s="544" t="s">
        <v>650</v>
      </c>
      <c r="K94" s="545">
        <v>2.1485401459854012</v>
      </c>
      <c r="L94" s="554">
        <v>2.173094170403588</v>
      </c>
      <c r="M94"/>
      <c r="N94" s="567"/>
      <c r="O94" s="445"/>
    </row>
    <row r="95" spans="3:15" ht="15" x14ac:dyDescent="0.25">
      <c r="C95" s="568" t="s">
        <v>981</v>
      </c>
      <c r="D95" s="543" t="s">
        <v>981</v>
      </c>
      <c r="E95" s="543" t="s">
        <v>981</v>
      </c>
      <c r="F95" s="543" t="s">
        <v>981</v>
      </c>
      <c r="G95" s="543" t="s">
        <v>981</v>
      </c>
      <c r="H95" s="543" t="s">
        <v>981</v>
      </c>
      <c r="I95" s="543" t="s">
        <v>981</v>
      </c>
      <c r="J95" s="544" t="s">
        <v>981</v>
      </c>
      <c r="K95" s="545">
        <v>1.5206812652068127</v>
      </c>
      <c r="L95" s="554">
        <v>1.1210762331838564</v>
      </c>
      <c r="M95"/>
      <c r="N95" s="567"/>
      <c r="O95" s="445"/>
    </row>
    <row r="96" spans="3:15" ht="15" x14ac:dyDescent="0.25">
      <c r="C96" s="568" t="s">
        <v>1044</v>
      </c>
      <c r="D96" s="543" t="s">
        <v>1044</v>
      </c>
      <c r="E96" s="543" t="s">
        <v>1044</v>
      </c>
      <c r="F96" s="543" t="s">
        <v>1044</v>
      </c>
      <c r="G96" s="543" t="s">
        <v>1044</v>
      </c>
      <c r="H96" s="543" t="s">
        <v>1044</v>
      </c>
      <c r="I96" s="543" t="s">
        <v>1044</v>
      </c>
      <c r="J96" s="544" t="s">
        <v>1044</v>
      </c>
      <c r="K96" s="545">
        <v>5.3381995133819959</v>
      </c>
      <c r="L96" s="554">
        <v>0</v>
      </c>
      <c r="M96"/>
      <c r="N96" s="567"/>
      <c r="O96" s="445"/>
    </row>
    <row r="97" spans="3:15" ht="15" x14ac:dyDescent="0.25">
      <c r="C97" s="568" t="s">
        <v>1221</v>
      </c>
      <c r="D97" s="543" t="s">
        <v>1221</v>
      </c>
      <c r="E97" s="543" t="s">
        <v>1221</v>
      </c>
      <c r="F97" s="543" t="s">
        <v>1221</v>
      </c>
      <c r="G97" s="543" t="s">
        <v>1221</v>
      </c>
      <c r="H97" s="543" t="s">
        <v>1221</v>
      </c>
      <c r="I97" s="543" t="s">
        <v>1221</v>
      </c>
      <c r="J97" s="544" t="s">
        <v>1221</v>
      </c>
      <c r="K97" s="545">
        <v>2.3114355231143553</v>
      </c>
      <c r="L97" s="554">
        <v>0</v>
      </c>
      <c r="M97"/>
      <c r="N97" s="567"/>
      <c r="O97" s="445"/>
    </row>
    <row r="98" spans="3:15" ht="15" x14ac:dyDescent="0.25">
      <c r="C98" s="568" t="s">
        <v>672</v>
      </c>
      <c r="D98" s="543" t="s">
        <v>672</v>
      </c>
      <c r="E98" s="543" t="s">
        <v>672</v>
      </c>
      <c r="F98" s="543" t="s">
        <v>672</v>
      </c>
      <c r="G98" s="543" t="s">
        <v>672</v>
      </c>
      <c r="H98" s="543" t="s">
        <v>672</v>
      </c>
      <c r="I98" s="543" t="s">
        <v>672</v>
      </c>
      <c r="J98" s="544" t="s">
        <v>672</v>
      </c>
      <c r="K98" s="545">
        <v>1.4598540145985401</v>
      </c>
      <c r="L98" s="554">
        <v>0.67264573991031396</v>
      </c>
      <c r="M98"/>
      <c r="N98" s="567"/>
      <c r="O98" s="445"/>
    </row>
    <row r="99" spans="3:15" ht="15" x14ac:dyDescent="0.25">
      <c r="C99" s="568" t="s">
        <v>859</v>
      </c>
      <c r="D99" s="543" t="s">
        <v>859</v>
      </c>
      <c r="E99" s="543" t="s">
        <v>859</v>
      </c>
      <c r="F99" s="543" t="s">
        <v>859</v>
      </c>
      <c r="G99" s="543" t="s">
        <v>859</v>
      </c>
      <c r="H99" s="543" t="s">
        <v>859</v>
      </c>
      <c r="I99" s="543" t="s">
        <v>859</v>
      </c>
      <c r="J99" s="544" t="s">
        <v>859</v>
      </c>
      <c r="K99" s="545">
        <v>3.4063260340632606</v>
      </c>
      <c r="L99" s="554">
        <v>1.7937219730941707</v>
      </c>
      <c r="M99"/>
      <c r="N99" s="567"/>
      <c r="O99" s="445"/>
    </row>
    <row r="100" spans="3:15" ht="15" x14ac:dyDescent="0.25">
      <c r="C100" s="568" t="s">
        <v>899</v>
      </c>
      <c r="D100" s="543" t="s">
        <v>899</v>
      </c>
      <c r="E100" s="543" t="s">
        <v>899</v>
      </c>
      <c r="F100" s="543" t="s">
        <v>899</v>
      </c>
      <c r="G100" s="543" t="s">
        <v>899</v>
      </c>
      <c r="H100" s="543" t="s">
        <v>899</v>
      </c>
      <c r="I100" s="543" t="s">
        <v>899</v>
      </c>
      <c r="J100" s="544" t="s">
        <v>899</v>
      </c>
      <c r="K100" s="545">
        <v>2.0072627737226276</v>
      </c>
      <c r="L100" s="554">
        <v>0</v>
      </c>
      <c r="M100"/>
      <c r="N100" s="567"/>
      <c r="O100" s="445"/>
    </row>
    <row r="101" spans="3:15" ht="15" x14ac:dyDescent="0.25">
      <c r="C101" s="568" t="s">
        <v>1182</v>
      </c>
      <c r="D101" s="543" t="s">
        <v>1182</v>
      </c>
      <c r="E101" s="543" t="s">
        <v>1182</v>
      </c>
      <c r="F101" s="543" t="s">
        <v>1182</v>
      </c>
      <c r="G101" s="543" t="s">
        <v>1182</v>
      </c>
      <c r="H101" s="543" t="s">
        <v>1182</v>
      </c>
      <c r="I101" s="543" t="s">
        <v>1182</v>
      </c>
      <c r="J101" s="544" t="s">
        <v>1182</v>
      </c>
      <c r="K101" s="545">
        <v>2.4732360097323598</v>
      </c>
      <c r="L101" s="554">
        <v>2.2735426008968611</v>
      </c>
      <c r="M101"/>
      <c r="N101" s="567"/>
      <c r="O101" s="445"/>
    </row>
    <row r="102" spans="3:15" ht="15" x14ac:dyDescent="0.25">
      <c r="C102" s="568" t="s">
        <v>917</v>
      </c>
      <c r="D102" s="543" t="s">
        <v>917</v>
      </c>
      <c r="E102" s="543" t="s">
        <v>917</v>
      </c>
      <c r="F102" s="543" t="s">
        <v>917</v>
      </c>
      <c r="G102" s="543" t="s">
        <v>917</v>
      </c>
      <c r="H102" s="543" t="s">
        <v>917</v>
      </c>
      <c r="I102" s="543" t="s">
        <v>917</v>
      </c>
      <c r="J102" s="544" t="s">
        <v>917</v>
      </c>
      <c r="K102" s="545">
        <v>1.9464720194647203</v>
      </c>
      <c r="L102" s="554">
        <v>0</v>
      </c>
      <c r="M102"/>
      <c r="N102" s="567"/>
      <c r="O102" s="445"/>
    </row>
    <row r="103" spans="3:15" ht="15" x14ac:dyDescent="0.25">
      <c r="C103" s="568" t="s">
        <v>933</v>
      </c>
      <c r="D103" s="543" t="s">
        <v>933</v>
      </c>
      <c r="E103" s="543" t="s">
        <v>933</v>
      </c>
      <c r="F103" s="543" t="s">
        <v>933</v>
      </c>
      <c r="G103" s="543" t="s">
        <v>933</v>
      </c>
      <c r="H103" s="543" t="s">
        <v>933</v>
      </c>
      <c r="I103" s="543" t="s">
        <v>933</v>
      </c>
      <c r="J103" s="544" t="s">
        <v>933</v>
      </c>
      <c r="K103" s="545">
        <v>2.2311435523114356</v>
      </c>
      <c r="L103" s="554">
        <v>0.17040358744394621</v>
      </c>
      <c r="M103"/>
      <c r="N103" s="567"/>
      <c r="O103" s="445"/>
    </row>
    <row r="104" spans="3:15" ht="15" x14ac:dyDescent="0.25">
      <c r="C104" s="568" t="s">
        <v>608</v>
      </c>
      <c r="D104" s="543" t="s">
        <v>608</v>
      </c>
      <c r="E104" s="543" t="s">
        <v>608</v>
      </c>
      <c r="F104" s="543" t="s">
        <v>608</v>
      </c>
      <c r="G104" s="543" t="s">
        <v>608</v>
      </c>
      <c r="H104" s="543" t="s">
        <v>608</v>
      </c>
      <c r="I104" s="543" t="s">
        <v>608</v>
      </c>
      <c r="J104" s="544" t="s">
        <v>608</v>
      </c>
      <c r="K104" s="545">
        <v>2.9967396593673969</v>
      </c>
      <c r="L104" s="554">
        <v>1.3452914798206279</v>
      </c>
      <c r="M104"/>
      <c r="N104" s="567"/>
      <c r="O104" s="445"/>
    </row>
    <row r="105" spans="3:15" ht="15" x14ac:dyDescent="0.25">
      <c r="C105" s="555" t="s">
        <v>1488</v>
      </c>
      <c r="D105" s="546"/>
      <c r="E105" s="546"/>
      <c r="F105" s="546"/>
      <c r="G105" s="546"/>
      <c r="H105" s="546"/>
      <c r="I105" s="546"/>
      <c r="J105" s="546"/>
      <c r="K105" s="542">
        <v>40</v>
      </c>
      <c r="L105" s="557">
        <v>0</v>
      </c>
      <c r="M105"/>
      <c r="N105" s="567"/>
      <c r="O105" s="445"/>
    </row>
    <row r="106" spans="3:15" ht="15" x14ac:dyDescent="0.25">
      <c r="C106" s="553" t="s">
        <v>1087</v>
      </c>
      <c r="D106" s="531"/>
      <c r="E106" s="531"/>
      <c r="F106" s="531"/>
      <c r="G106" s="531"/>
      <c r="H106" s="531"/>
      <c r="I106" s="531"/>
      <c r="J106" s="531"/>
      <c r="K106" s="545">
        <v>40</v>
      </c>
      <c r="L106" s="554">
        <v>0</v>
      </c>
      <c r="O106" s="445"/>
    </row>
    <row r="107" spans="3:15" ht="15" x14ac:dyDescent="0.25">
      <c r="C107" s="555" t="s">
        <v>1490</v>
      </c>
      <c r="D107" s="546"/>
      <c r="E107" s="546"/>
      <c r="F107" s="546"/>
      <c r="G107" s="546"/>
      <c r="H107" s="546"/>
      <c r="I107" s="546"/>
      <c r="J107" s="546"/>
      <c r="K107" s="542">
        <v>69.740000000000009</v>
      </c>
      <c r="L107" s="556">
        <v>0</v>
      </c>
      <c r="O107" s="445"/>
    </row>
    <row r="108" spans="3:15" ht="15" x14ac:dyDescent="0.25">
      <c r="C108" s="553" t="s">
        <v>1410</v>
      </c>
      <c r="D108" s="531" t="s">
        <v>1410</v>
      </c>
      <c r="E108" s="531" t="s">
        <v>1410</v>
      </c>
      <c r="F108" s="531" t="s">
        <v>1410</v>
      </c>
      <c r="G108" s="531" t="s">
        <v>1410</v>
      </c>
      <c r="H108" s="531" t="s">
        <v>1410</v>
      </c>
      <c r="I108" s="531" t="s">
        <v>1410</v>
      </c>
      <c r="J108" s="531" t="s">
        <v>1410</v>
      </c>
      <c r="K108" s="545">
        <v>44.74</v>
      </c>
      <c r="L108" s="554">
        <v>0</v>
      </c>
      <c r="O108" s="445"/>
    </row>
    <row r="109" spans="3:15" ht="15" x14ac:dyDescent="0.25">
      <c r="C109" s="553" t="s">
        <v>995</v>
      </c>
      <c r="D109" s="531" t="s">
        <v>995</v>
      </c>
      <c r="E109" s="531" t="s">
        <v>995</v>
      </c>
      <c r="F109" s="531" t="s">
        <v>995</v>
      </c>
      <c r="G109" s="531" t="s">
        <v>995</v>
      </c>
      <c r="H109" s="531" t="s">
        <v>995</v>
      </c>
      <c r="I109" s="531" t="s">
        <v>995</v>
      </c>
      <c r="J109" s="531" t="s">
        <v>995</v>
      </c>
      <c r="K109" s="545">
        <v>25</v>
      </c>
      <c r="L109" s="554">
        <v>0</v>
      </c>
      <c r="O109" s="445"/>
    </row>
    <row r="110" spans="3:15" ht="15" x14ac:dyDescent="0.25">
      <c r="C110" s="555" t="s">
        <v>1492</v>
      </c>
      <c r="D110" s="546"/>
      <c r="E110" s="546"/>
      <c r="F110" s="546"/>
      <c r="G110" s="546"/>
      <c r="H110" s="546"/>
      <c r="I110" s="546"/>
      <c r="J110" s="546"/>
      <c r="K110" s="542">
        <v>53.784545454545452</v>
      </c>
      <c r="L110" s="556">
        <v>1.6842105263157896</v>
      </c>
      <c r="O110" s="445"/>
    </row>
    <row r="111" spans="3:15" ht="15" x14ac:dyDescent="0.25">
      <c r="C111" s="553" t="s">
        <v>1136</v>
      </c>
      <c r="D111" s="531"/>
      <c r="E111" s="531"/>
      <c r="F111" s="531"/>
      <c r="G111" s="531"/>
      <c r="H111" s="531"/>
      <c r="I111" s="531"/>
      <c r="J111" s="531"/>
      <c r="K111" s="545">
        <v>8.4090909090909101</v>
      </c>
      <c r="L111" s="554">
        <v>0</v>
      </c>
      <c r="O111" s="445"/>
    </row>
    <row r="112" spans="3:15" ht="15" x14ac:dyDescent="0.25">
      <c r="C112" s="553" t="s">
        <v>761</v>
      </c>
      <c r="D112" s="531"/>
      <c r="E112" s="531"/>
      <c r="F112" s="531"/>
      <c r="G112" s="531"/>
      <c r="H112" s="531"/>
      <c r="I112" s="531"/>
      <c r="J112" s="531"/>
      <c r="K112" s="545">
        <v>9.0909090909090899</v>
      </c>
      <c r="L112" s="554">
        <v>0</v>
      </c>
      <c r="O112" s="445"/>
    </row>
    <row r="113" spans="3:15" ht="15" x14ac:dyDescent="0.25">
      <c r="C113" s="553" t="s">
        <v>1283</v>
      </c>
      <c r="D113" s="531"/>
      <c r="E113" s="531"/>
      <c r="F113" s="531"/>
      <c r="G113" s="531"/>
      <c r="H113" s="531"/>
      <c r="I113" s="531"/>
      <c r="J113" s="531"/>
      <c r="K113" s="545">
        <v>9.0909090909090899</v>
      </c>
      <c r="L113" s="554">
        <v>0</v>
      </c>
      <c r="O113" s="445"/>
    </row>
    <row r="114" spans="3:15" ht="15" x14ac:dyDescent="0.25">
      <c r="C114" s="553" t="s">
        <v>1275</v>
      </c>
      <c r="D114" s="531"/>
      <c r="E114" s="531"/>
      <c r="F114" s="531"/>
      <c r="G114" s="531"/>
      <c r="H114" s="531"/>
      <c r="I114" s="531"/>
      <c r="J114" s="531"/>
      <c r="K114" s="545">
        <v>7.2727272727272734</v>
      </c>
      <c r="L114" s="554">
        <v>0</v>
      </c>
      <c r="O114" s="445"/>
    </row>
    <row r="115" spans="3:15" ht="15" x14ac:dyDescent="0.25">
      <c r="C115" s="553" t="s">
        <v>813</v>
      </c>
      <c r="D115" s="531"/>
      <c r="E115" s="531"/>
      <c r="F115" s="531"/>
      <c r="G115" s="531"/>
      <c r="H115" s="531"/>
      <c r="I115" s="531"/>
      <c r="J115" s="531"/>
      <c r="K115" s="545">
        <v>19.920909090909092</v>
      </c>
      <c r="L115" s="554">
        <v>1.6842105263157896</v>
      </c>
      <c r="O115" s="445"/>
    </row>
    <row r="116" spans="3:15" ht="15" x14ac:dyDescent="0.25">
      <c r="C116" s="553" t="s">
        <v>859</v>
      </c>
      <c r="D116" s="531"/>
      <c r="E116" s="531"/>
      <c r="F116" s="531"/>
      <c r="G116" s="531"/>
      <c r="H116" s="531"/>
      <c r="I116" s="531"/>
      <c r="J116" s="531"/>
      <c r="K116" s="545">
        <v>0</v>
      </c>
      <c r="L116" s="554">
        <v>0</v>
      </c>
      <c r="O116" s="445"/>
    </row>
    <row r="117" spans="3:15" ht="15" x14ac:dyDescent="0.25">
      <c r="C117" s="555" t="s">
        <v>2740</v>
      </c>
      <c r="D117" s="546"/>
      <c r="E117" s="546"/>
      <c r="F117" s="546"/>
      <c r="G117" s="546"/>
      <c r="H117" s="546"/>
      <c r="I117" s="546"/>
      <c r="J117" s="546"/>
      <c r="K117" s="542">
        <v>78.133333333333354</v>
      </c>
      <c r="L117" s="556">
        <v>50</v>
      </c>
      <c r="O117" s="445"/>
    </row>
    <row r="118" spans="3:15" ht="15.75" thickBot="1" x14ac:dyDescent="0.3">
      <c r="C118" s="558" t="s">
        <v>512</v>
      </c>
      <c r="D118" s="559" t="s">
        <v>2741</v>
      </c>
      <c r="E118" s="559"/>
      <c r="F118" s="559"/>
      <c r="G118" s="559"/>
      <c r="H118" s="559"/>
      <c r="I118" s="559"/>
      <c r="J118" s="559"/>
      <c r="K118" s="560">
        <v>78.133333333333354</v>
      </c>
      <c r="L118" s="561">
        <v>50</v>
      </c>
      <c r="O118" s="445"/>
    </row>
    <row r="120" spans="3:15" ht="15" x14ac:dyDescent="0.25">
      <c r="C120" s="548" t="s">
        <v>2743</v>
      </c>
    </row>
  </sheetData>
  <autoFilter ref="F15:M56" xr:uid="{00000000-0001-0000-0000-000000000000}"/>
  <mergeCells count="108">
    <mergeCell ref="C109:J109"/>
    <mergeCell ref="C110:J110"/>
    <mergeCell ref="C112:J112"/>
    <mergeCell ref="C116:J116"/>
    <mergeCell ref="C117:J117"/>
    <mergeCell ref="C118:J118"/>
    <mergeCell ref="C111:J111"/>
    <mergeCell ref="C113:J113"/>
    <mergeCell ref="C114:J114"/>
    <mergeCell ref="C115:J115"/>
    <mergeCell ref="C103:J103"/>
    <mergeCell ref="C104:J104"/>
    <mergeCell ref="C105:J105"/>
    <mergeCell ref="C106:J106"/>
    <mergeCell ref="C107:J107"/>
    <mergeCell ref="C108:J108"/>
    <mergeCell ref="C97:J97"/>
    <mergeCell ref="C98:J98"/>
    <mergeCell ref="C99:J99"/>
    <mergeCell ref="C100:J100"/>
    <mergeCell ref="C101:J101"/>
    <mergeCell ref="C102:J102"/>
    <mergeCell ref="C91:J91"/>
    <mergeCell ref="C92:J92"/>
    <mergeCell ref="C93:J93"/>
    <mergeCell ref="C94:J94"/>
    <mergeCell ref="C95:J95"/>
    <mergeCell ref="C96:J96"/>
    <mergeCell ref="C85:J85"/>
    <mergeCell ref="C86:J86"/>
    <mergeCell ref="C87:J87"/>
    <mergeCell ref="C88:J88"/>
    <mergeCell ref="C89:J89"/>
    <mergeCell ref="C90:J90"/>
    <mergeCell ref="C79:J79"/>
    <mergeCell ref="C80:J80"/>
    <mergeCell ref="C81:J81"/>
    <mergeCell ref="C82:J82"/>
    <mergeCell ref="C83:J83"/>
    <mergeCell ref="C84:J84"/>
    <mergeCell ref="C72:J72"/>
    <mergeCell ref="C73:J73"/>
    <mergeCell ref="C74:J74"/>
    <mergeCell ref="C76:J76"/>
    <mergeCell ref="C77:J77"/>
    <mergeCell ref="C78:J78"/>
    <mergeCell ref="C75:J75"/>
    <mergeCell ref="C63:J63"/>
    <mergeCell ref="C64:J64"/>
    <mergeCell ref="C65:J65"/>
    <mergeCell ref="C66:J66"/>
    <mergeCell ref="C67:J67"/>
    <mergeCell ref="B70:M70"/>
    <mergeCell ref="C51:E51"/>
    <mergeCell ref="C52:E52"/>
    <mergeCell ref="B58:M58"/>
    <mergeCell ref="C60:J60"/>
    <mergeCell ref="C61:J61"/>
    <mergeCell ref="C62:J62"/>
    <mergeCell ref="C45:E45"/>
    <mergeCell ref="C46:E46"/>
    <mergeCell ref="C47:E47"/>
    <mergeCell ref="C48:E48"/>
    <mergeCell ref="C49:E49"/>
    <mergeCell ref="C50:E50"/>
    <mergeCell ref="C39:E39"/>
    <mergeCell ref="C40:E40"/>
    <mergeCell ref="C41:E41"/>
    <mergeCell ref="C42:E42"/>
    <mergeCell ref="C43:E43"/>
    <mergeCell ref="C44:E44"/>
    <mergeCell ref="C33:E33"/>
    <mergeCell ref="C34:E34"/>
    <mergeCell ref="C35:E35"/>
    <mergeCell ref="C36:E36"/>
    <mergeCell ref="C37:E37"/>
    <mergeCell ref="C38:E38"/>
    <mergeCell ref="C27:E27"/>
    <mergeCell ref="C28:E28"/>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B11:M11"/>
    <mergeCell ref="B13:E14"/>
    <mergeCell ref="F13:J13"/>
    <mergeCell ref="K13:M13"/>
    <mergeCell ref="F14:G14"/>
    <mergeCell ref="H14:I14"/>
    <mergeCell ref="K14:M14"/>
    <mergeCell ref="B3:M3"/>
    <mergeCell ref="G4:M4"/>
    <mergeCell ref="D6:F6"/>
    <mergeCell ref="D7:F7"/>
    <mergeCell ref="D8:F8"/>
    <mergeCell ref="D9:F9"/>
  </mergeCells>
  <conditionalFormatting sqref="F16:J16">
    <cfRule type="cellIs" dxfId="2" priority="1" operator="between">
      <formula>0.9</formula>
      <formula>1</formula>
    </cfRule>
    <cfRule type="cellIs" dxfId="1" priority="2" operator="between">
      <formula>0.8</formula>
      <formula>0.899</formula>
    </cfRule>
    <cfRule type="cellIs" dxfId="0" priority="3" operator="between">
      <formula>0</formula>
      <formula>0.799</formula>
    </cfRule>
  </conditionalFormatting>
  <dataValidations disablePrompts="1" count="1">
    <dataValidation operator="equal" allowBlank="1" showInputMessage="1" showErrorMessage="1" sqref="G4" xr:uid="{B68E496F-95E5-4C0F-9D85-BBAFBFD6BEE5}">
      <formula1>0</formula1>
      <formula2>0</formula2>
    </dataValidation>
  </dataValidations>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D8" sqref="D8"/>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6" customWidth="1"/>
    <col min="22" max="22" width="92.42578125" style="60" customWidth="1"/>
  </cols>
  <sheetData>
    <row r="1" spans="2:22" ht="95.25" customHeight="1" x14ac:dyDescent="0.25">
      <c r="B1" s="121" t="s">
        <v>1785</v>
      </c>
    </row>
    <row r="2" spans="2:22" ht="75" x14ac:dyDescent="0.25">
      <c r="B2" s="84" t="s">
        <v>1549</v>
      </c>
      <c r="C2" s="85" t="s">
        <v>1613</v>
      </c>
      <c r="I2" s="84" t="s">
        <v>1551</v>
      </c>
      <c r="J2" s="86" t="s">
        <v>1614</v>
      </c>
      <c r="V2" s="36"/>
    </row>
    <row r="3" spans="2:22" x14ac:dyDescent="0.25">
      <c r="V3" s="36"/>
    </row>
    <row r="4" spans="2:22" ht="30" x14ac:dyDescent="0.25">
      <c r="B4" s="345" t="s">
        <v>1615</v>
      </c>
      <c r="C4" s="346" t="s">
        <v>1616</v>
      </c>
      <c r="D4" s="347"/>
      <c r="E4" s="347"/>
      <c r="F4" s="348"/>
      <c r="G4" s="87" t="s">
        <v>1617</v>
      </c>
      <c r="V4" s="97"/>
    </row>
    <row r="5" spans="2:22" ht="30" x14ac:dyDescent="0.25">
      <c r="B5" s="345"/>
      <c r="C5" s="88" t="s">
        <v>1618</v>
      </c>
      <c r="D5" s="88" t="s">
        <v>1619</v>
      </c>
      <c r="E5" s="88" t="s">
        <v>1620</v>
      </c>
      <c r="F5" s="88" t="s">
        <v>1621</v>
      </c>
      <c r="G5" s="89" t="s">
        <v>1622</v>
      </c>
      <c r="I5" s="87" t="s">
        <v>1623</v>
      </c>
      <c r="J5" s="90" t="s">
        <v>1624</v>
      </c>
      <c r="L5" s="87" t="s">
        <v>1681</v>
      </c>
      <c r="M5" s="90" t="s">
        <v>1682</v>
      </c>
      <c r="O5" s="87" t="s">
        <v>1726</v>
      </c>
      <c r="P5" s="90" t="s">
        <v>1727</v>
      </c>
      <c r="R5" s="87" t="s">
        <v>1758</v>
      </c>
      <c r="S5" s="90" t="s">
        <v>1759</v>
      </c>
      <c r="U5" s="95" t="s">
        <v>1772</v>
      </c>
      <c r="V5" s="95" t="s">
        <v>1773</v>
      </c>
    </row>
    <row r="6" spans="2:22" ht="57" x14ac:dyDescent="0.25">
      <c r="B6" s="91" t="s">
        <v>1536</v>
      </c>
      <c r="C6" s="91" t="s">
        <v>1625</v>
      </c>
      <c r="D6" s="91" t="s">
        <v>1626</v>
      </c>
      <c r="E6" s="91" t="s">
        <v>1627</v>
      </c>
      <c r="F6" s="91" t="s">
        <v>1628</v>
      </c>
      <c r="G6" s="91" t="s">
        <v>1629</v>
      </c>
      <c r="I6" s="92" t="s">
        <v>1630</v>
      </c>
      <c r="J6" s="92" t="s">
        <v>1631</v>
      </c>
      <c r="L6" s="92" t="s">
        <v>1683</v>
      </c>
      <c r="M6" s="92" t="s">
        <v>1684</v>
      </c>
      <c r="O6" s="92" t="s">
        <v>1728</v>
      </c>
      <c r="P6" s="92" t="s">
        <v>1698</v>
      </c>
      <c r="R6" s="92" t="s">
        <v>1760</v>
      </c>
      <c r="S6" s="92" t="s">
        <v>1761</v>
      </c>
      <c r="U6" s="96" t="s">
        <v>31</v>
      </c>
      <c r="V6" s="69" t="s">
        <v>1766</v>
      </c>
    </row>
    <row r="7" spans="2:22" ht="60" x14ac:dyDescent="0.25">
      <c r="B7" s="91" t="s">
        <v>1632</v>
      </c>
      <c r="C7" s="91" t="s">
        <v>1625</v>
      </c>
      <c r="D7" s="91" t="s">
        <v>1633</v>
      </c>
      <c r="E7" s="91" t="s">
        <v>1634</v>
      </c>
      <c r="F7" s="91" t="s">
        <v>1635</v>
      </c>
      <c r="G7" s="91" t="s">
        <v>1629</v>
      </c>
      <c r="I7" s="92" t="s">
        <v>1636</v>
      </c>
      <c r="J7" s="92" t="s">
        <v>1637</v>
      </c>
      <c r="L7" s="92" t="s">
        <v>1685</v>
      </c>
      <c r="M7" s="92" t="s">
        <v>1686</v>
      </c>
      <c r="O7" s="92" t="s">
        <v>1729</v>
      </c>
      <c r="P7" s="92" t="s">
        <v>1700</v>
      </c>
      <c r="R7" s="92" t="s">
        <v>1762</v>
      </c>
      <c r="S7" s="92" t="s">
        <v>1763</v>
      </c>
      <c r="U7" s="96" t="s">
        <v>34</v>
      </c>
      <c r="V7" s="69" t="s">
        <v>1767</v>
      </c>
    </row>
    <row r="8" spans="2:22" ht="71.25" x14ac:dyDescent="0.25">
      <c r="B8" s="91" t="s">
        <v>1638</v>
      </c>
      <c r="C8" s="91" t="s">
        <v>1639</v>
      </c>
      <c r="D8" s="91" t="s">
        <v>1640</v>
      </c>
      <c r="E8" s="91" t="s">
        <v>1641</v>
      </c>
      <c r="F8" s="91" t="s">
        <v>1642</v>
      </c>
      <c r="G8" s="91" t="s">
        <v>1629</v>
      </c>
      <c r="I8" s="92" t="s">
        <v>1643</v>
      </c>
      <c r="J8" s="92" t="s">
        <v>1644</v>
      </c>
      <c r="L8" s="92" t="s">
        <v>1687</v>
      </c>
      <c r="M8" s="92" t="s">
        <v>1688</v>
      </c>
      <c r="O8" s="92" t="s">
        <v>1730</v>
      </c>
      <c r="P8" s="92" t="s">
        <v>1714</v>
      </c>
      <c r="U8" s="96" t="s">
        <v>23</v>
      </c>
      <c r="V8" s="69" t="s">
        <v>1768</v>
      </c>
    </row>
    <row r="9" spans="2:22" ht="57" x14ac:dyDescent="0.25">
      <c r="B9" s="91" t="s">
        <v>1645</v>
      </c>
      <c r="C9" s="91" t="s">
        <v>1639</v>
      </c>
      <c r="D9" s="91" t="s">
        <v>1640</v>
      </c>
      <c r="E9" s="91" t="s">
        <v>1641</v>
      </c>
      <c r="F9" s="91" t="s">
        <v>1646</v>
      </c>
      <c r="G9" s="91" t="s">
        <v>1647</v>
      </c>
      <c r="I9" s="92" t="s">
        <v>1648</v>
      </c>
      <c r="J9" s="92" t="s">
        <v>1649</v>
      </c>
      <c r="L9" s="92" t="s">
        <v>1689</v>
      </c>
      <c r="M9" s="92" t="s">
        <v>1690</v>
      </c>
      <c r="O9" s="92" t="s">
        <v>1731</v>
      </c>
      <c r="P9" s="92" t="s">
        <v>1724</v>
      </c>
      <c r="U9" s="96" t="s">
        <v>32</v>
      </c>
      <c r="V9" s="69" t="s">
        <v>1769</v>
      </c>
    </row>
    <row r="10" spans="2:22" ht="71.25" x14ac:dyDescent="0.25">
      <c r="B10" s="91" t="s">
        <v>1650</v>
      </c>
      <c r="C10" s="91" t="s">
        <v>1639</v>
      </c>
      <c r="D10" s="91" t="s">
        <v>1640</v>
      </c>
      <c r="E10" s="91" t="s">
        <v>1641</v>
      </c>
      <c r="F10" s="91" t="s">
        <v>1651</v>
      </c>
      <c r="G10" s="91" t="s">
        <v>1629</v>
      </c>
      <c r="I10" s="92" t="s">
        <v>1652</v>
      </c>
      <c r="J10" s="92" t="s">
        <v>1653</v>
      </c>
      <c r="L10" s="92" t="s">
        <v>1691</v>
      </c>
      <c r="M10" s="92" t="s">
        <v>1692</v>
      </c>
      <c r="O10" s="92" t="s">
        <v>1732</v>
      </c>
      <c r="P10" s="92" t="s">
        <v>1718</v>
      </c>
      <c r="U10" s="96" t="s">
        <v>29</v>
      </c>
      <c r="V10" s="69" t="s">
        <v>1769</v>
      </c>
    </row>
    <row r="11" spans="2:22" ht="71.25" x14ac:dyDescent="0.25">
      <c r="B11" s="91" t="s">
        <v>1654</v>
      </c>
      <c r="C11" s="91" t="s">
        <v>1639</v>
      </c>
      <c r="D11" s="91" t="s">
        <v>1640</v>
      </c>
      <c r="E11" s="91" t="s">
        <v>1641</v>
      </c>
      <c r="F11" s="91" t="s">
        <v>1651</v>
      </c>
      <c r="G11" s="91" t="s">
        <v>1655</v>
      </c>
      <c r="I11" s="92" t="s">
        <v>1656</v>
      </c>
      <c r="J11" s="92" t="s">
        <v>1657</v>
      </c>
      <c r="L11" s="92" t="s">
        <v>1693</v>
      </c>
      <c r="M11" s="92" t="s">
        <v>1694</v>
      </c>
      <c r="O11" s="92" t="s">
        <v>1733</v>
      </c>
      <c r="P11" s="92" t="s">
        <v>1716</v>
      </c>
      <c r="U11" s="96" t="s">
        <v>39</v>
      </c>
      <c r="V11" s="69" t="s">
        <v>1770</v>
      </c>
    </row>
    <row r="12" spans="2:22" ht="71.25" x14ac:dyDescent="0.25">
      <c r="B12" s="91" t="s">
        <v>1658</v>
      </c>
      <c r="C12" s="93" t="s">
        <v>1659</v>
      </c>
      <c r="D12" s="93" t="s">
        <v>1660</v>
      </c>
      <c r="E12" s="93" t="s">
        <v>1661</v>
      </c>
      <c r="F12" s="94" t="s">
        <v>1662</v>
      </c>
      <c r="G12" s="91" t="s">
        <v>1663</v>
      </c>
      <c r="I12" s="92" t="s">
        <v>1664</v>
      </c>
      <c r="J12" s="92" t="s">
        <v>1665</v>
      </c>
      <c r="L12" s="92" t="s">
        <v>1695</v>
      </c>
      <c r="M12" s="92" t="s">
        <v>1696</v>
      </c>
      <c r="O12" s="92" t="s">
        <v>1734</v>
      </c>
      <c r="P12" s="92" t="s">
        <v>1735</v>
      </c>
      <c r="U12" s="96" t="s">
        <v>22</v>
      </c>
      <c r="V12" s="69" t="s">
        <v>1764</v>
      </c>
    </row>
    <row r="13" spans="2:22" ht="71.25" x14ac:dyDescent="0.25">
      <c r="B13" s="91" t="s">
        <v>1666</v>
      </c>
      <c r="C13" s="91" t="s">
        <v>1659</v>
      </c>
      <c r="D13" s="91" t="s">
        <v>1660</v>
      </c>
      <c r="E13" s="91" t="s">
        <v>1661</v>
      </c>
      <c r="F13" s="91" t="s">
        <v>1662</v>
      </c>
      <c r="G13" s="91" t="s">
        <v>1655</v>
      </c>
      <c r="I13" s="92" t="s">
        <v>1667</v>
      </c>
      <c r="J13" s="92" t="s">
        <v>1668</v>
      </c>
      <c r="L13" s="92" t="s">
        <v>1697</v>
      </c>
      <c r="M13" s="92" t="s">
        <v>1698</v>
      </c>
      <c r="O13" s="92" t="s">
        <v>1736</v>
      </c>
      <c r="P13" s="92" t="s">
        <v>1737</v>
      </c>
      <c r="U13" s="96" t="s">
        <v>52</v>
      </c>
      <c r="V13" s="69" t="s">
        <v>1765</v>
      </c>
    </row>
    <row r="14" spans="2:22" ht="71.25" x14ac:dyDescent="0.25">
      <c r="B14" s="91" t="s">
        <v>1669</v>
      </c>
      <c r="C14" s="91" t="s">
        <v>1659</v>
      </c>
      <c r="D14" s="91" t="s">
        <v>1660</v>
      </c>
      <c r="E14" s="91" t="s">
        <v>1661</v>
      </c>
      <c r="F14" s="91" t="s">
        <v>1670</v>
      </c>
      <c r="G14" s="91" t="s">
        <v>1655</v>
      </c>
      <c r="I14" s="92" t="s">
        <v>1671</v>
      </c>
      <c r="J14" s="92" t="s">
        <v>1672</v>
      </c>
      <c r="L14" s="92" t="s">
        <v>1699</v>
      </c>
      <c r="M14" s="92" t="s">
        <v>1700</v>
      </c>
      <c r="O14" s="92" t="s">
        <v>1738</v>
      </c>
      <c r="P14" s="92" t="s">
        <v>1706</v>
      </c>
      <c r="U14" s="96" t="s">
        <v>302</v>
      </c>
      <c r="V14" s="69" t="s">
        <v>1771</v>
      </c>
    </row>
    <row r="15" spans="2:22" ht="45" x14ac:dyDescent="0.25">
      <c r="I15" s="92" t="s">
        <v>1673</v>
      </c>
      <c r="J15" s="92" t="s">
        <v>1674</v>
      </c>
      <c r="L15" s="92" t="s">
        <v>1701</v>
      </c>
      <c r="M15" s="92" t="s">
        <v>1702</v>
      </c>
      <c r="O15" s="92" t="s">
        <v>1739</v>
      </c>
      <c r="P15" s="92" t="s">
        <v>1720</v>
      </c>
      <c r="V15" s="36"/>
    </row>
    <row r="16" spans="2:22" ht="45" x14ac:dyDescent="0.25">
      <c r="I16" s="92" t="s">
        <v>1675</v>
      </c>
      <c r="J16" s="92" t="s">
        <v>1676</v>
      </c>
      <c r="L16" s="92" t="s">
        <v>1703</v>
      </c>
      <c r="M16" s="92" t="s">
        <v>1704</v>
      </c>
      <c r="O16" s="92" t="s">
        <v>1740</v>
      </c>
      <c r="P16" s="92" t="s">
        <v>1722</v>
      </c>
      <c r="V16" s="36"/>
    </row>
    <row r="17" spans="9:22" ht="45" x14ac:dyDescent="0.25">
      <c r="I17" s="92" t="s">
        <v>1677</v>
      </c>
      <c r="J17" s="92" t="s">
        <v>1678</v>
      </c>
      <c r="L17" s="92" t="s">
        <v>1705</v>
      </c>
      <c r="M17" s="92" t="s">
        <v>1706</v>
      </c>
      <c r="O17" s="92" t="s">
        <v>1741</v>
      </c>
      <c r="P17" s="92" t="s">
        <v>1704</v>
      </c>
      <c r="V17" s="36"/>
    </row>
    <row r="18" spans="9:22" ht="45" x14ac:dyDescent="0.25">
      <c r="I18" s="92" t="s">
        <v>1679</v>
      </c>
      <c r="J18" s="92" t="s">
        <v>1680</v>
      </c>
      <c r="L18" s="92" t="s">
        <v>1707</v>
      </c>
      <c r="M18" s="92" t="s">
        <v>1708</v>
      </c>
      <c r="O18" s="92" t="s">
        <v>1742</v>
      </c>
      <c r="P18" s="92" t="s">
        <v>1702</v>
      </c>
      <c r="V18" s="36"/>
    </row>
    <row r="19" spans="9:22" ht="30" x14ac:dyDescent="0.25">
      <c r="L19" s="92" t="s">
        <v>1709</v>
      </c>
      <c r="M19" s="92" t="s">
        <v>1710</v>
      </c>
      <c r="O19" s="92" t="s">
        <v>1743</v>
      </c>
      <c r="P19" s="92" t="s">
        <v>1712</v>
      </c>
      <c r="V19" s="36"/>
    </row>
    <row r="20" spans="9:22" ht="30" x14ac:dyDescent="0.25">
      <c r="L20" s="92" t="s">
        <v>1711</v>
      </c>
      <c r="M20" s="92" t="s">
        <v>1712</v>
      </c>
      <c r="O20" s="92" t="s">
        <v>1744</v>
      </c>
      <c r="P20" s="92" t="s">
        <v>1745</v>
      </c>
      <c r="V20" s="36"/>
    </row>
    <row r="21" spans="9:22" ht="45" x14ac:dyDescent="0.25">
      <c r="L21" s="92" t="s">
        <v>1713</v>
      </c>
      <c r="M21" s="92" t="s">
        <v>1714</v>
      </c>
      <c r="O21" s="92" t="s">
        <v>1746</v>
      </c>
      <c r="P21" s="92" t="s">
        <v>1688</v>
      </c>
      <c r="V21" s="36"/>
    </row>
    <row r="22" spans="9:22" ht="45" x14ac:dyDescent="0.25">
      <c r="L22" s="92" t="s">
        <v>1715</v>
      </c>
      <c r="M22" s="92" t="s">
        <v>1716</v>
      </c>
      <c r="O22" s="92" t="s">
        <v>1747</v>
      </c>
      <c r="P22" s="92" t="s">
        <v>1748</v>
      </c>
      <c r="V22" s="36"/>
    </row>
    <row r="23" spans="9:22" ht="45" x14ac:dyDescent="0.25">
      <c r="L23" s="92" t="s">
        <v>1717</v>
      </c>
      <c r="M23" s="92" t="s">
        <v>1718</v>
      </c>
      <c r="O23" s="92" t="s">
        <v>1749</v>
      </c>
      <c r="P23" s="92" t="s">
        <v>1750</v>
      </c>
      <c r="V23" s="36"/>
    </row>
    <row r="24" spans="9:22" ht="45" x14ac:dyDescent="0.25">
      <c r="L24" s="92" t="s">
        <v>1719</v>
      </c>
      <c r="M24" s="92" t="s">
        <v>1720</v>
      </c>
      <c r="O24" s="92" t="s">
        <v>1751</v>
      </c>
      <c r="P24" s="92" t="s">
        <v>1694</v>
      </c>
      <c r="V24" s="36"/>
    </row>
    <row r="25" spans="9:22" ht="30" x14ac:dyDescent="0.25">
      <c r="L25" s="92" t="s">
        <v>1721</v>
      </c>
      <c r="M25" s="92" t="s">
        <v>1722</v>
      </c>
      <c r="O25" s="92" t="s">
        <v>1752</v>
      </c>
      <c r="P25" s="92" t="s">
        <v>1692</v>
      </c>
      <c r="V25" s="36"/>
    </row>
    <row r="26" spans="9:22" ht="30" x14ac:dyDescent="0.25">
      <c r="L26" s="92" t="s">
        <v>1723</v>
      </c>
      <c r="M26" s="92" t="s">
        <v>1724</v>
      </c>
      <c r="O26" s="92" t="s">
        <v>1753</v>
      </c>
      <c r="P26" s="92" t="s">
        <v>1708</v>
      </c>
      <c r="V26" s="36"/>
    </row>
    <row r="27" spans="9:22" ht="120" x14ac:dyDescent="0.25">
      <c r="L27" s="92" t="s">
        <v>1709</v>
      </c>
      <c r="M27" s="92" t="s">
        <v>1725</v>
      </c>
      <c r="O27" s="92" t="s">
        <v>1754</v>
      </c>
      <c r="P27" s="92" t="s">
        <v>1755</v>
      </c>
      <c r="V27" s="36"/>
    </row>
    <row r="28" spans="9:22" ht="30" x14ac:dyDescent="0.25">
      <c r="L28" s="3"/>
      <c r="M28" s="3"/>
      <c r="O28" s="92" t="s">
        <v>1756</v>
      </c>
      <c r="P28" s="92" t="s">
        <v>1757</v>
      </c>
      <c r="V28" s="36"/>
    </row>
    <row r="29" spans="9:22" x14ac:dyDescent="0.25">
      <c r="L29" s="3"/>
      <c r="M29" s="3"/>
      <c r="O29" s="3"/>
      <c r="P29" s="3"/>
      <c r="V29" s="36"/>
    </row>
    <row r="30" spans="9:22" x14ac:dyDescent="0.25">
      <c r="V30" s="36"/>
    </row>
    <row r="31" spans="9:22" x14ac:dyDescent="0.25">
      <c r="V31" s="36"/>
    </row>
    <row r="32" spans="9:22" x14ac:dyDescent="0.25">
      <c r="V32" s="36"/>
    </row>
    <row r="33" spans="22:22" x14ac:dyDescent="0.25">
      <c r="V33" s="36"/>
    </row>
    <row r="34" spans="22:22" x14ac:dyDescent="0.25">
      <c r="V34" s="36"/>
    </row>
    <row r="35" spans="22:22" x14ac:dyDescent="0.25">
      <c r="V35" s="36"/>
    </row>
    <row r="36" spans="22:22" x14ac:dyDescent="0.25">
      <c r="V36" s="36"/>
    </row>
    <row r="37" spans="22:22" x14ac:dyDescent="0.25">
      <c r="V37" s="36"/>
    </row>
    <row r="38" spans="22:22" x14ac:dyDescent="0.25">
      <c r="V38" s="36"/>
    </row>
    <row r="39" spans="22:22" x14ac:dyDescent="0.25">
      <c r="V39" s="36"/>
    </row>
    <row r="40" spans="22:22" x14ac:dyDescent="0.25">
      <c r="V40" s="36"/>
    </row>
    <row r="41" spans="22:22" x14ac:dyDescent="0.25">
      <c r="V41" s="36"/>
    </row>
    <row r="42" spans="22:22" x14ac:dyDescent="0.25">
      <c r="V42" s="36"/>
    </row>
    <row r="43" spans="22:22" x14ac:dyDescent="0.25">
      <c r="V43" s="36"/>
    </row>
    <row r="44" spans="22:22" x14ac:dyDescent="0.25">
      <c r="V44" s="36"/>
    </row>
    <row r="45" spans="22:22" x14ac:dyDescent="0.25">
      <c r="V45" s="36"/>
    </row>
    <row r="46" spans="22:22" x14ac:dyDescent="0.25">
      <c r="V46" s="36"/>
    </row>
    <row r="47" spans="22:22" x14ac:dyDescent="0.25">
      <c r="V47" s="36"/>
    </row>
    <row r="48" spans="22:22" x14ac:dyDescent="0.25">
      <c r="V48" s="36"/>
    </row>
    <row r="49" spans="22:22" x14ac:dyDescent="0.25">
      <c r="V49" s="36"/>
    </row>
    <row r="50" spans="22:22" x14ac:dyDescent="0.25">
      <c r="V50" s="36"/>
    </row>
    <row r="51" spans="22:22" x14ac:dyDescent="0.25">
      <c r="V51" s="36"/>
    </row>
    <row r="52" spans="22:22" x14ac:dyDescent="0.25">
      <c r="V52" s="36"/>
    </row>
    <row r="53" spans="22:22" x14ac:dyDescent="0.25">
      <c r="V53" s="36"/>
    </row>
    <row r="54" spans="22:22" x14ac:dyDescent="0.25">
      <c r="V54" s="36"/>
    </row>
    <row r="55" spans="22:22" x14ac:dyDescent="0.25">
      <c r="V55" s="36"/>
    </row>
    <row r="56" spans="22:22" x14ac:dyDescent="0.25">
      <c r="V56" s="36"/>
    </row>
    <row r="57" spans="22:22" x14ac:dyDescent="0.25">
      <c r="V57" s="36"/>
    </row>
    <row r="58" spans="22:22" x14ac:dyDescent="0.25">
      <c r="V58" s="36"/>
    </row>
    <row r="59" spans="22:22" x14ac:dyDescent="0.25">
      <c r="V59" s="36"/>
    </row>
    <row r="60" spans="22:22" x14ac:dyDescent="0.25">
      <c r="V60" s="36"/>
    </row>
    <row r="61" spans="22:22" x14ac:dyDescent="0.25">
      <c r="V61" s="36"/>
    </row>
    <row r="62" spans="22:22" x14ac:dyDescent="0.25">
      <c r="V62" s="36"/>
    </row>
    <row r="63" spans="22:22" x14ac:dyDescent="0.25">
      <c r="V63" s="36"/>
    </row>
    <row r="64" spans="22:22" x14ac:dyDescent="0.25">
      <c r="V64" s="36"/>
    </row>
    <row r="65" spans="22:22" x14ac:dyDescent="0.25">
      <c r="V65" s="36"/>
    </row>
    <row r="66" spans="22:22" x14ac:dyDescent="0.25">
      <c r="V66" s="36"/>
    </row>
    <row r="67" spans="22:22" x14ac:dyDescent="0.25">
      <c r="V67" s="36"/>
    </row>
    <row r="68" spans="22:22" x14ac:dyDescent="0.25">
      <c r="V68" s="36"/>
    </row>
    <row r="69" spans="22:22" x14ac:dyDescent="0.25">
      <c r="V69" s="36"/>
    </row>
    <row r="70" spans="22:22" x14ac:dyDescent="0.25">
      <c r="V70" s="36"/>
    </row>
    <row r="71" spans="22:22" x14ac:dyDescent="0.25">
      <c r="V71" s="36"/>
    </row>
    <row r="72" spans="22:22" x14ac:dyDescent="0.25">
      <c r="V72" s="36"/>
    </row>
    <row r="73" spans="22:22" x14ac:dyDescent="0.25">
      <c r="V73" s="36"/>
    </row>
    <row r="74" spans="22:22" x14ac:dyDescent="0.25">
      <c r="V74" s="36"/>
    </row>
    <row r="75" spans="22:22" x14ac:dyDescent="0.25">
      <c r="V75" s="36"/>
    </row>
    <row r="76" spans="22:22" x14ac:dyDescent="0.25">
      <c r="V76" s="36"/>
    </row>
    <row r="77" spans="22:22" x14ac:dyDescent="0.25">
      <c r="V77" s="36"/>
    </row>
    <row r="78" spans="22:22" x14ac:dyDescent="0.25">
      <c r="V78" s="36"/>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8B2F-BD1D-4ADD-A3CE-608279D12CFE}">
  <dimension ref="A1:I35"/>
  <sheetViews>
    <sheetView topLeftCell="B1" workbookViewId="0">
      <selection activeCell="F34" sqref="F34"/>
    </sheetView>
  </sheetViews>
  <sheetFormatPr baseColWidth="10" defaultRowHeight="15" x14ac:dyDescent="0.25"/>
  <cols>
    <col min="1" max="1" width="124.5703125" bestFit="1" customWidth="1"/>
    <col min="2" max="2" width="24.28515625" bestFit="1" customWidth="1"/>
    <col min="6" max="6" width="12.5703125" bestFit="1" customWidth="1"/>
    <col min="7" max="7" width="13" customWidth="1"/>
    <col min="8" max="8" width="124.5703125" bestFit="1" customWidth="1"/>
    <col min="9" max="9" width="21.5703125" bestFit="1" customWidth="1"/>
  </cols>
  <sheetData>
    <row r="1" spans="1:9" x14ac:dyDescent="0.25">
      <c r="A1" s="373" t="s">
        <v>475</v>
      </c>
      <c r="B1" t="s">
        <v>489</v>
      </c>
      <c r="H1" s="373" t="s">
        <v>475</v>
      </c>
      <c r="I1" t="s">
        <v>489</v>
      </c>
    </row>
    <row r="3" spans="1:9" x14ac:dyDescent="0.25">
      <c r="A3" s="373" t="s">
        <v>1442</v>
      </c>
      <c r="B3" t="s">
        <v>2723</v>
      </c>
      <c r="H3" s="373" t="s">
        <v>1442</v>
      </c>
      <c r="I3" t="s">
        <v>2724</v>
      </c>
    </row>
    <row r="4" spans="1:9" x14ac:dyDescent="0.25">
      <c r="A4" s="374" t="s">
        <v>1136</v>
      </c>
      <c r="B4" s="375">
        <v>42.08</v>
      </c>
      <c r="D4" s="374">
        <v>1000</v>
      </c>
      <c r="E4">
        <f>+B4</f>
        <v>42.08</v>
      </c>
      <c r="F4">
        <f>+I4</f>
        <v>83.333333333333329</v>
      </c>
      <c r="H4" s="374" t="s">
        <v>1136</v>
      </c>
      <c r="I4" s="375">
        <v>83.333333333333329</v>
      </c>
    </row>
    <row r="5" spans="1:9" x14ac:dyDescent="0.25">
      <c r="A5" s="374" t="s">
        <v>1373</v>
      </c>
      <c r="B5" s="375">
        <v>42.174999999999997</v>
      </c>
      <c r="D5" s="374">
        <v>100</v>
      </c>
      <c r="E5">
        <f t="shared" ref="E5:E35" si="0">+B5</f>
        <v>42.174999999999997</v>
      </c>
      <c r="F5">
        <f t="shared" ref="F5:F35" si="1">+I5</f>
        <v>100</v>
      </c>
      <c r="H5" s="374" t="s">
        <v>1373</v>
      </c>
      <c r="I5" s="375">
        <v>100</v>
      </c>
    </row>
    <row r="6" spans="1:9" x14ac:dyDescent="0.25">
      <c r="A6" s="374" t="s">
        <v>702</v>
      </c>
      <c r="B6" s="375">
        <v>100</v>
      </c>
      <c r="D6" s="374">
        <v>105</v>
      </c>
      <c r="E6">
        <f t="shared" si="0"/>
        <v>100</v>
      </c>
      <c r="F6">
        <f t="shared" si="1"/>
        <v>0</v>
      </c>
      <c r="H6" s="374" t="s">
        <v>702</v>
      </c>
      <c r="I6" s="375">
        <v>0</v>
      </c>
    </row>
    <row r="7" spans="1:9" x14ac:dyDescent="0.25">
      <c r="A7" s="374" t="s">
        <v>481</v>
      </c>
      <c r="B7" s="375">
        <v>77.5</v>
      </c>
      <c r="D7" s="374">
        <v>111</v>
      </c>
      <c r="E7">
        <f t="shared" si="0"/>
        <v>77.5</v>
      </c>
      <c r="F7">
        <f t="shared" si="1"/>
        <v>100</v>
      </c>
      <c r="H7" s="374" t="s">
        <v>481</v>
      </c>
      <c r="I7" s="375">
        <v>100</v>
      </c>
    </row>
    <row r="8" spans="1:9" x14ac:dyDescent="0.25">
      <c r="A8" s="374" t="s">
        <v>551</v>
      </c>
      <c r="B8" s="375">
        <v>76.209074999999984</v>
      </c>
      <c r="D8" s="374">
        <v>117</v>
      </c>
      <c r="E8">
        <f t="shared" si="0"/>
        <v>76.209074999999984</v>
      </c>
      <c r="F8">
        <f t="shared" si="1"/>
        <v>100</v>
      </c>
      <c r="H8" s="374" t="s">
        <v>551</v>
      </c>
      <c r="I8" s="375">
        <v>100</v>
      </c>
    </row>
    <row r="9" spans="1:9" x14ac:dyDescent="0.25">
      <c r="A9" s="374" t="s">
        <v>797</v>
      </c>
      <c r="B9" s="375">
        <v>100</v>
      </c>
      <c r="D9" s="374">
        <v>12</v>
      </c>
      <c r="E9">
        <f t="shared" si="0"/>
        <v>100</v>
      </c>
      <c r="F9">
        <f t="shared" si="1"/>
        <v>100</v>
      </c>
      <c r="H9" s="374" t="s">
        <v>797</v>
      </c>
      <c r="I9" s="375">
        <v>100</v>
      </c>
    </row>
    <row r="10" spans="1:9" x14ac:dyDescent="0.25">
      <c r="A10" s="374" t="s">
        <v>1205</v>
      </c>
      <c r="B10" s="375">
        <v>35</v>
      </c>
      <c r="D10" s="374">
        <v>130</v>
      </c>
      <c r="E10">
        <f t="shared" si="0"/>
        <v>35</v>
      </c>
      <c r="F10">
        <f t="shared" si="1"/>
        <v>100</v>
      </c>
      <c r="H10" s="374" t="s">
        <v>1205</v>
      </c>
      <c r="I10" s="375">
        <v>100</v>
      </c>
    </row>
    <row r="11" spans="1:9" x14ac:dyDescent="0.25">
      <c r="A11" s="374" t="s">
        <v>787</v>
      </c>
      <c r="B11" s="375">
        <v>100</v>
      </c>
      <c r="D11" s="374">
        <v>13</v>
      </c>
      <c r="E11">
        <f t="shared" si="0"/>
        <v>100</v>
      </c>
      <c r="F11">
        <f t="shared" si="1"/>
        <v>100</v>
      </c>
      <c r="H11" s="374" t="s">
        <v>787</v>
      </c>
      <c r="I11" s="375">
        <v>100</v>
      </c>
    </row>
    <row r="12" spans="1:9" x14ac:dyDescent="0.25">
      <c r="A12" s="374" t="s">
        <v>1410</v>
      </c>
      <c r="B12" s="375">
        <v>74.31</v>
      </c>
      <c r="D12" s="374">
        <v>141</v>
      </c>
      <c r="E12">
        <f t="shared" si="0"/>
        <v>74.31</v>
      </c>
      <c r="F12">
        <f t="shared" si="1"/>
        <v>98.75</v>
      </c>
      <c r="H12" s="374" t="s">
        <v>1410</v>
      </c>
      <c r="I12" s="375">
        <v>98.75</v>
      </c>
    </row>
    <row r="13" spans="1:9" x14ac:dyDescent="0.25">
      <c r="A13" s="374" t="s">
        <v>593</v>
      </c>
      <c r="B13" s="375">
        <v>62.5</v>
      </c>
      <c r="D13" s="374">
        <v>142</v>
      </c>
      <c r="E13">
        <f t="shared" si="0"/>
        <v>62.5</v>
      </c>
      <c r="F13">
        <f t="shared" si="1"/>
        <v>100</v>
      </c>
      <c r="H13" s="374" t="s">
        <v>593</v>
      </c>
      <c r="I13" s="375">
        <v>100</v>
      </c>
    </row>
    <row r="14" spans="1:9" x14ac:dyDescent="0.25">
      <c r="A14" s="374" t="s">
        <v>995</v>
      </c>
      <c r="B14" s="375">
        <v>53.5</v>
      </c>
      <c r="D14" s="374">
        <v>2000</v>
      </c>
      <c r="E14">
        <f t="shared" si="0"/>
        <v>53.5</v>
      </c>
      <c r="F14">
        <f t="shared" si="1"/>
        <v>99.166666666666671</v>
      </c>
      <c r="H14" s="374" t="s">
        <v>995</v>
      </c>
      <c r="I14" s="375">
        <v>99.166666666666671</v>
      </c>
    </row>
    <row r="15" spans="1:9" x14ac:dyDescent="0.25">
      <c r="A15" s="374" t="s">
        <v>761</v>
      </c>
      <c r="B15" s="375">
        <v>55.919999999999995</v>
      </c>
      <c r="D15" s="374">
        <v>2010</v>
      </c>
      <c r="E15">
        <f t="shared" si="0"/>
        <v>55.919999999999995</v>
      </c>
      <c r="F15">
        <f t="shared" si="1"/>
        <v>100</v>
      </c>
      <c r="H15" s="374" t="s">
        <v>761</v>
      </c>
      <c r="I15" s="375">
        <v>100</v>
      </c>
    </row>
    <row r="16" spans="1:9" x14ac:dyDescent="0.25">
      <c r="A16" s="374" t="s">
        <v>750</v>
      </c>
      <c r="B16" s="375">
        <v>57.3</v>
      </c>
      <c r="D16" s="374">
        <v>2020</v>
      </c>
      <c r="E16">
        <f t="shared" si="0"/>
        <v>57.3</v>
      </c>
      <c r="F16">
        <f t="shared" si="1"/>
        <v>0</v>
      </c>
      <c r="H16" s="374" t="s">
        <v>750</v>
      </c>
      <c r="I16" s="375"/>
    </row>
    <row r="17" spans="1:9" x14ac:dyDescent="0.25">
      <c r="A17" s="374" t="s">
        <v>711</v>
      </c>
      <c r="B17" s="375">
        <v>59.000000000000007</v>
      </c>
      <c r="D17" s="374">
        <v>2023</v>
      </c>
      <c r="E17">
        <f t="shared" si="0"/>
        <v>59.000000000000007</v>
      </c>
      <c r="F17">
        <f t="shared" si="1"/>
        <v>100</v>
      </c>
      <c r="H17" s="374" t="s">
        <v>711</v>
      </c>
      <c r="I17" s="375">
        <v>100</v>
      </c>
    </row>
    <row r="18" spans="1:9" x14ac:dyDescent="0.25">
      <c r="A18" s="374" t="s">
        <v>530</v>
      </c>
      <c r="B18" s="375">
        <v>63.42</v>
      </c>
      <c r="D18" s="374">
        <v>20</v>
      </c>
      <c r="E18">
        <f t="shared" si="0"/>
        <v>63.42</v>
      </c>
      <c r="F18">
        <f t="shared" si="1"/>
        <v>100</v>
      </c>
      <c r="H18" s="374" t="s">
        <v>530</v>
      </c>
      <c r="I18" s="375">
        <v>100</v>
      </c>
    </row>
    <row r="19" spans="1:9" x14ac:dyDescent="0.25">
      <c r="A19" s="374" t="s">
        <v>1283</v>
      </c>
      <c r="B19" s="375">
        <v>86</v>
      </c>
      <c r="D19" s="374">
        <v>3000</v>
      </c>
      <c r="E19">
        <f t="shared" si="0"/>
        <v>86</v>
      </c>
      <c r="F19">
        <f t="shared" si="1"/>
        <v>100</v>
      </c>
      <c r="H19" s="374" t="s">
        <v>1283</v>
      </c>
      <c r="I19" s="375">
        <v>100</v>
      </c>
    </row>
    <row r="20" spans="1:9" x14ac:dyDescent="0.25">
      <c r="A20" s="374" t="s">
        <v>1275</v>
      </c>
      <c r="B20" s="375">
        <v>69.2727</v>
      </c>
      <c r="D20" s="374">
        <v>3003</v>
      </c>
      <c r="E20">
        <f t="shared" si="0"/>
        <v>69.2727</v>
      </c>
      <c r="F20">
        <f t="shared" si="1"/>
        <v>99.375</v>
      </c>
      <c r="H20" s="374" t="s">
        <v>1275</v>
      </c>
      <c r="I20" s="375">
        <v>99.375</v>
      </c>
    </row>
    <row r="21" spans="1:9" x14ac:dyDescent="0.25">
      <c r="A21" s="374" t="s">
        <v>1087</v>
      </c>
      <c r="B21" s="375">
        <v>26.8</v>
      </c>
      <c r="D21" s="374">
        <v>30</v>
      </c>
      <c r="E21">
        <f t="shared" si="0"/>
        <v>26.8</v>
      </c>
      <c r="F21">
        <f t="shared" si="1"/>
        <v>63.333333333333336</v>
      </c>
      <c r="H21" s="374" t="s">
        <v>1087</v>
      </c>
      <c r="I21" s="375">
        <v>63.333333333333336</v>
      </c>
    </row>
    <row r="22" spans="1:9" x14ac:dyDescent="0.25">
      <c r="A22" s="374" t="s">
        <v>650</v>
      </c>
      <c r="B22" s="375">
        <v>62.422000000000004</v>
      </c>
      <c r="D22" s="374">
        <v>3100</v>
      </c>
      <c r="E22">
        <f t="shared" si="0"/>
        <v>62.422000000000004</v>
      </c>
      <c r="F22">
        <f t="shared" si="1"/>
        <v>100</v>
      </c>
      <c r="H22" s="374" t="s">
        <v>650</v>
      </c>
      <c r="I22" s="375">
        <v>100</v>
      </c>
    </row>
    <row r="23" spans="1:9" x14ac:dyDescent="0.25">
      <c r="A23" s="374" t="s">
        <v>981</v>
      </c>
      <c r="B23" s="375">
        <v>62.5</v>
      </c>
      <c r="D23" s="374">
        <v>3200</v>
      </c>
      <c r="E23">
        <f t="shared" si="0"/>
        <v>62.5</v>
      </c>
      <c r="F23">
        <f t="shared" si="1"/>
        <v>100</v>
      </c>
      <c r="H23" s="374" t="s">
        <v>981</v>
      </c>
      <c r="I23" s="375">
        <v>100</v>
      </c>
    </row>
    <row r="24" spans="1:9" x14ac:dyDescent="0.25">
      <c r="A24" s="374" t="s">
        <v>813</v>
      </c>
      <c r="B24" s="375">
        <v>32.144500000000001</v>
      </c>
      <c r="D24" s="374">
        <v>37</v>
      </c>
      <c r="E24">
        <f t="shared" si="0"/>
        <v>32.144500000000001</v>
      </c>
      <c r="F24">
        <f t="shared" si="1"/>
        <v>98.888888888888886</v>
      </c>
      <c r="H24" s="374" t="s">
        <v>813</v>
      </c>
      <c r="I24" s="375">
        <v>98.888888888888886</v>
      </c>
    </row>
    <row r="25" spans="1:9" x14ac:dyDescent="0.25">
      <c r="A25" s="374" t="s">
        <v>1044</v>
      </c>
      <c r="B25" s="375">
        <v>69.706000000000003</v>
      </c>
      <c r="D25" s="374">
        <v>4000</v>
      </c>
      <c r="E25">
        <f t="shared" si="0"/>
        <v>69.706000000000003</v>
      </c>
      <c r="F25">
        <f t="shared" si="1"/>
        <v>100</v>
      </c>
      <c r="H25" s="374" t="s">
        <v>1044</v>
      </c>
      <c r="I25" s="375">
        <v>100</v>
      </c>
    </row>
    <row r="26" spans="1:9" x14ac:dyDescent="0.25">
      <c r="A26" s="374" t="s">
        <v>512</v>
      </c>
      <c r="B26" s="375">
        <v>67.2</v>
      </c>
      <c r="D26" s="374">
        <v>50</v>
      </c>
      <c r="E26">
        <f t="shared" si="0"/>
        <v>67.2</v>
      </c>
      <c r="F26">
        <f t="shared" si="1"/>
        <v>100</v>
      </c>
      <c r="H26" s="374" t="s">
        <v>512</v>
      </c>
      <c r="I26" s="375">
        <v>100</v>
      </c>
    </row>
    <row r="27" spans="1:9" x14ac:dyDescent="0.25">
      <c r="A27" s="374" t="s">
        <v>1221</v>
      </c>
      <c r="B27" s="375">
        <v>26.599999999999994</v>
      </c>
      <c r="D27" s="374">
        <v>6000</v>
      </c>
      <c r="E27">
        <f t="shared" si="0"/>
        <v>26.599999999999994</v>
      </c>
      <c r="F27">
        <f t="shared" si="1"/>
        <v>92.307692307692307</v>
      </c>
      <c r="H27" s="374" t="s">
        <v>1221</v>
      </c>
      <c r="I27" s="375">
        <v>92.307692307692307</v>
      </c>
    </row>
    <row r="28" spans="1:9" x14ac:dyDescent="0.25">
      <c r="A28" s="374" t="s">
        <v>672</v>
      </c>
      <c r="B28" s="375">
        <v>38.75</v>
      </c>
      <c r="D28" s="374">
        <v>60</v>
      </c>
      <c r="E28">
        <f t="shared" si="0"/>
        <v>38.75</v>
      </c>
      <c r="F28">
        <f t="shared" si="1"/>
        <v>98.333333333333329</v>
      </c>
      <c r="H28" s="374" t="s">
        <v>672</v>
      </c>
      <c r="I28" s="375">
        <v>98.333333333333329</v>
      </c>
    </row>
    <row r="29" spans="1:9" x14ac:dyDescent="0.25">
      <c r="A29" s="374" t="s">
        <v>859</v>
      </c>
      <c r="B29" s="375">
        <v>63</v>
      </c>
      <c r="D29" s="374">
        <v>7000</v>
      </c>
      <c r="E29">
        <f t="shared" si="0"/>
        <v>63</v>
      </c>
      <c r="F29">
        <f t="shared" si="1"/>
        <v>99</v>
      </c>
      <c r="H29" s="374" t="s">
        <v>859</v>
      </c>
      <c r="I29" s="375">
        <v>99</v>
      </c>
    </row>
    <row r="30" spans="1:9" x14ac:dyDescent="0.25">
      <c r="A30" s="374" t="s">
        <v>899</v>
      </c>
      <c r="B30" s="375">
        <v>82.498500000000007</v>
      </c>
      <c r="D30" s="374">
        <v>7100</v>
      </c>
      <c r="E30">
        <f t="shared" si="0"/>
        <v>82.498500000000007</v>
      </c>
      <c r="F30">
        <f t="shared" si="1"/>
        <v>100</v>
      </c>
      <c r="H30" s="374" t="s">
        <v>899</v>
      </c>
      <c r="I30" s="375">
        <v>100</v>
      </c>
    </row>
    <row r="31" spans="1:9" x14ac:dyDescent="0.25">
      <c r="A31" s="374" t="s">
        <v>1182</v>
      </c>
      <c r="B31" s="375">
        <v>51.79</v>
      </c>
      <c r="D31" s="374">
        <v>71</v>
      </c>
      <c r="E31">
        <f t="shared" si="0"/>
        <v>51.79</v>
      </c>
      <c r="F31">
        <f t="shared" si="1"/>
        <v>100</v>
      </c>
      <c r="H31" s="374" t="s">
        <v>1182</v>
      </c>
      <c r="I31" s="375">
        <v>100</v>
      </c>
    </row>
    <row r="32" spans="1:9" x14ac:dyDescent="0.25">
      <c r="A32" s="374" t="s">
        <v>917</v>
      </c>
      <c r="B32" s="375">
        <v>80</v>
      </c>
      <c r="D32" s="374">
        <v>7200</v>
      </c>
      <c r="E32">
        <f t="shared" si="0"/>
        <v>80</v>
      </c>
      <c r="F32">
        <f t="shared" si="1"/>
        <v>100</v>
      </c>
      <c r="H32" s="374" t="s">
        <v>917</v>
      </c>
      <c r="I32" s="375">
        <v>100</v>
      </c>
    </row>
    <row r="33" spans="1:9" x14ac:dyDescent="0.25">
      <c r="A33" s="374" t="s">
        <v>933</v>
      </c>
      <c r="B33" s="375">
        <v>44.540000000000006</v>
      </c>
      <c r="D33" s="374">
        <v>72</v>
      </c>
      <c r="E33">
        <f t="shared" si="0"/>
        <v>44.540000000000006</v>
      </c>
      <c r="F33">
        <f t="shared" si="1"/>
        <v>86.875</v>
      </c>
      <c r="H33" s="374" t="s">
        <v>933</v>
      </c>
      <c r="I33" s="375">
        <v>86.875</v>
      </c>
    </row>
    <row r="34" spans="1:9" x14ac:dyDescent="0.25">
      <c r="A34" s="374" t="s">
        <v>608</v>
      </c>
      <c r="B34" s="375">
        <v>62.099599999999995</v>
      </c>
      <c r="D34" s="374">
        <v>73</v>
      </c>
      <c r="E34">
        <f t="shared" si="0"/>
        <v>62.099599999999995</v>
      </c>
      <c r="F34" s="461">
        <f t="shared" si="1"/>
        <v>96</v>
      </c>
      <c r="H34" s="374" t="s">
        <v>608</v>
      </c>
      <c r="I34" s="375">
        <v>96</v>
      </c>
    </row>
    <row r="35" spans="1:9" x14ac:dyDescent="0.25">
      <c r="A35" s="374" t="s">
        <v>1443</v>
      </c>
      <c r="B35" s="375">
        <v>1924.2373749999997</v>
      </c>
      <c r="D35" s="444" t="s">
        <v>1443</v>
      </c>
      <c r="E35">
        <f t="shared" si="0"/>
        <v>1924.2373749999997</v>
      </c>
      <c r="F35">
        <f t="shared" si="1"/>
        <v>94.935897435897431</v>
      </c>
      <c r="H35" s="374" t="s">
        <v>1443</v>
      </c>
      <c r="I35" s="375">
        <v>94.935897435897431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filterMode="1">
    <tabColor rgb="FFFF0000"/>
  </sheetPr>
  <dimension ref="A1:X515"/>
  <sheetViews>
    <sheetView zoomScale="70" zoomScaleNormal="115" workbookViewId="0">
      <selection activeCell="P150" sqref="P150:P347"/>
    </sheetView>
  </sheetViews>
  <sheetFormatPr baseColWidth="10" defaultColWidth="9.140625" defaultRowHeight="15" x14ac:dyDescent="0.25"/>
  <cols>
    <col min="1" max="1" width="9.140625" style="30"/>
    <col min="2" max="2" width="23.7109375" style="30" customWidth="1"/>
    <col min="3" max="3" width="14" style="30" customWidth="1"/>
    <col min="4" max="4" width="20.7109375" style="30" customWidth="1"/>
    <col min="5" max="5" width="16.28515625" style="30" customWidth="1"/>
    <col min="6" max="6" width="18.5703125" style="30" customWidth="1"/>
    <col min="7" max="7" width="50.85546875" style="30" customWidth="1"/>
    <col min="8" max="8" width="23.28515625" style="30" customWidth="1"/>
    <col min="9" max="9" width="27.85546875" style="30" customWidth="1"/>
    <col min="10" max="10" width="14.5703125" style="30" customWidth="1"/>
    <col min="11" max="11" width="24.42578125" style="30" customWidth="1"/>
    <col min="12" max="12" width="24.7109375" style="30" customWidth="1"/>
    <col min="13" max="13" width="87.7109375" style="30" customWidth="1"/>
    <col min="14" max="15" width="61.140625" style="30" customWidth="1"/>
    <col min="16" max="16" width="24.7109375" style="30" customWidth="1"/>
    <col min="17" max="17" width="8.28515625" style="30" customWidth="1"/>
    <col min="18" max="18" width="17.140625" style="30" bestFit="1" customWidth="1"/>
    <col min="19" max="19" width="51.85546875" style="30" customWidth="1"/>
    <col min="20" max="21" width="16.7109375" style="173" customWidth="1"/>
    <col min="22" max="22" width="67" style="30" customWidth="1"/>
    <col min="23" max="16384" width="9.140625" style="30"/>
  </cols>
  <sheetData>
    <row r="1" spans="1:24" x14ac:dyDescent="0.25">
      <c r="B1" s="30">
        <v>2</v>
      </c>
      <c r="C1" s="30">
        <v>3</v>
      </c>
      <c r="D1" s="30">
        <v>4</v>
      </c>
      <c r="E1" s="30">
        <v>5</v>
      </c>
      <c r="F1" s="30">
        <v>6</v>
      </c>
      <c r="G1" s="30">
        <v>7</v>
      </c>
      <c r="H1" s="30">
        <v>8</v>
      </c>
      <c r="I1" s="30">
        <v>9</v>
      </c>
      <c r="J1" s="30">
        <v>10</v>
      </c>
      <c r="K1" s="30">
        <v>11</v>
      </c>
      <c r="L1" s="30">
        <v>12</v>
      </c>
      <c r="M1" s="30">
        <v>13</v>
      </c>
      <c r="N1" s="30">
        <v>14</v>
      </c>
      <c r="O1" s="30">
        <v>15</v>
      </c>
      <c r="P1" s="30">
        <v>16</v>
      </c>
      <c r="Q1" s="30">
        <v>17</v>
      </c>
      <c r="R1" s="30">
        <v>18</v>
      </c>
      <c r="S1" s="30">
        <v>19</v>
      </c>
      <c r="T1" s="173">
        <v>20</v>
      </c>
      <c r="U1" s="173">
        <v>21</v>
      </c>
      <c r="V1" s="30">
        <v>22</v>
      </c>
    </row>
    <row r="2" spans="1:24" ht="16.5" customHeight="1" x14ac:dyDescent="0.35">
      <c r="B2" s="349" t="str">
        <f>+'Plan de acci�n consolidado 2025'!B1:V1</f>
        <v>PLAN DE ACCION CONSOLIDADO 2025 VERSION 20  2025-08-18 09:01:00</v>
      </c>
      <c r="C2" s="350"/>
      <c r="D2" s="350"/>
      <c r="E2" s="350"/>
      <c r="F2" s="350"/>
      <c r="G2" s="350"/>
      <c r="H2" s="350"/>
      <c r="I2" s="350"/>
      <c r="J2" s="350"/>
      <c r="K2" s="350"/>
      <c r="L2" s="350"/>
      <c r="M2" s="350"/>
      <c r="N2" s="350"/>
      <c r="O2" s="350"/>
      <c r="P2" s="350"/>
      <c r="Q2" s="350"/>
      <c r="R2" s="350"/>
      <c r="S2" s="350"/>
      <c r="T2" s="350"/>
      <c r="U2" s="350"/>
      <c r="V2" s="350"/>
      <c r="W2" s="30">
        <v>2</v>
      </c>
    </row>
    <row r="3" spans="1:24" x14ac:dyDescent="0.25">
      <c r="B3" s="39" t="s">
        <v>1496</v>
      </c>
      <c r="C3" s="39" t="s">
        <v>1497</v>
      </c>
      <c r="D3" s="39" t="s">
        <v>475</v>
      </c>
      <c r="E3" s="39" t="s">
        <v>1498</v>
      </c>
      <c r="F3" s="39" t="s">
        <v>1499</v>
      </c>
      <c r="G3" s="39" t="s">
        <v>1500</v>
      </c>
      <c r="H3" s="39" t="s">
        <v>1501</v>
      </c>
      <c r="I3" s="39" t="s">
        <v>477</v>
      </c>
      <c r="J3" s="39" t="s">
        <v>1502</v>
      </c>
      <c r="K3" s="39" t="s">
        <v>1503</v>
      </c>
      <c r="L3" s="39" t="s">
        <v>1504</v>
      </c>
      <c r="M3" s="39" t="s">
        <v>1505</v>
      </c>
      <c r="N3" s="39" t="s">
        <v>1506</v>
      </c>
      <c r="O3" s="39" t="s">
        <v>479</v>
      </c>
      <c r="P3" s="39" t="s">
        <v>1507</v>
      </c>
      <c r="Q3" s="39" t="s">
        <v>3</v>
      </c>
      <c r="R3" s="39" t="s">
        <v>4</v>
      </c>
      <c r="S3" s="39" t="s">
        <v>480</v>
      </c>
      <c r="T3" s="175" t="s">
        <v>5</v>
      </c>
      <c r="U3" s="175" t="s">
        <v>6</v>
      </c>
      <c r="V3" s="39" t="s">
        <v>1508</v>
      </c>
    </row>
    <row r="4" spans="1:24" hidden="1" x14ac:dyDescent="0.25">
      <c r="A4" s="30" t="s">
        <v>531</v>
      </c>
      <c r="B4" t="str">
        <f>VLOOKUP($A4,'Plan de acci�n consolidado 2025'!$A$3:$V$504,B$1,0)</f>
        <v>20-OFICINA DE TECNOLOGÍA E INFORMÁTICA</v>
      </c>
      <c r="C4">
        <f>VLOOKUP($A4,'Plan de acci�n consolidado 2025'!$A$3:$V$504,C$1,0)</f>
        <v>0</v>
      </c>
      <c r="D4" t="str">
        <f>VLOOKUP($A4,'Plan de acci�n consolidado 2025'!$A$3:$V$504,D$1,0)</f>
        <v>Producto</v>
      </c>
      <c r="E4" t="str">
        <f>VLOOKUP($A4,'Plan de acci�n consolidado 2025'!$A$3:$V$504,E$1,0)</f>
        <v>20.1</v>
      </c>
      <c r="F4" t="str">
        <f>VLOOKUP($A4,'Plan de acci�n consolidado 2025'!$A$3:$V$504,F$1,0)</f>
        <v>Innovador</v>
      </c>
      <c r="G4" t="str">
        <f>VLOOKUP($A4,'Plan de acci�n consolidado 2025'!$A$3:$V$504,G$1,0)</f>
        <v xml:space="preserve">Fortalecer la gestión de la información, el conocimiento y la innovación para optimizar la capacidad institucional 
</v>
      </c>
      <c r="H4" t="str">
        <f>VLOOKUP($A4,'Plan de acci�n consolidado 2025'!$A$3:$V$504,H$1,0)</f>
        <v xml:space="preserve">Cumplimiento de productos del PAI asociados a Fortalecer la gestión de la información, el conocimiento y la innovación para optimizar la capacidad institucional 
</v>
      </c>
      <c r="I4" t="str">
        <f>VLOOKUP($A4,'Plan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 t="str">
        <f>VLOOKUP($A4,'Plan de acci�n consolidado 2025'!$A$3:$V$504,J$1,0)</f>
        <v xml:space="preserve">PND - 5-31-5-b- Convergencia regional - Entidades públicas territoriales y nacionales fortalecidas </v>
      </c>
      <c r="K4" t="str">
        <f>VLOOKUP($A4,'Plan de acci�n consolidado 2025'!$A$3:$V$504,K$1,0)</f>
        <v>No</v>
      </c>
      <c r="L4" t="str">
        <f>VLOOKUP($A4,'Plan de acci�n consolidado 2025'!$A$3:$V$504,L$1,0)</f>
        <v>C-3599-0200-0006-53105d</v>
      </c>
      <c r="M4" t="str">
        <f>VLOOKUP($A4,'Plan de acci�n consolidado 2025'!$A$3:$V$504,M$1,0)</f>
        <v>Política Gobierno Digital _DIMENSIÓN Gestión con Valores para Resultados</v>
      </c>
      <c r="N4" t="str">
        <f>VLOOKUP($A4,'Plan de acci�n consolidado 2025'!$A$3:$V$504,N$1,0)</f>
        <v>PEI_11;
PEI_12;
PEI_13;
PES_20230246;
PES_20230250</v>
      </c>
      <c r="O4" t="str">
        <f>VLOOKUP($A4,'Plan de acci�n consolidado 2025'!$A$3:$V$504,O$1,0)</f>
        <v>Plan de acción para el intercambio de información, implementado  (Informe semestral de  la implementación del plan de acción para el intercambio de información- soportes documentales de cumplimiento)</v>
      </c>
      <c r="P4">
        <f>VLOOKUP($A4,'Plan de acci�n consolidado 2025'!$A$3:$V$504,P$1,0)</f>
        <v>20</v>
      </c>
      <c r="Q4">
        <f>VLOOKUP($A4,'Plan de acci�n consolidado 2025'!$A$3:$V$504,Q$1,0)</f>
        <v>100</v>
      </c>
      <c r="R4" t="str">
        <f>VLOOKUP($A4,'Plan de acci�n consolidado 2025'!$A$3:$V$504,R$1,0)</f>
        <v>Porcentual</v>
      </c>
      <c r="S4" t="str">
        <f>VLOOKUP($A4,'Plan de acci�n consolidado 2025'!$A$3:$V$504,S$1,0)</f>
        <v>% de plan ejecutado / 100% de plan a ejecutar</v>
      </c>
      <c r="T4" s="176" t="str">
        <f>VLOOKUP($A4,'Plan de acci�n consolidado 2025'!$A$3:$V$504,T$1,0)</f>
        <v>2025-02-03</v>
      </c>
      <c r="U4" s="176" t="str">
        <f>VLOOKUP($A4,'Plan de acci�n consolidado 2025'!$A$3:$V$504,U$1,0)</f>
        <v>2025-12-12</v>
      </c>
      <c r="V4" t="str">
        <f>VLOOKUP($A4,'Plan de acci�n consolidado 2025'!$A$3:$V$504,V$1,0)</f>
        <v>20-OFICINA DE TECNOLOGÍA E INFORMÁTICA</v>
      </c>
      <c r="W4"/>
      <c r="X4"/>
    </row>
    <row r="5" spans="1:24" hidden="1" x14ac:dyDescent="0.25">
      <c r="A5" s="30" t="s">
        <v>533</v>
      </c>
      <c r="B5" t="str">
        <f>VLOOKUP($A5,'Plan de acci�n consolidado 2025'!$A$3:$V$504,B$1,0)</f>
        <v>20-OFICINA DE TECNOLOGÍA E INFORMÁTICA</v>
      </c>
      <c r="C5">
        <f>VLOOKUP($A5,'Plan de acci�n consolidado 2025'!$A$3:$V$504,C$1,0)</f>
        <v>0</v>
      </c>
      <c r="D5" t="str">
        <f>VLOOKUP($A5,'Plan de acci�n consolidado 2025'!$A$3:$V$504,D$1,0)</f>
        <v>Actividad propia</v>
      </c>
      <c r="E5" t="str">
        <f>VLOOKUP($A5,'Plan de acci�n consolidado 2025'!$A$3:$V$504,E$1,0)</f>
        <v>20.1.1</v>
      </c>
      <c r="F5" t="str">
        <f>VLOOKUP($A5,'Plan de acci�n consolidado 2025'!$A$3:$V$504,F$1,0)</f>
        <v>N/A</v>
      </c>
      <c r="G5" t="str">
        <f>VLOOKUP($A5,'Plan de acci�n consolidado 2025'!$A$3:$V$504,G$1,0)</f>
        <v>N/A</v>
      </c>
      <c r="H5" t="str">
        <f>VLOOKUP($A5,'Plan de acci�n consolidado 2025'!$A$3:$V$504,H$1,0)</f>
        <v>N/A</v>
      </c>
      <c r="I5" t="str">
        <f>VLOOKUP($A5,'Plan de acci�n consolidado 2025'!$A$3:$V$504,I$1,0)</f>
        <v>N/A</v>
      </c>
      <c r="J5" t="str">
        <f>VLOOKUP($A5,'Plan de acci�n consolidado 2025'!$A$3:$V$504,J$1,0)</f>
        <v>N/A</v>
      </c>
      <c r="K5" t="str">
        <f>VLOOKUP($A5,'Plan de acci�n consolidado 2025'!$A$3:$V$504,K$1,0)</f>
        <v>N/A</v>
      </c>
      <c r="L5" t="str">
        <f>VLOOKUP($A5,'Plan de acci�n consolidado 2025'!$A$3:$V$504,L$1,0)</f>
        <v>N/A</v>
      </c>
      <c r="M5" t="str">
        <f>VLOOKUP($A5,'Plan de acci�n consolidado 2025'!$A$3:$V$504,M$1,0)</f>
        <v>N/A</v>
      </c>
      <c r="N5" t="str">
        <f>VLOOKUP($A5,'Plan de acci�n consolidado 2025'!$A$3:$V$504,N$1,0)</f>
        <v>N/A</v>
      </c>
      <c r="O5" t="str">
        <f>VLOOKUP($A5,'Plan de acci�n consolidado 2025'!$A$3:$V$504,O$1,0)</f>
        <v>Definir plan de acción para el intercambio de información de acuerdo con el marco de Interoperabilidad  (Plan definido / único entregable)</v>
      </c>
      <c r="P5">
        <f>VLOOKUP($A5,'Plan de acci�n consolidado 2025'!$A$3:$V$504,P$1,0)</f>
        <v>20</v>
      </c>
      <c r="Q5">
        <f>VLOOKUP($A5,'Plan de acci�n consolidado 2025'!$A$3:$V$504,Q$1,0)</f>
        <v>1</v>
      </c>
      <c r="R5" t="str">
        <f>VLOOKUP($A5,'Plan de acci�n consolidado 2025'!$A$3:$V$504,R$1,0)</f>
        <v>Númerica</v>
      </c>
      <c r="S5" t="str">
        <f>VLOOKUP($A5,'Plan de acci�n consolidado 2025'!$A$3:$V$504,S$1,0)</f>
        <v># de plan formulado / 1 plan a formular</v>
      </c>
      <c r="T5" s="176" t="str">
        <f>VLOOKUP($A5,'Plan de acci�n consolidado 2025'!$A$3:$V$504,T$1,0)</f>
        <v>2025-02-03</v>
      </c>
      <c r="U5" s="176" t="str">
        <f>VLOOKUP($A5,'Plan de acci�n consolidado 2025'!$A$3:$V$504,U$1,0)</f>
        <v>2025-02-28</v>
      </c>
      <c r="V5" t="str">
        <f>VLOOKUP($A5,'Plan de acci�n consolidado 2025'!$A$3:$V$504,V$1,0)</f>
        <v>20-OFICINA DE TECNOLOGÍA E INFORMÁTICA</v>
      </c>
      <c r="W5"/>
      <c r="X5"/>
    </row>
    <row r="6" spans="1:24" hidden="1" x14ac:dyDescent="0.25">
      <c r="A6" s="30" t="s">
        <v>535</v>
      </c>
      <c r="B6" t="str">
        <f>VLOOKUP($A6,'Plan de acci�n consolidado 2025'!$A$3:$V$504,B$1,0)</f>
        <v>20-OFICINA DE TECNOLOGÍA E INFORMÁTICA</v>
      </c>
      <c r="C6">
        <f>VLOOKUP($A6,'Plan de acci�n consolidado 2025'!$A$3:$V$504,C$1,0)</f>
        <v>0</v>
      </c>
      <c r="D6" t="str">
        <f>VLOOKUP($A6,'Plan de acci�n consolidado 2025'!$A$3:$V$504,D$1,0)</f>
        <v>Actividad propia</v>
      </c>
      <c r="E6" t="str">
        <f>VLOOKUP($A6,'Plan de acci�n consolidado 2025'!$A$3:$V$504,E$1,0)</f>
        <v>20.1.2</v>
      </c>
      <c r="F6" t="str">
        <f>VLOOKUP($A6,'Plan de acci�n consolidado 2025'!$A$3:$V$504,F$1,0)</f>
        <v>N/A</v>
      </c>
      <c r="G6" t="str">
        <f>VLOOKUP($A6,'Plan de acci�n consolidado 2025'!$A$3:$V$504,G$1,0)</f>
        <v>N/A</v>
      </c>
      <c r="H6" t="str">
        <f>VLOOKUP($A6,'Plan de acci�n consolidado 2025'!$A$3:$V$504,H$1,0)</f>
        <v>N/A</v>
      </c>
      <c r="I6" t="str">
        <f>VLOOKUP($A6,'Plan de acci�n consolidado 2025'!$A$3:$V$504,I$1,0)</f>
        <v>N/A</v>
      </c>
      <c r="J6" t="str">
        <f>VLOOKUP($A6,'Plan de acci�n consolidado 2025'!$A$3:$V$504,J$1,0)</f>
        <v>N/A</v>
      </c>
      <c r="K6" t="str">
        <f>VLOOKUP($A6,'Plan de acci�n consolidado 2025'!$A$3:$V$504,K$1,0)</f>
        <v>N/A</v>
      </c>
      <c r="L6" t="str">
        <f>VLOOKUP($A6,'Plan de acci�n consolidado 2025'!$A$3:$V$504,L$1,0)</f>
        <v>N/A</v>
      </c>
      <c r="M6" t="str">
        <f>VLOOKUP($A6,'Plan de acci�n consolidado 2025'!$A$3:$V$504,M$1,0)</f>
        <v>N/A</v>
      </c>
      <c r="N6" t="str">
        <f>VLOOKUP($A6,'Plan de acci�n consolidado 2025'!$A$3:$V$504,N$1,0)</f>
        <v>N/A</v>
      </c>
      <c r="O6" t="str">
        <f>VLOOKUP($A6,'Plan de acci�n consolidado 2025'!$A$3:$V$504,O$1,0)</f>
        <v>Implementar el plan de acción para el intercambio de información de acuerdo con el marco de Interoperabilidad  (Informe semestral de  la implementación del plan de acción para el intercambio de información- soportes documentales de cumplimiento)</v>
      </c>
      <c r="P6">
        <f>VLOOKUP($A6,'Plan de acci�n consolidado 2025'!$A$3:$V$504,P$1,0)</f>
        <v>80</v>
      </c>
      <c r="Q6">
        <f>VLOOKUP($A6,'Plan de acci�n consolidado 2025'!$A$3:$V$504,Q$1,0)</f>
        <v>100</v>
      </c>
      <c r="R6" t="str">
        <f>VLOOKUP($A6,'Plan de acci�n consolidado 2025'!$A$3:$V$504,R$1,0)</f>
        <v>Porcentual</v>
      </c>
      <c r="S6" t="str">
        <f>VLOOKUP($A6,'Plan de acci�n consolidado 2025'!$A$3:$V$504,S$1,0)</f>
        <v>% de plan ejecutado / 100% de plan a ejecutar</v>
      </c>
      <c r="T6" s="176" t="str">
        <f>VLOOKUP($A6,'Plan de acci�n consolidado 2025'!$A$3:$V$504,T$1,0)</f>
        <v>2025-03-03</v>
      </c>
      <c r="U6" s="176" t="str">
        <f>VLOOKUP($A6,'Plan de acci�n consolidado 2025'!$A$3:$V$504,U$1,0)</f>
        <v>2025-12-12</v>
      </c>
      <c r="V6" t="str">
        <f>VLOOKUP($A6,'Plan de acci�n consolidado 2025'!$A$3:$V$504,V$1,0)</f>
        <v>20-OFICINA DE TECNOLOGÍA E INFORMÁTICA</v>
      </c>
      <c r="W6"/>
      <c r="X6"/>
    </row>
    <row r="7" spans="1:24" hidden="1" x14ac:dyDescent="0.25">
      <c r="A7" s="30" t="s">
        <v>536</v>
      </c>
      <c r="B7" t="str">
        <f>VLOOKUP($A7,'Plan de acci�n consolidado 2025'!$A$3:$V$504,B$1,0)</f>
        <v>20-OFICINA DE TECNOLOGÍA E INFORMÁTICA</v>
      </c>
      <c r="C7">
        <f>VLOOKUP($A7,'Plan de acci�n consolidado 2025'!$A$3:$V$504,C$1,0)</f>
        <v>0</v>
      </c>
      <c r="D7" t="str">
        <f>VLOOKUP($A7,'Plan de acci�n consolidado 2025'!$A$3:$V$504,D$1,0)</f>
        <v>Producto</v>
      </c>
      <c r="E7" t="str">
        <f>VLOOKUP($A7,'Plan de acci�n consolidado 2025'!$A$3:$V$504,E$1,0)</f>
        <v>20.2</v>
      </c>
      <c r="F7" t="str">
        <f>VLOOKUP($A7,'Plan de acci�n consolidado 2025'!$A$3:$V$504,F$1,0)</f>
        <v>Innovador</v>
      </c>
      <c r="G7" t="str">
        <f>VLOOKUP($A7,'Plan de acci�n consolidado 2025'!$A$3:$V$504,G$1,0)</f>
        <v xml:space="preserve">Fortalecer la gestión de la información, el conocimiento y la innovación para optimizar la capacidad institucional 
</v>
      </c>
      <c r="H7" t="str">
        <f>VLOOKUP($A7,'Plan de acci�n consolidado 2025'!$A$3:$V$504,H$1,0)</f>
        <v xml:space="preserve">Cumplimiento de productos del PAI asociados a Fortalecer la gestión de la información, el conocimiento y la innovación para optimizar la capacidad institucional 
</v>
      </c>
      <c r="I7" t="str">
        <f>VLOOKUP($A7,'Plan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7" t="str">
        <f>VLOOKUP($A7,'Plan de acci�n consolidado 2025'!$A$3:$V$504,J$1,0)</f>
        <v xml:space="preserve">PND - 5-31-5-b- Convergencia regional - Entidades públicas territoriales y nacionales fortalecidas </v>
      </c>
      <c r="K7" t="str">
        <f>VLOOKUP($A7,'Plan de acci�n consolidado 2025'!$A$3:$V$504,K$1,0)</f>
        <v>No</v>
      </c>
      <c r="L7" t="str">
        <f>VLOOKUP($A7,'Plan de acci�n consolidado 2025'!$A$3:$V$504,L$1,0)</f>
        <v>C-3599-0200-0006-53105d</v>
      </c>
      <c r="M7" t="str">
        <f>VLOOKUP($A7,'Plan de acci�n consolidado 2025'!$A$3:$V$504,M$1,0)</f>
        <v>Política Gobierno Digital _DIMENSIÓN Gestión con Valores para Resultados</v>
      </c>
      <c r="N7" t="str">
        <f>VLOOKUP($A7,'Plan de acci�n consolidado 2025'!$A$3:$V$504,N$1,0)</f>
        <v>N/A</v>
      </c>
      <c r="O7" t="str">
        <f>VLOOKUP($A7,'Plan de acci�n consolidado 2025'!$A$3:$V$504,O$1,0)</f>
        <v>Modelo de gobierno y gestión de datos en el marco del Plan Nacional de Infraestructura de Datos,  implementado  (Informes de seguimiento y avance trimestrales con soportes documentales del cumplimiento)</v>
      </c>
      <c r="P7">
        <f>VLOOKUP($A7,'Plan de acci�n consolidado 2025'!$A$3:$V$504,P$1,0)</f>
        <v>20</v>
      </c>
      <c r="Q7">
        <f>VLOOKUP($A7,'Plan de acci�n consolidado 2025'!$A$3:$V$504,Q$1,0)</f>
        <v>100</v>
      </c>
      <c r="R7" t="str">
        <f>VLOOKUP($A7,'Plan de acci�n consolidado 2025'!$A$3:$V$504,R$1,0)</f>
        <v>Porcentual</v>
      </c>
      <c r="S7" t="str">
        <f>VLOOKUP($A7,'Plan de acci�n consolidado 2025'!$A$3:$V$504,S$1,0)</f>
        <v>% de plan ejecutado / 100% de plan a ejecutar</v>
      </c>
      <c r="T7" s="176" t="str">
        <f>VLOOKUP($A7,'Plan de acci�n consolidado 2025'!$A$3:$V$504,T$1,0)</f>
        <v>2025-02-03</v>
      </c>
      <c r="U7" s="176" t="str">
        <f>VLOOKUP($A7,'Plan de acci�n consolidado 2025'!$A$3:$V$504,U$1,0)</f>
        <v>2025-12-12</v>
      </c>
      <c r="V7" t="str">
        <f>VLOOKUP($A7,'Plan de acci�n consolidado 2025'!$A$3:$V$504,V$1,0)</f>
        <v>20-OFICINA DE TECNOLOGÍA E INFORMÁTICA</v>
      </c>
      <c r="W7"/>
      <c r="X7"/>
    </row>
    <row r="8" spans="1:24" hidden="1" x14ac:dyDescent="0.25">
      <c r="A8" s="30" t="s">
        <v>537</v>
      </c>
      <c r="B8" t="str">
        <f>VLOOKUP($A8,'Plan de acci�n consolidado 2025'!$A$3:$V$504,B$1,0)</f>
        <v>20-OFICINA DE TECNOLOGÍA E INFORMÁTICA</v>
      </c>
      <c r="C8">
        <f>VLOOKUP($A8,'Plan de acci�n consolidado 2025'!$A$3:$V$504,C$1,0)</f>
        <v>0</v>
      </c>
      <c r="D8" t="str">
        <f>VLOOKUP($A8,'Plan de acci�n consolidado 2025'!$A$3:$V$504,D$1,0)</f>
        <v>Actividad propia</v>
      </c>
      <c r="E8" t="str">
        <f>VLOOKUP($A8,'Plan de acci�n consolidado 2025'!$A$3:$V$504,E$1,0)</f>
        <v>20.2.1</v>
      </c>
      <c r="F8" t="str">
        <f>VLOOKUP($A8,'Plan de acci�n consolidado 2025'!$A$3:$V$504,F$1,0)</f>
        <v>N/A</v>
      </c>
      <c r="G8" t="str">
        <f>VLOOKUP($A8,'Plan de acci�n consolidado 2025'!$A$3:$V$504,G$1,0)</f>
        <v>N/A</v>
      </c>
      <c r="H8" t="str">
        <f>VLOOKUP($A8,'Plan de acci�n consolidado 2025'!$A$3:$V$504,H$1,0)</f>
        <v>N/A</v>
      </c>
      <c r="I8" t="str">
        <f>VLOOKUP($A8,'Plan de acci�n consolidado 2025'!$A$3:$V$504,I$1,0)</f>
        <v>N/A</v>
      </c>
      <c r="J8" t="str">
        <f>VLOOKUP($A8,'Plan de acci�n consolidado 2025'!$A$3:$V$504,J$1,0)</f>
        <v>N/A</v>
      </c>
      <c r="K8" t="str">
        <f>VLOOKUP($A8,'Plan de acci�n consolidado 2025'!$A$3:$V$504,K$1,0)</f>
        <v>N/A</v>
      </c>
      <c r="L8" t="str">
        <f>VLOOKUP($A8,'Plan de acci�n consolidado 2025'!$A$3:$V$504,L$1,0)</f>
        <v>N/A</v>
      </c>
      <c r="M8" t="str">
        <f>VLOOKUP($A8,'Plan de acci�n consolidado 2025'!$A$3:$V$504,M$1,0)</f>
        <v>N/A</v>
      </c>
      <c r="N8" t="str">
        <f>VLOOKUP($A8,'Plan de acci�n consolidado 2025'!$A$3:$V$504,N$1,0)</f>
        <v>N/A</v>
      </c>
      <c r="O8" t="str">
        <f>VLOOKUP($A8,'Plan de acci�n consolidado 2025'!$A$3:$V$504,O$1,0)</f>
        <v>Definir el plan de trabajo para la estrategia de gobierno y calidad de datos para la SIC (Documento del Plan  de trabajo para la estrategia de gobierno y calidad de datos, elaborado / único entregable)</v>
      </c>
      <c r="P8">
        <f>VLOOKUP($A8,'Plan de acci�n consolidado 2025'!$A$3:$V$504,P$1,0)</f>
        <v>20</v>
      </c>
      <c r="Q8">
        <f>VLOOKUP($A8,'Plan de acci�n consolidado 2025'!$A$3:$V$504,Q$1,0)</f>
        <v>1</v>
      </c>
      <c r="R8" t="str">
        <f>VLOOKUP($A8,'Plan de acci�n consolidado 2025'!$A$3:$V$504,R$1,0)</f>
        <v>Númerica</v>
      </c>
      <c r="S8" t="str">
        <f>VLOOKUP($A8,'Plan de acci�n consolidado 2025'!$A$3:$V$504,S$1,0)</f>
        <v># de plan formulado / 1 plan a formular</v>
      </c>
      <c r="T8" s="176" t="str">
        <f>VLOOKUP($A8,'Plan de acci�n consolidado 2025'!$A$3:$V$504,T$1,0)</f>
        <v>2025-02-03</v>
      </c>
      <c r="U8" s="176" t="str">
        <f>VLOOKUP($A8,'Plan de acci�n consolidado 2025'!$A$3:$V$504,U$1,0)</f>
        <v>2025-03-29</v>
      </c>
      <c r="V8" t="str">
        <f>VLOOKUP($A8,'Plan de acci�n consolidado 2025'!$A$3:$V$504,V$1,0)</f>
        <v>20-OFICINA DE TECNOLOGÍA E INFORMÁTICA</v>
      </c>
      <c r="W8"/>
      <c r="X8"/>
    </row>
    <row r="9" spans="1:24" hidden="1" x14ac:dyDescent="0.25">
      <c r="A9" s="30" t="s">
        <v>538</v>
      </c>
      <c r="B9" t="str">
        <f>VLOOKUP($A9,'Plan de acci�n consolidado 2025'!$A$3:$V$504,B$1,0)</f>
        <v>20-OFICINA DE TECNOLOGÍA E INFORMÁTICA</v>
      </c>
      <c r="C9">
        <f>VLOOKUP($A9,'Plan de acci�n consolidado 2025'!$A$3:$V$504,C$1,0)</f>
        <v>0</v>
      </c>
      <c r="D9" t="str">
        <f>VLOOKUP($A9,'Plan de acci�n consolidado 2025'!$A$3:$V$504,D$1,0)</f>
        <v>Actividad propia</v>
      </c>
      <c r="E9" t="str">
        <f>VLOOKUP($A9,'Plan de acci�n consolidado 2025'!$A$3:$V$504,E$1,0)</f>
        <v>20.2.2</v>
      </c>
      <c r="F9" t="str">
        <f>VLOOKUP($A9,'Plan de acci�n consolidado 2025'!$A$3:$V$504,F$1,0)</f>
        <v>N/A</v>
      </c>
      <c r="G9" t="str">
        <f>VLOOKUP($A9,'Plan de acci�n consolidado 2025'!$A$3:$V$504,G$1,0)</f>
        <v>N/A</v>
      </c>
      <c r="H9" t="str">
        <f>VLOOKUP($A9,'Plan de acci�n consolidado 2025'!$A$3:$V$504,H$1,0)</f>
        <v>N/A</v>
      </c>
      <c r="I9" t="str">
        <f>VLOOKUP($A9,'Plan de acci�n consolidado 2025'!$A$3:$V$504,I$1,0)</f>
        <v>N/A</v>
      </c>
      <c r="J9" t="str">
        <f>VLOOKUP($A9,'Plan de acci�n consolidado 2025'!$A$3:$V$504,J$1,0)</f>
        <v>N/A</v>
      </c>
      <c r="K9" t="str">
        <f>VLOOKUP($A9,'Plan de acci�n consolidado 2025'!$A$3:$V$504,K$1,0)</f>
        <v>N/A</v>
      </c>
      <c r="L9" t="str">
        <f>VLOOKUP($A9,'Plan de acci�n consolidado 2025'!$A$3:$V$504,L$1,0)</f>
        <v>N/A</v>
      </c>
      <c r="M9" t="str">
        <f>VLOOKUP($A9,'Plan de acci�n consolidado 2025'!$A$3:$V$504,M$1,0)</f>
        <v>N/A</v>
      </c>
      <c r="N9" t="str">
        <f>VLOOKUP($A9,'Plan de acci�n consolidado 2025'!$A$3:$V$504,N$1,0)</f>
        <v>N/A</v>
      </c>
      <c r="O9" t="str">
        <f>VLOOKUP($A9,'Plan de acci�n consolidado 2025'!$A$3:$V$504,O$1,0)</f>
        <v>Implementar el plan de trabajo para la estrategia de gobierno y calidad de datos   (Informes de seguimiento y avance trimestrales con soportes documentales del cumplimiento con corte  marzo, junio, septiembre, diciembre)</v>
      </c>
      <c r="P9">
        <f>VLOOKUP($A9,'Plan de acci�n consolidado 2025'!$A$3:$V$504,P$1,0)</f>
        <v>80</v>
      </c>
      <c r="Q9">
        <f>VLOOKUP($A9,'Plan de acci�n consolidado 2025'!$A$3:$V$504,Q$1,0)</f>
        <v>100</v>
      </c>
      <c r="R9" t="str">
        <f>VLOOKUP($A9,'Plan de acci�n consolidado 2025'!$A$3:$V$504,R$1,0)</f>
        <v>Porcentual</v>
      </c>
      <c r="S9" t="str">
        <f>VLOOKUP($A9,'Plan de acci�n consolidado 2025'!$A$3:$V$504,S$1,0)</f>
        <v>% de plan ejecutado / 100% de plan a ejecutar</v>
      </c>
      <c r="T9" s="176" t="str">
        <f>VLOOKUP($A9,'Plan de acci�n consolidado 2025'!$A$3:$V$504,T$1,0)</f>
        <v>2025-03-03</v>
      </c>
      <c r="U9" s="176" t="str">
        <f>VLOOKUP($A9,'Plan de acci�n consolidado 2025'!$A$3:$V$504,U$1,0)</f>
        <v>2025-12-12</v>
      </c>
      <c r="V9" t="str">
        <f>VLOOKUP($A9,'Plan de acci�n consolidado 2025'!$A$3:$V$504,V$1,0)</f>
        <v>20-OFICINA DE TECNOLOGÍA E INFORMÁTICA</v>
      </c>
      <c r="W9"/>
      <c r="X9"/>
    </row>
    <row r="10" spans="1:24" hidden="1" x14ac:dyDescent="0.25">
      <c r="A10" s="30" t="s">
        <v>539</v>
      </c>
      <c r="B10" t="str">
        <f>VLOOKUP($A10,'Plan de acci�n consolidado 2025'!$A$3:$V$504,B$1,0)</f>
        <v>20-OFICINA DE TECNOLOGÍA E INFORMÁTICA</v>
      </c>
      <c r="C10">
        <f>VLOOKUP($A10,'Plan de acci�n consolidado 2025'!$A$3:$V$504,C$1,0)</f>
        <v>0</v>
      </c>
      <c r="D10" t="str">
        <f>VLOOKUP($A10,'Plan de acci�n consolidado 2025'!$A$3:$V$504,D$1,0)</f>
        <v>Producto</v>
      </c>
      <c r="E10" t="str">
        <f>VLOOKUP($A10,'Plan de acci�n consolidado 2025'!$A$3:$V$504,E$1,0)</f>
        <v>20.3</v>
      </c>
      <c r="F10" t="str">
        <f>VLOOKUP($A10,'Plan de acci�n consolidado 2025'!$A$3:$V$504,F$1,0)</f>
        <v>Operativo</v>
      </c>
      <c r="G10" t="str">
        <f>VLOOKUP($A10,'Plan de acci�n consolidado 2025'!$A$3:$V$504,G$1,0)</f>
        <v>Fortalecer el Sistema Integral de Gestión Institucional en el marco del Modelo Integrado de Planeación y gestión para mejorar la prestación del servicio.</v>
      </c>
      <c r="H10" t="str">
        <f>VLOOKUP($A10,'Plan de acci�n consolidado 2025'!$A$3:$V$504,H$1,0)</f>
        <v xml:space="preserve">Cumplimiento de productos del PAI asociados a Fortacer el Sistema Integral de Gestión Institucional para mejorar la prestación del servicio. 
</v>
      </c>
      <c r="I10" t="str">
        <f>VLOOKUP($A10,'Plan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0" t="str">
        <f>VLOOKUP($A10,'Plan de acci�n consolidado 2025'!$A$3:$V$504,J$1,0)</f>
        <v xml:space="preserve">PND - 5-31-5-b- Convergencia regional - Entidades públicas territoriales y nacionales fortalecidas </v>
      </c>
      <c r="K10" t="str">
        <f>VLOOKUP($A10,'Plan de acci�n consolidado 2025'!$A$3:$V$504,K$1,0)</f>
        <v>No</v>
      </c>
      <c r="L10" t="str">
        <f>VLOOKUP($A10,'Plan de acci�n consolidado 2025'!$A$3:$V$504,L$1,0)</f>
        <v>C-3599-0200-0006-53105d</v>
      </c>
      <c r="M10" t="str">
        <f>VLOOKUP($A10,'Plan de acci�n consolidado 2025'!$A$3:$V$504,M$1,0)</f>
        <v>Política Seguridad Digital _DIMENSIÓN Gestión con Valores para Resultados</v>
      </c>
      <c r="N10" t="str">
        <f>VLOOKUP($A10,'Plan de acci�n consolidado 2025'!$A$3:$V$504,N$1,0)</f>
        <v>DECRETO 612</v>
      </c>
      <c r="O10" t="str">
        <f>VLOOKUP($A10,'Plan de acci�n consolidado 2025'!$A$3:$V$504,O$1,0)</f>
        <v>Plan de implementación de Seguridad y privacidad de la información, ejecutado (Informes de seguimiento y avance trimestrales con soportes documentales del cumplimiento)</v>
      </c>
      <c r="P10">
        <f>VLOOKUP($A10,'Plan de acci�n consolidado 2025'!$A$3:$V$504,P$1,0)</f>
        <v>20</v>
      </c>
      <c r="Q10">
        <f>VLOOKUP($A10,'Plan de acci�n consolidado 2025'!$A$3:$V$504,Q$1,0)</f>
        <v>100</v>
      </c>
      <c r="R10" t="str">
        <f>VLOOKUP($A10,'Plan de acci�n consolidado 2025'!$A$3:$V$504,R$1,0)</f>
        <v>Porcentual</v>
      </c>
      <c r="S10" t="str">
        <f>VLOOKUP($A10,'Plan de acci�n consolidado 2025'!$A$3:$V$504,S$1,0)</f>
        <v>% de plan ejecutado / 100% de plan a ejecutar</v>
      </c>
      <c r="T10" s="176" t="str">
        <f>VLOOKUP($A10,'Plan de acci�n consolidado 2025'!$A$3:$V$504,T$1,0)</f>
        <v>2025-01-13</v>
      </c>
      <c r="U10" s="176" t="str">
        <f>VLOOKUP($A10,'Plan de acci�n consolidado 2025'!$A$3:$V$504,U$1,0)</f>
        <v>2025-12-12</v>
      </c>
      <c r="V10" t="str">
        <f>VLOOKUP($A10,'Plan de acci�n consolidado 2025'!$A$3:$V$504,V$1,0)</f>
        <v>20-OFICINA DE TECNOLOGÍA E INFORMÁTICA</v>
      </c>
      <c r="W10"/>
      <c r="X10"/>
    </row>
    <row r="11" spans="1:24" hidden="1" x14ac:dyDescent="0.25">
      <c r="A11" s="30" t="s">
        <v>540</v>
      </c>
      <c r="B11" t="str">
        <f>VLOOKUP($A11,'Plan de acci�n consolidado 2025'!$A$3:$V$504,B$1,0)</f>
        <v>20-OFICINA DE TECNOLOGÍA E INFORMÁTICA</v>
      </c>
      <c r="C11">
        <f>VLOOKUP($A11,'Plan de acci�n consolidado 2025'!$A$3:$V$504,C$1,0)</f>
        <v>0</v>
      </c>
      <c r="D11" t="str">
        <f>VLOOKUP($A11,'Plan de acci�n consolidado 2025'!$A$3:$V$504,D$1,0)</f>
        <v>Actividad propia</v>
      </c>
      <c r="E11" t="str">
        <f>VLOOKUP($A11,'Plan de acci�n consolidado 2025'!$A$3:$V$504,E$1,0)</f>
        <v>20.3.1</v>
      </c>
      <c r="F11" t="str">
        <f>VLOOKUP($A11,'Plan de acci�n consolidado 2025'!$A$3:$V$504,F$1,0)</f>
        <v>N/A</v>
      </c>
      <c r="G11" t="str">
        <f>VLOOKUP($A11,'Plan de acci�n consolidado 2025'!$A$3:$V$504,G$1,0)</f>
        <v>N/A</v>
      </c>
      <c r="H11" t="str">
        <f>VLOOKUP($A11,'Plan de acci�n consolidado 2025'!$A$3:$V$504,H$1,0)</f>
        <v>N/A</v>
      </c>
      <c r="I11" t="str">
        <f>VLOOKUP($A11,'Plan de acci�n consolidado 2025'!$A$3:$V$504,I$1,0)</f>
        <v>N/A</v>
      </c>
      <c r="J11" t="str">
        <f>VLOOKUP($A11,'Plan de acci�n consolidado 2025'!$A$3:$V$504,J$1,0)</f>
        <v>N/A</v>
      </c>
      <c r="K11" t="str">
        <f>VLOOKUP($A11,'Plan de acci�n consolidado 2025'!$A$3:$V$504,K$1,0)</f>
        <v>N/A</v>
      </c>
      <c r="L11" t="str">
        <f>VLOOKUP($A11,'Plan de acci�n consolidado 2025'!$A$3:$V$504,L$1,0)</f>
        <v>N/A</v>
      </c>
      <c r="M11" t="str">
        <f>VLOOKUP($A11,'Plan de acci�n consolidado 2025'!$A$3:$V$504,M$1,0)</f>
        <v>N/A</v>
      </c>
      <c r="N11" t="str">
        <f>VLOOKUP($A11,'Plan de acci�n consolidado 2025'!$A$3:$V$504,N$1,0)</f>
        <v>N/A</v>
      </c>
      <c r="O11" t="str">
        <f>VLOOKUP($A11,'Plan de acci�n consolidado 2025'!$A$3:$V$504,O$1,0)</f>
        <v>Formular el plan de Seguridad y Privacidad de la información teniendo en cuenta los resultados alcanzados en el periodo anterior y las necesidades de las partes interesada (Documento del Plan  de Seguridad y Privacidad de la información formulado / único entregable)</v>
      </c>
      <c r="P11">
        <f>VLOOKUP($A11,'Plan de acci�n consolidado 2025'!$A$3:$V$504,P$1,0)</f>
        <v>20</v>
      </c>
      <c r="Q11">
        <f>VLOOKUP($A11,'Plan de acci�n consolidado 2025'!$A$3:$V$504,Q$1,0)</f>
        <v>1</v>
      </c>
      <c r="R11" t="str">
        <f>VLOOKUP($A11,'Plan de acci�n consolidado 2025'!$A$3:$V$504,R$1,0)</f>
        <v>Númerica</v>
      </c>
      <c r="S11" t="str">
        <f>VLOOKUP($A11,'Plan de acci�n consolidado 2025'!$A$3:$V$504,S$1,0)</f>
        <v># de plan formulado / 1 plan a formular</v>
      </c>
      <c r="T11" s="176" t="str">
        <f>VLOOKUP($A11,'Plan de acci�n consolidado 2025'!$A$3:$V$504,T$1,0)</f>
        <v>2025-01-13</v>
      </c>
      <c r="U11" s="176" t="str">
        <f>VLOOKUP($A11,'Plan de acci�n consolidado 2025'!$A$3:$V$504,U$1,0)</f>
        <v>2025-01-31</v>
      </c>
      <c r="V11" t="str">
        <f>VLOOKUP($A11,'Plan de acci�n consolidado 2025'!$A$3:$V$504,V$1,0)</f>
        <v>20-OFICINA DE TECNOLOGÍA E INFORMÁTICA</v>
      </c>
      <c r="W11"/>
      <c r="X11"/>
    </row>
    <row r="12" spans="1:24" hidden="1" x14ac:dyDescent="0.25">
      <c r="A12" s="30" t="s">
        <v>541</v>
      </c>
      <c r="B12" t="str">
        <f>VLOOKUP($A12,'Plan de acci�n consolidado 2025'!$A$3:$V$504,B$1,0)</f>
        <v>20-OFICINA DE TECNOLOGÍA E INFORMÁTICA</v>
      </c>
      <c r="C12">
        <f>VLOOKUP($A12,'Plan de acci�n consolidado 2025'!$A$3:$V$504,C$1,0)</f>
        <v>0</v>
      </c>
      <c r="D12" t="str">
        <f>VLOOKUP($A12,'Plan de acci�n consolidado 2025'!$A$3:$V$504,D$1,0)</f>
        <v>Actividad propia</v>
      </c>
      <c r="E12" t="str">
        <f>VLOOKUP($A12,'Plan de acci�n consolidado 2025'!$A$3:$V$504,E$1,0)</f>
        <v>20.3.2</v>
      </c>
      <c r="F12" t="str">
        <f>VLOOKUP($A12,'Plan de acci�n consolidado 2025'!$A$3:$V$504,F$1,0)</f>
        <v>N/A</v>
      </c>
      <c r="G12" t="str">
        <f>VLOOKUP($A12,'Plan de acci�n consolidado 2025'!$A$3:$V$504,G$1,0)</f>
        <v>N/A</v>
      </c>
      <c r="H12" t="str">
        <f>VLOOKUP($A12,'Plan de acci�n consolidado 2025'!$A$3:$V$504,H$1,0)</f>
        <v>N/A</v>
      </c>
      <c r="I12" t="str">
        <f>VLOOKUP($A12,'Plan de acci�n consolidado 2025'!$A$3:$V$504,I$1,0)</f>
        <v>N/A</v>
      </c>
      <c r="J12" t="str">
        <f>VLOOKUP($A12,'Plan de acci�n consolidado 2025'!$A$3:$V$504,J$1,0)</f>
        <v>N/A</v>
      </c>
      <c r="K12" t="str">
        <f>VLOOKUP($A12,'Plan de acci�n consolidado 2025'!$A$3:$V$504,K$1,0)</f>
        <v>N/A</v>
      </c>
      <c r="L12" t="str">
        <f>VLOOKUP($A12,'Plan de acci�n consolidado 2025'!$A$3:$V$504,L$1,0)</f>
        <v>N/A</v>
      </c>
      <c r="M12" t="str">
        <f>VLOOKUP($A12,'Plan de acci�n consolidado 2025'!$A$3:$V$504,M$1,0)</f>
        <v>N/A</v>
      </c>
      <c r="N12" t="str">
        <f>VLOOKUP($A12,'Plan de acci�n consolidado 2025'!$A$3:$V$504,N$1,0)</f>
        <v>N/A</v>
      </c>
      <c r="O12" t="str">
        <f>VLOOKUP($A12,'Plan de acci�n consolidado 2025'!$A$3:$V$504,O$1,0)</f>
        <v>Implementar el Plan de Seguridad  y Privacidad de la información aprobado (Informes de seguimiento y avance trimestrales con soportes documentales del cumplimiento con corte  marzo, junio, septiembre, diciembre)</v>
      </c>
      <c r="P12">
        <f>VLOOKUP($A12,'Plan de acci�n consolidado 2025'!$A$3:$V$504,P$1,0)</f>
        <v>80</v>
      </c>
      <c r="Q12">
        <f>VLOOKUP($A12,'Plan de acci�n consolidado 2025'!$A$3:$V$504,Q$1,0)</f>
        <v>100</v>
      </c>
      <c r="R12" t="str">
        <f>VLOOKUP($A12,'Plan de acci�n consolidado 2025'!$A$3:$V$504,R$1,0)</f>
        <v>Porcentual</v>
      </c>
      <c r="S12" t="str">
        <f>VLOOKUP($A12,'Plan de acci�n consolidado 2025'!$A$3:$V$504,S$1,0)</f>
        <v>% de plan ejecutado / 100% de plan a ejecutar</v>
      </c>
      <c r="T12" s="176" t="str">
        <f>VLOOKUP($A12,'Plan de acci�n consolidado 2025'!$A$3:$V$504,T$1,0)</f>
        <v>2025-02-03</v>
      </c>
      <c r="U12" s="176" t="str">
        <f>VLOOKUP($A12,'Plan de acci�n consolidado 2025'!$A$3:$V$504,U$1,0)</f>
        <v>2025-12-12</v>
      </c>
      <c r="V12" t="str">
        <f>VLOOKUP($A12,'Plan de acci�n consolidado 2025'!$A$3:$V$504,V$1,0)</f>
        <v>20-OFICINA DE TECNOLOGÍA E INFORMÁTICA</v>
      </c>
      <c r="W12"/>
      <c r="X12"/>
    </row>
    <row r="13" spans="1:24" hidden="1" x14ac:dyDescent="0.25">
      <c r="A13" s="30" t="s">
        <v>542</v>
      </c>
      <c r="B13" t="str">
        <f>VLOOKUP($A13,'Plan de acci�n consolidado 2025'!$A$3:$V$504,B$1,0)</f>
        <v>20-OFICINA DE TECNOLOGÍA E INFORMÁTICA</v>
      </c>
      <c r="C13">
        <f>VLOOKUP($A13,'Plan de acci�n consolidado 2025'!$A$3:$V$504,C$1,0)</f>
        <v>0</v>
      </c>
      <c r="D13" t="str">
        <f>VLOOKUP($A13,'Plan de acci�n consolidado 2025'!$A$3:$V$504,D$1,0)</f>
        <v>Producto</v>
      </c>
      <c r="E13" t="str">
        <f>VLOOKUP($A13,'Plan de acci�n consolidado 2025'!$A$3:$V$504,E$1,0)</f>
        <v>20.4</v>
      </c>
      <c r="F13" t="str">
        <f>VLOOKUP($A13,'Plan de acci�n consolidado 2025'!$A$3:$V$504,F$1,0)</f>
        <v>Operativo</v>
      </c>
      <c r="G13" t="str">
        <f>VLOOKUP($A13,'Plan de acci�n consolidado 2025'!$A$3:$V$504,G$1,0)</f>
        <v>Fortalecer el Sistema Integral de Gestión Institucional en el marco del Modelo Integrado de Planeación y gestión para mejorar la prestación del servicio.</v>
      </c>
      <c r="H13" t="str">
        <f>VLOOKUP($A13,'Plan de acci�n consolidado 2025'!$A$3:$V$504,H$1,0)</f>
        <v xml:space="preserve">Cumplimiento de productos del PAI asociados a Fortacer el Sistema Integral de Gestión Institucional para mejorar la prestación del servicio. 
</v>
      </c>
      <c r="I13" t="str">
        <f>VLOOKUP($A13,'Plan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3" t="str">
        <f>VLOOKUP($A13,'Plan de acci�n consolidado 2025'!$A$3:$V$504,J$1,0)</f>
        <v xml:space="preserve">PND - 5-31-5-b- Convergencia regional - Entidades públicas territoriales y nacionales fortalecidas </v>
      </c>
      <c r="K13" t="str">
        <f>VLOOKUP($A13,'Plan de acci�n consolidado 2025'!$A$3:$V$504,K$1,0)</f>
        <v>No</v>
      </c>
      <c r="L13" t="str">
        <f>VLOOKUP($A13,'Plan de acci�n consolidado 2025'!$A$3:$V$504,L$1,0)</f>
        <v>C-3599-0200-0006-53105d</v>
      </c>
      <c r="M13" t="str">
        <f>VLOOKUP($A13,'Plan de acci�n consolidado 2025'!$A$3:$V$504,M$1,0)</f>
        <v>Política Seguridad Digital _DIMENSIÓN Gestión con Valores para Resultados</v>
      </c>
      <c r="N13" t="str">
        <f>VLOOKUP($A13,'Plan de acci�n consolidado 2025'!$A$3:$V$504,N$1,0)</f>
        <v>DECRETO 612</v>
      </c>
      <c r="O13" t="str">
        <f>VLOOKUP($A13,'Plan de acci�n consolidado 2025'!$A$3:$V$504,O$1,0)</f>
        <v>Plan de tratamiento de riesgos de Seguridad y Privacidad de la información, monitoreado (Informes de seguimiento y avance trimestrales con soportes documentales del cumplimiento)</v>
      </c>
      <c r="P13">
        <f>VLOOKUP($A13,'Plan de acci�n consolidado 2025'!$A$3:$V$504,P$1,0)</f>
        <v>20</v>
      </c>
      <c r="Q13">
        <f>VLOOKUP($A13,'Plan de acci�n consolidado 2025'!$A$3:$V$504,Q$1,0)</f>
        <v>100</v>
      </c>
      <c r="R13" t="str">
        <f>VLOOKUP($A13,'Plan de acci�n consolidado 2025'!$A$3:$V$504,R$1,0)</f>
        <v>Porcentual</v>
      </c>
      <c r="S13" t="str">
        <f>VLOOKUP($A13,'Plan de acci�n consolidado 2025'!$A$3:$V$504,S$1,0)</f>
        <v>% de plan de tratamiento de riesgos monitoreado / 100% de plan de riesgos a monitorear</v>
      </c>
      <c r="T13" s="176" t="str">
        <f>VLOOKUP($A13,'Plan de acci�n consolidado 2025'!$A$3:$V$504,T$1,0)</f>
        <v>2025-01-27</v>
      </c>
      <c r="U13" s="176" t="str">
        <f>VLOOKUP($A13,'Plan de acci�n consolidado 2025'!$A$3:$V$504,U$1,0)</f>
        <v>2025-12-12</v>
      </c>
      <c r="V13" t="str">
        <f>VLOOKUP($A13,'Plan de acci�n consolidado 2025'!$A$3:$V$504,V$1,0)</f>
        <v>20-OFICINA DE TECNOLOGÍA E INFORMÁTICA</v>
      </c>
      <c r="W13"/>
      <c r="X13"/>
    </row>
    <row r="14" spans="1:24" hidden="1" x14ac:dyDescent="0.25">
      <c r="A14" s="30" t="s">
        <v>544</v>
      </c>
      <c r="B14" t="str">
        <f>VLOOKUP($A14,'Plan de acci�n consolidado 2025'!$A$3:$V$504,B$1,0)</f>
        <v>20-OFICINA DE TECNOLOGÍA E INFORMÁTICA</v>
      </c>
      <c r="C14">
        <f>VLOOKUP($A14,'Plan de acci�n consolidado 2025'!$A$3:$V$504,C$1,0)</f>
        <v>0</v>
      </c>
      <c r="D14" t="str">
        <f>VLOOKUP($A14,'Plan de acci�n consolidado 2025'!$A$3:$V$504,D$1,0)</f>
        <v>Actividad propia</v>
      </c>
      <c r="E14" t="str">
        <f>VLOOKUP($A14,'Plan de acci�n consolidado 2025'!$A$3:$V$504,E$1,0)</f>
        <v>20.4.1</v>
      </c>
      <c r="F14" t="str">
        <f>VLOOKUP($A14,'Plan de acci�n consolidado 2025'!$A$3:$V$504,F$1,0)</f>
        <v>N/A</v>
      </c>
      <c r="G14" t="str">
        <f>VLOOKUP($A14,'Plan de acci�n consolidado 2025'!$A$3:$V$504,G$1,0)</f>
        <v>N/A</v>
      </c>
      <c r="H14" t="str">
        <f>VLOOKUP($A14,'Plan de acci�n consolidado 2025'!$A$3:$V$504,H$1,0)</f>
        <v>N/A</v>
      </c>
      <c r="I14" t="str">
        <f>VLOOKUP($A14,'Plan de acci�n consolidado 2025'!$A$3:$V$504,I$1,0)</f>
        <v>N/A</v>
      </c>
      <c r="J14" t="str">
        <f>VLOOKUP($A14,'Plan de acci�n consolidado 2025'!$A$3:$V$504,J$1,0)</f>
        <v>N/A</v>
      </c>
      <c r="K14" t="str">
        <f>VLOOKUP($A14,'Plan de acci�n consolidado 2025'!$A$3:$V$504,K$1,0)</f>
        <v>N/A</v>
      </c>
      <c r="L14" t="str">
        <f>VLOOKUP($A14,'Plan de acci�n consolidado 2025'!$A$3:$V$504,L$1,0)</f>
        <v>N/A</v>
      </c>
      <c r="M14" t="str">
        <f>VLOOKUP($A14,'Plan de acci�n consolidado 2025'!$A$3:$V$504,M$1,0)</f>
        <v>N/A</v>
      </c>
      <c r="N14" t="str">
        <f>VLOOKUP($A14,'Plan de acci�n consolidado 2025'!$A$3:$V$504,N$1,0)</f>
        <v>N/A</v>
      </c>
      <c r="O14" t="str">
        <f>VLOOKUP($A14,'Plan de acci�n consolidado 2025'!$A$3:$V$504,O$1,0)</f>
        <v>Consolidar los riesgos de seguridad de la información con sus respectivos tratamientos, fechas y responsables  (Excel del plan de tratamiento de riesgos de seguridad y privacidad de la información/ único entregable)</v>
      </c>
      <c r="P14">
        <f>VLOOKUP($A14,'Plan de acci�n consolidado 2025'!$A$3:$V$504,P$1,0)</f>
        <v>40</v>
      </c>
      <c r="Q14">
        <f>VLOOKUP($A14,'Plan de acci�n consolidado 2025'!$A$3:$V$504,Q$1,0)</f>
        <v>1</v>
      </c>
      <c r="R14" t="str">
        <f>VLOOKUP($A14,'Plan de acci�n consolidado 2025'!$A$3:$V$504,R$1,0)</f>
        <v>Númerica</v>
      </c>
      <c r="S14" t="str">
        <f>VLOOKUP($A14,'Plan de acci�n consolidado 2025'!$A$3:$V$504,S$1,0)</f>
        <v># de consolidaciones de riesgos realizadas / 1 consolidaciones de riesgos a realizar</v>
      </c>
      <c r="T14" s="176" t="str">
        <f>VLOOKUP($A14,'Plan de acci�n consolidado 2025'!$A$3:$V$504,T$1,0)</f>
        <v>2025-01-27</v>
      </c>
      <c r="U14" s="176" t="str">
        <f>VLOOKUP($A14,'Plan de acci�n consolidado 2025'!$A$3:$V$504,U$1,0)</f>
        <v>2025-04-30</v>
      </c>
      <c r="V14" t="str">
        <f>VLOOKUP($A14,'Plan de acci�n consolidado 2025'!$A$3:$V$504,V$1,0)</f>
        <v>20-OFICINA DE TECNOLOGÍA E INFORMÁTICA</v>
      </c>
      <c r="W14"/>
      <c r="X14"/>
    </row>
    <row r="15" spans="1:24" hidden="1" x14ac:dyDescent="0.25">
      <c r="A15" s="30" t="s">
        <v>546</v>
      </c>
      <c r="B15" t="str">
        <f>VLOOKUP($A15,'Plan de acci�n consolidado 2025'!$A$3:$V$504,B$1,0)</f>
        <v>20-OFICINA DE TECNOLOGÍA E INFORMÁTICA</v>
      </c>
      <c r="C15">
        <f>VLOOKUP($A15,'Plan de acci�n consolidado 2025'!$A$3:$V$504,C$1,0)</f>
        <v>0</v>
      </c>
      <c r="D15" t="str">
        <f>VLOOKUP($A15,'Plan de acci�n consolidado 2025'!$A$3:$V$504,D$1,0)</f>
        <v>Actividad propia</v>
      </c>
      <c r="E15" t="str">
        <f>VLOOKUP($A15,'Plan de acci�n consolidado 2025'!$A$3:$V$504,E$1,0)</f>
        <v>20.4.2</v>
      </c>
      <c r="F15" t="str">
        <f>VLOOKUP($A15,'Plan de acci�n consolidado 2025'!$A$3:$V$504,F$1,0)</f>
        <v>N/A</v>
      </c>
      <c r="G15" t="str">
        <f>VLOOKUP($A15,'Plan de acci�n consolidado 2025'!$A$3:$V$504,G$1,0)</f>
        <v>N/A</v>
      </c>
      <c r="H15" t="str">
        <f>VLOOKUP($A15,'Plan de acci�n consolidado 2025'!$A$3:$V$504,H$1,0)</f>
        <v>N/A</v>
      </c>
      <c r="I15" t="str">
        <f>VLOOKUP($A15,'Plan de acci�n consolidado 2025'!$A$3:$V$504,I$1,0)</f>
        <v>N/A</v>
      </c>
      <c r="J15" t="str">
        <f>VLOOKUP($A15,'Plan de acci�n consolidado 2025'!$A$3:$V$504,J$1,0)</f>
        <v>N/A</v>
      </c>
      <c r="K15" t="str">
        <f>VLOOKUP($A15,'Plan de acci�n consolidado 2025'!$A$3:$V$504,K$1,0)</f>
        <v>N/A</v>
      </c>
      <c r="L15" t="str">
        <f>VLOOKUP($A15,'Plan de acci�n consolidado 2025'!$A$3:$V$504,L$1,0)</f>
        <v>N/A</v>
      </c>
      <c r="M15" t="str">
        <f>VLOOKUP($A15,'Plan de acci�n consolidado 2025'!$A$3:$V$504,M$1,0)</f>
        <v>N/A</v>
      </c>
      <c r="N15" t="str">
        <f>VLOOKUP($A15,'Plan de acci�n consolidado 2025'!$A$3:$V$504,N$1,0)</f>
        <v>N/A</v>
      </c>
      <c r="O15" t="str">
        <f>VLOOKUP($A15,'Plan de acci�n consolidado 2025'!$A$3:$V$504,O$1,0)</f>
        <v>Realizar el monitoreo al plan de tratamiento de los riesgos de seguridad y privacidad de la información trimestralmente (Informes de seguimiento y avance trimestrales con soportes documentales del cumplimiento con corte  junio, septiembre, diciembre)</v>
      </c>
      <c r="P15">
        <f>VLOOKUP($A15,'Plan de acci�n consolidado 2025'!$A$3:$V$504,P$1,0)</f>
        <v>60</v>
      </c>
      <c r="Q15">
        <f>VLOOKUP($A15,'Plan de acci�n consolidado 2025'!$A$3:$V$504,Q$1,0)</f>
        <v>100</v>
      </c>
      <c r="R15" t="str">
        <f>VLOOKUP($A15,'Plan de acci�n consolidado 2025'!$A$3:$V$504,R$1,0)</f>
        <v>Porcentual</v>
      </c>
      <c r="S15" t="str">
        <f>VLOOKUP($A15,'Plan de acci�n consolidado 2025'!$A$3:$V$504,S$1,0)</f>
        <v>% de plan de tratamiento de riesgos monitoreado / 100% de plan de riesgos a monitorear</v>
      </c>
      <c r="T15" s="176" t="str">
        <f>VLOOKUP($A15,'Plan de acci�n consolidado 2025'!$A$3:$V$504,T$1,0)</f>
        <v>2025-04-01</v>
      </c>
      <c r="U15" s="176" t="str">
        <f>VLOOKUP($A15,'Plan de acci�n consolidado 2025'!$A$3:$V$504,U$1,0)</f>
        <v>2025-12-12</v>
      </c>
      <c r="V15" t="str">
        <f>VLOOKUP($A15,'Plan de acci�n consolidado 2025'!$A$3:$V$504,V$1,0)</f>
        <v>20-OFICINA DE TECNOLOGÍA E INFORMÁTICA</v>
      </c>
      <c r="W15"/>
      <c r="X15"/>
    </row>
    <row r="16" spans="1:24" hidden="1" x14ac:dyDescent="0.25">
      <c r="A16" s="30" t="s">
        <v>547</v>
      </c>
      <c r="B16" t="str">
        <f>VLOOKUP($A16,'Plan de acci�n consolidado 2025'!$A$3:$V$504,B$1,0)</f>
        <v>20-OFICINA DE TECNOLOGÍA E INFORMÁTICA</v>
      </c>
      <c r="C16">
        <f>VLOOKUP($A16,'Plan de acci�n consolidado 2025'!$A$3:$V$504,C$1,0)</f>
        <v>0</v>
      </c>
      <c r="D16" t="str">
        <f>VLOOKUP($A16,'Plan de acci�n consolidado 2025'!$A$3:$V$504,D$1,0)</f>
        <v>Producto</v>
      </c>
      <c r="E16" t="str">
        <f>VLOOKUP($A16,'Plan de acci�n consolidado 2025'!$A$3:$V$504,E$1,0)</f>
        <v>20.5</v>
      </c>
      <c r="F16" t="str">
        <f>VLOOKUP($A16,'Plan de acci�n consolidado 2025'!$A$3:$V$504,F$1,0)</f>
        <v>Innovador</v>
      </c>
      <c r="G16" t="str">
        <f>VLOOKUP($A16,'Plan de acci�n consolidado 2025'!$A$3:$V$504,G$1,0)</f>
        <v xml:space="preserve">Fortalecer la infraestructura, uso y aprovechamiento de las tecnologías de la información, para optimizar la capacidad institucional
</v>
      </c>
      <c r="H16" t="str">
        <f>VLOOKUP($A16,'Plan de acci�n consolidado 2025'!$A$3:$V$504,H$1,0)</f>
        <v xml:space="preserve">Cumplimiento de productos del PAI asociados a Fortalecer la infraestructura, uso y aprovechamiento de las tecnologías de la información, para optimizar la capacidad institucional
</v>
      </c>
      <c r="I16" t="str">
        <f>VLOOKUP($A16,'Plan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6" t="str">
        <f>VLOOKUP($A16,'Plan de acci�n consolidado 2025'!$A$3:$V$504,J$1,0)</f>
        <v xml:space="preserve">PND - 5-31-5-d- Convergencia regional - Gobierno digital para la gente </v>
      </c>
      <c r="K16" t="str">
        <f>VLOOKUP($A16,'Plan de acci�n consolidado 2025'!$A$3:$V$504,K$1,0)</f>
        <v>No</v>
      </c>
      <c r="L16" t="str">
        <f>VLOOKUP($A16,'Plan de acci�n consolidado 2025'!$A$3:$V$504,L$1,0)</f>
        <v>C-3599-0200-0006-53105d</v>
      </c>
      <c r="M16" t="str">
        <f>VLOOKUP($A16,'Plan de acci�n consolidado 2025'!$A$3:$V$504,M$1,0)</f>
        <v>Política Gobierno Digital _DIMENSIÓN Gestión con Valores para Resultados</v>
      </c>
      <c r="N16" t="str">
        <f>VLOOKUP($A16,'Plan de acci�n consolidado 2025'!$A$3:$V$504,N$1,0)</f>
        <v>DECRETO 612</v>
      </c>
      <c r="O16" t="str">
        <f>VLOOKUP($A16,'Plan de acci�n consolidado 2025'!$A$3:$V$504,O$1,0)</f>
        <v>Plan estratégico de tecnologías de información, ejecutado (Informes de seguimiento y avance trimestrales con soportes documentales del cumplimiento)</v>
      </c>
      <c r="P16">
        <f>VLOOKUP($A16,'Plan de acci�n consolidado 2025'!$A$3:$V$504,P$1,0)</f>
        <v>20</v>
      </c>
      <c r="Q16">
        <f>VLOOKUP($A16,'Plan de acci�n consolidado 2025'!$A$3:$V$504,Q$1,0)</f>
        <v>100</v>
      </c>
      <c r="R16" t="str">
        <f>VLOOKUP($A16,'Plan de acci�n consolidado 2025'!$A$3:$V$504,R$1,0)</f>
        <v>Porcentual</v>
      </c>
      <c r="S16" t="str">
        <f>VLOOKUP($A16,'Plan de acci�n consolidado 2025'!$A$3:$V$504,S$1,0)</f>
        <v>% de plan ejecutado / 100% de plan a ejecutar</v>
      </c>
      <c r="T16" s="176" t="str">
        <f>VLOOKUP($A16,'Plan de acci�n consolidado 2025'!$A$3:$V$504,T$1,0)</f>
        <v>2025-01-13</v>
      </c>
      <c r="U16" s="176" t="str">
        <f>VLOOKUP($A16,'Plan de acci�n consolidado 2025'!$A$3:$V$504,U$1,0)</f>
        <v>2025-12-12</v>
      </c>
      <c r="V16" t="str">
        <f>VLOOKUP($A16,'Plan de acci�n consolidado 2025'!$A$3:$V$504,V$1,0)</f>
        <v>20-OFICINA DE TECNOLOGÍA E INFORMÁTICA</v>
      </c>
      <c r="W16"/>
      <c r="X16"/>
    </row>
    <row r="17" spans="1:24" hidden="1" x14ac:dyDescent="0.25">
      <c r="A17" s="30" t="s">
        <v>549</v>
      </c>
      <c r="B17" t="str">
        <f>VLOOKUP($A17,'Plan de acci�n consolidado 2025'!$A$3:$V$504,B$1,0)</f>
        <v>20-OFICINA DE TECNOLOGÍA E INFORMÁTICA</v>
      </c>
      <c r="C17">
        <f>VLOOKUP($A17,'Plan de acci�n consolidado 2025'!$A$3:$V$504,C$1,0)</f>
        <v>0</v>
      </c>
      <c r="D17" t="str">
        <f>VLOOKUP($A17,'Plan de acci�n consolidado 2025'!$A$3:$V$504,D$1,0)</f>
        <v>Actividad propia</v>
      </c>
      <c r="E17" t="str">
        <f>VLOOKUP($A17,'Plan de acci�n consolidado 2025'!$A$3:$V$504,E$1,0)</f>
        <v>20.5.1</v>
      </c>
      <c r="F17" t="str">
        <f>VLOOKUP($A17,'Plan de acci�n consolidado 2025'!$A$3:$V$504,F$1,0)</f>
        <v>N/A</v>
      </c>
      <c r="G17" t="str">
        <f>VLOOKUP($A17,'Plan de acci�n consolidado 2025'!$A$3:$V$504,G$1,0)</f>
        <v>N/A</v>
      </c>
      <c r="H17" t="str">
        <f>VLOOKUP($A17,'Plan de acci�n consolidado 2025'!$A$3:$V$504,H$1,0)</f>
        <v>N/A</v>
      </c>
      <c r="I17" t="str">
        <f>VLOOKUP($A17,'Plan de acci�n consolidado 2025'!$A$3:$V$504,I$1,0)</f>
        <v>N/A</v>
      </c>
      <c r="J17" t="str">
        <f>VLOOKUP($A17,'Plan de acci�n consolidado 2025'!$A$3:$V$504,J$1,0)</f>
        <v>N/A</v>
      </c>
      <c r="K17" t="str">
        <f>VLOOKUP($A17,'Plan de acci�n consolidado 2025'!$A$3:$V$504,K$1,0)</f>
        <v>N/A</v>
      </c>
      <c r="L17" t="str">
        <f>VLOOKUP($A17,'Plan de acci�n consolidado 2025'!$A$3:$V$504,L$1,0)</f>
        <v>N/A</v>
      </c>
      <c r="M17" t="str">
        <f>VLOOKUP($A17,'Plan de acci�n consolidado 2025'!$A$3:$V$504,M$1,0)</f>
        <v>N/A</v>
      </c>
      <c r="N17" t="str">
        <f>VLOOKUP($A17,'Plan de acci�n consolidado 2025'!$A$3:$V$504,N$1,0)</f>
        <v>N/A</v>
      </c>
      <c r="O17" t="str">
        <f>VLOOKUP($A17,'Plan de acci�n consolidado 2025'!$A$3:$V$504,O$1,0)</f>
        <v>Formular plan estratégico de tecnologías de información PETI incluyendo hoja de ruta para la vigencia   (Hoja de ruta del PETI actualizada/ único entregable)</v>
      </c>
      <c r="P17">
        <f>VLOOKUP($A17,'Plan de acci�n consolidado 2025'!$A$3:$V$504,P$1,0)</f>
        <v>20</v>
      </c>
      <c r="Q17">
        <f>VLOOKUP($A17,'Plan de acci�n consolidado 2025'!$A$3:$V$504,Q$1,0)</f>
        <v>1</v>
      </c>
      <c r="R17" t="str">
        <f>VLOOKUP($A17,'Plan de acci�n consolidado 2025'!$A$3:$V$504,R$1,0)</f>
        <v>Númerica</v>
      </c>
      <c r="S17" t="str">
        <f>VLOOKUP($A17,'Plan de acci�n consolidado 2025'!$A$3:$V$504,S$1,0)</f>
        <v># de plan formulado / 1 plan a formular</v>
      </c>
      <c r="T17" s="176" t="str">
        <f>VLOOKUP($A17,'Plan de acci�n consolidado 2025'!$A$3:$V$504,T$1,0)</f>
        <v>2025-01-13</v>
      </c>
      <c r="U17" s="176" t="str">
        <f>VLOOKUP($A17,'Plan de acci�n consolidado 2025'!$A$3:$V$504,U$1,0)</f>
        <v>2025-01-31</v>
      </c>
      <c r="V17" t="str">
        <f>VLOOKUP($A17,'Plan de acci�n consolidado 2025'!$A$3:$V$504,V$1,0)</f>
        <v>20-OFICINA DE TECNOLOGÍA E INFORMÁTICA</v>
      </c>
      <c r="W17"/>
      <c r="X17"/>
    </row>
    <row r="18" spans="1:24" hidden="1" x14ac:dyDescent="0.25">
      <c r="A18" s="30" t="s">
        <v>550</v>
      </c>
      <c r="B18" t="str">
        <f>VLOOKUP($A18,'Plan de acci�n consolidado 2025'!$A$3:$V$504,B$1,0)</f>
        <v>20-OFICINA DE TECNOLOGÍA E INFORMÁTICA</v>
      </c>
      <c r="C18">
        <f>VLOOKUP($A18,'Plan de acci�n consolidado 2025'!$A$3:$V$504,C$1,0)</f>
        <v>0</v>
      </c>
      <c r="D18" t="str">
        <f>VLOOKUP($A18,'Plan de acci�n consolidado 2025'!$A$3:$V$504,D$1,0)</f>
        <v>Actividad propia</v>
      </c>
      <c r="E18" t="str">
        <f>VLOOKUP($A18,'Plan de acci�n consolidado 2025'!$A$3:$V$504,E$1,0)</f>
        <v>20.5.2</v>
      </c>
      <c r="F18" t="str">
        <f>VLOOKUP($A18,'Plan de acci�n consolidado 2025'!$A$3:$V$504,F$1,0)</f>
        <v>N/A</v>
      </c>
      <c r="G18" t="str">
        <f>VLOOKUP($A18,'Plan de acci�n consolidado 2025'!$A$3:$V$504,G$1,0)</f>
        <v>N/A</v>
      </c>
      <c r="H18" t="str">
        <f>VLOOKUP($A18,'Plan de acci�n consolidado 2025'!$A$3:$V$504,H$1,0)</f>
        <v>N/A</v>
      </c>
      <c r="I18" t="str">
        <f>VLOOKUP($A18,'Plan de acci�n consolidado 2025'!$A$3:$V$504,I$1,0)</f>
        <v>N/A</v>
      </c>
      <c r="J18" t="str">
        <f>VLOOKUP($A18,'Plan de acci�n consolidado 2025'!$A$3:$V$504,J$1,0)</f>
        <v>N/A</v>
      </c>
      <c r="K18" t="str">
        <f>VLOOKUP($A18,'Plan de acci�n consolidado 2025'!$A$3:$V$504,K$1,0)</f>
        <v>N/A</v>
      </c>
      <c r="L18" t="str">
        <f>VLOOKUP($A18,'Plan de acci�n consolidado 2025'!$A$3:$V$504,L$1,0)</f>
        <v>N/A</v>
      </c>
      <c r="M18" t="str">
        <f>VLOOKUP($A18,'Plan de acci�n consolidado 2025'!$A$3:$V$504,M$1,0)</f>
        <v>N/A</v>
      </c>
      <c r="N18" t="str">
        <f>VLOOKUP($A18,'Plan de acci�n consolidado 2025'!$A$3:$V$504,N$1,0)</f>
        <v>N/A</v>
      </c>
      <c r="O18" t="str">
        <f>VLOOKUP($A18,'Plan de acci�n consolidado 2025'!$A$3:$V$504,O$1,0)</f>
        <v>Realizar seguimiento trimestral a la ejecución del PETI. (Informes de seguimiento y avance trimestrales con soportes documentales del cumplimiento con corte  marzo, junio, septiembre, diciembre)</v>
      </c>
      <c r="P18">
        <f>VLOOKUP($A18,'Plan de acci�n consolidado 2025'!$A$3:$V$504,P$1,0)</f>
        <v>80</v>
      </c>
      <c r="Q18">
        <f>VLOOKUP($A18,'Plan de acci�n consolidado 2025'!$A$3:$V$504,Q$1,0)</f>
        <v>100</v>
      </c>
      <c r="R18" t="str">
        <f>VLOOKUP($A18,'Plan de acci�n consolidado 2025'!$A$3:$V$504,R$1,0)</f>
        <v>Porcentual</v>
      </c>
      <c r="S18" t="str">
        <f>VLOOKUP($A18,'Plan de acci�n consolidado 2025'!$A$3:$V$504,S$1,0)</f>
        <v>% de plan ejecutado / 100% de plan a ejecutar</v>
      </c>
      <c r="T18" s="176" t="str">
        <f>VLOOKUP($A18,'Plan de acci�n consolidado 2025'!$A$3:$V$504,T$1,0)</f>
        <v>2025-02-03</v>
      </c>
      <c r="U18" s="176" t="str">
        <f>VLOOKUP($A18,'Plan de acci�n consolidado 2025'!$A$3:$V$504,U$1,0)</f>
        <v>2025-12-12</v>
      </c>
      <c r="V18" t="str">
        <f>VLOOKUP($A18,'Plan de acci�n consolidado 2025'!$A$3:$V$504,V$1,0)</f>
        <v>20-OFICINA DE TECNOLOGÍA E INFORMÁTICA</v>
      </c>
      <c r="W18"/>
      <c r="X18"/>
    </row>
    <row r="19" spans="1:24" hidden="1" x14ac:dyDescent="0.25">
      <c r="A19" s="30" t="s">
        <v>552</v>
      </c>
      <c r="B19" t="str">
        <f>VLOOKUP($A19,'Plan de acci�n consolidado 2025'!$A$3:$V$504,B$1,0)</f>
        <v>117-GRUPO DE TRABAJO DE DESARROLLO DE TALENTO HUMANO</v>
      </c>
      <c r="C19">
        <f>VLOOKUP($A19,'Plan de acci�n consolidado 2025'!$A$3:$V$504,C$1,0)</f>
        <v>0</v>
      </c>
      <c r="D19" t="str">
        <f>VLOOKUP($A19,'Plan de acci�n consolidado 2025'!$A$3:$V$504,D$1,0)</f>
        <v>Producto</v>
      </c>
      <c r="E19" t="str">
        <f>VLOOKUP($A19,'Plan de acci�n consolidado 2025'!$A$3:$V$504,E$1,0)</f>
        <v>117.1</v>
      </c>
      <c r="F19" t="str">
        <f>VLOOKUP($A19,'Plan de acci�n consolidado 2025'!$A$3:$V$504,F$1,0)</f>
        <v>Innovador</v>
      </c>
      <c r="G19" t="str">
        <f>VLOOKUP($A19,'Plan de acci�n consolidado 2025'!$A$3:$V$504,G$1,0)</f>
        <v xml:space="preserve">Fortalecer la gestión de la información, el conocimiento y la innovación para optimizar la capacidad institucional 
</v>
      </c>
      <c r="H19" t="str">
        <f>VLOOKUP($A19,'Plan de acci�n consolidado 2025'!$A$3:$V$504,H$1,0)</f>
        <v xml:space="preserve">Cumplimiento de productos del PAI asociados a Fortalecer la gestión de la información, el conocimiento y la innovación para optimizar la capacidad institucional 
</v>
      </c>
      <c r="I19" t="str">
        <f>VLOOKUP($A19,'Plan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9" t="str">
        <f>VLOOKUP($A19,'Plan de acci�n consolidado 2025'!$A$3:$V$504,J$1,0)</f>
        <v xml:space="preserve">PND - 5-31-5-b- Convergencia regional - Entidades públicas territoriales y nacionales fortalecidas </v>
      </c>
      <c r="K19" t="str">
        <f>VLOOKUP($A19,'Plan de acci�n consolidado 2025'!$A$3:$V$504,K$1,0)</f>
        <v>No</v>
      </c>
      <c r="L19" t="str">
        <f>VLOOKUP($A19,'Plan de acci�n consolidado 2025'!$A$3:$V$504,L$1,0)</f>
        <v>N/A</v>
      </c>
      <c r="M19" t="str">
        <f>VLOOKUP($A19,'Plan de acci�n consolidado 2025'!$A$3:$V$504,M$1,0)</f>
        <v>Política de Gestión Estratégica del Talento Humano _DIMENSIÓN Talento humano</v>
      </c>
      <c r="N19" t="str">
        <f>VLOOKUP($A19,'Plan de acci�n consolidado 2025'!$A$3:$V$504,N$1,0)</f>
        <v>N/A</v>
      </c>
      <c r="O19" t="str">
        <f>VLOOKUP($A19,'Plan de acci�n consolidado 2025'!$A$3:$V$504,O$1,0)</f>
        <v>Estrategia de ingreso efectivo de nuevos funcionarios que conduzca a la garantía del bienestar integral implementada. (Informe final de la implementación de la estrategia)</v>
      </c>
      <c r="P19">
        <f>VLOOKUP($A19,'Plan de acci�n consolidado 2025'!$A$3:$V$504,P$1,0)</f>
        <v>15</v>
      </c>
      <c r="Q19">
        <f>VLOOKUP($A19,'Plan de acci�n consolidado 2025'!$A$3:$V$504,Q$1,0)</f>
        <v>100</v>
      </c>
      <c r="R19" t="str">
        <f>VLOOKUP($A19,'Plan de acci�n consolidado 2025'!$A$3:$V$504,R$1,0)</f>
        <v>Porcentual</v>
      </c>
      <c r="S19" t="str">
        <f>VLOOKUP($A19,'Plan de acci�n consolidado 2025'!$A$3:$V$504,S$1,0)</f>
        <v>% de estrategias de ingreso efectivo de nuevos funcionarios realizada / 100% de estrategias de ingreso efectivo de nuevos funcionarios a realizar</v>
      </c>
      <c r="T19" s="176" t="str">
        <f>VLOOKUP($A19,'Plan de acci�n consolidado 2025'!$A$3:$V$504,T$1,0)</f>
        <v>2025-02-03</v>
      </c>
      <c r="U19" s="176" t="str">
        <f>VLOOKUP($A19,'Plan de acci�n consolidado 2025'!$A$3:$V$504,U$1,0)</f>
        <v>2025-11-28</v>
      </c>
      <c r="V19" t="str">
        <f>VLOOKUP($A19,'Plan de acci�n consolidado 2025'!$A$3:$V$504,V$1,0)</f>
        <v>117-GRUPO DE TRABAJO DE DESARROLLO DE TALENTO HUMANO</v>
      </c>
      <c r="W19"/>
      <c r="X19"/>
    </row>
    <row r="20" spans="1:24" hidden="1" x14ac:dyDescent="0.25">
      <c r="A20" s="30" t="s">
        <v>554</v>
      </c>
      <c r="B20" t="str">
        <f>VLOOKUP($A20,'Plan de acci�n consolidado 2025'!$A$3:$V$504,B$1,0)</f>
        <v>117-GRUPO DE TRABAJO DE DESARROLLO DE TALENTO HUMANO</v>
      </c>
      <c r="C20">
        <f>VLOOKUP($A20,'Plan de acci�n consolidado 2025'!$A$3:$V$504,C$1,0)</f>
        <v>0</v>
      </c>
      <c r="D20" t="str">
        <f>VLOOKUP($A20,'Plan de acci�n consolidado 2025'!$A$3:$V$504,D$1,0)</f>
        <v>Actividad propia</v>
      </c>
      <c r="E20" t="str">
        <f>VLOOKUP($A20,'Plan de acci�n consolidado 2025'!$A$3:$V$504,E$1,0)</f>
        <v>117.1.1</v>
      </c>
      <c r="F20" t="str">
        <f>VLOOKUP($A20,'Plan de acci�n consolidado 2025'!$A$3:$V$504,F$1,0)</f>
        <v>N/A</v>
      </c>
      <c r="G20" t="str">
        <f>VLOOKUP($A20,'Plan de acci�n consolidado 2025'!$A$3:$V$504,G$1,0)</f>
        <v>N/A</v>
      </c>
      <c r="H20" t="str">
        <f>VLOOKUP($A20,'Plan de acci�n consolidado 2025'!$A$3:$V$504,H$1,0)</f>
        <v>N/A</v>
      </c>
      <c r="I20" t="str">
        <f>VLOOKUP($A20,'Plan de acci�n consolidado 2025'!$A$3:$V$504,I$1,0)</f>
        <v>N/A</v>
      </c>
      <c r="J20" t="str">
        <f>VLOOKUP($A20,'Plan de acci�n consolidado 2025'!$A$3:$V$504,J$1,0)</f>
        <v>N/A</v>
      </c>
      <c r="K20" t="str">
        <f>VLOOKUP($A20,'Plan de acci�n consolidado 2025'!$A$3:$V$504,K$1,0)</f>
        <v>N/A</v>
      </c>
      <c r="L20" t="str">
        <f>VLOOKUP($A20,'Plan de acci�n consolidado 2025'!$A$3:$V$504,L$1,0)</f>
        <v>N/A</v>
      </c>
      <c r="M20" t="str">
        <f>VLOOKUP($A20,'Plan de acci�n consolidado 2025'!$A$3:$V$504,M$1,0)</f>
        <v>N/A</v>
      </c>
      <c r="N20" t="str">
        <f>VLOOKUP($A20,'Plan de acci�n consolidado 2025'!$A$3:$V$504,N$1,0)</f>
        <v>N/A</v>
      </c>
      <c r="O20" t="str">
        <f>VLOOKUP($A20,'Plan de acci�n consolidado 2025'!$A$3:$V$504,O$1,0)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P20">
        <f>VLOOKUP($A20,'Plan de acci�n consolidado 2025'!$A$3:$V$504,P$1,0)</f>
        <v>25</v>
      </c>
      <c r="Q20">
        <f>VLOOKUP($A20,'Plan de acci�n consolidado 2025'!$A$3:$V$504,Q$1,0)</f>
        <v>100</v>
      </c>
      <c r="R20" t="str">
        <f>VLOOKUP($A20,'Plan de acci�n consolidado 2025'!$A$3:$V$504,R$1,0)</f>
        <v>Porcentual</v>
      </c>
      <c r="S20" t="str">
        <f>VLOOKUP($A20,'Plan de acci�n consolidado 2025'!$A$3:$V$504,S$1,0)</f>
        <v>% de nuevos servidores impactados con la campaña / 100% de nuevos servidores</v>
      </c>
      <c r="T20" s="176" t="str">
        <f>VLOOKUP($A20,'Plan de acci�n consolidado 2025'!$A$3:$V$504,T$1,0)</f>
        <v>2025-02-03</v>
      </c>
      <c r="U20" s="176" t="str">
        <f>VLOOKUP($A20,'Plan de acci�n consolidado 2025'!$A$3:$V$504,U$1,0)</f>
        <v>2025-11-28</v>
      </c>
      <c r="V20" t="str">
        <f>VLOOKUP($A20,'Plan de acci�n consolidado 2025'!$A$3:$V$504,V$1,0)</f>
        <v>117-GRUPO DE TRABAJO DE DESARROLLO DE TALENTO HUMANO</v>
      </c>
      <c r="W20"/>
      <c r="X20"/>
    </row>
    <row r="21" spans="1:24" hidden="1" x14ac:dyDescent="0.25">
      <c r="A21" s="30" t="s">
        <v>556</v>
      </c>
      <c r="B21" t="str">
        <f>VLOOKUP($A21,'Plan de acci�n consolidado 2025'!$A$3:$V$504,B$1,0)</f>
        <v>117-GRUPO DE TRABAJO DE DESARROLLO DE TALENTO HUMANO</v>
      </c>
      <c r="C21">
        <f>VLOOKUP($A21,'Plan de acci�n consolidado 2025'!$A$3:$V$504,C$1,0)</f>
        <v>0</v>
      </c>
      <c r="D21" t="str">
        <f>VLOOKUP($A21,'Plan de acci�n consolidado 2025'!$A$3:$V$504,D$1,0)</f>
        <v>Actividad propia</v>
      </c>
      <c r="E21" t="str">
        <f>VLOOKUP($A21,'Plan de acci�n consolidado 2025'!$A$3:$V$504,E$1,0)</f>
        <v>117.1.2</v>
      </c>
      <c r="F21" t="str">
        <f>VLOOKUP($A21,'Plan de acci�n consolidado 2025'!$A$3:$V$504,F$1,0)</f>
        <v>N/A</v>
      </c>
      <c r="G21" t="str">
        <f>VLOOKUP($A21,'Plan de acci�n consolidado 2025'!$A$3:$V$504,G$1,0)</f>
        <v>N/A</v>
      </c>
      <c r="H21" t="str">
        <f>VLOOKUP($A21,'Plan de acci�n consolidado 2025'!$A$3:$V$504,H$1,0)</f>
        <v>N/A</v>
      </c>
      <c r="I21" t="str">
        <f>VLOOKUP($A21,'Plan de acci�n consolidado 2025'!$A$3:$V$504,I$1,0)</f>
        <v>N/A</v>
      </c>
      <c r="J21" t="str">
        <f>VLOOKUP($A21,'Plan de acci�n consolidado 2025'!$A$3:$V$504,J$1,0)</f>
        <v>N/A</v>
      </c>
      <c r="K21" t="str">
        <f>VLOOKUP($A21,'Plan de acci�n consolidado 2025'!$A$3:$V$504,K$1,0)</f>
        <v>N/A</v>
      </c>
      <c r="L21" t="str">
        <f>VLOOKUP($A21,'Plan de acci�n consolidado 2025'!$A$3:$V$504,L$1,0)</f>
        <v>N/A</v>
      </c>
      <c r="M21" t="str">
        <f>VLOOKUP($A21,'Plan de acci�n consolidado 2025'!$A$3:$V$504,M$1,0)</f>
        <v>N/A</v>
      </c>
      <c r="N21" t="str">
        <f>VLOOKUP($A21,'Plan de acci�n consolidado 2025'!$A$3:$V$504,N$1,0)</f>
        <v>N/A</v>
      </c>
      <c r="O21" t="str">
        <f>VLOOKUP($A21,'Plan de acci�n consolidado 2025'!$A$3:$V$504,O$1,0)</f>
        <v>Realizar un Taller de adaptación al cambio dirigido a los líderes de las área (Listado de asistencia del taller)</v>
      </c>
      <c r="P21">
        <f>VLOOKUP($A21,'Plan de acci�n consolidado 2025'!$A$3:$V$504,P$1,0)</f>
        <v>25</v>
      </c>
      <c r="Q21">
        <f>VLOOKUP($A21,'Plan de acci�n consolidado 2025'!$A$3:$V$504,Q$1,0)</f>
        <v>1</v>
      </c>
      <c r="R21" t="str">
        <f>VLOOKUP($A21,'Plan de acci�n consolidado 2025'!$A$3:$V$504,R$1,0)</f>
        <v>Númerica</v>
      </c>
      <c r="S21" t="str">
        <f>VLOOKUP($A21,'Plan de acci�n consolidado 2025'!$A$3:$V$504,S$1,0)</f>
        <v># de taller de adaptación al cambio dirigido a los líderes realizado / 1 taller de adaptación al cambio dirigido a los líderes a realizar</v>
      </c>
      <c r="T21" s="176" t="str">
        <f>VLOOKUP($A21,'Plan de acci�n consolidado 2025'!$A$3:$V$504,T$1,0)</f>
        <v>2025-04-01</v>
      </c>
      <c r="U21" s="176" t="str">
        <f>VLOOKUP($A21,'Plan de acci�n consolidado 2025'!$A$3:$V$504,U$1,0)</f>
        <v>2025-04-30</v>
      </c>
      <c r="V21" t="str">
        <f>VLOOKUP($A21,'Plan de acci�n consolidado 2025'!$A$3:$V$504,V$1,0)</f>
        <v>117-GRUPO DE TRABAJO DE DESARROLLO DE TALENTO HUMANO</v>
      </c>
      <c r="W21"/>
      <c r="X21"/>
    </row>
    <row r="22" spans="1:24" hidden="1" x14ac:dyDescent="0.25">
      <c r="A22" s="30" t="s">
        <v>558</v>
      </c>
      <c r="B22" t="str">
        <f>VLOOKUP($A22,'Plan de acci�n consolidado 2025'!$A$3:$V$504,B$1,0)</f>
        <v>117-GRUPO DE TRABAJO DE DESARROLLO DE TALENTO HUMANO</v>
      </c>
      <c r="C22">
        <f>VLOOKUP($A22,'Plan de acci�n consolidado 2025'!$A$3:$V$504,C$1,0)</f>
        <v>0</v>
      </c>
      <c r="D22" t="str">
        <f>VLOOKUP($A22,'Plan de acci�n consolidado 2025'!$A$3:$V$504,D$1,0)</f>
        <v>Actividad propia</v>
      </c>
      <c r="E22" t="str">
        <f>VLOOKUP($A22,'Plan de acci�n consolidado 2025'!$A$3:$V$504,E$1,0)</f>
        <v>117.1.3</v>
      </c>
      <c r="F22" t="str">
        <f>VLOOKUP($A22,'Plan de acci�n consolidado 2025'!$A$3:$V$504,F$1,0)</f>
        <v>N/A</v>
      </c>
      <c r="G22" t="str">
        <f>VLOOKUP($A22,'Plan de acci�n consolidado 2025'!$A$3:$V$504,G$1,0)</f>
        <v>N/A</v>
      </c>
      <c r="H22" t="str">
        <f>VLOOKUP($A22,'Plan de acci�n consolidado 2025'!$A$3:$V$504,H$1,0)</f>
        <v>N/A</v>
      </c>
      <c r="I22" t="str">
        <f>VLOOKUP($A22,'Plan de acci�n consolidado 2025'!$A$3:$V$504,I$1,0)</f>
        <v>N/A</v>
      </c>
      <c r="J22" t="str">
        <f>VLOOKUP($A22,'Plan de acci�n consolidado 2025'!$A$3:$V$504,J$1,0)</f>
        <v>N/A</v>
      </c>
      <c r="K22" t="str">
        <f>VLOOKUP($A22,'Plan de acci�n consolidado 2025'!$A$3:$V$504,K$1,0)</f>
        <v>N/A</v>
      </c>
      <c r="L22" t="str">
        <f>VLOOKUP($A22,'Plan de acci�n consolidado 2025'!$A$3:$V$504,L$1,0)</f>
        <v>N/A</v>
      </c>
      <c r="M22" t="str">
        <f>VLOOKUP($A22,'Plan de acci�n consolidado 2025'!$A$3:$V$504,M$1,0)</f>
        <v>N/A</v>
      </c>
      <c r="N22" t="str">
        <f>VLOOKUP($A22,'Plan de acci�n consolidado 2025'!$A$3:$V$504,N$1,0)</f>
        <v>N/A</v>
      </c>
      <c r="O22" t="str">
        <f>VLOOKUP($A22,'Plan de acci�n consolidado 2025'!$A$3:$V$504,O$1,0)</f>
        <v>Realizar encuesta sociodemográfica con el fin de caracterizar a los servidores e identificar acciones de mejora en pro de la felicidad de los servidores.  (Informe de los resultados de la encuesta / Documento que defina las acciones de mejora a implementar.)</v>
      </c>
      <c r="P22">
        <f>VLOOKUP($A22,'Plan de acci�n consolidado 2025'!$A$3:$V$504,P$1,0)</f>
        <v>25</v>
      </c>
      <c r="Q22">
        <f>VLOOKUP($A22,'Plan de acci�n consolidado 2025'!$A$3:$V$504,Q$1,0)</f>
        <v>1</v>
      </c>
      <c r="R22" t="str">
        <f>VLOOKUP($A22,'Plan de acci�n consolidado 2025'!$A$3:$V$504,R$1,0)</f>
        <v>Númerica</v>
      </c>
      <c r="S22" t="str">
        <f>VLOOKUP($A22,'Plan de acci�n consolidado 2025'!$A$3:$V$504,S$1,0)</f>
        <v># de informe realizado / 1 informe programado</v>
      </c>
      <c r="T22" s="176" t="str">
        <f>VLOOKUP($A22,'Plan de acci�n consolidado 2025'!$A$3:$V$504,T$1,0)</f>
        <v>2025-06-03</v>
      </c>
      <c r="U22" s="176" t="str">
        <f>VLOOKUP($A22,'Plan de acci�n consolidado 2025'!$A$3:$V$504,U$1,0)</f>
        <v>2025-07-01</v>
      </c>
      <c r="V22" t="str">
        <f>VLOOKUP($A22,'Plan de acci�n consolidado 2025'!$A$3:$V$504,V$1,0)</f>
        <v>117-GRUPO DE TRABAJO DE DESARROLLO DE TALENTO HUMANO</v>
      </c>
      <c r="W22"/>
      <c r="X22"/>
    </row>
    <row r="23" spans="1:24" hidden="1" x14ac:dyDescent="0.25">
      <c r="A23" s="30" t="s">
        <v>560</v>
      </c>
      <c r="B23" t="str">
        <f>VLOOKUP($A23,'Plan de acci�n consolidado 2025'!$A$3:$V$504,B$1,0)</f>
        <v>117-GRUPO DE TRABAJO DE DESARROLLO DE TALENTO HUMANO</v>
      </c>
      <c r="C23">
        <f>VLOOKUP($A23,'Plan de acci�n consolidado 2025'!$A$3:$V$504,C$1,0)</f>
        <v>0</v>
      </c>
      <c r="D23" t="str">
        <f>VLOOKUP($A23,'Plan de acci�n consolidado 2025'!$A$3:$V$504,D$1,0)</f>
        <v>Actividad propia</v>
      </c>
      <c r="E23" t="str">
        <f>VLOOKUP($A23,'Plan de acci�n consolidado 2025'!$A$3:$V$504,E$1,0)</f>
        <v>117.1.4</v>
      </c>
      <c r="F23" t="str">
        <f>VLOOKUP($A23,'Plan de acci�n consolidado 2025'!$A$3:$V$504,F$1,0)</f>
        <v>N/A</v>
      </c>
      <c r="G23" t="str">
        <f>VLOOKUP($A23,'Plan de acci�n consolidado 2025'!$A$3:$V$504,G$1,0)</f>
        <v>N/A</v>
      </c>
      <c r="H23" t="str">
        <f>VLOOKUP($A23,'Plan de acci�n consolidado 2025'!$A$3:$V$504,H$1,0)</f>
        <v>N/A</v>
      </c>
      <c r="I23" t="str">
        <f>VLOOKUP($A23,'Plan de acci�n consolidado 2025'!$A$3:$V$504,I$1,0)</f>
        <v>N/A</v>
      </c>
      <c r="J23" t="str">
        <f>VLOOKUP($A23,'Plan de acci�n consolidado 2025'!$A$3:$V$504,J$1,0)</f>
        <v>N/A</v>
      </c>
      <c r="K23" t="str">
        <f>VLOOKUP($A23,'Plan de acci�n consolidado 2025'!$A$3:$V$504,K$1,0)</f>
        <v>N/A</v>
      </c>
      <c r="L23" t="str">
        <f>VLOOKUP($A23,'Plan de acci�n consolidado 2025'!$A$3:$V$504,L$1,0)</f>
        <v>N/A</v>
      </c>
      <c r="M23" t="str">
        <f>VLOOKUP($A23,'Plan de acci�n consolidado 2025'!$A$3:$V$504,M$1,0)</f>
        <v>N/A</v>
      </c>
      <c r="N23" t="str">
        <f>VLOOKUP($A23,'Plan de acci�n consolidado 2025'!$A$3:$V$504,N$1,0)</f>
        <v>N/A</v>
      </c>
      <c r="O23" t="str">
        <f>VLOOKUP($A23,'Plan de acci�n consolidado 2025'!$A$3:$V$504,O$1,0)</f>
        <v>Realizar campañas "escuchando tus emociones" (Informe con estadísticas de las personas que participaron de la campaña)</v>
      </c>
      <c r="P23">
        <f>VLOOKUP($A23,'Plan de acci�n consolidado 2025'!$A$3:$V$504,P$1,0)</f>
        <v>25</v>
      </c>
      <c r="Q23">
        <f>VLOOKUP($A23,'Plan de acci�n consolidado 2025'!$A$3:$V$504,Q$1,0)</f>
        <v>6</v>
      </c>
      <c r="R23" t="str">
        <f>VLOOKUP($A23,'Plan de acci�n consolidado 2025'!$A$3:$V$504,R$1,0)</f>
        <v>Númerica</v>
      </c>
      <c r="S23" t="str">
        <f>VLOOKUP($A23,'Plan de acci�n consolidado 2025'!$A$3:$V$504,S$1,0)</f>
        <v># de campaña escuchando tus emociones a realizada / 6 campaña escuchando tus emociones a realizar</v>
      </c>
      <c r="T23" s="176" t="str">
        <f>VLOOKUP($A23,'Plan de acci�n consolidado 2025'!$A$3:$V$504,T$1,0)</f>
        <v>2025-06-03</v>
      </c>
      <c r="U23" s="176" t="str">
        <f>VLOOKUP($A23,'Plan de acci�n consolidado 2025'!$A$3:$V$504,U$1,0)</f>
        <v>2025-11-28</v>
      </c>
      <c r="V23" t="str">
        <f>VLOOKUP($A23,'Plan de acci�n consolidado 2025'!$A$3:$V$504,V$1,0)</f>
        <v>117-GRUPO DE TRABAJO DE DESARROLLO DE TALENTO HUMANO</v>
      </c>
      <c r="W23"/>
      <c r="X23"/>
    </row>
    <row r="24" spans="1:24" hidden="1" x14ac:dyDescent="0.25">
      <c r="A24" s="30" t="s">
        <v>562</v>
      </c>
      <c r="B24" t="str">
        <f>VLOOKUP($A24,'Plan de acci�n consolidado 2025'!$A$3:$V$504,B$1,0)</f>
        <v>117-GRUPO DE TRABAJO DE DESARROLLO DE TALENTO HUMANO</v>
      </c>
      <c r="C24">
        <f>VLOOKUP($A24,'Plan de acci�n consolidado 2025'!$A$3:$V$504,C$1,0)</f>
        <v>0</v>
      </c>
      <c r="D24" t="str">
        <f>VLOOKUP($A24,'Plan de acci�n consolidado 2025'!$A$3:$V$504,D$1,0)</f>
        <v>Producto</v>
      </c>
      <c r="E24" t="str">
        <f>VLOOKUP($A24,'Plan de acci�n consolidado 2025'!$A$3:$V$504,E$1,0)</f>
        <v>117.2</v>
      </c>
      <c r="F24" t="str">
        <f>VLOOKUP($A24,'Plan de acci�n consolidado 2025'!$A$3:$V$504,F$1,0)</f>
        <v>Operativo</v>
      </c>
      <c r="G24" t="str">
        <f>VLOOKUP($A24,'Plan de acci�n consolidado 2025'!$A$3:$V$504,G$1,0)</f>
        <v>Fortalecer el Sistema Integral de Gestión Institucional en el marco del Modelo Integrado de Planeación y gestión para mejorar la prestación del servicio.</v>
      </c>
      <c r="H24" t="str">
        <f>VLOOKUP($A24,'Plan de acci�n consolidado 2025'!$A$3:$V$504,H$1,0)</f>
        <v xml:space="preserve">Cumplimiento de productos del PAI asociados a Fortacer el Sistema Integral de Gestión Institucional para mejorar la prestación del servicio. 
</v>
      </c>
      <c r="I24" t="str">
        <f>VLOOKUP($A24,'Plan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4" t="str">
        <f>VLOOKUP($A24,'Plan de acci�n consolidado 2025'!$A$3:$V$504,J$1,0)</f>
        <v xml:space="preserve">PND - 5-31-5-b- Convergencia regional - Entidades públicas territoriales y nacionales fortalecidas </v>
      </c>
      <c r="K24" t="str">
        <f>VLOOKUP($A24,'Plan de acci�n consolidado 2025'!$A$3:$V$504,K$1,0)</f>
        <v>No</v>
      </c>
      <c r="L24" t="str">
        <f>VLOOKUP($A24,'Plan de acci�n consolidado 2025'!$A$3:$V$504,L$1,0)</f>
        <v>N/A</v>
      </c>
      <c r="M24" t="str">
        <f>VLOOKUP($A24,'Plan de acci�n consolidado 2025'!$A$3:$V$504,M$1,0)</f>
        <v>Política de Gestión Estratégica del Talento Humano _DIMENSIÓN Talento humano</v>
      </c>
      <c r="N24" t="str">
        <f>VLOOKUP($A24,'Plan de acci�n consolidado 2025'!$A$3:$V$504,N$1,0)</f>
        <v>DECRETO 612;
PES_20240073</v>
      </c>
      <c r="O24" t="str">
        <f>VLOOKUP($A24,'Plan de acci�n consolidado 2025'!$A$3:$V$504,O$1,0)</f>
        <v>Documento del Plan Estratégico de Talento Humano, elaborado y publicado  (Plan elaborado y captura de pantalla de la publicación en página web de la SIC e Intrasic)</v>
      </c>
      <c r="P24">
        <f>VLOOKUP($A24,'Plan de acci�n consolidado 2025'!$A$3:$V$504,P$1,0)</f>
        <v>17</v>
      </c>
      <c r="Q24">
        <f>VLOOKUP($A24,'Plan de acci�n consolidado 2025'!$A$3:$V$504,Q$1,0)</f>
        <v>1</v>
      </c>
      <c r="R24" t="str">
        <f>VLOOKUP($A24,'Plan de acci�n consolidado 2025'!$A$3:$V$504,R$1,0)</f>
        <v>Númerica</v>
      </c>
      <c r="S24" t="str">
        <f>VLOOKUP($A24,'Plan de acci�n consolidado 2025'!$A$3:$V$504,S$1,0)</f>
        <v># de planes estratégicos de talento humano elaborados y publicados / 1 planes estratégicos de talento humano a elaborar y publicar</v>
      </c>
      <c r="T24" s="176" t="str">
        <f>VLOOKUP($A24,'Plan de acci�n consolidado 2025'!$A$3:$V$504,T$1,0)</f>
        <v>2025-01-20</v>
      </c>
      <c r="U24" s="176" t="str">
        <f>VLOOKUP($A24,'Plan de acci�n consolidado 2025'!$A$3:$V$504,U$1,0)</f>
        <v>2025-02-28</v>
      </c>
      <c r="V24" t="str">
        <f>VLOOKUP($A24,'Plan de acci�n consolidado 2025'!$A$3:$V$504,V$1,0)</f>
        <v>117-GRUPO DE TRABAJO DE DESARROLLO DE TALENTO HUMANO</v>
      </c>
      <c r="W24"/>
      <c r="X24"/>
    </row>
    <row r="25" spans="1:24" hidden="1" x14ac:dyDescent="0.25">
      <c r="A25" s="30" t="s">
        <v>564</v>
      </c>
      <c r="B25" t="str">
        <f>VLOOKUP($A25,'Plan de acci�n consolidado 2025'!$A$3:$V$504,B$1,0)</f>
        <v>117-GRUPO DE TRABAJO DE DESARROLLO DE TALENTO HUMANO</v>
      </c>
      <c r="C25">
        <f>VLOOKUP($A25,'Plan de acci�n consolidado 2025'!$A$3:$V$504,C$1,0)</f>
        <v>0</v>
      </c>
      <c r="D25" t="str">
        <f>VLOOKUP($A25,'Plan de acci�n consolidado 2025'!$A$3:$V$504,D$1,0)</f>
        <v>Actividad propia</v>
      </c>
      <c r="E25" t="str">
        <f>VLOOKUP($A25,'Plan de acci�n consolidado 2025'!$A$3:$V$504,E$1,0)</f>
        <v>117.2.1</v>
      </c>
      <c r="F25" t="str">
        <f>VLOOKUP($A25,'Plan de acci�n consolidado 2025'!$A$3:$V$504,F$1,0)</f>
        <v>N/A</v>
      </c>
      <c r="G25" t="str">
        <f>VLOOKUP($A25,'Plan de acci�n consolidado 2025'!$A$3:$V$504,G$1,0)</f>
        <v>N/A</v>
      </c>
      <c r="H25" t="str">
        <f>VLOOKUP($A25,'Plan de acci�n consolidado 2025'!$A$3:$V$504,H$1,0)</f>
        <v>N/A</v>
      </c>
      <c r="I25" t="str">
        <f>VLOOKUP($A25,'Plan de acci�n consolidado 2025'!$A$3:$V$504,I$1,0)</f>
        <v>N/A</v>
      </c>
      <c r="J25" t="str">
        <f>VLOOKUP($A25,'Plan de acci�n consolidado 2025'!$A$3:$V$504,J$1,0)</f>
        <v>N/A</v>
      </c>
      <c r="K25" t="str">
        <f>VLOOKUP($A25,'Plan de acci�n consolidado 2025'!$A$3:$V$504,K$1,0)</f>
        <v>N/A</v>
      </c>
      <c r="L25" t="str">
        <f>VLOOKUP($A25,'Plan de acci�n consolidado 2025'!$A$3:$V$504,L$1,0)</f>
        <v>N/A</v>
      </c>
      <c r="M25" t="str">
        <f>VLOOKUP($A25,'Plan de acci�n consolidado 2025'!$A$3:$V$504,M$1,0)</f>
        <v>N/A</v>
      </c>
      <c r="N25" t="str">
        <f>VLOOKUP($A25,'Plan de acci�n consolidado 2025'!$A$3:$V$504,N$1,0)</f>
        <v>N/A</v>
      </c>
      <c r="O25" t="str">
        <f>VLOOKUP($A25,'Plan de acci�n consolidado 2025'!$A$3:$V$504,O$1,0)</f>
        <v>Elaborar el documento del Plan Estratégico de Talento Humano (Documento del plan/único entregable)</v>
      </c>
      <c r="P25">
        <f>VLOOKUP($A25,'Plan de acci�n consolidado 2025'!$A$3:$V$504,P$1,0)</f>
        <v>60</v>
      </c>
      <c r="Q25">
        <f>VLOOKUP($A25,'Plan de acci�n consolidado 2025'!$A$3:$V$504,Q$1,0)</f>
        <v>1</v>
      </c>
      <c r="R25" t="str">
        <f>VLOOKUP($A25,'Plan de acci�n consolidado 2025'!$A$3:$V$504,R$1,0)</f>
        <v>Númerica</v>
      </c>
      <c r="S25" t="str">
        <f>VLOOKUP($A25,'Plan de acci�n consolidado 2025'!$A$3:$V$504,S$1,0)</f>
        <v># de planes estratégicos elaborados / 1 planes estratégico a elaborar</v>
      </c>
      <c r="T25" s="176" t="str">
        <f>VLOOKUP($A25,'Plan de acci�n consolidado 2025'!$A$3:$V$504,T$1,0)</f>
        <v>2025-01-20</v>
      </c>
      <c r="U25" s="176" t="str">
        <f>VLOOKUP($A25,'Plan de acci�n consolidado 2025'!$A$3:$V$504,U$1,0)</f>
        <v>2025-01-31</v>
      </c>
      <c r="V25" t="str">
        <f>VLOOKUP($A25,'Plan de acci�n consolidado 2025'!$A$3:$V$504,V$1,0)</f>
        <v>117-GRUPO DE TRABAJO DE DESARROLLO DE TALENTO HUMANO</v>
      </c>
      <c r="W25"/>
      <c r="X25"/>
    </row>
    <row r="26" spans="1:24" hidden="1" x14ac:dyDescent="0.25">
      <c r="A26" s="30" t="s">
        <v>566</v>
      </c>
      <c r="B26" t="str">
        <f>VLOOKUP($A26,'Plan de acci�n consolidado 2025'!$A$3:$V$504,B$1,0)</f>
        <v>117-GRUPO DE TRABAJO DE DESARROLLO DE TALENTO HUMANO</v>
      </c>
      <c r="C26">
        <f>VLOOKUP($A26,'Plan de acci�n consolidado 2025'!$A$3:$V$504,C$1,0)</f>
        <v>0</v>
      </c>
      <c r="D26" t="str">
        <f>VLOOKUP($A26,'Plan de acci�n consolidado 2025'!$A$3:$V$504,D$1,0)</f>
        <v>Actividad propia</v>
      </c>
      <c r="E26" t="str">
        <f>VLOOKUP($A26,'Plan de acci�n consolidado 2025'!$A$3:$V$504,E$1,0)</f>
        <v>117.2.2</v>
      </c>
      <c r="F26" t="str">
        <f>VLOOKUP($A26,'Plan de acci�n consolidado 2025'!$A$3:$V$504,F$1,0)</f>
        <v>N/A</v>
      </c>
      <c r="G26" t="str">
        <f>VLOOKUP($A26,'Plan de acci�n consolidado 2025'!$A$3:$V$504,G$1,0)</f>
        <v>N/A</v>
      </c>
      <c r="H26" t="str">
        <f>VLOOKUP($A26,'Plan de acci�n consolidado 2025'!$A$3:$V$504,H$1,0)</f>
        <v>N/A</v>
      </c>
      <c r="I26" t="str">
        <f>VLOOKUP($A26,'Plan de acci�n consolidado 2025'!$A$3:$V$504,I$1,0)</f>
        <v>N/A</v>
      </c>
      <c r="J26" t="str">
        <f>VLOOKUP($A26,'Plan de acci�n consolidado 2025'!$A$3:$V$504,J$1,0)</f>
        <v>N/A</v>
      </c>
      <c r="K26" t="str">
        <f>VLOOKUP($A26,'Plan de acci�n consolidado 2025'!$A$3:$V$504,K$1,0)</f>
        <v>N/A</v>
      </c>
      <c r="L26" t="str">
        <f>VLOOKUP($A26,'Plan de acci�n consolidado 2025'!$A$3:$V$504,L$1,0)</f>
        <v>N/A</v>
      </c>
      <c r="M26" t="str">
        <f>VLOOKUP($A26,'Plan de acci�n consolidado 2025'!$A$3:$V$504,M$1,0)</f>
        <v>N/A</v>
      </c>
      <c r="N26" t="str">
        <f>VLOOKUP($A26,'Plan de acci�n consolidado 2025'!$A$3:$V$504,N$1,0)</f>
        <v>N/A</v>
      </c>
      <c r="O26" t="str">
        <f>VLOOKUP($A26,'Plan de acci�n consolidado 2025'!$A$3:$V$504,O$1,0)</f>
        <v>Publicar el Plan Estratégico de Talento Humano  (Captura de pantalla de la publicación en página web de la SIC e Intrasic)</v>
      </c>
      <c r="P26">
        <f>VLOOKUP($A26,'Plan de acci�n consolidado 2025'!$A$3:$V$504,P$1,0)</f>
        <v>40</v>
      </c>
      <c r="Q26">
        <f>VLOOKUP($A26,'Plan de acci�n consolidado 2025'!$A$3:$V$504,Q$1,0)</f>
        <v>1</v>
      </c>
      <c r="R26" t="str">
        <f>VLOOKUP($A26,'Plan de acci�n consolidado 2025'!$A$3:$V$504,R$1,0)</f>
        <v>Númerica</v>
      </c>
      <c r="S26" t="str">
        <f>VLOOKUP($A26,'Plan de acci�n consolidado 2025'!$A$3:$V$504,S$1,0)</f>
        <v># de planes estratégicos publicados / 1 Planes estratégicos a publicar</v>
      </c>
      <c r="T26" s="176" t="str">
        <f>VLOOKUP($A26,'Plan de acci�n consolidado 2025'!$A$3:$V$504,T$1,0)</f>
        <v>2025-02-03</v>
      </c>
      <c r="U26" s="176" t="str">
        <f>VLOOKUP($A26,'Plan de acci�n consolidado 2025'!$A$3:$V$504,U$1,0)</f>
        <v>2025-02-28</v>
      </c>
      <c r="V26" t="str">
        <f>VLOOKUP($A26,'Plan de acci�n consolidado 2025'!$A$3:$V$504,V$1,0)</f>
        <v>117-GRUPO DE TRABAJO DE DESARROLLO DE TALENTO HUMANO</v>
      </c>
      <c r="W26"/>
      <c r="X26"/>
    </row>
    <row r="27" spans="1:24" hidden="1" x14ac:dyDescent="0.25">
      <c r="A27" s="30" t="s">
        <v>568</v>
      </c>
      <c r="B27" t="str">
        <f>VLOOKUP($A27,'Plan de acci�n consolidado 2025'!$A$3:$V$504,B$1,0)</f>
        <v>117-GRUPO DE TRABAJO DE DESARROLLO DE TALENTO HUMANO</v>
      </c>
      <c r="C27">
        <f>VLOOKUP($A27,'Plan de acci�n consolidado 2025'!$A$3:$V$504,C$1,0)</f>
        <v>0</v>
      </c>
      <c r="D27" t="str">
        <f>VLOOKUP($A27,'Plan de acci�n consolidado 2025'!$A$3:$V$504,D$1,0)</f>
        <v>Producto</v>
      </c>
      <c r="E27" t="str">
        <f>VLOOKUP($A27,'Plan de acci�n consolidado 2025'!$A$3:$V$504,E$1,0)</f>
        <v>117.3</v>
      </c>
      <c r="F27" t="str">
        <f>VLOOKUP($A27,'Plan de acci�n consolidado 2025'!$A$3:$V$504,F$1,0)</f>
        <v>Operativo</v>
      </c>
      <c r="G27" t="str">
        <f>VLOOKUP($A27,'Plan de acci�n consolidado 2025'!$A$3:$V$504,G$1,0)</f>
        <v>Fortalecer el Sistema Integral de Gestión Institucional en el marco del Modelo Integrado de Planeación y gestión para mejorar la prestación del servicio.</v>
      </c>
      <c r="H27" t="str">
        <f>VLOOKUP($A27,'Plan de acci�n consolidado 2025'!$A$3:$V$504,H$1,0)</f>
        <v xml:space="preserve">Cumplimiento de productos del PAI asociados a Fortacer el Sistema Integral de Gestión Institucional para mejorar la prestación del servicio. 
</v>
      </c>
      <c r="I27" t="str">
        <f>VLOOKUP($A27,'Plan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7" t="str">
        <f>VLOOKUP($A27,'Plan de acci�n consolidado 2025'!$A$3:$V$504,J$1,0)</f>
        <v xml:space="preserve">PND - 5-31-5-b- Convergencia regional - Entidades públicas territoriales y nacionales fortalecidas </v>
      </c>
      <c r="K27" t="str">
        <f>VLOOKUP($A27,'Plan de acci�n consolidado 2025'!$A$3:$V$504,K$1,0)</f>
        <v>No</v>
      </c>
      <c r="L27" t="str">
        <f>VLOOKUP($A27,'Plan de acci�n consolidado 2025'!$A$3:$V$504,L$1,0)</f>
        <v>N/A</v>
      </c>
      <c r="M27" t="str">
        <f>VLOOKUP($A27,'Plan de acci�n consolidado 2025'!$A$3:$V$504,M$1,0)</f>
        <v>Política de Gestión Estratégica del Talento Humano _DIMENSIÓN Talento humano</v>
      </c>
      <c r="N27" t="str">
        <f>VLOOKUP($A27,'Plan de acci�n consolidado 2025'!$A$3:$V$504,N$1,0)</f>
        <v>N/A</v>
      </c>
      <c r="O27" t="str">
        <f>VLOOKUP($A27,'Plan de acci�n consolidado 2025'!$A$3:$V$504,O$1,0)</f>
        <v>Objetivo de mejora Empresas Familiarmente responsables efr, cumplidos (Informe consolidado de cumplimiento de objetivos de mejora, único entregable)</v>
      </c>
      <c r="P27">
        <f>VLOOKUP($A27,'Plan de acci�n consolidado 2025'!$A$3:$V$504,P$1,0)</f>
        <v>17</v>
      </c>
      <c r="Q27">
        <f>VLOOKUP($A27,'Plan de acci�n consolidado 2025'!$A$3:$V$504,Q$1,0)</f>
        <v>1</v>
      </c>
      <c r="R27" t="str">
        <f>VLOOKUP($A27,'Plan de acci�n consolidado 2025'!$A$3:$V$504,R$1,0)</f>
        <v>Númerica</v>
      </c>
      <c r="S27" t="str">
        <f>VLOOKUP($A27,'Plan de acci�n consolidado 2025'!$A$3:$V$504,S$1,0)</f>
        <v># de Objetivos de mejora efr cumplidos / 1 objetivos de mejora a cumplir</v>
      </c>
      <c r="T27" s="176" t="str">
        <f>VLOOKUP($A27,'Plan de acci�n consolidado 2025'!$A$3:$V$504,T$1,0)</f>
        <v>2025-01-20</v>
      </c>
      <c r="U27" s="176" t="str">
        <f>VLOOKUP($A27,'Plan de acci�n consolidado 2025'!$A$3:$V$504,U$1,0)</f>
        <v>2025-12-22</v>
      </c>
      <c r="V27" t="str">
        <f>VLOOKUP($A27,'Plan de acci�n consolidado 2025'!$A$3:$V$504,V$1,0)</f>
        <v>117-GRUPO DE TRABAJO DE DESARROLLO DE TALENTO HUMANO</v>
      </c>
      <c r="W27"/>
      <c r="X27"/>
    </row>
    <row r="28" spans="1:24" hidden="1" x14ac:dyDescent="0.25">
      <c r="A28" s="30" t="s">
        <v>570</v>
      </c>
      <c r="B28" t="str">
        <f>VLOOKUP($A28,'Plan de acci�n consolidado 2025'!$A$3:$V$504,B$1,0)</f>
        <v>117-GRUPO DE TRABAJO DE DESARROLLO DE TALENTO HUMANO</v>
      </c>
      <c r="C28">
        <f>VLOOKUP($A28,'Plan de acci�n consolidado 2025'!$A$3:$V$504,C$1,0)</f>
        <v>0</v>
      </c>
      <c r="D28" t="str">
        <f>VLOOKUP($A28,'Plan de acci�n consolidado 2025'!$A$3:$V$504,D$1,0)</f>
        <v>Actividad propia</v>
      </c>
      <c r="E28" t="str">
        <f>VLOOKUP($A28,'Plan de acci�n consolidado 2025'!$A$3:$V$504,E$1,0)</f>
        <v>117.3.1</v>
      </c>
      <c r="F28" t="str">
        <f>VLOOKUP($A28,'Plan de acci�n consolidado 2025'!$A$3:$V$504,F$1,0)</f>
        <v>N/A</v>
      </c>
      <c r="G28" t="str">
        <f>VLOOKUP($A28,'Plan de acci�n consolidado 2025'!$A$3:$V$504,G$1,0)</f>
        <v>N/A</v>
      </c>
      <c r="H28" t="str">
        <f>VLOOKUP($A28,'Plan de acci�n consolidado 2025'!$A$3:$V$504,H$1,0)</f>
        <v>N/A</v>
      </c>
      <c r="I28" t="str">
        <f>VLOOKUP($A28,'Plan de acci�n consolidado 2025'!$A$3:$V$504,I$1,0)</f>
        <v>N/A</v>
      </c>
      <c r="J28" t="str">
        <f>VLOOKUP($A28,'Plan de acci�n consolidado 2025'!$A$3:$V$504,J$1,0)</f>
        <v>N/A</v>
      </c>
      <c r="K28" t="str">
        <f>VLOOKUP($A28,'Plan de acci�n consolidado 2025'!$A$3:$V$504,K$1,0)</f>
        <v>N/A</v>
      </c>
      <c r="L28" t="str">
        <f>VLOOKUP($A28,'Plan de acci�n consolidado 2025'!$A$3:$V$504,L$1,0)</f>
        <v>N/A</v>
      </c>
      <c r="M28" t="str">
        <f>VLOOKUP($A28,'Plan de acci�n consolidado 2025'!$A$3:$V$504,M$1,0)</f>
        <v>N/A</v>
      </c>
      <c r="N28" t="str">
        <f>VLOOKUP($A28,'Plan de acci�n consolidado 2025'!$A$3:$V$504,N$1,0)</f>
        <v>N/A</v>
      </c>
      <c r="O28" t="str">
        <f>VLOOKUP($A28,'Plan de acci�n consolidado 2025'!$A$3:$V$504,O$1,0)</f>
        <v>Establecer plan de trabajo con acciones, fechas y responsables, para el cumplimiento de los objetivos de mejora efr   (Plan de trabajo / único entregable)</v>
      </c>
      <c r="P28">
        <f>VLOOKUP($A28,'Plan de acci�n consolidado 2025'!$A$3:$V$504,P$1,0)</f>
        <v>80</v>
      </c>
      <c r="Q28">
        <f>VLOOKUP($A28,'Plan de acci�n consolidado 2025'!$A$3:$V$504,Q$1,0)</f>
        <v>1</v>
      </c>
      <c r="R28" t="str">
        <f>VLOOKUP($A28,'Plan de acci�n consolidado 2025'!$A$3:$V$504,R$1,0)</f>
        <v>Númerica</v>
      </c>
      <c r="S28" t="str">
        <f>VLOOKUP($A28,'Plan de acci�n consolidado 2025'!$A$3:$V$504,S$1,0)</f>
        <v># de Objetivos de mejora efr cumplidos / 1 objetivos de mejora a cumplir</v>
      </c>
      <c r="T28" s="176" t="str">
        <f>VLOOKUP($A28,'Plan de acci�n consolidado 2025'!$A$3:$V$504,T$1,0)</f>
        <v>2025-01-20</v>
      </c>
      <c r="U28" s="176" t="str">
        <f>VLOOKUP($A28,'Plan de acci�n consolidado 2025'!$A$3:$V$504,U$1,0)</f>
        <v>2025-01-31</v>
      </c>
      <c r="V28" t="str">
        <f>VLOOKUP($A28,'Plan de acci�n consolidado 2025'!$A$3:$V$504,V$1,0)</f>
        <v>117-GRUPO DE TRABAJO DE DESARROLLO DE TALENTO HUMANO</v>
      </c>
      <c r="W28"/>
      <c r="X28"/>
    </row>
    <row r="29" spans="1:24" hidden="1" x14ac:dyDescent="0.25">
      <c r="A29" s="30" t="s">
        <v>571</v>
      </c>
      <c r="B29" t="str">
        <f>VLOOKUP($A29,'Plan de acci�n consolidado 2025'!$A$3:$V$504,B$1,0)</f>
        <v>117-GRUPO DE TRABAJO DE DESARROLLO DE TALENTO HUMANO</v>
      </c>
      <c r="C29">
        <f>VLOOKUP($A29,'Plan de acci�n consolidado 2025'!$A$3:$V$504,C$1,0)</f>
        <v>0</v>
      </c>
      <c r="D29" t="str">
        <f>VLOOKUP($A29,'Plan de acci�n consolidado 2025'!$A$3:$V$504,D$1,0)</f>
        <v>Actividad propia</v>
      </c>
      <c r="E29" t="str">
        <f>VLOOKUP($A29,'Plan de acci�n consolidado 2025'!$A$3:$V$504,E$1,0)</f>
        <v>117.3.2</v>
      </c>
      <c r="F29" t="str">
        <f>VLOOKUP($A29,'Plan de acci�n consolidado 2025'!$A$3:$V$504,F$1,0)</f>
        <v>N/A</v>
      </c>
      <c r="G29" t="str">
        <f>VLOOKUP($A29,'Plan de acci�n consolidado 2025'!$A$3:$V$504,G$1,0)</f>
        <v>N/A</v>
      </c>
      <c r="H29" t="str">
        <f>VLOOKUP($A29,'Plan de acci�n consolidado 2025'!$A$3:$V$504,H$1,0)</f>
        <v>N/A</v>
      </c>
      <c r="I29" t="str">
        <f>VLOOKUP($A29,'Plan de acci�n consolidado 2025'!$A$3:$V$504,I$1,0)</f>
        <v>N/A</v>
      </c>
      <c r="J29" t="str">
        <f>VLOOKUP($A29,'Plan de acci�n consolidado 2025'!$A$3:$V$504,J$1,0)</f>
        <v>N/A</v>
      </c>
      <c r="K29" t="str">
        <f>VLOOKUP($A29,'Plan de acci�n consolidado 2025'!$A$3:$V$504,K$1,0)</f>
        <v>N/A</v>
      </c>
      <c r="L29" t="str">
        <f>VLOOKUP($A29,'Plan de acci�n consolidado 2025'!$A$3:$V$504,L$1,0)</f>
        <v>N/A</v>
      </c>
      <c r="M29" t="str">
        <f>VLOOKUP($A29,'Plan de acci�n consolidado 2025'!$A$3:$V$504,M$1,0)</f>
        <v>N/A</v>
      </c>
      <c r="N29" t="str">
        <f>VLOOKUP($A29,'Plan de acci�n consolidado 2025'!$A$3:$V$504,N$1,0)</f>
        <v>N/A</v>
      </c>
      <c r="O29" t="str">
        <f>VLOOKUP($A29,'Plan de acci�n consolidado 2025'!$A$3:$V$504,O$1,0)</f>
        <v>Ejecutar el plan de trabajo para el cumplimiento de los objetivos de mejora efr  (Informes trimestrales (4) de seguimiento y soportes documentales de cumplimiento)</v>
      </c>
      <c r="P29">
        <f>VLOOKUP($A29,'Plan de acci�n consolidado 2025'!$A$3:$V$504,P$1,0)</f>
        <v>20</v>
      </c>
      <c r="Q29">
        <f>VLOOKUP($A29,'Plan de acci�n consolidado 2025'!$A$3:$V$504,Q$1,0)</f>
        <v>100</v>
      </c>
      <c r="R29" t="str">
        <f>VLOOKUP($A29,'Plan de acci�n consolidado 2025'!$A$3:$V$504,R$1,0)</f>
        <v>Porcentual</v>
      </c>
      <c r="S29" t="str">
        <f>VLOOKUP($A29,'Plan de acci�n consolidado 2025'!$A$3:$V$504,S$1,0)</f>
        <v>% de Plan ejecutado / 100% de Plan a ejecutar</v>
      </c>
      <c r="T29" s="176" t="str">
        <f>VLOOKUP($A29,'Plan de acci�n consolidado 2025'!$A$3:$V$504,T$1,0)</f>
        <v>2025-02-03</v>
      </c>
      <c r="U29" s="176" t="str">
        <f>VLOOKUP($A29,'Plan de acci�n consolidado 2025'!$A$3:$V$504,U$1,0)</f>
        <v>2025-12-22</v>
      </c>
      <c r="V29" t="str">
        <f>VLOOKUP($A29,'Plan de acci�n consolidado 2025'!$A$3:$V$504,V$1,0)</f>
        <v>117-GRUPO DE TRABAJO DE DESARROLLO DE TALENTO HUMANO</v>
      </c>
      <c r="W29"/>
      <c r="X29"/>
    </row>
    <row r="30" spans="1:24" hidden="1" x14ac:dyDescent="0.25">
      <c r="A30" s="30" t="s">
        <v>573</v>
      </c>
      <c r="B30" t="str">
        <f>VLOOKUP($A30,'Plan de acci�n consolidado 2025'!$A$3:$V$504,B$1,0)</f>
        <v>117-GRUPO DE TRABAJO DE DESARROLLO DE TALENTO HUMANO</v>
      </c>
      <c r="C30">
        <f>VLOOKUP($A30,'Plan de acci�n consolidado 2025'!$A$3:$V$504,C$1,0)</f>
        <v>0</v>
      </c>
      <c r="D30" t="str">
        <f>VLOOKUP($A30,'Plan de acci�n consolidado 2025'!$A$3:$V$504,D$1,0)</f>
        <v>Producto</v>
      </c>
      <c r="E30" t="str">
        <f>VLOOKUP($A30,'Plan de acci�n consolidado 2025'!$A$3:$V$504,E$1,0)</f>
        <v>117.4</v>
      </c>
      <c r="F30" t="str">
        <f>VLOOKUP($A30,'Plan de acci�n consolidado 2025'!$A$3:$V$504,F$1,0)</f>
        <v>Operativo</v>
      </c>
      <c r="G30" t="str">
        <f>VLOOKUP($A30,'Plan de acci�n consolidado 2025'!$A$3:$V$504,G$1,0)</f>
        <v>Fortalecer el Sistema Integral de Gestión Institucional en el marco del Modelo Integrado de Planeación y gestión para mejorar la prestación del servicio.</v>
      </c>
      <c r="H30" t="str">
        <f>VLOOKUP($A30,'Plan de acci�n consolidado 2025'!$A$3:$V$504,H$1,0)</f>
        <v xml:space="preserve">Cumplimiento de productos del PAI asociados a Fortacer el Sistema Integral de Gestión Institucional para mejorar la prestación del servicio. 
</v>
      </c>
      <c r="I30" t="str">
        <f>VLOOKUP($A30,'Plan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0" t="str">
        <f>VLOOKUP($A30,'Plan de acci�n consolidado 2025'!$A$3:$V$504,J$1,0)</f>
        <v xml:space="preserve">PND - 5-31-5-b- Convergencia regional - Entidades públicas territoriales y nacionales fortalecidas </v>
      </c>
      <c r="K30" t="str">
        <f>VLOOKUP($A30,'Plan de acci�n consolidado 2025'!$A$3:$V$504,K$1,0)</f>
        <v>No</v>
      </c>
      <c r="L30" t="str">
        <f>VLOOKUP($A30,'Plan de acci�n consolidado 2025'!$A$3:$V$504,L$1,0)</f>
        <v>FUNCIONAMIENTO</v>
      </c>
      <c r="M30" t="str">
        <f>VLOOKUP($A30,'Plan de acci�n consolidado 2025'!$A$3:$V$504,M$1,0)</f>
        <v>Política de Gestión Estratégica del Talento Humano _DIMENSIÓN Talento humano</v>
      </c>
      <c r="N30" t="str">
        <f>VLOOKUP($A30,'Plan de acci�n consolidado 2025'!$A$3:$V$504,N$1,0)</f>
        <v>DECRETO 612</v>
      </c>
      <c r="O30" t="str">
        <f>VLOOKUP($A30,'Plan de acci�n consolidado 2025'!$A$3:$V$504,O$1,0)</f>
        <v>Plan de Bienestar Social y Estímulos, elaborado y ejecutado (Informe semestral de la ejecución del plan / único entregable)</v>
      </c>
      <c r="P30">
        <f>VLOOKUP($A30,'Plan de acci�n consolidado 2025'!$A$3:$V$504,P$1,0)</f>
        <v>17</v>
      </c>
      <c r="Q30">
        <f>VLOOKUP($A30,'Plan de acci�n consolidado 2025'!$A$3:$V$504,Q$1,0)</f>
        <v>100</v>
      </c>
      <c r="R30" t="str">
        <f>VLOOKUP($A30,'Plan de acci�n consolidado 2025'!$A$3:$V$504,R$1,0)</f>
        <v>Porcentual</v>
      </c>
      <c r="S30" t="str">
        <f>VLOOKUP($A30,'Plan de acci�n consolidado 2025'!$A$3:$V$504,S$1,0)</f>
        <v>% de Plan de bienestar elaborado y ejecutado / 100% de plan de bienestar social y estímulos a elaborar y ejecutar</v>
      </c>
      <c r="T30" s="176" t="str">
        <f>VLOOKUP($A30,'Plan de acci�n consolidado 2025'!$A$3:$V$504,T$1,0)</f>
        <v>2025-01-13</v>
      </c>
      <c r="U30" s="176" t="str">
        <f>VLOOKUP($A30,'Plan de acci�n consolidado 2025'!$A$3:$V$504,U$1,0)</f>
        <v>2025-12-22</v>
      </c>
      <c r="V30" t="str">
        <f>VLOOKUP($A30,'Plan de acci�n consolidado 2025'!$A$3:$V$504,V$1,0)</f>
        <v>117-GRUPO DE TRABAJO DE DESARROLLO DE TALENTO HUMANO</v>
      </c>
      <c r="W30"/>
      <c r="X30"/>
    </row>
    <row r="31" spans="1:24" hidden="1" x14ac:dyDescent="0.25">
      <c r="A31" s="30" t="s">
        <v>575</v>
      </c>
      <c r="B31" t="str">
        <f>VLOOKUP($A31,'Plan de acci�n consolidado 2025'!$A$3:$V$504,B$1,0)</f>
        <v>117-GRUPO DE TRABAJO DE DESARROLLO DE TALENTO HUMANO</v>
      </c>
      <c r="C31">
        <f>VLOOKUP($A31,'Plan de acci�n consolidado 2025'!$A$3:$V$504,C$1,0)</f>
        <v>0</v>
      </c>
      <c r="D31" t="str">
        <f>VLOOKUP($A31,'Plan de acci�n consolidado 2025'!$A$3:$V$504,D$1,0)</f>
        <v>Actividad propia</v>
      </c>
      <c r="E31" t="str">
        <f>VLOOKUP($A31,'Plan de acci�n consolidado 2025'!$A$3:$V$504,E$1,0)</f>
        <v>117.4.1</v>
      </c>
      <c r="F31" t="str">
        <f>VLOOKUP($A31,'Plan de acci�n consolidado 2025'!$A$3:$V$504,F$1,0)</f>
        <v>N/A</v>
      </c>
      <c r="G31" t="str">
        <f>VLOOKUP($A31,'Plan de acci�n consolidado 2025'!$A$3:$V$504,G$1,0)</f>
        <v>N/A</v>
      </c>
      <c r="H31" t="str">
        <f>VLOOKUP($A31,'Plan de acci�n consolidado 2025'!$A$3:$V$504,H$1,0)</f>
        <v>N/A</v>
      </c>
      <c r="I31" t="str">
        <f>VLOOKUP($A31,'Plan de acci�n consolidado 2025'!$A$3:$V$504,I$1,0)</f>
        <v>N/A</v>
      </c>
      <c r="J31" t="str">
        <f>VLOOKUP($A31,'Plan de acci�n consolidado 2025'!$A$3:$V$504,J$1,0)</f>
        <v>N/A</v>
      </c>
      <c r="K31" t="str">
        <f>VLOOKUP($A31,'Plan de acci�n consolidado 2025'!$A$3:$V$504,K$1,0)</f>
        <v>N/A</v>
      </c>
      <c r="L31" t="str">
        <f>VLOOKUP($A31,'Plan de acci�n consolidado 2025'!$A$3:$V$504,L$1,0)</f>
        <v>N/A</v>
      </c>
      <c r="M31" t="str">
        <f>VLOOKUP($A31,'Plan de acci�n consolidado 2025'!$A$3:$V$504,M$1,0)</f>
        <v>N/A</v>
      </c>
      <c r="N31" t="str">
        <f>VLOOKUP($A31,'Plan de acci�n consolidado 2025'!$A$3:$V$504,N$1,0)</f>
        <v>N/A</v>
      </c>
      <c r="O31" t="str">
        <f>VLOOKUP($A31,'Plan de acci�n consolidado 2025'!$A$3:$V$504,O$1,0)</f>
        <v>Elaborar y presentar para aprobación del Comité Institucional de Gestión y desempeño la propuesta de plan de bienestar social y estímulos (Acta de Comité Institucional de Gestión y Desempeño aprobando el Plan de Bienestar Social y Estímulos-único entregable)</v>
      </c>
      <c r="P31">
        <f>VLOOKUP($A31,'Plan de acci�n consolidado 2025'!$A$3:$V$504,P$1,0)</f>
        <v>15</v>
      </c>
      <c r="Q31">
        <f>VLOOKUP($A31,'Plan de acci�n consolidado 2025'!$A$3:$V$504,Q$1,0)</f>
        <v>1</v>
      </c>
      <c r="R31" t="str">
        <f>VLOOKUP($A31,'Plan de acci�n consolidado 2025'!$A$3:$V$504,R$1,0)</f>
        <v>Númerica</v>
      </c>
      <c r="S31" t="str">
        <f>VLOOKUP($A31,'Plan de acci�n consolidado 2025'!$A$3:$V$504,S$1,0)</f>
        <v># de planes de bienestar social y estímulos aprobado / 1 planes de bienestar social y estímulos a aprobar</v>
      </c>
      <c r="T31" s="176" t="str">
        <f>VLOOKUP($A31,'Plan de acci�n consolidado 2025'!$A$3:$V$504,T$1,0)</f>
        <v>2025-01-13</v>
      </c>
      <c r="U31" s="176" t="str">
        <f>VLOOKUP($A31,'Plan de acci�n consolidado 2025'!$A$3:$V$504,U$1,0)</f>
        <v>2025-01-31</v>
      </c>
      <c r="V31" t="str">
        <f>VLOOKUP($A31,'Plan de acci�n consolidado 2025'!$A$3:$V$504,V$1,0)</f>
        <v>117-GRUPO DE TRABAJO DE DESARROLLO DE TALENTO HUMANO</v>
      </c>
      <c r="W31"/>
      <c r="X31"/>
    </row>
    <row r="32" spans="1:24" hidden="1" x14ac:dyDescent="0.25">
      <c r="A32" s="30" t="s">
        <v>577</v>
      </c>
      <c r="B32" t="str">
        <f>VLOOKUP($A32,'Plan de acci�n consolidado 2025'!$A$3:$V$504,B$1,0)</f>
        <v>117-GRUPO DE TRABAJO DE DESARROLLO DE TALENTO HUMANO</v>
      </c>
      <c r="C32">
        <f>VLOOKUP($A32,'Plan de acci�n consolidado 2025'!$A$3:$V$504,C$1,0)</f>
        <v>0</v>
      </c>
      <c r="D32" t="str">
        <f>VLOOKUP($A32,'Plan de acci�n consolidado 2025'!$A$3:$V$504,D$1,0)</f>
        <v>Actividad propia</v>
      </c>
      <c r="E32" t="str">
        <f>VLOOKUP($A32,'Plan de acci�n consolidado 2025'!$A$3:$V$504,E$1,0)</f>
        <v>117.4.2</v>
      </c>
      <c r="F32" t="str">
        <f>VLOOKUP($A32,'Plan de acci�n consolidado 2025'!$A$3:$V$504,F$1,0)</f>
        <v>N/A</v>
      </c>
      <c r="G32" t="str">
        <f>VLOOKUP($A32,'Plan de acci�n consolidado 2025'!$A$3:$V$504,G$1,0)</f>
        <v>N/A</v>
      </c>
      <c r="H32" t="str">
        <f>VLOOKUP($A32,'Plan de acci�n consolidado 2025'!$A$3:$V$504,H$1,0)</f>
        <v>N/A</v>
      </c>
      <c r="I32" t="str">
        <f>VLOOKUP($A32,'Plan de acci�n consolidado 2025'!$A$3:$V$504,I$1,0)</f>
        <v>N/A</v>
      </c>
      <c r="J32" t="str">
        <f>VLOOKUP($A32,'Plan de acci�n consolidado 2025'!$A$3:$V$504,J$1,0)</f>
        <v>N/A</v>
      </c>
      <c r="K32" t="str">
        <f>VLOOKUP($A32,'Plan de acci�n consolidado 2025'!$A$3:$V$504,K$1,0)</f>
        <v>N/A</v>
      </c>
      <c r="L32" t="str">
        <f>VLOOKUP($A32,'Plan de acci�n consolidado 2025'!$A$3:$V$504,L$1,0)</f>
        <v>N/A</v>
      </c>
      <c r="M32" t="str">
        <f>VLOOKUP($A32,'Plan de acci�n consolidado 2025'!$A$3:$V$504,M$1,0)</f>
        <v>N/A</v>
      </c>
      <c r="N32" t="str">
        <f>VLOOKUP($A32,'Plan de acci�n consolidado 2025'!$A$3:$V$504,N$1,0)</f>
        <v>N/A</v>
      </c>
      <c r="O32" t="str">
        <f>VLOOKUP($A32,'Plan de acci�n consolidado 2025'!$A$3:$V$504,O$1,0)</f>
        <v>Realizar la Resolución de adopción del plan de bienestar social y Estímulos  y publicar el plan aprobado en la página web e intrasic (Resolución adoptando el Plan de Bienestar Social y Estímulos y  Soporte de publicación del plan)</v>
      </c>
      <c r="P32">
        <f>VLOOKUP($A32,'Plan de acci�n consolidado 2025'!$A$3:$V$504,P$1,0)</f>
        <v>15</v>
      </c>
      <c r="Q32">
        <f>VLOOKUP($A32,'Plan de acci�n consolidado 2025'!$A$3:$V$504,Q$1,0)</f>
        <v>1</v>
      </c>
      <c r="R32" t="str">
        <f>VLOOKUP($A32,'Plan de acci�n consolidado 2025'!$A$3:$V$504,R$1,0)</f>
        <v>Númerica</v>
      </c>
      <c r="S32" t="str">
        <f>VLOOKUP($A32,'Plan de acci�n consolidado 2025'!$A$3:$V$504,S$1,0)</f>
        <v># de resoluciones adoptando el plan de bienestar social y estímulos realizadas / 1 resoluciones adoptando el plan de bienestar social y estímulos a realizar</v>
      </c>
      <c r="T32" s="176" t="str">
        <f>VLOOKUP($A32,'Plan de acci�n consolidado 2025'!$A$3:$V$504,T$1,0)</f>
        <v>2025-01-13</v>
      </c>
      <c r="U32" s="176" t="str">
        <f>VLOOKUP($A32,'Plan de acci�n consolidado 2025'!$A$3:$V$504,U$1,0)</f>
        <v>2025-01-31</v>
      </c>
      <c r="V32" t="str">
        <f>VLOOKUP($A32,'Plan de acci�n consolidado 2025'!$A$3:$V$504,V$1,0)</f>
        <v>117-GRUPO DE TRABAJO DE DESARROLLO DE TALENTO HUMANO</v>
      </c>
      <c r="W32"/>
      <c r="X32"/>
    </row>
    <row r="33" spans="1:24" hidden="1" x14ac:dyDescent="0.25">
      <c r="A33" s="30" t="s">
        <v>579</v>
      </c>
      <c r="B33" t="str">
        <f>VLOOKUP($A33,'Plan de acci�n consolidado 2025'!$A$3:$V$504,B$1,0)</f>
        <v>117-GRUPO DE TRABAJO DE DESARROLLO DE TALENTO HUMANO</v>
      </c>
      <c r="C33">
        <f>VLOOKUP($A33,'Plan de acci�n consolidado 2025'!$A$3:$V$504,C$1,0)</f>
        <v>0</v>
      </c>
      <c r="D33" t="str">
        <f>VLOOKUP($A33,'Plan de acci�n consolidado 2025'!$A$3:$V$504,D$1,0)</f>
        <v>Actividad propia</v>
      </c>
      <c r="E33" t="str">
        <f>VLOOKUP($A33,'Plan de acci�n consolidado 2025'!$A$3:$V$504,E$1,0)</f>
        <v>117.4.3</v>
      </c>
      <c r="F33" t="str">
        <f>VLOOKUP($A33,'Plan de acci�n consolidado 2025'!$A$3:$V$504,F$1,0)</f>
        <v>N/A</v>
      </c>
      <c r="G33" t="str">
        <f>VLOOKUP($A33,'Plan de acci�n consolidado 2025'!$A$3:$V$504,G$1,0)</f>
        <v>N/A</v>
      </c>
      <c r="H33" t="str">
        <f>VLOOKUP($A33,'Plan de acci�n consolidado 2025'!$A$3:$V$504,H$1,0)</f>
        <v>N/A</v>
      </c>
      <c r="I33" t="str">
        <f>VLOOKUP($A33,'Plan de acci�n consolidado 2025'!$A$3:$V$504,I$1,0)</f>
        <v>N/A</v>
      </c>
      <c r="J33" t="str">
        <f>VLOOKUP($A33,'Plan de acci�n consolidado 2025'!$A$3:$V$504,J$1,0)</f>
        <v>N/A</v>
      </c>
      <c r="K33" t="str">
        <f>VLOOKUP($A33,'Plan de acci�n consolidado 2025'!$A$3:$V$504,K$1,0)</f>
        <v>N/A</v>
      </c>
      <c r="L33" t="str">
        <f>VLOOKUP($A33,'Plan de acci�n consolidado 2025'!$A$3:$V$504,L$1,0)</f>
        <v>N/A</v>
      </c>
      <c r="M33" t="str">
        <f>VLOOKUP($A33,'Plan de acci�n consolidado 2025'!$A$3:$V$504,M$1,0)</f>
        <v>N/A</v>
      </c>
      <c r="N33" t="str">
        <f>VLOOKUP($A33,'Plan de acci�n consolidado 2025'!$A$3:$V$504,N$1,0)</f>
        <v>N/A</v>
      </c>
      <c r="O33" t="str">
        <f>VLOOKUP($A33,'Plan de acci�n consolidado 2025'!$A$3:$V$504,O$1,0)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P33">
        <f>VLOOKUP($A33,'Plan de acci�n consolidado 2025'!$A$3:$V$504,P$1,0)</f>
        <v>70</v>
      </c>
      <c r="Q33">
        <f>VLOOKUP($A33,'Plan de acci�n consolidado 2025'!$A$3:$V$504,Q$1,0)</f>
        <v>100</v>
      </c>
      <c r="R33" t="str">
        <f>VLOOKUP($A33,'Plan de acci�n consolidado 2025'!$A$3:$V$504,R$1,0)</f>
        <v>Porcentual</v>
      </c>
      <c r="S33" t="str">
        <f>VLOOKUP($A33,'Plan de acci�n consolidado 2025'!$A$3:$V$504,S$1,0)</f>
        <v>% de Plan ejecutado / 100% de Plan a ejecutar</v>
      </c>
      <c r="T33" s="176" t="str">
        <f>VLOOKUP($A33,'Plan de acci�n consolidado 2025'!$A$3:$V$504,T$1,0)</f>
        <v>2025-02-03</v>
      </c>
      <c r="U33" s="176" t="str">
        <f>VLOOKUP($A33,'Plan de acci�n consolidado 2025'!$A$3:$V$504,U$1,0)</f>
        <v>2025-12-22</v>
      </c>
      <c r="V33" t="str">
        <f>VLOOKUP($A33,'Plan de acci�n consolidado 2025'!$A$3:$V$504,V$1,0)</f>
        <v>117-GRUPO DE TRABAJO DE DESARROLLO DE TALENTO HUMANO</v>
      </c>
      <c r="W33"/>
      <c r="X33"/>
    </row>
    <row r="34" spans="1:24" hidden="1" x14ac:dyDescent="0.25">
      <c r="A34" s="30" t="s">
        <v>580</v>
      </c>
      <c r="B34" t="str">
        <f>VLOOKUP($A34,'Plan de acci�n consolidado 2025'!$A$3:$V$504,B$1,0)</f>
        <v>117-GRUPO DE TRABAJO DE DESARROLLO DE TALENTO HUMANO</v>
      </c>
      <c r="C34">
        <f>VLOOKUP($A34,'Plan de acci�n consolidado 2025'!$A$3:$V$504,C$1,0)</f>
        <v>0</v>
      </c>
      <c r="D34" t="str">
        <f>VLOOKUP($A34,'Plan de acci�n consolidado 2025'!$A$3:$V$504,D$1,0)</f>
        <v>Producto</v>
      </c>
      <c r="E34" t="str">
        <f>VLOOKUP($A34,'Plan de acci�n consolidado 2025'!$A$3:$V$504,E$1,0)</f>
        <v>117.5</v>
      </c>
      <c r="F34" t="str">
        <f>VLOOKUP($A34,'Plan de acci�n consolidado 2025'!$A$3:$V$504,F$1,0)</f>
        <v>Operativo</v>
      </c>
      <c r="G34" t="str">
        <f>VLOOKUP($A34,'Plan de acci�n consolidado 2025'!$A$3:$V$504,G$1,0)</f>
        <v>Fortalecer el Sistema Integral de Gestión Institucional en el marco del Modelo Integrado de Planeación y gestión para mejorar la prestación del servicio.</v>
      </c>
      <c r="H34" t="str">
        <f>VLOOKUP($A34,'Plan de acci�n consolidado 2025'!$A$3:$V$504,H$1,0)</f>
        <v xml:space="preserve">Cumplimiento de productos del PAI asociados a Fortacer el Sistema Integral de Gestión Institucional para mejorar la prestación del servicio. 
</v>
      </c>
      <c r="I34" t="str">
        <f>VLOOKUP($A34,'Plan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4" t="str">
        <f>VLOOKUP($A34,'Plan de acci�n consolidado 2025'!$A$3:$V$504,J$1,0)</f>
        <v xml:space="preserve">PND - 5-31-5-b- Convergencia regional - Entidades públicas territoriales y nacionales fortalecidas </v>
      </c>
      <c r="K34" t="str">
        <f>VLOOKUP($A34,'Plan de acci�n consolidado 2025'!$A$3:$V$504,K$1,0)</f>
        <v>No</v>
      </c>
      <c r="L34" t="str">
        <f>VLOOKUP($A34,'Plan de acci�n consolidado 2025'!$A$3:$V$504,L$1,0)</f>
        <v>FUNCIONAMIENTO</v>
      </c>
      <c r="M34" t="str">
        <f>VLOOKUP($A34,'Plan de acci�n consolidado 2025'!$A$3:$V$504,M$1,0)</f>
        <v>Política de Gestión Estratégica del Talento Humano _DIMENSIÓN Talento humano</v>
      </c>
      <c r="N34" t="str">
        <f>VLOOKUP($A34,'Plan de acci�n consolidado 2025'!$A$3:$V$504,N$1,0)</f>
        <v>DECRETO 612</v>
      </c>
      <c r="O34" t="str">
        <f>VLOOKUP($A34,'Plan de acci�n consolidado 2025'!$A$3:$V$504,O$1,0)</f>
        <v>Plan de Capacitación, elaborado y ejecutado  (Informe semestral de la ejecución del plan)</v>
      </c>
      <c r="P34">
        <f>VLOOKUP($A34,'Plan de acci�n consolidado 2025'!$A$3:$V$504,P$1,0)</f>
        <v>17</v>
      </c>
      <c r="Q34">
        <f>VLOOKUP($A34,'Plan de acci�n consolidado 2025'!$A$3:$V$504,Q$1,0)</f>
        <v>100</v>
      </c>
      <c r="R34" t="str">
        <f>VLOOKUP($A34,'Plan de acci�n consolidado 2025'!$A$3:$V$504,R$1,0)</f>
        <v>Porcentual</v>
      </c>
      <c r="S34" t="str">
        <f>VLOOKUP($A34,'Plan de acci�n consolidado 2025'!$A$3:$V$504,S$1,0)</f>
        <v>% de Plan de capacitación elaborado y  ejecutado / 100% de plan de capacitación  a elaborar y ejecutar</v>
      </c>
      <c r="T34" s="176" t="str">
        <f>VLOOKUP($A34,'Plan de acci�n consolidado 2025'!$A$3:$V$504,T$1,0)</f>
        <v>2025-01-13</v>
      </c>
      <c r="U34" s="176" t="str">
        <f>VLOOKUP($A34,'Plan de acci�n consolidado 2025'!$A$3:$V$504,U$1,0)</f>
        <v>2025-12-22</v>
      </c>
      <c r="V34" t="str">
        <f>VLOOKUP($A34,'Plan de acci�n consolidado 2025'!$A$3:$V$504,V$1,0)</f>
        <v>117-GRUPO DE TRABAJO DE DESARROLLO DE TALENTO HUMANO</v>
      </c>
      <c r="W34"/>
      <c r="X34"/>
    </row>
    <row r="35" spans="1:24" hidden="1" x14ac:dyDescent="0.25">
      <c r="A35" s="30" t="s">
        <v>582</v>
      </c>
      <c r="B35" t="str">
        <f>VLOOKUP($A35,'Plan de acci�n consolidado 2025'!$A$3:$V$504,B$1,0)</f>
        <v>117-GRUPO DE TRABAJO DE DESARROLLO DE TALENTO HUMANO</v>
      </c>
      <c r="C35">
        <f>VLOOKUP($A35,'Plan de acci�n consolidado 2025'!$A$3:$V$504,C$1,0)</f>
        <v>0</v>
      </c>
      <c r="D35" t="str">
        <f>VLOOKUP($A35,'Plan de acci�n consolidado 2025'!$A$3:$V$504,D$1,0)</f>
        <v>Actividad propia</v>
      </c>
      <c r="E35" t="str">
        <f>VLOOKUP($A35,'Plan de acci�n consolidado 2025'!$A$3:$V$504,E$1,0)</f>
        <v>117.5.1</v>
      </c>
      <c r="F35" t="str">
        <f>VLOOKUP($A35,'Plan de acci�n consolidado 2025'!$A$3:$V$504,F$1,0)</f>
        <v>N/A</v>
      </c>
      <c r="G35" t="str">
        <f>VLOOKUP($A35,'Plan de acci�n consolidado 2025'!$A$3:$V$504,G$1,0)</f>
        <v>N/A</v>
      </c>
      <c r="H35" t="str">
        <f>VLOOKUP($A35,'Plan de acci�n consolidado 2025'!$A$3:$V$504,H$1,0)</f>
        <v>N/A</v>
      </c>
      <c r="I35" t="str">
        <f>VLOOKUP($A35,'Plan de acci�n consolidado 2025'!$A$3:$V$504,I$1,0)</f>
        <v>N/A</v>
      </c>
      <c r="J35" t="str">
        <f>VLOOKUP($A35,'Plan de acci�n consolidado 2025'!$A$3:$V$504,J$1,0)</f>
        <v>N/A</v>
      </c>
      <c r="K35" t="str">
        <f>VLOOKUP($A35,'Plan de acci�n consolidado 2025'!$A$3:$V$504,K$1,0)</f>
        <v>N/A</v>
      </c>
      <c r="L35" t="str">
        <f>VLOOKUP($A35,'Plan de acci�n consolidado 2025'!$A$3:$V$504,L$1,0)</f>
        <v>N/A</v>
      </c>
      <c r="M35" t="str">
        <f>VLOOKUP($A35,'Plan de acci�n consolidado 2025'!$A$3:$V$504,M$1,0)</f>
        <v>N/A</v>
      </c>
      <c r="N35" t="str">
        <f>VLOOKUP($A35,'Plan de acci�n consolidado 2025'!$A$3:$V$504,N$1,0)</f>
        <v>N/A</v>
      </c>
      <c r="O35" t="str">
        <f>VLOOKUP($A35,'Plan de acci�n consolidado 2025'!$A$3:$V$504,O$1,0)</f>
        <v>Elaborar y presentar para aprobación del Comité Institucional de Gestión y desempeño la propuesta de plan de capacitación (Acta de Comité Institucional de Gestión y Desempeño aprobando el Plan de Capacitación único entregable)</v>
      </c>
      <c r="P35">
        <f>VLOOKUP($A35,'Plan de acci�n consolidado 2025'!$A$3:$V$504,P$1,0)</f>
        <v>15</v>
      </c>
      <c r="Q35">
        <f>VLOOKUP($A35,'Plan de acci�n consolidado 2025'!$A$3:$V$504,Q$1,0)</f>
        <v>1</v>
      </c>
      <c r="R35" t="str">
        <f>VLOOKUP($A35,'Plan de acci�n consolidado 2025'!$A$3:$V$504,R$1,0)</f>
        <v>Númerica</v>
      </c>
      <c r="S35" t="str">
        <f>VLOOKUP($A35,'Plan de acci�n consolidado 2025'!$A$3:$V$504,S$1,0)</f>
        <v># de planes de capacitación  aprobado / 1 planes de capacitación  a aprobar</v>
      </c>
      <c r="T35" s="176" t="str">
        <f>VLOOKUP($A35,'Plan de acci�n consolidado 2025'!$A$3:$V$504,T$1,0)</f>
        <v>2025-01-13</v>
      </c>
      <c r="U35" s="176" t="str">
        <f>VLOOKUP($A35,'Plan de acci�n consolidado 2025'!$A$3:$V$504,U$1,0)</f>
        <v>2025-01-31</v>
      </c>
      <c r="V35" t="str">
        <f>VLOOKUP($A35,'Plan de acci�n consolidado 2025'!$A$3:$V$504,V$1,0)</f>
        <v>117-GRUPO DE TRABAJO DE DESARROLLO DE TALENTO HUMANO</v>
      </c>
      <c r="W35"/>
      <c r="X35"/>
    </row>
    <row r="36" spans="1:24" hidden="1" x14ac:dyDescent="0.25">
      <c r="A36" s="30" t="s">
        <v>584</v>
      </c>
      <c r="B36" t="str">
        <f>VLOOKUP($A36,'Plan de acci�n consolidado 2025'!$A$3:$V$504,B$1,0)</f>
        <v>117-GRUPO DE TRABAJO DE DESARROLLO DE TALENTO HUMANO</v>
      </c>
      <c r="C36">
        <f>VLOOKUP($A36,'Plan de acci�n consolidado 2025'!$A$3:$V$504,C$1,0)</f>
        <v>0</v>
      </c>
      <c r="D36" t="str">
        <f>VLOOKUP($A36,'Plan de acci�n consolidado 2025'!$A$3:$V$504,D$1,0)</f>
        <v>Actividad propia</v>
      </c>
      <c r="E36" t="str">
        <f>VLOOKUP($A36,'Plan de acci�n consolidado 2025'!$A$3:$V$504,E$1,0)</f>
        <v>117.5.2</v>
      </c>
      <c r="F36" t="str">
        <f>VLOOKUP($A36,'Plan de acci�n consolidado 2025'!$A$3:$V$504,F$1,0)</f>
        <v>N/A</v>
      </c>
      <c r="G36" t="str">
        <f>VLOOKUP($A36,'Plan de acci�n consolidado 2025'!$A$3:$V$504,G$1,0)</f>
        <v>N/A</v>
      </c>
      <c r="H36" t="str">
        <f>VLOOKUP($A36,'Plan de acci�n consolidado 2025'!$A$3:$V$504,H$1,0)</f>
        <v>N/A</v>
      </c>
      <c r="I36" t="str">
        <f>VLOOKUP($A36,'Plan de acci�n consolidado 2025'!$A$3:$V$504,I$1,0)</f>
        <v>N/A</v>
      </c>
      <c r="J36" t="str">
        <f>VLOOKUP($A36,'Plan de acci�n consolidado 2025'!$A$3:$V$504,J$1,0)</f>
        <v>N/A</v>
      </c>
      <c r="K36" t="str">
        <f>VLOOKUP($A36,'Plan de acci�n consolidado 2025'!$A$3:$V$504,K$1,0)</f>
        <v>N/A</v>
      </c>
      <c r="L36" t="str">
        <f>VLOOKUP($A36,'Plan de acci�n consolidado 2025'!$A$3:$V$504,L$1,0)</f>
        <v>N/A</v>
      </c>
      <c r="M36" t="str">
        <f>VLOOKUP($A36,'Plan de acci�n consolidado 2025'!$A$3:$V$504,M$1,0)</f>
        <v>N/A</v>
      </c>
      <c r="N36" t="str">
        <f>VLOOKUP($A36,'Plan de acci�n consolidado 2025'!$A$3:$V$504,N$1,0)</f>
        <v>N/A</v>
      </c>
      <c r="O36" t="str">
        <f>VLOOKUP($A36,'Plan de acci�n consolidado 2025'!$A$3:$V$504,O$1,0)</f>
        <v>Realizar la Resolución de adopción del plan de capacitación y publicar el plan aprobado en la página web e intrasic (Resolución adoptando el Plan de Capacitación-único entregable)</v>
      </c>
      <c r="P36">
        <f>VLOOKUP($A36,'Plan de acci�n consolidado 2025'!$A$3:$V$504,P$1,0)</f>
        <v>15</v>
      </c>
      <c r="Q36">
        <f>VLOOKUP($A36,'Plan de acci�n consolidado 2025'!$A$3:$V$504,Q$1,0)</f>
        <v>1</v>
      </c>
      <c r="R36" t="str">
        <f>VLOOKUP($A36,'Plan de acci�n consolidado 2025'!$A$3:$V$504,R$1,0)</f>
        <v>Númerica</v>
      </c>
      <c r="S36" t="str">
        <f>VLOOKUP($A36,'Plan de acci�n consolidado 2025'!$A$3:$V$504,S$1,0)</f>
        <v># de resoluciones adoptando el plan de capacitación realizada / 1 resoluciones adoptando el plan de capacitación a realizar</v>
      </c>
      <c r="T36" s="176" t="str">
        <f>VLOOKUP($A36,'Plan de acci�n consolidado 2025'!$A$3:$V$504,T$1,0)</f>
        <v>2025-01-13</v>
      </c>
      <c r="U36" s="176" t="str">
        <f>VLOOKUP($A36,'Plan de acci�n consolidado 2025'!$A$3:$V$504,U$1,0)</f>
        <v>2025-01-31</v>
      </c>
      <c r="V36" t="str">
        <f>VLOOKUP($A36,'Plan de acci�n consolidado 2025'!$A$3:$V$504,V$1,0)</f>
        <v>117-GRUPO DE TRABAJO DE DESARROLLO DE TALENTO HUMANO</v>
      </c>
      <c r="W36"/>
      <c r="X36"/>
    </row>
    <row r="37" spans="1:24" hidden="1" x14ac:dyDescent="0.25">
      <c r="A37" s="30" t="s">
        <v>586</v>
      </c>
      <c r="B37" t="str">
        <f>VLOOKUP($A37,'Plan de acci�n consolidado 2025'!$A$3:$V$504,B$1,0)</f>
        <v>117-GRUPO DE TRABAJO DE DESARROLLO DE TALENTO HUMANO</v>
      </c>
      <c r="C37">
        <f>VLOOKUP($A37,'Plan de acci�n consolidado 2025'!$A$3:$V$504,C$1,0)</f>
        <v>0</v>
      </c>
      <c r="D37" t="str">
        <f>VLOOKUP($A37,'Plan de acci�n consolidado 2025'!$A$3:$V$504,D$1,0)</f>
        <v>Actividad propia</v>
      </c>
      <c r="E37" t="str">
        <f>VLOOKUP($A37,'Plan de acci�n consolidado 2025'!$A$3:$V$504,E$1,0)</f>
        <v>117.5.3</v>
      </c>
      <c r="F37" t="str">
        <f>VLOOKUP($A37,'Plan de acci�n consolidado 2025'!$A$3:$V$504,F$1,0)</f>
        <v>N/A</v>
      </c>
      <c r="G37" t="str">
        <f>VLOOKUP($A37,'Plan de acci�n consolidado 2025'!$A$3:$V$504,G$1,0)</f>
        <v>N/A</v>
      </c>
      <c r="H37" t="str">
        <f>VLOOKUP($A37,'Plan de acci�n consolidado 2025'!$A$3:$V$504,H$1,0)</f>
        <v>N/A</v>
      </c>
      <c r="I37" t="str">
        <f>VLOOKUP($A37,'Plan de acci�n consolidado 2025'!$A$3:$V$504,I$1,0)</f>
        <v>N/A</v>
      </c>
      <c r="J37" t="str">
        <f>VLOOKUP($A37,'Plan de acci�n consolidado 2025'!$A$3:$V$504,J$1,0)</f>
        <v>N/A</v>
      </c>
      <c r="K37" t="str">
        <f>VLOOKUP($A37,'Plan de acci�n consolidado 2025'!$A$3:$V$504,K$1,0)</f>
        <v>N/A</v>
      </c>
      <c r="L37" t="str">
        <f>VLOOKUP($A37,'Plan de acci�n consolidado 2025'!$A$3:$V$504,L$1,0)</f>
        <v>N/A</v>
      </c>
      <c r="M37" t="str">
        <f>VLOOKUP($A37,'Plan de acci�n consolidado 2025'!$A$3:$V$504,M$1,0)</f>
        <v>N/A</v>
      </c>
      <c r="N37" t="str">
        <f>VLOOKUP($A37,'Plan de acci�n consolidado 2025'!$A$3:$V$504,N$1,0)</f>
        <v>N/A</v>
      </c>
      <c r="O37" t="str">
        <f>VLOOKUP($A37,'Plan de acci�n consolidado 2025'!$A$3:$V$504,O$1,0)</f>
        <v>Ejecutar el  plan de Capacitación (Listas de asistencia cuando aplique, captura de pantalla de la reunión de capacitaciones cuando aplique e informe semestral de las actividades realizadas)</v>
      </c>
      <c r="P37">
        <f>VLOOKUP($A37,'Plan de acci�n consolidado 2025'!$A$3:$V$504,P$1,0)</f>
        <v>70</v>
      </c>
      <c r="Q37">
        <f>VLOOKUP($A37,'Plan de acci�n consolidado 2025'!$A$3:$V$504,Q$1,0)</f>
        <v>100</v>
      </c>
      <c r="R37" t="str">
        <f>VLOOKUP($A37,'Plan de acci�n consolidado 2025'!$A$3:$V$504,R$1,0)</f>
        <v>Porcentual</v>
      </c>
      <c r="S37" t="str">
        <f>VLOOKUP($A37,'Plan de acci�n consolidado 2025'!$A$3:$V$504,S$1,0)</f>
        <v>% de Plan ejecutado / 100% de Plan a ejecutar</v>
      </c>
      <c r="T37" s="176" t="str">
        <f>VLOOKUP($A37,'Plan de acci�n consolidado 2025'!$A$3:$V$504,T$1,0)</f>
        <v>2025-02-03</v>
      </c>
      <c r="U37" s="176" t="str">
        <f>VLOOKUP($A37,'Plan de acci�n consolidado 2025'!$A$3:$V$504,U$1,0)</f>
        <v>2025-12-22</v>
      </c>
      <c r="V37" t="str">
        <f>VLOOKUP($A37,'Plan de acci�n consolidado 2025'!$A$3:$V$504,V$1,0)</f>
        <v>117-GRUPO DE TRABAJO DE DESARROLLO DE TALENTO HUMANO</v>
      </c>
      <c r="W37"/>
      <c r="X37"/>
    </row>
    <row r="38" spans="1:24" hidden="1" x14ac:dyDescent="0.25">
      <c r="A38" s="30" t="s">
        <v>587</v>
      </c>
      <c r="B38" t="str">
        <f>VLOOKUP($A38,'Plan de acci�n consolidado 2025'!$A$3:$V$504,B$1,0)</f>
        <v>117-GRUPO DE TRABAJO DE DESARROLLO DE TALENTO HUMANO</v>
      </c>
      <c r="C38">
        <f>VLOOKUP($A38,'Plan de acci�n consolidado 2025'!$A$3:$V$504,C$1,0)</f>
        <v>0</v>
      </c>
      <c r="D38" t="str">
        <f>VLOOKUP($A38,'Plan de acci�n consolidado 2025'!$A$3:$V$504,D$1,0)</f>
        <v>Producto</v>
      </c>
      <c r="E38" t="str">
        <f>VLOOKUP($A38,'Plan de acci�n consolidado 2025'!$A$3:$V$504,E$1,0)</f>
        <v>117.6</v>
      </c>
      <c r="F38" t="str">
        <f>VLOOKUP($A38,'Plan de acci�n consolidado 2025'!$A$3:$V$504,F$1,0)</f>
        <v>Operativo</v>
      </c>
      <c r="G38" t="str">
        <f>VLOOKUP($A38,'Plan de acci�n consolidado 2025'!$A$3:$V$504,G$1,0)</f>
        <v>Fortalecer el Sistema Integral de Gestión Institucional en el marco del Modelo Integrado de Planeación y gestión para mejorar la prestación del servicio.</v>
      </c>
      <c r="H38" t="str">
        <f>VLOOKUP($A38,'Plan de acci�n consolidado 2025'!$A$3:$V$504,H$1,0)</f>
        <v xml:space="preserve">Cumplimiento de productos del PAI asociados a Fortacer el Sistema Integral de Gestión Institucional para mejorar la prestación del servicio. 
</v>
      </c>
      <c r="I38" t="str">
        <f>VLOOKUP($A38,'Plan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 t="str">
        <f>VLOOKUP($A38,'Plan de acci�n consolidado 2025'!$A$3:$V$504,J$1,0)</f>
        <v xml:space="preserve">PND - 5-31-5-b- Convergencia regional - Entidades públicas territoriales y nacionales fortalecidas </v>
      </c>
      <c r="K38" t="str">
        <f>VLOOKUP($A38,'Plan de acci�n consolidado 2025'!$A$3:$V$504,K$1,0)</f>
        <v>No</v>
      </c>
      <c r="L38" t="str">
        <f>VLOOKUP($A38,'Plan de acci�n consolidado 2025'!$A$3:$V$504,L$1,0)</f>
        <v>FUNCIONAMIENTO</v>
      </c>
      <c r="M38" t="str">
        <f>VLOOKUP($A38,'Plan de acci�n consolidado 2025'!$A$3:$V$504,M$1,0)</f>
        <v>Política de Gestión Estratégica del Talento Humano _DIMENSIÓN Talento humano</v>
      </c>
      <c r="N38" t="str">
        <f>VLOOKUP($A38,'Plan de acci�n consolidado 2025'!$A$3:$V$504,N$1,0)</f>
        <v>DECRETO 612</v>
      </c>
      <c r="O38" t="str">
        <f>VLOOKUP($A38,'Plan de acci�n consolidado 2025'!$A$3:$V$504,O$1,0)</f>
        <v>Plan de Seguridad y salud en el Trabajo SST, elaborado y ejecutado  (Informe semestral de la ejecución del plan)</v>
      </c>
      <c r="P38">
        <f>VLOOKUP($A38,'Plan de acci�n consolidado 2025'!$A$3:$V$504,P$1,0)</f>
        <v>17</v>
      </c>
      <c r="Q38">
        <f>VLOOKUP($A38,'Plan de acci�n consolidado 2025'!$A$3:$V$504,Q$1,0)</f>
        <v>100</v>
      </c>
      <c r="R38" t="str">
        <f>VLOOKUP($A38,'Plan de acci�n consolidado 2025'!$A$3:$V$504,R$1,0)</f>
        <v>Porcentual</v>
      </c>
      <c r="S38" t="str">
        <f>VLOOKUP($A38,'Plan de acci�n consolidado 2025'!$A$3:$V$504,S$1,0)</f>
        <v>% de Plan de  SST elaborado y ejecutado / 100% de plan de SST a elaborar y ejecutar</v>
      </c>
      <c r="T38" s="176" t="str">
        <f>VLOOKUP($A38,'Plan de acci�n consolidado 2025'!$A$3:$V$504,T$1,0)</f>
        <v>2025-01-13</v>
      </c>
      <c r="U38" s="176" t="str">
        <f>VLOOKUP($A38,'Plan de acci�n consolidado 2025'!$A$3:$V$504,U$1,0)</f>
        <v>2025-12-22</v>
      </c>
      <c r="V38" t="str">
        <f>VLOOKUP($A38,'Plan de acci�n consolidado 2025'!$A$3:$V$504,V$1,0)</f>
        <v>117-GRUPO DE TRABAJO DE DESARROLLO DE TALENTO HUMANO</v>
      </c>
      <c r="W38"/>
      <c r="X38"/>
    </row>
    <row r="39" spans="1:24" hidden="1" x14ac:dyDescent="0.25">
      <c r="A39" s="30" t="s">
        <v>589</v>
      </c>
      <c r="B39" t="str">
        <f>VLOOKUP($A39,'Plan de acci�n consolidado 2025'!$A$3:$V$504,B$1,0)</f>
        <v>117-GRUPO DE TRABAJO DE DESARROLLO DE TALENTO HUMANO</v>
      </c>
      <c r="C39">
        <f>VLOOKUP($A39,'Plan de acci�n consolidado 2025'!$A$3:$V$504,C$1,0)</f>
        <v>0</v>
      </c>
      <c r="D39" t="str">
        <f>VLOOKUP($A39,'Plan de acci�n consolidado 2025'!$A$3:$V$504,D$1,0)</f>
        <v>Actividad propia</v>
      </c>
      <c r="E39" t="str">
        <f>VLOOKUP($A39,'Plan de acci�n consolidado 2025'!$A$3:$V$504,E$1,0)</f>
        <v>117.6.1</v>
      </c>
      <c r="F39" t="str">
        <f>VLOOKUP($A39,'Plan de acci�n consolidado 2025'!$A$3:$V$504,F$1,0)</f>
        <v>N/A</v>
      </c>
      <c r="G39" t="str">
        <f>VLOOKUP($A39,'Plan de acci�n consolidado 2025'!$A$3:$V$504,G$1,0)</f>
        <v>N/A</v>
      </c>
      <c r="H39" t="str">
        <f>VLOOKUP($A39,'Plan de acci�n consolidado 2025'!$A$3:$V$504,H$1,0)</f>
        <v>N/A</v>
      </c>
      <c r="I39" t="str">
        <f>VLOOKUP($A39,'Plan de acci�n consolidado 2025'!$A$3:$V$504,I$1,0)</f>
        <v>N/A</v>
      </c>
      <c r="J39" t="str">
        <f>VLOOKUP($A39,'Plan de acci�n consolidado 2025'!$A$3:$V$504,J$1,0)</f>
        <v>N/A</v>
      </c>
      <c r="K39" t="str">
        <f>VLOOKUP($A39,'Plan de acci�n consolidado 2025'!$A$3:$V$504,K$1,0)</f>
        <v>N/A</v>
      </c>
      <c r="L39" t="str">
        <f>VLOOKUP($A39,'Plan de acci�n consolidado 2025'!$A$3:$V$504,L$1,0)</f>
        <v>N/A</v>
      </c>
      <c r="M39" t="str">
        <f>VLOOKUP($A39,'Plan de acci�n consolidado 2025'!$A$3:$V$504,M$1,0)</f>
        <v>N/A</v>
      </c>
      <c r="N39" t="str">
        <f>VLOOKUP($A39,'Plan de acci�n consolidado 2025'!$A$3:$V$504,N$1,0)</f>
        <v>N/A</v>
      </c>
      <c r="O39" t="str">
        <f>VLOOKUP($A39,'Plan de acci�n consolidado 2025'!$A$3:$V$504,O$1,0)</f>
        <v>Realizar la resolución de adopción del Plan de SST  (Resolución adoptando el Plan de SST-único entregable)</v>
      </c>
      <c r="P39">
        <f>VLOOKUP($A39,'Plan de acci�n consolidado 2025'!$A$3:$V$504,P$1,0)</f>
        <v>30</v>
      </c>
      <c r="Q39">
        <f>VLOOKUP($A39,'Plan de acci�n consolidado 2025'!$A$3:$V$504,Q$1,0)</f>
        <v>1</v>
      </c>
      <c r="R39" t="str">
        <f>VLOOKUP($A39,'Plan de acci�n consolidado 2025'!$A$3:$V$504,R$1,0)</f>
        <v>Porcentual</v>
      </c>
      <c r="S39" t="str">
        <f>VLOOKUP($A39,'Plan de acci�n consolidado 2025'!$A$3:$V$504,S$1,0)</f>
        <v>% de resoluciones de adopción SST  realizadas / 1% de resoluciones de adopción SST a realizar</v>
      </c>
      <c r="T39" s="176" t="str">
        <f>VLOOKUP($A39,'Plan de acci�n consolidado 2025'!$A$3:$V$504,T$1,0)</f>
        <v>2025-01-13</v>
      </c>
      <c r="U39" s="176" t="str">
        <f>VLOOKUP($A39,'Plan de acci�n consolidado 2025'!$A$3:$V$504,U$1,0)</f>
        <v>2025-01-31</v>
      </c>
      <c r="V39" t="str">
        <f>VLOOKUP($A39,'Plan de acci�n consolidado 2025'!$A$3:$V$504,V$1,0)</f>
        <v>117-GRUPO DE TRABAJO DE DESARROLLO DE TALENTO HUMANO</v>
      </c>
      <c r="W39"/>
      <c r="X39"/>
    </row>
    <row r="40" spans="1:24" hidden="1" x14ac:dyDescent="0.25">
      <c r="A40" s="30" t="s">
        <v>591</v>
      </c>
      <c r="B40" t="str">
        <f>VLOOKUP($A40,'Plan de acci�n consolidado 2025'!$A$3:$V$504,B$1,0)</f>
        <v>117-GRUPO DE TRABAJO DE DESARROLLO DE TALENTO HUMANO</v>
      </c>
      <c r="C40">
        <f>VLOOKUP($A40,'Plan de acci�n consolidado 2025'!$A$3:$V$504,C$1,0)</f>
        <v>0</v>
      </c>
      <c r="D40" t="str">
        <f>VLOOKUP($A40,'Plan de acci�n consolidado 2025'!$A$3:$V$504,D$1,0)</f>
        <v>Actividad propia</v>
      </c>
      <c r="E40" t="str">
        <f>VLOOKUP($A40,'Plan de acci�n consolidado 2025'!$A$3:$V$504,E$1,0)</f>
        <v>117.6.2</v>
      </c>
      <c r="F40" t="str">
        <f>VLOOKUP($A40,'Plan de acci�n consolidado 2025'!$A$3:$V$504,F$1,0)</f>
        <v>N/A</v>
      </c>
      <c r="G40" t="str">
        <f>VLOOKUP($A40,'Plan de acci�n consolidado 2025'!$A$3:$V$504,G$1,0)</f>
        <v>N/A</v>
      </c>
      <c r="H40" t="str">
        <f>VLOOKUP($A40,'Plan de acci�n consolidado 2025'!$A$3:$V$504,H$1,0)</f>
        <v>N/A</v>
      </c>
      <c r="I40" t="str">
        <f>VLOOKUP($A40,'Plan de acci�n consolidado 2025'!$A$3:$V$504,I$1,0)</f>
        <v>N/A</v>
      </c>
      <c r="J40" t="str">
        <f>VLOOKUP($A40,'Plan de acci�n consolidado 2025'!$A$3:$V$504,J$1,0)</f>
        <v>N/A</v>
      </c>
      <c r="K40" t="str">
        <f>VLOOKUP($A40,'Plan de acci�n consolidado 2025'!$A$3:$V$504,K$1,0)</f>
        <v>N/A</v>
      </c>
      <c r="L40" t="str">
        <f>VLOOKUP($A40,'Plan de acci�n consolidado 2025'!$A$3:$V$504,L$1,0)</f>
        <v>N/A</v>
      </c>
      <c r="M40" t="str">
        <f>VLOOKUP($A40,'Plan de acci�n consolidado 2025'!$A$3:$V$504,M$1,0)</f>
        <v>N/A</v>
      </c>
      <c r="N40" t="str">
        <f>VLOOKUP($A40,'Plan de acci�n consolidado 2025'!$A$3:$V$504,N$1,0)</f>
        <v>N/A</v>
      </c>
      <c r="O40" t="str">
        <f>VLOOKUP($A40,'Plan de acci�n consolidado 2025'!$A$3:$V$504,O$1,0)</f>
        <v>Cumplir con la ejecución del plan de SST   (Captura  de publicación de actividades de Seguridad y Salud en el Trabajo, cuando aplique/ Listas de asistencia a actividades de Seguridad y Salud en el Trabajo, cuando aplique y informe semestral de las actividades realizadas)</v>
      </c>
      <c r="P40">
        <f>VLOOKUP($A40,'Plan de acci�n consolidado 2025'!$A$3:$V$504,P$1,0)</f>
        <v>70</v>
      </c>
      <c r="Q40">
        <f>VLOOKUP($A40,'Plan de acci�n consolidado 2025'!$A$3:$V$504,Q$1,0)</f>
        <v>100</v>
      </c>
      <c r="R40" t="str">
        <f>VLOOKUP($A40,'Plan de acci�n consolidado 2025'!$A$3:$V$504,R$1,0)</f>
        <v>Porcentual</v>
      </c>
      <c r="S40" t="str">
        <f>VLOOKUP($A40,'Plan de acci�n consolidado 2025'!$A$3:$V$504,S$1,0)</f>
        <v>% de ejecución del plan de SST cumplido / 100% de plan de SST a cumplir</v>
      </c>
      <c r="T40" s="176" t="str">
        <f>VLOOKUP($A40,'Plan de acci�n consolidado 2025'!$A$3:$V$504,T$1,0)</f>
        <v>2025-02-03</v>
      </c>
      <c r="U40" s="176" t="str">
        <f>VLOOKUP($A40,'Plan de acci�n consolidado 2025'!$A$3:$V$504,U$1,0)</f>
        <v>2025-12-22</v>
      </c>
      <c r="V40" t="str">
        <f>VLOOKUP($A40,'Plan de acci�n consolidado 2025'!$A$3:$V$504,V$1,0)</f>
        <v>117-GRUPO DE TRABAJO DE DESARROLLO DE TALENTO HUMANO</v>
      </c>
      <c r="W40"/>
      <c r="X40"/>
    </row>
    <row r="41" spans="1:24" hidden="1" x14ac:dyDescent="0.25">
      <c r="A41" s="30" t="s">
        <v>594</v>
      </c>
      <c r="B41" t="str">
        <f>VLOOKUP($A41,'Plan de acci�n consolidado 2025'!$A$3:$V$504,B$1,0)</f>
        <v>142-GRUPO DE TRABAJO DE SERVICIOS ADMINISTRATIVOS Y RECURSOS FÍSICOS</v>
      </c>
      <c r="C41">
        <f>VLOOKUP($A41,'Plan de acci�n consolidado 2025'!$A$3:$V$504,C$1,0)</f>
        <v>0</v>
      </c>
      <c r="D41" t="str">
        <f>VLOOKUP($A41,'Plan de acci�n consolidado 2025'!$A$3:$V$504,D$1,0)</f>
        <v>Producto</v>
      </c>
      <c r="E41" t="str">
        <f>VLOOKUP($A41,'Plan de acci�n consolidado 2025'!$A$3:$V$504,E$1,0)</f>
        <v>142.1</v>
      </c>
      <c r="F41" t="str">
        <f>VLOOKUP($A41,'Plan de acci�n consolidado 2025'!$A$3:$V$504,F$1,0)</f>
        <v>Innovador</v>
      </c>
      <c r="G41" t="str">
        <f>VLOOKUP($A41,'Plan de acci�n consolidado 2025'!$A$3:$V$504,G$1,0)</f>
        <v>Fortalecer el Sistema Integral de Gestión Institucional en el marco del Modelo Integrado de Planeación y gestión para mejorar la prestación del servicio.</v>
      </c>
      <c r="H41" t="str">
        <f>VLOOKUP($A41,'Plan de acci�n consolidado 2025'!$A$3:$V$504,H$1,0)</f>
        <v xml:space="preserve">Cumplimiento de productos del PAI asociados a Fortacer el Sistema Integral de Gestión Institucional para mejorar la prestación del servicio. 
</v>
      </c>
      <c r="I41" t="str">
        <f>VLOOKUP($A41,'Plan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1" t="str">
        <f>VLOOKUP($A41,'Plan de acci�n consolidado 2025'!$A$3:$V$504,J$1,0)</f>
        <v xml:space="preserve">PND - 5-31-5-b- Convergencia regional - Entidades públicas territoriales y nacionales fortalecidas </v>
      </c>
      <c r="K41" t="str">
        <f>VLOOKUP($A41,'Plan de acci�n consolidado 2025'!$A$3:$V$504,K$1,0)</f>
        <v>No</v>
      </c>
      <c r="L41" t="str">
        <f>VLOOKUP($A41,'Plan de acci�n consolidado 2025'!$A$3:$V$504,L$1,0)</f>
        <v>FUNCIONAMIENTO</v>
      </c>
      <c r="M41" t="str">
        <f>VLOOKUP($A41,'Plan de acci�n consolidado 2025'!$A$3:$V$504,M$1,0)</f>
        <v>Política Fortalecimiento Organizacional y Simplificación de Procesos _DIMENSIÓN Gestión con Valores para Resultados</v>
      </c>
      <c r="N41" t="str">
        <f>VLOOKUP($A41,'Plan de acci�n consolidado 2025'!$A$3:$V$504,N$1,0)</f>
        <v>N/A</v>
      </c>
      <c r="O41" t="str">
        <f>VLOOKUP($A41,'Plan de acci�n consolidado 2025'!$A$3:$V$504,O$1,0)</f>
        <v>Estrategia para la reducción de emisiones, adaptación al cambio climático y la transición energética y la protección del medio ambiente, ejecutada (Informe final)</v>
      </c>
      <c r="P41">
        <f>VLOOKUP($A41,'Plan de acci�n consolidado 2025'!$A$3:$V$504,P$1,0)</f>
        <v>100</v>
      </c>
      <c r="Q41">
        <f>VLOOKUP($A41,'Plan de acci�n consolidado 2025'!$A$3:$V$504,Q$1,0)</f>
        <v>100</v>
      </c>
      <c r="R41" t="str">
        <f>VLOOKUP($A41,'Plan de acci�n consolidado 2025'!$A$3:$V$504,R$1,0)</f>
        <v>Porcentual</v>
      </c>
      <c r="S41" t="str">
        <f>VLOOKUP($A41,'Plan de acci�n consolidado 2025'!$A$3:$V$504,S$1,0)</f>
        <v>% de la estrategia ejecutada / 100% de la estrategia a ejecutar</v>
      </c>
      <c r="T41" s="176" t="str">
        <f>VLOOKUP($A41,'Plan de acci�n consolidado 2025'!$A$3:$V$504,T$1,0)</f>
        <v>2025-01-02</v>
      </c>
      <c r="U41" s="176" t="str">
        <f>VLOOKUP($A41,'Plan de acci�n consolidado 2025'!$A$3:$V$504,U$1,0)</f>
        <v>2025-12-22</v>
      </c>
      <c r="V41" t="str">
        <f>VLOOKUP($A41,'Plan de acci�n consolidado 2025'!$A$3:$V$504,V$1,0)</f>
        <v>142-GRUPO DE TRABAJO DE SERVICIOS ADMINISTRATIVOS Y RECURSOS FÍSICOS</v>
      </c>
      <c r="W41"/>
      <c r="X41"/>
    </row>
    <row r="42" spans="1:24" hidden="1" x14ac:dyDescent="0.25">
      <c r="A42" s="30" t="s">
        <v>598</v>
      </c>
      <c r="B42" t="str">
        <f>VLOOKUP($A42,'Plan de acci�n consolidado 2025'!$A$3:$V$504,B$1,0)</f>
        <v>142-GRUPO DE TRABAJO DE SERVICIOS ADMINISTRATIVOS Y RECURSOS FÍSICOS</v>
      </c>
      <c r="C42">
        <f>VLOOKUP($A42,'Plan de acci�n consolidado 2025'!$A$3:$V$504,C$1,0)</f>
        <v>0</v>
      </c>
      <c r="D42" t="str">
        <f>VLOOKUP($A42,'Plan de acci�n consolidado 2025'!$A$3:$V$504,D$1,0)</f>
        <v>Actividad propia</v>
      </c>
      <c r="E42" t="str">
        <f>VLOOKUP($A42,'Plan de acci�n consolidado 2025'!$A$3:$V$504,E$1,0)</f>
        <v>142.1.1</v>
      </c>
      <c r="F42" t="str">
        <f>VLOOKUP($A42,'Plan de acci�n consolidado 2025'!$A$3:$V$504,F$1,0)</f>
        <v>N/A</v>
      </c>
      <c r="G42" t="str">
        <f>VLOOKUP($A42,'Plan de acci�n consolidado 2025'!$A$3:$V$504,G$1,0)</f>
        <v>N/A</v>
      </c>
      <c r="H42" t="str">
        <f>VLOOKUP($A42,'Plan de acci�n consolidado 2025'!$A$3:$V$504,H$1,0)</f>
        <v>N/A</v>
      </c>
      <c r="I42" t="str">
        <f>VLOOKUP($A42,'Plan de acci�n consolidado 2025'!$A$3:$V$504,I$1,0)</f>
        <v>N/A</v>
      </c>
      <c r="J42" t="str">
        <f>VLOOKUP($A42,'Plan de acci�n consolidado 2025'!$A$3:$V$504,J$1,0)</f>
        <v>N/A</v>
      </c>
      <c r="K42" t="str">
        <f>VLOOKUP($A42,'Plan de acci�n consolidado 2025'!$A$3:$V$504,K$1,0)</f>
        <v>N/A</v>
      </c>
      <c r="L42" t="str">
        <f>VLOOKUP($A42,'Plan de acci�n consolidado 2025'!$A$3:$V$504,L$1,0)</f>
        <v>N/A</v>
      </c>
      <c r="M42" t="str">
        <f>VLOOKUP($A42,'Plan de acci�n consolidado 2025'!$A$3:$V$504,M$1,0)</f>
        <v>N/A</v>
      </c>
      <c r="N42" t="str">
        <f>VLOOKUP($A42,'Plan de acci�n consolidado 2025'!$A$3:$V$504,N$1,0)</f>
        <v>N/A</v>
      </c>
      <c r="O42" t="str">
        <f>VLOOKUP($A42,'Plan de acci�n consolidado 2025'!$A$3:$V$504,O$1,0)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P42">
        <f>VLOOKUP($A42,'Plan de acci�n consolidado 2025'!$A$3:$V$504,P$1,0)</f>
        <v>25</v>
      </c>
      <c r="Q42">
        <f>VLOOKUP($A42,'Plan de acci�n consolidado 2025'!$A$3:$V$504,Q$1,0)</f>
        <v>100</v>
      </c>
      <c r="R42" t="str">
        <f>VLOOKUP($A42,'Plan de acci�n consolidado 2025'!$A$3:$V$504,R$1,0)</f>
        <v>Porcentual</v>
      </c>
      <c r="S42" t="str">
        <f>VLOOKUP($A42,'Plan de acci�n consolidado 2025'!$A$3:$V$504,S$1,0)</f>
        <v>% de campañas de sensibilización ejecutadas / 100% de campañas  a ejecutar</v>
      </c>
      <c r="T42" s="176" t="str">
        <f>VLOOKUP($A42,'Plan de acci�n consolidado 2025'!$A$3:$V$504,T$1,0)</f>
        <v>2025-01-02</v>
      </c>
      <c r="U42" s="176" t="str">
        <f>VLOOKUP($A42,'Plan de acci�n consolidado 2025'!$A$3:$V$504,U$1,0)</f>
        <v>2025-12-22</v>
      </c>
      <c r="V42" t="str">
        <f>VLOOKUP($A42,'Plan de acci�n consolidado 2025'!$A$3:$V$504,V$1,0)</f>
        <v>142-GRUPO DE TRABAJO DE SERVICIOS ADMINISTRATIVOS Y RECURSOS FÍSICOS</v>
      </c>
      <c r="W42"/>
      <c r="X42"/>
    </row>
    <row r="43" spans="1:24" hidden="1" x14ac:dyDescent="0.25">
      <c r="A43" s="30" t="s">
        <v>600</v>
      </c>
      <c r="B43" t="str">
        <f>VLOOKUP($A43,'Plan de acci�n consolidado 2025'!$A$3:$V$504,B$1,0)</f>
        <v>142-GRUPO DE TRABAJO DE SERVICIOS ADMINISTRATIVOS Y RECURSOS FÍSICOS</v>
      </c>
      <c r="C43">
        <f>VLOOKUP($A43,'Plan de acci�n consolidado 2025'!$A$3:$V$504,C$1,0)</f>
        <v>0</v>
      </c>
      <c r="D43" t="str">
        <f>VLOOKUP($A43,'Plan de acci�n consolidado 2025'!$A$3:$V$504,D$1,0)</f>
        <v>Actividad propia</v>
      </c>
      <c r="E43" t="str">
        <f>VLOOKUP($A43,'Plan de acci�n consolidado 2025'!$A$3:$V$504,E$1,0)</f>
        <v>142.1.2</v>
      </c>
      <c r="F43" t="str">
        <f>VLOOKUP($A43,'Plan de acci�n consolidado 2025'!$A$3:$V$504,F$1,0)</f>
        <v>N/A</v>
      </c>
      <c r="G43" t="str">
        <f>VLOOKUP($A43,'Plan de acci�n consolidado 2025'!$A$3:$V$504,G$1,0)</f>
        <v>N/A</v>
      </c>
      <c r="H43" t="str">
        <f>VLOOKUP($A43,'Plan de acci�n consolidado 2025'!$A$3:$V$504,H$1,0)</f>
        <v>N/A</v>
      </c>
      <c r="I43" t="str">
        <f>VLOOKUP($A43,'Plan de acci�n consolidado 2025'!$A$3:$V$504,I$1,0)</f>
        <v>N/A</v>
      </c>
      <c r="J43" t="str">
        <f>VLOOKUP($A43,'Plan de acci�n consolidado 2025'!$A$3:$V$504,J$1,0)</f>
        <v>N/A</v>
      </c>
      <c r="K43" t="str">
        <f>VLOOKUP($A43,'Plan de acci�n consolidado 2025'!$A$3:$V$504,K$1,0)</f>
        <v>N/A</v>
      </c>
      <c r="L43" t="str">
        <f>VLOOKUP($A43,'Plan de acci�n consolidado 2025'!$A$3:$V$504,L$1,0)</f>
        <v>N/A</v>
      </c>
      <c r="M43" t="str">
        <f>VLOOKUP($A43,'Plan de acci�n consolidado 2025'!$A$3:$V$504,M$1,0)</f>
        <v>N/A</v>
      </c>
      <c r="N43" t="str">
        <f>VLOOKUP($A43,'Plan de acci�n consolidado 2025'!$A$3:$V$504,N$1,0)</f>
        <v>N/A</v>
      </c>
      <c r="O43" t="str">
        <f>VLOOKUP($A43,'Plan de acci�n consolidado 2025'!$A$3:$V$504,O$1,0)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P43">
        <f>VLOOKUP($A43,'Plan de acci�n consolidado 2025'!$A$3:$V$504,P$1,0)</f>
        <v>25</v>
      </c>
      <c r="Q43">
        <f>VLOOKUP($A43,'Plan de acci�n consolidado 2025'!$A$3:$V$504,Q$1,0)</f>
        <v>100</v>
      </c>
      <c r="R43" t="str">
        <f>VLOOKUP($A43,'Plan de acci�n consolidado 2025'!$A$3:$V$504,R$1,0)</f>
        <v>Porcentual</v>
      </c>
      <c r="S43" t="str">
        <f>VLOOKUP($A43,'Plan de acci�n consolidado 2025'!$A$3:$V$504,S$1,0)</f>
        <v>% de actividades para implementar las medidas ejecutadas / 100% de actividades para implementar las medidas  a ejecutar</v>
      </c>
      <c r="T43" s="176" t="str">
        <f>VLOOKUP($A43,'Plan de acci�n consolidado 2025'!$A$3:$V$504,T$1,0)</f>
        <v>2025-01-02</v>
      </c>
      <c r="U43" s="176" t="str">
        <f>VLOOKUP($A43,'Plan de acci�n consolidado 2025'!$A$3:$V$504,U$1,0)</f>
        <v>2025-12-22</v>
      </c>
      <c r="V43" t="str">
        <f>VLOOKUP($A43,'Plan de acci�n consolidado 2025'!$A$3:$V$504,V$1,0)</f>
        <v>142-GRUPO DE TRABAJO DE SERVICIOS ADMINISTRATIVOS Y RECURSOS FÍSICOS</v>
      </c>
      <c r="W43"/>
      <c r="X43"/>
    </row>
    <row r="44" spans="1:24" hidden="1" x14ac:dyDescent="0.25">
      <c r="A44" s="30" t="s">
        <v>602</v>
      </c>
      <c r="B44" t="str">
        <f>VLOOKUP($A44,'Plan de acci�n consolidado 2025'!$A$3:$V$504,B$1,0)</f>
        <v>142-GRUPO DE TRABAJO DE SERVICIOS ADMINISTRATIVOS Y RECURSOS FÍSICOS</v>
      </c>
      <c r="C44">
        <f>VLOOKUP($A44,'Plan de acci�n consolidado 2025'!$A$3:$V$504,C$1,0)</f>
        <v>0</v>
      </c>
      <c r="D44" t="str">
        <f>VLOOKUP($A44,'Plan de acci�n consolidado 2025'!$A$3:$V$504,D$1,0)</f>
        <v>Actividad propia</v>
      </c>
      <c r="E44" t="str">
        <f>VLOOKUP($A44,'Plan de acci�n consolidado 2025'!$A$3:$V$504,E$1,0)</f>
        <v>142.1.3</v>
      </c>
      <c r="F44" t="str">
        <f>VLOOKUP($A44,'Plan de acci�n consolidado 2025'!$A$3:$V$504,F$1,0)</f>
        <v>N/A</v>
      </c>
      <c r="G44" t="str">
        <f>VLOOKUP($A44,'Plan de acci�n consolidado 2025'!$A$3:$V$504,G$1,0)</f>
        <v>N/A</v>
      </c>
      <c r="H44" t="str">
        <f>VLOOKUP($A44,'Plan de acci�n consolidado 2025'!$A$3:$V$504,H$1,0)</f>
        <v>N/A</v>
      </c>
      <c r="I44" t="str">
        <f>VLOOKUP($A44,'Plan de acci�n consolidado 2025'!$A$3:$V$504,I$1,0)</f>
        <v>N/A</v>
      </c>
      <c r="J44" t="str">
        <f>VLOOKUP($A44,'Plan de acci�n consolidado 2025'!$A$3:$V$504,J$1,0)</f>
        <v>N/A</v>
      </c>
      <c r="K44" t="str">
        <f>VLOOKUP($A44,'Plan de acci�n consolidado 2025'!$A$3:$V$504,K$1,0)</f>
        <v>N/A</v>
      </c>
      <c r="L44" t="str">
        <f>VLOOKUP($A44,'Plan de acci�n consolidado 2025'!$A$3:$V$504,L$1,0)</f>
        <v>N/A</v>
      </c>
      <c r="M44" t="str">
        <f>VLOOKUP($A44,'Plan de acci�n consolidado 2025'!$A$3:$V$504,M$1,0)</f>
        <v>N/A</v>
      </c>
      <c r="N44" t="str">
        <f>VLOOKUP($A44,'Plan de acci�n consolidado 2025'!$A$3:$V$504,N$1,0)</f>
        <v>N/A</v>
      </c>
      <c r="O44" t="str">
        <f>VLOOKUP($A44,'Plan de acci�n consolidado 2025'!$A$3:$V$504,O$1,0)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P44">
        <f>VLOOKUP($A44,'Plan de acci�n consolidado 2025'!$A$3:$V$504,P$1,0)</f>
        <v>10</v>
      </c>
      <c r="Q44">
        <f>VLOOKUP($A44,'Plan de acci�n consolidado 2025'!$A$3:$V$504,Q$1,0)</f>
        <v>1</v>
      </c>
      <c r="R44" t="str">
        <f>VLOOKUP($A44,'Plan de acci�n consolidado 2025'!$A$3:$V$504,R$1,0)</f>
        <v>Númerica</v>
      </c>
      <c r="S44" t="str">
        <f>VLOOKUP($A44,'Plan de acci�n consolidado 2025'!$A$3:$V$504,S$1,0)</f>
        <v># de Infome elaborado / 1 Informe a elaborar</v>
      </c>
      <c r="T44" s="176" t="str">
        <f>VLOOKUP($A44,'Plan de acci�n consolidado 2025'!$A$3:$V$504,T$1,0)</f>
        <v>2025-03-01</v>
      </c>
      <c r="U44" s="176" t="str">
        <f>VLOOKUP($A44,'Plan de acci�n consolidado 2025'!$A$3:$V$504,U$1,0)</f>
        <v>2025-07-01</v>
      </c>
      <c r="V44" t="str">
        <f>VLOOKUP($A44,'Plan de acci�n consolidado 2025'!$A$3:$V$504,V$1,0)</f>
        <v>142-GRUPO DE TRABAJO DE SERVICIOS ADMINISTRATIVOS Y RECURSOS FÍSICOS</v>
      </c>
      <c r="W44"/>
      <c r="X44"/>
    </row>
    <row r="45" spans="1:24" hidden="1" x14ac:dyDescent="0.25">
      <c r="A45" s="30" t="s">
        <v>604</v>
      </c>
      <c r="B45" t="str">
        <f>VLOOKUP($A45,'Plan de acci�n consolidado 2025'!$A$3:$V$504,B$1,0)</f>
        <v>142-GRUPO DE TRABAJO DE SERVICIOS ADMINISTRATIVOS Y RECURSOS FÍSICOS</v>
      </c>
      <c r="C45">
        <f>VLOOKUP($A45,'Plan de acci�n consolidado 2025'!$A$3:$V$504,C$1,0)</f>
        <v>0</v>
      </c>
      <c r="D45" t="str">
        <f>VLOOKUP($A45,'Plan de acci�n consolidado 2025'!$A$3:$V$504,D$1,0)</f>
        <v>Actividad propia</v>
      </c>
      <c r="E45" t="str">
        <f>VLOOKUP($A45,'Plan de acci�n consolidado 2025'!$A$3:$V$504,E$1,0)</f>
        <v>142.1.4</v>
      </c>
      <c r="F45" t="str">
        <f>VLOOKUP($A45,'Plan de acci�n consolidado 2025'!$A$3:$V$504,F$1,0)</f>
        <v>N/A</v>
      </c>
      <c r="G45" t="str">
        <f>VLOOKUP($A45,'Plan de acci�n consolidado 2025'!$A$3:$V$504,G$1,0)</f>
        <v>N/A</v>
      </c>
      <c r="H45" t="str">
        <f>VLOOKUP($A45,'Plan de acci�n consolidado 2025'!$A$3:$V$504,H$1,0)</f>
        <v>N/A</v>
      </c>
      <c r="I45" t="str">
        <f>VLOOKUP($A45,'Plan de acci�n consolidado 2025'!$A$3:$V$504,I$1,0)</f>
        <v>N/A</v>
      </c>
      <c r="J45" t="str">
        <f>VLOOKUP($A45,'Plan de acci�n consolidado 2025'!$A$3:$V$504,J$1,0)</f>
        <v>N/A</v>
      </c>
      <c r="K45" t="str">
        <f>VLOOKUP($A45,'Plan de acci�n consolidado 2025'!$A$3:$V$504,K$1,0)</f>
        <v>N/A</v>
      </c>
      <c r="L45" t="str">
        <f>VLOOKUP($A45,'Plan de acci�n consolidado 2025'!$A$3:$V$504,L$1,0)</f>
        <v>N/A</v>
      </c>
      <c r="M45" t="str">
        <f>VLOOKUP($A45,'Plan de acci�n consolidado 2025'!$A$3:$V$504,M$1,0)</f>
        <v>N/A</v>
      </c>
      <c r="N45" t="str">
        <f>VLOOKUP($A45,'Plan de acci�n consolidado 2025'!$A$3:$V$504,N$1,0)</f>
        <v>N/A</v>
      </c>
      <c r="O45" t="str">
        <f>VLOOKUP($A45,'Plan de acci�n consolidado 2025'!$A$3:$V$504,O$1,0)</f>
        <v>Elaborar matriz que permita identificar los aspectos más significativos y ejecutar las alternativas que conlleven a reducir los impactos ambientales de la SIC. (Matriz de aspectos ambientales)</v>
      </c>
      <c r="P45">
        <f>VLOOKUP($A45,'Plan de acci�n consolidado 2025'!$A$3:$V$504,P$1,0)</f>
        <v>20</v>
      </c>
      <c r="Q45">
        <f>VLOOKUP($A45,'Plan de acci�n consolidado 2025'!$A$3:$V$504,Q$1,0)</f>
        <v>1</v>
      </c>
      <c r="R45" t="str">
        <f>VLOOKUP($A45,'Plan de acci�n consolidado 2025'!$A$3:$V$504,R$1,0)</f>
        <v>Númerica</v>
      </c>
      <c r="S45" t="str">
        <f>VLOOKUP($A45,'Plan de acci�n consolidado 2025'!$A$3:$V$504,S$1,0)</f>
        <v># de Matriz de aspectos ambientales elaborada / 1 Matriz de aspectos ambientales a elaborqar</v>
      </c>
      <c r="T45" s="176" t="str">
        <f>VLOOKUP($A45,'Plan de acci�n consolidado 2025'!$A$3:$V$504,T$1,0)</f>
        <v>2025-05-02</v>
      </c>
      <c r="U45" s="176" t="str">
        <f>VLOOKUP($A45,'Plan de acci�n consolidado 2025'!$A$3:$V$504,U$1,0)</f>
        <v>2025-06-27</v>
      </c>
      <c r="V45" t="str">
        <f>VLOOKUP($A45,'Plan de acci�n consolidado 2025'!$A$3:$V$504,V$1,0)</f>
        <v>142-GRUPO DE TRABAJO DE SERVICIOS ADMINISTRATIVOS Y RECURSOS FÍSICOS</v>
      </c>
      <c r="W45"/>
      <c r="X45"/>
    </row>
    <row r="46" spans="1:24" hidden="1" x14ac:dyDescent="0.25">
      <c r="A46" s="30" t="s">
        <v>606</v>
      </c>
      <c r="B46" t="str">
        <f>VLOOKUP($A46,'Plan de acci�n consolidado 2025'!$A$3:$V$504,B$1,0)</f>
        <v>142-GRUPO DE TRABAJO DE SERVICIOS ADMINISTRATIVOS Y RECURSOS FÍSICOS</v>
      </c>
      <c r="C46">
        <f>VLOOKUP($A46,'Plan de acci�n consolidado 2025'!$A$3:$V$504,C$1,0)</f>
        <v>0</v>
      </c>
      <c r="D46" t="str">
        <f>VLOOKUP($A46,'Plan de acci�n consolidado 2025'!$A$3:$V$504,D$1,0)</f>
        <v>Actividad propia</v>
      </c>
      <c r="E46" t="str">
        <f>VLOOKUP($A46,'Plan de acci�n consolidado 2025'!$A$3:$V$504,E$1,0)</f>
        <v>142.1.5</v>
      </c>
      <c r="F46" t="str">
        <f>VLOOKUP($A46,'Plan de acci�n consolidado 2025'!$A$3:$V$504,F$1,0)</f>
        <v>N/A</v>
      </c>
      <c r="G46" t="str">
        <f>VLOOKUP($A46,'Plan de acci�n consolidado 2025'!$A$3:$V$504,G$1,0)</f>
        <v>N/A</v>
      </c>
      <c r="H46" t="str">
        <f>VLOOKUP($A46,'Plan de acci�n consolidado 2025'!$A$3:$V$504,H$1,0)</f>
        <v>N/A</v>
      </c>
      <c r="I46" t="str">
        <f>VLOOKUP($A46,'Plan de acci�n consolidado 2025'!$A$3:$V$504,I$1,0)</f>
        <v>N/A</v>
      </c>
      <c r="J46" t="str">
        <f>VLOOKUP($A46,'Plan de acci�n consolidado 2025'!$A$3:$V$504,J$1,0)</f>
        <v>N/A</v>
      </c>
      <c r="K46" t="str">
        <f>VLOOKUP($A46,'Plan de acci�n consolidado 2025'!$A$3:$V$504,K$1,0)</f>
        <v>N/A</v>
      </c>
      <c r="L46" t="str">
        <f>VLOOKUP($A46,'Plan de acci�n consolidado 2025'!$A$3:$V$504,L$1,0)</f>
        <v>N/A</v>
      </c>
      <c r="M46" t="str">
        <f>VLOOKUP($A46,'Plan de acci�n consolidado 2025'!$A$3:$V$504,M$1,0)</f>
        <v>N/A</v>
      </c>
      <c r="N46" t="str">
        <f>VLOOKUP($A46,'Plan de acci�n consolidado 2025'!$A$3:$V$504,N$1,0)</f>
        <v>N/A</v>
      </c>
      <c r="O46" t="str">
        <f>VLOOKUP($A46,'Plan de acci�n consolidado 2025'!$A$3:$V$504,O$1,0)</f>
        <v>Certificar el cumplimiento de la ISO 14001  (Certificación de 1ra recertificación ISO 14001:2015) Reporte y/o informe final de auditoría de 1ra recertificación ISO 14001:2015)</v>
      </c>
      <c r="P46">
        <f>VLOOKUP($A46,'Plan de acci�n consolidado 2025'!$A$3:$V$504,P$1,0)</f>
        <v>20</v>
      </c>
      <c r="Q46">
        <f>VLOOKUP($A46,'Plan de acci�n consolidado 2025'!$A$3:$V$504,Q$1,0)</f>
        <v>1</v>
      </c>
      <c r="R46" t="str">
        <f>VLOOKUP($A46,'Plan de acci�n consolidado 2025'!$A$3:$V$504,R$1,0)</f>
        <v>Númerica</v>
      </c>
      <c r="S46" t="str">
        <f>VLOOKUP($A46,'Plan de acci�n consolidado 2025'!$A$3:$V$504,S$1,0)</f>
        <v># de recertificaciones y seguimientos a la norma ISO 14001-2015 realizada / 1 recertificaciones y seguimientos a la norma ISO 14001-2015  a realizar</v>
      </c>
      <c r="T46" s="176" t="str">
        <f>VLOOKUP($A46,'Plan de acci�n consolidado 2025'!$A$3:$V$504,T$1,0)</f>
        <v>2025-10-01</v>
      </c>
      <c r="U46" s="176" t="str">
        <f>VLOOKUP($A46,'Plan de acci�n consolidado 2025'!$A$3:$V$504,U$1,0)</f>
        <v>2025-12-22</v>
      </c>
      <c r="V46" t="str">
        <f>VLOOKUP($A46,'Plan de acci�n consolidado 2025'!$A$3:$V$504,V$1,0)</f>
        <v>142-GRUPO DE TRABAJO DE SERVICIOS ADMINISTRATIVOS Y RECURSOS FÍSICOS</v>
      </c>
      <c r="W46"/>
      <c r="X46"/>
    </row>
    <row r="47" spans="1:24" hidden="1" x14ac:dyDescent="0.25">
      <c r="A47" s="30" t="s">
        <v>609</v>
      </c>
      <c r="B47" t="str">
        <f>VLOOKUP($A47,'Plan de acci�n consolidado 2025'!$A$3:$V$504,B$1,0)</f>
        <v>73-GRUPO DE TRABAJO DE COMUNICACION</v>
      </c>
      <c r="C47">
        <f>VLOOKUP($A47,'Plan de acci�n consolidado 2025'!$A$3:$V$504,C$1,0)</f>
        <v>0</v>
      </c>
      <c r="D47" t="str">
        <f>VLOOKUP($A47,'Plan de acci�n consolidado 2025'!$A$3:$V$504,D$1,0)</f>
        <v>Producto</v>
      </c>
      <c r="E47" t="str">
        <f>VLOOKUP($A47,'Plan de acci�n consolidado 2025'!$A$3:$V$504,E$1,0)</f>
        <v>73.1</v>
      </c>
      <c r="F47" t="str">
        <f>VLOOKUP($A47,'Plan de acci�n consolidado 2025'!$A$3:$V$504,F$1,0)</f>
        <v>Operativo</v>
      </c>
      <c r="G47" t="str">
        <f>VLOOKUP($A47,'Plan de acci�n consolidado 2025'!$A$3:$V$504,G$1,0)</f>
        <v xml:space="preserve">Fortalecer la gestión de la información, el conocimiento y la innovación para optimizar la capacidad institucional 
</v>
      </c>
      <c r="H47" t="str">
        <f>VLOOKUP($A47,'Plan de acci�n consolidado 2025'!$A$3:$V$504,H$1,0)</f>
        <v xml:space="preserve">Cumplimiento de productos del PAI asociados a Fortalecer la gestión de la información, el conocimiento y la innovación para optimizar la capacidad institucional 
</v>
      </c>
      <c r="I47" t="str">
        <f>VLOOKUP($A47,'Plan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 t="str">
        <f>VLOOKUP($A47,'Plan de acci�n consolidado 2025'!$A$3:$V$504,J$1,0)</f>
        <v xml:space="preserve">PND - 5-31-5-b- Convergencia regional - Entidades públicas territoriales y nacionales fortalecidas </v>
      </c>
      <c r="K47" t="str">
        <f>VLOOKUP($A47,'Plan de acci�n consolidado 2025'!$A$3:$V$504,K$1,0)</f>
        <v>No</v>
      </c>
      <c r="L47" t="str">
        <f>VLOOKUP($A47,'Plan de acci�n consolidado 2025'!$A$3:$V$504,L$1,0)</f>
        <v>C-3599-0200-0005-53105b</v>
      </c>
      <c r="M47" t="str">
        <f>VLOOKUP($A47,'Plan de acci�n consolidado 2025'!$A$3:$V$504,M$1,0)</f>
        <v>Política Transparencia, acceso a la información pública y lucha contra la corrupción _DIMENSIÓN Gestión con Valores para Resultados</v>
      </c>
      <c r="N47" t="str">
        <f>VLOOKUP($A47,'Plan de acci�n consolidado 2025'!$A$3:$V$504,N$1,0)</f>
        <v>PEI_25;
PES_20230249</v>
      </c>
      <c r="O47" t="str">
        <f>VLOOKUP($A47,'Plan de acci�n consolidado 2025'!$A$3:$V$504,O$1,0)</f>
        <v>SIC alineada a la directriz de manejo de imágen y plan de medios de la Presidencia de la República, realizada. (Informe de contenidos producidos)</v>
      </c>
      <c r="P47">
        <f>VLOOKUP($A47,'Plan de acci�n consolidado 2025'!$A$3:$V$504,P$1,0)</f>
        <v>30</v>
      </c>
      <c r="Q47">
        <f>VLOOKUP($A47,'Plan de acci�n consolidado 2025'!$A$3:$V$504,Q$1,0)</f>
        <v>100</v>
      </c>
      <c r="R47" t="str">
        <f>VLOOKUP($A47,'Plan de acci�n consolidado 2025'!$A$3:$V$504,R$1,0)</f>
        <v>Porcentual</v>
      </c>
      <c r="S47" t="str">
        <f>VLOOKUP($A47,'Plan de acci�n consolidado 2025'!$A$3:$V$504,S$1,0)</f>
        <v>% de manejo de imagen y  plan de medios de la presidencia de la republica realizada / 100% de manejo de imagen y  plan de medios de la presidencia de la republica a realizar</v>
      </c>
      <c r="T47" s="176" t="str">
        <f>VLOOKUP($A47,'Plan de acci�n consolidado 2025'!$A$3:$V$504,T$1,0)</f>
        <v>2025-02-03</v>
      </c>
      <c r="U47" s="176" t="str">
        <f>VLOOKUP($A47,'Plan de acci�n consolidado 2025'!$A$3:$V$504,U$1,0)</f>
        <v>2025-12-31</v>
      </c>
      <c r="V47" t="str">
        <f>VLOOKUP($A47,'Plan de acci�n consolidado 2025'!$A$3:$V$504,V$1,0)</f>
        <v>73-GRUPO DE TRABAJO DE COMUNICACION</v>
      </c>
      <c r="W47"/>
      <c r="X47"/>
    </row>
    <row r="48" spans="1:24" hidden="1" x14ac:dyDescent="0.25">
      <c r="A48" s="30" t="s">
        <v>612</v>
      </c>
      <c r="B48" t="str">
        <f>VLOOKUP($A48,'Plan de acci�n consolidado 2025'!$A$3:$V$504,B$1,0)</f>
        <v>73-GRUPO DE TRABAJO DE COMUNICACION</v>
      </c>
      <c r="C48">
        <f>VLOOKUP($A48,'Plan de acci�n consolidado 2025'!$A$3:$V$504,C$1,0)</f>
        <v>0</v>
      </c>
      <c r="D48" t="str">
        <f>VLOOKUP($A48,'Plan de acci�n consolidado 2025'!$A$3:$V$504,D$1,0)</f>
        <v>Actividad propia</v>
      </c>
      <c r="E48" t="str">
        <f>VLOOKUP($A48,'Plan de acci�n consolidado 2025'!$A$3:$V$504,E$1,0)</f>
        <v>73.1.1</v>
      </c>
      <c r="F48" t="str">
        <f>VLOOKUP($A48,'Plan de acci�n consolidado 2025'!$A$3:$V$504,F$1,0)</f>
        <v>N/A</v>
      </c>
      <c r="G48" t="str">
        <f>VLOOKUP($A48,'Plan de acci�n consolidado 2025'!$A$3:$V$504,G$1,0)</f>
        <v>N/A</v>
      </c>
      <c r="H48" t="str">
        <f>VLOOKUP($A48,'Plan de acci�n consolidado 2025'!$A$3:$V$504,H$1,0)</f>
        <v>N/A</v>
      </c>
      <c r="I48" t="str">
        <f>VLOOKUP($A48,'Plan de acci�n consolidado 2025'!$A$3:$V$504,I$1,0)</f>
        <v>N/A</v>
      </c>
      <c r="J48" t="str">
        <f>VLOOKUP($A48,'Plan de acci�n consolidado 2025'!$A$3:$V$504,J$1,0)</f>
        <v>N/A</v>
      </c>
      <c r="K48" t="str">
        <f>VLOOKUP($A48,'Plan de acci�n consolidado 2025'!$A$3:$V$504,K$1,0)</f>
        <v>N/A</v>
      </c>
      <c r="L48" t="str">
        <f>VLOOKUP($A48,'Plan de acci�n consolidado 2025'!$A$3:$V$504,L$1,0)</f>
        <v>N/A</v>
      </c>
      <c r="M48" t="str">
        <f>VLOOKUP($A48,'Plan de acci�n consolidado 2025'!$A$3:$V$504,M$1,0)</f>
        <v>N/A</v>
      </c>
      <c r="N48" t="str">
        <f>VLOOKUP($A48,'Plan de acci�n consolidado 2025'!$A$3:$V$504,N$1,0)</f>
        <v>N/A</v>
      </c>
      <c r="O48" t="str">
        <f>VLOOKUP($A48,'Plan de acci�n consolidado 2025'!$A$3:$V$504,O$1,0)</f>
        <v>Producir los boletines, foto noticias, videos y/o ruedas de prensa de conformidad con la directriz de Presidencia sobre el manejo de imágen (Documento con evidencias)</v>
      </c>
      <c r="P48">
        <f>VLOOKUP($A48,'Plan de acci�n consolidado 2025'!$A$3:$V$504,P$1,0)</f>
        <v>80</v>
      </c>
      <c r="Q48">
        <f>VLOOKUP($A48,'Plan de acci�n consolidado 2025'!$A$3:$V$504,Q$1,0)</f>
        <v>100</v>
      </c>
      <c r="R48" t="str">
        <f>VLOOKUP($A48,'Plan de acci�n consolidado 2025'!$A$3:$V$504,R$1,0)</f>
        <v>Porcentual</v>
      </c>
      <c r="S48" t="str">
        <f>VLOOKUP($A48,'Plan de acci�n consolidado 2025'!$A$3:$V$504,S$1,0)</f>
        <v>% de boletines, foto noticias, videos y ruedas de prensa  de conformidad con la directriz de presidencia producidos / 100% de boletines, foto noticias, videos y ruedas de prensa a producir</v>
      </c>
      <c r="T48" s="176" t="str">
        <f>VLOOKUP($A48,'Plan de acci�n consolidado 2025'!$A$3:$V$504,T$1,0)</f>
        <v>2025-02-03</v>
      </c>
      <c r="U48" s="176" t="str">
        <f>VLOOKUP($A48,'Plan de acci�n consolidado 2025'!$A$3:$V$504,U$1,0)</f>
        <v>2025-12-31</v>
      </c>
      <c r="V48" t="str">
        <f>VLOOKUP($A48,'Plan de acci�n consolidado 2025'!$A$3:$V$504,V$1,0)</f>
        <v>73-GRUPO DE TRABAJO DE COMUNICACION</v>
      </c>
      <c r="W48"/>
      <c r="X48"/>
    </row>
    <row r="49" spans="1:24" hidden="1" x14ac:dyDescent="0.25">
      <c r="A49" s="30" t="s">
        <v>614</v>
      </c>
      <c r="B49" t="str">
        <f>VLOOKUP($A49,'Plan de acci�n consolidado 2025'!$A$3:$V$504,B$1,0)</f>
        <v>73-GRUPO DE TRABAJO DE COMUNICACION</v>
      </c>
      <c r="C49">
        <f>VLOOKUP($A49,'Plan de acci�n consolidado 2025'!$A$3:$V$504,C$1,0)</f>
        <v>0</v>
      </c>
      <c r="D49" t="str">
        <f>VLOOKUP($A49,'Plan de acci�n consolidado 2025'!$A$3:$V$504,D$1,0)</f>
        <v>Actividad propia</v>
      </c>
      <c r="E49" t="str">
        <f>VLOOKUP($A49,'Plan de acci�n consolidado 2025'!$A$3:$V$504,E$1,0)</f>
        <v>73.1.2</v>
      </c>
      <c r="F49" t="str">
        <f>VLOOKUP($A49,'Plan de acci�n consolidado 2025'!$A$3:$V$504,F$1,0)</f>
        <v>N/A</v>
      </c>
      <c r="G49" t="str">
        <f>VLOOKUP($A49,'Plan de acci�n consolidado 2025'!$A$3:$V$504,G$1,0)</f>
        <v>N/A</v>
      </c>
      <c r="H49" t="str">
        <f>VLOOKUP($A49,'Plan de acci�n consolidado 2025'!$A$3:$V$504,H$1,0)</f>
        <v>N/A</v>
      </c>
      <c r="I49" t="str">
        <f>VLOOKUP($A49,'Plan de acci�n consolidado 2025'!$A$3:$V$504,I$1,0)</f>
        <v>N/A</v>
      </c>
      <c r="J49" t="str">
        <f>VLOOKUP($A49,'Plan de acci�n consolidado 2025'!$A$3:$V$504,J$1,0)</f>
        <v>N/A</v>
      </c>
      <c r="K49" t="str">
        <f>VLOOKUP($A49,'Plan de acci�n consolidado 2025'!$A$3:$V$504,K$1,0)</f>
        <v>N/A</v>
      </c>
      <c r="L49" t="str">
        <f>VLOOKUP($A49,'Plan de acci�n consolidado 2025'!$A$3:$V$504,L$1,0)</f>
        <v>N/A</v>
      </c>
      <c r="M49" t="str">
        <f>VLOOKUP($A49,'Plan de acci�n consolidado 2025'!$A$3:$V$504,M$1,0)</f>
        <v>N/A</v>
      </c>
      <c r="N49" t="str">
        <f>VLOOKUP($A49,'Plan de acci�n consolidado 2025'!$A$3:$V$504,N$1,0)</f>
        <v>N/A</v>
      </c>
      <c r="O49" t="str">
        <f>VLOOKUP($A49,'Plan de acci�n consolidado 2025'!$A$3:$V$504,O$1,0)</f>
        <v>Consolidar el informe final de los contenidos producidos por la SIC respecto a la directriz de manejo de imagen del gobierno nacional. (Informe consoldiado de los contenidos producidos)</v>
      </c>
      <c r="P49">
        <f>VLOOKUP($A49,'Plan de acci�n consolidado 2025'!$A$3:$V$504,P$1,0)</f>
        <v>20</v>
      </c>
      <c r="Q49">
        <f>VLOOKUP($A49,'Plan de acci�n consolidado 2025'!$A$3:$V$504,Q$1,0)</f>
        <v>100</v>
      </c>
      <c r="R49" t="str">
        <f>VLOOKUP($A49,'Plan de acci�n consolidado 2025'!$A$3:$V$504,R$1,0)</f>
        <v>Porcentual</v>
      </c>
      <c r="S49" t="str">
        <f>VLOOKUP($A49,'Plan de acci�n consolidado 2025'!$A$3:$V$504,S$1,0)</f>
        <v>% de informes finales de los contenidos producidos elaborados / 100% de informes finales de los contenidos producidos a elaborar</v>
      </c>
      <c r="T49" s="176" t="str">
        <f>VLOOKUP($A49,'Plan de acci�n consolidado 2025'!$A$3:$V$504,T$1,0)</f>
        <v>2025-12-02</v>
      </c>
      <c r="U49" s="176" t="str">
        <f>VLOOKUP($A49,'Plan de acci�n consolidado 2025'!$A$3:$V$504,U$1,0)</f>
        <v>2025-12-31</v>
      </c>
      <c r="V49" t="str">
        <f>VLOOKUP($A49,'Plan de acci�n consolidado 2025'!$A$3:$V$504,V$1,0)</f>
        <v>73-GRUPO DE TRABAJO DE COMUNICACION</v>
      </c>
      <c r="W49"/>
      <c r="X49"/>
    </row>
    <row r="50" spans="1:24" hidden="1" x14ac:dyDescent="0.25">
      <c r="A50" s="30" t="s">
        <v>616</v>
      </c>
      <c r="B50" t="str">
        <f>VLOOKUP($A50,'Plan de acci�n consolidado 2025'!$A$3:$V$504,B$1,0)</f>
        <v>73-GRUPO DE TRABAJO DE COMUNICACION</v>
      </c>
      <c r="C50">
        <f>VLOOKUP($A50,'Plan de acci�n consolidado 2025'!$A$3:$V$504,C$1,0)</f>
        <v>0</v>
      </c>
      <c r="D50" t="str">
        <f>VLOOKUP($A50,'Plan de acci�n consolidado 2025'!$A$3:$V$504,D$1,0)</f>
        <v>Producto</v>
      </c>
      <c r="E50" t="str">
        <f>VLOOKUP($A50,'Plan de acci�n consolidado 2025'!$A$3:$V$504,E$1,0)</f>
        <v>73.2</v>
      </c>
      <c r="F50" t="str">
        <f>VLOOKUP($A50,'Plan de acci�n consolidado 2025'!$A$3:$V$504,F$1,0)</f>
        <v>Operativo</v>
      </c>
      <c r="G50" t="str">
        <f>VLOOKUP($A50,'Plan de acci�n consolidado 2025'!$A$3:$V$504,G$1,0)</f>
        <v xml:space="preserve">Fortalecer la gestión de la información, el conocimiento y la innovación para optimizar la capacidad institucional 
</v>
      </c>
      <c r="H50" t="str">
        <f>VLOOKUP($A50,'Plan de acci�n consolidado 2025'!$A$3:$V$504,H$1,0)</f>
        <v xml:space="preserve">Cumplimiento de productos del PAI asociados a Fortalecer la gestión de la información, el conocimiento y la innovación para optimizar la capacidad institucional 
</v>
      </c>
      <c r="I50" t="str">
        <f>VLOOKUP($A50,'Plan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50" t="str">
        <f>VLOOKUP($A50,'Plan de acci�n consolidado 2025'!$A$3:$V$504,J$1,0)</f>
        <v xml:space="preserve">PND - 5-31-5-b- Convergencia regional - Entidades públicas territoriales y nacionales fortalecidas </v>
      </c>
      <c r="K50" t="str">
        <f>VLOOKUP($A50,'Plan de acci�n consolidado 2025'!$A$3:$V$504,K$1,0)</f>
        <v>No</v>
      </c>
      <c r="L50" t="str">
        <f>VLOOKUP($A50,'Plan de acci�n consolidado 2025'!$A$3:$V$504,L$1,0)</f>
        <v>C-3599-0200-0005-53105b</v>
      </c>
      <c r="M50" t="str">
        <f>VLOOKUP($A50,'Plan de acci�n consolidado 2025'!$A$3:$V$504,M$1,0)</f>
        <v>Política Transparencia, acceso a la información pública y lucha contra la corrupción _DIMENSIÓN Gestión con Valores para Resultados</v>
      </c>
      <c r="N50" t="str">
        <f>VLOOKUP($A50,'Plan de acci�n consolidado 2025'!$A$3:$V$504,N$1,0)</f>
        <v>N/A</v>
      </c>
      <c r="O50" t="str">
        <f>VLOOKUP($A50,'Plan de acci�n consolidado 2025'!$A$3:$V$504,O$1,0)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P50">
        <f>VLOOKUP($A50,'Plan de acci�n consolidado 2025'!$A$3:$V$504,P$1,0)</f>
        <v>20</v>
      </c>
      <c r="Q50">
        <f>VLOOKUP($A50,'Plan de acci�n consolidado 2025'!$A$3:$V$504,Q$1,0)</f>
        <v>100</v>
      </c>
      <c r="R50" t="str">
        <f>VLOOKUP($A50,'Plan de acci�n consolidado 2025'!$A$3:$V$504,R$1,0)</f>
        <v>Porcentual</v>
      </c>
      <c r="S50" t="str">
        <f>VLOOKUP($A50,'Plan de acci�n consolidado 2025'!$A$3:$V$504,S$1,0)</f>
        <v>% de avance logrado plan de trabajo / 100% de avance propuesto plan de trabajo</v>
      </c>
      <c r="T50" s="176" t="str">
        <f>VLOOKUP($A50,'Plan de acci�n consolidado 2025'!$A$3:$V$504,T$1,0)</f>
        <v>2025-02-03</v>
      </c>
      <c r="U50" s="176" t="str">
        <f>VLOOKUP($A50,'Plan de acci�n consolidado 2025'!$A$3:$V$504,U$1,0)</f>
        <v>2025-12-12</v>
      </c>
      <c r="V50" t="str">
        <f>VLOOKUP($A50,'Plan de acci�n consolidado 2025'!$A$3:$V$504,V$1,0)</f>
        <v>73-GRUPO DE TRABAJO DE COMUNICACION</v>
      </c>
      <c r="W50"/>
      <c r="X50"/>
    </row>
    <row r="51" spans="1:24" hidden="1" x14ac:dyDescent="0.25">
      <c r="A51" s="30" t="s">
        <v>618</v>
      </c>
      <c r="B51" t="str">
        <f>VLOOKUP($A51,'Plan de acci�n consolidado 2025'!$A$3:$V$504,B$1,0)</f>
        <v>73-GRUPO DE TRABAJO DE COMUNICACION</v>
      </c>
      <c r="C51">
        <f>VLOOKUP($A51,'Plan de acci�n consolidado 2025'!$A$3:$V$504,C$1,0)</f>
        <v>0</v>
      </c>
      <c r="D51" t="str">
        <f>VLOOKUP($A51,'Plan de acci�n consolidado 2025'!$A$3:$V$504,D$1,0)</f>
        <v>Actividad propia</v>
      </c>
      <c r="E51" t="str">
        <f>VLOOKUP($A51,'Plan de acci�n consolidado 2025'!$A$3:$V$504,E$1,0)</f>
        <v>73.2.1</v>
      </c>
      <c r="F51" t="str">
        <f>VLOOKUP($A51,'Plan de acci�n consolidado 2025'!$A$3:$V$504,F$1,0)</f>
        <v>N/A</v>
      </c>
      <c r="G51" t="str">
        <f>VLOOKUP($A51,'Plan de acci�n consolidado 2025'!$A$3:$V$504,G$1,0)</f>
        <v>N/A</v>
      </c>
      <c r="H51" t="str">
        <f>VLOOKUP($A51,'Plan de acci�n consolidado 2025'!$A$3:$V$504,H$1,0)</f>
        <v>N/A</v>
      </c>
      <c r="I51" t="str">
        <f>VLOOKUP($A51,'Plan de acci�n consolidado 2025'!$A$3:$V$504,I$1,0)</f>
        <v>N/A</v>
      </c>
      <c r="J51" t="str">
        <f>VLOOKUP($A51,'Plan de acci�n consolidado 2025'!$A$3:$V$504,J$1,0)</f>
        <v>N/A</v>
      </c>
      <c r="K51" t="str">
        <f>VLOOKUP($A51,'Plan de acci�n consolidado 2025'!$A$3:$V$504,K$1,0)</f>
        <v>N/A</v>
      </c>
      <c r="L51" t="str">
        <f>VLOOKUP($A51,'Plan de acci�n consolidado 2025'!$A$3:$V$504,L$1,0)</f>
        <v>N/A</v>
      </c>
      <c r="M51" t="str">
        <f>VLOOKUP($A51,'Plan de acci�n consolidado 2025'!$A$3:$V$504,M$1,0)</f>
        <v>N/A</v>
      </c>
      <c r="N51" t="str">
        <f>VLOOKUP($A51,'Plan de acci�n consolidado 2025'!$A$3:$V$504,N$1,0)</f>
        <v>N/A</v>
      </c>
      <c r="O51" t="str">
        <f>VLOOKUP($A51,'Plan de acci�n consolidado 2025'!$A$3:$V$504,O$1,0)</f>
        <v>Realizar un diagnóstico de las necesidades para la comunicaciones internas (Documento de diagnóstico)</v>
      </c>
      <c r="P51">
        <f>VLOOKUP($A51,'Plan de acci�n consolidado 2025'!$A$3:$V$504,P$1,0)</f>
        <v>20</v>
      </c>
      <c r="Q51">
        <f>VLOOKUP($A51,'Plan de acci�n consolidado 2025'!$A$3:$V$504,Q$1,0)</f>
        <v>1</v>
      </c>
      <c r="R51" t="str">
        <f>VLOOKUP($A51,'Plan de acci�n consolidado 2025'!$A$3:$V$504,R$1,0)</f>
        <v>Númerica</v>
      </c>
      <c r="S51" t="str">
        <f>VLOOKUP($A51,'Plan de acci�n consolidado 2025'!$A$3:$V$504,S$1,0)</f>
        <v># de diagnósticos de necesidades de comunicación interna realizados / 1 diagnósticos de necesidades de comunicación interna a realizar</v>
      </c>
      <c r="T51" s="176" t="str">
        <f>VLOOKUP($A51,'Plan de acci�n consolidado 2025'!$A$3:$V$504,T$1,0)</f>
        <v>2025-02-03</v>
      </c>
      <c r="U51" s="176" t="str">
        <f>VLOOKUP($A51,'Plan de acci�n consolidado 2025'!$A$3:$V$504,U$1,0)</f>
        <v>2025-03-28</v>
      </c>
      <c r="V51" t="str">
        <f>VLOOKUP($A51,'Plan de acci�n consolidado 2025'!$A$3:$V$504,V$1,0)</f>
        <v>73-GRUPO DE TRABAJO DE COMUNICACION</v>
      </c>
      <c r="W51"/>
      <c r="X51"/>
    </row>
    <row r="52" spans="1:24" hidden="1" x14ac:dyDescent="0.25">
      <c r="A52" s="30" t="s">
        <v>620</v>
      </c>
      <c r="B52" t="str">
        <f>VLOOKUP($A52,'Plan de acci�n consolidado 2025'!$A$3:$V$504,B$1,0)</f>
        <v>73-GRUPO DE TRABAJO DE COMUNICACION</v>
      </c>
      <c r="C52">
        <f>VLOOKUP($A52,'Plan de acci�n consolidado 2025'!$A$3:$V$504,C$1,0)</f>
        <v>0</v>
      </c>
      <c r="D52" t="str">
        <f>VLOOKUP($A52,'Plan de acci�n consolidado 2025'!$A$3:$V$504,D$1,0)</f>
        <v>Actividad propia</v>
      </c>
      <c r="E52" t="str">
        <f>VLOOKUP($A52,'Plan de acci�n consolidado 2025'!$A$3:$V$504,E$1,0)</f>
        <v>73.2.2</v>
      </c>
      <c r="F52" t="str">
        <f>VLOOKUP($A52,'Plan de acci�n consolidado 2025'!$A$3:$V$504,F$1,0)</f>
        <v>N/A</v>
      </c>
      <c r="G52" t="str">
        <f>VLOOKUP($A52,'Plan de acci�n consolidado 2025'!$A$3:$V$504,G$1,0)</f>
        <v>N/A</v>
      </c>
      <c r="H52" t="str">
        <f>VLOOKUP($A52,'Plan de acci�n consolidado 2025'!$A$3:$V$504,H$1,0)</f>
        <v>N/A</v>
      </c>
      <c r="I52" t="str">
        <f>VLOOKUP($A52,'Plan de acci�n consolidado 2025'!$A$3:$V$504,I$1,0)</f>
        <v>N/A</v>
      </c>
      <c r="J52" t="str">
        <f>VLOOKUP($A52,'Plan de acci�n consolidado 2025'!$A$3:$V$504,J$1,0)</f>
        <v>N/A</v>
      </c>
      <c r="K52" t="str">
        <f>VLOOKUP($A52,'Plan de acci�n consolidado 2025'!$A$3:$V$504,K$1,0)</f>
        <v>N/A</v>
      </c>
      <c r="L52" t="str">
        <f>VLOOKUP($A52,'Plan de acci�n consolidado 2025'!$A$3:$V$504,L$1,0)</f>
        <v>N/A</v>
      </c>
      <c r="M52" t="str">
        <f>VLOOKUP($A52,'Plan de acci�n consolidado 2025'!$A$3:$V$504,M$1,0)</f>
        <v>N/A</v>
      </c>
      <c r="N52" t="str">
        <f>VLOOKUP($A52,'Plan de acci�n consolidado 2025'!$A$3:$V$504,N$1,0)</f>
        <v>N/A</v>
      </c>
      <c r="O52" t="str">
        <f>VLOOKUP($A52,'Plan de acci�n consolidado 2025'!$A$3:$V$504,O$1,0)</f>
        <v>Elaborar la estrategia de comunicaciones internas que incluya el plan de trabajo para su realización (Documento de estrategia que incluya plan de trabajo)</v>
      </c>
      <c r="P52">
        <f>VLOOKUP($A52,'Plan de acci�n consolidado 2025'!$A$3:$V$504,P$1,0)</f>
        <v>30</v>
      </c>
      <c r="Q52">
        <f>VLOOKUP($A52,'Plan de acci�n consolidado 2025'!$A$3:$V$504,Q$1,0)</f>
        <v>100</v>
      </c>
      <c r="R52" t="str">
        <f>VLOOKUP($A52,'Plan de acci�n consolidado 2025'!$A$3:$V$504,R$1,0)</f>
        <v>Porcentual</v>
      </c>
      <c r="S52" t="str">
        <f>VLOOKUP($A52,'Plan de acci�n consolidado 2025'!$A$3:$V$504,S$1,0)</f>
        <v>% de estrategias de comunicaciones internas y planes de trabajo elaborados / 100% de estrategias de comunicaciones internas y planes de trabajo a elaborar</v>
      </c>
      <c r="T52" s="176" t="str">
        <f>VLOOKUP($A52,'Plan de acci�n consolidado 2025'!$A$3:$V$504,T$1,0)</f>
        <v>2025-04-01</v>
      </c>
      <c r="U52" s="176" t="str">
        <f>VLOOKUP($A52,'Plan de acci�n consolidado 2025'!$A$3:$V$504,U$1,0)</f>
        <v>2025-04-30</v>
      </c>
      <c r="V52" t="str">
        <f>VLOOKUP($A52,'Plan de acci�n consolidado 2025'!$A$3:$V$504,V$1,0)</f>
        <v>73-GRUPO DE TRABAJO DE COMUNICACION</v>
      </c>
      <c r="W52"/>
      <c r="X52"/>
    </row>
    <row r="53" spans="1:24" hidden="1" x14ac:dyDescent="0.25">
      <c r="A53" s="30" t="s">
        <v>622</v>
      </c>
      <c r="B53" t="str">
        <f>VLOOKUP($A53,'Plan de acci�n consolidado 2025'!$A$3:$V$504,B$1,0)</f>
        <v>73-GRUPO DE TRABAJO DE COMUNICACION</v>
      </c>
      <c r="C53">
        <f>VLOOKUP($A53,'Plan de acci�n consolidado 2025'!$A$3:$V$504,C$1,0)</f>
        <v>0</v>
      </c>
      <c r="D53" t="str">
        <f>VLOOKUP($A53,'Plan de acci�n consolidado 2025'!$A$3:$V$504,D$1,0)</f>
        <v>Actividad propia</v>
      </c>
      <c r="E53" t="str">
        <f>VLOOKUP($A53,'Plan de acci�n consolidado 2025'!$A$3:$V$504,E$1,0)</f>
        <v>73.2.3</v>
      </c>
      <c r="F53" t="str">
        <f>VLOOKUP($A53,'Plan de acci�n consolidado 2025'!$A$3:$V$504,F$1,0)</f>
        <v>N/A</v>
      </c>
      <c r="G53" t="str">
        <f>VLOOKUP($A53,'Plan de acci�n consolidado 2025'!$A$3:$V$504,G$1,0)</f>
        <v>N/A</v>
      </c>
      <c r="H53" t="str">
        <f>VLOOKUP($A53,'Plan de acci�n consolidado 2025'!$A$3:$V$504,H$1,0)</f>
        <v>N/A</v>
      </c>
      <c r="I53" t="str">
        <f>VLOOKUP($A53,'Plan de acci�n consolidado 2025'!$A$3:$V$504,I$1,0)</f>
        <v>N/A</v>
      </c>
      <c r="J53" t="str">
        <f>VLOOKUP($A53,'Plan de acci�n consolidado 2025'!$A$3:$V$504,J$1,0)</f>
        <v>N/A</v>
      </c>
      <c r="K53" t="str">
        <f>VLOOKUP($A53,'Plan de acci�n consolidado 2025'!$A$3:$V$504,K$1,0)</f>
        <v>N/A</v>
      </c>
      <c r="L53" t="str">
        <f>VLOOKUP($A53,'Plan de acci�n consolidado 2025'!$A$3:$V$504,L$1,0)</f>
        <v>N/A</v>
      </c>
      <c r="M53" t="str">
        <f>VLOOKUP($A53,'Plan de acci�n consolidado 2025'!$A$3:$V$504,M$1,0)</f>
        <v>N/A</v>
      </c>
      <c r="N53" t="str">
        <f>VLOOKUP($A53,'Plan de acci�n consolidado 2025'!$A$3:$V$504,N$1,0)</f>
        <v>N/A</v>
      </c>
      <c r="O53" t="str">
        <f>VLOOKUP($A53,'Plan de acci�n consolidado 2025'!$A$3:$V$504,O$1,0)</f>
        <v>Ejecutar el Plan de trabajo de la estrategia de comunicaciones internas (Documento de seguimiento trimestral)</v>
      </c>
      <c r="P53">
        <f>VLOOKUP($A53,'Plan de acci�n consolidado 2025'!$A$3:$V$504,P$1,0)</f>
        <v>40</v>
      </c>
      <c r="Q53">
        <f>VLOOKUP($A53,'Plan de acci�n consolidado 2025'!$A$3:$V$504,Q$1,0)</f>
        <v>3</v>
      </c>
      <c r="R53" t="str">
        <f>VLOOKUP($A53,'Plan de acci�n consolidado 2025'!$A$3:$V$504,R$1,0)</f>
        <v>Númerica</v>
      </c>
      <c r="S53" t="str">
        <f>VLOOKUP($A53,'Plan de acci�n consolidado 2025'!$A$3:$V$504,S$1,0)</f>
        <v># de plan de trabajo de la estrategias de comunicaciones internas ejecutado / 3 plan de trabajo de la estrategias de comunicaciones internas a ejecutar</v>
      </c>
      <c r="T53" s="176" t="str">
        <f>VLOOKUP($A53,'Plan de acci�n consolidado 2025'!$A$3:$V$504,T$1,0)</f>
        <v>2025-04-01</v>
      </c>
      <c r="U53" s="176" t="str">
        <f>VLOOKUP($A53,'Plan de acci�n consolidado 2025'!$A$3:$V$504,U$1,0)</f>
        <v>2025-11-21</v>
      </c>
      <c r="V53" t="str">
        <f>VLOOKUP($A53,'Plan de acci�n consolidado 2025'!$A$3:$V$504,V$1,0)</f>
        <v>73-GRUPO DE TRABAJO DE COMUNICACION</v>
      </c>
      <c r="W53"/>
      <c r="X53"/>
    </row>
    <row r="54" spans="1:24" hidden="1" x14ac:dyDescent="0.25">
      <c r="A54" s="30" t="s">
        <v>624</v>
      </c>
      <c r="B54" t="str">
        <f>VLOOKUP($A54,'Plan de acci�n consolidado 2025'!$A$3:$V$504,B$1,0)</f>
        <v>73-GRUPO DE TRABAJO DE COMUNICACION</v>
      </c>
      <c r="C54">
        <f>VLOOKUP($A54,'Plan de acci�n consolidado 2025'!$A$3:$V$504,C$1,0)</f>
        <v>0</v>
      </c>
      <c r="D54" t="str">
        <f>VLOOKUP($A54,'Plan de acci�n consolidado 2025'!$A$3:$V$504,D$1,0)</f>
        <v>Actividad propia</v>
      </c>
      <c r="E54" t="str">
        <f>VLOOKUP($A54,'Plan de acci�n consolidado 2025'!$A$3:$V$504,E$1,0)</f>
        <v>73.2.4</v>
      </c>
      <c r="F54" t="str">
        <f>VLOOKUP($A54,'Plan de acci�n consolidado 2025'!$A$3:$V$504,F$1,0)</f>
        <v>N/A</v>
      </c>
      <c r="G54" t="str">
        <f>VLOOKUP($A54,'Plan de acci�n consolidado 2025'!$A$3:$V$504,G$1,0)</f>
        <v>N/A</v>
      </c>
      <c r="H54" t="str">
        <f>VLOOKUP($A54,'Plan de acci�n consolidado 2025'!$A$3:$V$504,H$1,0)</f>
        <v>N/A</v>
      </c>
      <c r="I54" t="str">
        <f>VLOOKUP($A54,'Plan de acci�n consolidado 2025'!$A$3:$V$504,I$1,0)</f>
        <v>N/A</v>
      </c>
      <c r="J54" t="str">
        <f>VLOOKUP($A54,'Plan de acci�n consolidado 2025'!$A$3:$V$504,J$1,0)</f>
        <v>N/A</v>
      </c>
      <c r="K54" t="str">
        <f>VLOOKUP($A54,'Plan de acci�n consolidado 2025'!$A$3:$V$504,K$1,0)</f>
        <v>N/A</v>
      </c>
      <c r="L54" t="str">
        <f>VLOOKUP($A54,'Plan de acci�n consolidado 2025'!$A$3:$V$504,L$1,0)</f>
        <v>N/A</v>
      </c>
      <c r="M54" t="str">
        <f>VLOOKUP($A54,'Plan de acci�n consolidado 2025'!$A$3:$V$504,M$1,0)</f>
        <v>N/A</v>
      </c>
      <c r="N54" t="str">
        <f>VLOOKUP($A54,'Plan de acci�n consolidado 2025'!$A$3:$V$504,N$1,0)</f>
        <v>N/A</v>
      </c>
      <c r="O54" t="str">
        <f>VLOOKUP($A54,'Plan de acci�n consolidado 2025'!$A$3:$V$504,O$1,0)</f>
        <v>Elaborar informe final de los resultados de la implementación de la estrategia de comunicaciones internas (Informe de resultados de implementación)</v>
      </c>
      <c r="P54">
        <f>VLOOKUP($A54,'Plan de acci�n consolidado 2025'!$A$3:$V$504,P$1,0)</f>
        <v>10</v>
      </c>
      <c r="Q54">
        <f>VLOOKUP($A54,'Plan de acci�n consolidado 2025'!$A$3:$V$504,Q$1,0)</f>
        <v>1</v>
      </c>
      <c r="R54" t="str">
        <f>VLOOKUP($A54,'Plan de acci�n consolidado 2025'!$A$3:$V$504,R$1,0)</f>
        <v>Númerica</v>
      </c>
      <c r="S54" t="str">
        <f>VLOOKUP($A54,'Plan de acci�n consolidado 2025'!$A$3:$V$504,S$1,0)</f>
        <v># de informes de resultados de la implementación de la estrategia de comunicaciones internas elaborados / 1 informes de resultados de la implementación de la estrategia de comunicaciones internas a elaborar</v>
      </c>
      <c r="T54" s="176" t="str">
        <f>VLOOKUP($A54,'Plan de acci�n consolidado 2025'!$A$3:$V$504,T$1,0)</f>
        <v>2025-11-24</v>
      </c>
      <c r="U54" s="176" t="str">
        <f>VLOOKUP($A54,'Plan de acci�n consolidado 2025'!$A$3:$V$504,U$1,0)</f>
        <v>2025-12-12</v>
      </c>
      <c r="V54" t="str">
        <f>VLOOKUP($A54,'Plan de acci�n consolidado 2025'!$A$3:$V$504,V$1,0)</f>
        <v>73-GRUPO DE TRABAJO DE COMUNICACION</v>
      </c>
      <c r="W54"/>
      <c r="X54"/>
    </row>
    <row r="55" spans="1:24" hidden="1" x14ac:dyDescent="0.25">
      <c r="A55" s="30" t="s">
        <v>626</v>
      </c>
      <c r="B55" t="str">
        <f>VLOOKUP($A55,'Plan de acci�n consolidado 2025'!$A$3:$V$504,B$1,0)</f>
        <v>73-GRUPO DE TRABAJO DE COMUNICACION</v>
      </c>
      <c r="C55">
        <f>VLOOKUP($A55,'Plan de acci�n consolidado 2025'!$A$3:$V$504,C$1,0)</f>
        <v>0</v>
      </c>
      <c r="D55" t="str">
        <f>VLOOKUP($A55,'Plan de acci�n consolidado 2025'!$A$3:$V$504,D$1,0)</f>
        <v>Producto</v>
      </c>
      <c r="E55" t="str">
        <f>VLOOKUP($A55,'Plan de acci�n consolidado 2025'!$A$3:$V$504,E$1,0)</f>
        <v>73.3</v>
      </c>
      <c r="F55" t="str">
        <f>VLOOKUP($A55,'Plan de acci�n consolidado 2025'!$A$3:$V$504,F$1,0)</f>
        <v>Operativo</v>
      </c>
      <c r="G55" t="str">
        <f>VLOOKUP($A55,'Plan de acci�n consolidado 2025'!$A$3:$V$504,G$1,0)</f>
        <v xml:space="preserve">Promover el enfoque preventivo, diferencial y territorial en el que hacer misional de la entidad 
</v>
      </c>
      <c r="H55" t="str">
        <f>VLOOKUP($A55,'Plan de acci�n consolidado 2025'!$A$3:$V$504,H$1,0)</f>
        <v xml:space="preserve">Cumplimiento de productos del PAI asociados a Promover el enfoque preventivo, diferencial y territorial en el que hacer misional de la entidad 
</v>
      </c>
      <c r="I55" t="str">
        <f>VLOOKUP($A55,'Plan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55" t="str">
        <f>VLOOKUP($A55,'Plan de acci�n consolidado 2025'!$A$3:$V$504,J$1,0)</f>
        <v xml:space="preserve">PND - 5-31-5-b- Convergencia regional - Entidades públicas territoriales y nacionales fortalecidas </v>
      </c>
      <c r="K55" t="str">
        <f>VLOOKUP($A55,'Plan de acci�n consolidado 2025'!$A$3:$V$504,K$1,0)</f>
        <v>No</v>
      </c>
      <c r="L55" t="str">
        <f>VLOOKUP($A55,'Plan de acci�n consolidado 2025'!$A$3:$V$504,L$1,0)</f>
        <v>C-3599-0200-0005-53105b</v>
      </c>
      <c r="M55" t="str">
        <f>VLOOKUP($A55,'Plan de acci�n consolidado 2025'!$A$3:$V$504,M$1,0)</f>
        <v>Política Transparencia, acceso a la información pública y lucha contra la corrupción _DIMENSIÓN Gestión con Valores para Resultados</v>
      </c>
      <c r="N55" t="str">
        <f>VLOOKUP($A55,'Plan de acci�n consolidado 2025'!$A$3:$V$504,N$1,0)</f>
        <v>N/A</v>
      </c>
      <c r="O55" t="str">
        <f>VLOOKUP($A55,'Plan de acci�n consolidado 2025'!$A$3:$V$504,O$1,0)</f>
        <v>Estrategia de fortalecimiento de la difusión de la misionalidad de la Entidad a nivel nacional, elaborada e implementada (Informe de resultados de implementación)</v>
      </c>
      <c r="P55">
        <f>VLOOKUP($A55,'Plan de acci�n consolidado 2025'!$A$3:$V$504,P$1,0)</f>
        <v>30</v>
      </c>
      <c r="Q55">
        <f>VLOOKUP($A55,'Plan de acci�n consolidado 2025'!$A$3:$V$504,Q$1,0)</f>
        <v>100</v>
      </c>
      <c r="R55" t="str">
        <f>VLOOKUP($A55,'Plan de acci�n consolidado 2025'!$A$3:$V$504,R$1,0)</f>
        <v>Porcentual</v>
      </c>
      <c r="S55" t="str">
        <f>VLOOKUP($A55,'Plan de acci�n consolidado 2025'!$A$3:$V$504,S$1,0)</f>
        <v>% de avance logrado plan de trabajo / 100% de avance propuesto plan de trabajo</v>
      </c>
      <c r="T55" s="176" t="str">
        <f>VLOOKUP($A55,'Plan de acci�n consolidado 2025'!$A$3:$V$504,T$1,0)</f>
        <v>2025-01-15</v>
      </c>
      <c r="U55" s="176" t="str">
        <f>VLOOKUP($A55,'Plan de acci�n consolidado 2025'!$A$3:$V$504,U$1,0)</f>
        <v>2025-12-31</v>
      </c>
      <c r="V55" t="str">
        <f>VLOOKUP($A55,'Plan de acci�n consolidado 2025'!$A$3:$V$504,V$1,0)</f>
        <v>73-GRUPO DE TRABAJO DE COMUNICACION</v>
      </c>
      <c r="W55"/>
      <c r="X55"/>
    </row>
    <row r="56" spans="1:24" hidden="1" x14ac:dyDescent="0.25">
      <c r="A56" s="30" t="s">
        <v>627</v>
      </c>
      <c r="B56" t="str">
        <f>VLOOKUP($A56,'Plan de acci�n consolidado 2025'!$A$3:$V$504,B$1,0)</f>
        <v>73-GRUPO DE TRABAJO DE COMUNICACION</v>
      </c>
      <c r="C56">
        <f>VLOOKUP($A56,'Plan de acci�n consolidado 2025'!$A$3:$V$504,C$1,0)</f>
        <v>0</v>
      </c>
      <c r="D56" t="str">
        <f>VLOOKUP($A56,'Plan de acci�n consolidado 2025'!$A$3:$V$504,D$1,0)</f>
        <v>Actividad propia</v>
      </c>
      <c r="E56" t="str">
        <f>VLOOKUP($A56,'Plan de acci�n consolidado 2025'!$A$3:$V$504,E$1,0)</f>
        <v>73.3.1</v>
      </c>
      <c r="F56" t="str">
        <f>VLOOKUP($A56,'Plan de acci�n consolidado 2025'!$A$3:$V$504,F$1,0)</f>
        <v>N/A</v>
      </c>
      <c r="G56" t="str">
        <f>VLOOKUP($A56,'Plan de acci�n consolidado 2025'!$A$3:$V$504,G$1,0)</f>
        <v>N/A</v>
      </c>
      <c r="H56" t="str">
        <f>VLOOKUP($A56,'Plan de acci�n consolidado 2025'!$A$3:$V$504,H$1,0)</f>
        <v>N/A</v>
      </c>
      <c r="I56" t="str">
        <f>VLOOKUP($A56,'Plan de acci�n consolidado 2025'!$A$3:$V$504,I$1,0)</f>
        <v>N/A</v>
      </c>
      <c r="J56" t="str">
        <f>VLOOKUP($A56,'Plan de acci�n consolidado 2025'!$A$3:$V$504,J$1,0)</f>
        <v>N/A</v>
      </c>
      <c r="K56" t="str">
        <f>VLOOKUP($A56,'Plan de acci�n consolidado 2025'!$A$3:$V$504,K$1,0)</f>
        <v>N/A</v>
      </c>
      <c r="L56" t="str">
        <f>VLOOKUP($A56,'Plan de acci�n consolidado 2025'!$A$3:$V$504,L$1,0)</f>
        <v>N/A</v>
      </c>
      <c r="M56" t="str">
        <f>VLOOKUP($A56,'Plan de acci�n consolidado 2025'!$A$3:$V$504,M$1,0)</f>
        <v>N/A</v>
      </c>
      <c r="N56" t="str">
        <f>VLOOKUP($A56,'Plan de acci�n consolidado 2025'!$A$3:$V$504,N$1,0)</f>
        <v>N/A</v>
      </c>
      <c r="O56" t="str">
        <f>VLOOKUP($A56,'Plan de acci�n consolidado 2025'!$A$3:$V$504,O$1,0)</f>
        <v>Diseñar la estrategia de fortalecimiento de la difusión de la misionalidad de la Entidad a nivel nacional que incluya el plan de trabajo de ejecución  (Documento de estrategia que incluya plan de trabajo)</v>
      </c>
      <c r="P56">
        <f>VLOOKUP($A56,'Plan de acci�n consolidado 2025'!$A$3:$V$504,P$1,0)</f>
        <v>30</v>
      </c>
      <c r="Q56">
        <f>VLOOKUP($A56,'Plan de acci�n consolidado 2025'!$A$3:$V$504,Q$1,0)</f>
        <v>1</v>
      </c>
      <c r="R56" t="str">
        <f>VLOOKUP($A56,'Plan de acci�n consolidado 2025'!$A$3:$V$504,R$1,0)</f>
        <v>Númerica</v>
      </c>
      <c r="S56" t="str">
        <f>VLOOKUP($A56,'Plan de acci�n consolidado 2025'!$A$3:$V$504,S$1,0)</f>
        <v># de estrategias de fortalecimiento de la difusión de la misionalidad de la Entidad y plan de trabajo elaboradas / 1 estrategias de fortalecimiento de la difusión de la misionalidad de la Entidad y plan de trabajo a elaborar</v>
      </c>
      <c r="T56" s="176" t="str">
        <f>VLOOKUP($A56,'Plan de acci�n consolidado 2025'!$A$3:$V$504,T$1,0)</f>
        <v>2025-01-15</v>
      </c>
      <c r="U56" s="176" t="str">
        <f>VLOOKUP($A56,'Plan de acci�n consolidado 2025'!$A$3:$V$504,U$1,0)</f>
        <v>2025-02-28</v>
      </c>
      <c r="V56" t="str">
        <f>VLOOKUP($A56,'Plan de acci�n consolidado 2025'!$A$3:$V$504,V$1,0)</f>
        <v>73-GRUPO DE TRABAJO DE COMUNICACION</v>
      </c>
      <c r="W56"/>
      <c r="X56"/>
    </row>
    <row r="57" spans="1:24" hidden="1" x14ac:dyDescent="0.25">
      <c r="A57" s="30" t="s">
        <v>629</v>
      </c>
      <c r="B57" t="str">
        <f>VLOOKUP($A57,'Plan de acci�n consolidado 2025'!$A$3:$V$504,B$1,0)</f>
        <v>73-GRUPO DE TRABAJO DE COMUNICACION</v>
      </c>
      <c r="C57">
        <f>VLOOKUP($A57,'Plan de acci�n consolidado 2025'!$A$3:$V$504,C$1,0)</f>
        <v>0</v>
      </c>
      <c r="D57" t="str">
        <f>VLOOKUP($A57,'Plan de acci�n consolidado 2025'!$A$3:$V$504,D$1,0)</f>
        <v>Actividad propia</v>
      </c>
      <c r="E57" t="str">
        <f>VLOOKUP($A57,'Plan de acci�n consolidado 2025'!$A$3:$V$504,E$1,0)</f>
        <v>73.3.2</v>
      </c>
      <c r="F57" t="str">
        <f>VLOOKUP($A57,'Plan de acci�n consolidado 2025'!$A$3:$V$504,F$1,0)</f>
        <v>N/A</v>
      </c>
      <c r="G57" t="str">
        <f>VLOOKUP($A57,'Plan de acci�n consolidado 2025'!$A$3:$V$504,G$1,0)</f>
        <v>N/A</v>
      </c>
      <c r="H57" t="str">
        <f>VLOOKUP($A57,'Plan de acci�n consolidado 2025'!$A$3:$V$504,H$1,0)</f>
        <v>N/A</v>
      </c>
      <c r="I57" t="str">
        <f>VLOOKUP($A57,'Plan de acci�n consolidado 2025'!$A$3:$V$504,I$1,0)</f>
        <v>N/A</v>
      </c>
      <c r="J57" t="str">
        <f>VLOOKUP($A57,'Plan de acci�n consolidado 2025'!$A$3:$V$504,J$1,0)</f>
        <v>N/A</v>
      </c>
      <c r="K57" t="str">
        <f>VLOOKUP($A57,'Plan de acci�n consolidado 2025'!$A$3:$V$504,K$1,0)</f>
        <v>N/A</v>
      </c>
      <c r="L57" t="str">
        <f>VLOOKUP($A57,'Plan de acci�n consolidado 2025'!$A$3:$V$504,L$1,0)</f>
        <v>N/A</v>
      </c>
      <c r="M57" t="str">
        <f>VLOOKUP($A57,'Plan de acci�n consolidado 2025'!$A$3:$V$504,M$1,0)</f>
        <v>N/A</v>
      </c>
      <c r="N57" t="str">
        <f>VLOOKUP($A57,'Plan de acci�n consolidado 2025'!$A$3:$V$504,N$1,0)</f>
        <v>N/A</v>
      </c>
      <c r="O57" t="str">
        <f>VLOOKUP($A57,'Plan de acci�n consolidado 2025'!$A$3:$V$504,O$1,0)</f>
        <v>Ejecutar el plan de trabajo de la estrategia de comunicaciones externas (Informe de avance trimestral)</v>
      </c>
      <c r="P57">
        <f>VLOOKUP($A57,'Plan de acci�n consolidado 2025'!$A$3:$V$504,P$1,0)</f>
        <v>40</v>
      </c>
      <c r="Q57">
        <f>VLOOKUP($A57,'Plan de acci�n consolidado 2025'!$A$3:$V$504,Q$1,0)</f>
        <v>3</v>
      </c>
      <c r="R57" t="str">
        <f>VLOOKUP($A57,'Plan de acci�n consolidado 2025'!$A$3:$V$504,R$1,0)</f>
        <v>Númerica</v>
      </c>
      <c r="S57" t="str">
        <f>VLOOKUP($A57,'Plan de acci�n consolidado 2025'!$A$3:$V$504,S$1,0)</f>
        <v># de plan de trabajo de la estrategias de comunicaciones externas ejecutado / 3 plan de trabajo de la estrategias de comunicaciones externas a ejecutar</v>
      </c>
      <c r="T57" s="176" t="str">
        <f>VLOOKUP($A57,'Plan de acci�n consolidado 2025'!$A$3:$V$504,T$1,0)</f>
        <v>2025-03-04</v>
      </c>
      <c r="U57" s="176" t="str">
        <f>VLOOKUP($A57,'Plan de acci�n consolidado 2025'!$A$3:$V$504,U$1,0)</f>
        <v>2025-11-28</v>
      </c>
      <c r="V57" t="str">
        <f>VLOOKUP($A57,'Plan de acci�n consolidado 2025'!$A$3:$V$504,V$1,0)</f>
        <v>73-GRUPO DE TRABAJO DE COMUNICACION</v>
      </c>
      <c r="W57"/>
      <c r="X57"/>
    </row>
    <row r="58" spans="1:24" hidden="1" x14ac:dyDescent="0.25">
      <c r="A58" s="30" t="s">
        <v>631</v>
      </c>
      <c r="B58" t="str">
        <f>VLOOKUP($A58,'Plan de acci�n consolidado 2025'!$A$3:$V$504,B$1,0)</f>
        <v>73-GRUPO DE TRABAJO DE COMUNICACION</v>
      </c>
      <c r="C58">
        <f>VLOOKUP($A58,'Plan de acci�n consolidado 2025'!$A$3:$V$504,C$1,0)</f>
        <v>0</v>
      </c>
      <c r="D58" t="str">
        <f>VLOOKUP($A58,'Plan de acci�n consolidado 2025'!$A$3:$V$504,D$1,0)</f>
        <v>Actividad propia</v>
      </c>
      <c r="E58" t="str">
        <f>VLOOKUP($A58,'Plan de acci�n consolidado 2025'!$A$3:$V$504,E$1,0)</f>
        <v>73.3.3</v>
      </c>
      <c r="F58" t="str">
        <f>VLOOKUP($A58,'Plan de acci�n consolidado 2025'!$A$3:$V$504,F$1,0)</f>
        <v>N/A</v>
      </c>
      <c r="G58" t="str">
        <f>VLOOKUP($A58,'Plan de acci�n consolidado 2025'!$A$3:$V$504,G$1,0)</f>
        <v>N/A</v>
      </c>
      <c r="H58" t="str">
        <f>VLOOKUP($A58,'Plan de acci�n consolidado 2025'!$A$3:$V$504,H$1,0)</f>
        <v>N/A</v>
      </c>
      <c r="I58" t="str">
        <f>VLOOKUP($A58,'Plan de acci�n consolidado 2025'!$A$3:$V$504,I$1,0)</f>
        <v>N/A</v>
      </c>
      <c r="J58" t="str">
        <f>VLOOKUP($A58,'Plan de acci�n consolidado 2025'!$A$3:$V$504,J$1,0)</f>
        <v>N/A</v>
      </c>
      <c r="K58" t="str">
        <f>VLOOKUP($A58,'Plan de acci�n consolidado 2025'!$A$3:$V$504,K$1,0)</f>
        <v>N/A</v>
      </c>
      <c r="L58" t="str">
        <f>VLOOKUP($A58,'Plan de acci�n consolidado 2025'!$A$3:$V$504,L$1,0)</f>
        <v>N/A</v>
      </c>
      <c r="M58" t="str">
        <f>VLOOKUP($A58,'Plan de acci�n consolidado 2025'!$A$3:$V$504,M$1,0)</f>
        <v>N/A</v>
      </c>
      <c r="N58" t="str">
        <f>VLOOKUP($A58,'Plan de acci�n consolidado 2025'!$A$3:$V$504,N$1,0)</f>
        <v>N/A</v>
      </c>
      <c r="O58" t="str">
        <f>VLOOKUP($A58,'Plan de acci�n consolidado 2025'!$A$3:$V$504,O$1,0)</f>
        <v>Elaborar informe trimestral de los resultados de la implementación de la estrategia de fortalecimiento (Informe de avance trimestral)</v>
      </c>
      <c r="P58">
        <f>VLOOKUP($A58,'Plan de acci�n consolidado 2025'!$A$3:$V$504,P$1,0)</f>
        <v>20</v>
      </c>
      <c r="Q58">
        <f>VLOOKUP($A58,'Plan de acci�n consolidado 2025'!$A$3:$V$504,Q$1,0)</f>
        <v>4</v>
      </c>
      <c r="R58" t="str">
        <f>VLOOKUP($A58,'Plan de acci�n consolidado 2025'!$A$3:$V$504,R$1,0)</f>
        <v>Númerica</v>
      </c>
      <c r="S58" t="str">
        <f>VLOOKUP($A58,'Plan de acci�n consolidado 2025'!$A$3:$V$504,S$1,0)</f>
        <v># de informes de resultados de la implementación de la estrategia de fortalecimiento elaborados / 4 informes de resultados de la implementación de la estrategia de fortalecimiento a elaborar</v>
      </c>
      <c r="T58" s="176" t="str">
        <f>VLOOKUP($A58,'Plan de acci�n consolidado 2025'!$A$3:$V$504,T$1,0)</f>
        <v>2025-03-14</v>
      </c>
      <c r="U58" s="176" t="str">
        <f>VLOOKUP($A58,'Plan de acci�n consolidado 2025'!$A$3:$V$504,U$1,0)</f>
        <v>2025-12-31</v>
      </c>
      <c r="V58" t="str">
        <f>VLOOKUP($A58,'Plan de acci�n consolidado 2025'!$A$3:$V$504,V$1,0)</f>
        <v>73-GRUPO DE TRABAJO DE COMUNICACION</v>
      </c>
      <c r="W58"/>
      <c r="X58"/>
    </row>
    <row r="59" spans="1:24" hidden="1" x14ac:dyDescent="0.25">
      <c r="A59" s="30" t="s">
        <v>633</v>
      </c>
      <c r="B59" t="str">
        <f>VLOOKUP($A59,'Plan de acci�n consolidado 2025'!$A$3:$V$504,B$1,0)</f>
        <v>73-GRUPO DE TRABAJO DE COMUNICACION</v>
      </c>
      <c r="C59">
        <f>VLOOKUP($A59,'Plan de acci�n consolidado 2025'!$A$3:$V$504,C$1,0)</f>
        <v>0</v>
      </c>
      <c r="D59" t="str">
        <f>VLOOKUP($A59,'Plan de acci�n consolidado 2025'!$A$3:$V$504,D$1,0)</f>
        <v>Actividad propia</v>
      </c>
      <c r="E59" t="str">
        <f>VLOOKUP($A59,'Plan de acci�n consolidado 2025'!$A$3:$V$504,E$1,0)</f>
        <v>73.3.4</v>
      </c>
      <c r="F59" t="str">
        <f>VLOOKUP($A59,'Plan de acci�n consolidado 2025'!$A$3:$V$504,F$1,0)</f>
        <v>N/A</v>
      </c>
      <c r="G59" t="str">
        <f>VLOOKUP($A59,'Plan de acci�n consolidado 2025'!$A$3:$V$504,G$1,0)</f>
        <v>N/A</v>
      </c>
      <c r="H59" t="str">
        <f>VLOOKUP($A59,'Plan de acci�n consolidado 2025'!$A$3:$V$504,H$1,0)</f>
        <v>N/A</v>
      </c>
      <c r="I59" t="str">
        <f>VLOOKUP($A59,'Plan de acci�n consolidado 2025'!$A$3:$V$504,I$1,0)</f>
        <v>N/A</v>
      </c>
      <c r="J59" t="str">
        <f>VLOOKUP($A59,'Plan de acci�n consolidado 2025'!$A$3:$V$504,J$1,0)</f>
        <v>N/A</v>
      </c>
      <c r="K59" t="str">
        <f>VLOOKUP($A59,'Plan de acci�n consolidado 2025'!$A$3:$V$504,K$1,0)</f>
        <v>N/A</v>
      </c>
      <c r="L59" t="str">
        <f>VLOOKUP($A59,'Plan de acci�n consolidado 2025'!$A$3:$V$504,L$1,0)</f>
        <v>N/A</v>
      </c>
      <c r="M59" t="str">
        <f>VLOOKUP($A59,'Plan de acci�n consolidado 2025'!$A$3:$V$504,M$1,0)</f>
        <v>N/A</v>
      </c>
      <c r="N59" t="str">
        <f>VLOOKUP($A59,'Plan de acci�n consolidado 2025'!$A$3:$V$504,N$1,0)</f>
        <v>N/A</v>
      </c>
      <c r="O59" t="str">
        <f>VLOOKUP($A59,'Plan de acci�n consolidado 2025'!$A$3:$V$504,O$1,0)</f>
        <v>Realizar y consolidar informe de monitoreo de medios (Informe de avance trimestral)</v>
      </c>
      <c r="P59">
        <f>VLOOKUP($A59,'Plan de acci�n consolidado 2025'!$A$3:$V$504,P$1,0)</f>
        <v>10</v>
      </c>
      <c r="Q59">
        <f>VLOOKUP($A59,'Plan de acci�n consolidado 2025'!$A$3:$V$504,Q$1,0)</f>
        <v>2</v>
      </c>
      <c r="R59" t="str">
        <f>VLOOKUP($A59,'Plan de acci�n consolidado 2025'!$A$3:$V$504,R$1,0)</f>
        <v>Númerica</v>
      </c>
      <c r="S59" t="str">
        <f>VLOOKUP($A59,'Plan de acci�n consolidado 2025'!$A$3:$V$504,S$1,0)</f>
        <v># de informes de monitoreo de medios realizados / 2 informes  de monitoreo de medios a realizar</v>
      </c>
      <c r="T59" s="176" t="str">
        <f>VLOOKUP($A59,'Plan de acci�n consolidado 2025'!$A$3:$V$504,T$1,0)</f>
        <v>2025-07-01</v>
      </c>
      <c r="U59" s="176" t="str">
        <f>VLOOKUP($A59,'Plan de acci�n consolidado 2025'!$A$3:$V$504,U$1,0)</f>
        <v>2025-12-31</v>
      </c>
      <c r="V59" t="str">
        <f>VLOOKUP($A59,'Plan de acci�n consolidado 2025'!$A$3:$V$504,V$1,0)</f>
        <v>73-GRUPO DE TRABAJO DE COMUNICACION</v>
      </c>
      <c r="W59"/>
      <c r="X59"/>
    </row>
    <row r="60" spans="1:24" hidden="1" x14ac:dyDescent="0.25">
      <c r="A60" s="30" t="s">
        <v>635</v>
      </c>
      <c r="B60" t="str">
        <f>VLOOKUP($A60,'Plan de acci�n consolidado 2025'!$A$3:$V$504,B$1,0)</f>
        <v>73-GRUPO DE TRABAJO DE COMUNICACION</v>
      </c>
      <c r="C60">
        <f>VLOOKUP($A60,'Plan de acci�n consolidado 2025'!$A$3:$V$504,C$1,0)</f>
        <v>0</v>
      </c>
      <c r="D60" t="str">
        <f>VLOOKUP($A60,'Plan de acci�n consolidado 2025'!$A$3:$V$504,D$1,0)</f>
        <v>Producto</v>
      </c>
      <c r="E60" t="str">
        <f>VLOOKUP($A60,'Plan de acci�n consolidado 2025'!$A$3:$V$504,E$1,0)</f>
        <v>73.4</v>
      </c>
      <c r="F60" t="str">
        <f>VLOOKUP($A60,'Plan de acci�n consolidado 2025'!$A$3:$V$504,F$1,0)</f>
        <v>Innovador</v>
      </c>
      <c r="G60" t="str">
        <f>VLOOKUP($A60,'Plan de acci�n consolidado 2025'!$A$3:$V$504,G$1,0)</f>
        <v xml:space="preserve">Fortalecer la gestión de la información, el conocimiento y la innovación para optimizar la capacidad institucional 
</v>
      </c>
      <c r="H60" t="str">
        <f>VLOOKUP($A60,'Plan de acci�n consolidado 2025'!$A$3:$V$504,H$1,0)</f>
        <v xml:space="preserve">Cumplimiento de productos del PAI asociados a Promover el enfoque preventivo, diferencial y territorial en el que hacer misional de la entidad 
</v>
      </c>
      <c r="I60" t="str">
        <f>VLOOKUP($A60,'Plan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0" t="str">
        <f>VLOOKUP($A60,'Plan de acci�n consolidado 2025'!$A$3:$V$504,J$1,0)</f>
        <v xml:space="preserve">PND - 5-31-5-b- Convergencia regional - Entidades públicas territoriales y nacionales fortalecidas </v>
      </c>
      <c r="K60" t="str">
        <f>VLOOKUP($A60,'Plan de acci�n consolidado 2025'!$A$3:$V$504,K$1,0)</f>
        <v>No</v>
      </c>
      <c r="L60" t="str">
        <f>VLOOKUP($A60,'Plan de acci�n consolidado 2025'!$A$3:$V$504,L$1,0)</f>
        <v>C-3599-0200-0005-53105b</v>
      </c>
      <c r="M60" t="str">
        <f>VLOOKUP($A60,'Plan de acci�n consolidado 2025'!$A$3:$V$504,M$1,0)</f>
        <v>Política Servicio al Ciudadano_DIMENSIÓN Gestión con Valores para Resultados</v>
      </c>
      <c r="N60" t="str">
        <f>VLOOKUP($A60,'Plan de acci�n consolidado 2025'!$A$3:$V$504,N$1,0)</f>
        <v>N/A</v>
      </c>
      <c r="O60" t="str">
        <f>VLOOKUP($A60,'Plan de acci�n consolidado 2025'!$A$3:$V$504,O$1,0)</f>
        <v>Planeación, gestión y seguimiento de los eventos institucionales y procesos digital interno y externo liderados por el Grupo de Comunicación, sistematizados. (Informe de implementación de la sistematización)</v>
      </c>
      <c r="P60">
        <f>VLOOKUP($A60,'Plan de acci�n consolidado 2025'!$A$3:$V$504,P$1,0)</f>
        <v>20</v>
      </c>
      <c r="Q60">
        <f>VLOOKUP($A60,'Plan de acci�n consolidado 2025'!$A$3:$V$504,Q$1,0)</f>
        <v>100</v>
      </c>
      <c r="R60" t="str">
        <f>VLOOKUP($A60,'Plan de acci�n consolidado 2025'!$A$3:$V$504,R$1,0)</f>
        <v>Porcentual</v>
      </c>
      <c r="S60" t="str">
        <f>VLOOKUP($A60,'Plan de acci�n consolidado 2025'!$A$3:$V$504,S$1,0)</f>
        <v>% de eventos y proceso digital interno y externo sistematizados / 100% de eventos y proceso digital interno y externo por sistematizar</v>
      </c>
      <c r="T60" s="176" t="str">
        <f>VLOOKUP($A60,'Plan de acci�n consolidado 2025'!$A$3:$V$504,T$1,0)</f>
        <v>2025-02-07</v>
      </c>
      <c r="U60" s="176" t="str">
        <f>VLOOKUP($A60,'Plan de acci�n consolidado 2025'!$A$3:$V$504,U$1,0)</f>
        <v>2025-12-19</v>
      </c>
      <c r="V60" t="str">
        <f>VLOOKUP($A60,'Plan de acci�n consolidado 2025'!$A$3:$V$504,V$1,0)</f>
        <v>73-GRUPO DE TRABAJO DE COMUNICACION</v>
      </c>
      <c r="W60"/>
      <c r="X60"/>
    </row>
    <row r="61" spans="1:24" hidden="1" x14ac:dyDescent="0.25">
      <c r="A61" s="30" t="s">
        <v>638</v>
      </c>
      <c r="B61" t="str">
        <f>VLOOKUP($A61,'Plan de acci�n consolidado 2025'!$A$3:$V$504,B$1,0)</f>
        <v>73-GRUPO DE TRABAJO DE COMUNICACION</v>
      </c>
      <c r="C61">
        <f>VLOOKUP($A61,'Plan de acci�n consolidado 2025'!$A$3:$V$504,C$1,0)</f>
        <v>0</v>
      </c>
      <c r="D61" t="str">
        <f>VLOOKUP($A61,'Plan de acci�n consolidado 2025'!$A$3:$V$504,D$1,0)</f>
        <v>Actividad propia</v>
      </c>
      <c r="E61" t="str">
        <f>VLOOKUP($A61,'Plan de acci�n consolidado 2025'!$A$3:$V$504,E$1,0)</f>
        <v>73.4.1</v>
      </c>
      <c r="F61" t="str">
        <f>VLOOKUP($A61,'Plan de acci�n consolidado 2025'!$A$3:$V$504,F$1,0)</f>
        <v>N/A</v>
      </c>
      <c r="G61" t="str">
        <f>VLOOKUP($A61,'Plan de acci�n consolidado 2025'!$A$3:$V$504,G$1,0)</f>
        <v>N/A</v>
      </c>
      <c r="H61" t="str">
        <f>VLOOKUP($A61,'Plan de acci�n consolidado 2025'!$A$3:$V$504,H$1,0)</f>
        <v>N/A</v>
      </c>
      <c r="I61" t="str">
        <f>VLOOKUP($A61,'Plan de acci�n consolidado 2025'!$A$3:$V$504,I$1,0)</f>
        <v>N/A</v>
      </c>
      <c r="J61" t="str">
        <f>VLOOKUP($A61,'Plan de acci�n consolidado 2025'!$A$3:$V$504,J$1,0)</f>
        <v>N/A</v>
      </c>
      <c r="K61" t="str">
        <f>VLOOKUP($A61,'Plan de acci�n consolidado 2025'!$A$3:$V$504,K$1,0)</f>
        <v>N/A</v>
      </c>
      <c r="L61" t="str">
        <f>VLOOKUP($A61,'Plan de acci�n consolidado 2025'!$A$3:$V$504,L$1,0)</f>
        <v>N/A</v>
      </c>
      <c r="M61" t="str">
        <f>VLOOKUP($A61,'Plan de acci�n consolidado 2025'!$A$3:$V$504,M$1,0)</f>
        <v>N/A</v>
      </c>
      <c r="N61" t="str">
        <f>VLOOKUP($A61,'Plan de acci�n consolidado 2025'!$A$3:$V$504,N$1,0)</f>
        <v>N/A</v>
      </c>
      <c r="O61" t="str">
        <f>VLOOKUP($A61,'Plan de acci�n consolidado 2025'!$A$3:$V$504,O$1,0)</f>
        <v>Identificar las necesidades de sistematización de los procesos de planeación, ejecución y seguimiento a los eventos y elaborar la propuesta de implementación  (Documento de propuesta)</v>
      </c>
      <c r="P61">
        <f>VLOOKUP($A61,'Plan de acci�n consolidado 2025'!$A$3:$V$504,P$1,0)</f>
        <v>10</v>
      </c>
      <c r="Q61">
        <f>VLOOKUP($A61,'Plan de acci�n consolidado 2025'!$A$3:$V$504,Q$1,0)</f>
        <v>1</v>
      </c>
      <c r="R61" t="str">
        <f>VLOOKUP($A61,'Plan de acci�n consolidado 2025'!$A$3:$V$504,R$1,0)</f>
        <v>Númerica</v>
      </c>
      <c r="S61" t="str">
        <f>VLOOKUP($A61,'Plan de acci�n consolidado 2025'!$A$3:$V$504,S$1,0)</f>
        <v># de propuestas de implementación de necesidades de sistematización de los eventos generadas / 1 propuestas de implementación de necesidades de sistematización de los eventos a generar</v>
      </c>
      <c r="T61" s="176" t="str">
        <f>VLOOKUP($A61,'Plan de acci�n consolidado 2025'!$A$3:$V$504,T$1,0)</f>
        <v>2025-02-07</v>
      </c>
      <c r="U61" s="176" t="str">
        <f>VLOOKUP($A61,'Plan de acci�n consolidado 2025'!$A$3:$V$504,U$1,0)</f>
        <v>2025-04-11</v>
      </c>
      <c r="V61" t="str">
        <f>VLOOKUP($A61,'Plan de acci�n consolidado 2025'!$A$3:$V$504,V$1,0)</f>
        <v>73-GRUPO DE TRABAJO DE COMUNICACION</v>
      </c>
      <c r="W61"/>
      <c r="X61"/>
    </row>
    <row r="62" spans="1:24" hidden="1" x14ac:dyDescent="0.25">
      <c r="A62" s="30" t="s">
        <v>640</v>
      </c>
      <c r="B62" t="str">
        <f>VLOOKUP($A62,'Plan de acci�n consolidado 2025'!$A$3:$V$504,B$1,0)</f>
        <v>73-GRUPO DE TRABAJO DE COMUNICACION</v>
      </c>
      <c r="C62">
        <f>VLOOKUP($A62,'Plan de acci�n consolidado 2025'!$A$3:$V$504,C$1,0)</f>
        <v>0</v>
      </c>
      <c r="D62" t="str">
        <f>VLOOKUP($A62,'Plan de acci�n consolidado 2025'!$A$3:$V$504,D$1,0)</f>
        <v>Actividad propia</v>
      </c>
      <c r="E62" t="str">
        <f>VLOOKUP($A62,'Plan de acci�n consolidado 2025'!$A$3:$V$504,E$1,0)</f>
        <v>73.4.2</v>
      </c>
      <c r="F62" t="str">
        <f>VLOOKUP($A62,'Plan de acci�n consolidado 2025'!$A$3:$V$504,F$1,0)</f>
        <v>N/A</v>
      </c>
      <c r="G62" t="str">
        <f>VLOOKUP($A62,'Plan de acci�n consolidado 2025'!$A$3:$V$504,G$1,0)</f>
        <v>N/A</v>
      </c>
      <c r="H62" t="str">
        <f>VLOOKUP($A62,'Plan de acci�n consolidado 2025'!$A$3:$V$504,H$1,0)</f>
        <v>N/A</v>
      </c>
      <c r="I62" t="str">
        <f>VLOOKUP($A62,'Plan de acci�n consolidado 2025'!$A$3:$V$504,I$1,0)</f>
        <v>N/A</v>
      </c>
      <c r="J62" t="str">
        <f>VLOOKUP($A62,'Plan de acci�n consolidado 2025'!$A$3:$V$504,J$1,0)</f>
        <v>N/A</v>
      </c>
      <c r="K62" t="str">
        <f>VLOOKUP($A62,'Plan de acci�n consolidado 2025'!$A$3:$V$504,K$1,0)</f>
        <v>N/A</v>
      </c>
      <c r="L62" t="str">
        <f>VLOOKUP($A62,'Plan de acci�n consolidado 2025'!$A$3:$V$504,L$1,0)</f>
        <v>N/A</v>
      </c>
      <c r="M62" t="str">
        <f>VLOOKUP($A62,'Plan de acci�n consolidado 2025'!$A$3:$V$504,M$1,0)</f>
        <v>N/A</v>
      </c>
      <c r="N62" t="str">
        <f>VLOOKUP($A62,'Plan de acci�n consolidado 2025'!$A$3:$V$504,N$1,0)</f>
        <v>N/A</v>
      </c>
      <c r="O62" t="str">
        <f>VLOOKUP($A62,'Plan de acci�n consolidado 2025'!$A$3:$V$504,O$1,0)</f>
        <v>Identificar las necesidades de sistematización de los procesos de planeación, ejecución y seguimiento a los procesos digitales internos y externos y elaborar la propuesta de implementación  (Documento de propuesta)</v>
      </c>
      <c r="P62">
        <f>VLOOKUP($A62,'Plan de acci�n consolidado 2025'!$A$3:$V$504,P$1,0)</f>
        <v>10</v>
      </c>
      <c r="Q62">
        <f>VLOOKUP($A62,'Plan de acci�n consolidado 2025'!$A$3:$V$504,Q$1,0)</f>
        <v>1</v>
      </c>
      <c r="R62" t="str">
        <f>VLOOKUP($A62,'Plan de acci�n consolidado 2025'!$A$3:$V$504,R$1,0)</f>
        <v>Númerica</v>
      </c>
      <c r="S62" t="str">
        <f>VLOOKUP($A62,'Plan de acci�n consolidado 2025'!$A$3:$V$504,S$1,0)</f>
        <v># de propuestas de implementación de necesidades de sistematización de procesos digitales internos y externos generadas / 1 propuestas de implementación de necesidades de sistematización de  procesos digitales internos y externos a generar</v>
      </c>
      <c r="T62" s="176" t="str">
        <f>VLOOKUP($A62,'Plan de acci�n consolidado 2025'!$A$3:$V$504,T$1,0)</f>
        <v>2025-02-07</v>
      </c>
      <c r="U62" s="176" t="str">
        <f>VLOOKUP($A62,'Plan de acci�n consolidado 2025'!$A$3:$V$504,U$1,0)</f>
        <v>2025-03-31</v>
      </c>
      <c r="V62" t="str">
        <f>VLOOKUP($A62,'Plan de acci�n consolidado 2025'!$A$3:$V$504,V$1,0)</f>
        <v>73-GRUPO DE TRABAJO DE COMUNICACION</v>
      </c>
      <c r="W62"/>
      <c r="X62"/>
    </row>
    <row r="63" spans="1:24" hidden="1" x14ac:dyDescent="0.25">
      <c r="A63" s="30" t="s">
        <v>642</v>
      </c>
      <c r="B63" t="str">
        <f>VLOOKUP($A63,'Plan de acci�n consolidado 2025'!$A$3:$V$504,B$1,0)</f>
        <v>73-GRUPO DE TRABAJO DE COMUNICACION</v>
      </c>
      <c r="C63">
        <f>VLOOKUP($A63,'Plan de acci�n consolidado 2025'!$A$3:$V$504,C$1,0)</f>
        <v>0</v>
      </c>
      <c r="D63" t="str">
        <f>VLOOKUP($A63,'Plan de acci�n consolidado 2025'!$A$3:$V$504,D$1,0)</f>
        <v>Actividad propia</v>
      </c>
      <c r="E63" t="str">
        <f>VLOOKUP($A63,'Plan de acci�n consolidado 2025'!$A$3:$V$504,E$1,0)</f>
        <v>73.4.3</v>
      </c>
      <c r="F63" t="str">
        <f>VLOOKUP($A63,'Plan de acci�n consolidado 2025'!$A$3:$V$504,F$1,0)</f>
        <v>N/A</v>
      </c>
      <c r="G63" t="str">
        <f>VLOOKUP($A63,'Plan de acci�n consolidado 2025'!$A$3:$V$504,G$1,0)</f>
        <v>N/A</v>
      </c>
      <c r="H63" t="str">
        <f>VLOOKUP($A63,'Plan de acci�n consolidado 2025'!$A$3:$V$504,H$1,0)</f>
        <v>N/A</v>
      </c>
      <c r="I63" t="str">
        <f>VLOOKUP($A63,'Plan de acci�n consolidado 2025'!$A$3:$V$504,I$1,0)</f>
        <v>N/A</v>
      </c>
      <c r="J63" t="str">
        <f>VLOOKUP($A63,'Plan de acci�n consolidado 2025'!$A$3:$V$504,J$1,0)</f>
        <v>N/A</v>
      </c>
      <c r="K63" t="str">
        <f>VLOOKUP($A63,'Plan de acci�n consolidado 2025'!$A$3:$V$504,K$1,0)</f>
        <v>N/A</v>
      </c>
      <c r="L63" t="str">
        <f>VLOOKUP($A63,'Plan de acci�n consolidado 2025'!$A$3:$V$504,L$1,0)</f>
        <v>N/A</v>
      </c>
      <c r="M63" t="str">
        <f>VLOOKUP($A63,'Plan de acci�n consolidado 2025'!$A$3:$V$504,M$1,0)</f>
        <v>N/A</v>
      </c>
      <c r="N63" t="str">
        <f>VLOOKUP($A63,'Plan de acci�n consolidado 2025'!$A$3:$V$504,N$1,0)</f>
        <v>N/A</v>
      </c>
      <c r="O63" t="str">
        <f>VLOOKUP($A63,'Plan de acci�n consolidado 2025'!$A$3:$V$504,O$1,0)</f>
        <v>Realizar la sistematización de los procesos planeación, ejecución y seguimiento a procesos digitales internos y externos  (Documento de evidencias de sistematización)</v>
      </c>
      <c r="P63">
        <f>VLOOKUP($A63,'Plan de acci�n consolidado 2025'!$A$3:$V$504,P$1,0)</f>
        <v>30</v>
      </c>
      <c r="Q63">
        <f>VLOOKUP($A63,'Plan de acci�n consolidado 2025'!$A$3:$V$504,Q$1,0)</f>
        <v>100</v>
      </c>
      <c r="R63" t="str">
        <f>VLOOKUP($A63,'Plan de acci�n consolidado 2025'!$A$3:$V$504,R$1,0)</f>
        <v>Porcentual</v>
      </c>
      <c r="S63" t="str">
        <f>VLOOKUP($A63,'Plan de acci�n consolidado 2025'!$A$3:$V$504,S$1,0)</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T63" s="176" t="str">
        <f>VLOOKUP($A63,'Plan de acci�n consolidado 2025'!$A$3:$V$504,T$1,0)</f>
        <v>2025-04-01</v>
      </c>
      <c r="U63" s="176" t="str">
        <f>VLOOKUP($A63,'Plan de acci�n consolidado 2025'!$A$3:$V$504,U$1,0)</f>
        <v>2025-10-31</v>
      </c>
      <c r="V63" t="str">
        <f>VLOOKUP($A63,'Plan de acci�n consolidado 2025'!$A$3:$V$504,V$1,0)</f>
        <v>73-GRUPO DE TRABAJO DE COMUNICACION</v>
      </c>
      <c r="W63"/>
      <c r="X63"/>
    </row>
    <row r="64" spans="1:24" hidden="1" x14ac:dyDescent="0.25">
      <c r="A64" s="30" t="s">
        <v>644</v>
      </c>
      <c r="B64" t="str">
        <f>VLOOKUP($A64,'Plan de acci�n consolidado 2025'!$A$3:$V$504,B$1,0)</f>
        <v>73-GRUPO DE TRABAJO DE COMUNICACION</v>
      </c>
      <c r="C64">
        <f>VLOOKUP($A64,'Plan de acci�n consolidado 2025'!$A$3:$V$504,C$1,0)</f>
        <v>0</v>
      </c>
      <c r="D64" t="str">
        <f>VLOOKUP($A64,'Plan de acci�n consolidado 2025'!$A$3:$V$504,D$1,0)</f>
        <v>Actividad propia</v>
      </c>
      <c r="E64" t="str">
        <f>VLOOKUP($A64,'Plan de acci�n consolidado 2025'!$A$3:$V$504,E$1,0)</f>
        <v>73.4.4</v>
      </c>
      <c r="F64" t="str">
        <f>VLOOKUP($A64,'Plan de acci�n consolidado 2025'!$A$3:$V$504,F$1,0)</f>
        <v>N/A</v>
      </c>
      <c r="G64" t="str">
        <f>VLOOKUP($A64,'Plan de acci�n consolidado 2025'!$A$3:$V$504,G$1,0)</f>
        <v>N/A</v>
      </c>
      <c r="H64" t="str">
        <f>VLOOKUP($A64,'Plan de acci�n consolidado 2025'!$A$3:$V$504,H$1,0)</f>
        <v>N/A</v>
      </c>
      <c r="I64" t="str">
        <f>VLOOKUP($A64,'Plan de acci�n consolidado 2025'!$A$3:$V$504,I$1,0)</f>
        <v>N/A</v>
      </c>
      <c r="J64" t="str">
        <f>VLOOKUP($A64,'Plan de acci�n consolidado 2025'!$A$3:$V$504,J$1,0)</f>
        <v>N/A</v>
      </c>
      <c r="K64" t="str">
        <f>VLOOKUP($A64,'Plan de acci�n consolidado 2025'!$A$3:$V$504,K$1,0)</f>
        <v>N/A</v>
      </c>
      <c r="L64" t="str">
        <f>VLOOKUP($A64,'Plan de acci�n consolidado 2025'!$A$3:$V$504,L$1,0)</f>
        <v>N/A</v>
      </c>
      <c r="M64" t="str">
        <f>VLOOKUP($A64,'Plan de acci�n consolidado 2025'!$A$3:$V$504,M$1,0)</f>
        <v>N/A</v>
      </c>
      <c r="N64" t="str">
        <f>VLOOKUP($A64,'Plan de acci�n consolidado 2025'!$A$3:$V$504,N$1,0)</f>
        <v>N/A</v>
      </c>
      <c r="O64" t="str">
        <f>VLOOKUP($A64,'Plan de acci�n consolidado 2025'!$A$3:$V$504,O$1,0)</f>
        <v>Realizar la sistematización de los procesos planeación, ejecución y seguimiento a los eventos  (Documento de evidencias de sistematización)</v>
      </c>
      <c r="P64">
        <f>VLOOKUP($A64,'Plan de acci�n consolidado 2025'!$A$3:$V$504,P$1,0)</f>
        <v>30</v>
      </c>
      <c r="Q64">
        <f>VLOOKUP($A64,'Plan de acci�n consolidado 2025'!$A$3:$V$504,Q$1,0)</f>
        <v>100</v>
      </c>
      <c r="R64" t="str">
        <f>VLOOKUP($A64,'Plan de acci�n consolidado 2025'!$A$3:$V$504,R$1,0)</f>
        <v>Porcentual</v>
      </c>
      <c r="S64" t="str">
        <f>VLOOKUP($A64,'Plan de acci�n consolidado 2025'!$A$3:$V$504,S$1,0)</f>
        <v>% de sistematizaciones de los procesos de planeación, ejecución y seguimiento a los eventos implementadas / 100% de sistematizaciones de los procesos de planeación, ejecución y seguimiento a los eventos a implementar</v>
      </c>
      <c r="T64" s="176" t="str">
        <f>VLOOKUP($A64,'Plan de acci�n consolidado 2025'!$A$3:$V$504,T$1,0)</f>
        <v>2025-04-22</v>
      </c>
      <c r="U64" s="176" t="str">
        <f>VLOOKUP($A64,'Plan de acci�n consolidado 2025'!$A$3:$V$504,U$1,0)</f>
        <v>2025-11-21</v>
      </c>
      <c r="V64" t="str">
        <f>VLOOKUP($A64,'Plan de acci�n consolidado 2025'!$A$3:$V$504,V$1,0)</f>
        <v>73-GRUPO DE TRABAJO DE COMUNICACION</v>
      </c>
      <c r="W64"/>
      <c r="X64"/>
    </row>
    <row r="65" spans="1:24" hidden="1" x14ac:dyDescent="0.25">
      <c r="A65" s="30" t="s">
        <v>646</v>
      </c>
      <c r="B65" t="str">
        <f>VLOOKUP($A65,'Plan de acci�n consolidado 2025'!$A$3:$V$504,B$1,0)</f>
        <v>73-GRUPO DE TRABAJO DE COMUNICACION</v>
      </c>
      <c r="C65">
        <f>VLOOKUP($A65,'Plan de acci�n consolidado 2025'!$A$3:$V$504,C$1,0)</f>
        <v>0</v>
      </c>
      <c r="D65" t="str">
        <f>VLOOKUP($A65,'Plan de acci�n consolidado 2025'!$A$3:$V$504,D$1,0)</f>
        <v>Actividad propia</v>
      </c>
      <c r="E65" t="str">
        <f>VLOOKUP($A65,'Plan de acci�n consolidado 2025'!$A$3:$V$504,E$1,0)</f>
        <v>73.4.5</v>
      </c>
      <c r="F65" t="str">
        <f>VLOOKUP($A65,'Plan de acci�n consolidado 2025'!$A$3:$V$504,F$1,0)</f>
        <v>N/A</v>
      </c>
      <c r="G65" t="str">
        <f>VLOOKUP($A65,'Plan de acci�n consolidado 2025'!$A$3:$V$504,G$1,0)</f>
        <v>N/A</v>
      </c>
      <c r="H65" t="str">
        <f>VLOOKUP($A65,'Plan de acci�n consolidado 2025'!$A$3:$V$504,H$1,0)</f>
        <v>N/A</v>
      </c>
      <c r="I65" t="str">
        <f>VLOOKUP($A65,'Plan de acci�n consolidado 2025'!$A$3:$V$504,I$1,0)</f>
        <v>N/A</v>
      </c>
      <c r="J65" t="str">
        <f>VLOOKUP($A65,'Plan de acci�n consolidado 2025'!$A$3:$V$504,J$1,0)</f>
        <v>N/A</v>
      </c>
      <c r="K65" t="str">
        <f>VLOOKUP($A65,'Plan de acci�n consolidado 2025'!$A$3:$V$504,K$1,0)</f>
        <v>N/A</v>
      </c>
      <c r="L65" t="str">
        <f>VLOOKUP($A65,'Plan de acci�n consolidado 2025'!$A$3:$V$504,L$1,0)</f>
        <v>N/A</v>
      </c>
      <c r="M65" t="str">
        <f>VLOOKUP($A65,'Plan de acci�n consolidado 2025'!$A$3:$V$504,M$1,0)</f>
        <v>N/A</v>
      </c>
      <c r="N65" t="str">
        <f>VLOOKUP($A65,'Plan de acci�n consolidado 2025'!$A$3:$V$504,N$1,0)</f>
        <v>N/A</v>
      </c>
      <c r="O65" t="str">
        <f>VLOOKUP($A65,'Plan de acci�n consolidado 2025'!$A$3:$V$504,O$1,0)</f>
        <v>Realizar el informe de seguimiento a la implementación de la sistematización en los procesos digitales internos y externos (Informe trimestral de seguimiento elaborado)</v>
      </c>
      <c r="P65">
        <f>VLOOKUP($A65,'Plan de acci�n consolidado 2025'!$A$3:$V$504,P$1,0)</f>
        <v>10</v>
      </c>
      <c r="Q65">
        <f>VLOOKUP($A65,'Plan de acci�n consolidado 2025'!$A$3:$V$504,Q$1,0)</f>
        <v>3</v>
      </c>
      <c r="R65" t="str">
        <f>VLOOKUP($A65,'Plan de acci�n consolidado 2025'!$A$3:$V$504,R$1,0)</f>
        <v>Númerica</v>
      </c>
      <c r="S65" t="str">
        <f>VLOOKUP($A65,'Plan de acci�n consolidado 2025'!$A$3:$V$504,S$1,0)</f>
        <v># de informes de seguimiento a la implementación de la sistematización en los procesos digitales internos y externos elaborados / 3 informes de seguimiento a la implementación de la sistematización en los procesos digitales internos y externos a elaborar</v>
      </c>
      <c r="T65" s="176" t="str">
        <f>VLOOKUP($A65,'Plan de acci�n consolidado 2025'!$A$3:$V$504,T$1,0)</f>
        <v>2025-11-04</v>
      </c>
      <c r="U65" s="176" t="str">
        <f>VLOOKUP($A65,'Plan de acci�n consolidado 2025'!$A$3:$V$504,U$1,0)</f>
        <v>2025-11-18</v>
      </c>
      <c r="V65" t="str">
        <f>VLOOKUP($A65,'Plan de acci�n consolidado 2025'!$A$3:$V$504,V$1,0)</f>
        <v>73-GRUPO DE TRABAJO DE COMUNICACION</v>
      </c>
      <c r="W65"/>
      <c r="X65"/>
    </row>
    <row r="66" spans="1:24" hidden="1" x14ac:dyDescent="0.25">
      <c r="A66" s="30" t="s">
        <v>648</v>
      </c>
      <c r="B66" t="str">
        <f>VLOOKUP($A66,'Plan de acci�n consolidado 2025'!$A$3:$V$504,B$1,0)</f>
        <v>73-GRUPO DE TRABAJO DE COMUNICACION</v>
      </c>
      <c r="C66">
        <f>VLOOKUP($A66,'Plan de acci�n consolidado 2025'!$A$3:$V$504,C$1,0)</f>
        <v>0</v>
      </c>
      <c r="D66" t="str">
        <f>VLOOKUP($A66,'Plan de acci�n consolidado 2025'!$A$3:$V$504,D$1,0)</f>
        <v>Actividad propia</v>
      </c>
      <c r="E66" t="str">
        <f>VLOOKUP($A66,'Plan de acci�n consolidado 2025'!$A$3:$V$504,E$1,0)</f>
        <v>73.4.6</v>
      </c>
      <c r="F66" t="str">
        <f>VLOOKUP($A66,'Plan de acci�n consolidado 2025'!$A$3:$V$504,F$1,0)</f>
        <v>N/A</v>
      </c>
      <c r="G66" t="str">
        <f>VLOOKUP($A66,'Plan de acci�n consolidado 2025'!$A$3:$V$504,G$1,0)</f>
        <v>N/A</v>
      </c>
      <c r="H66" t="str">
        <f>VLOOKUP($A66,'Plan de acci�n consolidado 2025'!$A$3:$V$504,H$1,0)</f>
        <v>N/A</v>
      </c>
      <c r="I66" t="str">
        <f>VLOOKUP($A66,'Plan de acci�n consolidado 2025'!$A$3:$V$504,I$1,0)</f>
        <v>N/A</v>
      </c>
      <c r="J66" t="str">
        <f>VLOOKUP($A66,'Plan de acci�n consolidado 2025'!$A$3:$V$504,J$1,0)</f>
        <v>N/A</v>
      </c>
      <c r="K66" t="str">
        <f>VLOOKUP($A66,'Plan de acci�n consolidado 2025'!$A$3:$V$504,K$1,0)</f>
        <v>N/A</v>
      </c>
      <c r="L66" t="str">
        <f>VLOOKUP($A66,'Plan de acci�n consolidado 2025'!$A$3:$V$504,L$1,0)</f>
        <v>N/A</v>
      </c>
      <c r="M66" t="str">
        <f>VLOOKUP($A66,'Plan de acci�n consolidado 2025'!$A$3:$V$504,M$1,0)</f>
        <v>N/A</v>
      </c>
      <c r="N66" t="str">
        <f>VLOOKUP($A66,'Plan de acci�n consolidado 2025'!$A$3:$V$504,N$1,0)</f>
        <v>N/A</v>
      </c>
      <c r="O66" t="str">
        <f>VLOOKUP($A66,'Plan de acci�n consolidado 2025'!$A$3:$V$504,O$1,0)</f>
        <v>Realizar el informe de seguimiento a la implementación de la sistematización de los eventos (Informe trimestral de seguimiento elaborado)</v>
      </c>
      <c r="P66">
        <f>VLOOKUP($A66,'Plan de acci�n consolidado 2025'!$A$3:$V$504,P$1,0)</f>
        <v>10</v>
      </c>
      <c r="Q66">
        <f>VLOOKUP($A66,'Plan de acci�n consolidado 2025'!$A$3:$V$504,Q$1,0)</f>
        <v>3</v>
      </c>
      <c r="R66" t="str">
        <f>VLOOKUP($A66,'Plan de acci�n consolidado 2025'!$A$3:$V$504,R$1,0)</f>
        <v>Númerica</v>
      </c>
      <c r="S66" t="str">
        <f>VLOOKUP($A66,'Plan de acci�n consolidado 2025'!$A$3:$V$504,S$1,0)</f>
        <v># de informes de seguimiento a la implementación de la sistematización de eventos elaborados / 3 informes de seguimiento a la implementación de la sistematización de eventos a elaborar</v>
      </c>
      <c r="T66" s="176" t="str">
        <f>VLOOKUP($A66,'Plan de acci�n consolidado 2025'!$A$3:$V$504,T$1,0)</f>
        <v>2025-12-01</v>
      </c>
      <c r="U66" s="176" t="str">
        <f>VLOOKUP($A66,'Plan de acci�n consolidado 2025'!$A$3:$V$504,U$1,0)</f>
        <v>2025-12-19</v>
      </c>
      <c r="V66" t="str">
        <f>VLOOKUP($A66,'Plan de acci�n consolidado 2025'!$A$3:$V$504,V$1,0)</f>
        <v>73-GRUPO DE TRABAJO DE COMUNICACION</v>
      </c>
      <c r="W66"/>
      <c r="X66"/>
    </row>
    <row r="67" spans="1:24" hidden="1" x14ac:dyDescent="0.25">
      <c r="A67" s="30" t="s">
        <v>651</v>
      </c>
      <c r="B67" t="str">
        <f>VLOOKUP($A67,'Plan de acci�n consolidado 2025'!$A$3:$V$504,B$1,0)</f>
        <v>3100-DIRECCION DE INVESTIGACIONES DE PROTECCION AL CONSUMIDOR</v>
      </c>
      <c r="C67">
        <f>VLOOKUP($A67,'Plan de acci�n consolidado 2025'!$A$3:$V$504,C$1,0)</f>
        <v>0</v>
      </c>
      <c r="D67" t="str">
        <f>VLOOKUP($A67,'Plan de acci�n consolidado 2025'!$A$3:$V$504,D$1,0)</f>
        <v>Producto</v>
      </c>
      <c r="E67" t="str">
        <f>VLOOKUP($A67,'Plan de acci�n consolidado 2025'!$A$3:$V$504,E$1,0)</f>
        <v>3100.1</v>
      </c>
      <c r="F67" t="str">
        <f>VLOOKUP($A67,'Plan de acci�n consolidado 2025'!$A$3:$V$504,F$1,0)</f>
        <v>Operativo</v>
      </c>
      <c r="G67" t="str">
        <f>VLOOKUP($A67,'Plan de acci�n consolidado 2025'!$A$3:$V$504,G$1,0)</f>
        <v xml:space="preserve">Promover el enfoque preventivo, diferencial y territorial en el que hacer misional de la entidad 
</v>
      </c>
      <c r="H67" t="str">
        <f>VLOOKUP($A67,'Plan de acci�n consolidado 2025'!$A$3:$V$504,H$1,0)</f>
        <v xml:space="preserve">Cumplimiento de productos del PAI asociados a Promover el enfoque preventivo, diferencial y territorial en el que hacer misional de la entidad 
</v>
      </c>
      <c r="I67" t="str">
        <f>VLOOKUP($A67,'Plan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67" t="str">
        <f>VLOOKUP($A67,'Plan de acci�n consolidado 2025'!$A$3:$V$504,J$1,0)</f>
        <v xml:space="preserve">PND - 4-04-1-a- Transformación productiva, internacionalización y acción climática - Reindustrialización para la sostenibilidad, el desarrollo económico y social </v>
      </c>
      <c r="K67" t="str">
        <f>VLOOKUP($A67,'Plan de acci�n consolidado 2025'!$A$3:$V$504,K$1,0)</f>
        <v>No</v>
      </c>
      <c r="L67" t="str">
        <f>VLOOKUP($A67,'Plan de acci�n consolidado 2025'!$A$3:$V$504,L$1,0)</f>
        <v>FUNCIONAMIENTO</v>
      </c>
      <c r="M67" t="str">
        <f>VLOOKUP($A67,'Plan de acci�n consolidado 2025'!$A$3:$V$504,M$1,0)</f>
        <v>Política Servicio al Ciudadano_DIMENSIÓN Gestión con Valores para Resultados</v>
      </c>
      <c r="N67" t="str">
        <f>VLOOKUP($A67,'Plan de acci�n consolidado 2025'!$A$3:$V$504,N$1,0)</f>
        <v>PND 10_Fortalecer las actividades de inspección, vigilancia y Control ;
PND_13_Analizar y monitorear los mercadosDigitales</v>
      </c>
      <c r="O67" t="str">
        <f>VLOOKUP($A67,'Plan de acci�n consolidado 2025'!$A$3:$V$504,O$1,0)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P67">
        <f>VLOOKUP($A67,'Plan de acci�n consolidado 2025'!$A$3:$V$504,P$1,0)</f>
        <v>40</v>
      </c>
      <c r="Q67">
        <f>VLOOKUP($A67,'Plan de acci�n consolidado 2025'!$A$3:$V$504,Q$1,0)</f>
        <v>80</v>
      </c>
      <c r="R67" t="str">
        <f>VLOOKUP($A67,'Plan de acci�n consolidado 2025'!$A$3:$V$504,R$1,0)</f>
        <v>Númerica</v>
      </c>
      <c r="S67" t="str">
        <f>VLOOKUP($A67,'Plan de acci�n consolidado 2025'!$A$3:$V$504,S$1,0)</f>
        <v># de actuaciones oficiosas realizadas / 80 actuaciones oficiosas a realizar</v>
      </c>
      <c r="T67" s="176" t="str">
        <f>VLOOKUP($A67,'Plan de acci�n consolidado 2025'!$A$3:$V$504,T$1,0)</f>
        <v>2025-02-18</v>
      </c>
      <c r="U67" s="176" t="str">
        <f>VLOOKUP($A67,'Plan de acci�n consolidado 2025'!$A$3:$V$504,U$1,0)</f>
        <v>2025-11-28</v>
      </c>
      <c r="V67" t="str">
        <f>VLOOKUP($A67,'Plan de acci�n consolidado 2025'!$A$3:$V$504,V$1,0)</f>
        <v>3100-DIRECCION DE INVESTIGACIONES DE PROTECCION AL CONSUMIDOR</v>
      </c>
      <c r="W67"/>
      <c r="X67"/>
    </row>
    <row r="68" spans="1:24" hidden="1" x14ac:dyDescent="0.25">
      <c r="A68" s="30" t="s">
        <v>653</v>
      </c>
      <c r="B68" t="str">
        <f>VLOOKUP($A68,'Plan de acci�n consolidado 2025'!$A$3:$V$504,B$1,0)</f>
        <v>3100-DIRECCION DE INVESTIGACIONES DE PROTECCION AL CONSUMIDOR</v>
      </c>
      <c r="C68">
        <f>VLOOKUP($A68,'Plan de acci�n consolidado 2025'!$A$3:$V$504,C$1,0)</f>
        <v>0</v>
      </c>
      <c r="D68" t="str">
        <f>VLOOKUP($A68,'Plan de acci�n consolidado 2025'!$A$3:$V$504,D$1,0)</f>
        <v>Actividad propia</v>
      </c>
      <c r="E68" t="str">
        <f>VLOOKUP($A68,'Plan de acci�n consolidado 2025'!$A$3:$V$504,E$1,0)</f>
        <v>3100.1.1</v>
      </c>
      <c r="F68" t="str">
        <f>VLOOKUP($A68,'Plan de acci�n consolidado 2025'!$A$3:$V$504,F$1,0)</f>
        <v>N/A</v>
      </c>
      <c r="G68" t="str">
        <f>VLOOKUP($A68,'Plan de acci�n consolidado 2025'!$A$3:$V$504,G$1,0)</f>
        <v>N/A</v>
      </c>
      <c r="H68" t="str">
        <f>VLOOKUP($A68,'Plan de acci�n consolidado 2025'!$A$3:$V$504,H$1,0)</f>
        <v>N/A</v>
      </c>
      <c r="I68" t="str">
        <f>VLOOKUP($A68,'Plan de acci�n consolidado 2025'!$A$3:$V$504,I$1,0)</f>
        <v>N/A</v>
      </c>
      <c r="J68" t="str">
        <f>VLOOKUP($A68,'Plan de acci�n consolidado 2025'!$A$3:$V$504,J$1,0)</f>
        <v>N/A</v>
      </c>
      <c r="K68" t="str">
        <f>VLOOKUP($A68,'Plan de acci�n consolidado 2025'!$A$3:$V$504,K$1,0)</f>
        <v>N/A</v>
      </c>
      <c r="L68" t="str">
        <f>VLOOKUP($A68,'Plan de acci�n consolidado 2025'!$A$3:$V$504,L$1,0)</f>
        <v>N/A</v>
      </c>
      <c r="M68" t="str">
        <f>VLOOKUP($A68,'Plan de acci�n consolidado 2025'!$A$3:$V$504,M$1,0)</f>
        <v>N/A</v>
      </c>
      <c r="N68" t="str">
        <f>VLOOKUP($A68,'Plan de acci�n consolidado 2025'!$A$3:$V$504,N$1,0)</f>
        <v>N/A</v>
      </c>
      <c r="O68" t="str">
        <f>VLOOKUP($A68,'Plan de acci�n consolidado 2025'!$A$3:$V$504,O$1,0)</f>
        <v>Verificar las denuncias recibidas en 2024 para identificar a los denunciados en el comercio electrónico con el mayor número de quejas (Informe de la verificación realizada)</v>
      </c>
      <c r="P68">
        <f>VLOOKUP($A68,'Plan de acci�n consolidado 2025'!$A$3:$V$504,P$1,0)</f>
        <v>15</v>
      </c>
      <c r="Q68">
        <f>VLOOKUP($A68,'Plan de acci�n consolidado 2025'!$A$3:$V$504,Q$1,0)</f>
        <v>1</v>
      </c>
      <c r="R68" t="str">
        <f>VLOOKUP($A68,'Plan de acci�n consolidado 2025'!$A$3:$V$504,R$1,0)</f>
        <v>Númerica</v>
      </c>
      <c r="S68" t="str">
        <f>VLOOKUP($A68,'Plan de acci�n consolidado 2025'!$A$3:$V$504,S$1,0)</f>
        <v># de informes de verificación  realizados / 1 informe de verificación a realizar</v>
      </c>
      <c r="T68" s="176" t="str">
        <f>VLOOKUP($A68,'Plan de acci�n consolidado 2025'!$A$3:$V$504,T$1,0)</f>
        <v>2025-02-18</v>
      </c>
      <c r="U68" s="176" t="str">
        <f>VLOOKUP($A68,'Plan de acci�n consolidado 2025'!$A$3:$V$504,U$1,0)</f>
        <v>2025-03-31</v>
      </c>
      <c r="V68" t="str">
        <f>VLOOKUP($A68,'Plan de acci�n consolidado 2025'!$A$3:$V$504,V$1,0)</f>
        <v>3100-DIRECCION DE INVESTIGACIONES DE PROTECCION AL CONSUMIDOR</v>
      </c>
      <c r="W68"/>
      <c r="X68"/>
    </row>
    <row r="69" spans="1:24" hidden="1" x14ac:dyDescent="0.25">
      <c r="A69" s="30" t="s">
        <v>655</v>
      </c>
      <c r="B69" t="str">
        <f>VLOOKUP($A69,'Plan de acci�n consolidado 2025'!$A$3:$V$504,B$1,0)</f>
        <v>3100-DIRECCION DE INVESTIGACIONES DE PROTECCION AL CONSUMIDOR</v>
      </c>
      <c r="C69">
        <f>VLOOKUP($A69,'Plan de acci�n consolidado 2025'!$A$3:$V$504,C$1,0)</f>
        <v>0</v>
      </c>
      <c r="D69" t="str">
        <f>VLOOKUP($A69,'Plan de acci�n consolidado 2025'!$A$3:$V$504,D$1,0)</f>
        <v>Actividad propia</v>
      </c>
      <c r="E69" t="str">
        <f>VLOOKUP($A69,'Plan de acci�n consolidado 2025'!$A$3:$V$504,E$1,0)</f>
        <v>3100.1.2</v>
      </c>
      <c r="F69" t="str">
        <f>VLOOKUP($A69,'Plan de acci�n consolidado 2025'!$A$3:$V$504,F$1,0)</f>
        <v>N/A</v>
      </c>
      <c r="G69" t="str">
        <f>VLOOKUP($A69,'Plan de acci�n consolidado 2025'!$A$3:$V$504,G$1,0)</f>
        <v>N/A</v>
      </c>
      <c r="H69" t="str">
        <f>VLOOKUP($A69,'Plan de acci�n consolidado 2025'!$A$3:$V$504,H$1,0)</f>
        <v>N/A</v>
      </c>
      <c r="I69" t="str">
        <f>VLOOKUP($A69,'Plan de acci�n consolidado 2025'!$A$3:$V$504,I$1,0)</f>
        <v>N/A</v>
      </c>
      <c r="J69" t="str">
        <f>VLOOKUP($A69,'Plan de acci�n consolidado 2025'!$A$3:$V$504,J$1,0)</f>
        <v>N/A</v>
      </c>
      <c r="K69" t="str">
        <f>VLOOKUP($A69,'Plan de acci�n consolidado 2025'!$A$3:$V$504,K$1,0)</f>
        <v>N/A</v>
      </c>
      <c r="L69" t="str">
        <f>VLOOKUP($A69,'Plan de acci�n consolidado 2025'!$A$3:$V$504,L$1,0)</f>
        <v>N/A</v>
      </c>
      <c r="M69" t="str">
        <f>VLOOKUP($A69,'Plan de acci�n consolidado 2025'!$A$3:$V$504,M$1,0)</f>
        <v>N/A</v>
      </c>
      <c r="N69" t="str">
        <f>VLOOKUP($A69,'Plan de acci�n consolidado 2025'!$A$3:$V$504,N$1,0)</f>
        <v>N/A</v>
      </c>
      <c r="O69" t="str">
        <f>VLOOKUP($A69,'Plan de acci�n consolidado 2025'!$A$3:$V$504,O$1,0)</f>
        <v>Definir el cronograma de las actuaciones de  inspección a realizar (Documentos con la programación)</v>
      </c>
      <c r="P69">
        <f>VLOOKUP($A69,'Plan de acci�n consolidado 2025'!$A$3:$V$504,P$1,0)</f>
        <v>25</v>
      </c>
      <c r="Q69">
        <f>VLOOKUP($A69,'Plan de acci�n consolidado 2025'!$A$3:$V$504,Q$1,0)</f>
        <v>1</v>
      </c>
      <c r="R69" t="str">
        <f>VLOOKUP($A69,'Plan de acci�n consolidado 2025'!$A$3:$V$504,R$1,0)</f>
        <v>Númerica</v>
      </c>
      <c r="S69" t="str">
        <f>VLOOKUP($A69,'Plan de acci�n consolidado 2025'!$A$3:$V$504,S$1,0)</f>
        <v># de cronogramas realizados / 1 cronogramas a realizar</v>
      </c>
      <c r="T69" s="176" t="str">
        <f>VLOOKUP($A69,'Plan de acci�n consolidado 2025'!$A$3:$V$504,T$1,0)</f>
        <v>2025-04-01</v>
      </c>
      <c r="U69" s="176" t="str">
        <f>VLOOKUP($A69,'Plan de acci�n consolidado 2025'!$A$3:$V$504,U$1,0)</f>
        <v>2025-04-30</v>
      </c>
      <c r="V69" t="str">
        <f>VLOOKUP($A69,'Plan de acci�n consolidado 2025'!$A$3:$V$504,V$1,0)</f>
        <v>3100-DIRECCION DE INVESTIGACIONES DE PROTECCION AL CONSUMIDOR</v>
      </c>
      <c r="W69"/>
      <c r="X69"/>
    </row>
    <row r="70" spans="1:24" hidden="1" x14ac:dyDescent="0.25">
      <c r="A70" s="30" t="s">
        <v>657</v>
      </c>
      <c r="B70" t="str">
        <f>VLOOKUP($A70,'Plan de acci�n consolidado 2025'!$A$3:$V$504,B$1,0)</f>
        <v>3100-DIRECCION DE INVESTIGACIONES DE PROTECCION AL CONSUMIDOR</v>
      </c>
      <c r="C70">
        <f>VLOOKUP($A70,'Plan de acci�n consolidado 2025'!$A$3:$V$504,C$1,0)</f>
        <v>0</v>
      </c>
      <c r="D70" t="str">
        <f>VLOOKUP($A70,'Plan de acci�n consolidado 2025'!$A$3:$V$504,D$1,0)</f>
        <v>Actividad propia</v>
      </c>
      <c r="E70" t="str">
        <f>VLOOKUP($A70,'Plan de acci�n consolidado 2025'!$A$3:$V$504,E$1,0)</f>
        <v>3100.1.3</v>
      </c>
      <c r="F70" t="str">
        <f>VLOOKUP($A70,'Plan de acci�n consolidado 2025'!$A$3:$V$504,F$1,0)</f>
        <v>N/A</v>
      </c>
      <c r="G70" t="str">
        <f>VLOOKUP($A70,'Plan de acci�n consolidado 2025'!$A$3:$V$504,G$1,0)</f>
        <v>N/A</v>
      </c>
      <c r="H70" t="str">
        <f>VLOOKUP($A70,'Plan de acci�n consolidado 2025'!$A$3:$V$504,H$1,0)</f>
        <v>N/A</v>
      </c>
      <c r="I70" t="str">
        <f>VLOOKUP($A70,'Plan de acci�n consolidado 2025'!$A$3:$V$504,I$1,0)</f>
        <v>N/A</v>
      </c>
      <c r="J70" t="str">
        <f>VLOOKUP($A70,'Plan de acci�n consolidado 2025'!$A$3:$V$504,J$1,0)</f>
        <v>N/A</v>
      </c>
      <c r="K70" t="str">
        <f>VLOOKUP($A70,'Plan de acci�n consolidado 2025'!$A$3:$V$504,K$1,0)</f>
        <v>N/A</v>
      </c>
      <c r="L70" t="str">
        <f>VLOOKUP($A70,'Plan de acci�n consolidado 2025'!$A$3:$V$504,L$1,0)</f>
        <v>N/A</v>
      </c>
      <c r="M70" t="str">
        <f>VLOOKUP($A70,'Plan de acci�n consolidado 2025'!$A$3:$V$504,M$1,0)</f>
        <v>N/A</v>
      </c>
      <c r="N70" t="str">
        <f>VLOOKUP($A70,'Plan de acci�n consolidado 2025'!$A$3:$V$504,N$1,0)</f>
        <v>N/A</v>
      </c>
      <c r="O70" t="str">
        <f>VLOOKUP($A70,'Plan de acci�n consolidado 2025'!$A$3:$V$504,O$1,0)</f>
        <v>Realizar visitas de inspección a personas naturales o jurídicas sujetas de inspección y vigilancia (Relación de los números de radicación de las visitas de inspección web realizadas)</v>
      </c>
      <c r="P70">
        <f>VLOOKUP($A70,'Plan de acci�n consolidado 2025'!$A$3:$V$504,P$1,0)</f>
        <v>60</v>
      </c>
      <c r="Q70">
        <f>VLOOKUP($A70,'Plan de acci�n consolidado 2025'!$A$3:$V$504,Q$1,0)</f>
        <v>80</v>
      </c>
      <c r="R70" t="str">
        <f>VLOOKUP($A70,'Plan de acci�n consolidado 2025'!$A$3:$V$504,R$1,0)</f>
        <v>Númerica</v>
      </c>
      <c r="S70" t="str">
        <f>VLOOKUP($A70,'Plan de acci�n consolidado 2025'!$A$3:$V$504,S$1,0)</f>
        <v># de actuaciones oficiosas realizadas / 80 actuaciones oficiosas a realizar</v>
      </c>
      <c r="T70" s="176" t="str">
        <f>VLOOKUP($A70,'Plan de acci�n consolidado 2025'!$A$3:$V$504,T$1,0)</f>
        <v>2025-04-08</v>
      </c>
      <c r="U70" s="176" t="str">
        <f>VLOOKUP($A70,'Plan de acci�n consolidado 2025'!$A$3:$V$504,U$1,0)</f>
        <v>2025-11-28</v>
      </c>
      <c r="V70" t="str">
        <f>VLOOKUP($A70,'Plan de acci�n consolidado 2025'!$A$3:$V$504,V$1,0)</f>
        <v>3100-DIRECCION DE INVESTIGACIONES DE PROTECCION AL CONSUMIDOR</v>
      </c>
      <c r="W70"/>
      <c r="X70"/>
    </row>
    <row r="71" spans="1:24" hidden="1" x14ac:dyDescent="0.25">
      <c r="A71" s="30" t="s">
        <v>658</v>
      </c>
      <c r="B71" t="str">
        <f>VLOOKUP($A71,'Plan de acci�n consolidado 2025'!$A$3:$V$504,B$1,0)</f>
        <v>3100-DIRECCION DE INVESTIGACIONES DE PROTECCION AL CONSUMIDOR</v>
      </c>
      <c r="C71">
        <f>VLOOKUP($A71,'Plan de acci�n consolidado 2025'!$A$3:$V$504,C$1,0)</f>
        <v>0</v>
      </c>
      <c r="D71" t="str">
        <f>VLOOKUP($A71,'Plan de acci�n consolidado 2025'!$A$3:$V$504,D$1,0)</f>
        <v>Producto</v>
      </c>
      <c r="E71" t="str">
        <f>VLOOKUP($A71,'Plan de acci�n consolidado 2025'!$A$3:$V$504,E$1,0)</f>
        <v>3100.2</v>
      </c>
      <c r="F71" t="str">
        <f>VLOOKUP($A71,'Plan de acci�n consolidado 2025'!$A$3:$V$504,F$1,0)</f>
        <v>Operativo</v>
      </c>
      <c r="G71" t="str">
        <f>VLOOKUP($A71,'Plan de acci�n consolidado 2025'!$A$3:$V$504,G$1,0)</f>
        <v xml:space="preserve">Promover el enfoque preventivo, diferencial y territorial en el que hacer misional de la entidad 
</v>
      </c>
      <c r="H71" t="str">
        <f>VLOOKUP($A71,'Plan de acci�n consolidado 2025'!$A$3:$V$504,H$1,0)</f>
        <v xml:space="preserve">Cumplimiento de productos del PAI asociados a Promover el enfoque preventivo, diferencial y territorial en el que hacer misional de la entidad 
</v>
      </c>
      <c r="I71" t="str">
        <f>VLOOKUP($A71,'Plan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1" t="str">
        <f>VLOOKUP($A71,'Plan de acci�n consolidado 2025'!$A$3:$V$504,J$1,0)</f>
        <v xml:space="preserve">PND - 5-31-5-b- Convergencia regional - Entidades públicas territoriales y nacionales fortalecidas </v>
      </c>
      <c r="K71" t="str">
        <f>VLOOKUP($A71,'Plan de acci�n consolidado 2025'!$A$3:$V$504,K$1,0)</f>
        <v>No</v>
      </c>
      <c r="L71" t="str">
        <f>VLOOKUP($A71,'Plan de acci�n consolidado 2025'!$A$3:$V$504,L$1,0)</f>
        <v>C-3503-0200-0015-40401c</v>
      </c>
      <c r="M71" t="str">
        <f>VLOOKUP($A71,'Plan de acci�n consolidado 2025'!$A$3:$V$504,M$1,0)</f>
        <v>Política Servicio al Ciudadano_DIMENSIÓN Gestión con Valores para Resultados</v>
      </c>
      <c r="N71" t="str">
        <f>VLOOKUP($A71,'Plan de acci�n consolidado 2025'!$A$3:$V$504,N$1,0)</f>
        <v>PND_8_Fortalecer lasCapacidades yConocimiento sobreDerechos yDeberesDe las relacionesDeConsumo;
PND_9_Ampliar los instrumentosDePrevención</v>
      </c>
      <c r="O71" t="str">
        <f>VLOOKUP($A71,'Plan de acci�n consolidado 2025'!$A$3:$V$504,O$1,0)</f>
        <v>Visitas de acompañamiento a establecimientos de comercio ubicados en territorios turísticos, con el objetivo de promover la convergencia regional, realizadas  (Relación de los números de radicación de las visitas de inspección realizadas)</v>
      </c>
      <c r="P71">
        <f>VLOOKUP($A71,'Plan de acci�n consolidado 2025'!$A$3:$V$504,P$1,0)</f>
        <v>40</v>
      </c>
      <c r="Q71">
        <f>VLOOKUP($A71,'Plan de acci�n consolidado 2025'!$A$3:$V$504,Q$1,0)</f>
        <v>40</v>
      </c>
      <c r="R71" t="str">
        <f>VLOOKUP($A71,'Plan de acci�n consolidado 2025'!$A$3:$V$504,R$1,0)</f>
        <v>Númerica</v>
      </c>
      <c r="S71" t="str">
        <f>VLOOKUP($A71,'Plan de acci�n consolidado 2025'!$A$3:$V$504,S$1,0)</f>
        <v># de visitas realizadas / 40 visitas a realizar</v>
      </c>
      <c r="T71" s="176" t="str">
        <f>VLOOKUP($A71,'Plan de acci�n consolidado 2025'!$A$3:$V$504,T$1,0)</f>
        <v>2025-01-14</v>
      </c>
      <c r="U71" s="176" t="str">
        <f>VLOOKUP($A71,'Plan de acci�n consolidado 2025'!$A$3:$V$504,U$1,0)</f>
        <v>2025-11-28</v>
      </c>
      <c r="V71" t="str">
        <f>VLOOKUP($A71,'Plan de acci�n consolidado 2025'!$A$3:$V$504,V$1,0)</f>
        <v>3100-DIRECCION DE INVESTIGACIONES DE PROTECCION AL CONSUMIDOR</v>
      </c>
      <c r="W71"/>
      <c r="X71"/>
    </row>
    <row r="72" spans="1:24" hidden="1" x14ac:dyDescent="0.25">
      <c r="A72" s="30" t="s">
        <v>661</v>
      </c>
      <c r="B72" t="str">
        <f>VLOOKUP($A72,'Plan de acci�n consolidado 2025'!$A$3:$V$504,B$1,0)</f>
        <v>3100-DIRECCION DE INVESTIGACIONES DE PROTECCION AL CONSUMIDOR</v>
      </c>
      <c r="C72">
        <f>VLOOKUP($A72,'Plan de acci�n consolidado 2025'!$A$3:$V$504,C$1,0)</f>
        <v>0</v>
      </c>
      <c r="D72" t="str">
        <f>VLOOKUP($A72,'Plan de acci�n consolidado 2025'!$A$3:$V$504,D$1,0)</f>
        <v>Actividad propia</v>
      </c>
      <c r="E72" t="str">
        <f>VLOOKUP($A72,'Plan de acci�n consolidado 2025'!$A$3:$V$504,E$1,0)</f>
        <v>3100.2.1</v>
      </c>
      <c r="F72" t="str">
        <f>VLOOKUP($A72,'Plan de acci�n consolidado 2025'!$A$3:$V$504,F$1,0)</f>
        <v>N/A</v>
      </c>
      <c r="G72" t="str">
        <f>VLOOKUP($A72,'Plan de acci�n consolidado 2025'!$A$3:$V$504,G$1,0)</f>
        <v>N/A</v>
      </c>
      <c r="H72" t="str">
        <f>VLOOKUP($A72,'Plan de acci�n consolidado 2025'!$A$3:$V$504,H$1,0)</f>
        <v>N/A</v>
      </c>
      <c r="I72" t="str">
        <f>VLOOKUP($A72,'Plan de acci�n consolidado 2025'!$A$3:$V$504,I$1,0)</f>
        <v>N/A</v>
      </c>
      <c r="J72" t="str">
        <f>VLOOKUP($A72,'Plan de acci�n consolidado 2025'!$A$3:$V$504,J$1,0)</f>
        <v>N/A</v>
      </c>
      <c r="K72" t="str">
        <f>VLOOKUP($A72,'Plan de acci�n consolidado 2025'!$A$3:$V$504,K$1,0)</f>
        <v>N/A</v>
      </c>
      <c r="L72" t="str">
        <f>VLOOKUP($A72,'Plan de acci�n consolidado 2025'!$A$3:$V$504,L$1,0)</f>
        <v>N/A</v>
      </c>
      <c r="M72" t="str">
        <f>VLOOKUP($A72,'Plan de acci�n consolidado 2025'!$A$3:$V$504,M$1,0)</f>
        <v>N/A</v>
      </c>
      <c r="N72" t="str">
        <f>VLOOKUP($A72,'Plan de acci�n consolidado 2025'!$A$3:$V$504,N$1,0)</f>
        <v>N/A</v>
      </c>
      <c r="O72" t="str">
        <f>VLOOKUP($A72,'Plan de acci�n consolidado 2025'!$A$3:$V$504,O$1,0)</f>
        <v>Determinar los sectores en los cuales se llevarán a cabo las actuaciones administrativas de inspección, vigilancia y control. (Acta de reunión)</v>
      </c>
      <c r="P72">
        <f>VLOOKUP($A72,'Plan de acci�n consolidado 2025'!$A$3:$V$504,P$1,0)</f>
        <v>15</v>
      </c>
      <c r="Q72">
        <f>VLOOKUP($A72,'Plan de acci�n consolidado 2025'!$A$3:$V$504,Q$1,0)</f>
        <v>1</v>
      </c>
      <c r="R72" t="str">
        <f>VLOOKUP($A72,'Plan de acci�n consolidado 2025'!$A$3:$V$504,R$1,0)</f>
        <v>Númerica</v>
      </c>
      <c r="S72" t="str">
        <f>VLOOKUP($A72,'Plan de acci�n consolidado 2025'!$A$3:$V$504,S$1,0)</f>
        <v># de actas de reuniones realizadas / 1 actas de reunión a realizar</v>
      </c>
      <c r="T72" s="176" t="str">
        <f>VLOOKUP($A72,'Plan de acci�n consolidado 2025'!$A$3:$V$504,T$1,0)</f>
        <v>2025-01-14</v>
      </c>
      <c r="U72" s="176" t="str">
        <f>VLOOKUP($A72,'Plan de acci�n consolidado 2025'!$A$3:$V$504,U$1,0)</f>
        <v>2025-02-07</v>
      </c>
      <c r="V72" t="str">
        <f>VLOOKUP($A72,'Plan de acci�n consolidado 2025'!$A$3:$V$504,V$1,0)</f>
        <v>3100-DIRECCION DE INVESTIGACIONES DE PROTECCION AL CONSUMIDOR</v>
      </c>
      <c r="W72"/>
      <c r="X72"/>
    </row>
    <row r="73" spans="1:24" hidden="1" x14ac:dyDescent="0.25">
      <c r="A73" s="30" t="s">
        <v>663</v>
      </c>
      <c r="B73" t="str">
        <f>VLOOKUP($A73,'Plan de acci�n consolidado 2025'!$A$3:$V$504,B$1,0)</f>
        <v>3100-DIRECCION DE INVESTIGACIONES DE PROTECCION AL CONSUMIDOR</v>
      </c>
      <c r="C73">
        <f>VLOOKUP($A73,'Plan de acci�n consolidado 2025'!$A$3:$V$504,C$1,0)</f>
        <v>0</v>
      </c>
      <c r="D73" t="str">
        <f>VLOOKUP($A73,'Plan de acci�n consolidado 2025'!$A$3:$V$504,D$1,0)</f>
        <v>Actividad propia</v>
      </c>
      <c r="E73" t="str">
        <f>VLOOKUP($A73,'Plan de acci�n consolidado 2025'!$A$3:$V$504,E$1,0)</f>
        <v>3100.2.2</v>
      </c>
      <c r="F73" t="str">
        <f>VLOOKUP($A73,'Plan de acci�n consolidado 2025'!$A$3:$V$504,F$1,0)</f>
        <v>N/A</v>
      </c>
      <c r="G73" t="str">
        <f>VLOOKUP($A73,'Plan de acci�n consolidado 2025'!$A$3:$V$504,G$1,0)</f>
        <v>N/A</v>
      </c>
      <c r="H73" t="str">
        <f>VLOOKUP($A73,'Plan de acci�n consolidado 2025'!$A$3:$V$504,H$1,0)</f>
        <v>N/A</v>
      </c>
      <c r="I73" t="str">
        <f>VLOOKUP($A73,'Plan de acci�n consolidado 2025'!$A$3:$V$504,I$1,0)</f>
        <v>N/A</v>
      </c>
      <c r="J73" t="str">
        <f>VLOOKUP($A73,'Plan de acci�n consolidado 2025'!$A$3:$V$504,J$1,0)</f>
        <v>N/A</v>
      </c>
      <c r="K73" t="str">
        <f>VLOOKUP($A73,'Plan de acci�n consolidado 2025'!$A$3:$V$504,K$1,0)</f>
        <v>N/A</v>
      </c>
      <c r="L73" t="str">
        <f>VLOOKUP($A73,'Plan de acci�n consolidado 2025'!$A$3:$V$504,L$1,0)</f>
        <v>N/A</v>
      </c>
      <c r="M73" t="str">
        <f>VLOOKUP($A73,'Plan de acci�n consolidado 2025'!$A$3:$V$504,M$1,0)</f>
        <v>N/A</v>
      </c>
      <c r="N73" t="str">
        <f>VLOOKUP($A73,'Plan de acci�n consolidado 2025'!$A$3:$V$504,N$1,0)</f>
        <v>N/A</v>
      </c>
      <c r="O73" t="str">
        <f>VLOOKUP($A73,'Plan de acci�n consolidado 2025'!$A$3:$V$504,O$1,0)</f>
        <v>Programar las visitas de inspección a realizar (Programación trimestral de las actuaciones administrativas)</v>
      </c>
      <c r="P73">
        <f>VLOOKUP($A73,'Plan de acci�n consolidado 2025'!$A$3:$V$504,P$1,0)</f>
        <v>15</v>
      </c>
      <c r="Q73">
        <f>VLOOKUP($A73,'Plan de acci�n consolidado 2025'!$A$3:$V$504,Q$1,0)</f>
        <v>4</v>
      </c>
      <c r="R73" t="str">
        <f>VLOOKUP($A73,'Plan de acci�n consolidado 2025'!$A$3:$V$504,R$1,0)</f>
        <v>Númerica</v>
      </c>
      <c r="S73" t="str">
        <f>VLOOKUP($A73,'Plan de acci�n consolidado 2025'!$A$3:$V$504,S$1,0)</f>
        <v># de programaciones realizadas / 4 programaciones a realizar</v>
      </c>
      <c r="T73" s="176" t="str">
        <f>VLOOKUP($A73,'Plan de acci�n consolidado 2025'!$A$3:$V$504,T$1,0)</f>
        <v>2025-01-14</v>
      </c>
      <c r="U73" s="176" t="str">
        <f>VLOOKUP($A73,'Plan de acci�n consolidado 2025'!$A$3:$V$504,U$1,0)</f>
        <v>2025-10-31</v>
      </c>
      <c r="V73" t="str">
        <f>VLOOKUP($A73,'Plan de acci�n consolidado 2025'!$A$3:$V$504,V$1,0)</f>
        <v>3100-DIRECCION DE INVESTIGACIONES DE PROTECCION AL CONSUMIDOR</v>
      </c>
      <c r="W73"/>
      <c r="X73"/>
    </row>
    <row r="74" spans="1:24" hidden="1" x14ac:dyDescent="0.25">
      <c r="A74" s="30" t="s">
        <v>665</v>
      </c>
      <c r="B74" t="str">
        <f>VLOOKUP($A74,'Plan de acci�n consolidado 2025'!$A$3:$V$504,B$1,0)</f>
        <v>3100-DIRECCION DE INVESTIGACIONES DE PROTECCION AL CONSUMIDOR</v>
      </c>
      <c r="C74">
        <f>VLOOKUP($A74,'Plan de acci�n consolidado 2025'!$A$3:$V$504,C$1,0)</f>
        <v>0</v>
      </c>
      <c r="D74" t="str">
        <f>VLOOKUP($A74,'Plan de acci�n consolidado 2025'!$A$3:$V$504,D$1,0)</f>
        <v>Actividad propia</v>
      </c>
      <c r="E74" t="str">
        <f>VLOOKUP($A74,'Plan de acci�n consolidado 2025'!$A$3:$V$504,E$1,0)</f>
        <v>3100.2.3</v>
      </c>
      <c r="F74" t="str">
        <f>VLOOKUP($A74,'Plan de acci�n consolidado 2025'!$A$3:$V$504,F$1,0)</f>
        <v>N/A</v>
      </c>
      <c r="G74" t="str">
        <f>VLOOKUP($A74,'Plan de acci�n consolidado 2025'!$A$3:$V$504,G$1,0)</f>
        <v>N/A</v>
      </c>
      <c r="H74" t="str">
        <f>VLOOKUP($A74,'Plan de acci�n consolidado 2025'!$A$3:$V$504,H$1,0)</f>
        <v>N/A</v>
      </c>
      <c r="I74" t="str">
        <f>VLOOKUP($A74,'Plan de acci�n consolidado 2025'!$A$3:$V$504,I$1,0)</f>
        <v>N/A</v>
      </c>
      <c r="J74" t="str">
        <f>VLOOKUP($A74,'Plan de acci�n consolidado 2025'!$A$3:$V$504,J$1,0)</f>
        <v>N/A</v>
      </c>
      <c r="K74" t="str">
        <f>VLOOKUP($A74,'Plan de acci�n consolidado 2025'!$A$3:$V$504,K$1,0)</f>
        <v>N/A</v>
      </c>
      <c r="L74" t="str">
        <f>VLOOKUP($A74,'Plan de acci�n consolidado 2025'!$A$3:$V$504,L$1,0)</f>
        <v>N/A</v>
      </c>
      <c r="M74" t="str">
        <f>VLOOKUP($A74,'Plan de acci�n consolidado 2025'!$A$3:$V$504,M$1,0)</f>
        <v>N/A</v>
      </c>
      <c r="N74" t="str">
        <f>VLOOKUP($A74,'Plan de acci�n consolidado 2025'!$A$3:$V$504,N$1,0)</f>
        <v>N/A</v>
      </c>
      <c r="O74" t="str">
        <f>VLOOKUP($A74,'Plan de acci�n consolidado 2025'!$A$3:$V$504,O$1,0)</f>
        <v>Realizar las visitas de inspección a las personas naturales o jurídicas sujetas de inspección y vigilancia (Relación de los números de radicación de las visitas de inspección realizados)</v>
      </c>
      <c r="P74">
        <f>VLOOKUP($A74,'Plan de acci�n consolidado 2025'!$A$3:$V$504,P$1,0)</f>
        <v>70</v>
      </c>
      <c r="Q74">
        <f>VLOOKUP($A74,'Plan de acci�n consolidado 2025'!$A$3:$V$504,Q$1,0)</f>
        <v>40</v>
      </c>
      <c r="R74" t="str">
        <f>VLOOKUP($A74,'Plan de acci�n consolidado 2025'!$A$3:$V$504,R$1,0)</f>
        <v>Númerica</v>
      </c>
      <c r="S74" t="str">
        <f>VLOOKUP($A74,'Plan de acci�n consolidado 2025'!$A$3:$V$504,S$1,0)</f>
        <v># de visitas realizadas / 40 visitas a realizar</v>
      </c>
      <c r="T74" s="176" t="str">
        <f>VLOOKUP($A74,'Plan de acci�n consolidado 2025'!$A$3:$V$504,T$1,0)</f>
        <v>2025-02-07</v>
      </c>
      <c r="U74" s="176" t="str">
        <f>VLOOKUP($A74,'Plan de acci�n consolidado 2025'!$A$3:$V$504,U$1,0)</f>
        <v>2025-11-28</v>
      </c>
      <c r="V74" t="str">
        <f>VLOOKUP($A74,'Plan de acci�n consolidado 2025'!$A$3:$V$504,V$1,0)</f>
        <v>3100-DIRECCION DE INVESTIGACIONES DE PROTECCION AL CONSUMIDOR</v>
      </c>
      <c r="W74"/>
      <c r="X74"/>
    </row>
    <row r="75" spans="1:24" hidden="1" x14ac:dyDescent="0.25">
      <c r="A75" s="30" t="s">
        <v>666</v>
      </c>
      <c r="B75" t="str">
        <f>VLOOKUP($A75,'Plan de acci�n consolidado 2025'!$A$3:$V$504,B$1,0)</f>
        <v>3100-DIRECCION DE INVESTIGACIONES DE PROTECCION AL CONSUMIDOR</v>
      </c>
      <c r="C75">
        <f>VLOOKUP($A75,'Plan de acci�n consolidado 2025'!$A$3:$V$504,C$1,0)</f>
        <v>0</v>
      </c>
      <c r="D75" t="str">
        <f>VLOOKUP($A75,'Plan de acci�n consolidado 2025'!$A$3:$V$504,D$1,0)</f>
        <v>Producto</v>
      </c>
      <c r="E75" t="str">
        <f>VLOOKUP($A75,'Plan de acci�n consolidado 2025'!$A$3:$V$504,E$1,0)</f>
        <v>3100.3</v>
      </c>
      <c r="F75" t="str">
        <f>VLOOKUP($A75,'Plan de acci�n consolidado 2025'!$A$3:$V$504,F$1,0)</f>
        <v>Operativo</v>
      </c>
      <c r="G75" t="str">
        <f>VLOOKUP($A75,'Plan de acci�n consolidado 2025'!$A$3:$V$504,G$1,0)</f>
        <v xml:space="preserve">Promover el enfoque preventivo, diferencial y territorial en el que hacer misional de la entidad 
</v>
      </c>
      <c r="H75" t="str">
        <f>VLOOKUP($A75,'Plan de acci�n consolidado 2025'!$A$3:$V$504,H$1,0)</f>
        <v xml:space="preserve">Cumplimiento de productos del PAI asociados a Promover el enfoque preventivo, diferencial y territorial en el que hacer misional de la entidad 
</v>
      </c>
      <c r="I75" t="str">
        <f>VLOOKUP($A75,'Plan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75" t="str">
        <f>VLOOKUP($A75,'Plan de acci�n consolidado 2025'!$A$3:$V$504,J$1,0)</f>
        <v xml:space="preserve">PND - 5-31-5-b- Convergencia regional - Entidades públicas territoriales y nacionales fortalecidas </v>
      </c>
      <c r="K75" t="str">
        <f>VLOOKUP($A75,'Plan de acci�n consolidado 2025'!$A$3:$V$504,K$1,0)</f>
        <v>No</v>
      </c>
      <c r="L75" t="str">
        <f>VLOOKUP($A75,'Plan de acci�n consolidado 2025'!$A$3:$V$504,L$1,0)</f>
        <v>FUNCIONAMIENTO</v>
      </c>
      <c r="M75" t="str">
        <f>VLOOKUP($A75,'Plan de acci�n consolidado 2025'!$A$3:$V$504,M$1,0)</f>
        <v>Política Servicio al Ciudadano_DIMENSIÓN Gestión con Valores para Resultados</v>
      </c>
      <c r="N75" t="str">
        <f>VLOOKUP($A75,'Plan de acci�n consolidado 2025'!$A$3:$V$504,N$1,0)</f>
        <v>N/A</v>
      </c>
      <c r="O75" t="str">
        <f>VLOOKUP($A75,'Plan de acci�n consolidado 2025'!$A$3:$V$504,O$1,0)</f>
        <v>Recursos de reposición interpuestos, decididos dentro de los 6 meses siguientes a su presentación (Relación de los números de radicación de los recursos decididos, fecha de entrada y salida)</v>
      </c>
      <c r="P75">
        <f>VLOOKUP($A75,'Plan de acci�n consolidado 2025'!$A$3:$V$504,P$1,0)</f>
        <v>20</v>
      </c>
      <c r="Q75">
        <f>VLOOKUP($A75,'Plan de acci�n consolidado 2025'!$A$3:$V$504,Q$1,0)</f>
        <v>80</v>
      </c>
      <c r="R75" t="str">
        <f>VLOOKUP($A75,'Plan de acci�n consolidado 2025'!$A$3:$V$504,R$1,0)</f>
        <v>Porcentual</v>
      </c>
      <c r="S75" t="str">
        <f>VLOOKUP($A75,'Plan de acci�n consolidado 2025'!$A$3:$V$504,S$1,0)</f>
        <v>% de listado de recursos decididos / 80% de listado de recursos a decidir</v>
      </c>
      <c r="T75" s="176" t="str">
        <f>VLOOKUP($A75,'Plan de acci�n consolidado 2025'!$A$3:$V$504,T$1,0)</f>
        <v>2025-01-02</v>
      </c>
      <c r="U75" s="176" t="str">
        <f>VLOOKUP($A75,'Plan de acci�n consolidado 2025'!$A$3:$V$504,U$1,0)</f>
        <v>2025-12-31</v>
      </c>
      <c r="V75" t="str">
        <f>VLOOKUP($A75,'Plan de acci�n consolidado 2025'!$A$3:$V$504,V$1,0)</f>
        <v>3100-DIRECCION DE INVESTIGACIONES DE PROTECCION AL CONSUMIDOR</v>
      </c>
      <c r="W75"/>
      <c r="X75"/>
    </row>
    <row r="76" spans="1:24" hidden="1" x14ac:dyDescent="0.25">
      <c r="A76" s="30" t="s">
        <v>669</v>
      </c>
      <c r="B76" t="str">
        <f>VLOOKUP($A76,'Plan de acci�n consolidado 2025'!$A$3:$V$504,B$1,0)</f>
        <v>3100-DIRECCION DE INVESTIGACIONES DE PROTECCION AL CONSUMIDOR</v>
      </c>
      <c r="C76">
        <f>VLOOKUP($A76,'Plan de acci�n consolidado 2025'!$A$3:$V$504,C$1,0)</f>
        <v>0</v>
      </c>
      <c r="D76" t="str">
        <f>VLOOKUP($A76,'Plan de acci�n consolidado 2025'!$A$3:$V$504,D$1,0)</f>
        <v>Actividad propia</v>
      </c>
      <c r="E76" t="str">
        <f>VLOOKUP($A76,'Plan de acci�n consolidado 2025'!$A$3:$V$504,E$1,0)</f>
        <v>3100.3.1</v>
      </c>
      <c r="F76" t="str">
        <f>VLOOKUP($A76,'Plan de acci�n consolidado 2025'!$A$3:$V$504,F$1,0)</f>
        <v>N/A</v>
      </c>
      <c r="G76" t="str">
        <f>VLOOKUP($A76,'Plan de acci�n consolidado 2025'!$A$3:$V$504,G$1,0)</f>
        <v>N/A</v>
      </c>
      <c r="H76" t="str">
        <f>VLOOKUP($A76,'Plan de acci�n consolidado 2025'!$A$3:$V$504,H$1,0)</f>
        <v>N/A</v>
      </c>
      <c r="I76" t="str">
        <f>VLOOKUP($A76,'Plan de acci�n consolidado 2025'!$A$3:$V$504,I$1,0)</f>
        <v>N/A</v>
      </c>
      <c r="J76" t="str">
        <f>VLOOKUP($A76,'Plan de acci�n consolidado 2025'!$A$3:$V$504,J$1,0)</f>
        <v>N/A</v>
      </c>
      <c r="K76" t="str">
        <f>VLOOKUP($A76,'Plan de acci�n consolidado 2025'!$A$3:$V$504,K$1,0)</f>
        <v>N/A</v>
      </c>
      <c r="L76" t="str">
        <f>VLOOKUP($A76,'Plan de acci�n consolidado 2025'!$A$3:$V$504,L$1,0)</f>
        <v>N/A</v>
      </c>
      <c r="M76" t="str">
        <f>VLOOKUP($A76,'Plan de acci�n consolidado 2025'!$A$3:$V$504,M$1,0)</f>
        <v>N/A</v>
      </c>
      <c r="N76" t="str">
        <f>VLOOKUP($A76,'Plan de acci�n consolidado 2025'!$A$3:$V$504,N$1,0)</f>
        <v>N/A</v>
      </c>
      <c r="O76" t="str">
        <f>VLOOKUP($A76,'Plan de acci�n consolidado 2025'!$A$3:$V$504,O$1,0)</f>
        <v>Crear y actualizar periódicamente el listado de los recursos de reposición que ingresan a partir del 1° de enero de 2025, incluyendo la información necesaria para verificar su cumplimiento (Listado de recursos interpuestos)</v>
      </c>
      <c r="P76">
        <f>VLOOKUP($A76,'Plan de acci�n consolidado 2025'!$A$3:$V$504,P$1,0)</f>
        <v>30</v>
      </c>
      <c r="Q76">
        <f>VLOOKUP($A76,'Plan de acci�n consolidado 2025'!$A$3:$V$504,Q$1,0)</f>
        <v>1</v>
      </c>
      <c r="R76" t="str">
        <f>VLOOKUP($A76,'Plan de acci�n consolidado 2025'!$A$3:$V$504,R$1,0)</f>
        <v>Númerica</v>
      </c>
      <c r="S76" t="str">
        <f>VLOOKUP($A76,'Plan de acci�n consolidado 2025'!$A$3:$V$504,S$1,0)</f>
        <v># de listados realizados / 1 listados a realizar</v>
      </c>
      <c r="T76" s="176" t="str">
        <f>VLOOKUP($A76,'Plan de acci�n consolidado 2025'!$A$3:$V$504,T$1,0)</f>
        <v>2025-01-02</v>
      </c>
      <c r="U76" s="176" t="str">
        <f>VLOOKUP($A76,'Plan de acci�n consolidado 2025'!$A$3:$V$504,U$1,0)</f>
        <v>2025-12-31</v>
      </c>
      <c r="V76" t="str">
        <f>VLOOKUP($A76,'Plan de acci�n consolidado 2025'!$A$3:$V$504,V$1,0)</f>
        <v>3100-DIRECCION DE INVESTIGACIONES DE PROTECCION AL CONSUMIDOR</v>
      </c>
      <c r="W76"/>
      <c r="X76"/>
    </row>
    <row r="77" spans="1:24" hidden="1" x14ac:dyDescent="0.25">
      <c r="A77" s="30" t="s">
        <v>671</v>
      </c>
      <c r="B77" t="str">
        <f>VLOOKUP($A77,'Plan de acci�n consolidado 2025'!$A$3:$V$504,B$1,0)</f>
        <v>3100-DIRECCION DE INVESTIGACIONES DE PROTECCION AL CONSUMIDOR</v>
      </c>
      <c r="C77">
        <f>VLOOKUP($A77,'Plan de acci�n consolidado 2025'!$A$3:$V$504,C$1,0)</f>
        <v>0</v>
      </c>
      <c r="D77" t="str">
        <f>VLOOKUP($A77,'Plan de acci�n consolidado 2025'!$A$3:$V$504,D$1,0)</f>
        <v>Actividad propia</v>
      </c>
      <c r="E77" t="str">
        <f>VLOOKUP($A77,'Plan de acci�n consolidado 2025'!$A$3:$V$504,E$1,0)</f>
        <v>3100.3.2</v>
      </c>
      <c r="F77" t="str">
        <f>VLOOKUP($A77,'Plan de acci�n consolidado 2025'!$A$3:$V$504,F$1,0)</f>
        <v>N/A</v>
      </c>
      <c r="G77" t="str">
        <f>VLOOKUP($A77,'Plan de acci�n consolidado 2025'!$A$3:$V$504,G$1,0)</f>
        <v>N/A</v>
      </c>
      <c r="H77" t="str">
        <f>VLOOKUP($A77,'Plan de acci�n consolidado 2025'!$A$3:$V$504,H$1,0)</f>
        <v>N/A</v>
      </c>
      <c r="I77" t="str">
        <f>VLOOKUP($A77,'Plan de acci�n consolidado 2025'!$A$3:$V$504,I$1,0)</f>
        <v>N/A</v>
      </c>
      <c r="J77" t="str">
        <f>VLOOKUP($A77,'Plan de acci�n consolidado 2025'!$A$3:$V$504,J$1,0)</f>
        <v>N/A</v>
      </c>
      <c r="K77" t="str">
        <f>VLOOKUP($A77,'Plan de acci�n consolidado 2025'!$A$3:$V$504,K$1,0)</f>
        <v>N/A</v>
      </c>
      <c r="L77" t="str">
        <f>VLOOKUP($A77,'Plan de acci�n consolidado 2025'!$A$3:$V$504,L$1,0)</f>
        <v>N/A</v>
      </c>
      <c r="M77" t="str">
        <f>VLOOKUP($A77,'Plan de acci�n consolidado 2025'!$A$3:$V$504,M$1,0)</f>
        <v>N/A</v>
      </c>
      <c r="N77" t="str">
        <f>VLOOKUP($A77,'Plan de acci�n consolidado 2025'!$A$3:$V$504,N$1,0)</f>
        <v>N/A</v>
      </c>
      <c r="O77" t="str">
        <f>VLOOKUP($A77,'Plan de acci�n consolidado 2025'!$A$3:$V$504,O$1,0)</f>
        <v>Decidir los recursos de reposición interpuestos dentro de los términos definidos.  (Relación de los números de radicación de los recursos decididos)</v>
      </c>
      <c r="P77">
        <f>VLOOKUP($A77,'Plan de acci�n consolidado 2025'!$A$3:$V$504,P$1,0)</f>
        <v>70</v>
      </c>
      <c r="Q77">
        <f>VLOOKUP($A77,'Plan de acci�n consolidado 2025'!$A$3:$V$504,Q$1,0)</f>
        <v>80</v>
      </c>
      <c r="R77" t="str">
        <f>VLOOKUP($A77,'Plan de acci�n consolidado 2025'!$A$3:$V$504,R$1,0)</f>
        <v>Porcentual</v>
      </c>
      <c r="S77" t="str">
        <f>VLOOKUP($A77,'Plan de acci�n consolidado 2025'!$A$3:$V$504,S$1,0)</f>
        <v>% de listado de recursos decididos / 80% de listado de recursos a decidir</v>
      </c>
      <c r="T77" s="176" t="str">
        <f>VLOOKUP($A77,'Plan de acci�n consolidado 2025'!$A$3:$V$504,T$1,0)</f>
        <v>2025-01-02</v>
      </c>
      <c r="U77" s="176" t="str">
        <f>VLOOKUP($A77,'Plan de acci�n consolidado 2025'!$A$3:$V$504,U$1,0)</f>
        <v>2025-12-31</v>
      </c>
      <c r="V77" t="str">
        <f>VLOOKUP($A77,'Plan de acci�n consolidado 2025'!$A$3:$V$504,V$1,0)</f>
        <v>3100-DIRECCION DE INVESTIGACIONES DE PROTECCION AL CONSUMIDOR</v>
      </c>
      <c r="W77"/>
      <c r="X77"/>
    </row>
    <row r="78" spans="1:24" hidden="1" x14ac:dyDescent="0.25">
      <c r="A78" s="30" t="s">
        <v>673</v>
      </c>
      <c r="B78" t="str">
        <f>VLOOKUP($A78,'Plan de acci�n consolidado 2025'!$A$3:$V$504,B$1,0)</f>
        <v>60-GRUPO DE TRABAJO DE GESTIÓN JUDICIAL ADSCRITO A LA OFICINA ASESORA JURÍDICA</v>
      </c>
      <c r="C78">
        <f>VLOOKUP($A78,'Plan de acci�n consolidado 2025'!$A$3:$V$504,C$1,0)</f>
        <v>0</v>
      </c>
      <c r="D78" t="str">
        <f>VLOOKUP($A78,'Plan de acci�n consolidado 2025'!$A$3:$V$504,D$1,0)</f>
        <v>Producto</v>
      </c>
      <c r="E78" t="str">
        <f>VLOOKUP($A78,'Plan de acci�n consolidado 2025'!$A$3:$V$504,E$1,0)</f>
        <v>60.1</v>
      </c>
      <c r="F78" t="str">
        <f>VLOOKUP($A78,'Plan de acci�n consolidado 2025'!$A$3:$V$504,F$1,0)</f>
        <v>Operativo</v>
      </c>
      <c r="G78" t="str">
        <f>VLOOKUP($A78,'Plan de acci�n consolidado 2025'!$A$3:$V$504,G$1,0)</f>
        <v>Fortalecer el Sistema Integral de Gestión Institucional en el marco del Modelo Integrado de Planeación y gestión para mejorar la prestación del servicio.</v>
      </c>
      <c r="H78" t="str">
        <f>VLOOKUP($A78,'Plan de acci�n consolidado 2025'!$A$3:$V$504,H$1,0)</f>
        <v xml:space="preserve">Cumplimiento de productos del PAI asociados a Fortacer el Sistema Integral de Gestión Institucional para mejorar la prestación del servicio. 
</v>
      </c>
      <c r="I78" t="str">
        <f>VLOOKUP($A78,'Plan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78" t="str">
        <f>VLOOKUP($A78,'Plan de acci�n consolidado 2025'!$A$3:$V$504,J$1,0)</f>
        <v xml:space="preserve">PND - 5-31-5-b- Convergencia regional - Entidades públicas territoriales y nacionales fortalecidas </v>
      </c>
      <c r="K78" t="str">
        <f>VLOOKUP($A78,'Plan de acci�n consolidado 2025'!$A$3:$V$504,K$1,0)</f>
        <v>No</v>
      </c>
      <c r="L78" t="str">
        <f>VLOOKUP($A78,'Plan de acci�n consolidado 2025'!$A$3:$V$504,L$1,0)</f>
        <v>N/A</v>
      </c>
      <c r="M78" t="str">
        <f>VLOOKUP($A78,'Plan de acci�n consolidado 2025'!$A$3:$V$504,M$1,0)</f>
        <v>Política Defensa Jurídica _DIMENSIÓN Gestión con Valores para Resultados</v>
      </c>
      <c r="N78" t="str">
        <f>VLOOKUP($A78,'Plan de acci�n consolidado 2025'!$A$3:$V$504,N$1,0)</f>
        <v>N/A</v>
      </c>
      <c r="O78" t="str">
        <f>VLOOKUP($A78,'Plan de acci�n consolidado 2025'!$A$3:$V$504,O$1,0)</f>
        <v>Política de prevención del Daño Antijurídico, implementada y presentada al Comité (Informe de implementación de la PPDA y acta de comité)</v>
      </c>
      <c r="P78">
        <f>VLOOKUP($A78,'Plan de acci�n consolidado 2025'!$A$3:$V$504,P$1,0)</f>
        <v>35</v>
      </c>
      <c r="Q78">
        <f>VLOOKUP($A78,'Plan de acci�n consolidado 2025'!$A$3:$V$504,Q$1,0)</f>
        <v>1</v>
      </c>
      <c r="R78" t="str">
        <f>VLOOKUP($A78,'Plan de acci�n consolidado 2025'!$A$3:$V$504,R$1,0)</f>
        <v>Númerica</v>
      </c>
      <c r="S78" t="str">
        <f>VLOOKUP($A78,'Plan de acci�n consolidado 2025'!$A$3:$V$504,S$1,0)</f>
        <v># de Política de prevención del daño antijurídico implementada / 1 Política de prevención del daño antijurídico a implementar</v>
      </c>
      <c r="T78" s="176" t="str">
        <f>VLOOKUP($A78,'Plan de acci�n consolidado 2025'!$A$3:$V$504,T$1,0)</f>
        <v>2025-02-03</v>
      </c>
      <c r="U78" s="176" t="str">
        <f>VLOOKUP($A78,'Plan de acci�n consolidado 2025'!$A$3:$V$504,U$1,0)</f>
        <v>2025-12-19</v>
      </c>
      <c r="V78" t="str">
        <f>VLOOKUP($A78,'Plan de acci�n consolidado 2025'!$A$3:$V$504,V$1,0)</f>
        <v>60-GRUPO DE TRABAJO DE GESTIÓN JUDICIAL ADSCRITO A LA OFICINA ASESORA JURÍDICA</v>
      </c>
      <c r="W78"/>
      <c r="X78"/>
    </row>
    <row r="79" spans="1:24" hidden="1" x14ac:dyDescent="0.25">
      <c r="A79" s="30" t="s">
        <v>675</v>
      </c>
      <c r="B79" t="str">
        <f>VLOOKUP($A79,'Plan de acci�n consolidado 2025'!$A$3:$V$504,B$1,0)</f>
        <v>60-GRUPO DE TRABAJO DE GESTIÓN JUDICIAL ADSCRITO A LA OFICINA ASESORA JURÍDICA</v>
      </c>
      <c r="C79">
        <f>VLOOKUP($A79,'Plan de acci�n consolidado 2025'!$A$3:$V$504,C$1,0)</f>
        <v>0</v>
      </c>
      <c r="D79" t="str">
        <f>VLOOKUP($A79,'Plan de acci�n consolidado 2025'!$A$3:$V$504,D$1,0)</f>
        <v>Actividad propia</v>
      </c>
      <c r="E79" t="str">
        <f>VLOOKUP($A79,'Plan de acci�n consolidado 2025'!$A$3:$V$504,E$1,0)</f>
        <v>60.1.1</v>
      </c>
      <c r="F79" t="str">
        <f>VLOOKUP($A79,'Plan de acci�n consolidado 2025'!$A$3:$V$504,F$1,0)</f>
        <v>N/A</v>
      </c>
      <c r="G79" t="str">
        <f>VLOOKUP($A79,'Plan de acci�n consolidado 2025'!$A$3:$V$504,G$1,0)</f>
        <v>N/A</v>
      </c>
      <c r="H79" t="str">
        <f>VLOOKUP($A79,'Plan de acci�n consolidado 2025'!$A$3:$V$504,H$1,0)</f>
        <v>N/A</v>
      </c>
      <c r="I79" t="str">
        <f>VLOOKUP($A79,'Plan de acci�n consolidado 2025'!$A$3:$V$504,I$1,0)</f>
        <v>N/A</v>
      </c>
      <c r="J79" t="str">
        <f>VLOOKUP($A79,'Plan de acci�n consolidado 2025'!$A$3:$V$504,J$1,0)</f>
        <v>N/A</v>
      </c>
      <c r="K79" t="str">
        <f>VLOOKUP($A79,'Plan de acci�n consolidado 2025'!$A$3:$V$504,K$1,0)</f>
        <v>N/A</v>
      </c>
      <c r="L79" t="str">
        <f>VLOOKUP($A79,'Plan de acci�n consolidado 2025'!$A$3:$V$504,L$1,0)</f>
        <v>N/A</v>
      </c>
      <c r="M79" t="str">
        <f>VLOOKUP($A79,'Plan de acci�n consolidado 2025'!$A$3:$V$504,M$1,0)</f>
        <v>N/A</v>
      </c>
      <c r="N79" t="str">
        <f>VLOOKUP($A79,'Plan de acci�n consolidado 2025'!$A$3:$V$504,N$1,0)</f>
        <v>N/A</v>
      </c>
      <c r="O79" t="str">
        <f>VLOOKUP($A79,'Plan de acci�n consolidado 2025'!$A$3:$V$504,O$1,0)</f>
        <v>Informar a las Delegaturas mediante memorando y/o correo electrónico, las actividades previstas para la ejecución de la Política de Prevención del Daño Antijurídico de la vigencia 2025. (Memorandos y/o correos electrónicos de los recordatorios)</v>
      </c>
      <c r="P79">
        <f>VLOOKUP($A79,'Plan de acci�n consolidado 2025'!$A$3:$V$504,P$1,0)</f>
        <v>20</v>
      </c>
      <c r="Q79">
        <f>VLOOKUP($A79,'Plan de acci�n consolidado 2025'!$A$3:$V$504,Q$1,0)</f>
        <v>1</v>
      </c>
      <c r="R79" t="str">
        <f>VLOOKUP($A79,'Plan de acci�n consolidado 2025'!$A$3:$V$504,R$1,0)</f>
        <v>Númerica</v>
      </c>
      <c r="S79" t="str">
        <f>VLOOKUP($A79,'Plan de acci�n consolidado 2025'!$A$3:$V$504,S$1,0)</f>
        <v># de memorandos enviados  a las Delegaturas / 1 memorandos a enviar  a las Delegaturas</v>
      </c>
      <c r="T79" s="176" t="str">
        <f>VLOOKUP($A79,'Plan de acci�n consolidado 2025'!$A$3:$V$504,T$1,0)</f>
        <v>2025-02-03</v>
      </c>
      <c r="U79" s="176" t="str">
        <f>VLOOKUP($A79,'Plan de acci�n consolidado 2025'!$A$3:$V$504,U$1,0)</f>
        <v>2025-03-31</v>
      </c>
      <c r="V79" t="str">
        <f>VLOOKUP($A79,'Plan de acci�n consolidado 2025'!$A$3:$V$504,V$1,0)</f>
        <v>60-GRUPO DE TRABAJO DE GESTIÓN JUDICIAL ADSCRITO A LA OFICINA ASESORA JURÍDICA</v>
      </c>
      <c r="W79"/>
      <c r="X79"/>
    </row>
    <row r="80" spans="1:24" hidden="1" x14ac:dyDescent="0.25">
      <c r="A80" s="30" t="s">
        <v>677</v>
      </c>
      <c r="B80" t="str">
        <f>VLOOKUP($A80,'Plan de acci�n consolidado 2025'!$A$3:$V$504,B$1,0)</f>
        <v>60-GRUPO DE TRABAJO DE GESTIÓN JUDICIAL ADSCRITO A LA OFICINA ASESORA JURÍDICA</v>
      </c>
      <c r="C80">
        <f>VLOOKUP($A80,'Plan de acci�n consolidado 2025'!$A$3:$V$504,C$1,0)</f>
        <v>0</v>
      </c>
      <c r="D80" t="str">
        <f>VLOOKUP($A80,'Plan de acci�n consolidado 2025'!$A$3:$V$504,D$1,0)</f>
        <v>Actividad propia</v>
      </c>
      <c r="E80" t="str">
        <f>VLOOKUP($A80,'Plan de acci�n consolidado 2025'!$A$3:$V$504,E$1,0)</f>
        <v>60.1.2</v>
      </c>
      <c r="F80" t="str">
        <f>VLOOKUP($A80,'Plan de acci�n consolidado 2025'!$A$3:$V$504,F$1,0)</f>
        <v>N/A</v>
      </c>
      <c r="G80" t="str">
        <f>VLOOKUP($A80,'Plan de acci�n consolidado 2025'!$A$3:$V$504,G$1,0)</f>
        <v>N/A</v>
      </c>
      <c r="H80" t="str">
        <f>VLOOKUP($A80,'Plan de acci�n consolidado 2025'!$A$3:$V$504,H$1,0)</f>
        <v>N/A</v>
      </c>
      <c r="I80" t="str">
        <f>VLOOKUP($A80,'Plan de acci�n consolidado 2025'!$A$3:$V$504,I$1,0)</f>
        <v>N/A</v>
      </c>
      <c r="J80" t="str">
        <f>VLOOKUP($A80,'Plan de acci�n consolidado 2025'!$A$3:$V$504,J$1,0)</f>
        <v>N/A</v>
      </c>
      <c r="K80" t="str">
        <f>VLOOKUP($A80,'Plan de acci�n consolidado 2025'!$A$3:$V$504,K$1,0)</f>
        <v>N/A</v>
      </c>
      <c r="L80" t="str">
        <f>VLOOKUP($A80,'Plan de acci�n consolidado 2025'!$A$3:$V$504,L$1,0)</f>
        <v>N/A</v>
      </c>
      <c r="M80" t="str">
        <f>VLOOKUP($A80,'Plan de acci�n consolidado 2025'!$A$3:$V$504,M$1,0)</f>
        <v>N/A</v>
      </c>
      <c r="N80" t="str">
        <f>VLOOKUP($A80,'Plan de acci�n consolidado 2025'!$A$3:$V$504,N$1,0)</f>
        <v>N/A</v>
      </c>
      <c r="O80" t="str">
        <f>VLOOKUP($A80,'Plan de acci�n consolidado 2025'!$A$3:$V$504,O$1,0)</f>
        <v>Requerir mediante memorando y/o correo electrónico a las Delegaturas el informe final de cumplimiento de las actividades previstas en la Política de Prevención del Daño Antijurídico de la vigencia 2025.(Memorandos y/o correos electrónicos de los requerimientos)</v>
      </c>
      <c r="P80">
        <f>VLOOKUP($A80,'Plan de acci�n consolidado 2025'!$A$3:$V$504,P$1,0)</f>
        <v>20</v>
      </c>
      <c r="Q80">
        <f>VLOOKUP($A80,'Plan de acci�n consolidado 2025'!$A$3:$V$504,Q$1,0)</f>
        <v>1</v>
      </c>
      <c r="R80" t="str">
        <f>VLOOKUP($A80,'Plan de acci�n consolidado 2025'!$A$3:$V$504,R$1,0)</f>
        <v>Númerica</v>
      </c>
      <c r="S80" t="str">
        <f>VLOOKUP($A80,'Plan de acci�n consolidado 2025'!$A$3:$V$504,S$1,0)</f>
        <v># de requerimientos realizados a las Delegaturas / 1 requerimientos a realizar a las Delegaturas</v>
      </c>
      <c r="T80" s="176" t="str">
        <f>VLOOKUP($A80,'Plan de acci�n consolidado 2025'!$A$3:$V$504,T$1,0)</f>
        <v>2025-07-01</v>
      </c>
      <c r="U80" s="176" t="str">
        <f>VLOOKUP($A80,'Plan de acci�n consolidado 2025'!$A$3:$V$504,U$1,0)</f>
        <v>2025-07-31</v>
      </c>
      <c r="V80" t="str">
        <f>VLOOKUP($A80,'Plan de acci�n consolidado 2025'!$A$3:$V$504,V$1,0)</f>
        <v>60-GRUPO DE TRABAJO DE GESTIÓN JUDICIAL ADSCRITO A LA OFICINA ASESORA JURÍDICA</v>
      </c>
      <c r="W80"/>
      <c r="X80"/>
    </row>
    <row r="81" spans="1:24" hidden="1" x14ac:dyDescent="0.25">
      <c r="A81" s="30" t="s">
        <v>679</v>
      </c>
      <c r="B81" t="str">
        <f>VLOOKUP($A81,'Plan de acci�n consolidado 2025'!$A$3:$V$504,B$1,0)</f>
        <v>60-GRUPO DE TRABAJO DE GESTIÓN JUDICIAL ADSCRITO A LA OFICINA ASESORA JURÍDICA</v>
      </c>
      <c r="C81">
        <f>VLOOKUP($A81,'Plan de acci�n consolidado 2025'!$A$3:$V$504,C$1,0)</f>
        <v>0</v>
      </c>
      <c r="D81" t="str">
        <f>VLOOKUP($A81,'Plan de acci�n consolidado 2025'!$A$3:$V$504,D$1,0)</f>
        <v>Actividad propia</v>
      </c>
      <c r="E81" t="str">
        <f>VLOOKUP($A81,'Plan de acci�n consolidado 2025'!$A$3:$V$504,E$1,0)</f>
        <v>60.1.3</v>
      </c>
      <c r="F81" t="str">
        <f>VLOOKUP($A81,'Plan de acci�n consolidado 2025'!$A$3:$V$504,F$1,0)</f>
        <v>N/A</v>
      </c>
      <c r="G81" t="str">
        <f>VLOOKUP($A81,'Plan de acci�n consolidado 2025'!$A$3:$V$504,G$1,0)</f>
        <v>N/A</v>
      </c>
      <c r="H81" t="str">
        <f>VLOOKUP($A81,'Plan de acci�n consolidado 2025'!$A$3:$V$504,H$1,0)</f>
        <v>N/A</v>
      </c>
      <c r="I81" t="str">
        <f>VLOOKUP($A81,'Plan de acci�n consolidado 2025'!$A$3:$V$504,I$1,0)</f>
        <v>N/A</v>
      </c>
      <c r="J81" t="str">
        <f>VLOOKUP($A81,'Plan de acci�n consolidado 2025'!$A$3:$V$504,J$1,0)</f>
        <v>N/A</v>
      </c>
      <c r="K81" t="str">
        <f>VLOOKUP($A81,'Plan de acci�n consolidado 2025'!$A$3:$V$504,K$1,0)</f>
        <v>N/A</v>
      </c>
      <c r="L81" t="str">
        <f>VLOOKUP($A81,'Plan de acci�n consolidado 2025'!$A$3:$V$504,L$1,0)</f>
        <v>N/A</v>
      </c>
      <c r="M81" t="str">
        <f>VLOOKUP($A81,'Plan de acci�n consolidado 2025'!$A$3:$V$504,M$1,0)</f>
        <v>N/A</v>
      </c>
      <c r="N81" t="str">
        <f>VLOOKUP($A81,'Plan de acci�n consolidado 2025'!$A$3:$V$504,N$1,0)</f>
        <v>N/A</v>
      </c>
      <c r="O81" t="str">
        <f>VLOOKUP($A81,'Plan de acci�n consolidado 2025'!$A$3:$V$504,O$1,0)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P81">
        <f>VLOOKUP($A81,'Plan de acci�n consolidado 2025'!$A$3:$V$504,P$1,0)</f>
        <v>30</v>
      </c>
      <c r="Q81">
        <f>VLOOKUP($A81,'Plan de acci�n consolidado 2025'!$A$3:$V$504,Q$1,0)</f>
        <v>1</v>
      </c>
      <c r="R81" t="str">
        <f>VLOOKUP($A81,'Plan de acci�n consolidado 2025'!$A$3:$V$504,R$1,0)</f>
        <v>Númerica</v>
      </c>
      <c r="S81" t="str">
        <f>VLOOKUP($A81,'Plan de acci�n consolidado 2025'!$A$3:$V$504,S$1,0)</f>
        <v># de documentos con la información remitida por las Delegaturas y/o áreas encargadas de las actividades ejecutadas, consolidado / 1 Documentos con la información remitida por las Delegaturas y/o áreas encargadas de las actividades ejecutadas, a consolidar</v>
      </c>
      <c r="T81" s="176" t="str">
        <f>VLOOKUP($A81,'Plan de acci�n consolidado 2025'!$A$3:$V$504,T$1,0)</f>
        <v>2025-10-01</v>
      </c>
      <c r="U81" s="176" t="str">
        <f>VLOOKUP($A81,'Plan de acci�n consolidado 2025'!$A$3:$V$504,U$1,0)</f>
        <v>2025-11-28</v>
      </c>
      <c r="V81" t="str">
        <f>VLOOKUP($A81,'Plan de acci�n consolidado 2025'!$A$3:$V$504,V$1,0)</f>
        <v>60-GRUPO DE TRABAJO DE GESTIÓN JUDICIAL ADSCRITO A LA OFICINA ASESORA JURÍDICA</v>
      </c>
      <c r="W81"/>
      <c r="X81"/>
    </row>
    <row r="82" spans="1:24" hidden="1" x14ac:dyDescent="0.25">
      <c r="A82" s="30" t="s">
        <v>681</v>
      </c>
      <c r="B82" t="str">
        <f>VLOOKUP($A82,'Plan de acci�n consolidado 2025'!$A$3:$V$504,B$1,0)</f>
        <v>60-GRUPO DE TRABAJO DE GESTIÓN JUDICIAL ADSCRITO A LA OFICINA ASESORA JURÍDICA</v>
      </c>
      <c r="C82">
        <f>VLOOKUP($A82,'Plan de acci�n consolidado 2025'!$A$3:$V$504,C$1,0)</f>
        <v>0</v>
      </c>
      <c r="D82" t="str">
        <f>VLOOKUP($A82,'Plan de acci�n consolidado 2025'!$A$3:$V$504,D$1,0)</f>
        <v>Actividad propia</v>
      </c>
      <c r="E82" t="str">
        <f>VLOOKUP($A82,'Plan de acci�n consolidado 2025'!$A$3:$V$504,E$1,0)</f>
        <v>60.1.4</v>
      </c>
      <c r="F82" t="str">
        <f>VLOOKUP($A82,'Plan de acci�n consolidado 2025'!$A$3:$V$504,F$1,0)</f>
        <v>N/A</v>
      </c>
      <c r="G82" t="str">
        <f>VLOOKUP($A82,'Plan de acci�n consolidado 2025'!$A$3:$V$504,G$1,0)</f>
        <v>N/A</v>
      </c>
      <c r="H82" t="str">
        <f>VLOOKUP($A82,'Plan de acci�n consolidado 2025'!$A$3:$V$504,H$1,0)</f>
        <v>N/A</v>
      </c>
      <c r="I82" t="str">
        <f>VLOOKUP($A82,'Plan de acci�n consolidado 2025'!$A$3:$V$504,I$1,0)</f>
        <v>N/A</v>
      </c>
      <c r="J82" t="str">
        <f>VLOOKUP($A82,'Plan de acci�n consolidado 2025'!$A$3:$V$504,J$1,0)</f>
        <v>N/A</v>
      </c>
      <c r="K82" t="str">
        <f>VLOOKUP($A82,'Plan de acci�n consolidado 2025'!$A$3:$V$504,K$1,0)</f>
        <v>N/A</v>
      </c>
      <c r="L82" t="str">
        <f>VLOOKUP($A82,'Plan de acci�n consolidado 2025'!$A$3:$V$504,L$1,0)</f>
        <v>N/A</v>
      </c>
      <c r="M82" t="str">
        <f>VLOOKUP($A82,'Plan de acci�n consolidado 2025'!$A$3:$V$504,M$1,0)</f>
        <v>N/A</v>
      </c>
      <c r="N82" t="str">
        <f>VLOOKUP($A82,'Plan de acci�n consolidado 2025'!$A$3:$V$504,N$1,0)</f>
        <v>N/A</v>
      </c>
      <c r="O82" t="str">
        <f>VLOOKUP($A82,'Plan de acci�n consolidado 2025'!$A$3:$V$504,O$1,0)</f>
        <v>Presentar al Comité de Conciliación, los resultados del cumplimiento del segundo año de implementación de la  Política de Prevención del Daño Antijurídico (Acta del comité de conciliación e informe de implementación /único entregable)</v>
      </c>
      <c r="P82">
        <f>VLOOKUP($A82,'Plan de acci�n consolidado 2025'!$A$3:$V$504,P$1,0)</f>
        <v>30</v>
      </c>
      <c r="Q82">
        <f>VLOOKUP($A82,'Plan de acci�n consolidado 2025'!$A$3:$V$504,Q$1,0)</f>
        <v>1</v>
      </c>
      <c r="R82" t="str">
        <f>VLOOKUP($A82,'Plan de acci�n consolidado 2025'!$A$3:$V$504,R$1,0)</f>
        <v>Númerica</v>
      </c>
      <c r="S82" t="str">
        <f>VLOOKUP($A82,'Plan de acci�n consolidado 2025'!$A$3:$V$504,S$1,0)</f>
        <v># de presentaciones de los resultados del cumplimiento del primer año de implementación de la Política realizadas / 1 Total de presentaciones de los resultados del cumplimiento del primer año de implementación de la Política a realizar</v>
      </c>
      <c r="T82" s="176" t="str">
        <f>VLOOKUP($A82,'Plan de acci�n consolidado 2025'!$A$3:$V$504,T$1,0)</f>
        <v>2025-12-01</v>
      </c>
      <c r="U82" s="176" t="str">
        <f>VLOOKUP($A82,'Plan de acci�n consolidado 2025'!$A$3:$V$504,U$1,0)</f>
        <v>2025-12-19</v>
      </c>
      <c r="V82" t="str">
        <f>VLOOKUP($A82,'Plan de acci�n consolidado 2025'!$A$3:$V$504,V$1,0)</f>
        <v>60-GRUPO DE TRABAJO DE GESTIÓN JUDICIAL ADSCRITO A LA OFICINA ASESORA JURÍDICA</v>
      </c>
      <c r="W82"/>
      <c r="X82"/>
    </row>
    <row r="83" spans="1:24" hidden="1" x14ac:dyDescent="0.25">
      <c r="A83" s="30" t="s">
        <v>683</v>
      </c>
      <c r="B83" t="str">
        <f>VLOOKUP($A83,'Plan de acci�n consolidado 2025'!$A$3:$V$504,B$1,0)</f>
        <v>60-GRUPO DE TRABAJO DE GESTIÓN JUDICIAL ADSCRITO A LA OFICINA ASESORA JURÍDICA</v>
      </c>
      <c r="C83">
        <f>VLOOKUP($A83,'Plan de acci�n consolidado 2025'!$A$3:$V$504,C$1,0)</f>
        <v>0</v>
      </c>
      <c r="D83" t="str">
        <f>VLOOKUP($A83,'Plan de acci�n consolidado 2025'!$A$3:$V$504,D$1,0)</f>
        <v>Producto</v>
      </c>
      <c r="E83" t="str">
        <f>VLOOKUP($A83,'Plan de acci�n consolidado 2025'!$A$3:$V$504,E$1,0)</f>
        <v>60.2</v>
      </c>
      <c r="F83" t="str">
        <f>VLOOKUP($A83,'Plan de acci�n consolidado 2025'!$A$3:$V$504,F$1,0)</f>
        <v>Operativo</v>
      </c>
      <c r="G83" t="str">
        <f>VLOOKUP($A83,'Plan de acci�n consolidado 2025'!$A$3:$V$504,G$1,0)</f>
        <v>Fortalecer el Sistema Integral de Gestión Institucional en el marco del Modelo Integrado de Planeación y gestión para mejorar la prestación del servicio.</v>
      </c>
      <c r="H83" t="str">
        <f>VLOOKUP($A83,'Plan de acci�n consolidado 2025'!$A$3:$V$504,H$1,0)</f>
        <v xml:space="preserve">Cumplimiento de productos del PAI asociados a Fortacer el Sistema Integral de Gestión Institucional para mejorar la prestación del servicio. 
</v>
      </c>
      <c r="I83" t="str">
        <f>VLOOKUP($A83,'Plan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83" t="str">
        <f>VLOOKUP($A83,'Plan de acci�n consolidado 2025'!$A$3:$V$504,J$1,0)</f>
        <v xml:space="preserve">PND - 5-31-5-b- Convergencia regional - Entidades públicas territoriales y nacionales fortalecidas </v>
      </c>
      <c r="K83" t="str">
        <f>VLOOKUP($A83,'Plan de acci�n consolidado 2025'!$A$3:$V$504,K$1,0)</f>
        <v>No</v>
      </c>
      <c r="L83" t="str">
        <f>VLOOKUP($A83,'Plan de acci�n consolidado 2025'!$A$3:$V$504,L$1,0)</f>
        <v>N/A</v>
      </c>
      <c r="M83" t="str">
        <f>VLOOKUP($A83,'Plan de acci�n consolidado 2025'!$A$3:$V$504,M$1,0)</f>
        <v>Política Defensa Jurídica _DIMENSIÓN Gestión con Valores para Resultados</v>
      </c>
      <c r="N83" t="str">
        <f>VLOOKUP($A83,'Plan de acci�n consolidado 2025'!$A$3:$V$504,N$1,0)</f>
        <v>PEI_19;
PES_20230253</v>
      </c>
      <c r="O83" t="str">
        <f>VLOOKUP($A83,'Plan de acci�n consolidado 2025'!$A$3:$V$504,O$1,0)</f>
        <v>Política de Prevención del Daño Antijurídico para la bianulidad 2026-2027, formulada (Documento con la Política de prevención del Daño Antijurídico formulada)</v>
      </c>
      <c r="P83">
        <f>VLOOKUP($A83,'Plan de acci�n consolidado 2025'!$A$3:$V$504,P$1,0)</f>
        <v>35</v>
      </c>
      <c r="Q83">
        <f>VLOOKUP($A83,'Plan de acci�n consolidado 2025'!$A$3:$V$504,Q$1,0)</f>
        <v>1</v>
      </c>
      <c r="R83" t="str">
        <f>VLOOKUP($A83,'Plan de acci�n consolidado 2025'!$A$3:$V$504,R$1,0)</f>
        <v>Númerica</v>
      </c>
      <c r="S83" t="str">
        <f>VLOOKUP($A83,'Plan de acci�n consolidado 2025'!$A$3:$V$504,S$1,0)</f>
        <v># de Política de Prevención del Daño Antijurídico formulada / 1 Política de Prevención del Daño Antijurídico a formular</v>
      </c>
      <c r="T83" s="176" t="str">
        <f>VLOOKUP($A83,'Plan de acci�n consolidado 2025'!$A$3:$V$504,T$1,0)</f>
        <v>2025-06-03</v>
      </c>
      <c r="U83" s="176" t="str">
        <f>VLOOKUP($A83,'Plan de acci�n consolidado 2025'!$A$3:$V$504,U$1,0)</f>
        <v>2025-12-31</v>
      </c>
      <c r="V83" t="str">
        <f>VLOOKUP($A83,'Plan de acci�n consolidado 2025'!$A$3:$V$504,V$1,0)</f>
        <v>60-GRUPO DE TRABAJO DE GESTIÓN JUDICIAL ADSCRITO A LA OFICINA ASESORA JURÍDICA</v>
      </c>
      <c r="W83"/>
      <c r="X83"/>
    </row>
    <row r="84" spans="1:24" hidden="1" x14ac:dyDescent="0.25">
      <c r="A84" s="30" t="s">
        <v>685</v>
      </c>
      <c r="B84" t="str">
        <f>VLOOKUP($A84,'Plan de acci�n consolidado 2025'!$A$3:$V$504,B$1,0)</f>
        <v>60-GRUPO DE TRABAJO DE GESTIÓN JUDICIAL ADSCRITO A LA OFICINA ASESORA JURÍDICA</v>
      </c>
      <c r="C84">
        <f>VLOOKUP($A84,'Plan de acci�n consolidado 2025'!$A$3:$V$504,C$1,0)</f>
        <v>0</v>
      </c>
      <c r="D84" t="str">
        <f>VLOOKUP($A84,'Plan de acci�n consolidado 2025'!$A$3:$V$504,D$1,0)</f>
        <v>Actividad propia</v>
      </c>
      <c r="E84" t="str">
        <f>VLOOKUP($A84,'Plan de acci�n consolidado 2025'!$A$3:$V$504,E$1,0)</f>
        <v>60.2.1</v>
      </c>
      <c r="F84" t="str">
        <f>VLOOKUP($A84,'Plan de acci�n consolidado 2025'!$A$3:$V$504,F$1,0)</f>
        <v>N/A</v>
      </c>
      <c r="G84" t="str">
        <f>VLOOKUP($A84,'Plan de acci�n consolidado 2025'!$A$3:$V$504,G$1,0)</f>
        <v>N/A</v>
      </c>
      <c r="H84" t="str">
        <f>VLOOKUP($A84,'Plan de acci�n consolidado 2025'!$A$3:$V$504,H$1,0)</f>
        <v>N/A</v>
      </c>
      <c r="I84" t="str">
        <f>VLOOKUP($A84,'Plan de acci�n consolidado 2025'!$A$3:$V$504,I$1,0)</f>
        <v>N/A</v>
      </c>
      <c r="J84" t="str">
        <f>VLOOKUP($A84,'Plan de acci�n consolidado 2025'!$A$3:$V$504,J$1,0)</f>
        <v>N/A</v>
      </c>
      <c r="K84" t="str">
        <f>VLOOKUP($A84,'Plan de acci�n consolidado 2025'!$A$3:$V$504,K$1,0)</f>
        <v>N/A</v>
      </c>
      <c r="L84" t="str">
        <f>VLOOKUP($A84,'Plan de acci�n consolidado 2025'!$A$3:$V$504,L$1,0)</f>
        <v>N/A</v>
      </c>
      <c r="M84" t="str">
        <f>VLOOKUP($A84,'Plan de acci�n consolidado 2025'!$A$3:$V$504,M$1,0)</f>
        <v>N/A</v>
      </c>
      <c r="N84" t="str">
        <f>VLOOKUP($A84,'Plan de acci�n consolidado 2025'!$A$3:$V$504,N$1,0)</f>
        <v>N/A</v>
      </c>
      <c r="O84" t="str">
        <f>VLOOKUP($A84,'Plan de acci�n consolidado 2025'!$A$3:$V$504,O$1,0)</f>
        <v>Realizar informe de análisis de causas de demanda y condena para la formulación de la Política de Prevención del Daño Antijurídico. (Informe de análisis de causas de demanda y condena/único entregable)</v>
      </c>
      <c r="P84">
        <f>VLOOKUP($A84,'Plan de acci�n consolidado 2025'!$A$3:$V$504,P$1,0)</f>
        <v>15</v>
      </c>
      <c r="Q84">
        <f>VLOOKUP($A84,'Plan de acci�n consolidado 2025'!$A$3:$V$504,Q$1,0)</f>
        <v>1</v>
      </c>
      <c r="R84" t="str">
        <f>VLOOKUP($A84,'Plan de acci�n consolidado 2025'!$A$3:$V$504,R$1,0)</f>
        <v>Númerica</v>
      </c>
      <c r="S84" t="str">
        <f>VLOOKUP($A84,'Plan de acci�n consolidado 2025'!$A$3:$V$504,S$1,0)</f>
        <v># de Informe de análisis de causas de demanda y condena elaborado / 1 informe de análisis de causas de demanda y condena a elaborar</v>
      </c>
      <c r="T84" s="176" t="str">
        <f>VLOOKUP($A84,'Plan de acci�n consolidado 2025'!$A$3:$V$504,T$1,0)</f>
        <v>2025-06-03</v>
      </c>
      <c r="U84" s="176" t="str">
        <f>VLOOKUP($A84,'Plan de acci�n consolidado 2025'!$A$3:$V$504,U$1,0)</f>
        <v>2025-09-30</v>
      </c>
      <c r="V84" t="str">
        <f>VLOOKUP($A84,'Plan de acci�n consolidado 2025'!$A$3:$V$504,V$1,0)</f>
        <v>60-GRUPO DE TRABAJO DE GESTIÓN JUDICIAL ADSCRITO A LA OFICINA ASESORA JURÍDICA</v>
      </c>
      <c r="W84"/>
      <c r="X84"/>
    </row>
    <row r="85" spans="1:24" hidden="1" x14ac:dyDescent="0.25">
      <c r="A85" s="30" t="s">
        <v>687</v>
      </c>
      <c r="B85" t="str">
        <f>VLOOKUP($A85,'Plan de acci�n consolidado 2025'!$A$3:$V$504,B$1,0)</f>
        <v>60-GRUPO DE TRABAJO DE GESTIÓN JUDICIAL ADSCRITO A LA OFICINA ASESORA JURÍDICA</v>
      </c>
      <c r="C85">
        <f>VLOOKUP($A85,'Plan de acci�n consolidado 2025'!$A$3:$V$504,C$1,0)</f>
        <v>0</v>
      </c>
      <c r="D85" t="str">
        <f>VLOOKUP($A85,'Plan de acci�n consolidado 2025'!$A$3:$V$504,D$1,0)</f>
        <v>Actividad propia</v>
      </c>
      <c r="E85" t="str">
        <f>VLOOKUP($A85,'Plan de acci�n consolidado 2025'!$A$3:$V$504,E$1,0)</f>
        <v>60.2.2</v>
      </c>
      <c r="F85" t="str">
        <f>VLOOKUP($A85,'Plan de acci�n consolidado 2025'!$A$3:$V$504,F$1,0)</f>
        <v>N/A</v>
      </c>
      <c r="G85" t="str">
        <f>VLOOKUP($A85,'Plan de acci�n consolidado 2025'!$A$3:$V$504,G$1,0)</f>
        <v>N/A</v>
      </c>
      <c r="H85" t="str">
        <f>VLOOKUP($A85,'Plan de acci�n consolidado 2025'!$A$3:$V$504,H$1,0)</f>
        <v>N/A</v>
      </c>
      <c r="I85" t="str">
        <f>VLOOKUP($A85,'Plan de acci�n consolidado 2025'!$A$3:$V$504,I$1,0)</f>
        <v>N/A</v>
      </c>
      <c r="J85" t="str">
        <f>VLOOKUP($A85,'Plan de acci�n consolidado 2025'!$A$3:$V$504,J$1,0)</f>
        <v>N/A</v>
      </c>
      <c r="K85" t="str">
        <f>VLOOKUP($A85,'Plan de acci�n consolidado 2025'!$A$3:$V$504,K$1,0)</f>
        <v>N/A</v>
      </c>
      <c r="L85" t="str">
        <f>VLOOKUP($A85,'Plan de acci�n consolidado 2025'!$A$3:$V$504,L$1,0)</f>
        <v>N/A</v>
      </c>
      <c r="M85" t="str">
        <f>VLOOKUP($A85,'Plan de acci�n consolidado 2025'!$A$3:$V$504,M$1,0)</f>
        <v>N/A</v>
      </c>
      <c r="N85" t="str">
        <f>VLOOKUP($A85,'Plan de acci�n consolidado 2025'!$A$3:$V$504,N$1,0)</f>
        <v>N/A</v>
      </c>
      <c r="O85" t="str">
        <f>VLOOKUP($A85,'Plan de acci�n consolidado 2025'!$A$3:$V$504,O$1,0)</f>
        <v>Presentar y socializar informe de análisis de causas de demanda y condena A las áreas misionales de la Entidad.	 (Acta de reunión y/o capturas de pantalla de la reunión)</v>
      </c>
      <c r="P85">
        <f>VLOOKUP($A85,'Plan de acci�n consolidado 2025'!$A$3:$V$504,P$1,0)</f>
        <v>20</v>
      </c>
      <c r="Q85">
        <f>VLOOKUP($A85,'Plan de acci�n consolidado 2025'!$A$3:$V$504,Q$1,0)</f>
        <v>1</v>
      </c>
      <c r="R85" t="str">
        <f>VLOOKUP($A85,'Plan de acci�n consolidado 2025'!$A$3:$V$504,R$1,0)</f>
        <v>Númerica</v>
      </c>
      <c r="S85" t="str">
        <f>VLOOKUP($A85,'Plan de acci�n consolidado 2025'!$A$3:$V$504,S$1,0)</f>
        <v># de presentaciones del análisis de causas de demanda y de condena realizadas / 1 presentaciones del análisis de causas de demanda y de condena a realizar</v>
      </c>
      <c r="T85" s="176" t="str">
        <f>VLOOKUP($A85,'Plan de acci�n consolidado 2025'!$A$3:$V$504,T$1,0)</f>
        <v>2025-10-01</v>
      </c>
      <c r="U85" s="176" t="str">
        <f>VLOOKUP($A85,'Plan de acci�n consolidado 2025'!$A$3:$V$504,U$1,0)</f>
        <v>2025-10-31</v>
      </c>
      <c r="V85" t="str">
        <f>VLOOKUP($A85,'Plan de acci�n consolidado 2025'!$A$3:$V$504,V$1,0)</f>
        <v>60-GRUPO DE TRABAJO DE GESTIÓN JUDICIAL ADSCRITO A LA OFICINA ASESORA JURÍDICA</v>
      </c>
      <c r="W85"/>
      <c r="X85"/>
    </row>
    <row r="86" spans="1:24" hidden="1" x14ac:dyDescent="0.25">
      <c r="A86" s="30" t="s">
        <v>689</v>
      </c>
      <c r="B86" t="str">
        <f>VLOOKUP($A86,'Plan de acci�n consolidado 2025'!$A$3:$V$504,B$1,0)</f>
        <v>60-GRUPO DE TRABAJO DE GESTIÓN JUDICIAL ADSCRITO A LA OFICINA ASESORA JURÍDICA</v>
      </c>
      <c r="C86">
        <f>VLOOKUP($A86,'Plan de acci�n consolidado 2025'!$A$3:$V$504,C$1,0)</f>
        <v>0</v>
      </c>
      <c r="D86" t="str">
        <f>VLOOKUP($A86,'Plan de acci�n consolidado 2025'!$A$3:$V$504,D$1,0)</f>
        <v>Actividad propia</v>
      </c>
      <c r="E86" t="str">
        <f>VLOOKUP($A86,'Plan de acci�n consolidado 2025'!$A$3:$V$504,E$1,0)</f>
        <v>60.2.3</v>
      </c>
      <c r="F86" t="str">
        <f>VLOOKUP($A86,'Plan de acci�n consolidado 2025'!$A$3:$V$504,F$1,0)</f>
        <v>N/A</v>
      </c>
      <c r="G86" t="str">
        <f>VLOOKUP($A86,'Plan de acci�n consolidado 2025'!$A$3:$V$504,G$1,0)</f>
        <v>N/A</v>
      </c>
      <c r="H86" t="str">
        <f>VLOOKUP($A86,'Plan de acci�n consolidado 2025'!$A$3:$V$504,H$1,0)</f>
        <v>N/A</v>
      </c>
      <c r="I86" t="str">
        <f>VLOOKUP($A86,'Plan de acci�n consolidado 2025'!$A$3:$V$504,I$1,0)</f>
        <v>N/A</v>
      </c>
      <c r="J86" t="str">
        <f>VLOOKUP($A86,'Plan de acci�n consolidado 2025'!$A$3:$V$504,J$1,0)</f>
        <v>N/A</v>
      </c>
      <c r="K86" t="str">
        <f>VLOOKUP($A86,'Plan de acci�n consolidado 2025'!$A$3:$V$504,K$1,0)</f>
        <v>N/A</v>
      </c>
      <c r="L86" t="str">
        <f>VLOOKUP($A86,'Plan de acci�n consolidado 2025'!$A$3:$V$504,L$1,0)</f>
        <v>N/A</v>
      </c>
      <c r="M86" t="str">
        <f>VLOOKUP($A86,'Plan de acci�n consolidado 2025'!$A$3:$V$504,M$1,0)</f>
        <v>N/A</v>
      </c>
      <c r="N86" t="str">
        <f>VLOOKUP($A86,'Plan de acci�n consolidado 2025'!$A$3:$V$504,N$1,0)</f>
        <v>N/A</v>
      </c>
      <c r="O86" t="str">
        <f>VLOOKUP($A86,'Plan de acci�n consolidado 2025'!$A$3:$V$504,O$1,0)</f>
        <v>Formular proyecto de la Política de Prevención del Daño Antijurídico de acuerdo con los lineamientos de la ANDJE (Documento de formulación/único entregable)</v>
      </c>
      <c r="P86">
        <f>VLOOKUP($A86,'Plan de acci�n consolidado 2025'!$A$3:$V$504,P$1,0)</f>
        <v>25</v>
      </c>
      <c r="Q86">
        <f>VLOOKUP($A86,'Plan de acci�n consolidado 2025'!$A$3:$V$504,Q$1,0)</f>
        <v>1</v>
      </c>
      <c r="R86" t="str">
        <f>VLOOKUP($A86,'Plan de acci�n consolidado 2025'!$A$3:$V$504,R$1,0)</f>
        <v>Númerica</v>
      </c>
      <c r="S86" t="str">
        <f>VLOOKUP($A86,'Plan de acci�n consolidado 2025'!$A$3:$V$504,S$1,0)</f>
        <v># de Proyecto de formulación de la Política elaborado / 1 proyecto de formulación de la Política a elaborar</v>
      </c>
      <c r="T86" s="176" t="str">
        <f>VLOOKUP($A86,'Plan de acci�n consolidado 2025'!$A$3:$V$504,T$1,0)</f>
        <v>2025-11-04</v>
      </c>
      <c r="U86" s="176" t="str">
        <f>VLOOKUP($A86,'Plan de acci�n consolidado 2025'!$A$3:$V$504,U$1,0)</f>
        <v>2025-11-28</v>
      </c>
      <c r="V86" t="str">
        <f>VLOOKUP($A86,'Plan de acci�n consolidado 2025'!$A$3:$V$504,V$1,0)</f>
        <v>60-GRUPO DE TRABAJO DE GESTIÓN JUDICIAL ADSCRITO A LA OFICINA ASESORA JURÍDICA</v>
      </c>
      <c r="W86"/>
      <c r="X86"/>
    </row>
    <row r="87" spans="1:24" hidden="1" x14ac:dyDescent="0.25">
      <c r="A87" s="30" t="s">
        <v>691</v>
      </c>
      <c r="B87" t="str">
        <f>VLOOKUP($A87,'Plan de acci�n consolidado 2025'!$A$3:$V$504,B$1,0)</f>
        <v>60-GRUPO DE TRABAJO DE GESTIÓN JUDICIAL ADSCRITO A LA OFICINA ASESORA JURÍDICA</v>
      </c>
      <c r="C87">
        <f>VLOOKUP($A87,'Plan de acci�n consolidado 2025'!$A$3:$V$504,C$1,0)</f>
        <v>0</v>
      </c>
      <c r="D87" t="str">
        <f>VLOOKUP($A87,'Plan de acci�n consolidado 2025'!$A$3:$V$504,D$1,0)</f>
        <v>Actividad propia</v>
      </c>
      <c r="E87" t="str">
        <f>VLOOKUP($A87,'Plan de acci�n consolidado 2025'!$A$3:$V$504,E$1,0)</f>
        <v>60.2.4</v>
      </c>
      <c r="F87" t="str">
        <f>VLOOKUP($A87,'Plan de acci�n consolidado 2025'!$A$3:$V$504,F$1,0)</f>
        <v>N/A</v>
      </c>
      <c r="G87" t="str">
        <f>VLOOKUP($A87,'Plan de acci�n consolidado 2025'!$A$3:$V$504,G$1,0)</f>
        <v>N/A</v>
      </c>
      <c r="H87" t="str">
        <f>VLOOKUP($A87,'Plan de acci�n consolidado 2025'!$A$3:$V$504,H$1,0)</f>
        <v>N/A</v>
      </c>
      <c r="I87" t="str">
        <f>VLOOKUP($A87,'Plan de acci�n consolidado 2025'!$A$3:$V$504,I$1,0)</f>
        <v>N/A</v>
      </c>
      <c r="J87" t="str">
        <f>VLOOKUP($A87,'Plan de acci�n consolidado 2025'!$A$3:$V$504,J$1,0)</f>
        <v>N/A</v>
      </c>
      <c r="K87" t="str">
        <f>VLOOKUP($A87,'Plan de acci�n consolidado 2025'!$A$3:$V$504,K$1,0)</f>
        <v>N/A</v>
      </c>
      <c r="L87" t="str">
        <f>VLOOKUP($A87,'Plan de acci�n consolidado 2025'!$A$3:$V$504,L$1,0)</f>
        <v>N/A</v>
      </c>
      <c r="M87" t="str">
        <f>VLOOKUP($A87,'Plan de acci�n consolidado 2025'!$A$3:$V$504,M$1,0)</f>
        <v>N/A</v>
      </c>
      <c r="N87" t="str">
        <f>VLOOKUP($A87,'Plan de acci�n consolidado 2025'!$A$3:$V$504,N$1,0)</f>
        <v>N/A</v>
      </c>
      <c r="O87" t="str">
        <f>VLOOKUP($A87,'Plan de acci�n consolidado 2025'!$A$3:$V$504,O$1,0)</f>
        <v>Presentar la formulación de la Política de Prevención del Daño Antijurídico al Comité de Conciliación. (Acta del comité de conciliación y/o documento de la presentación)</v>
      </c>
      <c r="P87">
        <f>VLOOKUP($A87,'Plan de acci�n consolidado 2025'!$A$3:$V$504,P$1,0)</f>
        <v>20</v>
      </c>
      <c r="Q87">
        <f>VLOOKUP($A87,'Plan de acci�n consolidado 2025'!$A$3:$V$504,Q$1,0)</f>
        <v>1</v>
      </c>
      <c r="R87" t="str">
        <f>VLOOKUP($A87,'Plan de acci�n consolidado 2025'!$A$3:$V$504,R$1,0)</f>
        <v>Númerica</v>
      </c>
      <c r="S87" t="str">
        <f>VLOOKUP($A87,'Plan de acci�n consolidado 2025'!$A$3:$V$504,S$1,0)</f>
        <v># de Documento de la política presentado / 1 documento de la Política a presentar</v>
      </c>
      <c r="T87" s="176" t="str">
        <f>VLOOKUP($A87,'Plan de acci�n consolidado 2025'!$A$3:$V$504,T$1,0)</f>
        <v>2025-12-01</v>
      </c>
      <c r="U87" s="176" t="str">
        <f>VLOOKUP($A87,'Plan de acci�n consolidado 2025'!$A$3:$V$504,U$1,0)</f>
        <v>2025-12-15</v>
      </c>
      <c r="V87" t="str">
        <f>VLOOKUP($A87,'Plan de acci�n consolidado 2025'!$A$3:$V$504,V$1,0)</f>
        <v>60-GRUPO DE TRABAJO DE GESTIÓN JUDICIAL ADSCRITO A LA OFICINA ASESORA JURÍDICA</v>
      </c>
      <c r="W87"/>
      <c r="X87"/>
    </row>
    <row r="88" spans="1:24" hidden="1" x14ac:dyDescent="0.25">
      <c r="A88" s="30" t="s">
        <v>693</v>
      </c>
      <c r="B88" t="str">
        <f>VLOOKUP($A88,'Plan de acci�n consolidado 2025'!$A$3:$V$504,B$1,0)</f>
        <v>60-GRUPO DE TRABAJO DE GESTIÓN JUDICIAL ADSCRITO A LA OFICINA ASESORA JURÍDICA</v>
      </c>
      <c r="C88">
        <f>VLOOKUP($A88,'Plan de acci�n consolidado 2025'!$A$3:$V$504,C$1,0)</f>
        <v>0</v>
      </c>
      <c r="D88" t="str">
        <f>VLOOKUP($A88,'Plan de acci�n consolidado 2025'!$A$3:$V$504,D$1,0)</f>
        <v>Actividad propia</v>
      </c>
      <c r="E88" t="str">
        <f>VLOOKUP($A88,'Plan de acci�n consolidado 2025'!$A$3:$V$504,E$1,0)</f>
        <v>60.2.5</v>
      </c>
      <c r="F88" t="str">
        <f>VLOOKUP($A88,'Plan de acci�n consolidado 2025'!$A$3:$V$504,F$1,0)</f>
        <v>N/A</v>
      </c>
      <c r="G88" t="str">
        <f>VLOOKUP($A88,'Plan de acci�n consolidado 2025'!$A$3:$V$504,G$1,0)</f>
        <v>N/A</v>
      </c>
      <c r="H88" t="str">
        <f>VLOOKUP($A88,'Plan de acci�n consolidado 2025'!$A$3:$V$504,H$1,0)</f>
        <v>N/A</v>
      </c>
      <c r="I88" t="str">
        <f>VLOOKUP($A88,'Plan de acci�n consolidado 2025'!$A$3:$V$504,I$1,0)</f>
        <v>N/A</v>
      </c>
      <c r="J88" t="str">
        <f>VLOOKUP($A88,'Plan de acci�n consolidado 2025'!$A$3:$V$504,J$1,0)</f>
        <v>N/A</v>
      </c>
      <c r="K88" t="str">
        <f>VLOOKUP($A88,'Plan de acci�n consolidado 2025'!$A$3:$V$504,K$1,0)</f>
        <v>N/A</v>
      </c>
      <c r="L88" t="str">
        <f>VLOOKUP($A88,'Plan de acci�n consolidado 2025'!$A$3:$V$504,L$1,0)</f>
        <v>N/A</v>
      </c>
      <c r="M88" t="str">
        <f>VLOOKUP($A88,'Plan de acci�n consolidado 2025'!$A$3:$V$504,M$1,0)</f>
        <v>N/A</v>
      </c>
      <c r="N88" t="str">
        <f>VLOOKUP($A88,'Plan de acci�n consolidado 2025'!$A$3:$V$504,N$1,0)</f>
        <v>N/A</v>
      </c>
      <c r="O88" t="str">
        <f>VLOOKUP($A88,'Plan de acci�n consolidado 2025'!$A$3:$V$504,O$1,0)</f>
        <v>Enviar a la ANDJE la formulación de la Política de Prevención del Daño Antijurídico para aprobación. (Soporte de envío del documento a la ANDJE/único entregable)</v>
      </c>
      <c r="P88">
        <f>VLOOKUP($A88,'Plan de acci�n consolidado 2025'!$A$3:$V$504,P$1,0)</f>
        <v>20</v>
      </c>
      <c r="Q88">
        <f>VLOOKUP($A88,'Plan de acci�n consolidado 2025'!$A$3:$V$504,Q$1,0)</f>
        <v>1</v>
      </c>
      <c r="R88" t="str">
        <f>VLOOKUP($A88,'Plan de acci�n consolidado 2025'!$A$3:$V$504,R$1,0)</f>
        <v>Númerica</v>
      </c>
      <c r="S88" t="str">
        <f>VLOOKUP($A88,'Plan de acci�n consolidado 2025'!$A$3:$V$504,S$1,0)</f>
        <v># de Documento de la Política enviado / 1 documento de la Política a enviar</v>
      </c>
      <c r="T88" s="176" t="str">
        <f>VLOOKUP($A88,'Plan de acci�n consolidado 2025'!$A$3:$V$504,T$1,0)</f>
        <v>2025-12-16</v>
      </c>
      <c r="U88" s="176" t="str">
        <f>VLOOKUP($A88,'Plan de acci�n consolidado 2025'!$A$3:$V$504,U$1,0)</f>
        <v>2025-12-31</v>
      </c>
      <c r="V88" t="str">
        <f>VLOOKUP($A88,'Plan de acci�n consolidado 2025'!$A$3:$V$504,V$1,0)</f>
        <v>60-GRUPO DE TRABAJO DE GESTIÓN JUDICIAL ADSCRITO A LA OFICINA ASESORA JURÍDICA</v>
      </c>
      <c r="W88"/>
      <c r="X88"/>
    </row>
    <row r="89" spans="1:24" hidden="1" x14ac:dyDescent="0.25">
      <c r="A89" s="30" t="s">
        <v>695</v>
      </c>
      <c r="B89" t="str">
        <f>VLOOKUP($A89,'Plan de acci�n consolidado 2025'!$A$3:$V$504,B$1,0)</f>
        <v>60-GRUPO DE TRABAJO DE GESTIÓN JUDICIAL ADSCRITO A LA OFICINA ASESORA JURÍDICA</v>
      </c>
      <c r="C89">
        <f>VLOOKUP($A89,'Plan de acci�n consolidado 2025'!$A$3:$V$504,C$1,0)</f>
        <v>0</v>
      </c>
      <c r="D89" t="str">
        <f>VLOOKUP($A89,'Plan de acci�n consolidado 2025'!$A$3:$V$504,D$1,0)</f>
        <v>Producto</v>
      </c>
      <c r="E89" t="str">
        <f>VLOOKUP($A89,'Plan de acci�n consolidado 2025'!$A$3:$V$504,E$1,0)</f>
        <v>60.3</v>
      </c>
      <c r="F89" t="str">
        <f>VLOOKUP($A89,'Plan de acci�n consolidado 2025'!$A$3:$V$504,F$1,0)</f>
        <v>Operativo</v>
      </c>
      <c r="G89" t="str">
        <f>VLOOKUP($A89,'Plan de acci�n consolidado 2025'!$A$3:$V$504,G$1,0)</f>
        <v xml:space="preserve">Fortalecer la gestión de la información, el conocimiento y la innovación para optimizar la capacidad institucional 
</v>
      </c>
      <c r="H89" t="str">
        <f>VLOOKUP($A89,'Plan de acci�n consolidado 2025'!$A$3:$V$504,H$1,0)</f>
        <v xml:space="preserve">Cumplimiento de productos del PAI asociados a Fortalecer la gestión de la información, el conocimiento y la innovación para optimizar la capacidad institucional 
</v>
      </c>
      <c r="I89" t="str">
        <f>VLOOKUP($A89,'Plan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89" t="str">
        <f>VLOOKUP($A89,'Plan de acci�n consolidado 2025'!$A$3:$V$504,J$1,0)</f>
        <v xml:space="preserve">PND - 5-31-5-b- Convergencia regional - Entidades públicas territoriales y nacionales fortalecidas </v>
      </c>
      <c r="K89" t="str">
        <f>VLOOKUP($A89,'Plan de acci�n consolidado 2025'!$A$3:$V$504,K$1,0)</f>
        <v>No</v>
      </c>
      <c r="L89" t="str">
        <f>VLOOKUP($A89,'Plan de acci�n consolidado 2025'!$A$3:$V$504,L$1,0)</f>
        <v>N/A</v>
      </c>
      <c r="M89" t="str">
        <f>VLOOKUP($A89,'Plan de acci�n consolidado 2025'!$A$3:$V$504,M$1,0)</f>
        <v>Política Defensa Jurídica _DIMENSIÓN Gestión con Valores para Resultados</v>
      </c>
      <c r="N89" t="str">
        <f>VLOOKUP($A89,'Plan de acci�n consolidado 2025'!$A$3:$V$504,N$1,0)</f>
        <v>PEI_20;
PES_20230248</v>
      </c>
      <c r="O89" t="str">
        <f>VLOOKUP($A89,'Plan de acci�n consolidado 2025'!$A$3:$V$504,O$1,0)</f>
        <v>Equipo jurídico del Grupo de Gestión Judicial , fortalecido (Listas de asistencia y/o capturas de pantalla/único entregable)</v>
      </c>
      <c r="P89">
        <f>VLOOKUP($A89,'Plan de acci�n consolidado 2025'!$A$3:$V$504,P$1,0)</f>
        <v>30</v>
      </c>
      <c r="Q89">
        <f>VLOOKUP($A89,'Plan de acci�n consolidado 2025'!$A$3:$V$504,Q$1,0)</f>
        <v>2</v>
      </c>
      <c r="R89" t="str">
        <f>VLOOKUP($A89,'Plan de acci�n consolidado 2025'!$A$3:$V$504,R$1,0)</f>
        <v>Númerica</v>
      </c>
      <c r="S89" t="str">
        <f>VLOOKUP($A89,'Plan de acci�n consolidado 2025'!$A$3:$V$504,S$1,0)</f>
        <v># de capacitaciones asistidas / 2 Capacitaciones programadas</v>
      </c>
      <c r="T89" s="176" t="str">
        <f>VLOOKUP($A89,'Plan de acci�n consolidado 2025'!$A$3:$V$504,T$1,0)</f>
        <v>2025-01-27</v>
      </c>
      <c r="U89" s="176" t="str">
        <f>VLOOKUP($A89,'Plan de acci�n consolidado 2025'!$A$3:$V$504,U$1,0)</f>
        <v>2025-11-28</v>
      </c>
      <c r="V89" t="str">
        <f>VLOOKUP($A89,'Plan de acci�n consolidado 2025'!$A$3:$V$504,V$1,0)</f>
        <v>60-GRUPO DE TRABAJO DE GESTIÓN JUDICIAL ADSCRITO A LA OFICINA ASESORA JURÍDICA</v>
      </c>
      <c r="W89"/>
      <c r="X89"/>
    </row>
    <row r="90" spans="1:24" hidden="1" x14ac:dyDescent="0.25">
      <c r="A90" s="30" t="s">
        <v>697</v>
      </c>
      <c r="B90" t="str">
        <f>VLOOKUP($A90,'Plan de acci�n consolidado 2025'!$A$3:$V$504,B$1,0)</f>
        <v>60-GRUPO DE TRABAJO DE GESTIÓN JUDICIAL ADSCRITO A LA OFICINA ASESORA JURÍDICA</v>
      </c>
      <c r="C90">
        <f>VLOOKUP($A90,'Plan de acci�n consolidado 2025'!$A$3:$V$504,C$1,0)</f>
        <v>0</v>
      </c>
      <c r="D90" t="str">
        <f>VLOOKUP($A90,'Plan de acci�n consolidado 2025'!$A$3:$V$504,D$1,0)</f>
        <v>Actividad propia</v>
      </c>
      <c r="E90" t="str">
        <f>VLOOKUP($A90,'Plan de acci�n consolidado 2025'!$A$3:$V$504,E$1,0)</f>
        <v>60.3.1</v>
      </c>
      <c r="F90" t="str">
        <f>VLOOKUP($A90,'Plan de acci�n consolidado 2025'!$A$3:$V$504,F$1,0)</f>
        <v>N/A</v>
      </c>
      <c r="G90" t="str">
        <f>VLOOKUP($A90,'Plan de acci�n consolidado 2025'!$A$3:$V$504,G$1,0)</f>
        <v>N/A</v>
      </c>
      <c r="H90" t="str">
        <f>VLOOKUP($A90,'Plan de acci�n consolidado 2025'!$A$3:$V$504,H$1,0)</f>
        <v>N/A</v>
      </c>
      <c r="I90" t="str">
        <f>VLOOKUP($A90,'Plan de acci�n consolidado 2025'!$A$3:$V$504,I$1,0)</f>
        <v>N/A</v>
      </c>
      <c r="J90" t="str">
        <f>VLOOKUP($A90,'Plan de acci�n consolidado 2025'!$A$3:$V$504,J$1,0)</f>
        <v>N/A</v>
      </c>
      <c r="K90" t="str">
        <f>VLOOKUP($A90,'Plan de acci�n consolidado 2025'!$A$3:$V$504,K$1,0)</f>
        <v>N/A</v>
      </c>
      <c r="L90" t="str">
        <f>VLOOKUP($A90,'Plan de acci�n consolidado 2025'!$A$3:$V$504,L$1,0)</f>
        <v>N/A</v>
      </c>
      <c r="M90" t="str">
        <f>VLOOKUP($A90,'Plan de acci�n consolidado 2025'!$A$3:$V$504,M$1,0)</f>
        <v>N/A</v>
      </c>
      <c r="N90" t="str">
        <f>VLOOKUP($A90,'Plan de acci�n consolidado 2025'!$A$3:$V$504,N$1,0)</f>
        <v>N/A</v>
      </c>
      <c r="O90" t="str">
        <f>VLOOKUP($A90,'Plan de acci�n consolidado 2025'!$A$3:$V$504,O$1,0)</f>
        <v>Solicitar mediante correo electrónico a la ANDJE que se realicen dos jornadas de capacitación. (Correo electrónico a la ANDJE/único entregable)</v>
      </c>
      <c r="P90">
        <f>VLOOKUP($A90,'Plan de acci�n consolidado 2025'!$A$3:$V$504,P$1,0)</f>
        <v>30</v>
      </c>
      <c r="Q90">
        <f>VLOOKUP($A90,'Plan de acci�n consolidado 2025'!$A$3:$V$504,Q$1,0)</f>
        <v>1</v>
      </c>
      <c r="R90" t="str">
        <f>VLOOKUP($A90,'Plan de acci�n consolidado 2025'!$A$3:$V$504,R$1,0)</f>
        <v>Númerica</v>
      </c>
      <c r="S90" t="str">
        <f>VLOOKUP($A90,'Plan de acci�n consolidado 2025'!$A$3:$V$504,S$1,0)</f>
        <v># de correos enviados / 1 correos a enviar</v>
      </c>
      <c r="T90" s="176" t="str">
        <f>VLOOKUP($A90,'Plan de acci�n consolidado 2025'!$A$3:$V$504,T$1,0)</f>
        <v>2025-01-27</v>
      </c>
      <c r="U90" s="176" t="str">
        <f>VLOOKUP($A90,'Plan de acci�n consolidado 2025'!$A$3:$V$504,U$1,0)</f>
        <v>2025-02-28</v>
      </c>
      <c r="V90" t="str">
        <f>VLOOKUP($A90,'Plan de acci�n consolidado 2025'!$A$3:$V$504,V$1,0)</f>
        <v>60-GRUPO DE TRABAJO DE GESTIÓN JUDICIAL ADSCRITO A LA OFICINA ASESORA JURÍDICA</v>
      </c>
      <c r="W90"/>
      <c r="X90"/>
    </row>
    <row r="91" spans="1:24" hidden="1" x14ac:dyDescent="0.25">
      <c r="A91" s="30" t="s">
        <v>699</v>
      </c>
      <c r="B91" t="str">
        <f>VLOOKUP($A91,'Plan de acci�n consolidado 2025'!$A$3:$V$504,B$1,0)</f>
        <v>60-GRUPO DE TRABAJO DE GESTIÓN JUDICIAL ADSCRITO A LA OFICINA ASESORA JURÍDICA</v>
      </c>
      <c r="C91">
        <f>VLOOKUP($A91,'Plan de acci�n consolidado 2025'!$A$3:$V$504,C$1,0)</f>
        <v>0</v>
      </c>
      <c r="D91" t="str">
        <f>VLOOKUP($A91,'Plan de acci�n consolidado 2025'!$A$3:$V$504,D$1,0)</f>
        <v>Actividad propia</v>
      </c>
      <c r="E91" t="str">
        <f>VLOOKUP($A91,'Plan de acci�n consolidado 2025'!$A$3:$V$504,E$1,0)</f>
        <v>60.3.2</v>
      </c>
      <c r="F91" t="str">
        <f>VLOOKUP($A91,'Plan de acci�n consolidado 2025'!$A$3:$V$504,F$1,0)</f>
        <v>N/A</v>
      </c>
      <c r="G91" t="str">
        <f>VLOOKUP($A91,'Plan de acci�n consolidado 2025'!$A$3:$V$504,G$1,0)</f>
        <v>N/A</v>
      </c>
      <c r="H91" t="str">
        <f>VLOOKUP($A91,'Plan de acci�n consolidado 2025'!$A$3:$V$504,H$1,0)</f>
        <v>N/A</v>
      </c>
      <c r="I91" t="str">
        <f>VLOOKUP($A91,'Plan de acci�n consolidado 2025'!$A$3:$V$504,I$1,0)</f>
        <v>N/A</v>
      </c>
      <c r="J91" t="str">
        <f>VLOOKUP($A91,'Plan de acci�n consolidado 2025'!$A$3:$V$504,J$1,0)</f>
        <v>N/A</v>
      </c>
      <c r="K91" t="str">
        <f>VLOOKUP($A91,'Plan de acci�n consolidado 2025'!$A$3:$V$504,K$1,0)</f>
        <v>N/A</v>
      </c>
      <c r="L91" t="str">
        <f>VLOOKUP($A91,'Plan de acci�n consolidado 2025'!$A$3:$V$504,L$1,0)</f>
        <v>N/A</v>
      </c>
      <c r="M91" t="str">
        <f>VLOOKUP($A91,'Plan de acci�n consolidado 2025'!$A$3:$V$504,M$1,0)</f>
        <v>N/A</v>
      </c>
      <c r="N91" t="str">
        <f>VLOOKUP($A91,'Plan de acci�n consolidado 2025'!$A$3:$V$504,N$1,0)</f>
        <v>N/A</v>
      </c>
      <c r="O91" t="str">
        <f>VLOOKUP($A91,'Plan de acci�n consolidado 2025'!$A$3:$V$504,O$1,0)</f>
        <v>Participar en capacitaciones desarrolladas por la Agencia Nacional de Defensa Jurídica del Estado (Capturas de pantalla de las capacitaciones y/o listado de asistencia)</v>
      </c>
      <c r="P91">
        <f>VLOOKUP($A91,'Plan de acci�n consolidado 2025'!$A$3:$V$504,P$1,0)</f>
        <v>40</v>
      </c>
      <c r="Q91">
        <f>VLOOKUP($A91,'Plan de acci�n consolidado 2025'!$A$3:$V$504,Q$1,0)</f>
        <v>2</v>
      </c>
      <c r="R91" t="str">
        <f>VLOOKUP($A91,'Plan de acci�n consolidado 2025'!$A$3:$V$504,R$1,0)</f>
        <v>Númerica</v>
      </c>
      <c r="S91" t="str">
        <f>VLOOKUP($A91,'Plan de acci�n consolidado 2025'!$A$3:$V$504,S$1,0)</f>
        <v># de capacitaciones asistidas / 2 Capacitaciones programadas</v>
      </c>
      <c r="T91" s="176" t="str">
        <f>VLOOKUP($A91,'Plan de acci�n consolidado 2025'!$A$3:$V$504,T$1,0)</f>
        <v>2025-03-03</v>
      </c>
      <c r="U91" s="176" t="str">
        <f>VLOOKUP($A91,'Plan de acci�n consolidado 2025'!$A$3:$V$504,U$1,0)</f>
        <v>2025-09-30</v>
      </c>
      <c r="V91" t="str">
        <f>VLOOKUP($A91,'Plan de acci�n consolidado 2025'!$A$3:$V$504,V$1,0)</f>
        <v>60-GRUPO DE TRABAJO DE GESTIÓN JUDICIAL ADSCRITO A LA OFICINA ASESORA JURÍDICA</v>
      </c>
      <c r="W91"/>
      <c r="X91"/>
    </row>
    <row r="92" spans="1:24" hidden="1" x14ac:dyDescent="0.25">
      <c r="A92" s="30" t="s">
        <v>700</v>
      </c>
      <c r="B92" t="str">
        <f>VLOOKUP($A92,'Plan de acci�n consolidado 2025'!$A$3:$V$504,B$1,0)</f>
        <v>60-GRUPO DE TRABAJO DE GESTIÓN JUDICIAL ADSCRITO A LA OFICINA ASESORA JURÍDICA</v>
      </c>
      <c r="C92">
        <f>VLOOKUP($A92,'Plan de acci�n consolidado 2025'!$A$3:$V$504,C$1,0)</f>
        <v>0</v>
      </c>
      <c r="D92" t="str">
        <f>VLOOKUP($A92,'Plan de acci�n consolidado 2025'!$A$3:$V$504,D$1,0)</f>
        <v>Actividad propia</v>
      </c>
      <c r="E92" t="str">
        <f>VLOOKUP($A92,'Plan de acci�n consolidado 2025'!$A$3:$V$504,E$1,0)</f>
        <v>60.3.3</v>
      </c>
      <c r="F92" t="str">
        <f>VLOOKUP($A92,'Plan de acci�n consolidado 2025'!$A$3:$V$504,F$1,0)</f>
        <v>N/A</v>
      </c>
      <c r="G92" t="str">
        <f>VLOOKUP($A92,'Plan de acci�n consolidado 2025'!$A$3:$V$504,G$1,0)</f>
        <v>N/A</v>
      </c>
      <c r="H92" t="str">
        <f>VLOOKUP($A92,'Plan de acci�n consolidado 2025'!$A$3:$V$504,H$1,0)</f>
        <v>N/A</v>
      </c>
      <c r="I92" t="str">
        <f>VLOOKUP($A92,'Plan de acci�n consolidado 2025'!$A$3:$V$504,I$1,0)</f>
        <v>N/A</v>
      </c>
      <c r="J92" t="str">
        <f>VLOOKUP($A92,'Plan de acci�n consolidado 2025'!$A$3:$V$504,J$1,0)</f>
        <v>N/A</v>
      </c>
      <c r="K92" t="str">
        <f>VLOOKUP($A92,'Plan de acci�n consolidado 2025'!$A$3:$V$504,K$1,0)</f>
        <v>N/A</v>
      </c>
      <c r="L92" t="str">
        <f>VLOOKUP($A92,'Plan de acci�n consolidado 2025'!$A$3:$V$504,L$1,0)</f>
        <v>N/A</v>
      </c>
      <c r="M92" t="str">
        <f>VLOOKUP($A92,'Plan de acci�n consolidado 2025'!$A$3:$V$504,M$1,0)</f>
        <v>N/A</v>
      </c>
      <c r="N92" t="str">
        <f>VLOOKUP($A92,'Plan de acci�n consolidado 2025'!$A$3:$V$504,N$1,0)</f>
        <v>N/A</v>
      </c>
      <c r="O92" t="str">
        <f>VLOOKUP($A92,'Plan de acci�n consolidado 2025'!$A$3:$V$504,O$1,0)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P92">
        <f>VLOOKUP($A92,'Plan de acci�n consolidado 2025'!$A$3:$V$504,P$1,0)</f>
        <v>30</v>
      </c>
      <c r="Q92">
        <f>VLOOKUP($A92,'Plan de acci�n consolidado 2025'!$A$3:$V$504,Q$1,0)</f>
        <v>2</v>
      </c>
      <c r="R92" t="str">
        <f>VLOOKUP($A92,'Plan de acci�n consolidado 2025'!$A$3:$V$504,R$1,0)</f>
        <v>Númerica</v>
      </c>
      <c r="S92" t="str">
        <f>VLOOKUP($A92,'Plan de acci�n consolidado 2025'!$A$3:$V$504,S$1,0)</f>
        <v># de conversatorios realizados / 2 conversatorios a realizar</v>
      </c>
      <c r="T92" s="176" t="str">
        <f>VLOOKUP($A92,'Plan de acci�n consolidado 2025'!$A$3:$V$504,T$1,0)</f>
        <v>2025-04-01</v>
      </c>
      <c r="U92" s="176" t="str">
        <f>VLOOKUP($A92,'Plan de acci�n consolidado 2025'!$A$3:$V$504,U$1,0)</f>
        <v>2025-11-28</v>
      </c>
      <c r="V92" t="str">
        <f>VLOOKUP($A92,'Plan de acci�n consolidado 2025'!$A$3:$V$504,V$1,0)</f>
        <v>60-GRUPO DE TRABAJO DE GESTIÓN JUDICIAL ADSCRITO A LA OFICINA ASESORA JURÍDICA</v>
      </c>
      <c r="W92"/>
      <c r="X92"/>
    </row>
    <row r="93" spans="1:24" hidden="1" x14ac:dyDescent="0.25">
      <c r="A93" s="30" t="s">
        <v>712</v>
      </c>
      <c r="B93" t="str">
        <f>VLOOKUP($A93,'Plan de acci�n consolidado 2025'!$A$3:$V$504,B$1,0)</f>
        <v>2023-GRUPO DE TRABAJO DE CENTRO DE INFORMACIÓN TECNOLÓGICA Y APOYO A LA GESTIÓN DE PROPIEDAD LA INDUSTRIAL</v>
      </c>
      <c r="C93">
        <f>VLOOKUP($A93,'Plan de acci�n consolidado 2025'!$A$3:$V$504,C$1,0)</f>
        <v>0</v>
      </c>
      <c r="D93" t="str">
        <f>VLOOKUP($A93,'Plan de acci�n consolidado 2025'!$A$3:$V$504,D$1,0)</f>
        <v>Producto</v>
      </c>
      <c r="E93" t="str">
        <f>VLOOKUP($A93,'Plan de acci�n consolidado 2025'!$A$3:$V$504,E$1,0)</f>
        <v>2023.1</v>
      </c>
      <c r="F93" t="str">
        <f>VLOOKUP($A93,'Plan de acci�n consolidado 2025'!$A$3:$V$504,F$1,0)</f>
        <v>Operativo</v>
      </c>
      <c r="G93" t="str">
        <f>VLOOKUP($A93,'Plan de acci�n consolidado 2025'!$A$3:$V$504,G$1,0)</f>
        <v xml:space="preserve">Promover el enfoque preventivo, diferencial y territorial en el que hacer misional de la entidad 
</v>
      </c>
      <c r="H93" t="str">
        <f>VLOOKUP($A93,'Plan de acci�n consolidado 2025'!$A$3:$V$504,H$1,0)</f>
        <v xml:space="preserve">Cumplimiento de productos del PAI asociados a Promover el enfoque preventivo, diferencial y territorial en el que hacer misional de la entidad 
</v>
      </c>
      <c r="I93" t="str">
        <f>VLOOKUP($A93,'Plan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93" t="str">
        <f>VLOOKUP($A93,'Plan de acci�n consolidado 2025'!$A$3:$V$504,J$1,0)</f>
        <v xml:space="preserve">PND - 2-03-9-b- Seguridad humana y justicia social - Aprovechamiento de la propiedad intelectual </v>
      </c>
      <c r="K93" t="str">
        <f>VLOOKUP($A93,'Plan de acci�n consolidado 2025'!$A$3:$V$504,K$1,0)</f>
        <v>No</v>
      </c>
      <c r="L93" t="str">
        <f>VLOOKUP($A93,'Plan de acci�n consolidado 2025'!$A$3:$V$504,L$1,0)</f>
        <v>C-3503-0200-0014-20309b</v>
      </c>
      <c r="M93" t="str">
        <f>VLOOKUP($A93,'Plan de acci�n consolidado 2025'!$A$3:$V$504,M$1,0)</f>
        <v>Política Servicio al Ciudadano_DIMENSIÓN Gestión con Valores para Resultados</v>
      </c>
      <c r="N93" t="str">
        <f>VLOOKUP($A93,'Plan de acci�n consolidado 2025'!$A$3:$V$504,N$1,0)</f>
        <v>PEI_14;
PES_20230191;
PND_ 2_Fomentar estrategiasDe sensibilizaciónPara el reconocimiento, aprovechamiento y uso responsableDe losDerechosDePI</v>
      </c>
      <c r="O93" t="str">
        <f>VLOOKUP($A93,'Plan de acci�n consolidado 2025'!$A$3:$V$504,O$1,0)</f>
        <v>Programas de fomento al uso estratégico de la propiedad industrial como herramienta de competitividad para empresarios, ejecutados.  (Matriz de seguimiento e informe final de ejecución de los programas)</v>
      </c>
      <c r="P93">
        <f>VLOOKUP($A93,'Plan de acci�n consolidado 2025'!$A$3:$V$504,P$1,0)</f>
        <v>30</v>
      </c>
      <c r="Q93">
        <f>VLOOKUP($A93,'Plan de acci�n consolidado 2025'!$A$3:$V$504,Q$1,0)</f>
        <v>100</v>
      </c>
      <c r="R93" t="str">
        <f>VLOOKUP($A93,'Plan de acci�n consolidado 2025'!$A$3:$V$504,R$1,0)</f>
        <v>Porcentual</v>
      </c>
      <c r="S93" t="str">
        <f>VLOOKUP($A93,'Plan de acci�n consolidado 2025'!$A$3:$V$504,S$1,0)</f>
        <v>% de seguimientos realizados / 100% de seguimientos programados</v>
      </c>
      <c r="T93" s="176" t="str">
        <f>VLOOKUP($A93,'Plan de acci�n consolidado 2025'!$A$3:$V$504,T$1,0)</f>
        <v>2025-01-13</v>
      </c>
      <c r="U93" s="176" t="str">
        <f>VLOOKUP($A93,'Plan de acci�n consolidado 2025'!$A$3:$V$504,U$1,0)</f>
        <v>2025-11-28</v>
      </c>
      <c r="V93" t="str">
        <f>VLOOKUP($A93,'Plan de acci�n consolidado 2025'!$A$3:$V$504,V$1,0)</f>
        <v>2023-GRUPO DE TRABAJO DE CENTRO DE INFORMACIÓN TECNOLÓGICA Y APOYO A LA GESTIÓN DE PROPIEDAD LA INDUSTRIAL</v>
      </c>
      <c r="W93"/>
      <c r="X93"/>
    </row>
    <row r="94" spans="1:24" hidden="1" x14ac:dyDescent="0.25">
      <c r="A94" s="30" t="s">
        <v>714</v>
      </c>
      <c r="B94" t="str">
        <f>VLOOKUP($A94,'Plan de acci�n consolidado 2025'!$A$3:$V$504,B$1,0)</f>
        <v>2023-GRUPO DE TRABAJO DE CENTRO DE INFORMACIÓN TECNOLÓGICA Y APOYO A LA GESTIÓN DE PROPIEDAD LA INDUSTRIAL</v>
      </c>
      <c r="C94">
        <f>VLOOKUP($A94,'Plan de acci�n consolidado 2025'!$A$3:$V$504,C$1,0)</f>
        <v>0</v>
      </c>
      <c r="D94" t="str">
        <f>VLOOKUP($A94,'Plan de acci�n consolidado 2025'!$A$3:$V$504,D$1,0)</f>
        <v>Actividad propia</v>
      </c>
      <c r="E94" t="str">
        <f>VLOOKUP($A94,'Plan de acci�n consolidado 2025'!$A$3:$V$504,E$1,0)</f>
        <v>2023.1.1</v>
      </c>
      <c r="F94" t="str">
        <f>VLOOKUP($A94,'Plan de acci�n consolidado 2025'!$A$3:$V$504,F$1,0)</f>
        <v>N/A</v>
      </c>
      <c r="G94" t="str">
        <f>VLOOKUP($A94,'Plan de acci�n consolidado 2025'!$A$3:$V$504,G$1,0)</f>
        <v>N/A</v>
      </c>
      <c r="H94" t="str">
        <f>VLOOKUP($A94,'Plan de acci�n consolidado 2025'!$A$3:$V$504,H$1,0)</f>
        <v>N/A</v>
      </c>
      <c r="I94" t="str">
        <f>VLOOKUP($A94,'Plan de acci�n consolidado 2025'!$A$3:$V$504,I$1,0)</f>
        <v>N/A</v>
      </c>
      <c r="J94" t="str">
        <f>VLOOKUP($A94,'Plan de acci�n consolidado 2025'!$A$3:$V$504,J$1,0)</f>
        <v>N/A</v>
      </c>
      <c r="K94" t="str">
        <f>VLOOKUP($A94,'Plan de acci�n consolidado 2025'!$A$3:$V$504,K$1,0)</f>
        <v>N/A</v>
      </c>
      <c r="L94" t="str">
        <f>VLOOKUP($A94,'Plan de acci�n consolidado 2025'!$A$3:$V$504,L$1,0)</f>
        <v>N/A</v>
      </c>
      <c r="M94" t="str">
        <f>VLOOKUP($A94,'Plan de acci�n consolidado 2025'!$A$3:$V$504,M$1,0)</f>
        <v>N/A</v>
      </c>
      <c r="N94" t="str">
        <f>VLOOKUP($A94,'Plan de acci�n consolidado 2025'!$A$3:$V$504,N$1,0)</f>
        <v>N/A</v>
      </c>
      <c r="O94" t="str">
        <f>VLOOKUP($A94,'Plan de acci�n consolidado 2025'!$A$3:$V$504,O$1,0)</f>
        <v>Elaborar matriz de metas y seguimiento de ejecución del programa</v>
      </c>
      <c r="P94">
        <f>VLOOKUP($A94,'Plan de acci�n consolidado 2025'!$A$3:$V$504,P$1,0)</f>
        <v>10</v>
      </c>
      <c r="Q94">
        <f>VLOOKUP($A94,'Plan de acci�n consolidado 2025'!$A$3:$V$504,Q$1,0)</f>
        <v>1</v>
      </c>
      <c r="R94" t="str">
        <f>VLOOKUP($A94,'Plan de acci�n consolidado 2025'!$A$3:$V$504,R$1,0)</f>
        <v>Númerica</v>
      </c>
      <c r="S94" t="str">
        <f>VLOOKUP($A94,'Plan de acci�n consolidado 2025'!$A$3:$V$504,S$1,0)</f>
        <v># de matrices realizadas / 1 matrices programadas</v>
      </c>
      <c r="T94" s="176" t="str">
        <f>VLOOKUP($A94,'Plan de acci�n consolidado 2025'!$A$3:$V$504,T$1,0)</f>
        <v>2025-01-13</v>
      </c>
      <c r="U94" s="176" t="str">
        <f>VLOOKUP($A94,'Plan de acci�n consolidado 2025'!$A$3:$V$504,U$1,0)</f>
        <v>2025-02-28</v>
      </c>
      <c r="V94" t="str">
        <f>VLOOKUP($A94,'Plan de acci�n consolidado 2025'!$A$3:$V$504,V$1,0)</f>
        <v>2023-GRUPO DE TRABAJO DE CENTRO DE INFORMACIÓN TECNOLÓGICA Y APOYO A LA GESTIÓN DE PROPIEDAD LA INDUSTRIAL</v>
      </c>
      <c r="W94"/>
      <c r="X94"/>
    </row>
    <row r="95" spans="1:24" hidden="1" x14ac:dyDescent="0.25">
      <c r="A95" s="30" t="s">
        <v>716</v>
      </c>
      <c r="B95" t="str">
        <f>VLOOKUP($A95,'Plan de acci�n consolidado 2025'!$A$3:$V$504,B$1,0)</f>
        <v>2023-GRUPO DE TRABAJO DE CENTRO DE INFORMACIÓN TECNOLÓGICA Y APOYO A LA GESTIÓN DE PROPIEDAD LA INDUSTRIAL</v>
      </c>
      <c r="C95">
        <f>VLOOKUP($A95,'Plan de acci�n consolidado 2025'!$A$3:$V$504,C$1,0)</f>
        <v>0</v>
      </c>
      <c r="D95" t="str">
        <f>VLOOKUP($A95,'Plan de acci�n consolidado 2025'!$A$3:$V$504,D$1,0)</f>
        <v>Actividad propia</v>
      </c>
      <c r="E95" t="str">
        <f>VLOOKUP($A95,'Plan de acci�n consolidado 2025'!$A$3:$V$504,E$1,0)</f>
        <v>2023.1.2</v>
      </c>
      <c r="F95" t="str">
        <f>VLOOKUP($A95,'Plan de acci�n consolidado 2025'!$A$3:$V$504,F$1,0)</f>
        <v>N/A</v>
      </c>
      <c r="G95" t="str">
        <f>VLOOKUP($A95,'Plan de acci�n consolidado 2025'!$A$3:$V$504,G$1,0)</f>
        <v>N/A</v>
      </c>
      <c r="H95" t="str">
        <f>VLOOKUP($A95,'Plan de acci�n consolidado 2025'!$A$3:$V$504,H$1,0)</f>
        <v>N/A</v>
      </c>
      <c r="I95" t="str">
        <f>VLOOKUP($A95,'Plan de acci�n consolidado 2025'!$A$3:$V$504,I$1,0)</f>
        <v>N/A</v>
      </c>
      <c r="J95" t="str">
        <f>VLOOKUP($A95,'Plan de acci�n consolidado 2025'!$A$3:$V$504,J$1,0)</f>
        <v>N/A</v>
      </c>
      <c r="K95" t="str">
        <f>VLOOKUP($A95,'Plan de acci�n consolidado 2025'!$A$3:$V$504,K$1,0)</f>
        <v>N/A</v>
      </c>
      <c r="L95" t="str">
        <f>VLOOKUP($A95,'Plan de acci�n consolidado 2025'!$A$3:$V$504,L$1,0)</f>
        <v>N/A</v>
      </c>
      <c r="M95" t="str">
        <f>VLOOKUP($A95,'Plan de acci�n consolidado 2025'!$A$3:$V$504,M$1,0)</f>
        <v>N/A</v>
      </c>
      <c r="N95" t="str">
        <f>VLOOKUP($A95,'Plan de acci�n consolidado 2025'!$A$3:$V$504,N$1,0)</f>
        <v>N/A</v>
      </c>
      <c r="O95" t="str">
        <f>VLOOKUP($A95,'Plan de acci�n consolidado 2025'!$A$3:$V$504,O$1,0)</f>
        <v>Ejecutar el programa Centros de Apoyo a la Tecnología y la Innovación CATI. (Matriz de seguimiento e Informe final del programa)</v>
      </c>
      <c r="P95">
        <f>VLOOKUP($A95,'Plan de acci�n consolidado 2025'!$A$3:$V$504,P$1,0)</f>
        <v>60</v>
      </c>
      <c r="Q95">
        <f>VLOOKUP($A95,'Plan de acci�n consolidado 2025'!$A$3:$V$504,Q$1,0)</f>
        <v>100</v>
      </c>
      <c r="R95" t="str">
        <f>VLOOKUP($A95,'Plan de acci�n consolidado 2025'!$A$3:$V$504,R$1,0)</f>
        <v>Porcentual</v>
      </c>
      <c r="S95" t="str">
        <f>VLOOKUP($A95,'Plan de acci�n consolidado 2025'!$A$3:$V$504,S$1,0)</f>
        <v>% de seguimientos realizados / 100% de seguimientos programados</v>
      </c>
      <c r="T95" s="176" t="str">
        <f>VLOOKUP($A95,'Plan de acci�n consolidado 2025'!$A$3:$V$504,T$1,0)</f>
        <v>2025-02-03</v>
      </c>
      <c r="U95" s="176" t="str">
        <f>VLOOKUP($A95,'Plan de acci�n consolidado 2025'!$A$3:$V$504,U$1,0)</f>
        <v>2025-11-28</v>
      </c>
      <c r="V95" t="str">
        <f>VLOOKUP($A95,'Plan de acci�n consolidado 2025'!$A$3:$V$504,V$1,0)</f>
        <v>2023-GRUPO DE TRABAJO DE CENTRO DE INFORMACIÓN TECNOLÓGICA Y APOYO A LA GESTIÓN DE PROPIEDAD LA INDUSTRIAL</v>
      </c>
      <c r="W95"/>
      <c r="X95"/>
    </row>
    <row r="96" spans="1:24" hidden="1" x14ac:dyDescent="0.25">
      <c r="A96" s="30" t="s">
        <v>717</v>
      </c>
      <c r="B96" t="str">
        <f>VLOOKUP($A96,'Plan de acci�n consolidado 2025'!$A$3:$V$504,B$1,0)</f>
        <v>2023-GRUPO DE TRABAJO DE CENTRO DE INFORMACIÓN TECNOLÓGICA Y APOYO A LA GESTIÓN DE PROPIEDAD LA INDUSTRIAL</v>
      </c>
      <c r="C96">
        <f>VLOOKUP($A96,'Plan de acci�n consolidado 2025'!$A$3:$V$504,C$1,0)</f>
        <v>0</v>
      </c>
      <c r="D96" t="str">
        <f>VLOOKUP($A96,'Plan de acci�n consolidado 2025'!$A$3:$V$504,D$1,0)</f>
        <v>Actividad propia</v>
      </c>
      <c r="E96" t="str">
        <f>VLOOKUP($A96,'Plan de acci�n consolidado 2025'!$A$3:$V$504,E$1,0)</f>
        <v>2023.1.3</v>
      </c>
      <c r="F96" t="str">
        <f>VLOOKUP($A96,'Plan de acci�n consolidado 2025'!$A$3:$V$504,F$1,0)</f>
        <v>N/A</v>
      </c>
      <c r="G96" t="str">
        <f>VLOOKUP($A96,'Plan de acci�n consolidado 2025'!$A$3:$V$504,G$1,0)</f>
        <v>N/A</v>
      </c>
      <c r="H96" t="str">
        <f>VLOOKUP($A96,'Plan de acci�n consolidado 2025'!$A$3:$V$504,H$1,0)</f>
        <v>N/A</v>
      </c>
      <c r="I96" t="str">
        <f>VLOOKUP($A96,'Plan de acci�n consolidado 2025'!$A$3:$V$504,I$1,0)</f>
        <v>N/A</v>
      </c>
      <c r="J96" t="str">
        <f>VLOOKUP($A96,'Plan de acci�n consolidado 2025'!$A$3:$V$504,J$1,0)</f>
        <v>N/A</v>
      </c>
      <c r="K96" t="str">
        <f>VLOOKUP($A96,'Plan de acci�n consolidado 2025'!$A$3:$V$504,K$1,0)</f>
        <v>N/A</v>
      </c>
      <c r="L96" t="str">
        <f>VLOOKUP($A96,'Plan de acci�n consolidado 2025'!$A$3:$V$504,L$1,0)</f>
        <v>N/A</v>
      </c>
      <c r="M96" t="str">
        <f>VLOOKUP($A96,'Plan de acci�n consolidado 2025'!$A$3:$V$504,M$1,0)</f>
        <v>N/A</v>
      </c>
      <c r="N96" t="str">
        <f>VLOOKUP($A96,'Plan de acci�n consolidado 2025'!$A$3:$V$504,N$1,0)</f>
        <v>N/A</v>
      </c>
      <c r="O96" t="str">
        <f>VLOOKUP($A96,'Plan de acci�n consolidado 2025'!$A$3:$V$504,O$1,0)</f>
        <v>Elaborar matriz de fases y etapas para el seguimiento de ejecución del programa</v>
      </c>
      <c r="P96">
        <f>VLOOKUP($A96,'Plan de acci�n consolidado 2025'!$A$3:$V$504,P$1,0)</f>
        <v>10</v>
      </c>
      <c r="Q96">
        <f>VLOOKUP($A96,'Plan de acci�n consolidado 2025'!$A$3:$V$504,Q$1,0)</f>
        <v>1</v>
      </c>
      <c r="R96" t="str">
        <f>VLOOKUP($A96,'Plan de acci�n consolidado 2025'!$A$3:$V$504,R$1,0)</f>
        <v>Númerica</v>
      </c>
      <c r="S96" t="str">
        <f>VLOOKUP($A96,'Plan de acci�n consolidado 2025'!$A$3:$V$504,S$1,0)</f>
        <v># de matrices realizadas / 1 matrices programadas</v>
      </c>
      <c r="T96" s="176" t="str">
        <f>VLOOKUP($A96,'Plan de acci�n consolidado 2025'!$A$3:$V$504,T$1,0)</f>
        <v>2025-02-03</v>
      </c>
      <c r="U96" s="176" t="str">
        <f>VLOOKUP($A96,'Plan de acci�n consolidado 2025'!$A$3:$V$504,U$1,0)</f>
        <v>2025-02-28</v>
      </c>
      <c r="V96" t="str">
        <f>VLOOKUP($A96,'Plan de acci�n consolidado 2025'!$A$3:$V$504,V$1,0)</f>
        <v>2023-GRUPO DE TRABAJO DE CENTRO DE INFORMACIÓN TECNOLÓGICA Y APOYO A LA GESTIÓN DE PROPIEDAD LA INDUSTRIAL</v>
      </c>
      <c r="W96"/>
      <c r="X96"/>
    </row>
    <row r="97" spans="1:24" hidden="1" x14ac:dyDescent="0.25">
      <c r="A97" s="30" t="s">
        <v>718</v>
      </c>
      <c r="B97" t="str">
        <f>VLOOKUP($A97,'Plan de acci�n consolidado 2025'!$A$3:$V$504,B$1,0)</f>
        <v>2023-GRUPO DE TRABAJO DE CENTRO DE INFORMACIÓN TECNOLÓGICA Y APOYO A LA GESTIÓN DE PROPIEDAD LA INDUSTRIAL</v>
      </c>
      <c r="C97">
        <f>VLOOKUP($A97,'Plan de acci�n consolidado 2025'!$A$3:$V$504,C$1,0)</f>
        <v>0</v>
      </c>
      <c r="D97" t="str">
        <f>VLOOKUP($A97,'Plan de acci�n consolidado 2025'!$A$3:$V$504,D$1,0)</f>
        <v>Actividad propia</v>
      </c>
      <c r="E97" t="str">
        <f>VLOOKUP($A97,'Plan de acci�n consolidado 2025'!$A$3:$V$504,E$1,0)</f>
        <v>2023.1.4</v>
      </c>
      <c r="F97" t="str">
        <f>VLOOKUP($A97,'Plan de acci�n consolidado 2025'!$A$3:$V$504,F$1,0)</f>
        <v>N/A</v>
      </c>
      <c r="G97" t="str">
        <f>VLOOKUP($A97,'Plan de acci�n consolidado 2025'!$A$3:$V$504,G$1,0)</f>
        <v>N/A</v>
      </c>
      <c r="H97" t="str">
        <f>VLOOKUP($A97,'Plan de acci�n consolidado 2025'!$A$3:$V$504,H$1,0)</f>
        <v>N/A</v>
      </c>
      <c r="I97" t="str">
        <f>VLOOKUP($A97,'Plan de acci�n consolidado 2025'!$A$3:$V$504,I$1,0)</f>
        <v>N/A</v>
      </c>
      <c r="J97" t="str">
        <f>VLOOKUP($A97,'Plan de acci�n consolidado 2025'!$A$3:$V$504,J$1,0)</f>
        <v>N/A</v>
      </c>
      <c r="K97" t="str">
        <f>VLOOKUP($A97,'Plan de acci�n consolidado 2025'!$A$3:$V$504,K$1,0)</f>
        <v>N/A</v>
      </c>
      <c r="L97" t="str">
        <f>VLOOKUP($A97,'Plan de acci�n consolidado 2025'!$A$3:$V$504,L$1,0)</f>
        <v>N/A</v>
      </c>
      <c r="M97" t="str">
        <f>VLOOKUP($A97,'Plan de acci�n consolidado 2025'!$A$3:$V$504,M$1,0)</f>
        <v>N/A</v>
      </c>
      <c r="N97" t="str">
        <f>VLOOKUP($A97,'Plan de acci�n consolidado 2025'!$A$3:$V$504,N$1,0)</f>
        <v>N/A</v>
      </c>
      <c r="O97" t="str">
        <f>VLOOKUP($A97,'Plan de acci�n consolidado 2025'!$A$3:$V$504,O$1,0)</f>
        <v>Ejecutar el programa Propiedad Industrial para MIPYMES. (Matriz de seguimiento e Informe final del programa)</v>
      </c>
      <c r="P97">
        <f>VLOOKUP($A97,'Plan de acci�n consolidado 2025'!$A$3:$V$504,P$1,0)</f>
        <v>20</v>
      </c>
      <c r="Q97">
        <f>VLOOKUP($A97,'Plan de acci�n consolidado 2025'!$A$3:$V$504,Q$1,0)</f>
        <v>100</v>
      </c>
      <c r="R97" t="str">
        <f>VLOOKUP($A97,'Plan de acci�n consolidado 2025'!$A$3:$V$504,R$1,0)</f>
        <v>Porcentual</v>
      </c>
      <c r="S97" t="str">
        <f>VLOOKUP($A97,'Plan de acci�n consolidado 2025'!$A$3:$V$504,S$1,0)</f>
        <v>% de seguimientos realizados / 100% de seguimientos programados</v>
      </c>
      <c r="T97" s="176" t="str">
        <f>VLOOKUP($A97,'Plan de acci�n consolidado 2025'!$A$3:$V$504,T$1,0)</f>
        <v>2025-03-03</v>
      </c>
      <c r="U97" s="176" t="str">
        <f>VLOOKUP($A97,'Plan de acci�n consolidado 2025'!$A$3:$V$504,U$1,0)</f>
        <v>2025-11-28</v>
      </c>
      <c r="V97" t="str">
        <f>VLOOKUP($A97,'Plan de acci�n consolidado 2025'!$A$3:$V$504,V$1,0)</f>
        <v>2023-GRUPO DE TRABAJO DE CENTRO DE INFORMACIÓN TECNOLÓGICA Y APOYO A LA GESTIÓN DE PROPIEDAD LA INDUSTRIAL</v>
      </c>
      <c r="W97"/>
      <c r="X97"/>
    </row>
    <row r="98" spans="1:24" hidden="1" x14ac:dyDescent="0.25">
      <c r="A98" s="30" t="s">
        <v>719</v>
      </c>
      <c r="B98" t="str">
        <f>VLOOKUP($A98,'Plan de acci�n consolidado 2025'!$A$3:$V$504,B$1,0)</f>
        <v>2023-GRUPO DE TRABAJO DE CENTRO DE INFORMACIÓN TECNOLÓGICA Y APOYO A LA GESTIÓN DE PROPIEDAD LA INDUSTRIAL</v>
      </c>
      <c r="C98">
        <f>VLOOKUP($A98,'Plan de acci�n consolidado 2025'!$A$3:$V$504,C$1,0)</f>
        <v>0</v>
      </c>
      <c r="D98" t="str">
        <f>VLOOKUP($A98,'Plan de acci�n consolidado 2025'!$A$3:$V$504,D$1,0)</f>
        <v>Producto</v>
      </c>
      <c r="E98" t="str">
        <f>VLOOKUP($A98,'Plan de acci�n consolidado 2025'!$A$3:$V$504,E$1,0)</f>
        <v>2023.2</v>
      </c>
      <c r="F98" t="str">
        <f>VLOOKUP($A98,'Plan de acci�n consolidado 2025'!$A$3:$V$504,F$1,0)</f>
        <v>Operativo</v>
      </c>
      <c r="G98" t="str">
        <f>VLOOKUP($A98,'Plan de acci�n consolidado 2025'!$A$3:$V$504,G$1,0)</f>
        <v xml:space="preserve">Generar sinergias con agentes nacionales e internacionales que permitan potenciar las capacidades de la SIC.
</v>
      </c>
      <c r="H98" t="str">
        <f>VLOOKUP($A98,'Plan de acci�n consolidado 2025'!$A$3:$V$504,H$1,0)</f>
        <v xml:space="preserve">Cumplimiento de productos del PAI asociados a Generar sinergias con agentes nacionales e internacionales que permitan potenciar las capacidades de la SIC.
</v>
      </c>
      <c r="I98" t="str">
        <f>VLOOKUP($A98,'Plan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98" t="str">
        <f>VLOOKUP($A98,'Plan de acci�n consolidado 2025'!$A$3:$V$504,J$1,0)</f>
        <v xml:space="preserve">PND - 4-04-1-c- Transformación productiva, internacionalización y acción climática - Políticas de competencia, consumidor e infraestructura de la calidad modernas </v>
      </c>
      <c r="K98" t="str">
        <f>VLOOKUP($A98,'Plan de acci�n consolidado 2025'!$A$3:$V$504,K$1,0)</f>
        <v>No</v>
      </c>
      <c r="L98" t="str">
        <f>VLOOKUP($A98,'Plan de acci�n consolidado 2025'!$A$3:$V$504,L$1,0)</f>
        <v>N/A</v>
      </c>
      <c r="M98" t="str">
        <f>VLOOKUP($A98,'Plan de acci�n consolidado 2025'!$A$3:$V$504,M$1,0)</f>
        <v>Política Participación Ciudadana en la Gestión Pública _DIMENSIÓN Gestión con Valores para Resultados</v>
      </c>
      <c r="N98" t="str">
        <f>VLOOKUP($A98,'Plan de acci�n consolidado 2025'!$A$3:$V$504,N$1,0)</f>
        <v>PEI_16;
PES_20230194;
PND_ 2_Fomentar estrategiasDe sensibilizaciónPara el reconocimiento, aprovechamiento y uso responsableDe losDerechosDePI;
PND_4_ReinvertirParteDe las tasas recaudadasPorPropiedad industrial en el funcionamiento yPromociónDe la innovación</v>
      </c>
      <c r="O98" t="str">
        <f>VLOOKUP($A98,'Plan de acci�n consolidado 2025'!$A$3:$V$504,O$1,0)</f>
        <v>Mesas de integración para la conexión de actores del ecosistema de innovación involucrados en temas de Propiedad Industrial y transferencia tecnológica, realizadas  (Actas de reunión firmadas)</v>
      </c>
      <c r="P98">
        <f>VLOOKUP($A98,'Plan de acci�n consolidado 2025'!$A$3:$V$504,P$1,0)</f>
        <v>10</v>
      </c>
      <c r="Q98">
        <f>VLOOKUP($A98,'Plan de acci�n consolidado 2025'!$A$3:$V$504,Q$1,0)</f>
        <v>2</v>
      </c>
      <c r="R98" t="str">
        <f>VLOOKUP($A98,'Plan de acci�n consolidado 2025'!$A$3:$V$504,R$1,0)</f>
        <v>Númerica</v>
      </c>
      <c r="S98" t="str">
        <f>VLOOKUP($A98,'Plan de acci�n consolidado 2025'!$A$3:$V$504,S$1,0)</f>
        <v># de mesas de integración realizadas / 2 mesas de integración por realizar</v>
      </c>
      <c r="T98" s="176" t="str">
        <f>VLOOKUP($A98,'Plan de acci�n consolidado 2025'!$A$3:$V$504,T$1,0)</f>
        <v>2025-01-13</v>
      </c>
      <c r="U98" s="176" t="str">
        <f>VLOOKUP($A98,'Plan de acci�n consolidado 2025'!$A$3:$V$504,U$1,0)</f>
        <v>2025-11-28</v>
      </c>
      <c r="V98" t="str">
        <f>VLOOKUP($A98,'Plan de acci�n consolidado 2025'!$A$3:$V$504,V$1,0)</f>
        <v>2023-GRUPO DE TRABAJO DE CENTRO DE INFORMACIÓN TECNOLÓGICA Y APOYO A LA GESTIÓN DE PROPIEDAD LA INDUSTRIAL</v>
      </c>
      <c r="W98"/>
      <c r="X98"/>
    </row>
    <row r="99" spans="1:24" hidden="1" x14ac:dyDescent="0.25">
      <c r="A99" s="30" t="s">
        <v>722</v>
      </c>
      <c r="B99" t="str">
        <f>VLOOKUP($A99,'Plan de acci�n consolidado 2025'!$A$3:$V$504,B$1,0)</f>
        <v>2023-GRUPO DE TRABAJO DE CENTRO DE INFORMACIÓN TECNOLÓGICA Y APOYO A LA GESTIÓN DE PROPIEDAD LA INDUSTRIAL</v>
      </c>
      <c r="C99">
        <f>VLOOKUP($A99,'Plan de acci�n consolidado 2025'!$A$3:$V$504,C$1,0)</f>
        <v>0</v>
      </c>
      <c r="D99" t="str">
        <f>VLOOKUP($A99,'Plan de acci�n consolidado 2025'!$A$3:$V$504,D$1,0)</f>
        <v>Actividad propia</v>
      </c>
      <c r="E99" t="str">
        <f>VLOOKUP($A99,'Plan de acci�n consolidado 2025'!$A$3:$V$504,E$1,0)</f>
        <v>2023.2.1</v>
      </c>
      <c r="F99" t="str">
        <f>VLOOKUP($A99,'Plan de acci�n consolidado 2025'!$A$3:$V$504,F$1,0)</f>
        <v>N/A</v>
      </c>
      <c r="G99" t="str">
        <f>VLOOKUP($A99,'Plan de acci�n consolidado 2025'!$A$3:$V$504,G$1,0)</f>
        <v>N/A</v>
      </c>
      <c r="H99" t="str">
        <f>VLOOKUP($A99,'Plan de acci�n consolidado 2025'!$A$3:$V$504,H$1,0)</f>
        <v>N/A</v>
      </c>
      <c r="I99" t="str">
        <f>VLOOKUP($A99,'Plan de acci�n consolidado 2025'!$A$3:$V$504,I$1,0)</f>
        <v>N/A</v>
      </c>
      <c r="J99" t="str">
        <f>VLOOKUP($A99,'Plan de acci�n consolidado 2025'!$A$3:$V$504,J$1,0)</f>
        <v>N/A</v>
      </c>
      <c r="K99" t="str">
        <f>VLOOKUP($A99,'Plan de acci�n consolidado 2025'!$A$3:$V$504,K$1,0)</f>
        <v>N/A</v>
      </c>
      <c r="L99" t="str">
        <f>VLOOKUP($A99,'Plan de acci�n consolidado 2025'!$A$3:$V$504,L$1,0)</f>
        <v>N/A</v>
      </c>
      <c r="M99" t="str">
        <f>VLOOKUP($A99,'Plan de acci�n consolidado 2025'!$A$3:$V$504,M$1,0)</f>
        <v>N/A</v>
      </c>
      <c r="N99" t="str">
        <f>VLOOKUP($A99,'Plan de acci�n consolidado 2025'!$A$3:$V$504,N$1,0)</f>
        <v>N/A</v>
      </c>
      <c r="O99" t="str">
        <f>VLOOKUP($A99,'Plan de acci�n consolidado 2025'!$A$3:$V$504,O$1,0)</f>
        <v>Elaborar la propuesta de estructura para la realización de las mesas de integración para la conexión de actores del ecosistema de innovación involucrados en temas de Propiedad Industrial y transferencia tecnológica. (Documento con la propuesta elaborado)</v>
      </c>
      <c r="P99">
        <f>VLOOKUP($A99,'Plan de acci�n consolidado 2025'!$A$3:$V$504,P$1,0)</f>
        <v>60</v>
      </c>
      <c r="Q99">
        <f>VLOOKUP($A99,'Plan de acci�n consolidado 2025'!$A$3:$V$504,Q$1,0)</f>
        <v>1</v>
      </c>
      <c r="R99" t="str">
        <f>VLOOKUP($A99,'Plan de acci�n consolidado 2025'!$A$3:$V$504,R$1,0)</f>
        <v>Númerica</v>
      </c>
      <c r="S99" t="str">
        <f>VLOOKUP($A99,'Plan de acci�n consolidado 2025'!$A$3:$V$504,S$1,0)</f>
        <v># de propuestas realizadas / 1 propuesta por realizar</v>
      </c>
      <c r="T99" s="176" t="str">
        <f>VLOOKUP($A99,'Plan de acci�n consolidado 2025'!$A$3:$V$504,T$1,0)</f>
        <v>2025-01-13</v>
      </c>
      <c r="U99" s="176" t="str">
        <f>VLOOKUP($A99,'Plan de acci�n consolidado 2025'!$A$3:$V$504,U$1,0)</f>
        <v>2025-03-31</v>
      </c>
      <c r="V99" t="str">
        <f>VLOOKUP($A99,'Plan de acci�n consolidado 2025'!$A$3:$V$504,V$1,0)</f>
        <v>2023-GRUPO DE TRABAJO DE CENTRO DE INFORMACIÓN TECNOLÓGICA Y APOYO A LA GESTIÓN DE PROPIEDAD LA INDUSTRIAL</v>
      </c>
      <c r="W99"/>
      <c r="X99"/>
    </row>
    <row r="100" spans="1:24" hidden="1" x14ac:dyDescent="0.25">
      <c r="A100" s="30" t="s">
        <v>724</v>
      </c>
      <c r="B100" t="str">
        <f>VLOOKUP($A100,'Plan de acci�n consolidado 2025'!$A$3:$V$504,B$1,0)</f>
        <v>2023-GRUPO DE TRABAJO DE CENTRO DE INFORMACIÓN TECNOLÓGICA Y APOYO A LA GESTIÓN DE PROPIEDAD LA INDUSTRIAL</v>
      </c>
      <c r="C100">
        <f>VLOOKUP($A100,'Plan de acci�n consolidado 2025'!$A$3:$V$504,C$1,0)</f>
        <v>0</v>
      </c>
      <c r="D100" t="str">
        <f>VLOOKUP($A100,'Plan de acci�n consolidado 2025'!$A$3:$V$504,D$1,0)</f>
        <v>Actividad propia</v>
      </c>
      <c r="E100" t="str">
        <f>VLOOKUP($A100,'Plan de acci�n consolidado 2025'!$A$3:$V$504,E$1,0)</f>
        <v>2023.2.2</v>
      </c>
      <c r="F100" t="str">
        <f>VLOOKUP($A100,'Plan de acci�n consolidado 2025'!$A$3:$V$504,F$1,0)</f>
        <v>N/A</v>
      </c>
      <c r="G100" t="str">
        <f>VLOOKUP($A100,'Plan de acci�n consolidado 2025'!$A$3:$V$504,G$1,0)</f>
        <v>N/A</v>
      </c>
      <c r="H100" t="str">
        <f>VLOOKUP($A100,'Plan de acci�n consolidado 2025'!$A$3:$V$504,H$1,0)</f>
        <v>N/A</v>
      </c>
      <c r="I100" t="str">
        <f>VLOOKUP($A100,'Plan de acci�n consolidado 2025'!$A$3:$V$504,I$1,0)</f>
        <v>N/A</v>
      </c>
      <c r="J100" t="str">
        <f>VLOOKUP($A100,'Plan de acci�n consolidado 2025'!$A$3:$V$504,J$1,0)</f>
        <v>N/A</v>
      </c>
      <c r="K100" t="str">
        <f>VLOOKUP($A100,'Plan de acci�n consolidado 2025'!$A$3:$V$504,K$1,0)</f>
        <v>N/A</v>
      </c>
      <c r="L100" t="str">
        <f>VLOOKUP($A100,'Plan de acci�n consolidado 2025'!$A$3:$V$504,L$1,0)</f>
        <v>N/A</v>
      </c>
      <c r="M100" t="str">
        <f>VLOOKUP($A100,'Plan de acci�n consolidado 2025'!$A$3:$V$504,M$1,0)</f>
        <v>N/A</v>
      </c>
      <c r="N100" t="str">
        <f>VLOOKUP($A100,'Plan de acci�n consolidado 2025'!$A$3:$V$504,N$1,0)</f>
        <v>N/A</v>
      </c>
      <c r="O100" t="str">
        <f>VLOOKUP($A100,'Plan de acci�n consolidado 2025'!$A$3:$V$504,O$1,0)</f>
        <v>Realizar las mesas de integración  (Actas de reunión firmadas)</v>
      </c>
      <c r="P100">
        <f>VLOOKUP($A100,'Plan de acci�n consolidado 2025'!$A$3:$V$504,P$1,0)</f>
        <v>40</v>
      </c>
      <c r="Q100">
        <f>VLOOKUP($A100,'Plan de acci�n consolidado 2025'!$A$3:$V$504,Q$1,0)</f>
        <v>2</v>
      </c>
      <c r="R100" t="str">
        <f>VLOOKUP($A100,'Plan de acci�n consolidado 2025'!$A$3:$V$504,R$1,0)</f>
        <v>Númerica</v>
      </c>
      <c r="S100" t="str">
        <f>VLOOKUP($A100,'Plan de acci�n consolidado 2025'!$A$3:$V$504,S$1,0)</f>
        <v># de mesas de integración realizadas / 2 mesas de integración por realizar</v>
      </c>
      <c r="T100" s="176" t="str">
        <f>VLOOKUP($A100,'Plan de acci�n consolidado 2025'!$A$3:$V$504,T$1,0)</f>
        <v>2025-04-01</v>
      </c>
      <c r="U100" s="176" t="str">
        <f>VLOOKUP($A100,'Plan de acci�n consolidado 2025'!$A$3:$V$504,U$1,0)</f>
        <v>2025-11-28</v>
      </c>
      <c r="V100" t="str">
        <f>VLOOKUP($A100,'Plan de acci�n consolidado 2025'!$A$3:$V$504,V$1,0)</f>
        <v>2023-GRUPO DE TRABAJO DE CENTRO DE INFORMACIÓN TECNOLÓGICA Y APOYO A LA GESTIÓN DE PROPIEDAD LA INDUSTRIAL</v>
      </c>
      <c r="W100"/>
      <c r="X100"/>
    </row>
    <row r="101" spans="1:24" hidden="1" x14ac:dyDescent="0.25">
      <c r="A101" s="30" t="s">
        <v>725</v>
      </c>
      <c r="B101" t="str">
        <f>VLOOKUP($A101,'Plan de acci�n consolidado 2025'!$A$3:$V$504,B$1,0)</f>
        <v>2023-GRUPO DE TRABAJO DE CENTRO DE INFORMACIÓN TECNOLÓGICA Y APOYO A LA GESTIÓN DE PROPIEDAD LA INDUSTRIAL</v>
      </c>
      <c r="C101">
        <f>VLOOKUP($A101,'Plan de acci�n consolidado 2025'!$A$3:$V$504,C$1,0)</f>
        <v>0</v>
      </c>
      <c r="D101" t="str">
        <f>VLOOKUP($A101,'Plan de acci�n consolidado 2025'!$A$3:$V$504,D$1,0)</f>
        <v>Producto</v>
      </c>
      <c r="E101" t="str">
        <f>VLOOKUP($A101,'Plan de acci�n consolidado 2025'!$A$3:$V$504,E$1,0)</f>
        <v>2023.3</v>
      </c>
      <c r="F101" t="str">
        <f>VLOOKUP($A101,'Plan de acci�n consolidado 2025'!$A$3:$V$504,F$1,0)</f>
        <v>Operativo</v>
      </c>
      <c r="G101" t="str">
        <f>VLOOKUP($A101,'Plan de acci�n consolidado 2025'!$A$3:$V$504,G$1,0)</f>
        <v xml:space="preserve">Promover el enfoque preventivo, diferencial y territorial en el que hacer misional de la entidad 
</v>
      </c>
      <c r="H101" t="str">
        <f>VLOOKUP($A101,'Plan de acci�n consolidado 2025'!$A$3:$V$504,H$1,0)</f>
        <v xml:space="preserve">Cumplimiento de productos del PAI asociados a Promover el enfoque preventivo, diferencial y territorial en el que hacer misional de la entidad 
</v>
      </c>
      <c r="I101" t="str">
        <f>VLOOKUP($A101,'Plan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1" t="str">
        <f>VLOOKUP($A101,'Plan de acci�n consolidado 2025'!$A$3:$V$504,J$1,0)</f>
        <v xml:space="preserve">PND - 2-03-9-b- Seguridad humana y justicia social - Aprovechamiento de la propiedad intelectual </v>
      </c>
      <c r="K101" t="str">
        <f>VLOOKUP($A101,'Plan de acci�n consolidado 2025'!$A$3:$V$504,K$1,0)</f>
        <v>No</v>
      </c>
      <c r="L101" t="str">
        <f>VLOOKUP($A101,'Plan de acci�n consolidado 2025'!$A$3:$V$504,L$1,0)</f>
        <v>C-3503-0200-0014-20309b</v>
      </c>
      <c r="M101" t="str">
        <f>VLOOKUP($A101,'Plan de acci�n consolidado 2025'!$A$3:$V$504,M$1,0)</f>
        <v>Política Servicio al Ciudadano_DIMENSIÓN Gestión con Valores para Resultados</v>
      </c>
      <c r="N101" t="str">
        <f>VLOOKUP($A101,'Plan de acci�n consolidado 2025'!$A$3:$V$504,N$1,0)</f>
        <v>PEI_15;
PES_20230102;
PND_ 2_Fomentar estrategiasDe sensibilizaciónPara el reconocimiento, aprovechamiento y uso responsableDe losDerechosDePI</v>
      </c>
      <c r="O101" t="str">
        <f>VLOOKUP($A101,'Plan de acci�n consolidado 2025'!$A$3:$V$504,O$1,0)</f>
        <v>Programas de fomento para el uso estratégico de la propiedad industrial en la Economía Popular, ejecutados.  (Matriz de seguimiento e informe final de ejecución de los programas)</v>
      </c>
      <c r="P101">
        <f>VLOOKUP($A101,'Plan de acci�n consolidado 2025'!$A$3:$V$504,P$1,0)</f>
        <v>30</v>
      </c>
      <c r="Q101">
        <f>VLOOKUP($A101,'Plan de acci�n consolidado 2025'!$A$3:$V$504,Q$1,0)</f>
        <v>100</v>
      </c>
      <c r="R101" t="str">
        <f>VLOOKUP($A101,'Plan de acci�n consolidado 2025'!$A$3:$V$504,R$1,0)</f>
        <v>Porcentual</v>
      </c>
      <c r="S101" t="str">
        <f>VLOOKUP($A101,'Plan de acci�n consolidado 2025'!$A$3:$V$504,S$1,0)</f>
        <v>% de seguimientos realizados / 100% de seguimientos programados</v>
      </c>
      <c r="T101" s="176" t="str">
        <f>VLOOKUP($A101,'Plan de acci�n consolidado 2025'!$A$3:$V$504,T$1,0)</f>
        <v>2025-02-03</v>
      </c>
      <c r="U101" s="176" t="str">
        <f>VLOOKUP($A101,'Plan de acci�n consolidado 2025'!$A$3:$V$504,U$1,0)</f>
        <v>2025-11-28</v>
      </c>
      <c r="V101" t="str">
        <f>VLOOKUP($A101,'Plan de acci�n consolidado 2025'!$A$3:$V$504,V$1,0)</f>
        <v>2023-GRUPO DE TRABAJO DE CENTRO DE INFORMACIÓN TECNOLÓGICA Y APOYO A LA GESTIÓN DE PROPIEDAD LA INDUSTRIAL</v>
      </c>
      <c r="W101"/>
      <c r="X101"/>
    </row>
    <row r="102" spans="1:24" hidden="1" x14ac:dyDescent="0.25">
      <c r="A102" s="30" t="s">
        <v>726</v>
      </c>
      <c r="B102" t="str">
        <f>VLOOKUP($A102,'Plan de acci�n consolidado 2025'!$A$3:$V$504,B$1,0)</f>
        <v>2023-GRUPO DE TRABAJO DE CENTRO DE INFORMACIÓN TECNOLÓGICA Y APOYO A LA GESTIÓN DE PROPIEDAD LA INDUSTRIAL</v>
      </c>
      <c r="C102">
        <f>VLOOKUP($A102,'Plan de acci�n consolidado 2025'!$A$3:$V$504,C$1,0)</f>
        <v>0</v>
      </c>
      <c r="D102" t="str">
        <f>VLOOKUP($A102,'Plan de acci�n consolidado 2025'!$A$3:$V$504,D$1,0)</f>
        <v>Actividad propia</v>
      </c>
      <c r="E102" t="str">
        <f>VLOOKUP($A102,'Plan de acci�n consolidado 2025'!$A$3:$V$504,E$1,0)</f>
        <v>2023.3.1</v>
      </c>
      <c r="F102" t="str">
        <f>VLOOKUP($A102,'Plan de acci�n consolidado 2025'!$A$3:$V$504,F$1,0)</f>
        <v>N/A</v>
      </c>
      <c r="G102" t="str">
        <f>VLOOKUP($A102,'Plan de acci�n consolidado 2025'!$A$3:$V$504,G$1,0)</f>
        <v>N/A</v>
      </c>
      <c r="H102" t="str">
        <f>VLOOKUP($A102,'Plan de acci�n consolidado 2025'!$A$3:$V$504,H$1,0)</f>
        <v>N/A</v>
      </c>
      <c r="I102" t="str">
        <f>VLOOKUP($A102,'Plan de acci�n consolidado 2025'!$A$3:$V$504,I$1,0)</f>
        <v>N/A</v>
      </c>
      <c r="J102" t="str">
        <f>VLOOKUP($A102,'Plan de acci�n consolidado 2025'!$A$3:$V$504,J$1,0)</f>
        <v>N/A</v>
      </c>
      <c r="K102" t="str">
        <f>VLOOKUP($A102,'Plan de acci�n consolidado 2025'!$A$3:$V$504,K$1,0)</f>
        <v>N/A</v>
      </c>
      <c r="L102" t="str">
        <f>VLOOKUP($A102,'Plan de acci�n consolidado 2025'!$A$3:$V$504,L$1,0)</f>
        <v>N/A</v>
      </c>
      <c r="M102" t="str">
        <f>VLOOKUP($A102,'Plan de acci�n consolidado 2025'!$A$3:$V$504,M$1,0)</f>
        <v>N/A</v>
      </c>
      <c r="N102" t="str">
        <f>VLOOKUP($A102,'Plan de acci�n consolidado 2025'!$A$3:$V$504,N$1,0)</f>
        <v>N/A</v>
      </c>
      <c r="O102" t="str">
        <f>VLOOKUP($A102,'Plan de acci�n consolidado 2025'!$A$3:$V$504,O$1,0)</f>
        <v>Elaborar matriz programación de jornadas y seguimiento de ejecución del programa</v>
      </c>
      <c r="P102">
        <f>VLOOKUP($A102,'Plan de acci�n consolidado 2025'!$A$3:$V$504,P$1,0)</f>
        <v>60</v>
      </c>
      <c r="Q102">
        <f>VLOOKUP($A102,'Plan de acci�n consolidado 2025'!$A$3:$V$504,Q$1,0)</f>
        <v>1</v>
      </c>
      <c r="R102" t="str">
        <f>VLOOKUP($A102,'Plan de acci�n consolidado 2025'!$A$3:$V$504,R$1,0)</f>
        <v>Númerica</v>
      </c>
      <c r="S102" t="str">
        <f>VLOOKUP($A102,'Plan de acci�n consolidado 2025'!$A$3:$V$504,S$1,0)</f>
        <v># de matrices realizadas / 1 matrices programadas</v>
      </c>
      <c r="T102" s="176" t="str">
        <f>VLOOKUP($A102,'Plan de acci�n consolidado 2025'!$A$3:$V$504,T$1,0)</f>
        <v>2025-02-03</v>
      </c>
      <c r="U102" s="176" t="str">
        <f>VLOOKUP($A102,'Plan de acci�n consolidado 2025'!$A$3:$V$504,U$1,0)</f>
        <v>2025-02-28</v>
      </c>
      <c r="V102" t="str">
        <f>VLOOKUP($A102,'Plan de acci�n consolidado 2025'!$A$3:$V$504,V$1,0)</f>
        <v>2023-GRUPO DE TRABAJO DE CENTRO DE INFORMACIÓN TECNOLÓGICA Y APOYO A LA GESTIÓN DE PROPIEDAD LA INDUSTRIAL</v>
      </c>
      <c r="W102"/>
      <c r="X102"/>
    </row>
    <row r="103" spans="1:24" hidden="1" x14ac:dyDescent="0.25">
      <c r="A103" s="30" t="s">
        <v>727</v>
      </c>
      <c r="B103" t="str">
        <f>VLOOKUP($A103,'Plan de acci�n consolidado 2025'!$A$3:$V$504,B$1,0)</f>
        <v>2023-GRUPO DE TRABAJO DE CENTRO DE INFORMACIÓN TECNOLÓGICA Y APOYO A LA GESTIÓN DE PROPIEDAD LA INDUSTRIAL</v>
      </c>
      <c r="C103">
        <f>VLOOKUP($A103,'Plan de acci�n consolidado 2025'!$A$3:$V$504,C$1,0)</f>
        <v>0</v>
      </c>
      <c r="D103" t="str">
        <f>VLOOKUP($A103,'Plan de acci�n consolidado 2025'!$A$3:$V$504,D$1,0)</f>
        <v>Actividad propia</v>
      </c>
      <c r="E103" t="str">
        <f>VLOOKUP($A103,'Plan de acci�n consolidado 2025'!$A$3:$V$504,E$1,0)</f>
        <v>2023.3.2</v>
      </c>
      <c r="F103" t="str">
        <f>VLOOKUP($A103,'Plan de acci�n consolidado 2025'!$A$3:$V$504,F$1,0)</f>
        <v>N/A</v>
      </c>
      <c r="G103" t="str">
        <f>VLOOKUP($A103,'Plan de acci�n consolidado 2025'!$A$3:$V$504,G$1,0)</f>
        <v>N/A</v>
      </c>
      <c r="H103" t="str">
        <f>VLOOKUP($A103,'Plan de acci�n consolidado 2025'!$A$3:$V$504,H$1,0)</f>
        <v>N/A</v>
      </c>
      <c r="I103" t="str">
        <f>VLOOKUP($A103,'Plan de acci�n consolidado 2025'!$A$3:$V$504,I$1,0)</f>
        <v>N/A</v>
      </c>
      <c r="J103" t="str">
        <f>VLOOKUP($A103,'Plan de acci�n consolidado 2025'!$A$3:$V$504,J$1,0)</f>
        <v>N/A</v>
      </c>
      <c r="K103" t="str">
        <f>VLOOKUP($A103,'Plan de acci�n consolidado 2025'!$A$3:$V$504,K$1,0)</f>
        <v>N/A</v>
      </c>
      <c r="L103" t="str">
        <f>VLOOKUP($A103,'Plan de acci�n consolidado 2025'!$A$3:$V$504,L$1,0)</f>
        <v>N/A</v>
      </c>
      <c r="M103" t="str">
        <f>VLOOKUP($A103,'Plan de acci�n consolidado 2025'!$A$3:$V$504,M$1,0)</f>
        <v>N/A</v>
      </c>
      <c r="N103" t="str">
        <f>VLOOKUP($A103,'Plan de acci�n consolidado 2025'!$A$3:$V$504,N$1,0)</f>
        <v>N/A</v>
      </c>
      <c r="O103" t="str">
        <f>VLOOKUP($A103,'Plan de acci�n consolidado 2025'!$A$3:$V$504,O$1,0)</f>
        <v>Ejecutar el programa Propiedad Industrial para emprendedores PI-e.   (Matriz de seguimiento e Informe final del programa)</v>
      </c>
      <c r="P103">
        <f>VLOOKUP($A103,'Plan de acci�n consolidado 2025'!$A$3:$V$504,P$1,0)</f>
        <v>10</v>
      </c>
      <c r="Q103">
        <f>VLOOKUP($A103,'Plan de acci�n consolidado 2025'!$A$3:$V$504,Q$1,0)</f>
        <v>100</v>
      </c>
      <c r="R103" t="str">
        <f>VLOOKUP($A103,'Plan de acci�n consolidado 2025'!$A$3:$V$504,R$1,0)</f>
        <v>Porcentual</v>
      </c>
      <c r="S103" t="str">
        <f>VLOOKUP($A103,'Plan de acci�n consolidado 2025'!$A$3:$V$504,S$1,0)</f>
        <v>% de seguimientos realizados / 100% de seguimientos programados</v>
      </c>
      <c r="T103" s="176" t="str">
        <f>VLOOKUP($A103,'Plan de acci�n consolidado 2025'!$A$3:$V$504,T$1,0)</f>
        <v>2025-02-03</v>
      </c>
      <c r="U103" s="176" t="str">
        <f>VLOOKUP($A103,'Plan de acci�n consolidado 2025'!$A$3:$V$504,U$1,0)</f>
        <v>2025-11-28</v>
      </c>
      <c r="V103" t="str">
        <f>VLOOKUP($A103,'Plan de acci�n consolidado 2025'!$A$3:$V$504,V$1,0)</f>
        <v>2023-GRUPO DE TRABAJO DE CENTRO DE INFORMACIÓN TECNOLÓGICA Y APOYO A LA GESTIÓN DE PROPIEDAD LA INDUSTRIAL</v>
      </c>
      <c r="W103"/>
      <c r="X103"/>
    </row>
    <row r="104" spans="1:24" hidden="1" x14ac:dyDescent="0.25">
      <c r="A104" s="30" t="s">
        <v>728</v>
      </c>
      <c r="B104" t="str">
        <f>VLOOKUP($A104,'Plan de acci�n consolidado 2025'!$A$3:$V$504,B$1,0)</f>
        <v>2023-GRUPO DE TRABAJO DE CENTRO DE INFORMACIÓN TECNOLÓGICA Y APOYO A LA GESTIÓN DE PROPIEDAD LA INDUSTRIAL</v>
      </c>
      <c r="C104">
        <f>VLOOKUP($A104,'Plan de acci�n consolidado 2025'!$A$3:$V$504,C$1,0)</f>
        <v>0</v>
      </c>
      <c r="D104" t="str">
        <f>VLOOKUP($A104,'Plan de acci�n consolidado 2025'!$A$3:$V$504,D$1,0)</f>
        <v>Actividad propia</v>
      </c>
      <c r="E104" t="str">
        <f>VLOOKUP($A104,'Plan de acci�n consolidado 2025'!$A$3:$V$504,E$1,0)</f>
        <v>2023.3.3</v>
      </c>
      <c r="F104" t="str">
        <f>VLOOKUP($A104,'Plan de acci�n consolidado 2025'!$A$3:$V$504,F$1,0)</f>
        <v>N/A</v>
      </c>
      <c r="G104" t="str">
        <f>VLOOKUP($A104,'Plan de acci�n consolidado 2025'!$A$3:$V$504,G$1,0)</f>
        <v>N/A</v>
      </c>
      <c r="H104" t="str">
        <f>VLOOKUP($A104,'Plan de acci�n consolidado 2025'!$A$3:$V$504,H$1,0)</f>
        <v>N/A</v>
      </c>
      <c r="I104" t="str">
        <f>VLOOKUP($A104,'Plan de acci�n consolidado 2025'!$A$3:$V$504,I$1,0)</f>
        <v>N/A</v>
      </c>
      <c r="J104" t="str">
        <f>VLOOKUP($A104,'Plan de acci�n consolidado 2025'!$A$3:$V$504,J$1,0)</f>
        <v>N/A</v>
      </c>
      <c r="K104" t="str">
        <f>VLOOKUP($A104,'Plan de acci�n consolidado 2025'!$A$3:$V$504,K$1,0)</f>
        <v>N/A</v>
      </c>
      <c r="L104" t="str">
        <f>VLOOKUP($A104,'Plan de acci�n consolidado 2025'!$A$3:$V$504,L$1,0)</f>
        <v>N/A</v>
      </c>
      <c r="M104" t="str">
        <f>VLOOKUP($A104,'Plan de acci�n consolidado 2025'!$A$3:$V$504,M$1,0)</f>
        <v>N/A</v>
      </c>
      <c r="N104" t="str">
        <f>VLOOKUP($A104,'Plan de acci�n consolidado 2025'!$A$3:$V$504,N$1,0)</f>
        <v>N/A</v>
      </c>
      <c r="O104" t="str">
        <f>VLOOKUP($A104,'Plan de acci�n consolidado 2025'!$A$3:$V$504,O$1,0)</f>
        <v>Elaborar matriz de etapas para el seguimiento de ejecución de la estrategia</v>
      </c>
      <c r="P104">
        <f>VLOOKUP($A104,'Plan de acci�n consolidado 2025'!$A$3:$V$504,P$1,0)</f>
        <v>10</v>
      </c>
      <c r="Q104">
        <f>VLOOKUP($A104,'Plan de acci�n consolidado 2025'!$A$3:$V$504,Q$1,0)</f>
        <v>1</v>
      </c>
      <c r="R104" t="str">
        <f>VLOOKUP($A104,'Plan de acci�n consolidado 2025'!$A$3:$V$504,R$1,0)</f>
        <v>Númerica</v>
      </c>
      <c r="S104" t="str">
        <f>VLOOKUP($A104,'Plan de acci�n consolidado 2025'!$A$3:$V$504,S$1,0)</f>
        <v># de matrices realizadas / 1 matrices programadas</v>
      </c>
      <c r="T104" s="176" t="str">
        <f>VLOOKUP($A104,'Plan de acci�n consolidado 2025'!$A$3:$V$504,T$1,0)</f>
        <v>2025-02-03</v>
      </c>
      <c r="U104" s="176" t="str">
        <f>VLOOKUP($A104,'Plan de acci�n consolidado 2025'!$A$3:$V$504,U$1,0)</f>
        <v>2025-02-28</v>
      </c>
      <c r="V104" t="str">
        <f>VLOOKUP($A104,'Plan de acci�n consolidado 2025'!$A$3:$V$504,V$1,0)</f>
        <v>2023-GRUPO DE TRABAJO DE CENTRO DE INFORMACIÓN TECNOLÓGICA Y APOYO A LA GESTIÓN DE PROPIEDAD LA INDUSTRIAL</v>
      </c>
      <c r="W104"/>
      <c r="X104"/>
    </row>
    <row r="105" spans="1:24" hidden="1" x14ac:dyDescent="0.25">
      <c r="A105" s="30" t="s">
        <v>729</v>
      </c>
      <c r="B105" t="str">
        <f>VLOOKUP($A105,'Plan de acci�n consolidado 2025'!$A$3:$V$504,B$1,0)</f>
        <v>2023-GRUPO DE TRABAJO DE CENTRO DE INFORMACIÓN TECNOLÓGICA Y APOYO A LA GESTIÓN DE PROPIEDAD LA INDUSTRIAL</v>
      </c>
      <c r="C105">
        <f>VLOOKUP($A105,'Plan de acci�n consolidado 2025'!$A$3:$V$504,C$1,0)</f>
        <v>0</v>
      </c>
      <c r="D105" t="str">
        <f>VLOOKUP($A105,'Plan de acci�n consolidado 2025'!$A$3:$V$504,D$1,0)</f>
        <v>Actividad propia</v>
      </c>
      <c r="E105" t="str">
        <f>VLOOKUP($A105,'Plan de acci�n consolidado 2025'!$A$3:$V$504,E$1,0)</f>
        <v>2023.3.4</v>
      </c>
      <c r="F105" t="str">
        <f>VLOOKUP($A105,'Plan de acci�n consolidado 2025'!$A$3:$V$504,F$1,0)</f>
        <v>N/A</v>
      </c>
      <c r="G105" t="str">
        <f>VLOOKUP($A105,'Plan de acci�n consolidado 2025'!$A$3:$V$504,G$1,0)</f>
        <v>N/A</v>
      </c>
      <c r="H105" t="str">
        <f>VLOOKUP($A105,'Plan de acci�n consolidado 2025'!$A$3:$V$504,H$1,0)</f>
        <v>N/A</v>
      </c>
      <c r="I105" t="str">
        <f>VLOOKUP($A105,'Plan de acci�n consolidado 2025'!$A$3:$V$504,I$1,0)</f>
        <v>N/A</v>
      </c>
      <c r="J105" t="str">
        <f>VLOOKUP($A105,'Plan de acci�n consolidado 2025'!$A$3:$V$504,J$1,0)</f>
        <v>N/A</v>
      </c>
      <c r="K105" t="str">
        <f>VLOOKUP($A105,'Plan de acci�n consolidado 2025'!$A$3:$V$504,K$1,0)</f>
        <v>N/A</v>
      </c>
      <c r="L105" t="str">
        <f>VLOOKUP($A105,'Plan de acci�n consolidado 2025'!$A$3:$V$504,L$1,0)</f>
        <v>N/A</v>
      </c>
      <c r="M105" t="str">
        <f>VLOOKUP($A105,'Plan de acci�n consolidado 2025'!$A$3:$V$504,M$1,0)</f>
        <v>N/A</v>
      </c>
      <c r="N105" t="str">
        <f>VLOOKUP($A105,'Plan de acci�n consolidado 2025'!$A$3:$V$504,N$1,0)</f>
        <v>N/A</v>
      </c>
      <c r="O105" t="str">
        <f>VLOOKUP($A105,'Plan de acci�n consolidado 2025'!$A$3:$V$504,O$1,0)</f>
        <v>Ejecutar la estrategia Marcas de paz.  (Matriz de seguimiento e Informe final del programa)</v>
      </c>
      <c r="P105">
        <f>VLOOKUP($A105,'Plan de acci�n consolidado 2025'!$A$3:$V$504,P$1,0)</f>
        <v>20</v>
      </c>
      <c r="Q105">
        <f>VLOOKUP($A105,'Plan de acci�n consolidado 2025'!$A$3:$V$504,Q$1,0)</f>
        <v>100</v>
      </c>
      <c r="R105" t="str">
        <f>VLOOKUP($A105,'Plan de acci�n consolidado 2025'!$A$3:$V$504,R$1,0)</f>
        <v>Porcentual</v>
      </c>
      <c r="S105" t="str">
        <f>VLOOKUP($A105,'Plan de acci�n consolidado 2025'!$A$3:$V$504,S$1,0)</f>
        <v>% de seguimientos realizados / 100% de seguimientos programados</v>
      </c>
      <c r="T105" s="176" t="str">
        <f>VLOOKUP($A105,'Plan de acci�n consolidado 2025'!$A$3:$V$504,T$1,0)</f>
        <v>2025-02-03</v>
      </c>
      <c r="U105" s="176" t="str">
        <f>VLOOKUP($A105,'Plan de acci�n consolidado 2025'!$A$3:$V$504,U$1,0)</f>
        <v>2025-11-28</v>
      </c>
      <c r="V105" t="str">
        <f>VLOOKUP($A105,'Plan de acci�n consolidado 2025'!$A$3:$V$504,V$1,0)</f>
        <v>2023-GRUPO DE TRABAJO DE CENTRO DE INFORMACIÓN TECNOLÓGICA Y APOYO A LA GESTIÓN DE PROPIEDAD LA INDUSTRIAL</v>
      </c>
      <c r="W105"/>
      <c r="X105"/>
    </row>
    <row r="106" spans="1:24" hidden="1" x14ac:dyDescent="0.25">
      <c r="A106" s="30" t="s">
        <v>730</v>
      </c>
      <c r="B106" t="str">
        <f>VLOOKUP($A106,'Plan de acci�n consolidado 2025'!$A$3:$V$504,B$1,0)</f>
        <v>2023-GRUPO DE TRABAJO DE CENTRO DE INFORMACIÓN TECNOLÓGICA Y APOYO A LA GESTIÓN DE PROPIEDAD LA INDUSTRIAL</v>
      </c>
      <c r="C106">
        <f>VLOOKUP($A106,'Plan de acci�n consolidado 2025'!$A$3:$V$504,C$1,0)</f>
        <v>0</v>
      </c>
      <c r="D106" t="str">
        <f>VLOOKUP($A106,'Plan de acci�n consolidado 2025'!$A$3:$V$504,D$1,0)</f>
        <v>Producto</v>
      </c>
      <c r="E106" t="str">
        <f>VLOOKUP($A106,'Plan de acci�n consolidado 2025'!$A$3:$V$504,E$1,0)</f>
        <v>2023.4</v>
      </c>
      <c r="F106" t="str">
        <f>VLOOKUP($A106,'Plan de acci�n consolidado 2025'!$A$3:$V$504,F$1,0)</f>
        <v>Operativo</v>
      </c>
      <c r="G106" t="str">
        <f>VLOOKUP($A106,'Plan de acci�n consolidado 2025'!$A$3:$V$504,G$1,0)</f>
        <v xml:space="preserve">Promover el enfoque preventivo, diferencial y territorial en el que hacer misional de la entidad 
</v>
      </c>
      <c r="H106" t="str">
        <f>VLOOKUP($A106,'Plan de acci�n consolidado 2025'!$A$3:$V$504,H$1,0)</f>
        <v xml:space="preserve">Cumplimiento de productos del PAI asociados a Fortalecer la gestión de la información, el conocimiento y la innovación para optimizar la capacidad institucional 
</v>
      </c>
      <c r="I106" t="str">
        <f>VLOOKUP($A106,'Plan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6" t="str">
        <f>VLOOKUP($A106,'Plan de acci�n consolidado 2025'!$A$3:$V$504,J$1,0)</f>
        <v xml:space="preserve">PND - 2-03-9-b- Seguridad humana y justicia social - Aprovechamiento de la propiedad intelectual </v>
      </c>
      <c r="K106" t="str">
        <f>VLOOKUP($A106,'Plan de acci�n consolidado 2025'!$A$3:$V$504,K$1,0)</f>
        <v>No</v>
      </c>
      <c r="L106" t="str">
        <f>VLOOKUP($A106,'Plan de acci�n consolidado 2025'!$A$3:$V$504,L$1,0)</f>
        <v>C-3503-0200-0014-20309b</v>
      </c>
      <c r="M106" t="str">
        <f>VLOOKUP($A106,'Plan de acci�n consolidado 2025'!$A$3:$V$504,M$1,0)</f>
        <v>Política Servicio al Ciudadano_DIMENSIÓN Gestión con Valores para Resultados</v>
      </c>
      <c r="N106" t="str">
        <f>VLOOKUP($A106,'Plan de acci�n consolidado 2025'!$A$3:$V$504,N$1,0)</f>
        <v>CONPES 3934 Acción 4.7;
PEI_38;
PND_3_Brindar acompañamiento a inventores yPromover el usoDe la informaciónDePatentes ;
PND_4_ReinvertirParteDe las tasas recaudadasPorPropiedad industrial en el funcionamiento yPromociónDe la innovación</v>
      </c>
      <c r="O106" t="str">
        <f>VLOOKUP($A106,'Plan de acci�n consolidado 2025'!$A$3:$V$504,O$1,0)</f>
        <v>Boletines tecnológicos para la  promoción y difusión del sistema de propiedad industrial para empresas, centros de investigación y en general aquellas entidades que desarrollen tecnologías verdes, divulgados (Informe de divulgación)</v>
      </c>
      <c r="P106">
        <f>VLOOKUP($A106,'Plan de acci�n consolidado 2025'!$A$3:$V$504,P$1,0)</f>
        <v>10</v>
      </c>
      <c r="Q106">
        <f>VLOOKUP($A106,'Plan de acci�n consolidado 2025'!$A$3:$V$504,Q$1,0)</f>
        <v>2</v>
      </c>
      <c r="R106" t="str">
        <f>VLOOKUP($A106,'Plan de acci�n consolidado 2025'!$A$3:$V$504,R$1,0)</f>
        <v>Númerica</v>
      </c>
      <c r="S106" t="str">
        <f>VLOOKUP($A106,'Plan de acci�n consolidado 2025'!$A$3:$V$504,S$1,0)</f>
        <v># de Boletines divulgados / 2 Boletines por divulgar</v>
      </c>
      <c r="T106" s="176" t="str">
        <f>VLOOKUP($A106,'Plan de acci�n consolidado 2025'!$A$3:$V$504,T$1,0)</f>
        <v>2025-02-03</v>
      </c>
      <c r="U106" s="176" t="str">
        <f>VLOOKUP($A106,'Plan de acci�n consolidado 2025'!$A$3:$V$504,U$1,0)</f>
        <v>2025-12-12</v>
      </c>
      <c r="V106" t="str">
        <f>VLOOKUP($A106,'Plan de acci�n consolidado 2025'!$A$3:$V$504,V$1,0)</f>
        <v>2023-GRUPO DE TRABAJO DE CENTRO DE INFORMACIÓN TECNOLÓGICA Y APOYO A LA GESTIÓN DE PROPIEDAD LA INDUSTRIAL</v>
      </c>
      <c r="W106"/>
      <c r="X106"/>
    </row>
    <row r="107" spans="1:24" hidden="1" x14ac:dyDescent="0.25">
      <c r="A107" s="30" t="s">
        <v>732</v>
      </c>
      <c r="B107" t="str">
        <f>VLOOKUP($A107,'Plan de acci�n consolidado 2025'!$A$3:$V$504,B$1,0)</f>
        <v>2023-GRUPO DE TRABAJO DE CENTRO DE INFORMACIÓN TECNOLÓGICA Y APOYO A LA GESTIÓN DE PROPIEDAD LA INDUSTRIAL</v>
      </c>
      <c r="C107">
        <f>VLOOKUP($A107,'Plan de acci�n consolidado 2025'!$A$3:$V$504,C$1,0)</f>
        <v>0</v>
      </c>
      <c r="D107" t="str">
        <f>VLOOKUP($A107,'Plan de acci�n consolidado 2025'!$A$3:$V$504,D$1,0)</f>
        <v>Actividad propia</v>
      </c>
      <c r="E107" t="str">
        <f>VLOOKUP($A107,'Plan de acci�n consolidado 2025'!$A$3:$V$504,E$1,0)</f>
        <v>2023.4.1</v>
      </c>
      <c r="F107" t="str">
        <f>VLOOKUP($A107,'Plan de acci�n consolidado 2025'!$A$3:$V$504,F$1,0)</f>
        <v>N/A</v>
      </c>
      <c r="G107" t="str">
        <f>VLOOKUP($A107,'Plan de acci�n consolidado 2025'!$A$3:$V$504,G$1,0)</f>
        <v>N/A</v>
      </c>
      <c r="H107" t="str">
        <f>VLOOKUP($A107,'Plan de acci�n consolidado 2025'!$A$3:$V$504,H$1,0)</f>
        <v>N/A</v>
      </c>
      <c r="I107" t="str">
        <f>VLOOKUP($A107,'Plan de acci�n consolidado 2025'!$A$3:$V$504,I$1,0)</f>
        <v>N/A</v>
      </c>
      <c r="J107" t="str">
        <f>VLOOKUP($A107,'Plan de acci�n consolidado 2025'!$A$3:$V$504,J$1,0)</f>
        <v>N/A</v>
      </c>
      <c r="K107" t="str">
        <f>VLOOKUP($A107,'Plan de acci�n consolidado 2025'!$A$3:$V$504,K$1,0)</f>
        <v>N/A</v>
      </c>
      <c r="L107" t="str">
        <f>VLOOKUP($A107,'Plan de acci�n consolidado 2025'!$A$3:$V$504,L$1,0)</f>
        <v>N/A</v>
      </c>
      <c r="M107" t="str">
        <f>VLOOKUP($A107,'Plan de acci�n consolidado 2025'!$A$3:$V$504,M$1,0)</f>
        <v>N/A</v>
      </c>
      <c r="N107" t="str">
        <f>VLOOKUP($A107,'Plan de acci�n consolidado 2025'!$A$3:$V$504,N$1,0)</f>
        <v>N/A</v>
      </c>
      <c r="O107" t="str">
        <f>VLOOKUP($A107,'Plan de acci�n consolidado 2025'!$A$3:$V$504,O$1,0)</f>
        <v>Definir cronograma de trabajo y estructura del documento para los boletines tecnológicos.  (Cronograma de trabajo definido)</v>
      </c>
      <c r="P107">
        <f>VLOOKUP($A107,'Plan de acci�n consolidado 2025'!$A$3:$V$504,P$1,0)</f>
        <v>10</v>
      </c>
      <c r="Q107">
        <f>VLOOKUP($A107,'Plan de acci�n consolidado 2025'!$A$3:$V$504,Q$1,0)</f>
        <v>1</v>
      </c>
      <c r="R107" t="str">
        <f>VLOOKUP($A107,'Plan de acci�n consolidado 2025'!$A$3:$V$504,R$1,0)</f>
        <v>Númerica</v>
      </c>
      <c r="S107" t="str">
        <f>VLOOKUP($A107,'Plan de acci�n consolidado 2025'!$A$3:$V$504,S$1,0)</f>
        <v># de cronogramas y estructura de los boletines definidos / 1 cronograma y estructura de los boletines por definir</v>
      </c>
      <c r="T107" s="176" t="str">
        <f>VLOOKUP($A107,'Plan de acci�n consolidado 2025'!$A$3:$V$504,T$1,0)</f>
        <v>2025-02-03</v>
      </c>
      <c r="U107" s="176" t="str">
        <f>VLOOKUP($A107,'Plan de acci�n consolidado 2025'!$A$3:$V$504,U$1,0)</f>
        <v>2025-02-28</v>
      </c>
      <c r="V107" t="str">
        <f>VLOOKUP($A107,'Plan de acci�n consolidado 2025'!$A$3:$V$504,V$1,0)</f>
        <v>2023-GRUPO DE TRABAJO DE CENTRO DE INFORMACIÓN TECNOLÓGICA Y APOYO A LA GESTIÓN DE PROPIEDAD LA INDUSTRIAL</v>
      </c>
      <c r="W107"/>
      <c r="X107"/>
    </row>
    <row r="108" spans="1:24" hidden="1" x14ac:dyDescent="0.25">
      <c r="A108" s="30" t="s">
        <v>734</v>
      </c>
      <c r="B108" t="str">
        <f>VLOOKUP($A108,'Plan de acci�n consolidado 2025'!$A$3:$V$504,B$1,0)</f>
        <v>2023-GRUPO DE TRABAJO DE CENTRO DE INFORMACIÓN TECNOLÓGICA Y APOYO A LA GESTIÓN DE PROPIEDAD LA INDUSTRIAL</v>
      </c>
      <c r="C108">
        <f>VLOOKUP($A108,'Plan de acci�n consolidado 2025'!$A$3:$V$504,C$1,0)</f>
        <v>0</v>
      </c>
      <c r="D108" t="str">
        <f>VLOOKUP($A108,'Plan de acci�n consolidado 2025'!$A$3:$V$504,D$1,0)</f>
        <v>Actividad propia</v>
      </c>
      <c r="E108" t="str">
        <f>VLOOKUP($A108,'Plan de acci�n consolidado 2025'!$A$3:$V$504,E$1,0)</f>
        <v>2023.4.2</v>
      </c>
      <c r="F108" t="str">
        <f>VLOOKUP($A108,'Plan de acci�n consolidado 2025'!$A$3:$V$504,F$1,0)</f>
        <v>N/A</v>
      </c>
      <c r="G108" t="str">
        <f>VLOOKUP($A108,'Plan de acci�n consolidado 2025'!$A$3:$V$504,G$1,0)</f>
        <v>N/A</v>
      </c>
      <c r="H108" t="str">
        <f>VLOOKUP($A108,'Plan de acci�n consolidado 2025'!$A$3:$V$504,H$1,0)</f>
        <v>N/A</v>
      </c>
      <c r="I108" t="str">
        <f>VLOOKUP($A108,'Plan de acci�n consolidado 2025'!$A$3:$V$504,I$1,0)</f>
        <v>N/A</v>
      </c>
      <c r="J108" t="str">
        <f>VLOOKUP($A108,'Plan de acci�n consolidado 2025'!$A$3:$V$504,J$1,0)</f>
        <v>N/A</v>
      </c>
      <c r="K108" t="str">
        <f>VLOOKUP($A108,'Plan de acci�n consolidado 2025'!$A$3:$V$504,K$1,0)</f>
        <v>N/A</v>
      </c>
      <c r="L108" t="str">
        <f>VLOOKUP($A108,'Plan de acci�n consolidado 2025'!$A$3:$V$504,L$1,0)</f>
        <v>N/A</v>
      </c>
      <c r="M108" t="str">
        <f>VLOOKUP($A108,'Plan de acci�n consolidado 2025'!$A$3:$V$504,M$1,0)</f>
        <v>N/A</v>
      </c>
      <c r="N108" t="str">
        <f>VLOOKUP($A108,'Plan de acci�n consolidado 2025'!$A$3:$V$504,N$1,0)</f>
        <v>N/A</v>
      </c>
      <c r="O108" t="str">
        <f>VLOOKUP($A108,'Plan de acci�n consolidado 2025'!$A$3:$V$504,O$1,0)</f>
        <v>Elaborar y publicar dos (2) Boletines tecnológicos.  (Capturas de pantalla de la publicación de los boletines tecnológicos)</v>
      </c>
      <c r="P108">
        <f>VLOOKUP($A108,'Plan de acci�n consolidado 2025'!$A$3:$V$504,P$1,0)</f>
        <v>70</v>
      </c>
      <c r="Q108">
        <f>VLOOKUP($A108,'Plan de acci�n consolidado 2025'!$A$3:$V$504,Q$1,0)</f>
        <v>2</v>
      </c>
      <c r="R108" t="str">
        <f>VLOOKUP($A108,'Plan de acci�n consolidado 2025'!$A$3:$V$504,R$1,0)</f>
        <v>Númerica</v>
      </c>
      <c r="S108" t="str">
        <f>VLOOKUP($A108,'Plan de acci�n consolidado 2025'!$A$3:$V$504,S$1,0)</f>
        <v># de Boletines publicados / 2 boletines por publicar</v>
      </c>
      <c r="T108" s="176" t="str">
        <f>VLOOKUP($A108,'Plan de acci�n consolidado 2025'!$A$3:$V$504,T$1,0)</f>
        <v>2025-03-03</v>
      </c>
      <c r="U108" s="176" t="str">
        <f>VLOOKUP($A108,'Plan de acci�n consolidado 2025'!$A$3:$V$504,U$1,0)</f>
        <v>2025-11-28</v>
      </c>
      <c r="V108" t="str">
        <f>VLOOKUP($A108,'Plan de acci�n consolidado 2025'!$A$3:$V$504,V$1,0)</f>
        <v>2023-GRUPO DE TRABAJO DE CENTRO DE INFORMACIÓN TECNOLÓGICA Y APOYO A LA GESTIÓN DE PROPIEDAD LA INDUSTRIAL</v>
      </c>
      <c r="W108"/>
      <c r="X108"/>
    </row>
    <row r="109" spans="1:24" hidden="1" x14ac:dyDescent="0.25">
      <c r="A109" s="30" t="s">
        <v>736</v>
      </c>
      <c r="B109" t="str">
        <f>VLOOKUP($A109,'Plan de acci�n consolidado 2025'!$A$3:$V$504,B$1,0)</f>
        <v>2023-GRUPO DE TRABAJO DE CENTRO DE INFORMACIÓN TECNOLÓGICA Y APOYO A LA GESTIÓN DE PROPIEDAD LA INDUSTRIAL</v>
      </c>
      <c r="C109">
        <f>VLOOKUP($A109,'Plan de acci�n consolidado 2025'!$A$3:$V$504,C$1,0)</f>
        <v>0</v>
      </c>
      <c r="D109" t="str">
        <f>VLOOKUP($A109,'Plan de acci�n consolidado 2025'!$A$3:$V$504,D$1,0)</f>
        <v>Actividad propia</v>
      </c>
      <c r="E109" t="str">
        <f>VLOOKUP($A109,'Plan de acci�n consolidado 2025'!$A$3:$V$504,E$1,0)</f>
        <v>2023.4.3</v>
      </c>
      <c r="F109" t="str">
        <f>VLOOKUP($A109,'Plan de acci�n consolidado 2025'!$A$3:$V$504,F$1,0)</f>
        <v>N/A</v>
      </c>
      <c r="G109" t="str">
        <f>VLOOKUP($A109,'Plan de acci�n consolidado 2025'!$A$3:$V$504,G$1,0)</f>
        <v>N/A</v>
      </c>
      <c r="H109" t="str">
        <f>VLOOKUP($A109,'Plan de acci�n consolidado 2025'!$A$3:$V$504,H$1,0)</f>
        <v>N/A</v>
      </c>
      <c r="I109" t="str">
        <f>VLOOKUP($A109,'Plan de acci�n consolidado 2025'!$A$3:$V$504,I$1,0)</f>
        <v>N/A</v>
      </c>
      <c r="J109" t="str">
        <f>VLOOKUP($A109,'Plan de acci�n consolidado 2025'!$A$3:$V$504,J$1,0)</f>
        <v>N/A</v>
      </c>
      <c r="K109" t="str">
        <f>VLOOKUP($A109,'Plan de acci�n consolidado 2025'!$A$3:$V$504,K$1,0)</f>
        <v>N/A</v>
      </c>
      <c r="L109" t="str">
        <f>VLOOKUP($A109,'Plan de acci�n consolidado 2025'!$A$3:$V$504,L$1,0)</f>
        <v>N/A</v>
      </c>
      <c r="M109" t="str">
        <f>VLOOKUP($A109,'Plan de acci�n consolidado 2025'!$A$3:$V$504,M$1,0)</f>
        <v>N/A</v>
      </c>
      <c r="N109" t="str">
        <f>VLOOKUP($A109,'Plan de acci�n consolidado 2025'!$A$3:$V$504,N$1,0)</f>
        <v>N/A</v>
      </c>
      <c r="O109" t="str">
        <f>VLOOKUP($A109,'Plan de acci�n consolidado 2025'!$A$3:$V$504,O$1,0)</f>
        <v>Realizar la divulgación de los dos (2) Boletines tecnológicos. (Informe de divulgación)</v>
      </c>
      <c r="P109">
        <f>VLOOKUP($A109,'Plan de acci�n consolidado 2025'!$A$3:$V$504,P$1,0)</f>
        <v>20</v>
      </c>
      <c r="Q109">
        <f>VLOOKUP($A109,'Plan de acci�n consolidado 2025'!$A$3:$V$504,Q$1,0)</f>
        <v>2</v>
      </c>
      <c r="R109" t="str">
        <f>VLOOKUP($A109,'Plan de acci�n consolidado 2025'!$A$3:$V$504,R$1,0)</f>
        <v>Númerica</v>
      </c>
      <c r="S109" t="str">
        <f>VLOOKUP($A109,'Plan de acci�n consolidado 2025'!$A$3:$V$504,S$1,0)</f>
        <v># de Boletines divulgados / 2 Boletines por divulgar</v>
      </c>
      <c r="T109" s="176" t="str">
        <f>VLOOKUP($A109,'Plan de acci�n consolidado 2025'!$A$3:$V$504,T$1,0)</f>
        <v>2025-03-03</v>
      </c>
      <c r="U109" s="176" t="str">
        <f>VLOOKUP($A109,'Plan de acci�n consolidado 2025'!$A$3:$V$504,U$1,0)</f>
        <v>2025-12-12</v>
      </c>
      <c r="V109" t="str">
        <f>VLOOKUP($A109,'Plan de acci�n consolidado 2025'!$A$3:$V$504,V$1,0)</f>
        <v>2023-GRUPO DE TRABAJO DE CENTRO DE INFORMACIÓN TECNOLÓGICA Y APOYO A LA GESTIÓN DE PROPIEDAD LA INDUSTRIAL</v>
      </c>
      <c r="W109"/>
      <c r="X109"/>
    </row>
    <row r="110" spans="1:24" hidden="1" x14ac:dyDescent="0.25">
      <c r="A110" s="30" t="s">
        <v>737</v>
      </c>
      <c r="B110" t="str">
        <f>VLOOKUP($A110,'Plan de acci�n consolidado 2025'!$A$3:$V$504,B$1,0)</f>
        <v>2023-GRUPO DE TRABAJO DE CENTRO DE INFORMACIÓN TECNOLÓGICA Y APOYO A LA GESTIÓN DE PROPIEDAD LA INDUSTRIAL</v>
      </c>
      <c r="C110">
        <f>VLOOKUP($A110,'Plan de acci�n consolidado 2025'!$A$3:$V$504,C$1,0)</f>
        <v>0</v>
      </c>
      <c r="D110" t="str">
        <f>VLOOKUP($A110,'Plan de acci�n consolidado 2025'!$A$3:$V$504,D$1,0)</f>
        <v>Producto</v>
      </c>
      <c r="E110" t="str">
        <f>VLOOKUP($A110,'Plan de acci�n consolidado 2025'!$A$3:$V$504,E$1,0)</f>
        <v>2023.5</v>
      </c>
      <c r="F110" t="str">
        <f>VLOOKUP($A110,'Plan de acci�n consolidado 2025'!$A$3:$V$504,F$1,0)</f>
        <v>Operativo</v>
      </c>
      <c r="G110" t="str">
        <f>VLOOKUP($A110,'Plan de acci�n consolidado 2025'!$A$3:$V$504,G$1,0)</f>
        <v xml:space="preserve">Promover el enfoque preventivo, diferencial y territorial en el que hacer misional de la entidad 
</v>
      </c>
      <c r="H110" t="str">
        <f>VLOOKUP($A110,'Plan de acci�n consolidado 2025'!$A$3:$V$504,H$1,0)</f>
        <v xml:space="preserve">Cumplimiento de productos del PAI asociados a Promover el enfoque preventivo, diferencial y territorial en el que hacer misional de la entidad 
</v>
      </c>
      <c r="I110" t="str">
        <f>VLOOKUP($A110,'Plan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0" t="str">
        <f>VLOOKUP($A110,'Plan de acci�n consolidado 2025'!$A$3:$V$504,J$1,0)</f>
        <v xml:space="preserve">PND - 2-03-9-b- Seguridad humana y justicia social - Aprovechamiento de la propiedad intelectual </v>
      </c>
      <c r="K110" t="str">
        <f>VLOOKUP($A110,'Plan de acci�n consolidado 2025'!$A$3:$V$504,K$1,0)</f>
        <v>No</v>
      </c>
      <c r="L110" t="str">
        <f>VLOOKUP($A110,'Plan de acci�n consolidado 2025'!$A$3:$V$504,L$1,0)</f>
        <v>N/A</v>
      </c>
      <c r="M110" t="str">
        <f>VLOOKUP($A110,'Plan de acci�n consolidado 2025'!$A$3:$V$504,M$1,0)</f>
        <v>Política Servicio al Ciudadano_DIMENSIÓN Gestión con Valores para Resultados</v>
      </c>
      <c r="N110" t="str">
        <f>VLOOKUP($A110,'Plan de acci�n consolidado 2025'!$A$3:$V$504,N$1,0)</f>
        <v>CONPES 4062 Acción 4.7;
PEI_31;
PND_ 2_Fomentar estrategiasDe sensibilizaciónPara el reconocimiento, aprovechamiento y uso responsableDe losDerechosDePI</v>
      </c>
      <c r="O110" t="str">
        <f>VLOOKUP($A110,'Plan de acci�n consolidado 2025'!$A$3:$V$504,O$1,0)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P110">
        <f>VLOOKUP($A110,'Plan de acci�n consolidado 2025'!$A$3:$V$504,P$1,0)</f>
        <v>10</v>
      </c>
      <c r="Q110">
        <f>VLOOKUP($A110,'Plan de acci�n consolidado 2025'!$A$3:$V$504,Q$1,0)</f>
        <v>1</v>
      </c>
      <c r="R110" t="str">
        <f>VLOOKUP($A110,'Plan de acci�n consolidado 2025'!$A$3:$V$504,R$1,0)</f>
        <v>Númerica</v>
      </c>
      <c r="S110" t="str">
        <f>VLOOKUP($A110,'Plan de acci�n consolidado 2025'!$A$3:$V$504,S$1,0)</f>
        <v># de estrategias implementadas / 1 estrategia por implementar</v>
      </c>
      <c r="T110" s="176" t="str">
        <f>VLOOKUP($A110,'Plan de acci�n consolidado 2025'!$A$3:$V$504,T$1,0)</f>
        <v>2025-02-03</v>
      </c>
      <c r="U110" s="176" t="str">
        <f>VLOOKUP($A110,'Plan de acci�n consolidado 2025'!$A$3:$V$504,U$1,0)</f>
        <v>2025-11-28</v>
      </c>
      <c r="V110" t="str">
        <f>VLOOKUP($A110,'Plan de acci�n consolidado 2025'!$A$3:$V$504,V$1,0)</f>
        <v>2023-GRUPO DE TRABAJO DE CENTRO DE INFORMACIÓN TECNOLÓGICA Y APOYO A LA GESTIÓN DE PROPIEDAD LA INDUSTRIAL</v>
      </c>
      <c r="W110"/>
      <c r="X110"/>
    </row>
    <row r="111" spans="1:24" hidden="1" x14ac:dyDescent="0.25">
      <c r="A111" s="30" t="s">
        <v>739</v>
      </c>
      <c r="B111" t="str">
        <f>VLOOKUP($A111,'Plan de acci�n consolidado 2025'!$A$3:$V$504,B$1,0)</f>
        <v>2023-GRUPO DE TRABAJO DE CENTRO DE INFORMACIÓN TECNOLÓGICA Y APOYO A LA GESTIÓN DE PROPIEDAD LA INDUSTRIAL</v>
      </c>
      <c r="C111">
        <f>VLOOKUP($A111,'Plan de acci�n consolidado 2025'!$A$3:$V$504,C$1,0)</f>
        <v>0</v>
      </c>
      <c r="D111" t="str">
        <f>VLOOKUP($A111,'Plan de acci�n consolidado 2025'!$A$3:$V$504,D$1,0)</f>
        <v>Actividad propia</v>
      </c>
      <c r="E111" t="str">
        <f>VLOOKUP($A111,'Plan de acci�n consolidado 2025'!$A$3:$V$504,E$1,0)</f>
        <v>2023.5.1</v>
      </c>
      <c r="F111" t="str">
        <f>VLOOKUP($A111,'Plan de acci�n consolidado 2025'!$A$3:$V$504,F$1,0)</f>
        <v>N/A</v>
      </c>
      <c r="G111" t="str">
        <f>VLOOKUP($A111,'Plan de acci�n consolidado 2025'!$A$3:$V$504,G$1,0)</f>
        <v>N/A</v>
      </c>
      <c r="H111" t="str">
        <f>VLOOKUP($A111,'Plan de acci�n consolidado 2025'!$A$3:$V$504,H$1,0)</f>
        <v>N/A</v>
      </c>
      <c r="I111" t="str">
        <f>VLOOKUP($A111,'Plan de acci�n consolidado 2025'!$A$3:$V$504,I$1,0)</f>
        <v>N/A</v>
      </c>
      <c r="J111" t="str">
        <f>VLOOKUP($A111,'Plan de acci�n consolidado 2025'!$A$3:$V$504,J$1,0)</f>
        <v>N/A</v>
      </c>
      <c r="K111" t="str">
        <f>VLOOKUP($A111,'Plan de acci�n consolidado 2025'!$A$3:$V$504,K$1,0)</f>
        <v>N/A</v>
      </c>
      <c r="L111" t="str">
        <f>VLOOKUP($A111,'Plan de acci�n consolidado 2025'!$A$3:$V$504,L$1,0)</f>
        <v>N/A</v>
      </c>
      <c r="M111" t="str">
        <f>VLOOKUP($A111,'Plan de acci�n consolidado 2025'!$A$3:$V$504,M$1,0)</f>
        <v>N/A</v>
      </c>
      <c r="N111" t="str">
        <f>VLOOKUP($A111,'Plan de acci�n consolidado 2025'!$A$3:$V$504,N$1,0)</f>
        <v>N/A</v>
      </c>
      <c r="O111" t="str">
        <f>VLOOKUP($A111,'Plan de acci�n consolidado 2025'!$A$3:$V$504,O$1,0)</f>
        <v>Diseñar y ejecutar piloto de la estrategia para fomentar el uso, difusión y sensibilización de instrumentos de protección asociados a signos de vocación colectiva    (Informe de ejecución del piloto de la estrategia)</v>
      </c>
      <c r="P111">
        <f>VLOOKUP($A111,'Plan de acci�n consolidado 2025'!$A$3:$V$504,P$1,0)</f>
        <v>70</v>
      </c>
      <c r="Q111">
        <f>VLOOKUP($A111,'Plan de acci�n consolidado 2025'!$A$3:$V$504,Q$1,0)</f>
        <v>1</v>
      </c>
      <c r="R111" t="str">
        <f>VLOOKUP($A111,'Plan de acci�n consolidado 2025'!$A$3:$V$504,R$1,0)</f>
        <v>Númerica</v>
      </c>
      <c r="S111" t="str">
        <f>VLOOKUP($A111,'Plan de acci�n consolidado 2025'!$A$3:$V$504,S$1,0)</f>
        <v># de estrategias ejecutadas / 1 estrategia por ejecutar</v>
      </c>
      <c r="T111" s="176" t="str">
        <f>VLOOKUP($A111,'Plan de acci�n consolidado 2025'!$A$3:$V$504,T$1,0)</f>
        <v>2025-02-03</v>
      </c>
      <c r="U111" s="176" t="str">
        <f>VLOOKUP($A111,'Plan de acci�n consolidado 2025'!$A$3:$V$504,U$1,0)</f>
        <v>2025-09-30</v>
      </c>
      <c r="V111" t="str">
        <f>VLOOKUP($A111,'Plan de acci�n consolidado 2025'!$A$3:$V$504,V$1,0)</f>
        <v>2023-GRUPO DE TRABAJO DE CENTRO DE INFORMACIÓN TECNOLÓGICA Y APOYO A LA GESTIÓN DE PROPIEDAD LA INDUSTRIAL</v>
      </c>
      <c r="W111"/>
      <c r="X111"/>
    </row>
    <row r="112" spans="1:24" hidden="1" x14ac:dyDescent="0.25">
      <c r="A112" s="30" t="s">
        <v>741</v>
      </c>
      <c r="B112" t="str">
        <f>VLOOKUP($A112,'Plan de acci�n consolidado 2025'!$A$3:$V$504,B$1,0)</f>
        <v>2023-GRUPO DE TRABAJO DE CENTRO DE INFORMACIÓN TECNOLÓGICA Y APOYO A LA GESTIÓN DE PROPIEDAD LA INDUSTRIAL</v>
      </c>
      <c r="C112">
        <f>VLOOKUP($A112,'Plan de acci�n consolidado 2025'!$A$3:$V$504,C$1,0)</f>
        <v>0</v>
      </c>
      <c r="D112" t="str">
        <f>VLOOKUP($A112,'Plan de acci�n consolidado 2025'!$A$3:$V$504,D$1,0)</f>
        <v>Actividad propia</v>
      </c>
      <c r="E112" t="str">
        <f>VLOOKUP($A112,'Plan de acci�n consolidado 2025'!$A$3:$V$504,E$1,0)</f>
        <v>2023.5.2</v>
      </c>
      <c r="F112" t="str">
        <f>VLOOKUP($A112,'Plan de acci�n consolidado 2025'!$A$3:$V$504,F$1,0)</f>
        <v>N/A</v>
      </c>
      <c r="G112" t="str">
        <f>VLOOKUP($A112,'Plan de acci�n consolidado 2025'!$A$3:$V$504,G$1,0)</f>
        <v>N/A</v>
      </c>
      <c r="H112" t="str">
        <f>VLOOKUP($A112,'Plan de acci�n consolidado 2025'!$A$3:$V$504,H$1,0)</f>
        <v>N/A</v>
      </c>
      <c r="I112" t="str">
        <f>VLOOKUP($A112,'Plan de acci�n consolidado 2025'!$A$3:$V$504,I$1,0)</f>
        <v>N/A</v>
      </c>
      <c r="J112" t="str">
        <f>VLOOKUP($A112,'Plan de acci�n consolidado 2025'!$A$3:$V$504,J$1,0)</f>
        <v>N/A</v>
      </c>
      <c r="K112" t="str">
        <f>VLOOKUP($A112,'Plan de acci�n consolidado 2025'!$A$3:$V$504,K$1,0)</f>
        <v>N/A</v>
      </c>
      <c r="L112" t="str">
        <f>VLOOKUP($A112,'Plan de acci�n consolidado 2025'!$A$3:$V$504,L$1,0)</f>
        <v>N/A</v>
      </c>
      <c r="M112" t="str">
        <f>VLOOKUP($A112,'Plan de acci�n consolidado 2025'!$A$3:$V$504,M$1,0)</f>
        <v>N/A</v>
      </c>
      <c r="N112" t="str">
        <f>VLOOKUP($A112,'Plan de acci�n consolidado 2025'!$A$3:$V$504,N$1,0)</f>
        <v>N/A</v>
      </c>
      <c r="O112" t="str">
        <f>VLOOKUP($A112,'Plan de acci�n consolidado 2025'!$A$3:$V$504,O$1,0)</f>
        <v>Elaborar informe de la implementación de la acción CONPES 4.7 propuesta  (Informe anual de la implementación)</v>
      </c>
      <c r="P112">
        <f>VLOOKUP($A112,'Plan de acci�n consolidado 2025'!$A$3:$V$504,P$1,0)</f>
        <v>30</v>
      </c>
      <c r="Q112">
        <f>VLOOKUP($A112,'Plan de acci�n consolidado 2025'!$A$3:$V$504,Q$1,0)</f>
        <v>1</v>
      </c>
      <c r="R112" t="str">
        <f>VLOOKUP($A112,'Plan de acci�n consolidado 2025'!$A$3:$V$504,R$1,0)</f>
        <v>Númerica</v>
      </c>
      <c r="S112" t="str">
        <f>VLOOKUP($A112,'Plan de acci�n consolidado 2025'!$A$3:$V$504,S$1,0)</f>
        <v># de informes elaborados / 1 informe por elaborar</v>
      </c>
      <c r="T112" s="176" t="str">
        <f>VLOOKUP($A112,'Plan de acci�n consolidado 2025'!$A$3:$V$504,T$1,0)</f>
        <v>2025-10-01</v>
      </c>
      <c r="U112" s="176" t="str">
        <f>VLOOKUP($A112,'Plan de acci�n consolidado 2025'!$A$3:$V$504,U$1,0)</f>
        <v>2025-11-28</v>
      </c>
      <c r="V112" t="str">
        <f>VLOOKUP($A112,'Plan de acci�n consolidado 2025'!$A$3:$V$504,V$1,0)</f>
        <v>2023-GRUPO DE TRABAJO DE CENTRO DE INFORMACIÓN TECNOLÓGICA Y APOYO A LA GESTIÓN DE PROPIEDAD LA INDUSTRIAL</v>
      </c>
      <c r="W112"/>
      <c r="X112"/>
    </row>
    <row r="113" spans="1:24" hidden="1" x14ac:dyDescent="0.25">
      <c r="A113" s="30" t="s">
        <v>743</v>
      </c>
      <c r="B113" t="str">
        <f>VLOOKUP($A113,'Plan de acci�n consolidado 2025'!$A$3:$V$504,B$1,0)</f>
        <v>2023-GRUPO DE TRABAJO DE CENTRO DE INFORMACIÓN TECNOLÓGICA Y APOYO A LA GESTIÓN DE PROPIEDAD LA INDUSTRIAL</v>
      </c>
      <c r="C113">
        <f>VLOOKUP($A113,'Plan de acci�n consolidado 2025'!$A$3:$V$504,C$1,0)</f>
        <v>0</v>
      </c>
      <c r="D113" t="str">
        <f>VLOOKUP($A113,'Plan de acci�n consolidado 2025'!$A$3:$V$504,D$1,0)</f>
        <v>Producto</v>
      </c>
      <c r="E113" t="str">
        <f>VLOOKUP($A113,'Plan de acci�n consolidado 2025'!$A$3:$V$504,E$1,0)</f>
        <v>2023.6</v>
      </c>
      <c r="F113" t="str">
        <f>VLOOKUP($A113,'Plan de acci�n consolidado 2025'!$A$3:$V$504,F$1,0)</f>
        <v>Innovador</v>
      </c>
      <c r="G113" t="str">
        <f>VLOOKUP($A113,'Plan de acci�n consolidado 2025'!$A$3:$V$504,G$1,0)</f>
        <v xml:space="preserve">Promover el enfoque preventivo, diferencial y territorial en el que hacer misional de la entidad 
</v>
      </c>
      <c r="H113" t="str">
        <f>VLOOKUP($A113,'Plan de acci�n consolidado 2025'!$A$3:$V$504,H$1,0)</f>
        <v xml:space="preserve">Cumplimiento de productos del PAI asociados a Promover el enfoque preventivo, diferencial y territorial en el que hacer misional de la entidad 
</v>
      </c>
      <c r="I113" t="str">
        <f>VLOOKUP($A113,'Plan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3" t="str">
        <f>VLOOKUP($A113,'Plan de acci�n consolidado 2025'!$A$3:$V$504,J$1,0)</f>
        <v xml:space="preserve">PND - 2-03-9-b- Seguridad humana y justicia social - Aprovechamiento de la propiedad intelectual </v>
      </c>
      <c r="K113" t="str">
        <f>VLOOKUP($A113,'Plan de acci�n consolidado 2025'!$A$3:$V$504,K$1,0)</f>
        <v>No</v>
      </c>
      <c r="L113" t="str">
        <f>VLOOKUP($A113,'Plan de acci�n consolidado 2025'!$A$3:$V$504,L$1,0)</f>
        <v>C-3503-0200-0014-20309b</v>
      </c>
      <c r="M113" t="str">
        <f>VLOOKUP($A113,'Plan de acci�n consolidado 2025'!$A$3:$V$504,M$1,0)</f>
        <v>Política Participación Ciudadana en la Gestión Pública _DIMENSIÓN Gestión con Valores para Resultados</v>
      </c>
      <c r="N113" t="str">
        <f>VLOOKUP($A113,'Plan de acci�n consolidado 2025'!$A$3:$V$504,N$1,0)</f>
        <v>PND_3_Brindar acompañamiento a inventores yPromover el usoDe la informaciónDePatentes ;
PND_4_ReinvertirParteDe las tasas recaudadasPorPropiedad industrial en el funcionamiento yPromociónDe la innovación</v>
      </c>
      <c r="O113" t="str">
        <f>VLOOKUP($A113,'Plan de acci�n consolidado 2025'!$A$3:$V$504,O$1,0)</f>
        <v>Premio Nacional al Inventor Colombiano 2025, realizado  (Informe dela realización del premio al inventor Colombiano 2025)</v>
      </c>
      <c r="P113">
        <f>VLOOKUP($A113,'Plan de acci�n consolidado 2025'!$A$3:$V$504,P$1,0)</f>
        <v>10</v>
      </c>
      <c r="Q113">
        <f>VLOOKUP($A113,'Plan de acci�n consolidado 2025'!$A$3:$V$504,Q$1,0)</f>
        <v>1</v>
      </c>
      <c r="R113" t="str">
        <f>VLOOKUP($A113,'Plan de acci�n consolidado 2025'!$A$3:$V$504,R$1,0)</f>
        <v>Númerica</v>
      </c>
      <c r="S113" t="str">
        <f>VLOOKUP($A113,'Plan de acci�n consolidado 2025'!$A$3:$V$504,S$1,0)</f>
        <v># de premios al inventor colombiano realizados / 1 premio al inventor colombiano por realizar</v>
      </c>
      <c r="T113" s="176" t="str">
        <f>VLOOKUP($A113,'Plan de acci�n consolidado 2025'!$A$3:$V$504,T$1,0)</f>
        <v>2025-02-03</v>
      </c>
      <c r="U113" s="176" t="str">
        <f>VLOOKUP($A113,'Plan de acci�n consolidado 2025'!$A$3:$V$504,U$1,0)</f>
        <v>2025-08-29</v>
      </c>
      <c r="V113" t="str">
        <f>VLOOKUP($A113,'Plan de acci�n consolidado 2025'!$A$3:$V$504,V$1,0)</f>
        <v>2023-GRUPO DE TRABAJO DE CENTRO DE INFORMACIÓN TECNOLÓGICA Y APOYO A LA GESTIÓN DE PROPIEDAD LA INDUSTRIAL</v>
      </c>
      <c r="W113"/>
      <c r="X113"/>
    </row>
    <row r="114" spans="1:24" hidden="1" x14ac:dyDescent="0.25">
      <c r="A114" s="30" t="s">
        <v>745</v>
      </c>
      <c r="B114" t="str">
        <f>VLOOKUP($A114,'Plan de acci�n consolidado 2025'!$A$3:$V$504,B$1,0)</f>
        <v>2023-GRUPO DE TRABAJO DE CENTRO DE INFORMACIÓN TECNOLÓGICA Y APOYO A LA GESTIÓN DE PROPIEDAD LA INDUSTRIAL</v>
      </c>
      <c r="C114">
        <f>VLOOKUP($A114,'Plan de acci�n consolidado 2025'!$A$3:$V$504,C$1,0)</f>
        <v>0</v>
      </c>
      <c r="D114" t="str">
        <f>VLOOKUP($A114,'Plan de acci�n consolidado 2025'!$A$3:$V$504,D$1,0)</f>
        <v>Actividad propia</v>
      </c>
      <c r="E114" t="str">
        <f>VLOOKUP($A114,'Plan de acci�n consolidado 2025'!$A$3:$V$504,E$1,0)</f>
        <v>2023.6.1</v>
      </c>
      <c r="F114" t="str">
        <f>VLOOKUP($A114,'Plan de acci�n consolidado 2025'!$A$3:$V$504,F$1,0)</f>
        <v>N/A</v>
      </c>
      <c r="G114" t="str">
        <f>VLOOKUP($A114,'Plan de acci�n consolidado 2025'!$A$3:$V$504,G$1,0)</f>
        <v>N/A</v>
      </c>
      <c r="H114" t="str">
        <f>VLOOKUP($A114,'Plan de acci�n consolidado 2025'!$A$3:$V$504,H$1,0)</f>
        <v>N/A</v>
      </c>
      <c r="I114" t="str">
        <f>VLOOKUP($A114,'Plan de acci�n consolidado 2025'!$A$3:$V$504,I$1,0)</f>
        <v>N/A</v>
      </c>
      <c r="J114" t="str">
        <f>VLOOKUP($A114,'Plan de acci�n consolidado 2025'!$A$3:$V$504,J$1,0)</f>
        <v>N/A</v>
      </c>
      <c r="K114" t="str">
        <f>VLOOKUP($A114,'Plan de acci�n consolidado 2025'!$A$3:$V$504,K$1,0)</f>
        <v>N/A</v>
      </c>
      <c r="L114" t="str">
        <f>VLOOKUP($A114,'Plan de acci�n consolidado 2025'!$A$3:$V$504,L$1,0)</f>
        <v>N/A</v>
      </c>
      <c r="M114" t="str">
        <f>VLOOKUP($A114,'Plan de acci�n consolidado 2025'!$A$3:$V$504,M$1,0)</f>
        <v>N/A</v>
      </c>
      <c r="N114" t="str">
        <f>VLOOKUP($A114,'Plan de acci�n consolidado 2025'!$A$3:$V$504,N$1,0)</f>
        <v>N/A</v>
      </c>
      <c r="O114" t="str">
        <f>VLOOKUP($A114,'Plan de acci�n consolidado 2025'!$A$3:$V$504,O$1,0)</f>
        <v>Realizar propuesta de restructuración del Premio Nacional al inventor colombiano.  (Documento propuesta elaborado)</v>
      </c>
      <c r="P114">
        <f>VLOOKUP($A114,'Plan de acci�n consolidado 2025'!$A$3:$V$504,P$1,0)</f>
        <v>20</v>
      </c>
      <c r="Q114">
        <f>VLOOKUP($A114,'Plan de acci�n consolidado 2025'!$A$3:$V$504,Q$1,0)</f>
        <v>1</v>
      </c>
      <c r="R114" t="str">
        <f>VLOOKUP($A114,'Plan de acci�n consolidado 2025'!$A$3:$V$504,R$1,0)</f>
        <v>Númerica</v>
      </c>
      <c r="S114" t="str">
        <f>VLOOKUP($A114,'Plan de acci�n consolidado 2025'!$A$3:$V$504,S$1,0)</f>
        <v># de propuestas de reestructuración realizadas / 1 propuesta de reestructuración por realizar</v>
      </c>
      <c r="T114" s="176" t="str">
        <f>VLOOKUP($A114,'Plan de acci�n consolidado 2025'!$A$3:$V$504,T$1,0)</f>
        <v>2025-02-03</v>
      </c>
      <c r="U114" s="176" t="str">
        <f>VLOOKUP($A114,'Plan de acci�n consolidado 2025'!$A$3:$V$504,U$1,0)</f>
        <v>2025-02-28</v>
      </c>
      <c r="V114" t="str">
        <f>VLOOKUP($A114,'Plan de acci�n consolidado 2025'!$A$3:$V$504,V$1,0)</f>
        <v>2023-GRUPO DE TRABAJO DE CENTRO DE INFORMACIÓN TECNOLÓGICA Y APOYO A LA GESTIÓN DE PROPIEDAD LA INDUSTRIAL</v>
      </c>
      <c r="W114"/>
      <c r="X114"/>
    </row>
    <row r="115" spans="1:24" hidden="1" x14ac:dyDescent="0.25">
      <c r="A115" s="30" t="s">
        <v>747</v>
      </c>
      <c r="B115" t="str">
        <f>VLOOKUP($A115,'Plan de acci�n consolidado 2025'!$A$3:$V$504,B$1,0)</f>
        <v>2023-GRUPO DE TRABAJO DE CENTRO DE INFORMACIÓN TECNOLÓGICA Y APOYO A LA GESTIÓN DE PROPIEDAD LA INDUSTRIAL</v>
      </c>
      <c r="C115">
        <f>VLOOKUP($A115,'Plan de acci�n consolidado 2025'!$A$3:$V$504,C$1,0)</f>
        <v>0</v>
      </c>
      <c r="D115" t="str">
        <f>VLOOKUP($A115,'Plan de acci�n consolidado 2025'!$A$3:$V$504,D$1,0)</f>
        <v>Actividad propia</v>
      </c>
      <c r="E115" t="str">
        <f>VLOOKUP($A115,'Plan de acci�n consolidado 2025'!$A$3:$V$504,E$1,0)</f>
        <v>2023.6.2</v>
      </c>
      <c r="F115" t="str">
        <f>VLOOKUP($A115,'Plan de acci�n consolidado 2025'!$A$3:$V$504,F$1,0)</f>
        <v>N/A</v>
      </c>
      <c r="G115" t="str">
        <f>VLOOKUP($A115,'Plan de acci�n consolidado 2025'!$A$3:$V$504,G$1,0)</f>
        <v>N/A</v>
      </c>
      <c r="H115" t="str">
        <f>VLOOKUP($A115,'Plan de acci�n consolidado 2025'!$A$3:$V$504,H$1,0)</f>
        <v>N/A</v>
      </c>
      <c r="I115" t="str">
        <f>VLOOKUP($A115,'Plan de acci�n consolidado 2025'!$A$3:$V$504,I$1,0)</f>
        <v>N/A</v>
      </c>
      <c r="J115" t="str">
        <f>VLOOKUP($A115,'Plan de acci�n consolidado 2025'!$A$3:$V$504,J$1,0)</f>
        <v>N/A</v>
      </c>
      <c r="K115" t="str">
        <f>VLOOKUP($A115,'Plan de acci�n consolidado 2025'!$A$3:$V$504,K$1,0)</f>
        <v>N/A</v>
      </c>
      <c r="L115" t="str">
        <f>VLOOKUP($A115,'Plan de acci�n consolidado 2025'!$A$3:$V$504,L$1,0)</f>
        <v>N/A</v>
      </c>
      <c r="M115" t="str">
        <f>VLOOKUP($A115,'Plan de acci�n consolidado 2025'!$A$3:$V$504,M$1,0)</f>
        <v>N/A</v>
      </c>
      <c r="N115" t="str">
        <f>VLOOKUP($A115,'Plan de acci�n consolidado 2025'!$A$3:$V$504,N$1,0)</f>
        <v>N/A</v>
      </c>
      <c r="O115" t="str">
        <f>VLOOKUP($A115,'Plan de acci�n consolidado 2025'!$A$3:$V$504,O$1,0)</f>
        <v>Socializar  la propuesta con actores clave (internos/externos) para la gestión del premio nacional al inventor colombiano.  (Listados de asistencia a la socialización de la propuesta)</v>
      </c>
      <c r="P115">
        <f>VLOOKUP($A115,'Plan de acci�n consolidado 2025'!$A$3:$V$504,P$1,0)</f>
        <v>10</v>
      </c>
      <c r="Q115">
        <f>VLOOKUP($A115,'Plan de acci�n consolidado 2025'!$A$3:$V$504,Q$1,0)</f>
        <v>2</v>
      </c>
      <c r="R115" t="str">
        <f>VLOOKUP($A115,'Plan de acci�n consolidado 2025'!$A$3:$V$504,R$1,0)</f>
        <v>Númerica</v>
      </c>
      <c r="S115" t="str">
        <f>VLOOKUP($A115,'Plan de acci�n consolidado 2025'!$A$3:$V$504,S$1,0)</f>
        <v># de socializaciones de la propuesta realizadas / 2 socializaciones de la propuesta por realizar</v>
      </c>
      <c r="T115" s="176" t="str">
        <f>VLOOKUP($A115,'Plan de acci�n consolidado 2025'!$A$3:$V$504,T$1,0)</f>
        <v>2025-03-03</v>
      </c>
      <c r="U115" s="176" t="str">
        <f>VLOOKUP($A115,'Plan de acci�n consolidado 2025'!$A$3:$V$504,U$1,0)</f>
        <v>2025-03-31</v>
      </c>
      <c r="V115" t="str">
        <f>VLOOKUP($A115,'Plan de acci�n consolidado 2025'!$A$3:$V$504,V$1,0)</f>
        <v>2023-GRUPO DE TRABAJO DE CENTRO DE INFORMACIÓN TECNOLÓGICA Y APOYO A LA GESTIÓN DE PROPIEDAD LA INDUSTRIAL</v>
      </c>
      <c r="W115"/>
      <c r="X115"/>
    </row>
    <row r="116" spans="1:24" hidden="1" x14ac:dyDescent="0.25">
      <c r="A116" s="30" t="s">
        <v>749</v>
      </c>
      <c r="B116" t="str">
        <f>VLOOKUP($A116,'Plan de acci�n consolidado 2025'!$A$3:$V$504,B$1,0)</f>
        <v>2023-GRUPO DE TRABAJO DE CENTRO DE INFORMACIÓN TECNOLÓGICA Y APOYO A LA GESTIÓN DE PROPIEDAD LA INDUSTRIAL</v>
      </c>
      <c r="C116">
        <f>VLOOKUP($A116,'Plan de acci�n consolidado 2025'!$A$3:$V$504,C$1,0)</f>
        <v>0</v>
      </c>
      <c r="D116" t="str">
        <f>VLOOKUP($A116,'Plan de acci�n consolidado 2025'!$A$3:$V$504,D$1,0)</f>
        <v>Actividad propia</v>
      </c>
      <c r="E116" t="str">
        <f>VLOOKUP($A116,'Plan de acci�n consolidado 2025'!$A$3:$V$504,E$1,0)</f>
        <v>2023.6.3</v>
      </c>
      <c r="F116" t="str">
        <f>VLOOKUP($A116,'Plan de acci�n consolidado 2025'!$A$3:$V$504,F$1,0)</f>
        <v>N/A</v>
      </c>
      <c r="G116" t="str">
        <f>VLOOKUP($A116,'Plan de acci�n consolidado 2025'!$A$3:$V$504,G$1,0)</f>
        <v>N/A</v>
      </c>
      <c r="H116" t="str">
        <f>VLOOKUP($A116,'Plan de acci�n consolidado 2025'!$A$3:$V$504,H$1,0)</f>
        <v>N/A</v>
      </c>
      <c r="I116" t="str">
        <f>VLOOKUP($A116,'Plan de acci�n consolidado 2025'!$A$3:$V$504,I$1,0)</f>
        <v>N/A</v>
      </c>
      <c r="J116" t="str">
        <f>VLOOKUP($A116,'Plan de acci�n consolidado 2025'!$A$3:$V$504,J$1,0)</f>
        <v>N/A</v>
      </c>
      <c r="K116" t="str">
        <f>VLOOKUP($A116,'Plan de acci�n consolidado 2025'!$A$3:$V$504,K$1,0)</f>
        <v>N/A</v>
      </c>
      <c r="L116" t="str">
        <f>VLOOKUP($A116,'Plan de acci�n consolidado 2025'!$A$3:$V$504,L$1,0)</f>
        <v>N/A</v>
      </c>
      <c r="M116" t="str">
        <f>VLOOKUP($A116,'Plan de acci�n consolidado 2025'!$A$3:$V$504,M$1,0)</f>
        <v>N/A</v>
      </c>
      <c r="N116" t="str">
        <f>VLOOKUP($A116,'Plan de acci�n consolidado 2025'!$A$3:$V$504,N$1,0)</f>
        <v>N/A</v>
      </c>
      <c r="O116" t="str">
        <f>VLOOKUP($A116,'Plan de acci�n consolidado 2025'!$A$3:$V$504,O$1,0)</f>
        <v>Realizar el premio al inventor colombiano 2025 desde la convocatoria hasta premiación. (Informe de la realización del premio al inventor Colombiano 2025)</v>
      </c>
      <c r="P116">
        <f>VLOOKUP($A116,'Plan de acci�n consolidado 2025'!$A$3:$V$504,P$1,0)</f>
        <v>70</v>
      </c>
      <c r="Q116">
        <f>VLOOKUP($A116,'Plan de acci�n consolidado 2025'!$A$3:$V$504,Q$1,0)</f>
        <v>1</v>
      </c>
      <c r="R116" t="str">
        <f>VLOOKUP($A116,'Plan de acci�n consolidado 2025'!$A$3:$V$504,R$1,0)</f>
        <v>Númerica</v>
      </c>
      <c r="S116" t="str">
        <f>VLOOKUP($A116,'Plan de acci�n consolidado 2025'!$A$3:$V$504,S$1,0)</f>
        <v># de premios al inventor colombiano realizados / 1 premio al inventor colombiano por realizar</v>
      </c>
      <c r="T116" s="176" t="str">
        <f>VLOOKUP($A116,'Plan de acci�n consolidado 2025'!$A$3:$V$504,T$1,0)</f>
        <v>2025-04-01</v>
      </c>
      <c r="U116" s="176" t="str">
        <f>VLOOKUP($A116,'Plan de acci�n consolidado 2025'!$A$3:$V$504,U$1,0)</f>
        <v>2025-08-29</v>
      </c>
      <c r="V116" t="str">
        <f>VLOOKUP($A116,'Plan de acci�n consolidado 2025'!$A$3:$V$504,V$1,0)</f>
        <v>2023-GRUPO DE TRABAJO DE CENTRO DE INFORMACIÓN TECNOLÓGICA Y APOYO A LA GESTIÓN DE PROPIEDAD LA INDUSTRIAL</v>
      </c>
      <c r="W116"/>
      <c r="X116"/>
    </row>
    <row r="117" spans="1:24" hidden="1" x14ac:dyDescent="0.25">
      <c r="A117" s="30" t="s">
        <v>751</v>
      </c>
      <c r="B117" t="str">
        <f>VLOOKUP($A117,'Plan de acci�n consolidado 2025'!$A$3:$V$504,B$1,0)</f>
        <v>2020-DIRECCIÓN DE NUEVAS CREACIONES</v>
      </c>
      <c r="C117">
        <f>VLOOKUP($A117,'Plan de acci�n consolidado 2025'!$A$3:$V$504,C$1,0)</f>
        <v>0</v>
      </c>
      <c r="D117" t="str">
        <f>VLOOKUP($A117,'Plan de acci�n consolidado 2025'!$A$3:$V$504,D$1,0)</f>
        <v>Producto</v>
      </c>
      <c r="E117" t="str">
        <f>VLOOKUP($A117,'Plan de acci�n consolidado 2025'!$A$3:$V$504,E$1,0)</f>
        <v>2020.1</v>
      </c>
      <c r="F117" t="str">
        <f>VLOOKUP($A117,'Plan de acci�n consolidado 2025'!$A$3:$V$504,F$1,0)</f>
        <v>Operativo</v>
      </c>
      <c r="G117" t="str">
        <f>VLOOKUP($A117,'Plan de acci�n consolidado 2025'!$A$3:$V$504,G$1,0)</f>
        <v>Mejorar la oportunidad en la atención de trámites y servicios.</v>
      </c>
      <c r="H117" t="str">
        <f>VLOOKUP($A117,'Plan de acci�n consolidado 2025'!$A$3:$V$504,H$1,0)</f>
        <v>Avance promedio de cumplimiento de productos asociados a mejorar la oportunidad en la atención de trámites y servicios.</v>
      </c>
      <c r="I117" t="str">
        <f>VLOOKUP($A117,'Plan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17" t="str">
        <f>VLOOKUP($A117,'Plan de acci�n consolidado 2025'!$A$3:$V$504,J$1,0)</f>
        <v xml:space="preserve">PND - 5-31-5-b- Convergencia regional - Entidades públicas territoriales y nacionales fortalecidas </v>
      </c>
      <c r="K117" t="str">
        <f>VLOOKUP($A117,'Plan de acci�n consolidado 2025'!$A$3:$V$504,K$1,0)</f>
        <v>No</v>
      </c>
      <c r="L117" t="str">
        <f>VLOOKUP($A117,'Plan de acci�n consolidado 2025'!$A$3:$V$504,L$1,0)</f>
        <v>C-3503-0200-0014-20309b</v>
      </c>
      <c r="M117" t="str">
        <f>VLOOKUP($A117,'Plan de acci�n consolidado 2025'!$A$3:$V$504,M$1,0)</f>
        <v>Política Servicio al Ciudadano_DIMENSIÓN Gestión con Valores para Resultados</v>
      </c>
      <c r="N117" t="str">
        <f>VLOOKUP($A117,'Plan de acci�n consolidado 2025'!$A$3:$V$504,N$1,0)</f>
        <v>N/A</v>
      </c>
      <c r="O117" t="str">
        <f>VLOOKUP($A117,'Plan de acci�n consolidado 2025'!$A$3:$V$504,O$1,0)</f>
        <v>Solicitudes de patentes de invención y modelos de utilidad pendientes de trámite y que cuenten con pago del examen de patentabilidad anteriores al año 2023, atendidas  (Reporte de indicador generado en Tableau o Power BI)</v>
      </c>
      <c r="P117">
        <f>VLOOKUP($A117,'Plan de acci�n consolidado 2025'!$A$3:$V$504,P$1,0)</f>
        <v>50</v>
      </c>
      <c r="Q117">
        <f>VLOOKUP($A117,'Plan de acci�n consolidado 2025'!$A$3:$V$504,Q$1,0)</f>
        <v>95</v>
      </c>
      <c r="R117" t="str">
        <f>VLOOKUP($A117,'Plan de acci�n consolidado 2025'!$A$3:$V$504,R$1,0)</f>
        <v>Porcentual</v>
      </c>
      <c r="S117" t="str">
        <f>VLOOKUP($A117,'Plan de acci�n consolidado 2025'!$A$3:$V$504,S$1,0)</f>
        <v>% de exámenes de fondo realizados / 95% de exámenes de fondo por realizar</v>
      </c>
      <c r="T117" s="176" t="str">
        <f>VLOOKUP($A117,'Plan de acci�n consolidado 2025'!$A$3:$V$504,T$1,0)</f>
        <v>2025-01-02</v>
      </c>
      <c r="U117" s="176" t="str">
        <f>VLOOKUP($A117,'Plan de acci�n consolidado 2025'!$A$3:$V$504,U$1,0)</f>
        <v>2025-12-31</v>
      </c>
      <c r="V117" t="str">
        <f>VLOOKUP($A117,'Plan de acci�n consolidado 2025'!$A$3:$V$504,V$1,0)</f>
        <v>2020-DIRECCIÓN DE NUEVAS CREACIONES</v>
      </c>
      <c r="W117"/>
      <c r="X117"/>
    </row>
    <row r="118" spans="1:24" hidden="1" x14ac:dyDescent="0.25">
      <c r="A118" s="30" t="s">
        <v>753</v>
      </c>
      <c r="B118" t="str">
        <f>VLOOKUP($A118,'Plan de acci�n consolidado 2025'!$A$3:$V$504,B$1,0)</f>
        <v>2020-DIRECCIÓN DE NUEVAS CREACIONES</v>
      </c>
      <c r="C118">
        <f>VLOOKUP($A118,'Plan de acci�n consolidado 2025'!$A$3:$V$504,C$1,0)</f>
        <v>0</v>
      </c>
      <c r="D118" t="str">
        <f>VLOOKUP($A118,'Plan de acci�n consolidado 2025'!$A$3:$V$504,D$1,0)</f>
        <v>Actividad propia</v>
      </c>
      <c r="E118" t="str">
        <f>VLOOKUP($A118,'Plan de acci�n consolidado 2025'!$A$3:$V$504,E$1,0)</f>
        <v>2020.1.1</v>
      </c>
      <c r="F118" t="str">
        <f>VLOOKUP($A118,'Plan de acci�n consolidado 2025'!$A$3:$V$504,F$1,0)</f>
        <v>N/A</v>
      </c>
      <c r="G118" t="str">
        <f>VLOOKUP($A118,'Plan de acci�n consolidado 2025'!$A$3:$V$504,G$1,0)</f>
        <v>N/A</v>
      </c>
      <c r="H118" t="str">
        <f>VLOOKUP($A118,'Plan de acci�n consolidado 2025'!$A$3:$V$504,H$1,0)</f>
        <v>N/A</v>
      </c>
      <c r="I118" t="str">
        <f>VLOOKUP($A118,'Plan de acci�n consolidado 2025'!$A$3:$V$504,I$1,0)</f>
        <v>N/A</v>
      </c>
      <c r="J118" t="str">
        <f>VLOOKUP($A118,'Plan de acci�n consolidado 2025'!$A$3:$V$504,J$1,0)</f>
        <v>N/A</v>
      </c>
      <c r="K118" t="str">
        <f>VLOOKUP($A118,'Plan de acci�n consolidado 2025'!$A$3:$V$504,K$1,0)</f>
        <v>N/A</v>
      </c>
      <c r="L118" t="str">
        <f>VLOOKUP($A118,'Plan de acci�n consolidado 2025'!$A$3:$V$504,L$1,0)</f>
        <v>N/A</v>
      </c>
      <c r="M118" t="str">
        <f>VLOOKUP($A118,'Plan de acci�n consolidado 2025'!$A$3:$V$504,M$1,0)</f>
        <v>N/A</v>
      </c>
      <c r="N118" t="str">
        <f>VLOOKUP($A118,'Plan de acci�n consolidado 2025'!$A$3:$V$504,N$1,0)</f>
        <v>N/A</v>
      </c>
      <c r="O118" t="str">
        <f>VLOOKUP($A118,'Plan de acci�n consolidado 2025'!$A$3:$V$504,O$1,0)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P118">
        <f>VLOOKUP($A118,'Plan de acci�n consolidado 2025'!$A$3:$V$504,P$1,0)</f>
        <v>50</v>
      </c>
      <c r="Q118">
        <f>VLOOKUP($A118,'Plan de acci�n consolidado 2025'!$A$3:$V$504,Q$1,0)</f>
        <v>95</v>
      </c>
      <c r="R118" t="str">
        <f>VLOOKUP($A118,'Plan de acci�n consolidado 2025'!$A$3:$V$504,R$1,0)</f>
        <v>Porcentual</v>
      </c>
      <c r="S118" t="str">
        <f>VLOOKUP($A118,'Plan de acci�n consolidado 2025'!$A$3:$V$504,S$1,0)</f>
        <v>% de exámenes de fondo realizados / 95% de exámenes de fondo por realizar</v>
      </c>
      <c r="T118" s="176" t="str">
        <f>VLOOKUP($A118,'Plan de acci�n consolidado 2025'!$A$3:$V$504,T$1,0)</f>
        <v>2025-01-02</v>
      </c>
      <c r="U118" s="176" t="str">
        <f>VLOOKUP($A118,'Plan de acci�n consolidado 2025'!$A$3:$V$504,U$1,0)</f>
        <v>2025-12-31</v>
      </c>
      <c r="V118" t="str">
        <f>VLOOKUP($A118,'Plan de acci�n consolidado 2025'!$A$3:$V$504,V$1,0)</f>
        <v>2020-DIRECCIÓN DE NUEVAS CREACIONES</v>
      </c>
      <c r="W118"/>
      <c r="X118"/>
    </row>
    <row r="119" spans="1:24" hidden="1" x14ac:dyDescent="0.25">
      <c r="A119" s="30" t="s">
        <v>754</v>
      </c>
      <c r="B119" t="str">
        <f>VLOOKUP($A119,'Plan de acci�n consolidado 2025'!$A$3:$V$504,B$1,0)</f>
        <v>2020-DIRECCIÓN DE NUEVAS CREACIONES</v>
      </c>
      <c r="C119">
        <f>VLOOKUP($A119,'Plan de acci�n consolidado 2025'!$A$3:$V$504,C$1,0)</f>
        <v>0</v>
      </c>
      <c r="D119" t="str">
        <f>VLOOKUP($A119,'Plan de acci�n consolidado 2025'!$A$3:$V$504,D$1,0)</f>
        <v>Actividad propia</v>
      </c>
      <c r="E119" t="str">
        <f>VLOOKUP($A119,'Plan de acci�n consolidado 2025'!$A$3:$V$504,E$1,0)</f>
        <v>2020.1.2</v>
      </c>
      <c r="F119" t="str">
        <f>VLOOKUP($A119,'Plan de acci�n consolidado 2025'!$A$3:$V$504,F$1,0)</f>
        <v>N/A</v>
      </c>
      <c r="G119" t="str">
        <f>VLOOKUP($A119,'Plan de acci�n consolidado 2025'!$A$3:$V$504,G$1,0)</f>
        <v>N/A</v>
      </c>
      <c r="H119" t="str">
        <f>VLOOKUP($A119,'Plan de acci�n consolidado 2025'!$A$3:$V$504,H$1,0)</f>
        <v>N/A</v>
      </c>
      <c r="I119" t="str">
        <f>VLOOKUP($A119,'Plan de acci�n consolidado 2025'!$A$3:$V$504,I$1,0)</f>
        <v>N/A</v>
      </c>
      <c r="J119" t="str">
        <f>VLOOKUP($A119,'Plan de acci�n consolidado 2025'!$A$3:$V$504,J$1,0)</f>
        <v>N/A</v>
      </c>
      <c r="K119" t="str">
        <f>VLOOKUP($A119,'Plan de acci�n consolidado 2025'!$A$3:$V$504,K$1,0)</f>
        <v>N/A</v>
      </c>
      <c r="L119" t="str">
        <f>VLOOKUP($A119,'Plan de acci�n consolidado 2025'!$A$3:$V$504,L$1,0)</f>
        <v>N/A</v>
      </c>
      <c r="M119" t="str">
        <f>VLOOKUP($A119,'Plan de acci�n consolidado 2025'!$A$3:$V$504,M$1,0)</f>
        <v>N/A</v>
      </c>
      <c r="N119" t="str">
        <f>VLOOKUP($A119,'Plan de acci�n consolidado 2025'!$A$3:$V$504,N$1,0)</f>
        <v>N/A</v>
      </c>
      <c r="O119" t="str">
        <f>VLOOKUP($A119,'Plan de acci�n consolidado 2025'!$A$3:$V$504,O$1,0)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P119">
        <f>VLOOKUP($A119,'Plan de acci�n consolidado 2025'!$A$3:$V$504,P$1,0)</f>
        <v>50</v>
      </c>
      <c r="Q119">
        <f>VLOOKUP($A119,'Plan de acci�n consolidado 2025'!$A$3:$V$504,Q$1,0)</f>
        <v>95</v>
      </c>
      <c r="R119" t="str">
        <f>VLOOKUP($A119,'Plan de acci�n consolidado 2025'!$A$3:$V$504,R$1,0)</f>
        <v>Porcentual</v>
      </c>
      <c r="S119" t="str">
        <f>VLOOKUP($A119,'Plan de acci�n consolidado 2025'!$A$3:$V$504,S$1,0)</f>
        <v>% de solicitudes realizadas y enviadas  para suscripción de la señora superintendente / 95% de solicitudes por realizar y enviar para suscripción de la señora superintendente</v>
      </c>
      <c r="T119" s="176" t="str">
        <f>VLOOKUP($A119,'Plan de acci�n consolidado 2025'!$A$3:$V$504,T$1,0)</f>
        <v>2025-01-02</v>
      </c>
      <c r="U119" s="176" t="str">
        <f>VLOOKUP($A119,'Plan de acci�n consolidado 2025'!$A$3:$V$504,U$1,0)</f>
        <v>2025-12-31</v>
      </c>
      <c r="V119" t="str">
        <f>VLOOKUP($A119,'Plan de acci�n consolidado 2025'!$A$3:$V$504,V$1,0)</f>
        <v>2020-DIRECCIÓN DE NUEVAS CREACIONES</v>
      </c>
      <c r="W119"/>
      <c r="X119"/>
    </row>
    <row r="120" spans="1:24" hidden="1" x14ac:dyDescent="0.25">
      <c r="A120" s="30" t="s">
        <v>756</v>
      </c>
      <c r="B120" t="str">
        <f>VLOOKUP($A120,'Plan de acci�n consolidado 2025'!$A$3:$V$504,B$1,0)</f>
        <v>2020-DIRECCIÓN DE NUEVAS CREACIONES</v>
      </c>
      <c r="C120">
        <f>VLOOKUP($A120,'Plan de acci�n consolidado 2025'!$A$3:$V$504,C$1,0)</f>
        <v>0</v>
      </c>
      <c r="D120" t="str">
        <f>VLOOKUP($A120,'Plan de acci�n consolidado 2025'!$A$3:$V$504,D$1,0)</f>
        <v>Producto</v>
      </c>
      <c r="E120" t="str">
        <f>VLOOKUP($A120,'Plan de acci�n consolidado 2025'!$A$3:$V$504,E$1,0)</f>
        <v>2020.2</v>
      </c>
      <c r="F120" t="str">
        <f>VLOOKUP($A120,'Plan de acci�n consolidado 2025'!$A$3:$V$504,F$1,0)</f>
        <v>Operativo</v>
      </c>
      <c r="G120" t="str">
        <f>VLOOKUP($A120,'Plan de acci�n consolidado 2025'!$A$3:$V$504,G$1,0)</f>
        <v>Fortalecer el Sistema Integral de Gestión Institucional en el marco del Modelo Integrado de Planeación y gestión para mejorar la prestación del servicio.</v>
      </c>
      <c r="H120" t="str">
        <f>VLOOKUP($A120,'Plan de acci�n consolidado 2025'!$A$3:$V$504,H$1,0)</f>
        <v xml:space="preserve">Cumplimiento de productos del PAI asociados a Fortacer el Sistema Integral de Gestión Institucional para mejorar la prestación del servicio. 
</v>
      </c>
      <c r="I120" t="str">
        <f>VLOOKUP($A120,'Plan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20" t="str">
        <f>VLOOKUP($A120,'Plan de acci�n consolidado 2025'!$A$3:$V$504,J$1,0)</f>
        <v xml:space="preserve">PND - 5-31-5-b- Convergencia regional - Entidades públicas territoriales y nacionales fortalecidas </v>
      </c>
      <c r="K120" t="str">
        <f>VLOOKUP($A120,'Plan de acci�n consolidado 2025'!$A$3:$V$504,K$1,0)</f>
        <v>No</v>
      </c>
      <c r="L120" t="str">
        <f>VLOOKUP($A120,'Plan de acci�n consolidado 2025'!$A$3:$V$504,L$1,0)</f>
        <v>FUNCIONAMIENTO</v>
      </c>
      <c r="M120" t="str">
        <f>VLOOKUP($A120,'Plan de acci�n consolidado 2025'!$A$3:$V$504,M$1,0)</f>
        <v>Política Fortalecimiento Organizacional y Simplificación de Procesos _DIMENSIÓN Gestión con Valores para Resultados</v>
      </c>
      <c r="N120" t="str">
        <f>VLOOKUP($A120,'Plan de acci�n consolidado 2025'!$A$3:$V$504,N$1,0)</f>
        <v>N/A</v>
      </c>
      <c r="O120" t="str">
        <f>VLOOKUP($A120,'Plan de acci�n consolidado 2025'!$A$3:$V$504,O$1,0)</f>
        <v>Formatos de actos administrativos, estandarizados (Correo electrónico dirigido  al Grupo de Operaciones con los formatos predeterminados actualizados, entregados)</v>
      </c>
      <c r="P120">
        <f>VLOOKUP($A120,'Plan de acci�n consolidado 2025'!$A$3:$V$504,P$1,0)</f>
        <v>50</v>
      </c>
      <c r="Q120">
        <f>VLOOKUP($A120,'Plan de acci�n consolidado 2025'!$A$3:$V$504,Q$1,0)</f>
        <v>100</v>
      </c>
      <c r="R120" t="str">
        <f>VLOOKUP($A120,'Plan de acci�n consolidado 2025'!$A$3:$V$504,R$1,0)</f>
        <v>Porcentual</v>
      </c>
      <c r="S120" t="str">
        <f>VLOOKUP($A120,'Plan de acci�n consolidado 2025'!$A$3:$V$504,S$1,0)</f>
        <v>% de formatos actualizados / 100% de formatos por actualizar</v>
      </c>
      <c r="T120" s="176" t="str">
        <f>VLOOKUP($A120,'Plan de acci�n consolidado 2025'!$A$3:$V$504,T$1,0)</f>
        <v>2025-01-20</v>
      </c>
      <c r="U120" s="176" t="str">
        <f>VLOOKUP($A120,'Plan de acci�n consolidado 2025'!$A$3:$V$504,U$1,0)</f>
        <v>2025-12-31</v>
      </c>
      <c r="V120" t="str">
        <f>VLOOKUP($A120,'Plan de acci�n consolidado 2025'!$A$3:$V$504,V$1,0)</f>
        <v>2020-DIRECCIÓN DE NUEVAS CREACIONES</v>
      </c>
      <c r="W120"/>
      <c r="X120"/>
    </row>
    <row r="121" spans="1:24" hidden="1" x14ac:dyDescent="0.25">
      <c r="A121" s="30" t="s">
        <v>758</v>
      </c>
      <c r="B121" t="str">
        <f>VLOOKUP($A121,'Plan de acci�n consolidado 2025'!$A$3:$V$504,B$1,0)</f>
        <v>2020-DIRECCIÓN DE NUEVAS CREACIONES</v>
      </c>
      <c r="C121">
        <f>VLOOKUP($A121,'Plan de acci�n consolidado 2025'!$A$3:$V$504,C$1,0)</f>
        <v>0</v>
      </c>
      <c r="D121" t="str">
        <f>VLOOKUP($A121,'Plan de acci�n consolidado 2025'!$A$3:$V$504,D$1,0)</f>
        <v>Actividad propia</v>
      </c>
      <c r="E121" t="str">
        <f>VLOOKUP($A121,'Plan de acci�n consolidado 2025'!$A$3:$V$504,E$1,0)</f>
        <v>2020.2.1</v>
      </c>
      <c r="F121" t="str">
        <f>VLOOKUP($A121,'Plan de acci�n consolidado 2025'!$A$3:$V$504,F$1,0)</f>
        <v>N/A</v>
      </c>
      <c r="G121" t="str">
        <f>VLOOKUP($A121,'Plan de acci�n consolidado 2025'!$A$3:$V$504,G$1,0)</f>
        <v>N/A</v>
      </c>
      <c r="H121" t="str">
        <f>VLOOKUP($A121,'Plan de acci�n consolidado 2025'!$A$3:$V$504,H$1,0)</f>
        <v>N/A</v>
      </c>
      <c r="I121" t="str">
        <f>VLOOKUP($A121,'Plan de acci�n consolidado 2025'!$A$3:$V$504,I$1,0)</f>
        <v>N/A</v>
      </c>
      <c r="J121" t="str">
        <f>VLOOKUP($A121,'Plan de acci�n consolidado 2025'!$A$3:$V$504,J$1,0)</f>
        <v>N/A</v>
      </c>
      <c r="K121" t="str">
        <f>VLOOKUP($A121,'Plan de acci�n consolidado 2025'!$A$3:$V$504,K$1,0)</f>
        <v>N/A</v>
      </c>
      <c r="L121" t="str">
        <f>VLOOKUP($A121,'Plan de acci�n consolidado 2025'!$A$3:$V$504,L$1,0)</f>
        <v>N/A</v>
      </c>
      <c r="M121" t="str">
        <f>VLOOKUP($A121,'Plan de acci�n consolidado 2025'!$A$3:$V$504,M$1,0)</f>
        <v>N/A</v>
      </c>
      <c r="N121" t="str">
        <f>VLOOKUP($A121,'Plan de acci�n consolidado 2025'!$A$3:$V$504,N$1,0)</f>
        <v>N/A</v>
      </c>
      <c r="O121" t="str">
        <f>VLOOKUP($A121,'Plan de acci�n consolidado 2025'!$A$3:$V$504,O$1,0)</f>
        <v>Revisar los formatos predeterminados empleados en la etapa de forma y de fondo de las patentes de invención y de modelo de utilidad, para identificar los aspectos que deberán ser actualizados  (Documento que contenga las conclusiones de la revisión)</v>
      </c>
      <c r="P121">
        <f>VLOOKUP($A121,'Plan de acci�n consolidado 2025'!$A$3:$V$504,P$1,0)</f>
        <v>50</v>
      </c>
      <c r="Q121">
        <f>VLOOKUP($A121,'Plan de acci�n consolidado 2025'!$A$3:$V$504,Q$1,0)</f>
        <v>100</v>
      </c>
      <c r="R121" t="str">
        <f>VLOOKUP($A121,'Plan de acci�n consolidado 2025'!$A$3:$V$504,R$1,0)</f>
        <v>Porcentual</v>
      </c>
      <c r="S121" t="str">
        <f>VLOOKUP($A121,'Plan de acci�n consolidado 2025'!$A$3:$V$504,S$1,0)</f>
        <v>% de formatos revisados / 100% de formatos por revisar</v>
      </c>
      <c r="T121" s="176" t="str">
        <f>VLOOKUP($A121,'Plan de acci�n consolidado 2025'!$A$3:$V$504,T$1,0)</f>
        <v>2025-01-20</v>
      </c>
      <c r="U121" s="176" t="str">
        <f>VLOOKUP($A121,'Plan de acci�n consolidado 2025'!$A$3:$V$504,U$1,0)</f>
        <v>2025-12-31</v>
      </c>
      <c r="V121" t="str">
        <f>VLOOKUP($A121,'Plan de acci�n consolidado 2025'!$A$3:$V$504,V$1,0)</f>
        <v>2020-DIRECCIÓN DE NUEVAS CREACIONES</v>
      </c>
      <c r="W121"/>
      <c r="X121"/>
    </row>
    <row r="122" spans="1:24" hidden="1" x14ac:dyDescent="0.25">
      <c r="A122" s="30" t="s">
        <v>760</v>
      </c>
      <c r="B122" t="str">
        <f>VLOOKUP($A122,'Plan de acci�n consolidado 2025'!$A$3:$V$504,B$1,0)</f>
        <v>2020-DIRECCIÓN DE NUEVAS CREACIONES</v>
      </c>
      <c r="C122">
        <f>VLOOKUP($A122,'Plan de acci�n consolidado 2025'!$A$3:$V$504,C$1,0)</f>
        <v>0</v>
      </c>
      <c r="D122" t="str">
        <f>VLOOKUP($A122,'Plan de acci�n consolidado 2025'!$A$3:$V$504,D$1,0)</f>
        <v>Actividad propia</v>
      </c>
      <c r="E122" t="str">
        <f>VLOOKUP($A122,'Plan de acci�n consolidado 2025'!$A$3:$V$504,E$1,0)</f>
        <v>2020.2.2</v>
      </c>
      <c r="F122" t="str">
        <f>VLOOKUP($A122,'Plan de acci�n consolidado 2025'!$A$3:$V$504,F$1,0)</f>
        <v>N/A</v>
      </c>
      <c r="G122" t="str">
        <f>VLOOKUP($A122,'Plan de acci�n consolidado 2025'!$A$3:$V$504,G$1,0)</f>
        <v>N/A</v>
      </c>
      <c r="H122" t="str">
        <f>VLOOKUP($A122,'Plan de acci�n consolidado 2025'!$A$3:$V$504,H$1,0)</f>
        <v>N/A</v>
      </c>
      <c r="I122" t="str">
        <f>VLOOKUP($A122,'Plan de acci�n consolidado 2025'!$A$3:$V$504,I$1,0)</f>
        <v>N/A</v>
      </c>
      <c r="J122" t="str">
        <f>VLOOKUP($A122,'Plan de acci�n consolidado 2025'!$A$3:$V$504,J$1,0)</f>
        <v>N/A</v>
      </c>
      <c r="K122" t="str">
        <f>VLOOKUP($A122,'Plan de acci�n consolidado 2025'!$A$3:$V$504,K$1,0)</f>
        <v>N/A</v>
      </c>
      <c r="L122" t="str">
        <f>VLOOKUP($A122,'Plan de acci�n consolidado 2025'!$A$3:$V$504,L$1,0)</f>
        <v>N/A</v>
      </c>
      <c r="M122" t="str">
        <f>VLOOKUP($A122,'Plan de acci�n consolidado 2025'!$A$3:$V$504,M$1,0)</f>
        <v>N/A</v>
      </c>
      <c r="N122" t="str">
        <f>VLOOKUP($A122,'Plan de acci�n consolidado 2025'!$A$3:$V$504,N$1,0)</f>
        <v>N/A</v>
      </c>
      <c r="O122" t="str">
        <f>VLOOKUP($A122,'Plan de acci�n consolidado 2025'!$A$3:$V$504,O$1,0)</f>
        <v>Actualizar los formatos predeterminados con aspectos de actualización identificados en la revisión y entregarlos en formato Word al Grupo de Operaciones.  (Correo electrónico dirigido  al Grupo de Operaciones con los formatos predeterminados actualizados, entregados)</v>
      </c>
      <c r="P122">
        <f>VLOOKUP($A122,'Plan de acci�n consolidado 2025'!$A$3:$V$504,P$1,0)</f>
        <v>50</v>
      </c>
      <c r="Q122">
        <f>VLOOKUP($A122,'Plan de acci�n consolidado 2025'!$A$3:$V$504,Q$1,0)</f>
        <v>100</v>
      </c>
      <c r="R122" t="str">
        <f>VLOOKUP($A122,'Plan de acci�n consolidado 2025'!$A$3:$V$504,R$1,0)</f>
        <v>Porcentual</v>
      </c>
      <c r="S122" t="str">
        <f>VLOOKUP($A122,'Plan de acci�n consolidado 2025'!$A$3:$V$504,S$1,0)</f>
        <v>% de formatos actualizados / 100% de formatos por actualizar</v>
      </c>
      <c r="T122" s="176" t="str">
        <f>VLOOKUP($A122,'Plan de acci�n consolidado 2025'!$A$3:$V$504,T$1,0)</f>
        <v>2025-01-20</v>
      </c>
      <c r="U122" s="176" t="str">
        <f>VLOOKUP($A122,'Plan de acci�n consolidado 2025'!$A$3:$V$504,U$1,0)</f>
        <v>2025-12-31</v>
      </c>
      <c r="V122" t="str">
        <f>VLOOKUP($A122,'Plan de acci�n consolidado 2025'!$A$3:$V$504,V$1,0)</f>
        <v>2020-DIRECCIÓN DE NUEVAS CREACIONES</v>
      </c>
      <c r="W122"/>
      <c r="X122"/>
    </row>
    <row r="123" spans="1:24" hidden="1" x14ac:dyDescent="0.25">
      <c r="A123" s="30" t="s">
        <v>762</v>
      </c>
      <c r="B123" t="str">
        <f>VLOOKUP($A123,'Plan de acci�n consolidado 2025'!$A$3:$V$504,B$1,0)</f>
        <v>2010-DIRECCION DE SIGNOS DISTINTIVOS</v>
      </c>
      <c r="C123">
        <f>VLOOKUP($A123,'Plan de acci�n consolidado 2025'!$A$3:$V$504,C$1,0)</f>
        <v>0</v>
      </c>
      <c r="D123" t="str">
        <f>VLOOKUP($A123,'Plan de acci�n consolidado 2025'!$A$3:$V$504,D$1,0)</f>
        <v>Producto</v>
      </c>
      <c r="E123" t="str">
        <f>VLOOKUP($A123,'Plan de acci�n consolidado 2025'!$A$3:$V$504,E$1,0)</f>
        <v>2010.1</v>
      </c>
      <c r="F123" t="str">
        <f>VLOOKUP($A123,'Plan de acci�n consolidado 2025'!$A$3:$V$504,F$1,0)</f>
        <v>Operativo</v>
      </c>
      <c r="G123" t="str">
        <f>VLOOKUP($A123,'Plan de acci�n consolidado 2025'!$A$3:$V$504,G$1,0)</f>
        <v>Mejorar la oportunidad en la atención de trámites y servicios.</v>
      </c>
      <c r="H123" t="str">
        <f>VLOOKUP($A123,'Plan de acci�n consolidado 2025'!$A$3:$V$504,H$1,0)</f>
        <v>Avance promedio de cumplimiento de productos asociados a mejorar la oportunidad en la atención de trámites y servicios.</v>
      </c>
      <c r="I123" t="str">
        <f>VLOOKUP($A123,'Plan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3" t="str">
        <f>VLOOKUP($A123,'Plan de acci�n consolidado 2025'!$A$3:$V$504,J$1,0)</f>
        <v xml:space="preserve">PND - 5-31-5-b- Convergencia regional - Entidades públicas territoriales y nacionales fortalecidas </v>
      </c>
      <c r="K123" t="str">
        <f>VLOOKUP($A123,'Plan de acci�n consolidado 2025'!$A$3:$V$504,K$1,0)</f>
        <v>No</v>
      </c>
      <c r="L123" t="str">
        <f>VLOOKUP($A123,'Plan de acci�n consolidado 2025'!$A$3:$V$504,L$1,0)</f>
        <v>C-3503-0200-0014-20309b</v>
      </c>
      <c r="M123" t="str">
        <f>VLOOKUP($A123,'Plan de acci�n consolidado 2025'!$A$3:$V$504,M$1,0)</f>
        <v>Política Servicio al Ciudadano_DIMENSIÓN Gestión con Valores para Resultados</v>
      </c>
      <c r="N123" t="str">
        <f>VLOOKUP($A123,'Plan de acci�n consolidado 2025'!$A$3:$V$504,N$1,0)</f>
        <v>N/A</v>
      </c>
      <c r="O123" t="str">
        <f>VLOOKUP($A123,'Plan de acci�n consolidado 2025'!$A$3:$V$504,O$1,0)</f>
        <v>Solicitudes pendientes de decisión en materia de registro y cancelación de signos distintivos, decididas.  (Reporte de indicador generado en Tableau o Power BI)</v>
      </c>
      <c r="P123">
        <f>VLOOKUP($A123,'Plan de acci�n consolidado 2025'!$A$3:$V$504,P$1,0)</f>
        <v>95</v>
      </c>
      <c r="Q123">
        <f>VLOOKUP($A123,'Plan de acci�n consolidado 2025'!$A$3:$V$504,Q$1,0)</f>
        <v>80</v>
      </c>
      <c r="R123" t="str">
        <f>VLOOKUP($A123,'Plan de acci�n consolidado 2025'!$A$3:$V$504,R$1,0)</f>
        <v>Porcentual</v>
      </c>
      <c r="S123" t="str">
        <f>VLOOKUP($A123,'Plan de acci�n consolidado 2025'!$A$3:$V$504,S$1,0)</f>
        <v>% de solicitudes decididas / 80% de solicitudes por decidir</v>
      </c>
      <c r="T123" s="176" t="str">
        <f>VLOOKUP($A123,'Plan de acci�n consolidado 2025'!$A$3:$V$504,T$1,0)</f>
        <v>2025-01-15</v>
      </c>
      <c r="U123" s="176" t="str">
        <f>VLOOKUP($A123,'Plan de acci�n consolidado 2025'!$A$3:$V$504,U$1,0)</f>
        <v>2025-12-31</v>
      </c>
      <c r="V123" t="str">
        <f>VLOOKUP($A123,'Plan de acci�n consolidado 2025'!$A$3:$V$504,V$1,0)</f>
        <v>2010-DIRECCION DE SIGNOS DISTINTIVOS</v>
      </c>
      <c r="W123"/>
      <c r="X123"/>
    </row>
    <row r="124" spans="1:24" hidden="1" x14ac:dyDescent="0.25">
      <c r="A124" s="30" t="s">
        <v>764</v>
      </c>
      <c r="B124" t="str">
        <f>VLOOKUP($A124,'Plan de acci�n consolidado 2025'!$A$3:$V$504,B$1,0)</f>
        <v>2010-DIRECCION DE SIGNOS DISTINTIVOS</v>
      </c>
      <c r="C124">
        <f>VLOOKUP($A124,'Plan de acci�n consolidado 2025'!$A$3:$V$504,C$1,0)</f>
        <v>0</v>
      </c>
      <c r="D124" t="str">
        <f>VLOOKUP($A124,'Plan de acci�n consolidado 2025'!$A$3:$V$504,D$1,0)</f>
        <v>Actividad propia</v>
      </c>
      <c r="E124" t="str">
        <f>VLOOKUP($A124,'Plan de acci�n consolidado 2025'!$A$3:$V$504,E$1,0)</f>
        <v>2010.1.1</v>
      </c>
      <c r="F124" t="str">
        <f>VLOOKUP($A124,'Plan de acci�n consolidado 2025'!$A$3:$V$504,F$1,0)</f>
        <v>N/A</v>
      </c>
      <c r="G124" t="str">
        <f>VLOOKUP($A124,'Plan de acci�n consolidado 2025'!$A$3:$V$504,G$1,0)</f>
        <v>N/A</v>
      </c>
      <c r="H124" t="str">
        <f>VLOOKUP($A124,'Plan de acci�n consolidado 2025'!$A$3:$V$504,H$1,0)</f>
        <v>N/A</v>
      </c>
      <c r="I124" t="str">
        <f>VLOOKUP($A124,'Plan de acci�n consolidado 2025'!$A$3:$V$504,I$1,0)</f>
        <v>N/A</v>
      </c>
      <c r="J124" t="str">
        <f>VLOOKUP($A124,'Plan de acci�n consolidado 2025'!$A$3:$V$504,J$1,0)</f>
        <v>N/A</v>
      </c>
      <c r="K124" t="str">
        <f>VLOOKUP($A124,'Plan de acci�n consolidado 2025'!$A$3:$V$504,K$1,0)</f>
        <v>N/A</v>
      </c>
      <c r="L124" t="str">
        <f>VLOOKUP($A124,'Plan de acci�n consolidado 2025'!$A$3:$V$504,L$1,0)</f>
        <v>N/A</v>
      </c>
      <c r="M124" t="str">
        <f>VLOOKUP($A124,'Plan de acci�n consolidado 2025'!$A$3:$V$504,M$1,0)</f>
        <v>N/A</v>
      </c>
      <c r="N124" t="str">
        <f>VLOOKUP($A124,'Plan de acci�n consolidado 2025'!$A$3:$V$504,N$1,0)</f>
        <v>N/A</v>
      </c>
      <c r="O124" t="str">
        <f>VLOOKUP($A124,'Plan de acci�n consolidado 2025'!$A$3:$V$504,O$1,0)</f>
        <v>Decidir las clases de registro de signos distintivos sin oposición radicadas a 31 de diciembre de 2024, cuyo stock se calcula que sea de 53.432 clases, excepto los casos detenidos.  (Reporte de indicador generado en Tableau o Power BI)</v>
      </c>
      <c r="P124">
        <f>VLOOKUP($A124,'Plan de acci�n consolidado 2025'!$A$3:$V$504,P$1,0)</f>
        <v>30</v>
      </c>
      <c r="Q124">
        <f>VLOOKUP($A124,'Plan de acci�n consolidado 2025'!$A$3:$V$504,Q$1,0)</f>
        <v>80</v>
      </c>
      <c r="R124" t="str">
        <f>VLOOKUP($A124,'Plan de acci�n consolidado 2025'!$A$3:$V$504,R$1,0)</f>
        <v>Porcentual</v>
      </c>
      <c r="S124" t="str">
        <f>VLOOKUP($A124,'Plan de acci�n consolidado 2025'!$A$3:$V$504,S$1,0)</f>
        <v>% de clases decididas / 80% de clases por decidir</v>
      </c>
      <c r="T124" s="176" t="str">
        <f>VLOOKUP($A124,'Plan de acci�n consolidado 2025'!$A$3:$V$504,T$1,0)</f>
        <v>2025-01-15</v>
      </c>
      <c r="U124" s="176" t="str">
        <f>VLOOKUP($A124,'Plan de acci�n consolidado 2025'!$A$3:$V$504,U$1,0)</f>
        <v>2025-10-31</v>
      </c>
      <c r="V124" t="str">
        <f>VLOOKUP($A124,'Plan de acci�n consolidado 2025'!$A$3:$V$504,V$1,0)</f>
        <v>2010-DIRECCION DE SIGNOS DISTINTIVOS</v>
      </c>
      <c r="W124"/>
      <c r="X124"/>
    </row>
    <row r="125" spans="1:24" hidden="1" x14ac:dyDescent="0.25">
      <c r="A125" s="30" t="s">
        <v>766</v>
      </c>
      <c r="B125" t="str">
        <f>VLOOKUP($A125,'Plan de acci�n consolidado 2025'!$A$3:$V$504,B$1,0)</f>
        <v>2010-DIRECCION DE SIGNOS DISTINTIVOS</v>
      </c>
      <c r="C125">
        <f>VLOOKUP($A125,'Plan de acci�n consolidado 2025'!$A$3:$V$504,C$1,0)</f>
        <v>0</v>
      </c>
      <c r="D125" t="str">
        <f>VLOOKUP($A125,'Plan de acci�n consolidado 2025'!$A$3:$V$504,D$1,0)</f>
        <v>Actividad propia</v>
      </c>
      <c r="E125" t="str">
        <f>VLOOKUP($A125,'Plan de acci�n consolidado 2025'!$A$3:$V$504,E$1,0)</f>
        <v>2010.1.2</v>
      </c>
      <c r="F125" t="str">
        <f>VLOOKUP($A125,'Plan de acci�n consolidado 2025'!$A$3:$V$504,F$1,0)</f>
        <v>N/A</v>
      </c>
      <c r="G125" t="str">
        <f>VLOOKUP($A125,'Plan de acci�n consolidado 2025'!$A$3:$V$504,G$1,0)</f>
        <v>N/A</v>
      </c>
      <c r="H125" t="str">
        <f>VLOOKUP($A125,'Plan de acci�n consolidado 2025'!$A$3:$V$504,H$1,0)</f>
        <v>N/A</v>
      </c>
      <c r="I125" t="str">
        <f>VLOOKUP($A125,'Plan de acci�n consolidado 2025'!$A$3:$V$504,I$1,0)</f>
        <v>N/A</v>
      </c>
      <c r="J125" t="str">
        <f>VLOOKUP($A125,'Plan de acci�n consolidado 2025'!$A$3:$V$504,J$1,0)</f>
        <v>N/A</v>
      </c>
      <c r="K125" t="str">
        <f>VLOOKUP($A125,'Plan de acci�n consolidado 2025'!$A$3:$V$504,K$1,0)</f>
        <v>N/A</v>
      </c>
      <c r="L125" t="str">
        <f>VLOOKUP($A125,'Plan de acci�n consolidado 2025'!$A$3:$V$504,L$1,0)</f>
        <v>N/A</v>
      </c>
      <c r="M125" t="str">
        <f>VLOOKUP($A125,'Plan de acci�n consolidado 2025'!$A$3:$V$504,M$1,0)</f>
        <v>N/A</v>
      </c>
      <c r="N125" t="str">
        <f>VLOOKUP($A125,'Plan de acci�n consolidado 2025'!$A$3:$V$504,N$1,0)</f>
        <v>N/A</v>
      </c>
      <c r="O125" t="str">
        <f>VLOOKUP($A125,'Plan de acci�n consolidado 2025'!$A$3:$V$504,O$1,0)</f>
        <v>Decidir las clases de registro de signos distintivos con oposición radicadas a 31 de diciembre de 2024, cuyo stock se calcula que sea de 5.026 clases, excepto los casos detenidos.  (Reporte de indicador generado en Tableau o Power BI)</v>
      </c>
      <c r="P125">
        <f>VLOOKUP($A125,'Plan de acci�n consolidado 2025'!$A$3:$V$504,P$1,0)</f>
        <v>30</v>
      </c>
      <c r="Q125">
        <f>VLOOKUP($A125,'Plan de acci�n consolidado 2025'!$A$3:$V$504,Q$1,0)</f>
        <v>70</v>
      </c>
      <c r="R125" t="str">
        <f>VLOOKUP($A125,'Plan de acci�n consolidado 2025'!$A$3:$V$504,R$1,0)</f>
        <v>Porcentual</v>
      </c>
      <c r="S125" t="str">
        <f>VLOOKUP($A125,'Plan de acci�n consolidado 2025'!$A$3:$V$504,S$1,0)</f>
        <v>% de clases decididas / 70% de clases por decidir</v>
      </c>
      <c r="T125" s="176" t="str">
        <f>VLOOKUP($A125,'Plan de acci�n consolidado 2025'!$A$3:$V$504,T$1,0)</f>
        <v>2025-01-15</v>
      </c>
      <c r="U125" s="176" t="str">
        <f>VLOOKUP($A125,'Plan de acci�n consolidado 2025'!$A$3:$V$504,U$1,0)</f>
        <v>2025-10-31</v>
      </c>
      <c r="V125" t="str">
        <f>VLOOKUP($A125,'Plan de acci�n consolidado 2025'!$A$3:$V$504,V$1,0)</f>
        <v>2010-DIRECCION DE SIGNOS DISTINTIVOS</v>
      </c>
      <c r="W125"/>
      <c r="X125"/>
    </row>
    <row r="126" spans="1:24" hidden="1" x14ac:dyDescent="0.25">
      <c r="A126" s="30" t="s">
        <v>768</v>
      </c>
      <c r="B126" t="str">
        <f>VLOOKUP($A126,'Plan de acci�n consolidado 2025'!$A$3:$V$504,B$1,0)</f>
        <v>2010-DIRECCION DE SIGNOS DISTINTIVOS</v>
      </c>
      <c r="C126">
        <f>VLOOKUP($A126,'Plan de acci�n consolidado 2025'!$A$3:$V$504,C$1,0)</f>
        <v>0</v>
      </c>
      <c r="D126" t="str">
        <f>VLOOKUP($A126,'Plan de acci�n consolidado 2025'!$A$3:$V$504,D$1,0)</f>
        <v>Actividad propia</v>
      </c>
      <c r="E126" t="str">
        <f>VLOOKUP($A126,'Plan de acci�n consolidado 2025'!$A$3:$V$504,E$1,0)</f>
        <v>2010.1.3</v>
      </c>
      <c r="F126" t="str">
        <f>VLOOKUP($A126,'Plan de acci�n consolidado 2025'!$A$3:$V$504,F$1,0)</f>
        <v>N/A</v>
      </c>
      <c r="G126" t="str">
        <f>VLOOKUP($A126,'Plan de acci�n consolidado 2025'!$A$3:$V$504,G$1,0)</f>
        <v>N/A</v>
      </c>
      <c r="H126" t="str">
        <f>VLOOKUP($A126,'Plan de acci�n consolidado 2025'!$A$3:$V$504,H$1,0)</f>
        <v>N/A</v>
      </c>
      <c r="I126" t="str">
        <f>VLOOKUP($A126,'Plan de acci�n consolidado 2025'!$A$3:$V$504,I$1,0)</f>
        <v>N/A</v>
      </c>
      <c r="J126" t="str">
        <f>VLOOKUP($A126,'Plan de acci�n consolidado 2025'!$A$3:$V$504,J$1,0)</f>
        <v>N/A</v>
      </c>
      <c r="K126" t="str">
        <f>VLOOKUP($A126,'Plan de acci�n consolidado 2025'!$A$3:$V$504,K$1,0)</f>
        <v>N/A</v>
      </c>
      <c r="L126" t="str">
        <f>VLOOKUP($A126,'Plan de acci�n consolidado 2025'!$A$3:$V$504,L$1,0)</f>
        <v>N/A</v>
      </c>
      <c r="M126" t="str">
        <f>VLOOKUP($A126,'Plan de acci�n consolidado 2025'!$A$3:$V$504,M$1,0)</f>
        <v>N/A</v>
      </c>
      <c r="N126" t="str">
        <f>VLOOKUP($A126,'Plan de acci�n consolidado 2025'!$A$3:$V$504,N$1,0)</f>
        <v>N/A</v>
      </c>
      <c r="O126" t="str">
        <f>VLOOKUP($A126,'Plan de acci�n consolidado 2025'!$A$3:$V$504,O$1,0)</f>
        <v>Decidir las solicitudes de acciones de cancelación con traslado vencido al 14 de noviembre de 2025, excepto los casos detenidos.  (Reporte de indicador generado en Tableau o Power BI)</v>
      </c>
      <c r="P126">
        <f>VLOOKUP($A126,'Plan de acci�n consolidado 2025'!$A$3:$V$504,P$1,0)</f>
        <v>20</v>
      </c>
      <c r="Q126">
        <f>VLOOKUP($A126,'Plan de acci�n consolidado 2025'!$A$3:$V$504,Q$1,0)</f>
        <v>70</v>
      </c>
      <c r="R126" t="str">
        <f>VLOOKUP($A126,'Plan de acci�n consolidado 2025'!$A$3:$V$504,R$1,0)</f>
        <v>Porcentual</v>
      </c>
      <c r="S126" t="str">
        <f>VLOOKUP($A126,'Plan de acci�n consolidado 2025'!$A$3:$V$504,S$1,0)</f>
        <v>% de solicitudes decididas / 70% de solicitudes por decidir</v>
      </c>
      <c r="T126" s="176" t="str">
        <f>VLOOKUP($A126,'Plan de acci�n consolidado 2025'!$A$3:$V$504,T$1,0)</f>
        <v>2025-01-15</v>
      </c>
      <c r="U126" s="176" t="str">
        <f>VLOOKUP($A126,'Plan de acci�n consolidado 2025'!$A$3:$V$504,U$1,0)</f>
        <v>2025-12-31</v>
      </c>
      <c r="V126" t="str">
        <f>VLOOKUP($A126,'Plan de acci�n consolidado 2025'!$A$3:$V$504,V$1,0)</f>
        <v>2010-DIRECCION DE SIGNOS DISTINTIVOS</v>
      </c>
      <c r="W126"/>
      <c r="X126"/>
    </row>
    <row r="127" spans="1:24" hidden="1" x14ac:dyDescent="0.25">
      <c r="A127" s="30" t="s">
        <v>770</v>
      </c>
      <c r="B127" t="str">
        <f>VLOOKUP($A127,'Plan de acci�n consolidado 2025'!$A$3:$V$504,B$1,0)</f>
        <v>2010-DIRECCION DE SIGNOS DISTINTIVOS</v>
      </c>
      <c r="C127">
        <f>VLOOKUP($A127,'Plan de acci�n consolidado 2025'!$A$3:$V$504,C$1,0)</f>
        <v>0</v>
      </c>
      <c r="D127" t="str">
        <f>VLOOKUP($A127,'Plan de acci�n consolidado 2025'!$A$3:$V$504,D$1,0)</f>
        <v>Actividad propia</v>
      </c>
      <c r="E127" t="str">
        <f>VLOOKUP($A127,'Plan de acci�n consolidado 2025'!$A$3:$V$504,E$1,0)</f>
        <v>2010.1.4</v>
      </c>
      <c r="F127" t="str">
        <f>VLOOKUP($A127,'Plan de acci�n consolidado 2025'!$A$3:$V$504,F$1,0)</f>
        <v>N/A</v>
      </c>
      <c r="G127" t="str">
        <f>VLOOKUP($A127,'Plan de acci�n consolidado 2025'!$A$3:$V$504,G$1,0)</f>
        <v>N/A</v>
      </c>
      <c r="H127" t="str">
        <f>VLOOKUP($A127,'Plan de acci�n consolidado 2025'!$A$3:$V$504,H$1,0)</f>
        <v>N/A</v>
      </c>
      <c r="I127" t="str">
        <f>VLOOKUP($A127,'Plan de acci�n consolidado 2025'!$A$3:$V$504,I$1,0)</f>
        <v>N/A</v>
      </c>
      <c r="J127" t="str">
        <f>VLOOKUP($A127,'Plan de acci�n consolidado 2025'!$A$3:$V$504,J$1,0)</f>
        <v>N/A</v>
      </c>
      <c r="K127" t="str">
        <f>VLOOKUP($A127,'Plan de acci�n consolidado 2025'!$A$3:$V$504,K$1,0)</f>
        <v>N/A</v>
      </c>
      <c r="L127" t="str">
        <f>VLOOKUP($A127,'Plan de acci�n consolidado 2025'!$A$3:$V$504,L$1,0)</f>
        <v>N/A</v>
      </c>
      <c r="M127" t="str">
        <f>VLOOKUP($A127,'Plan de acci�n consolidado 2025'!$A$3:$V$504,M$1,0)</f>
        <v>N/A</v>
      </c>
      <c r="N127" t="str">
        <f>VLOOKUP($A127,'Plan de acci�n consolidado 2025'!$A$3:$V$504,N$1,0)</f>
        <v>N/A</v>
      </c>
      <c r="O127" t="str">
        <f>VLOOKUP($A127,'Plan de acci�n consolidado 2025'!$A$3:$V$504,O$1,0)</f>
        <v>Decidir las clases de registro de signos distintivos sin oposición radicadas entre el 1 de enero de 2025 y 30 de junio de 2025, cuyo stock se calcula que sea de 22.393, excepto los casos detenidos.  (Reporte de indicador generado en Tableau o Power BI)</v>
      </c>
      <c r="P127">
        <f>VLOOKUP($A127,'Plan de acci�n consolidado 2025'!$A$3:$V$504,P$1,0)</f>
        <v>20</v>
      </c>
      <c r="Q127">
        <f>VLOOKUP($A127,'Plan de acci�n consolidado 2025'!$A$3:$V$504,Q$1,0)</f>
        <v>70</v>
      </c>
      <c r="R127" t="str">
        <f>VLOOKUP($A127,'Plan de acci�n consolidado 2025'!$A$3:$V$504,R$1,0)</f>
        <v>Porcentual</v>
      </c>
      <c r="S127" t="str">
        <f>VLOOKUP($A127,'Plan de acci�n consolidado 2025'!$A$3:$V$504,S$1,0)</f>
        <v>% de clases decididas / 70% de clases por decidir</v>
      </c>
      <c r="T127" s="176" t="str">
        <f>VLOOKUP($A127,'Plan de acci�n consolidado 2025'!$A$3:$V$504,T$1,0)</f>
        <v>2025-08-01</v>
      </c>
      <c r="U127" s="176" t="str">
        <f>VLOOKUP($A127,'Plan de acci�n consolidado 2025'!$A$3:$V$504,U$1,0)</f>
        <v>2025-12-31</v>
      </c>
      <c r="V127" t="str">
        <f>VLOOKUP($A127,'Plan de acci�n consolidado 2025'!$A$3:$V$504,V$1,0)</f>
        <v>2010-DIRECCION DE SIGNOS DISTINTIVOS</v>
      </c>
      <c r="W127"/>
      <c r="X127"/>
    </row>
    <row r="128" spans="1:24" hidden="1" x14ac:dyDescent="0.25">
      <c r="A128" s="30" t="s">
        <v>771</v>
      </c>
      <c r="B128" t="str">
        <f>VLOOKUP($A128,'Plan de acci�n consolidado 2025'!$A$3:$V$504,B$1,0)</f>
        <v>2010-DIRECCION DE SIGNOS DISTINTIVOS</v>
      </c>
      <c r="C128">
        <f>VLOOKUP($A128,'Plan de acci�n consolidado 2025'!$A$3:$V$504,C$1,0)</f>
        <v>0</v>
      </c>
      <c r="D128" t="str">
        <f>VLOOKUP($A128,'Plan de acci�n consolidado 2025'!$A$3:$V$504,D$1,0)</f>
        <v>Producto</v>
      </c>
      <c r="E128" t="str">
        <f>VLOOKUP($A128,'Plan de acci�n consolidado 2025'!$A$3:$V$504,E$1,0)</f>
        <v>2010.2</v>
      </c>
      <c r="F128" t="str">
        <f>VLOOKUP($A128,'Plan de acci�n consolidado 2025'!$A$3:$V$504,F$1,0)</f>
        <v>Innovador</v>
      </c>
      <c r="G128" t="str">
        <f>VLOOKUP($A128,'Plan de acci�n consolidado 2025'!$A$3:$V$504,G$1,0)</f>
        <v xml:space="preserve">Fortalecer la gestión de la información, el conocimiento y la innovación para optimizar la capacidad institucional 
</v>
      </c>
      <c r="H128" t="str">
        <f>VLOOKUP($A128,'Plan de acci�n consolidado 2025'!$A$3:$V$504,H$1,0)</f>
        <v xml:space="preserve">Cumplimiento de productos del PAI asociados a Fortalecer la gestión de la información, el conocimiento y la innovación para optimizar la capacidad institucional 
</v>
      </c>
      <c r="I128" t="str">
        <f>VLOOKUP($A128,'Plan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28" t="str">
        <f>VLOOKUP($A128,'Plan de acci�n consolidado 2025'!$A$3:$V$504,J$1,0)</f>
        <v xml:space="preserve">PND - 5-31-5-b- Convergencia regional - Entidades públicas territoriales y nacionales fortalecidas </v>
      </c>
      <c r="K128" t="str">
        <f>VLOOKUP($A128,'Plan de acci�n consolidado 2025'!$A$3:$V$504,K$1,0)</f>
        <v>Si</v>
      </c>
      <c r="L128" t="str">
        <f>VLOOKUP($A128,'Plan de acci�n consolidado 2025'!$A$3:$V$504,L$1,0)</f>
        <v>N/A</v>
      </c>
      <c r="M128" t="str">
        <f>VLOOKUP($A128,'Plan de acci�n consolidado 2025'!$A$3:$V$504,M$1,0)</f>
        <v>Política Gestión del Conocimiento y la Innovación _DIMENSIÓN Gestión del conocimiento y la innovación</v>
      </c>
      <c r="N128" t="str">
        <f>VLOOKUP($A128,'Plan de acci�n consolidado 2025'!$A$3:$V$504,N$1,0)</f>
        <v>PND_ 2_Fomentar estrategiasDe sensibilizaciónPara el reconocimiento, aprovechamiento y uso responsableDe losDerechosDePI</v>
      </c>
      <c r="O128" t="str">
        <f>VLOOKUP($A128,'Plan de acci�n consolidado 2025'!$A$3:$V$504,O$1,0)</f>
        <v>Contenidos estratégicos y accesibles para la ciudadanía sobre signos distintivos notorios y denominaciones de origen protegidas de productos colombianos, publicado (Captura de pantalla de las publicaciones)</v>
      </c>
      <c r="P128">
        <f>VLOOKUP($A128,'Plan de acci�n consolidado 2025'!$A$3:$V$504,P$1,0)</f>
        <v>5</v>
      </c>
      <c r="Q128">
        <f>VLOOKUP($A128,'Plan de acci�n consolidado 2025'!$A$3:$V$504,Q$1,0)</f>
        <v>2</v>
      </c>
      <c r="R128" t="str">
        <f>VLOOKUP($A128,'Plan de acci�n consolidado 2025'!$A$3:$V$504,R$1,0)</f>
        <v>Númerica</v>
      </c>
      <c r="S128" t="str">
        <f>VLOOKUP($A128,'Plan de acci�n consolidado 2025'!$A$3:$V$504,S$1,0)</f>
        <v># de contenidos publicados / 2 contenidos por publicar</v>
      </c>
      <c r="T128" s="176" t="str">
        <f>VLOOKUP($A128,'Plan de acci�n consolidado 2025'!$A$3:$V$504,T$1,0)</f>
        <v>2025-02-03</v>
      </c>
      <c r="U128" s="176" t="str">
        <f>VLOOKUP($A128,'Plan de acci�n consolidado 2025'!$A$3:$V$504,U$1,0)</f>
        <v>2025-08-15</v>
      </c>
      <c r="V128" t="str">
        <f>VLOOKUP($A128,'Plan de acci�n consolidado 2025'!$A$3:$V$504,V$1,0)</f>
        <v>20-OFICINA DE TECNOLOGÍA E INFORMÁTICA;
2010-DIRECCION DE SIGNOS DISTINTIVOS;
73-GRUPO DE TRABAJO DE COMUNICACION</v>
      </c>
      <c r="W128"/>
      <c r="X128"/>
    </row>
    <row r="129" spans="1:24" hidden="1" x14ac:dyDescent="0.25">
      <c r="A129" s="30" t="s">
        <v>775</v>
      </c>
      <c r="B129" t="str">
        <f>VLOOKUP($A129,'Plan de acci�n consolidado 2025'!$A$3:$V$504,B$1,0)</f>
        <v>2010-DIRECCION DE SIGNOS DISTINTIVOS</v>
      </c>
      <c r="C129">
        <f>VLOOKUP($A129,'Plan de acci�n consolidado 2025'!$A$3:$V$504,C$1,0)</f>
        <v>0</v>
      </c>
      <c r="D129" t="str">
        <f>VLOOKUP($A129,'Plan de acci�n consolidado 2025'!$A$3:$V$504,D$1,0)</f>
        <v>Actividad propia</v>
      </c>
      <c r="E129" t="str">
        <f>VLOOKUP($A129,'Plan de acci�n consolidado 2025'!$A$3:$V$504,E$1,0)</f>
        <v>2010.2.1</v>
      </c>
      <c r="F129" t="str">
        <f>VLOOKUP($A129,'Plan de acci�n consolidado 2025'!$A$3:$V$504,F$1,0)</f>
        <v>N/A</v>
      </c>
      <c r="G129" t="str">
        <f>VLOOKUP($A129,'Plan de acci�n consolidado 2025'!$A$3:$V$504,G$1,0)</f>
        <v>N/A</v>
      </c>
      <c r="H129" t="str">
        <f>VLOOKUP($A129,'Plan de acci�n consolidado 2025'!$A$3:$V$504,H$1,0)</f>
        <v>N/A</v>
      </c>
      <c r="I129" t="str">
        <f>VLOOKUP($A129,'Plan de acci�n consolidado 2025'!$A$3:$V$504,I$1,0)</f>
        <v>N/A</v>
      </c>
      <c r="J129" t="str">
        <f>VLOOKUP($A129,'Plan de acci�n consolidado 2025'!$A$3:$V$504,J$1,0)</f>
        <v>N/A</v>
      </c>
      <c r="K129" t="str">
        <f>VLOOKUP($A129,'Plan de acci�n consolidado 2025'!$A$3:$V$504,K$1,0)</f>
        <v>N/A</v>
      </c>
      <c r="L129" t="str">
        <f>VLOOKUP($A129,'Plan de acci�n consolidado 2025'!$A$3:$V$504,L$1,0)</f>
        <v>N/A</v>
      </c>
      <c r="M129" t="str">
        <f>VLOOKUP($A129,'Plan de acci�n consolidado 2025'!$A$3:$V$504,M$1,0)</f>
        <v>N/A</v>
      </c>
      <c r="N129" t="str">
        <f>VLOOKUP($A129,'Plan de acci�n consolidado 2025'!$A$3:$V$504,N$1,0)</f>
        <v>N/A</v>
      </c>
      <c r="O129" t="str">
        <f>VLOOKUP($A129,'Plan de acci�n consolidado 2025'!$A$3:$V$504,O$1,0)</f>
        <v>Preparar y enviar la información correspondiente al listado de signos distintivos declarados como notorios y la de denominaciones de origen protegidas de productos colombianos. (Correo electrónico de envió de la información)</v>
      </c>
      <c r="P129">
        <f>VLOOKUP($A129,'Plan de acci�n consolidado 2025'!$A$3:$V$504,P$1,0)</f>
        <v>30</v>
      </c>
      <c r="Q129">
        <f>VLOOKUP($A129,'Plan de acci�n consolidado 2025'!$A$3:$V$504,Q$1,0)</f>
        <v>2</v>
      </c>
      <c r="R129" t="str">
        <f>VLOOKUP($A129,'Plan de acci�n consolidado 2025'!$A$3:$V$504,R$1,0)</f>
        <v>Númerica</v>
      </c>
      <c r="S129" t="str">
        <f>VLOOKUP($A129,'Plan de acci�n consolidado 2025'!$A$3:$V$504,S$1,0)</f>
        <v># de envíos de información realizados / 2 envió de información por realizar</v>
      </c>
      <c r="T129" s="176" t="str">
        <f>VLOOKUP($A129,'Plan de acci�n consolidado 2025'!$A$3:$V$504,T$1,0)</f>
        <v>2025-02-03</v>
      </c>
      <c r="U129" s="176" t="str">
        <f>VLOOKUP($A129,'Plan de acci�n consolidado 2025'!$A$3:$V$504,U$1,0)</f>
        <v>2025-03-28</v>
      </c>
      <c r="V129" t="str">
        <f>VLOOKUP($A129,'Plan de acci�n consolidado 2025'!$A$3:$V$504,V$1,0)</f>
        <v>2010-DIRECCION DE SIGNOS DISTINTIVOS</v>
      </c>
      <c r="W129"/>
      <c r="X129"/>
    </row>
    <row r="130" spans="1:24" hidden="1" x14ac:dyDescent="0.25">
      <c r="A130" s="30" t="s">
        <v>777</v>
      </c>
      <c r="B130" t="str">
        <f>VLOOKUP($A130,'Plan de acci�n consolidado 2025'!$A$3:$V$504,B$1,0)</f>
        <v>2010-DIRECCION DE SIGNOS DISTINTIVOS</v>
      </c>
      <c r="C130">
        <f>VLOOKUP($A130,'Plan de acci�n consolidado 2025'!$A$3:$V$504,C$1,0)</f>
        <v>0</v>
      </c>
      <c r="D130" t="str">
        <f>VLOOKUP($A130,'Plan de acci�n consolidado 2025'!$A$3:$V$504,D$1,0)</f>
        <v>Actividad sin participación</v>
      </c>
      <c r="E130" t="str">
        <f>VLOOKUP($A130,'Plan de acci�n consolidado 2025'!$A$3:$V$504,E$1,0)</f>
        <v>2010.2.2</v>
      </c>
      <c r="F130" t="str">
        <f>VLOOKUP($A130,'Plan de acci�n consolidado 2025'!$A$3:$V$504,F$1,0)</f>
        <v>N/A</v>
      </c>
      <c r="G130" t="str">
        <f>VLOOKUP($A130,'Plan de acci�n consolidado 2025'!$A$3:$V$504,G$1,0)</f>
        <v>N/A</v>
      </c>
      <c r="H130" t="str">
        <f>VLOOKUP($A130,'Plan de acci�n consolidado 2025'!$A$3:$V$504,H$1,0)</f>
        <v>N/A</v>
      </c>
      <c r="I130" t="str">
        <f>VLOOKUP($A130,'Plan de acci�n consolidado 2025'!$A$3:$V$504,I$1,0)</f>
        <v>N/A</v>
      </c>
      <c r="J130" t="str">
        <f>VLOOKUP($A130,'Plan de acci�n consolidado 2025'!$A$3:$V$504,J$1,0)</f>
        <v>N/A</v>
      </c>
      <c r="K130" t="str">
        <f>VLOOKUP($A130,'Plan de acci�n consolidado 2025'!$A$3:$V$504,K$1,0)</f>
        <v>N/A</v>
      </c>
      <c r="L130" t="str">
        <f>VLOOKUP($A130,'Plan de acci�n consolidado 2025'!$A$3:$V$504,L$1,0)</f>
        <v>N/A</v>
      </c>
      <c r="M130" t="str">
        <f>VLOOKUP($A130,'Plan de acci�n consolidado 2025'!$A$3:$V$504,M$1,0)</f>
        <v>N/A</v>
      </c>
      <c r="N130" t="str">
        <f>VLOOKUP($A130,'Plan de acci�n consolidado 2025'!$A$3:$V$504,N$1,0)</f>
        <v>N/A</v>
      </c>
      <c r="O130" t="str">
        <f>VLOOKUP($A130,'Plan de acci�n consolidado 2025'!$A$3:$V$504,O$1,0)</f>
        <v>Revisar el contenido correspondiente  al listado de signos distintivos declarados como notorios y el de las denominaciones de origen protegidas de productos colombianos, y formular eventuales observaciones.  (Correo electrónico enviado)</v>
      </c>
      <c r="P130">
        <f>VLOOKUP($A130,'Plan de acci�n consolidado 2025'!$A$3:$V$504,P$1,0)</f>
        <v>0</v>
      </c>
      <c r="Q130">
        <f>VLOOKUP($A130,'Plan de acci�n consolidado 2025'!$A$3:$V$504,Q$1,0)</f>
        <v>2</v>
      </c>
      <c r="R130" t="str">
        <f>VLOOKUP($A130,'Plan de acci�n consolidado 2025'!$A$3:$V$504,R$1,0)</f>
        <v>Númerica</v>
      </c>
      <c r="S130" t="str">
        <f>VLOOKUP($A130,'Plan de acci�n consolidado 2025'!$A$3:$V$504,S$1,0)</f>
        <v># de revisiones de contenido realizadas	revisión de contenido por realizar / 2 envió de información por realizar</v>
      </c>
      <c r="T130" s="176" t="str">
        <f>VLOOKUP($A130,'Plan de acci�n consolidado 2025'!$A$3:$V$504,T$1,0)</f>
        <v>2025-03-31</v>
      </c>
      <c r="U130" s="176" t="str">
        <f>VLOOKUP($A130,'Plan de acci�n consolidado 2025'!$A$3:$V$504,U$1,0)</f>
        <v>2025-04-21</v>
      </c>
      <c r="V130" t="str">
        <f>VLOOKUP($A130,'Plan de acci�n consolidado 2025'!$A$3:$V$504,V$1,0)</f>
        <v>73-GRUPO DE TRABAJO DE COMUNICACION</v>
      </c>
      <c r="W130"/>
      <c r="X130"/>
    </row>
    <row r="131" spans="1:24" hidden="1" x14ac:dyDescent="0.25">
      <c r="A131" s="30" t="s">
        <v>779</v>
      </c>
      <c r="B131" t="str">
        <f>VLOOKUP($A131,'Plan de acci�n consolidado 2025'!$A$3:$V$504,B$1,0)</f>
        <v>2010-DIRECCION DE SIGNOS DISTINTIVOS</v>
      </c>
      <c r="C131">
        <f>VLOOKUP($A131,'Plan de acci�n consolidado 2025'!$A$3:$V$504,C$1,0)</f>
        <v>0</v>
      </c>
      <c r="D131" t="str">
        <f>VLOOKUP($A131,'Plan de acci�n consolidado 2025'!$A$3:$V$504,D$1,0)</f>
        <v>Actividad propia</v>
      </c>
      <c r="E131" t="str">
        <f>VLOOKUP($A131,'Plan de acci�n consolidado 2025'!$A$3:$V$504,E$1,0)</f>
        <v>2010.2.3</v>
      </c>
      <c r="F131" t="str">
        <f>VLOOKUP($A131,'Plan de acci�n consolidado 2025'!$A$3:$V$504,F$1,0)</f>
        <v>N/A</v>
      </c>
      <c r="G131" t="str">
        <f>VLOOKUP($A131,'Plan de acci�n consolidado 2025'!$A$3:$V$504,G$1,0)</f>
        <v>N/A</v>
      </c>
      <c r="H131" t="str">
        <f>VLOOKUP($A131,'Plan de acci�n consolidado 2025'!$A$3:$V$504,H$1,0)</f>
        <v>N/A</v>
      </c>
      <c r="I131" t="str">
        <f>VLOOKUP($A131,'Plan de acci�n consolidado 2025'!$A$3:$V$504,I$1,0)</f>
        <v>N/A</v>
      </c>
      <c r="J131" t="str">
        <f>VLOOKUP($A131,'Plan de acci�n consolidado 2025'!$A$3:$V$504,J$1,0)</f>
        <v>N/A</v>
      </c>
      <c r="K131" t="str">
        <f>VLOOKUP($A131,'Plan de acci�n consolidado 2025'!$A$3:$V$504,K$1,0)</f>
        <v>N/A</v>
      </c>
      <c r="L131" t="str">
        <f>VLOOKUP($A131,'Plan de acci�n consolidado 2025'!$A$3:$V$504,L$1,0)</f>
        <v>N/A</v>
      </c>
      <c r="M131" t="str">
        <f>VLOOKUP($A131,'Plan de acci�n consolidado 2025'!$A$3:$V$504,M$1,0)</f>
        <v>N/A</v>
      </c>
      <c r="N131" t="str">
        <f>VLOOKUP($A131,'Plan de acci�n consolidado 2025'!$A$3:$V$504,N$1,0)</f>
        <v>N/A</v>
      </c>
      <c r="O131" t="str">
        <f>VLOOKUP($A131,'Plan de acci�n consolidado 2025'!$A$3:$V$504,O$1,0)</f>
        <v>Ajustar el contenido correspondiente  al listado de signos distintivos declarados como notorios y el de las denominaciones de origen protegidas de productos colombianos  (Correo electrónico de envió de la información)</v>
      </c>
      <c r="P131">
        <f>VLOOKUP($A131,'Plan de acci�n consolidado 2025'!$A$3:$V$504,P$1,0)</f>
        <v>20</v>
      </c>
      <c r="Q131">
        <f>VLOOKUP($A131,'Plan de acci�n consolidado 2025'!$A$3:$V$504,Q$1,0)</f>
        <v>2</v>
      </c>
      <c r="R131" t="str">
        <f>VLOOKUP($A131,'Plan de acci�n consolidado 2025'!$A$3:$V$504,R$1,0)</f>
        <v>Númerica</v>
      </c>
      <c r="S131" t="str">
        <f>VLOOKUP($A131,'Plan de acci�n consolidado 2025'!$A$3:$V$504,S$1,0)</f>
        <v># de ajustes de contenido realizadas / 2 ajustes de contenido por realizar</v>
      </c>
      <c r="T131" s="176" t="str">
        <f>VLOOKUP($A131,'Plan de acci�n consolidado 2025'!$A$3:$V$504,T$1,0)</f>
        <v>2025-04-22</v>
      </c>
      <c r="U131" s="176" t="str">
        <f>VLOOKUP($A131,'Plan de acci�n consolidado 2025'!$A$3:$V$504,U$1,0)</f>
        <v>2025-04-30</v>
      </c>
      <c r="V131" t="str">
        <f>VLOOKUP($A131,'Plan de acci�n consolidado 2025'!$A$3:$V$504,V$1,0)</f>
        <v>2010-DIRECCION DE SIGNOS DISTINTIVOS</v>
      </c>
      <c r="W131"/>
      <c r="X131"/>
    </row>
    <row r="132" spans="1:24" hidden="1" x14ac:dyDescent="0.25">
      <c r="A132" s="30" t="s">
        <v>781</v>
      </c>
      <c r="B132" t="str">
        <f>VLOOKUP($A132,'Plan de acci�n consolidado 2025'!$A$3:$V$504,B$1,0)</f>
        <v>2010-DIRECCION DE SIGNOS DISTINTIVOS</v>
      </c>
      <c r="C132">
        <f>VLOOKUP($A132,'Plan de acci�n consolidado 2025'!$A$3:$V$504,C$1,0)</f>
        <v>0</v>
      </c>
      <c r="D132" t="str">
        <f>VLOOKUP($A132,'Plan de acci�n consolidado 2025'!$A$3:$V$504,D$1,0)</f>
        <v>Actividad propia</v>
      </c>
      <c r="E132" t="str">
        <f>VLOOKUP($A132,'Plan de acci�n consolidado 2025'!$A$3:$V$504,E$1,0)</f>
        <v>2010.2.4</v>
      </c>
      <c r="F132" t="str">
        <f>VLOOKUP($A132,'Plan de acci�n consolidado 2025'!$A$3:$V$504,F$1,0)</f>
        <v>N/A</v>
      </c>
      <c r="G132" t="str">
        <f>VLOOKUP($A132,'Plan de acci�n consolidado 2025'!$A$3:$V$504,G$1,0)</f>
        <v>N/A</v>
      </c>
      <c r="H132" t="str">
        <f>VLOOKUP($A132,'Plan de acci�n consolidado 2025'!$A$3:$V$504,H$1,0)</f>
        <v>N/A</v>
      </c>
      <c r="I132" t="str">
        <f>VLOOKUP($A132,'Plan de acci�n consolidado 2025'!$A$3:$V$504,I$1,0)</f>
        <v>N/A</v>
      </c>
      <c r="J132" t="str">
        <f>VLOOKUP($A132,'Plan de acci�n consolidado 2025'!$A$3:$V$504,J$1,0)</f>
        <v>N/A</v>
      </c>
      <c r="K132" t="str">
        <f>VLOOKUP($A132,'Plan de acci�n consolidado 2025'!$A$3:$V$504,K$1,0)</f>
        <v>N/A</v>
      </c>
      <c r="L132" t="str">
        <f>VLOOKUP($A132,'Plan de acci�n consolidado 2025'!$A$3:$V$504,L$1,0)</f>
        <v>N/A</v>
      </c>
      <c r="M132" t="str">
        <f>VLOOKUP($A132,'Plan de acci�n consolidado 2025'!$A$3:$V$504,M$1,0)</f>
        <v>N/A</v>
      </c>
      <c r="N132" t="str">
        <f>VLOOKUP($A132,'Plan de acci�n consolidado 2025'!$A$3:$V$504,N$1,0)</f>
        <v>N/A</v>
      </c>
      <c r="O132" t="str">
        <f>VLOOKUP($A132,'Plan de acci�n consolidado 2025'!$A$3:$V$504,O$1,0)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P132">
        <f>VLOOKUP($A132,'Plan de acci�n consolidado 2025'!$A$3:$V$504,P$1,0)</f>
        <v>20</v>
      </c>
      <c r="Q132">
        <f>VLOOKUP($A132,'Plan de acci�n consolidado 2025'!$A$3:$V$504,Q$1,0)</f>
        <v>2</v>
      </c>
      <c r="R132" t="str">
        <f>VLOOKUP($A132,'Plan de acci�n consolidado 2025'!$A$3:$V$504,R$1,0)</f>
        <v>Númerica</v>
      </c>
      <c r="S132" t="str">
        <f>VLOOKUP($A132,'Plan de acci�n consolidado 2025'!$A$3:$V$504,S$1,0)</f>
        <v># de ajustes al contenido realizados / 2 ajustes al contenido por realizar</v>
      </c>
      <c r="T132" s="176" t="str">
        <f>VLOOKUP($A132,'Plan de acci�n consolidado 2025'!$A$3:$V$504,T$1,0)</f>
        <v>2025-05-05</v>
      </c>
      <c r="U132" s="176" t="str">
        <f>VLOOKUP($A132,'Plan de acci�n consolidado 2025'!$A$3:$V$504,U$1,0)</f>
        <v>2025-05-23</v>
      </c>
      <c r="V132" t="str">
        <f>VLOOKUP($A132,'Plan de acci�n consolidado 2025'!$A$3:$V$504,V$1,0)</f>
        <v>2010-DIRECCION DE SIGNOS DISTINTIVOS;
73-GRUPO DE TRABAJO DE COMUNICACION</v>
      </c>
      <c r="W132"/>
      <c r="X132"/>
    </row>
    <row r="133" spans="1:24" hidden="1" x14ac:dyDescent="0.25">
      <c r="A133" s="30" t="s">
        <v>784</v>
      </c>
      <c r="B133" t="str">
        <f>VLOOKUP($A133,'Plan de acci�n consolidado 2025'!$A$3:$V$504,B$1,0)</f>
        <v>2010-DIRECCION DE SIGNOS DISTINTIVOS</v>
      </c>
      <c r="C133">
        <f>VLOOKUP($A133,'Plan de acci�n consolidado 2025'!$A$3:$V$504,C$1,0)</f>
        <v>0</v>
      </c>
      <c r="D133" t="str">
        <f>VLOOKUP($A133,'Plan de acci�n consolidado 2025'!$A$3:$V$504,D$1,0)</f>
        <v>Actividad propia</v>
      </c>
      <c r="E133" t="str">
        <f>VLOOKUP($A133,'Plan de acci�n consolidado 2025'!$A$3:$V$504,E$1,0)</f>
        <v>2010.2.5</v>
      </c>
      <c r="F133" t="str">
        <f>VLOOKUP($A133,'Plan de acci�n consolidado 2025'!$A$3:$V$504,F$1,0)</f>
        <v>N/A</v>
      </c>
      <c r="G133" t="str">
        <f>VLOOKUP($A133,'Plan de acci�n consolidado 2025'!$A$3:$V$504,G$1,0)</f>
        <v>N/A</v>
      </c>
      <c r="H133" t="str">
        <f>VLOOKUP($A133,'Plan de acci�n consolidado 2025'!$A$3:$V$504,H$1,0)</f>
        <v>N/A</v>
      </c>
      <c r="I133" t="str">
        <f>VLOOKUP($A133,'Plan de acci�n consolidado 2025'!$A$3:$V$504,I$1,0)</f>
        <v>N/A</v>
      </c>
      <c r="J133" t="str">
        <f>VLOOKUP($A133,'Plan de acci�n consolidado 2025'!$A$3:$V$504,J$1,0)</f>
        <v>N/A</v>
      </c>
      <c r="K133" t="str">
        <f>VLOOKUP($A133,'Plan de acci�n consolidado 2025'!$A$3:$V$504,K$1,0)</f>
        <v>N/A</v>
      </c>
      <c r="L133" t="str">
        <f>VLOOKUP($A133,'Plan de acci�n consolidado 2025'!$A$3:$V$504,L$1,0)</f>
        <v>N/A</v>
      </c>
      <c r="M133" t="str">
        <f>VLOOKUP($A133,'Plan de acci�n consolidado 2025'!$A$3:$V$504,M$1,0)</f>
        <v>N/A</v>
      </c>
      <c r="N133" t="str">
        <f>VLOOKUP($A133,'Plan de acci�n consolidado 2025'!$A$3:$V$504,N$1,0)</f>
        <v>N/A</v>
      </c>
      <c r="O133" t="str">
        <f>VLOOKUP($A133,'Plan de acci�n consolidado 2025'!$A$3:$V$504,O$1,0)</f>
        <v>Desarrollar los micrositios y publicar la información de signos declarados como notorios y de las denominaciones de origen protegidas de productos colombianos. (Captura de pantalla de la publicación)</v>
      </c>
      <c r="P133">
        <f>VLOOKUP($A133,'Plan de acci�n consolidado 2025'!$A$3:$V$504,P$1,0)</f>
        <v>30</v>
      </c>
      <c r="Q133">
        <f>VLOOKUP($A133,'Plan de acci�n consolidado 2025'!$A$3:$V$504,Q$1,0)</f>
        <v>2</v>
      </c>
      <c r="R133" t="str">
        <f>VLOOKUP($A133,'Plan de acci�n consolidado 2025'!$A$3:$V$504,R$1,0)</f>
        <v>Númerica</v>
      </c>
      <c r="S133" t="str">
        <f>VLOOKUP($A133,'Plan de acci�n consolidado 2025'!$A$3:$V$504,S$1,0)</f>
        <v># de micrositios y publicaciones realizadas / 2 micrositio y publicación por realizar</v>
      </c>
      <c r="T133" s="176" t="str">
        <f>VLOOKUP($A133,'Plan de acci�n consolidado 2025'!$A$3:$V$504,T$1,0)</f>
        <v>2025-05-26</v>
      </c>
      <c r="U133" s="176" t="str">
        <f>VLOOKUP($A133,'Plan de acci�n consolidado 2025'!$A$3:$V$504,U$1,0)</f>
        <v>2025-08-15</v>
      </c>
      <c r="V133" t="str">
        <f>VLOOKUP($A133,'Plan de acci�n consolidado 2025'!$A$3:$V$504,V$1,0)</f>
        <v>20-OFICINA DE TECNOLOGÍA E INFORMÁTICA;
2010-DIRECCION DE SIGNOS DISTINTIVOS</v>
      </c>
      <c r="W133"/>
      <c r="X133"/>
    </row>
    <row r="134" spans="1:24" hidden="1" x14ac:dyDescent="0.25">
      <c r="A134" s="30" t="s">
        <v>918</v>
      </c>
      <c r="B134" t="str">
        <f>VLOOKUP($A134,'Plan de acci�n consolidado 2025'!$A$3:$V$504,B$1,0)</f>
        <v>7200-DIRECCION DE HABEAS DATA</v>
      </c>
      <c r="C134">
        <f>VLOOKUP($A134,'Plan de acci�n consolidado 2025'!$A$3:$V$504,C$1,0)</f>
        <v>0</v>
      </c>
      <c r="D134" t="str">
        <f>VLOOKUP($A134,'Plan de acci�n consolidado 2025'!$A$3:$V$504,D$1,0)</f>
        <v>Producto</v>
      </c>
      <c r="E134" t="str">
        <f>VLOOKUP($A134,'Plan de acci�n consolidado 2025'!$A$3:$V$504,E$1,0)</f>
        <v>7200.1</v>
      </c>
      <c r="F134" t="str">
        <f>VLOOKUP($A134,'Plan de acci�n consolidado 2025'!$A$3:$V$504,F$1,0)</f>
        <v>Innovador</v>
      </c>
      <c r="G134" t="str">
        <f>VLOOKUP($A134,'Plan de acci�n consolidado 2025'!$A$3:$V$504,G$1,0)</f>
        <v xml:space="preserve">Fortalecer la infraestructura, uso y aprovechamiento de las tecnologías de la información, para optimizar la capacidad institucional
</v>
      </c>
      <c r="H134" t="str">
        <f>VLOOKUP($A134,'Plan de acci�n consolidado 2025'!$A$3:$V$504,H$1,0)</f>
        <v xml:space="preserve">Cumplimiento de productos del PAI asociados a Fortalecer la infraestructura, uso y aprovechamiento de las tecnologías de la información, para optimizar la capacidad institucional
</v>
      </c>
      <c r="I134" t="str">
        <f>VLOOKUP($A134,'Plan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134" t="str">
        <f>VLOOKUP($A134,'Plan de acci�n consolidado 2025'!$A$3:$V$504,J$1,0)</f>
        <v xml:space="preserve">PND - 5-31-5-d- Convergencia regional - Gobierno digital para la gente </v>
      </c>
      <c r="K134" t="str">
        <f>VLOOKUP($A134,'Plan de acci�n consolidado 2025'!$A$3:$V$504,K$1,0)</f>
        <v>Si</v>
      </c>
      <c r="L134" t="str">
        <f>VLOOKUP($A134,'Plan de acci�n consolidado 2025'!$A$3:$V$504,L$1,0)</f>
        <v>C-3503-0200-0012-20104c</v>
      </c>
      <c r="M134" t="str">
        <f>VLOOKUP($A134,'Plan de acci�n consolidado 2025'!$A$3:$V$504,M$1,0)</f>
        <v>Política Fortalecimiento Organizacional y Simplificación de Procesos _DIMENSIÓN Gestión con Valores para Resultados</v>
      </c>
      <c r="N134" t="str">
        <f>VLOOKUP($A134,'Plan de acci�n consolidado 2025'!$A$3:$V$504,N$1,0)</f>
        <v>N/A</v>
      </c>
      <c r="O134" t="str">
        <f>VLOOKUP($A134,'Plan de acci�n consolidado 2025'!$A$3:$V$504,O$1,0)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P134">
        <f>VLOOKUP($A134,'Plan de acci�n consolidado 2025'!$A$3:$V$504,P$1,0)</f>
        <v>50</v>
      </c>
      <c r="Q134">
        <f>VLOOKUP($A134,'Plan de acci�n consolidado 2025'!$A$3:$V$504,Q$1,0)</f>
        <v>1</v>
      </c>
      <c r="R134" t="str">
        <f>VLOOKUP($A134,'Plan de acci�n consolidado 2025'!$A$3:$V$504,R$1,0)</f>
        <v>Númerica</v>
      </c>
      <c r="S134" t="str">
        <f>VLOOKUP($A134,'Plan de acci�n consolidado 2025'!$A$3:$V$504,S$1,0)</f>
        <v># de Piloto de Inteligencia Artificial desarrollado / 1 Piloto de Inteligencia Artificial programado</v>
      </c>
      <c r="T134" s="176" t="str">
        <f>VLOOKUP($A134,'Plan de acci�n consolidado 2025'!$A$3:$V$504,T$1,0)</f>
        <v>2025-02-03</v>
      </c>
      <c r="U134" s="176" t="str">
        <f>VLOOKUP($A134,'Plan de acci�n consolidado 2025'!$A$3:$V$504,U$1,0)</f>
        <v>2025-10-30</v>
      </c>
      <c r="V134" t="str">
        <f>VLOOKUP($A134,'Plan de acci�n consolidado 2025'!$A$3:$V$504,V$1,0)</f>
        <v>20-OFICINA DE TECNOLOGÍA E INFORMÁTICA;
7200-DIRECCION DE HABEAS DATA</v>
      </c>
      <c r="W134"/>
      <c r="X134"/>
    </row>
    <row r="135" spans="1:24" hidden="1" x14ac:dyDescent="0.25">
      <c r="A135" s="30" t="s">
        <v>921</v>
      </c>
      <c r="B135" t="str">
        <f>VLOOKUP($A135,'Plan de acci�n consolidado 2025'!$A$3:$V$504,B$1,0)</f>
        <v>7200-DIRECCION DE HABEAS DATA</v>
      </c>
      <c r="C135">
        <f>VLOOKUP($A135,'Plan de acci�n consolidado 2025'!$A$3:$V$504,C$1,0)</f>
        <v>0</v>
      </c>
      <c r="D135" t="str">
        <f>VLOOKUP($A135,'Plan de acci�n consolidado 2025'!$A$3:$V$504,D$1,0)</f>
        <v>Actividad propia</v>
      </c>
      <c r="E135" t="str">
        <f>VLOOKUP($A135,'Plan de acci�n consolidado 2025'!$A$3:$V$504,E$1,0)</f>
        <v>7200.1.1</v>
      </c>
      <c r="F135" t="str">
        <f>VLOOKUP($A135,'Plan de acci�n consolidado 2025'!$A$3:$V$504,F$1,0)</f>
        <v>N/A</v>
      </c>
      <c r="G135" t="str">
        <f>VLOOKUP($A135,'Plan de acci�n consolidado 2025'!$A$3:$V$504,G$1,0)</f>
        <v>N/A</v>
      </c>
      <c r="H135" t="str">
        <f>VLOOKUP($A135,'Plan de acci�n consolidado 2025'!$A$3:$V$504,H$1,0)</f>
        <v>N/A</v>
      </c>
      <c r="I135" t="str">
        <f>VLOOKUP($A135,'Plan de acci�n consolidado 2025'!$A$3:$V$504,I$1,0)</f>
        <v>N/A</v>
      </c>
      <c r="J135" t="str">
        <f>VLOOKUP($A135,'Plan de acci�n consolidado 2025'!$A$3:$V$504,J$1,0)</f>
        <v>N/A</v>
      </c>
      <c r="K135" t="str">
        <f>VLOOKUP($A135,'Plan de acci�n consolidado 2025'!$A$3:$V$504,K$1,0)</f>
        <v>N/A</v>
      </c>
      <c r="L135" t="str">
        <f>VLOOKUP($A135,'Plan de acci�n consolidado 2025'!$A$3:$V$504,L$1,0)</f>
        <v>N/A</v>
      </c>
      <c r="M135" t="str">
        <f>VLOOKUP($A135,'Plan de acci�n consolidado 2025'!$A$3:$V$504,M$1,0)</f>
        <v>N/A</v>
      </c>
      <c r="N135" t="str">
        <f>VLOOKUP($A135,'Plan de acci�n consolidado 2025'!$A$3:$V$504,N$1,0)</f>
        <v>N/A</v>
      </c>
      <c r="O135" t="str">
        <f>VLOOKUP($A135,'Plan de acci�n consolidado 2025'!$A$3:$V$504,O$1,0)</f>
        <v>Elaborar y aprobar requerimiento (1. Formato Solicitud de Requerimientos a Sistemas de Información GS03-F18, 2. Formato Lista de Chequeo de Requisitos de Seguridad de la Información GS03-F27 (Opcional) )</v>
      </c>
      <c r="P135">
        <f>VLOOKUP($A135,'Plan de acci�n consolidado 2025'!$A$3:$V$504,P$1,0)</f>
        <v>100</v>
      </c>
      <c r="Q135">
        <f>VLOOKUP($A135,'Plan de acci�n consolidado 2025'!$A$3:$V$504,Q$1,0)</f>
        <v>1</v>
      </c>
      <c r="R135" t="str">
        <f>VLOOKUP($A135,'Plan de acci�n consolidado 2025'!$A$3:$V$504,R$1,0)</f>
        <v>Númerica</v>
      </c>
      <c r="S135" t="str">
        <f>VLOOKUP($A135,'Plan de acci�n consolidado 2025'!$A$3:$V$504,S$1,0)</f>
        <v># de soportes presentados / 1 soportes a presentar</v>
      </c>
      <c r="T135" s="176" t="str">
        <f>VLOOKUP($A135,'Plan de acci�n consolidado 2025'!$A$3:$V$504,T$1,0)</f>
        <v>2025-02-03</v>
      </c>
      <c r="U135" s="176" t="str">
        <f>VLOOKUP($A135,'Plan de acci�n consolidado 2025'!$A$3:$V$504,U$1,0)</f>
        <v>2025-04-30</v>
      </c>
      <c r="V135" t="str">
        <f>VLOOKUP($A135,'Plan de acci�n consolidado 2025'!$A$3:$V$504,V$1,0)</f>
        <v>20-OFICINA DE TECNOLOGÍA E INFORMÁTICA;
7200-DIRECCION DE HABEAS DATA</v>
      </c>
      <c r="W135"/>
      <c r="X135"/>
    </row>
    <row r="136" spans="1:24" hidden="1" x14ac:dyDescent="0.25">
      <c r="A136" s="30" t="s">
        <v>923</v>
      </c>
      <c r="B136" t="str">
        <f>VLOOKUP($A136,'Plan de acci�n consolidado 2025'!$A$3:$V$504,B$1,0)</f>
        <v>7200-DIRECCION DE HABEAS DATA</v>
      </c>
      <c r="C136">
        <f>VLOOKUP($A136,'Plan de acci�n consolidado 2025'!$A$3:$V$504,C$1,0)</f>
        <v>0</v>
      </c>
      <c r="D136" t="str">
        <f>VLOOKUP($A136,'Plan de acci�n consolidado 2025'!$A$3:$V$504,D$1,0)</f>
        <v>Actividad sin participación</v>
      </c>
      <c r="E136" t="str">
        <f>VLOOKUP($A136,'Plan de acci�n consolidado 2025'!$A$3:$V$504,E$1,0)</f>
        <v>7200.1.2</v>
      </c>
      <c r="F136" t="str">
        <f>VLOOKUP($A136,'Plan de acci�n consolidado 2025'!$A$3:$V$504,F$1,0)</f>
        <v>N/A</v>
      </c>
      <c r="G136" t="str">
        <f>VLOOKUP($A136,'Plan de acci�n consolidado 2025'!$A$3:$V$504,G$1,0)</f>
        <v>N/A</v>
      </c>
      <c r="H136" t="str">
        <f>VLOOKUP($A136,'Plan de acci�n consolidado 2025'!$A$3:$V$504,H$1,0)</f>
        <v>N/A</v>
      </c>
      <c r="I136" t="str">
        <f>VLOOKUP($A136,'Plan de acci�n consolidado 2025'!$A$3:$V$504,I$1,0)</f>
        <v>N/A</v>
      </c>
      <c r="J136" t="str">
        <f>VLOOKUP($A136,'Plan de acci�n consolidado 2025'!$A$3:$V$504,J$1,0)</f>
        <v>N/A</v>
      </c>
      <c r="K136" t="str">
        <f>VLOOKUP($A136,'Plan de acci�n consolidado 2025'!$A$3:$V$504,K$1,0)</f>
        <v>N/A</v>
      </c>
      <c r="L136" t="str">
        <f>VLOOKUP($A136,'Plan de acci�n consolidado 2025'!$A$3:$V$504,L$1,0)</f>
        <v>N/A</v>
      </c>
      <c r="M136" t="str">
        <f>VLOOKUP($A136,'Plan de acci�n consolidado 2025'!$A$3:$V$504,M$1,0)</f>
        <v>N/A</v>
      </c>
      <c r="N136" t="str">
        <f>VLOOKUP($A136,'Plan de acci�n consolidado 2025'!$A$3:$V$504,N$1,0)</f>
        <v>N/A</v>
      </c>
      <c r="O136" t="str">
        <f>VLOOKUP($A136,'Plan de acci�n consolidado 2025'!$A$3:$V$504,O$1,0)</f>
        <v>Diseñar la solución (1. Anteproyecto (Alcance, estado del arte, metodología, métricas, cronograma, etc.) / Único entregable)</v>
      </c>
      <c r="P136">
        <f>VLOOKUP($A136,'Plan de acci�n consolidado 2025'!$A$3:$V$504,P$1,0)</f>
        <v>0</v>
      </c>
      <c r="Q136">
        <f>VLOOKUP($A136,'Plan de acci�n consolidado 2025'!$A$3:$V$504,Q$1,0)</f>
        <v>1</v>
      </c>
      <c r="R136" t="str">
        <f>VLOOKUP($A136,'Plan de acci�n consolidado 2025'!$A$3:$V$504,R$1,0)</f>
        <v>Númerica</v>
      </c>
      <c r="S136" t="str">
        <f>VLOOKUP($A136,'Plan de acci�n consolidado 2025'!$A$3:$V$504,S$1,0)</f>
        <v># de soportes presentados / 1 soportes a presentar</v>
      </c>
      <c r="T136" s="176" t="str">
        <f>VLOOKUP($A136,'Plan de acci�n consolidado 2025'!$A$3:$V$504,T$1,0)</f>
        <v>2025-05-02</v>
      </c>
      <c r="U136" s="176" t="str">
        <f>VLOOKUP($A136,'Plan de acci�n consolidado 2025'!$A$3:$V$504,U$1,0)</f>
        <v>2025-07-01</v>
      </c>
      <c r="V136" t="str">
        <f>VLOOKUP($A136,'Plan de acci�n consolidado 2025'!$A$3:$V$504,V$1,0)</f>
        <v>20-OFICINA DE TECNOLOGÍA E INFORMÁTICA</v>
      </c>
      <c r="W136"/>
      <c r="X136"/>
    </row>
    <row r="137" spans="1:24" hidden="1" x14ac:dyDescent="0.25">
      <c r="A137" s="30" t="s">
        <v>924</v>
      </c>
      <c r="B137" t="str">
        <f>VLOOKUP($A137,'Plan de acci�n consolidado 2025'!$A$3:$V$504,B$1,0)</f>
        <v>7200-DIRECCION DE HABEAS DATA</v>
      </c>
      <c r="C137">
        <f>VLOOKUP($A137,'Plan de acci�n consolidado 2025'!$A$3:$V$504,C$1,0)</f>
        <v>0</v>
      </c>
      <c r="D137" t="str">
        <f>VLOOKUP($A137,'Plan de acci�n consolidado 2025'!$A$3:$V$504,D$1,0)</f>
        <v>Actividad sin participación</v>
      </c>
      <c r="E137" t="str">
        <f>VLOOKUP($A137,'Plan de acci�n consolidado 2025'!$A$3:$V$504,E$1,0)</f>
        <v>7200.1.3</v>
      </c>
      <c r="F137" t="str">
        <f>VLOOKUP($A137,'Plan de acci�n consolidado 2025'!$A$3:$V$504,F$1,0)</f>
        <v>N/A</v>
      </c>
      <c r="G137" t="str">
        <f>VLOOKUP($A137,'Plan de acci�n consolidado 2025'!$A$3:$V$504,G$1,0)</f>
        <v>N/A</v>
      </c>
      <c r="H137" t="str">
        <f>VLOOKUP($A137,'Plan de acci�n consolidado 2025'!$A$3:$V$504,H$1,0)</f>
        <v>N/A</v>
      </c>
      <c r="I137" t="str">
        <f>VLOOKUP($A137,'Plan de acci�n consolidado 2025'!$A$3:$V$504,I$1,0)</f>
        <v>N/A</v>
      </c>
      <c r="J137" t="str">
        <f>VLOOKUP($A137,'Plan de acci�n consolidado 2025'!$A$3:$V$504,J$1,0)</f>
        <v>N/A</v>
      </c>
      <c r="K137" t="str">
        <f>VLOOKUP($A137,'Plan de acci�n consolidado 2025'!$A$3:$V$504,K$1,0)</f>
        <v>N/A</v>
      </c>
      <c r="L137" t="str">
        <f>VLOOKUP($A137,'Plan de acci�n consolidado 2025'!$A$3:$V$504,L$1,0)</f>
        <v>N/A</v>
      </c>
      <c r="M137" t="str">
        <f>VLOOKUP($A137,'Plan de acci�n consolidado 2025'!$A$3:$V$504,M$1,0)</f>
        <v>N/A</v>
      </c>
      <c r="N137" t="str">
        <f>VLOOKUP($A137,'Plan de acci�n consolidado 2025'!$A$3:$V$504,N$1,0)</f>
        <v>N/A</v>
      </c>
      <c r="O137" t="str">
        <f>VLOOKUP($A137,'Plan de acci�n consolidado 2025'!$A$3:$V$504,O$1,0)</f>
        <v>Planeación y gestión de la solución  (1. Reporte planeación de tareas, linea base de requerimientos (historias de usuario) y entregables  en la herramienta devops 2. plan de pruebas diseñado y registrado en la herramienta devops)</v>
      </c>
      <c r="P137">
        <f>VLOOKUP($A137,'Plan de acci�n consolidado 2025'!$A$3:$V$504,P$1,0)</f>
        <v>0</v>
      </c>
      <c r="Q137">
        <f>VLOOKUP($A137,'Plan de acci�n consolidado 2025'!$A$3:$V$504,Q$1,0)</f>
        <v>1</v>
      </c>
      <c r="R137" t="str">
        <f>VLOOKUP($A137,'Plan de acci�n consolidado 2025'!$A$3:$V$504,R$1,0)</f>
        <v>Númerica</v>
      </c>
      <c r="S137" t="str">
        <f>VLOOKUP($A137,'Plan de acci�n consolidado 2025'!$A$3:$V$504,S$1,0)</f>
        <v># de soportes presentados / 1 soportes a presentar</v>
      </c>
      <c r="T137" s="176" t="str">
        <f>VLOOKUP($A137,'Plan de acci�n consolidado 2025'!$A$3:$V$504,T$1,0)</f>
        <v>2025-07-01</v>
      </c>
      <c r="U137" s="176" t="str">
        <f>VLOOKUP($A137,'Plan de acci�n consolidado 2025'!$A$3:$V$504,U$1,0)</f>
        <v>2025-07-31</v>
      </c>
      <c r="V137" t="str">
        <f>VLOOKUP($A137,'Plan de acci�n consolidado 2025'!$A$3:$V$504,V$1,0)</f>
        <v>20-OFICINA DE TECNOLOGÍA E INFORMÁTICA</v>
      </c>
      <c r="W137"/>
      <c r="X137"/>
    </row>
    <row r="138" spans="1:24" hidden="1" x14ac:dyDescent="0.25">
      <c r="A138" s="30" t="s">
        <v>925</v>
      </c>
      <c r="B138" t="str">
        <f>VLOOKUP($A138,'Plan de acci�n consolidado 2025'!$A$3:$V$504,B$1,0)</f>
        <v>7200-DIRECCION DE HABEAS DATA</v>
      </c>
      <c r="C138">
        <f>VLOOKUP($A138,'Plan de acci�n consolidado 2025'!$A$3:$V$504,C$1,0)</f>
        <v>0</v>
      </c>
      <c r="D138" t="str">
        <f>VLOOKUP($A138,'Plan de acci�n consolidado 2025'!$A$3:$V$504,D$1,0)</f>
        <v>Actividad sin participación</v>
      </c>
      <c r="E138" t="str">
        <f>VLOOKUP($A138,'Plan de acci�n consolidado 2025'!$A$3:$V$504,E$1,0)</f>
        <v>7200.1.4</v>
      </c>
      <c r="F138" t="str">
        <f>VLOOKUP($A138,'Plan de acci�n consolidado 2025'!$A$3:$V$504,F$1,0)</f>
        <v>N/A</v>
      </c>
      <c r="G138" t="str">
        <f>VLOOKUP($A138,'Plan de acci�n consolidado 2025'!$A$3:$V$504,G$1,0)</f>
        <v>N/A</v>
      </c>
      <c r="H138" t="str">
        <f>VLOOKUP($A138,'Plan de acci�n consolidado 2025'!$A$3:$V$504,H$1,0)</f>
        <v>N/A</v>
      </c>
      <c r="I138" t="str">
        <f>VLOOKUP($A138,'Plan de acci�n consolidado 2025'!$A$3:$V$504,I$1,0)</f>
        <v>N/A</v>
      </c>
      <c r="J138" t="str">
        <f>VLOOKUP($A138,'Plan de acci�n consolidado 2025'!$A$3:$V$504,J$1,0)</f>
        <v>N/A</v>
      </c>
      <c r="K138" t="str">
        <f>VLOOKUP($A138,'Plan de acci�n consolidado 2025'!$A$3:$V$504,K$1,0)</f>
        <v>N/A</v>
      </c>
      <c r="L138" t="str">
        <f>VLOOKUP($A138,'Plan de acci�n consolidado 2025'!$A$3:$V$504,L$1,0)</f>
        <v>N/A</v>
      </c>
      <c r="M138" t="str">
        <f>VLOOKUP($A138,'Plan de acci�n consolidado 2025'!$A$3:$V$504,M$1,0)</f>
        <v>N/A</v>
      </c>
      <c r="N138" t="str">
        <f>VLOOKUP($A138,'Plan de acci�n consolidado 2025'!$A$3:$V$504,N$1,0)</f>
        <v>N/A</v>
      </c>
      <c r="O138" t="str">
        <f>VLOOKUP($A138,'Plan de acci�n consolidado 2025'!$A$3:$V$504,O$1,0)</f>
        <v>Desarrollo de la solución (1. Captura de pantalla del Código fuente registrado en devops / 2. Captura de pantalla  de casos de prueba ejecutados por desarrollo. 3. Informe de desarrollo )</v>
      </c>
      <c r="P138">
        <f>VLOOKUP($A138,'Plan de acci�n consolidado 2025'!$A$3:$V$504,P$1,0)</f>
        <v>0</v>
      </c>
      <c r="Q138">
        <f>VLOOKUP($A138,'Plan de acci�n consolidado 2025'!$A$3:$V$504,Q$1,0)</f>
        <v>1</v>
      </c>
      <c r="R138" t="str">
        <f>VLOOKUP($A138,'Plan de acci�n consolidado 2025'!$A$3:$V$504,R$1,0)</f>
        <v>Númerica</v>
      </c>
      <c r="S138" t="str">
        <f>VLOOKUP($A138,'Plan de acci�n consolidado 2025'!$A$3:$V$504,S$1,0)</f>
        <v># de soportes presentados / 1 soportes a presentar</v>
      </c>
      <c r="T138" s="176" t="str">
        <f>VLOOKUP($A138,'Plan de acci�n consolidado 2025'!$A$3:$V$504,T$1,0)</f>
        <v>2025-08-01</v>
      </c>
      <c r="U138" s="176" t="str">
        <f>VLOOKUP($A138,'Plan de acci�n consolidado 2025'!$A$3:$V$504,U$1,0)</f>
        <v>2025-10-30</v>
      </c>
      <c r="V138" t="str">
        <f>VLOOKUP($A138,'Plan de acci�n consolidado 2025'!$A$3:$V$504,V$1,0)</f>
        <v>20-OFICINA DE TECNOLOGÍA E INFORMÁTICA</v>
      </c>
      <c r="W138"/>
      <c r="X138"/>
    </row>
    <row r="139" spans="1:24" hidden="1" x14ac:dyDescent="0.25">
      <c r="A139" s="30" t="s">
        <v>926</v>
      </c>
      <c r="B139" t="str">
        <f>VLOOKUP($A139,'Plan de acci�n consolidado 2025'!$A$3:$V$504,B$1,0)</f>
        <v>7200-DIRECCION DE HABEAS DATA</v>
      </c>
      <c r="C139">
        <f>VLOOKUP($A139,'Plan de acci�n consolidado 2025'!$A$3:$V$504,C$1,0)</f>
        <v>0</v>
      </c>
      <c r="D139" t="str">
        <f>VLOOKUP($A139,'Plan de acci�n consolidado 2025'!$A$3:$V$504,D$1,0)</f>
        <v>Producto</v>
      </c>
      <c r="E139" t="str">
        <f>VLOOKUP($A139,'Plan de acci�n consolidado 2025'!$A$3:$V$504,E$1,0)</f>
        <v>7200.2</v>
      </c>
      <c r="F139" t="str">
        <f>VLOOKUP($A139,'Plan de acci�n consolidado 2025'!$A$3:$V$504,F$1,0)</f>
        <v>Operativo</v>
      </c>
      <c r="G139" t="str">
        <f>VLOOKUP($A139,'Plan de acci�n consolidado 2025'!$A$3:$V$504,G$1,0)</f>
        <v xml:space="preserve">Fortalecer la gestión de la información, el conocimiento y la innovación para optimizar la capacidad institucional 
</v>
      </c>
      <c r="H139" t="str">
        <f>VLOOKUP($A139,'Plan de acci�n consolidado 2025'!$A$3:$V$504,H$1,0)</f>
        <v xml:space="preserve">Cumplimiento de productos del PAI asociados a Fortalecer la gestión de la información, el conocimiento y la innovación para optimizar la capacidad institucional 
</v>
      </c>
      <c r="I139" t="str">
        <f>VLOOKUP($A139,'Plan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9" t="str">
        <f>VLOOKUP($A139,'Plan de acci�n consolidado 2025'!$A$3:$V$504,J$1,0)</f>
        <v xml:space="preserve">PND - 5-31-5-b- Convergencia regional - Entidades públicas territoriales y nacionales fortalecidas </v>
      </c>
      <c r="K139" t="str">
        <f>VLOOKUP($A139,'Plan de acci�n consolidado 2025'!$A$3:$V$504,K$1,0)</f>
        <v>No</v>
      </c>
      <c r="L139" t="str">
        <f>VLOOKUP($A139,'Plan de acci�n consolidado 2025'!$A$3:$V$504,L$1,0)</f>
        <v>C-3503-0200-0012-20104c</v>
      </c>
      <c r="M139" t="str">
        <f>VLOOKUP($A139,'Plan de acci�n consolidado 2025'!$A$3:$V$504,M$1,0)</f>
        <v>Política Servicio al Ciudadano_DIMENSIÓN Gestión con Valores para Resultados</v>
      </c>
      <c r="N139" t="str">
        <f>VLOOKUP($A139,'Plan de acci�n consolidado 2025'!$A$3:$V$504,N$1,0)</f>
        <v>N/A</v>
      </c>
      <c r="O139" t="str">
        <f>VLOOKUP($A139,'Plan de acci�n consolidado 2025'!$A$3:$V$504,O$1,0)</f>
        <v>Monitoreos de verificación y cumplimiento respecto a las decisiones impartidas por la Dirección de Habeas Data relacionados con las malas prácticas y reincidencias al Régimen de Protección de Datos Personales por parte de los sujetos obligados, realizados. (informe)</v>
      </c>
      <c r="P139">
        <f>VLOOKUP($A139,'Plan de acci�n consolidado 2025'!$A$3:$V$504,P$1,0)</f>
        <v>50</v>
      </c>
      <c r="Q139">
        <f>VLOOKUP($A139,'Plan de acci�n consolidado 2025'!$A$3:$V$504,Q$1,0)</f>
        <v>2</v>
      </c>
      <c r="R139" t="str">
        <f>VLOOKUP($A139,'Plan de acci�n consolidado 2025'!$A$3:$V$504,R$1,0)</f>
        <v>Númerica</v>
      </c>
      <c r="S139" t="str">
        <f>VLOOKUP($A139,'Plan de acci�n consolidado 2025'!$A$3:$V$504,S$1,0)</f>
        <v># de Monitoreos realizados / 2 Monitoreos programados</v>
      </c>
      <c r="T139" s="176" t="str">
        <f>VLOOKUP($A139,'Plan de acci�n consolidado 2025'!$A$3:$V$504,T$1,0)</f>
        <v>2025-02-03</v>
      </c>
      <c r="U139" s="176" t="str">
        <f>VLOOKUP($A139,'Plan de acci�n consolidado 2025'!$A$3:$V$504,U$1,0)</f>
        <v>2025-11-28</v>
      </c>
      <c r="V139" t="str">
        <f>VLOOKUP($A139,'Plan de acci�n consolidado 2025'!$A$3:$V$504,V$1,0)</f>
        <v>7200-DIRECCION DE HABEAS DATA</v>
      </c>
      <c r="W139"/>
      <c r="X139"/>
    </row>
    <row r="140" spans="1:24" hidden="1" x14ac:dyDescent="0.25">
      <c r="A140" s="30" t="s">
        <v>928</v>
      </c>
      <c r="B140" t="str">
        <f>VLOOKUP($A140,'Plan de acci�n consolidado 2025'!$A$3:$V$504,B$1,0)</f>
        <v>7200-DIRECCION DE HABEAS DATA</v>
      </c>
      <c r="C140">
        <f>VLOOKUP($A140,'Plan de acci�n consolidado 2025'!$A$3:$V$504,C$1,0)</f>
        <v>0</v>
      </c>
      <c r="D140" t="str">
        <f>VLOOKUP($A140,'Plan de acci�n consolidado 2025'!$A$3:$V$504,D$1,0)</f>
        <v>Actividad propia</v>
      </c>
      <c r="E140" t="str">
        <f>VLOOKUP($A140,'Plan de acci�n consolidado 2025'!$A$3:$V$504,E$1,0)</f>
        <v>7200.2.1</v>
      </c>
      <c r="F140" t="str">
        <f>VLOOKUP($A140,'Plan de acci�n consolidado 2025'!$A$3:$V$504,F$1,0)</f>
        <v>N/A</v>
      </c>
      <c r="G140" t="str">
        <f>VLOOKUP($A140,'Plan de acci�n consolidado 2025'!$A$3:$V$504,G$1,0)</f>
        <v>N/A</v>
      </c>
      <c r="H140" t="str">
        <f>VLOOKUP($A140,'Plan de acci�n consolidado 2025'!$A$3:$V$504,H$1,0)</f>
        <v>N/A</v>
      </c>
      <c r="I140" t="str">
        <f>VLOOKUP($A140,'Plan de acci�n consolidado 2025'!$A$3:$V$504,I$1,0)</f>
        <v>N/A</v>
      </c>
      <c r="J140" t="str">
        <f>VLOOKUP($A140,'Plan de acci�n consolidado 2025'!$A$3:$V$504,J$1,0)</f>
        <v>N/A</v>
      </c>
      <c r="K140" t="str">
        <f>VLOOKUP($A140,'Plan de acci�n consolidado 2025'!$A$3:$V$504,K$1,0)</f>
        <v>N/A</v>
      </c>
      <c r="L140" t="str">
        <f>VLOOKUP($A140,'Plan de acci�n consolidado 2025'!$A$3:$V$504,L$1,0)</f>
        <v>N/A</v>
      </c>
      <c r="M140" t="str">
        <f>VLOOKUP($A140,'Plan de acci�n consolidado 2025'!$A$3:$V$504,M$1,0)</f>
        <v>N/A</v>
      </c>
      <c r="N140" t="str">
        <f>VLOOKUP($A140,'Plan de acci�n consolidado 2025'!$A$3:$V$504,N$1,0)</f>
        <v>N/A</v>
      </c>
      <c r="O140" t="str">
        <f>VLOOKUP($A140,'Plan de acci�n consolidado 2025'!$A$3:$V$504,O$1,0)</f>
        <v>Realizar mesas de trabajo entre la Dirección de Habeas Data y la Dirección de Investigaciones para determinar el enfoque de cada monitoreo (Listado asistencia /único entregable)</v>
      </c>
      <c r="P140">
        <f>VLOOKUP($A140,'Plan de acci�n consolidado 2025'!$A$3:$V$504,P$1,0)</f>
        <v>20</v>
      </c>
      <c r="Q140">
        <f>VLOOKUP($A140,'Plan de acci�n consolidado 2025'!$A$3:$V$504,Q$1,0)</f>
        <v>2</v>
      </c>
      <c r="R140" t="str">
        <f>VLOOKUP($A140,'Plan de acci�n consolidado 2025'!$A$3:$V$504,R$1,0)</f>
        <v>Númerica</v>
      </c>
      <c r="S140" t="str">
        <f>VLOOKUP($A140,'Plan de acci�n consolidado 2025'!$A$3:$V$504,S$1,0)</f>
        <v># de Mesas de trabajo realizadas / 2 Mesas de trabajo a realizar</v>
      </c>
      <c r="T140" s="176" t="str">
        <f>VLOOKUP($A140,'Plan de acci�n consolidado 2025'!$A$3:$V$504,T$1,0)</f>
        <v>2025-02-03</v>
      </c>
      <c r="U140" s="176" t="str">
        <f>VLOOKUP($A140,'Plan de acci�n consolidado 2025'!$A$3:$V$504,U$1,0)</f>
        <v>2025-07-04</v>
      </c>
      <c r="V140" t="str">
        <f>VLOOKUP($A140,'Plan de acci�n consolidado 2025'!$A$3:$V$504,V$1,0)</f>
        <v>7200-DIRECCION DE HABEAS DATA</v>
      </c>
      <c r="W140"/>
      <c r="X140"/>
    </row>
    <row r="141" spans="1:24" hidden="1" x14ac:dyDescent="0.25">
      <c r="A141" s="30" t="s">
        <v>930</v>
      </c>
      <c r="B141" t="str">
        <f>VLOOKUP($A141,'Plan de acci�n consolidado 2025'!$A$3:$V$504,B$1,0)</f>
        <v>7200-DIRECCION DE HABEAS DATA</v>
      </c>
      <c r="C141">
        <f>VLOOKUP($A141,'Plan de acci�n consolidado 2025'!$A$3:$V$504,C$1,0)</f>
        <v>0</v>
      </c>
      <c r="D141" t="str">
        <f>VLOOKUP($A141,'Plan de acci�n consolidado 2025'!$A$3:$V$504,D$1,0)</f>
        <v>Actividad propia</v>
      </c>
      <c r="E141" t="str">
        <f>VLOOKUP($A141,'Plan de acci�n consolidado 2025'!$A$3:$V$504,E$1,0)</f>
        <v>7200.2.2</v>
      </c>
      <c r="F141" t="str">
        <f>VLOOKUP($A141,'Plan de acci�n consolidado 2025'!$A$3:$V$504,F$1,0)</f>
        <v>N/A</v>
      </c>
      <c r="G141" t="str">
        <f>VLOOKUP($A141,'Plan de acci�n consolidado 2025'!$A$3:$V$504,G$1,0)</f>
        <v>N/A</v>
      </c>
      <c r="H141" t="str">
        <f>VLOOKUP($A141,'Plan de acci�n consolidado 2025'!$A$3:$V$504,H$1,0)</f>
        <v>N/A</v>
      </c>
      <c r="I141" t="str">
        <f>VLOOKUP($A141,'Plan de acci�n consolidado 2025'!$A$3:$V$504,I$1,0)</f>
        <v>N/A</v>
      </c>
      <c r="J141" t="str">
        <f>VLOOKUP($A141,'Plan de acci�n consolidado 2025'!$A$3:$V$504,J$1,0)</f>
        <v>N/A</v>
      </c>
      <c r="K141" t="str">
        <f>VLOOKUP($A141,'Plan de acci�n consolidado 2025'!$A$3:$V$504,K$1,0)</f>
        <v>N/A</v>
      </c>
      <c r="L141" t="str">
        <f>VLOOKUP($A141,'Plan de acci�n consolidado 2025'!$A$3:$V$504,L$1,0)</f>
        <v>N/A</v>
      </c>
      <c r="M141" t="str">
        <f>VLOOKUP($A141,'Plan de acci�n consolidado 2025'!$A$3:$V$504,M$1,0)</f>
        <v>N/A</v>
      </c>
      <c r="N141" t="str">
        <f>VLOOKUP($A141,'Plan de acci�n consolidado 2025'!$A$3:$V$504,N$1,0)</f>
        <v>N/A</v>
      </c>
      <c r="O141" t="str">
        <f>VLOOKUP($A141,'Plan de acci�n consolidado 2025'!$A$3:$V$504,O$1,0)</f>
        <v>Realizar informe respecto de las órdenes impartidas, de la ley 1266 de 2008. (Documento respecto de la ley 1266 de 2008/único entregable)</v>
      </c>
      <c r="P141">
        <f>VLOOKUP($A141,'Plan de acci�n consolidado 2025'!$A$3:$V$504,P$1,0)</f>
        <v>40</v>
      </c>
      <c r="Q141">
        <f>VLOOKUP($A141,'Plan de acci�n consolidado 2025'!$A$3:$V$504,Q$1,0)</f>
        <v>1</v>
      </c>
      <c r="R141" t="str">
        <f>VLOOKUP($A141,'Plan de acci�n consolidado 2025'!$A$3:$V$504,R$1,0)</f>
        <v>Númerica</v>
      </c>
      <c r="S141" t="str">
        <f>VLOOKUP($A141,'Plan de acci�n consolidado 2025'!$A$3:$V$504,S$1,0)</f>
        <v># de Monitoreos realizados / 1 Monitoreos programados</v>
      </c>
      <c r="T141" s="176" t="str">
        <f>VLOOKUP($A141,'Plan de acci�n consolidado 2025'!$A$3:$V$504,T$1,0)</f>
        <v>2025-03-04</v>
      </c>
      <c r="U141" s="176" t="str">
        <f>VLOOKUP($A141,'Plan de acci�n consolidado 2025'!$A$3:$V$504,U$1,0)</f>
        <v>2025-06-27</v>
      </c>
      <c r="V141" t="str">
        <f>VLOOKUP($A141,'Plan de acci�n consolidado 2025'!$A$3:$V$504,V$1,0)</f>
        <v>7200-DIRECCION DE HABEAS DATA</v>
      </c>
      <c r="W141"/>
      <c r="X141"/>
    </row>
    <row r="142" spans="1:24" hidden="1" x14ac:dyDescent="0.25">
      <c r="A142" s="30" t="s">
        <v>932</v>
      </c>
      <c r="B142" t="str">
        <f>VLOOKUP($A142,'Plan de acci�n consolidado 2025'!$A$3:$V$504,B$1,0)</f>
        <v>7200-DIRECCION DE HABEAS DATA</v>
      </c>
      <c r="C142">
        <f>VLOOKUP($A142,'Plan de acci�n consolidado 2025'!$A$3:$V$504,C$1,0)</f>
        <v>0</v>
      </c>
      <c r="D142" t="str">
        <f>VLOOKUP($A142,'Plan de acci�n consolidado 2025'!$A$3:$V$504,D$1,0)</f>
        <v>Actividad propia</v>
      </c>
      <c r="E142" t="str">
        <f>VLOOKUP($A142,'Plan de acci�n consolidado 2025'!$A$3:$V$504,E$1,0)</f>
        <v>7200.2.3</v>
      </c>
      <c r="F142" t="str">
        <f>VLOOKUP($A142,'Plan de acci�n consolidado 2025'!$A$3:$V$504,F$1,0)</f>
        <v>N/A</v>
      </c>
      <c r="G142" t="str">
        <f>VLOOKUP($A142,'Plan de acci�n consolidado 2025'!$A$3:$V$504,G$1,0)</f>
        <v>N/A</v>
      </c>
      <c r="H142" t="str">
        <f>VLOOKUP($A142,'Plan de acci�n consolidado 2025'!$A$3:$V$504,H$1,0)</f>
        <v>N/A</v>
      </c>
      <c r="I142" t="str">
        <f>VLOOKUP($A142,'Plan de acci�n consolidado 2025'!$A$3:$V$504,I$1,0)</f>
        <v>N/A</v>
      </c>
      <c r="J142" t="str">
        <f>VLOOKUP($A142,'Plan de acci�n consolidado 2025'!$A$3:$V$504,J$1,0)</f>
        <v>N/A</v>
      </c>
      <c r="K142" t="str">
        <f>VLOOKUP($A142,'Plan de acci�n consolidado 2025'!$A$3:$V$504,K$1,0)</f>
        <v>N/A</v>
      </c>
      <c r="L142" t="str">
        <f>VLOOKUP($A142,'Plan de acci�n consolidado 2025'!$A$3:$V$504,L$1,0)</f>
        <v>N/A</v>
      </c>
      <c r="M142" t="str">
        <f>VLOOKUP($A142,'Plan de acci�n consolidado 2025'!$A$3:$V$504,M$1,0)</f>
        <v>N/A</v>
      </c>
      <c r="N142" t="str">
        <f>VLOOKUP($A142,'Plan de acci�n consolidado 2025'!$A$3:$V$504,N$1,0)</f>
        <v>N/A</v>
      </c>
      <c r="O142" t="str">
        <f>VLOOKUP($A142,'Plan de acci�n consolidado 2025'!$A$3:$V$504,O$1,0)</f>
        <v>Realizar informe respecto de las órdenes impartidas, de la ley 1581 de 2012  (Documento respecto de la ley 1581 de 2012/único entregable)</v>
      </c>
      <c r="P142">
        <f>VLOOKUP($A142,'Plan de acci�n consolidado 2025'!$A$3:$V$504,P$1,0)</f>
        <v>40</v>
      </c>
      <c r="Q142">
        <f>VLOOKUP($A142,'Plan de acci�n consolidado 2025'!$A$3:$V$504,Q$1,0)</f>
        <v>1</v>
      </c>
      <c r="R142" t="str">
        <f>VLOOKUP($A142,'Plan de acci�n consolidado 2025'!$A$3:$V$504,R$1,0)</f>
        <v>Númerica</v>
      </c>
      <c r="S142" t="str">
        <f>VLOOKUP($A142,'Plan de acci�n consolidado 2025'!$A$3:$V$504,S$1,0)</f>
        <v># de Monitoreos realizados / 1 Monitoreos programados</v>
      </c>
      <c r="T142" s="176" t="str">
        <f>VLOOKUP($A142,'Plan de acci�n consolidado 2025'!$A$3:$V$504,T$1,0)</f>
        <v>2025-07-01</v>
      </c>
      <c r="U142" s="176" t="str">
        <f>VLOOKUP($A142,'Plan de acci�n consolidado 2025'!$A$3:$V$504,U$1,0)</f>
        <v>2025-11-28</v>
      </c>
      <c r="V142" t="str">
        <f>VLOOKUP($A142,'Plan de acci�n consolidado 2025'!$A$3:$V$504,V$1,0)</f>
        <v>7200-DIRECCION DE HABEAS DATA</v>
      </c>
      <c r="W142"/>
      <c r="X142"/>
    </row>
    <row r="143" spans="1:24" hidden="1" x14ac:dyDescent="0.25">
      <c r="A143" s="30" t="s">
        <v>982</v>
      </c>
      <c r="B143" t="str">
        <f>VLOOKUP($A143,'Plan de acci�n consolidado 2025'!$A$3:$V$504,B$1,0)</f>
        <v>3200-DIRECCIÓN DE INVESTIGACIONES DE PROTECCIÓN DE USUARIOS DE SERVICIOS DE COMUNICACIONES</v>
      </c>
      <c r="C143">
        <f>VLOOKUP($A143,'Plan de acci�n consolidado 2025'!$A$3:$V$504,C$1,0)</f>
        <v>0</v>
      </c>
      <c r="D143" t="str">
        <f>VLOOKUP($A143,'Plan de acci�n consolidado 2025'!$A$3:$V$504,D$1,0)</f>
        <v>Producto</v>
      </c>
      <c r="E143" t="str">
        <f>VLOOKUP($A143,'Plan de acci�n consolidado 2025'!$A$3:$V$504,E$1,0)</f>
        <v>3200.1</v>
      </c>
      <c r="F143" t="str">
        <f>VLOOKUP($A143,'Plan de acci�n consolidado 2025'!$A$3:$V$504,F$1,0)</f>
        <v>Innovador</v>
      </c>
      <c r="G143" t="str">
        <f>VLOOKUP($A143,'Plan de acci�n consolidado 2025'!$A$3:$V$504,G$1,0)</f>
        <v xml:space="preserve">Fortalecer la gestión de la información, el conocimiento y la innovación para optimizar la capacidad institucional 
</v>
      </c>
      <c r="H143" t="str">
        <f>VLOOKUP($A143,'Plan de acci�n consolidado 2025'!$A$3:$V$504,H$1,0)</f>
        <v xml:space="preserve">Cumplimiento de productos del PAI asociados a Fortalecer la gestión de la información, el conocimiento y la innovación para optimizar la capacidad institucional 
</v>
      </c>
      <c r="I143" t="str">
        <f>VLOOKUP($A143,'Plan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3" t="str">
        <f>VLOOKUP($A143,'Plan de acci�n consolidado 2025'!$A$3:$V$504,J$1,0)</f>
        <v xml:space="preserve">PND - 5-31-5-b- Convergencia regional - Entidades públicas territoriales y nacionales fortalecidas </v>
      </c>
      <c r="K143" t="str">
        <f>VLOOKUP($A143,'Plan de acci�n consolidado 2025'!$A$3:$V$504,K$1,0)</f>
        <v>No</v>
      </c>
      <c r="L143" t="str">
        <f>VLOOKUP($A143,'Plan de acci�n consolidado 2025'!$A$3:$V$504,L$1,0)</f>
        <v>FUNCIONAMIENTO</v>
      </c>
      <c r="M143" t="str">
        <f>VLOOKUP($A143,'Plan de acci�n consolidado 2025'!$A$3:$V$504,M$1,0)</f>
        <v>Política Servicio al Ciudadano_DIMENSIÓN Gestión con Valores para Resultados</v>
      </c>
      <c r="N143" t="str">
        <f>VLOOKUP($A143,'Plan de acci�n consolidado 2025'!$A$3:$V$504,N$1,0)</f>
        <v>PND_8_Fortalecer lasCapacidades yConocimiento sobreDerechos yDeberesDe las relacionesDeConsumo;
PND_9_Ampliar los instrumentosDePrevención</v>
      </c>
      <c r="O143" t="str">
        <f>VLOOKUP($A143,'Plan de acci�n consolidado 2025'!$A$3:$V$504,O$1,0)</f>
        <v>Capacitaciones externas de acompañamiento a los operadores comunitarios respecto del Régimen diferencial de protección de usuarios, realizadas (Soportes de desarrollo de capacitaciones (Presentación  y/o listas asistencia  y/o fotos)</v>
      </c>
      <c r="P143">
        <f>VLOOKUP($A143,'Plan de acci�n consolidado 2025'!$A$3:$V$504,P$1,0)</f>
        <v>50</v>
      </c>
      <c r="Q143">
        <f>VLOOKUP($A143,'Plan de acci�n consolidado 2025'!$A$3:$V$504,Q$1,0)</f>
        <v>10</v>
      </c>
      <c r="R143" t="str">
        <f>VLOOKUP($A143,'Plan de acci�n consolidado 2025'!$A$3:$V$504,R$1,0)</f>
        <v>Númerica</v>
      </c>
      <c r="S143" t="str">
        <f>VLOOKUP($A143,'Plan de acci�n consolidado 2025'!$A$3:$V$504,S$1,0)</f>
        <v># de Jornadas realizadas / 10 Jornadas a realizar</v>
      </c>
      <c r="T143" s="176" t="str">
        <f>VLOOKUP($A143,'Plan de acci�n consolidado 2025'!$A$3:$V$504,T$1,0)</f>
        <v>2025-01-15</v>
      </c>
      <c r="U143" s="176" t="str">
        <f>VLOOKUP($A143,'Plan de acci�n consolidado 2025'!$A$3:$V$504,U$1,0)</f>
        <v>2025-12-15</v>
      </c>
      <c r="V143" t="str">
        <f>VLOOKUP($A143,'Plan de acci�n consolidado 2025'!$A$3:$V$504,V$1,0)</f>
        <v>3200-DIRECCIÓN DE INVESTIGACIONES DE PROTECCIÓN DE USUARIOS DE SERVICIOS DE COMUNICACIONES</v>
      </c>
      <c r="W143"/>
      <c r="X143"/>
    </row>
    <row r="144" spans="1:24" hidden="1" x14ac:dyDescent="0.25">
      <c r="A144" s="30" t="s">
        <v>985</v>
      </c>
      <c r="B144" t="str">
        <f>VLOOKUP($A144,'Plan de acci�n consolidado 2025'!$A$3:$V$504,B$1,0)</f>
        <v>3200-DIRECCIÓN DE INVESTIGACIONES DE PROTECCIÓN DE USUARIOS DE SERVICIOS DE COMUNICACIONES</v>
      </c>
      <c r="C144">
        <f>VLOOKUP($A144,'Plan de acci�n consolidado 2025'!$A$3:$V$504,C$1,0)</f>
        <v>0</v>
      </c>
      <c r="D144" t="str">
        <f>VLOOKUP($A144,'Plan de acci�n consolidado 2025'!$A$3:$V$504,D$1,0)</f>
        <v>Actividad propia</v>
      </c>
      <c r="E144" t="str">
        <f>VLOOKUP($A144,'Plan de acci�n consolidado 2025'!$A$3:$V$504,E$1,0)</f>
        <v>3200.1.1</v>
      </c>
      <c r="F144" t="str">
        <f>VLOOKUP($A144,'Plan de acci�n consolidado 2025'!$A$3:$V$504,F$1,0)</f>
        <v>N/A</v>
      </c>
      <c r="G144" t="str">
        <f>VLOOKUP($A144,'Plan de acci�n consolidado 2025'!$A$3:$V$504,G$1,0)</f>
        <v>N/A</v>
      </c>
      <c r="H144" t="str">
        <f>VLOOKUP($A144,'Plan de acci�n consolidado 2025'!$A$3:$V$504,H$1,0)</f>
        <v>N/A</v>
      </c>
      <c r="I144" t="str">
        <f>VLOOKUP($A144,'Plan de acci�n consolidado 2025'!$A$3:$V$504,I$1,0)</f>
        <v>N/A</v>
      </c>
      <c r="J144" t="str">
        <f>VLOOKUP($A144,'Plan de acci�n consolidado 2025'!$A$3:$V$504,J$1,0)</f>
        <v>N/A</v>
      </c>
      <c r="K144" t="str">
        <f>VLOOKUP($A144,'Plan de acci�n consolidado 2025'!$A$3:$V$504,K$1,0)</f>
        <v>N/A</v>
      </c>
      <c r="L144" t="str">
        <f>VLOOKUP($A144,'Plan de acci�n consolidado 2025'!$A$3:$V$504,L$1,0)</f>
        <v>N/A</v>
      </c>
      <c r="M144" t="str">
        <f>VLOOKUP($A144,'Plan de acci�n consolidado 2025'!$A$3:$V$504,M$1,0)</f>
        <v>N/A</v>
      </c>
      <c r="N144" t="str">
        <f>VLOOKUP($A144,'Plan de acci�n consolidado 2025'!$A$3:$V$504,N$1,0)</f>
        <v>N/A</v>
      </c>
      <c r="O144" t="str">
        <f>VLOOKUP($A144,'Plan de acci�n consolidado 2025'!$A$3:$V$504,O$1,0)</f>
        <v>Definir el plan de trabajo de las capacitaciones a realizar (Temas y lugares donde se realizarán las capacitaciones) (Acta de reunión)</v>
      </c>
      <c r="P144">
        <f>VLOOKUP($A144,'Plan de acci�n consolidado 2025'!$A$3:$V$504,P$1,0)</f>
        <v>50</v>
      </c>
      <c r="Q144">
        <f>VLOOKUP($A144,'Plan de acci�n consolidado 2025'!$A$3:$V$504,Q$1,0)</f>
        <v>1</v>
      </c>
      <c r="R144" t="str">
        <f>VLOOKUP($A144,'Plan de acci�n consolidado 2025'!$A$3:$V$504,R$1,0)</f>
        <v>Númerica</v>
      </c>
      <c r="S144" t="str">
        <f>VLOOKUP($A144,'Plan de acci�n consolidado 2025'!$A$3:$V$504,S$1,0)</f>
        <v># de Reunión realizada / 1 Reuniones a realizar</v>
      </c>
      <c r="T144" s="176" t="str">
        <f>VLOOKUP($A144,'Plan de acci�n consolidado 2025'!$A$3:$V$504,T$1,0)</f>
        <v>2025-01-15</v>
      </c>
      <c r="U144" s="176" t="str">
        <f>VLOOKUP($A144,'Plan de acci�n consolidado 2025'!$A$3:$V$504,U$1,0)</f>
        <v>2025-02-14</v>
      </c>
      <c r="V144" t="str">
        <f>VLOOKUP($A144,'Plan de acci�n consolidado 2025'!$A$3:$V$504,V$1,0)</f>
        <v>3200-DIRECCIÓN DE INVESTIGACIONES DE PROTECCIÓN DE USUARIOS DE SERVICIOS DE COMUNICACIONES</v>
      </c>
      <c r="W144"/>
      <c r="X144"/>
    </row>
    <row r="145" spans="1:24" hidden="1" x14ac:dyDescent="0.25">
      <c r="A145" s="30" t="s">
        <v>987</v>
      </c>
      <c r="B145" t="str">
        <f>VLOOKUP($A145,'Plan de acci�n consolidado 2025'!$A$3:$V$504,B$1,0)</f>
        <v>3200-DIRECCIÓN DE INVESTIGACIONES DE PROTECCIÓN DE USUARIOS DE SERVICIOS DE COMUNICACIONES</v>
      </c>
      <c r="C145">
        <f>VLOOKUP($A145,'Plan de acci�n consolidado 2025'!$A$3:$V$504,C$1,0)</f>
        <v>0</v>
      </c>
      <c r="D145" t="str">
        <f>VLOOKUP($A145,'Plan de acci�n consolidado 2025'!$A$3:$V$504,D$1,0)</f>
        <v>Actividad propia</v>
      </c>
      <c r="E145" t="str">
        <f>VLOOKUP($A145,'Plan de acci�n consolidado 2025'!$A$3:$V$504,E$1,0)</f>
        <v>3200.1.2</v>
      </c>
      <c r="F145" t="str">
        <f>VLOOKUP($A145,'Plan de acci�n consolidado 2025'!$A$3:$V$504,F$1,0)</f>
        <v>N/A</v>
      </c>
      <c r="G145" t="str">
        <f>VLOOKUP($A145,'Plan de acci�n consolidado 2025'!$A$3:$V$504,G$1,0)</f>
        <v>N/A</v>
      </c>
      <c r="H145" t="str">
        <f>VLOOKUP($A145,'Plan de acci�n consolidado 2025'!$A$3:$V$504,H$1,0)</f>
        <v>N/A</v>
      </c>
      <c r="I145" t="str">
        <f>VLOOKUP($A145,'Plan de acci�n consolidado 2025'!$A$3:$V$504,I$1,0)</f>
        <v>N/A</v>
      </c>
      <c r="J145" t="str">
        <f>VLOOKUP($A145,'Plan de acci�n consolidado 2025'!$A$3:$V$504,J$1,0)</f>
        <v>N/A</v>
      </c>
      <c r="K145" t="str">
        <f>VLOOKUP($A145,'Plan de acci�n consolidado 2025'!$A$3:$V$504,K$1,0)</f>
        <v>N/A</v>
      </c>
      <c r="L145" t="str">
        <f>VLOOKUP($A145,'Plan de acci�n consolidado 2025'!$A$3:$V$504,L$1,0)</f>
        <v>N/A</v>
      </c>
      <c r="M145" t="str">
        <f>VLOOKUP($A145,'Plan de acci�n consolidado 2025'!$A$3:$V$504,M$1,0)</f>
        <v>N/A</v>
      </c>
      <c r="N145" t="str">
        <f>VLOOKUP($A145,'Plan de acci�n consolidado 2025'!$A$3:$V$504,N$1,0)</f>
        <v>N/A</v>
      </c>
      <c r="O145" t="str">
        <f>VLOOKUP($A145,'Plan de acci�n consolidado 2025'!$A$3:$V$504,O$1,0)</f>
        <v>Realizar las jornadas de capacitación (Soportes de desarrollo de capacitaciones (Presentación  y/o listas asistencia  y/o fotos)</v>
      </c>
      <c r="P145">
        <f>VLOOKUP($A145,'Plan de acci�n consolidado 2025'!$A$3:$V$504,P$1,0)</f>
        <v>50</v>
      </c>
      <c r="Q145">
        <f>VLOOKUP($A145,'Plan de acci�n consolidado 2025'!$A$3:$V$504,Q$1,0)</f>
        <v>10</v>
      </c>
      <c r="R145" t="str">
        <f>VLOOKUP($A145,'Plan de acci�n consolidado 2025'!$A$3:$V$504,R$1,0)</f>
        <v>Númerica</v>
      </c>
      <c r="S145" t="str">
        <f>VLOOKUP($A145,'Plan de acci�n consolidado 2025'!$A$3:$V$504,S$1,0)</f>
        <v># de Jornadas realizadas / 10 Jornadas a realizar</v>
      </c>
      <c r="T145" s="176" t="str">
        <f>VLOOKUP($A145,'Plan de acci�n consolidado 2025'!$A$3:$V$504,T$1,0)</f>
        <v>2025-02-17</v>
      </c>
      <c r="U145" s="176" t="str">
        <f>VLOOKUP($A145,'Plan de acci�n consolidado 2025'!$A$3:$V$504,U$1,0)</f>
        <v>2025-12-15</v>
      </c>
      <c r="V145" t="str">
        <f>VLOOKUP($A145,'Plan de acci�n consolidado 2025'!$A$3:$V$504,V$1,0)</f>
        <v>3200-DIRECCIÓN DE INVESTIGACIONES DE PROTECCIÓN DE USUARIOS DE SERVICIOS DE COMUNICACIONES</v>
      </c>
      <c r="W145"/>
      <c r="X145"/>
    </row>
    <row r="146" spans="1:24" hidden="1" x14ac:dyDescent="0.25">
      <c r="A146" s="30" t="s">
        <v>988</v>
      </c>
      <c r="B146" t="str">
        <f>VLOOKUP($A146,'Plan de acci�n consolidado 2025'!$A$3:$V$504,B$1,0)</f>
        <v>3200-DIRECCIÓN DE INVESTIGACIONES DE PROTECCIÓN DE USUARIOS DE SERVICIOS DE COMUNICACIONES</v>
      </c>
      <c r="C146">
        <f>VLOOKUP($A146,'Plan de acci�n consolidado 2025'!$A$3:$V$504,C$1,0)</f>
        <v>0</v>
      </c>
      <c r="D146" t="str">
        <f>VLOOKUP($A146,'Plan de acci�n consolidado 2025'!$A$3:$V$504,D$1,0)</f>
        <v>Producto</v>
      </c>
      <c r="E146" t="str">
        <f>VLOOKUP($A146,'Plan de acci�n consolidado 2025'!$A$3:$V$504,E$1,0)</f>
        <v>3200.2</v>
      </c>
      <c r="F146" t="str">
        <f>VLOOKUP($A146,'Plan de acci�n consolidado 2025'!$A$3:$V$504,F$1,0)</f>
        <v>Operativo</v>
      </c>
      <c r="G146" t="str">
        <f>VLOOKUP($A146,'Plan de acci�n consolidado 2025'!$A$3:$V$504,G$1,0)</f>
        <v xml:space="preserve">Promover el enfoque preventivo, diferencial y territorial en el que hacer misional de la entidad 
</v>
      </c>
      <c r="H146" t="str">
        <f>VLOOKUP($A146,'Plan de acci�n consolidado 2025'!$A$3:$V$504,H$1,0)</f>
        <v xml:space="preserve">Cumplimiento de productos del PAI asociados a Promover el enfoque preventivo, diferencial y territorial en el que hacer misional de la entidad 
</v>
      </c>
      <c r="I146" t="str">
        <f>VLOOKUP($A146,'Plan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46" t="str">
        <f>VLOOKUP($A146,'Plan de acci�n consolidado 2025'!$A$3:$V$504,J$1,0)</f>
        <v xml:space="preserve">PND - 5-31-5-b- Convergencia regional - Entidades públicas territoriales y nacionales fortalecidas </v>
      </c>
      <c r="K146" t="str">
        <f>VLOOKUP($A146,'Plan de acci�n consolidado 2025'!$A$3:$V$504,K$1,0)</f>
        <v>No</v>
      </c>
      <c r="L146" t="str">
        <f>VLOOKUP($A146,'Plan de acci�n consolidado 2025'!$A$3:$V$504,L$1,0)</f>
        <v>FUNCIONAMIENTO</v>
      </c>
      <c r="M146" t="str">
        <f>VLOOKUP($A146,'Plan de acci�n consolidado 2025'!$A$3:$V$504,M$1,0)</f>
        <v>Política Servicio al Ciudadano_DIMENSIÓN Gestión con Valores para Resultados</v>
      </c>
      <c r="N146" t="str">
        <f>VLOOKUP($A146,'Plan de acci�n consolidado 2025'!$A$3:$V$504,N$1,0)</f>
        <v>N/A</v>
      </c>
      <c r="O146" t="str">
        <f>VLOOKUP($A146,'Plan de acci�n consolidado 2025'!$A$3:$V$504,O$1,0)</f>
        <v>Recursos de reposición decididos en 6 meses o menos ( Listado definitivo realizado).</v>
      </c>
      <c r="P146">
        <f>VLOOKUP($A146,'Plan de acci�n consolidado 2025'!$A$3:$V$504,P$1,0)</f>
        <v>50</v>
      </c>
      <c r="Q146">
        <f>VLOOKUP($A146,'Plan de acci�n consolidado 2025'!$A$3:$V$504,Q$1,0)</f>
        <v>80</v>
      </c>
      <c r="R146" t="str">
        <f>VLOOKUP($A146,'Plan de acci�n consolidado 2025'!$A$3:$V$504,R$1,0)</f>
        <v>Porcentual</v>
      </c>
      <c r="S146" t="str">
        <f>VLOOKUP($A146,'Plan de acci�n consolidado 2025'!$A$3:$V$504,S$1,0)</f>
        <v>% de Listado Total recursos periodo / 80% de Listado recursos tramitados en menos de 6 meses</v>
      </c>
      <c r="T146" s="176" t="str">
        <f>VLOOKUP($A146,'Plan de acci�n consolidado 2025'!$A$3:$V$504,T$1,0)</f>
        <v>2025-01-02</v>
      </c>
      <c r="U146" s="176" t="str">
        <f>VLOOKUP($A146,'Plan de acci�n consolidado 2025'!$A$3:$V$504,U$1,0)</f>
        <v>2025-12-30</v>
      </c>
      <c r="V146" t="str">
        <f>VLOOKUP($A146,'Plan de acci�n consolidado 2025'!$A$3:$V$504,V$1,0)</f>
        <v>3200-DIRECCIÓN DE INVESTIGACIONES DE PROTECCIÓN DE USUARIOS DE SERVICIOS DE COMUNICACIONES</v>
      </c>
      <c r="W146"/>
      <c r="X146"/>
    </row>
    <row r="147" spans="1:24" hidden="1" x14ac:dyDescent="0.25">
      <c r="A147" s="30" t="s">
        <v>990</v>
      </c>
      <c r="B147" t="str">
        <f>VLOOKUP($A147,'Plan de acci�n consolidado 2025'!$A$3:$V$504,B$1,0)</f>
        <v>3200-DIRECCIÓN DE INVESTIGACIONES DE PROTECCIÓN DE USUARIOS DE SERVICIOS DE COMUNICACIONES</v>
      </c>
      <c r="C147">
        <f>VLOOKUP($A147,'Plan de acci�n consolidado 2025'!$A$3:$V$504,C$1,0)</f>
        <v>0</v>
      </c>
      <c r="D147" t="str">
        <f>VLOOKUP($A147,'Plan de acci�n consolidado 2025'!$A$3:$V$504,D$1,0)</f>
        <v>Actividad propia</v>
      </c>
      <c r="E147" t="str">
        <f>VLOOKUP($A147,'Plan de acci�n consolidado 2025'!$A$3:$V$504,E$1,0)</f>
        <v>3200.2.1</v>
      </c>
      <c r="F147" t="str">
        <f>VLOOKUP($A147,'Plan de acci�n consolidado 2025'!$A$3:$V$504,F$1,0)</f>
        <v>N/A</v>
      </c>
      <c r="G147" t="str">
        <f>VLOOKUP($A147,'Plan de acci�n consolidado 2025'!$A$3:$V$504,G$1,0)</f>
        <v>N/A</v>
      </c>
      <c r="H147" t="str">
        <f>VLOOKUP($A147,'Plan de acci�n consolidado 2025'!$A$3:$V$504,H$1,0)</f>
        <v>N/A</v>
      </c>
      <c r="I147" t="str">
        <f>VLOOKUP($A147,'Plan de acci�n consolidado 2025'!$A$3:$V$504,I$1,0)</f>
        <v>N/A</v>
      </c>
      <c r="J147" t="str">
        <f>VLOOKUP($A147,'Plan de acci�n consolidado 2025'!$A$3:$V$504,J$1,0)</f>
        <v>N/A</v>
      </c>
      <c r="K147" t="str">
        <f>VLOOKUP($A147,'Plan de acci�n consolidado 2025'!$A$3:$V$504,K$1,0)</f>
        <v>N/A</v>
      </c>
      <c r="L147" t="str">
        <f>VLOOKUP($A147,'Plan de acci�n consolidado 2025'!$A$3:$V$504,L$1,0)</f>
        <v>N/A</v>
      </c>
      <c r="M147" t="str">
        <f>VLOOKUP($A147,'Plan de acci�n consolidado 2025'!$A$3:$V$504,M$1,0)</f>
        <v>N/A</v>
      </c>
      <c r="N147" t="str">
        <f>VLOOKUP($A147,'Plan de acci�n consolidado 2025'!$A$3:$V$504,N$1,0)</f>
        <v>N/A</v>
      </c>
      <c r="O147" t="str">
        <f>VLOOKUP($A147,'Plan de acci�n consolidado 2025'!$A$3:$V$504,O$1,0)</f>
        <v>Realizar un inventario que identifique los recursos de reposición radicados entre el 15 de agosto de 2024 y el 15 de enero de 2025, incluyendo la información necesaria para verificar su cumplimiento (Listado con celdas definidas)</v>
      </c>
      <c r="P147">
        <f>VLOOKUP($A147,'Plan de acci�n consolidado 2025'!$A$3:$V$504,P$1,0)</f>
        <v>25</v>
      </c>
      <c r="Q147">
        <f>VLOOKUP($A147,'Plan de acci�n consolidado 2025'!$A$3:$V$504,Q$1,0)</f>
        <v>1</v>
      </c>
      <c r="R147" t="str">
        <f>VLOOKUP($A147,'Plan de acci�n consolidado 2025'!$A$3:$V$504,R$1,0)</f>
        <v>Númerica</v>
      </c>
      <c r="S147" t="str">
        <f>VLOOKUP($A147,'Plan de acci�n consolidado 2025'!$A$3:$V$504,S$1,0)</f>
        <v># de Listado realizado / 1 Listado a realizar</v>
      </c>
      <c r="T147" s="176" t="str">
        <f>VLOOKUP($A147,'Plan de acci�n consolidado 2025'!$A$3:$V$504,T$1,0)</f>
        <v>2025-01-02</v>
      </c>
      <c r="U147" s="176" t="str">
        <f>VLOOKUP($A147,'Plan de acci�n consolidado 2025'!$A$3:$V$504,U$1,0)</f>
        <v>2025-03-14</v>
      </c>
      <c r="V147" t="str">
        <f>VLOOKUP($A147,'Plan de acci�n consolidado 2025'!$A$3:$V$504,V$1,0)</f>
        <v>3200-DIRECCIÓN DE INVESTIGACIONES DE PROTECCIÓN DE USUARIOS DE SERVICIOS DE COMUNICACIONES</v>
      </c>
      <c r="W147"/>
      <c r="X147"/>
    </row>
    <row r="148" spans="1:24" hidden="1" x14ac:dyDescent="0.25">
      <c r="A148" s="30" t="s">
        <v>992</v>
      </c>
      <c r="B148" t="str">
        <f>VLOOKUP($A148,'Plan de acci�n consolidado 2025'!$A$3:$V$504,B$1,0)</f>
        <v>3200-DIRECCIÓN DE INVESTIGACIONES DE PROTECCIÓN DE USUARIOS DE SERVICIOS DE COMUNICACIONES</v>
      </c>
      <c r="C148">
        <f>VLOOKUP($A148,'Plan de acci�n consolidado 2025'!$A$3:$V$504,C$1,0)</f>
        <v>0</v>
      </c>
      <c r="D148" t="str">
        <f>VLOOKUP($A148,'Plan de acci�n consolidado 2025'!$A$3:$V$504,D$1,0)</f>
        <v>Actividad propia</v>
      </c>
      <c r="E148" t="str">
        <f>VLOOKUP($A148,'Plan de acci�n consolidado 2025'!$A$3:$V$504,E$1,0)</f>
        <v>3200.2.2</v>
      </c>
      <c r="F148" t="str">
        <f>VLOOKUP($A148,'Plan de acci�n consolidado 2025'!$A$3:$V$504,F$1,0)</f>
        <v>N/A</v>
      </c>
      <c r="G148" t="str">
        <f>VLOOKUP($A148,'Plan de acci�n consolidado 2025'!$A$3:$V$504,G$1,0)</f>
        <v>N/A</v>
      </c>
      <c r="H148" t="str">
        <f>VLOOKUP($A148,'Plan de acci�n consolidado 2025'!$A$3:$V$504,H$1,0)</f>
        <v>N/A</v>
      </c>
      <c r="I148" t="str">
        <f>VLOOKUP($A148,'Plan de acci�n consolidado 2025'!$A$3:$V$504,I$1,0)</f>
        <v>N/A</v>
      </c>
      <c r="J148" t="str">
        <f>VLOOKUP($A148,'Plan de acci�n consolidado 2025'!$A$3:$V$504,J$1,0)</f>
        <v>N/A</v>
      </c>
      <c r="K148" t="str">
        <f>VLOOKUP($A148,'Plan de acci�n consolidado 2025'!$A$3:$V$504,K$1,0)</f>
        <v>N/A</v>
      </c>
      <c r="L148" t="str">
        <f>VLOOKUP($A148,'Plan de acci�n consolidado 2025'!$A$3:$V$504,L$1,0)</f>
        <v>N/A</v>
      </c>
      <c r="M148" t="str">
        <f>VLOOKUP($A148,'Plan de acci�n consolidado 2025'!$A$3:$V$504,M$1,0)</f>
        <v>N/A</v>
      </c>
      <c r="N148" t="str">
        <f>VLOOKUP($A148,'Plan de acci�n consolidado 2025'!$A$3:$V$504,N$1,0)</f>
        <v>N/A</v>
      </c>
      <c r="O148" t="str">
        <f>VLOOKUP($A148,'Plan de acci�n consolidado 2025'!$A$3:$V$504,O$1,0)</f>
        <v>Actualizar periodicamente el listado, incorporando los recursos de reposición ingresados desde el 15 de enero hasta el 30 de junio de 2025.  (Listado)</v>
      </c>
      <c r="P148">
        <f>VLOOKUP($A148,'Plan de acci�n consolidado 2025'!$A$3:$V$504,P$1,0)</f>
        <v>25</v>
      </c>
      <c r="Q148">
        <f>VLOOKUP($A148,'Plan de acci�n consolidado 2025'!$A$3:$V$504,Q$1,0)</f>
        <v>1</v>
      </c>
      <c r="R148" t="str">
        <f>VLOOKUP($A148,'Plan de acci�n consolidado 2025'!$A$3:$V$504,R$1,0)</f>
        <v>Númerica</v>
      </c>
      <c r="S148" t="str">
        <f>VLOOKUP($A148,'Plan de acci�n consolidado 2025'!$A$3:$V$504,S$1,0)</f>
        <v># de Listado realizado / 1 Listado a realizar</v>
      </c>
      <c r="T148" s="176" t="str">
        <f>VLOOKUP($A148,'Plan de acci�n consolidado 2025'!$A$3:$V$504,T$1,0)</f>
        <v>2025-01-02</v>
      </c>
      <c r="U148" s="176" t="str">
        <f>VLOOKUP($A148,'Plan de acci�n consolidado 2025'!$A$3:$V$504,U$1,0)</f>
        <v>2025-07-15</v>
      </c>
      <c r="V148" t="str">
        <f>VLOOKUP($A148,'Plan de acci�n consolidado 2025'!$A$3:$V$504,V$1,0)</f>
        <v>3200-DIRECCIÓN DE INVESTIGACIONES DE PROTECCIÓN DE USUARIOS DE SERVICIOS DE COMUNICACIONES</v>
      </c>
      <c r="W148"/>
      <c r="X148"/>
    </row>
    <row r="149" spans="1:24" hidden="1" x14ac:dyDescent="0.25">
      <c r="A149" s="30" t="s">
        <v>993</v>
      </c>
      <c r="B149" t="str">
        <f>VLOOKUP($A149,'Plan de acci�n consolidado 2025'!$A$3:$V$504,B$1,0)</f>
        <v>3200-DIRECCIÓN DE INVESTIGACIONES DE PROTECCIÓN DE USUARIOS DE SERVICIOS DE COMUNICACIONES</v>
      </c>
      <c r="C149">
        <f>VLOOKUP($A149,'Plan de acci�n consolidado 2025'!$A$3:$V$504,C$1,0)</f>
        <v>0</v>
      </c>
      <c r="D149" t="str">
        <f>VLOOKUP($A149,'Plan de acci�n consolidado 2025'!$A$3:$V$504,D$1,0)</f>
        <v>Actividad propia</v>
      </c>
      <c r="E149" t="str">
        <f>VLOOKUP($A149,'Plan de acci�n consolidado 2025'!$A$3:$V$504,E$1,0)</f>
        <v>3200.2.3</v>
      </c>
      <c r="F149" t="str">
        <f>VLOOKUP($A149,'Plan de acci�n consolidado 2025'!$A$3:$V$504,F$1,0)</f>
        <v>N/A</v>
      </c>
      <c r="G149" t="str">
        <f>VLOOKUP($A149,'Plan de acci�n consolidado 2025'!$A$3:$V$504,G$1,0)</f>
        <v>N/A</v>
      </c>
      <c r="H149" t="str">
        <f>VLOOKUP($A149,'Plan de acci�n consolidado 2025'!$A$3:$V$504,H$1,0)</f>
        <v>N/A</v>
      </c>
      <c r="I149" t="str">
        <f>VLOOKUP($A149,'Plan de acci�n consolidado 2025'!$A$3:$V$504,I$1,0)</f>
        <v>N/A</v>
      </c>
      <c r="J149" t="str">
        <f>VLOOKUP($A149,'Plan de acci�n consolidado 2025'!$A$3:$V$504,J$1,0)</f>
        <v>N/A</v>
      </c>
      <c r="K149" t="str">
        <f>VLOOKUP($A149,'Plan de acci�n consolidado 2025'!$A$3:$V$504,K$1,0)</f>
        <v>N/A</v>
      </c>
      <c r="L149" t="str">
        <f>VLOOKUP($A149,'Plan de acci�n consolidado 2025'!$A$3:$V$504,L$1,0)</f>
        <v>N/A</v>
      </c>
      <c r="M149" t="str">
        <f>VLOOKUP($A149,'Plan de acci�n consolidado 2025'!$A$3:$V$504,M$1,0)</f>
        <v>N/A</v>
      </c>
      <c r="N149" t="str">
        <f>VLOOKUP($A149,'Plan de acci�n consolidado 2025'!$A$3:$V$504,N$1,0)</f>
        <v>N/A</v>
      </c>
      <c r="O149" t="str">
        <f>VLOOKUP($A149,'Plan de acci�n consolidado 2025'!$A$3:$V$504,O$1,0)</f>
        <v>Resolver los recursos de reposición identificados en el inventario de la actividad anterior en 6 meses o menos (listado definitivo realizado)</v>
      </c>
      <c r="P149">
        <f>VLOOKUP($A149,'Plan de acci�n consolidado 2025'!$A$3:$V$504,P$1,0)</f>
        <v>50</v>
      </c>
      <c r="Q149">
        <f>VLOOKUP($A149,'Plan de acci�n consolidado 2025'!$A$3:$V$504,Q$1,0)</f>
        <v>80</v>
      </c>
      <c r="R149" t="str">
        <f>VLOOKUP($A149,'Plan de acci�n consolidado 2025'!$A$3:$V$504,R$1,0)</f>
        <v>Porcentual</v>
      </c>
      <c r="S149" t="str">
        <f>VLOOKUP($A149,'Plan de acci�n consolidado 2025'!$A$3:$V$504,S$1,0)</f>
        <v>% de Listado recursos periodo actualizado / 80% de Listado recursos periodo a actualizar</v>
      </c>
      <c r="T149" s="176" t="str">
        <f>VLOOKUP($A149,'Plan de acci�n consolidado 2025'!$A$3:$V$504,T$1,0)</f>
        <v>2025-01-02</v>
      </c>
      <c r="U149" s="176" t="str">
        <f>VLOOKUP($A149,'Plan de acci�n consolidado 2025'!$A$3:$V$504,U$1,0)</f>
        <v>2025-12-30</v>
      </c>
      <c r="V149" t="str">
        <f>VLOOKUP($A149,'Plan de acci�n consolidado 2025'!$A$3:$V$504,V$1,0)</f>
        <v>3200-DIRECCIÓN DE INVESTIGACIONES DE PROTECCIÓN DE USUARIOS DE SERVICIOS DE COMUNICACIONES</v>
      </c>
      <c r="W149"/>
      <c r="X149"/>
    </row>
    <row r="150" spans="1:24" x14ac:dyDescent="0.25">
      <c r="A150" s="30" t="s">
        <v>1222</v>
      </c>
      <c r="B150" t="str">
        <f>VLOOKUP($A150,'Plan de acci�n consolidado 2025'!$A$3:$V$504,B$1,0)</f>
        <v>6000-DESPACHO DEL SUPERINTENDENTE DELEGADO PARA EL CONTROL Y VERIFICACIÓN DE REGLAMENTOS TÉCNICOS Y METROLOGÍA LEGAL</v>
      </c>
      <c r="C150">
        <f>VLOOKUP($A150,'Plan de acci�n consolidado 2025'!$A$3:$V$504,C$1,0)</f>
        <v>1</v>
      </c>
      <c r="D150" t="str">
        <f>VLOOKUP($A150,'Plan de acci�n consolidado 2025'!$A$3:$V$504,D$1,0)</f>
        <v>Producto</v>
      </c>
      <c r="E150" t="str">
        <f>VLOOKUP($A150,'Plan de acci�n consolidado 2025'!$A$3:$V$504,E$1,0)</f>
        <v>6000.1</v>
      </c>
      <c r="F150" t="str">
        <f>VLOOKUP($A150,'Plan de acci�n consolidado 2025'!$A$3:$V$504,F$1,0)</f>
        <v>Innovador</v>
      </c>
      <c r="G150" t="str">
        <f>VLOOKUP($A150,'Plan de acci�n consolidado 2025'!$A$3:$V$504,G$1,0)</f>
        <v xml:space="preserve">Promover el enfoque preventivo, diferencial y territorial en el que hacer misional de la entidad 
</v>
      </c>
      <c r="H150" t="str">
        <f>VLOOKUP($A150,'Plan de acci�n consolidado 2025'!$A$3:$V$504,H$1,0)</f>
        <v xml:space="preserve">Cumplimiento de productos del PAI asociados a Promover el enfoque preventivo, diferencial y territorial en el que hacer misional de la entidad 
</v>
      </c>
      <c r="I150" t="str">
        <f>VLOOKUP($A150,'Plan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0" t="str">
        <f>VLOOKUP($A150,'Plan de acci�n consolidado 2025'!$A$3:$V$504,J$1,0)</f>
        <v>N/A</v>
      </c>
      <c r="K150" t="str">
        <f>VLOOKUP($A150,'Plan de acci�n consolidado 2025'!$A$3:$V$504,K$1,0)</f>
        <v>No</v>
      </c>
      <c r="L150" t="str">
        <f>VLOOKUP($A150,'Plan de acci�n consolidado 2025'!$A$3:$V$504,L$1,0)</f>
        <v>C-3503-0200-0016-40401c</v>
      </c>
      <c r="M150" t="str">
        <f>VLOOKUP($A150,'Plan de acci�n consolidado 2025'!$A$3:$V$504,M$1,0)</f>
        <v>Política Gestión de la información estadística _DIMENSIÓN Información y Comunicación</v>
      </c>
      <c r="N150" t="str">
        <f>VLOOKUP($A150,'Plan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50" t="str">
        <f>VLOOKUP($A150,'Plan de acci�n consolidado 2025'!$A$3:$V$504,O$1,0)</f>
        <v>Campañas de control preventivo en los sectores eléctrico, seguridad vial, hogar y construcción e hidrocarburos, realizadas  (Informe con análisis del desarrollo de la campaña)</v>
      </c>
      <c r="P150">
        <f>VLOOKUP($A150,'Plan de acci�n consolidado 2025'!$A$3:$V$504,P$1,0)</f>
        <v>14</v>
      </c>
      <c r="Q150">
        <f>VLOOKUP($A150,'Plan de acci�n consolidado 2025'!$A$3:$V$504,Q$1,0)</f>
        <v>4</v>
      </c>
      <c r="R150" t="str">
        <f>VLOOKUP($A150,'Plan de acci�n consolidado 2025'!$A$3:$V$504,R$1,0)</f>
        <v>Númerica</v>
      </c>
      <c r="S150" t="str">
        <f>VLOOKUP($A150,'Plan de acci�n consolidado 2025'!$A$3:$V$504,S$1,0)</f>
        <v># de Informes con análisis del desarrollo de la campaña realizados / 4 Informes con análisis del desarrollo de la campaña a realizar</v>
      </c>
      <c r="T150" s="176" t="str">
        <f>VLOOKUP($A150,'Plan de acci�n consolidado 2025'!$A$3:$V$504,T$1,0)</f>
        <v>2025-01-13</v>
      </c>
      <c r="U150" s="176" t="str">
        <f>VLOOKUP($A150,'Plan de acci�n consolidado 2025'!$A$3:$V$504,U$1,0)</f>
        <v>2025-12-31</v>
      </c>
      <c r="V150" t="str">
        <f>VLOOKUP($A150,'Plan de acci�n consolidado 2025'!$A$3:$V$504,V$1,0)</f>
        <v>6000-DESPACHO DEL SUPERINTENDENTE DELEGADO PARA EL CONTROL Y VERIFICACIÓN DE REGLAMENTOS TÉCNICOS Y METROLOGÍA LEGAL</v>
      </c>
      <c r="W150"/>
      <c r="X150"/>
    </row>
    <row r="151" spans="1:24" hidden="1" x14ac:dyDescent="0.25">
      <c r="A151" s="30" t="s">
        <v>1223</v>
      </c>
      <c r="B151" t="str">
        <f>VLOOKUP($A151,'Plan de acci�n consolidado 2025'!$A$3:$V$504,B$1,0)</f>
        <v>6000-DESPACHO DEL SUPERINTENDENTE DELEGADO PARA EL CONTROL Y VERIFICACIÓN DE REGLAMENTOS TÉCNICOS Y METROLOGÍA LEGAL</v>
      </c>
      <c r="C151">
        <f>VLOOKUP($A151,'Plan de acci�n consolidado 2025'!$A$3:$V$504,C$1,0)</f>
        <v>1</v>
      </c>
      <c r="D151" t="str">
        <f>VLOOKUP($A151,'Plan de acci�n consolidado 2025'!$A$3:$V$504,D$1,0)</f>
        <v>Actividad propia</v>
      </c>
      <c r="E151" t="str">
        <f>VLOOKUP($A151,'Plan de acci�n consolidado 2025'!$A$3:$V$504,E$1,0)</f>
        <v>6000.1.1</v>
      </c>
      <c r="F151" t="str">
        <f>VLOOKUP($A151,'Plan de acci�n consolidado 2025'!$A$3:$V$504,F$1,0)</f>
        <v>N/A</v>
      </c>
      <c r="G151" t="str">
        <f>VLOOKUP($A151,'Plan de acci�n consolidado 2025'!$A$3:$V$504,G$1,0)</f>
        <v>N/A</v>
      </c>
      <c r="H151" t="str">
        <f>VLOOKUP($A151,'Plan de acci�n consolidado 2025'!$A$3:$V$504,H$1,0)</f>
        <v>N/A</v>
      </c>
      <c r="I151" t="str">
        <f>VLOOKUP($A151,'Plan de acci�n consolidado 2025'!$A$3:$V$504,I$1,0)</f>
        <v>N/A</v>
      </c>
      <c r="J151" t="str">
        <f>VLOOKUP($A151,'Plan de acci�n consolidado 2025'!$A$3:$V$504,J$1,0)</f>
        <v>N/A</v>
      </c>
      <c r="K151" t="str">
        <f>VLOOKUP($A151,'Plan de acci�n consolidado 2025'!$A$3:$V$504,K$1,0)</f>
        <v>N/A</v>
      </c>
      <c r="L151" t="str">
        <f>VLOOKUP($A151,'Plan de acci�n consolidado 2025'!$A$3:$V$504,L$1,0)</f>
        <v>N/A</v>
      </c>
      <c r="M151" t="str">
        <f>VLOOKUP($A151,'Plan de acci�n consolidado 2025'!$A$3:$V$504,M$1,0)</f>
        <v>N/A</v>
      </c>
      <c r="N151" t="str">
        <f>VLOOKUP($A151,'Plan de acci�n consolidado 2025'!$A$3:$V$504,N$1,0)</f>
        <v>N/A</v>
      </c>
      <c r="O151" t="str">
        <f>VLOOKUP($A151,'Plan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1">
        <f>VLOOKUP($A151,'Plan de acci�n consolidado 2025'!$A$3:$V$504,P$1,0)</f>
        <v>20</v>
      </c>
      <c r="Q151">
        <f>VLOOKUP($A151,'Plan de acci�n consolidado 2025'!$A$3:$V$504,Q$1,0)</f>
        <v>4</v>
      </c>
      <c r="R151" t="str">
        <f>VLOOKUP($A151,'Plan de acci�n consolidado 2025'!$A$3:$V$504,R$1,0)</f>
        <v>Númerica</v>
      </c>
      <c r="S151" t="str">
        <f>VLOOKUP($A151,'Plan de acci�n consolidado 2025'!$A$3:$V$504,S$1,0)</f>
        <v># de Campañas planificadas / 4 Campañas programadas</v>
      </c>
      <c r="T151" s="176" t="str">
        <f>VLOOKUP($A151,'Plan de acci�n consolidado 2025'!$A$3:$V$504,T$1,0)</f>
        <v>2025-01-13</v>
      </c>
      <c r="U151" s="176" t="str">
        <f>VLOOKUP($A151,'Plan de acci�n consolidado 2025'!$A$3:$V$504,U$1,0)</f>
        <v>2025-08-28</v>
      </c>
      <c r="V151" t="str">
        <f>VLOOKUP($A151,'Plan de acci�n consolidado 2025'!$A$3:$V$504,V$1,0)</f>
        <v>6000-DESPACHO DEL SUPERINTENDENTE DELEGADO PARA EL CONTROL Y VERIFICACIÓN DE REGLAMENTOS TÉCNICOS Y METROLOGÍA LEGAL</v>
      </c>
      <c r="W151"/>
      <c r="X151"/>
    </row>
    <row r="152" spans="1:24" hidden="1" x14ac:dyDescent="0.25">
      <c r="A152" s="30" t="s">
        <v>1224</v>
      </c>
      <c r="B152" t="str">
        <f>VLOOKUP($A152,'Plan de acci�n consolidado 2025'!$A$3:$V$504,B$1,0)</f>
        <v>6000-DESPACHO DEL SUPERINTENDENTE DELEGADO PARA EL CONTROL Y VERIFICACIÓN DE REGLAMENTOS TÉCNICOS Y METROLOGÍA LEGAL</v>
      </c>
      <c r="C152">
        <f>VLOOKUP($A152,'Plan de acci�n consolidado 2025'!$A$3:$V$504,C$1,0)</f>
        <v>1</v>
      </c>
      <c r="D152" t="str">
        <f>VLOOKUP($A152,'Plan de acci�n consolidado 2025'!$A$3:$V$504,D$1,0)</f>
        <v>Actividad propia</v>
      </c>
      <c r="E152" t="str">
        <f>VLOOKUP($A152,'Plan de acci�n consolidado 2025'!$A$3:$V$504,E$1,0)</f>
        <v>6000.1.2</v>
      </c>
      <c r="F152" t="str">
        <f>VLOOKUP($A152,'Plan de acci�n consolidado 2025'!$A$3:$V$504,F$1,0)</f>
        <v>N/A</v>
      </c>
      <c r="G152" t="str">
        <f>VLOOKUP($A152,'Plan de acci�n consolidado 2025'!$A$3:$V$504,G$1,0)</f>
        <v>N/A</v>
      </c>
      <c r="H152" t="str">
        <f>VLOOKUP($A152,'Plan de acci�n consolidado 2025'!$A$3:$V$504,H$1,0)</f>
        <v>N/A</v>
      </c>
      <c r="I152" t="str">
        <f>VLOOKUP($A152,'Plan de acci�n consolidado 2025'!$A$3:$V$504,I$1,0)</f>
        <v>N/A</v>
      </c>
      <c r="J152" t="str">
        <f>VLOOKUP($A152,'Plan de acci�n consolidado 2025'!$A$3:$V$504,J$1,0)</f>
        <v>N/A</v>
      </c>
      <c r="K152" t="str">
        <f>VLOOKUP($A152,'Plan de acci�n consolidado 2025'!$A$3:$V$504,K$1,0)</f>
        <v>N/A</v>
      </c>
      <c r="L152" t="str">
        <f>VLOOKUP($A152,'Plan de acci�n consolidado 2025'!$A$3:$V$504,L$1,0)</f>
        <v>N/A</v>
      </c>
      <c r="M152" t="str">
        <f>VLOOKUP($A152,'Plan de acci�n consolidado 2025'!$A$3:$V$504,M$1,0)</f>
        <v>N/A</v>
      </c>
      <c r="N152" t="str">
        <f>VLOOKUP($A152,'Plan de acci�n consolidado 2025'!$A$3:$V$504,N$1,0)</f>
        <v>N/A</v>
      </c>
      <c r="O152" t="str">
        <f>VLOOKUP($A152,'Plan de acci�n consolidado 2025'!$A$3:$V$504,O$1,0)</f>
        <v>Establecer el cronograma de visitas y requerimientos de cada una de las campañas en los sectores definidos (Cronograma)</v>
      </c>
      <c r="P152">
        <f>VLOOKUP($A152,'Plan de acci�n consolidado 2025'!$A$3:$V$504,P$1,0)</f>
        <v>20</v>
      </c>
      <c r="Q152">
        <f>VLOOKUP($A152,'Plan de acci�n consolidado 2025'!$A$3:$V$504,Q$1,0)</f>
        <v>4</v>
      </c>
      <c r="R152" t="str">
        <f>VLOOKUP($A152,'Plan de acci�n consolidado 2025'!$A$3:$V$504,R$1,0)</f>
        <v>Númerica</v>
      </c>
      <c r="S152" t="str">
        <f>VLOOKUP($A152,'Plan de acci�n consolidado 2025'!$A$3:$V$504,S$1,0)</f>
        <v># de Cronogramas elaborados / 4 Cronogramas programados</v>
      </c>
      <c r="T152" s="176" t="str">
        <f>VLOOKUP($A152,'Plan de acci�n consolidado 2025'!$A$3:$V$504,T$1,0)</f>
        <v>2025-01-13</v>
      </c>
      <c r="U152" s="176" t="str">
        <f>VLOOKUP($A152,'Plan de acci�n consolidado 2025'!$A$3:$V$504,U$1,0)</f>
        <v>2025-12-31</v>
      </c>
      <c r="V152" t="str">
        <f>VLOOKUP($A152,'Plan de acci�n consolidado 2025'!$A$3:$V$504,V$1,0)</f>
        <v>6000-DESPACHO DEL SUPERINTENDENTE DELEGADO PARA EL CONTROL Y VERIFICACIÓN DE REGLAMENTOS TÉCNICOS Y METROLOGÍA LEGAL</v>
      </c>
      <c r="W152"/>
      <c r="X152"/>
    </row>
    <row r="153" spans="1:24" hidden="1" x14ac:dyDescent="0.25">
      <c r="A153" s="30" t="s">
        <v>1225</v>
      </c>
      <c r="B153" t="str">
        <f>VLOOKUP($A153,'Plan de acci�n consolidado 2025'!$A$3:$V$504,B$1,0)</f>
        <v>6000-DESPACHO DEL SUPERINTENDENTE DELEGADO PARA EL CONTROL Y VERIFICACIÓN DE REGLAMENTOS TÉCNICOS Y METROLOGÍA LEGAL</v>
      </c>
      <c r="C153">
        <f>VLOOKUP($A153,'Plan de acci�n consolidado 2025'!$A$3:$V$504,C$1,0)</f>
        <v>1</v>
      </c>
      <c r="D153" t="str">
        <f>VLOOKUP($A153,'Plan de acci�n consolidado 2025'!$A$3:$V$504,D$1,0)</f>
        <v>Actividad propia</v>
      </c>
      <c r="E153" t="str">
        <f>VLOOKUP($A153,'Plan de acci�n consolidado 2025'!$A$3:$V$504,E$1,0)</f>
        <v>6000.1.3</v>
      </c>
      <c r="F153" t="str">
        <f>VLOOKUP($A153,'Plan de acci�n consolidado 2025'!$A$3:$V$504,F$1,0)</f>
        <v>N/A</v>
      </c>
      <c r="G153" t="str">
        <f>VLOOKUP($A153,'Plan de acci�n consolidado 2025'!$A$3:$V$504,G$1,0)</f>
        <v>N/A</v>
      </c>
      <c r="H153" t="str">
        <f>VLOOKUP($A153,'Plan de acci�n consolidado 2025'!$A$3:$V$504,H$1,0)</f>
        <v>N/A</v>
      </c>
      <c r="I153" t="str">
        <f>VLOOKUP($A153,'Plan de acci�n consolidado 2025'!$A$3:$V$504,I$1,0)</f>
        <v>N/A</v>
      </c>
      <c r="J153" t="str">
        <f>VLOOKUP($A153,'Plan de acci�n consolidado 2025'!$A$3:$V$504,J$1,0)</f>
        <v>N/A</v>
      </c>
      <c r="K153" t="str">
        <f>VLOOKUP($A153,'Plan de acci�n consolidado 2025'!$A$3:$V$504,K$1,0)</f>
        <v>N/A</v>
      </c>
      <c r="L153" t="str">
        <f>VLOOKUP($A153,'Plan de acci�n consolidado 2025'!$A$3:$V$504,L$1,0)</f>
        <v>N/A</v>
      </c>
      <c r="M153" t="str">
        <f>VLOOKUP($A153,'Plan de acci�n consolidado 2025'!$A$3:$V$504,M$1,0)</f>
        <v>N/A</v>
      </c>
      <c r="N153" t="str">
        <f>VLOOKUP($A153,'Plan de acci�n consolidado 2025'!$A$3:$V$504,N$1,0)</f>
        <v>N/A</v>
      </c>
      <c r="O153" t="str">
        <f>VLOOKUP($A153,'Plan de acci�n consolidado 2025'!$A$3:$V$504,O$1,0)</f>
        <v>Ejecutar el cronograma de visitas y requerimientos (Seguimiento al cronograma)</v>
      </c>
      <c r="P153">
        <f>VLOOKUP($A153,'Plan de acci�n consolidado 2025'!$A$3:$V$504,P$1,0)</f>
        <v>30</v>
      </c>
      <c r="Q153">
        <f>VLOOKUP($A153,'Plan de acci�n consolidado 2025'!$A$3:$V$504,Q$1,0)</f>
        <v>100</v>
      </c>
      <c r="R153" t="str">
        <f>VLOOKUP($A153,'Plan de acci�n consolidado 2025'!$A$3:$V$504,R$1,0)</f>
        <v>Porcentual</v>
      </c>
      <c r="S153" t="str">
        <f>VLOOKUP($A153,'Plan de acci�n consolidado 2025'!$A$3:$V$504,S$1,0)</f>
        <v>% de Actividades ejecutadas / 100% de Actividades programadas</v>
      </c>
      <c r="T153" s="176" t="str">
        <f>VLOOKUP($A153,'Plan de acci�n consolidado 2025'!$A$3:$V$504,T$1,0)</f>
        <v>2025-01-13</v>
      </c>
      <c r="U153" s="176" t="str">
        <f>VLOOKUP($A153,'Plan de acci�n consolidado 2025'!$A$3:$V$504,U$1,0)</f>
        <v>2025-12-31</v>
      </c>
      <c r="V153" t="str">
        <f>VLOOKUP($A153,'Plan de acci�n consolidado 2025'!$A$3:$V$504,V$1,0)</f>
        <v>6000-DESPACHO DEL SUPERINTENDENTE DELEGADO PARA EL CONTROL Y VERIFICACIÓN DE REGLAMENTOS TÉCNICOS Y METROLOGÍA LEGAL</v>
      </c>
      <c r="W153"/>
      <c r="X153"/>
    </row>
    <row r="154" spans="1:24" hidden="1" x14ac:dyDescent="0.25">
      <c r="A154" s="30" t="s">
        <v>1227</v>
      </c>
      <c r="B154" t="str">
        <f>VLOOKUP($A154,'Plan de acci�n consolidado 2025'!$A$3:$V$504,B$1,0)</f>
        <v>6000-DESPACHO DEL SUPERINTENDENTE DELEGADO PARA EL CONTROL Y VERIFICACIÓN DE REGLAMENTOS TÉCNICOS Y METROLOGÍA LEGAL</v>
      </c>
      <c r="C154">
        <f>VLOOKUP($A154,'Plan de acci�n consolidado 2025'!$A$3:$V$504,C$1,0)</f>
        <v>1</v>
      </c>
      <c r="D154" t="str">
        <f>VLOOKUP($A154,'Plan de acci�n consolidado 2025'!$A$3:$V$504,D$1,0)</f>
        <v>Actividad propia</v>
      </c>
      <c r="E154" t="str">
        <f>VLOOKUP($A154,'Plan de acci�n consolidado 2025'!$A$3:$V$504,E$1,0)</f>
        <v>6000.1.4</v>
      </c>
      <c r="F154" t="str">
        <f>VLOOKUP($A154,'Plan de acci�n consolidado 2025'!$A$3:$V$504,F$1,0)</f>
        <v>N/A</v>
      </c>
      <c r="G154" t="str">
        <f>VLOOKUP($A154,'Plan de acci�n consolidado 2025'!$A$3:$V$504,G$1,0)</f>
        <v>N/A</v>
      </c>
      <c r="H154" t="str">
        <f>VLOOKUP($A154,'Plan de acci�n consolidado 2025'!$A$3:$V$504,H$1,0)</f>
        <v>N/A</v>
      </c>
      <c r="I154" t="str">
        <f>VLOOKUP($A154,'Plan de acci�n consolidado 2025'!$A$3:$V$504,I$1,0)</f>
        <v>N/A</v>
      </c>
      <c r="J154" t="str">
        <f>VLOOKUP($A154,'Plan de acci�n consolidado 2025'!$A$3:$V$504,J$1,0)</f>
        <v>N/A</v>
      </c>
      <c r="K154" t="str">
        <f>VLOOKUP($A154,'Plan de acci�n consolidado 2025'!$A$3:$V$504,K$1,0)</f>
        <v>N/A</v>
      </c>
      <c r="L154" t="str">
        <f>VLOOKUP($A154,'Plan de acci�n consolidado 2025'!$A$3:$V$504,L$1,0)</f>
        <v>N/A</v>
      </c>
      <c r="M154" t="str">
        <f>VLOOKUP($A154,'Plan de acci�n consolidado 2025'!$A$3:$V$504,M$1,0)</f>
        <v>N/A</v>
      </c>
      <c r="N154" t="str">
        <f>VLOOKUP($A154,'Plan de acci�n consolidado 2025'!$A$3:$V$504,N$1,0)</f>
        <v>N/A</v>
      </c>
      <c r="O154" t="str">
        <f>VLOOKUP($A154,'Plan de acci�n consolidado 2025'!$A$3:$V$504,O$1,0)</f>
        <v>Análisis del desarrollo de la campaña (Informe con análisis del desarrollo de la campaña)</v>
      </c>
      <c r="P154">
        <f>VLOOKUP($A154,'Plan de acci�n consolidado 2025'!$A$3:$V$504,P$1,0)</f>
        <v>30</v>
      </c>
      <c r="Q154">
        <f>VLOOKUP($A154,'Plan de acci�n consolidado 2025'!$A$3:$V$504,Q$1,0)</f>
        <v>4</v>
      </c>
      <c r="R154" t="str">
        <f>VLOOKUP($A154,'Plan de acci�n consolidado 2025'!$A$3:$V$504,R$1,0)</f>
        <v>Númerica</v>
      </c>
      <c r="S154" t="str">
        <f>VLOOKUP($A154,'Plan de acci�n consolidado 2025'!$A$3:$V$504,S$1,0)</f>
        <v># de Informes con análisis del desarrollo de la campaña realizados / 4 Informes con análisis del desarrollo de la campaña a realizar</v>
      </c>
      <c r="T154" s="176" t="str">
        <f>VLOOKUP($A154,'Plan de acci�n consolidado 2025'!$A$3:$V$504,T$1,0)</f>
        <v>2025-01-13</v>
      </c>
      <c r="U154" s="176" t="str">
        <f>VLOOKUP($A154,'Plan de acci�n consolidado 2025'!$A$3:$V$504,U$1,0)</f>
        <v>2025-12-31</v>
      </c>
      <c r="V154" t="str">
        <f>VLOOKUP($A154,'Plan de acci�n consolidado 2025'!$A$3:$V$504,V$1,0)</f>
        <v>6000-DESPACHO DEL SUPERINTENDENTE DELEGADO PARA EL CONTROL Y VERIFICACIÓN DE REGLAMENTOS TÉCNICOS Y METROLOGÍA LEGAL</v>
      </c>
      <c r="W154"/>
      <c r="X154"/>
    </row>
    <row r="155" spans="1:24" x14ac:dyDescent="0.25">
      <c r="A155" s="30" t="s">
        <v>1228</v>
      </c>
      <c r="B155" t="str">
        <f>VLOOKUP($A155,'Plan de acci�n consolidado 2025'!$A$3:$V$504,B$1,0)</f>
        <v>6000-DESPACHO DEL SUPERINTENDENTE DELEGADO PARA EL CONTROL Y VERIFICACIÓN DE REGLAMENTOS TÉCNICOS Y METROLOGÍA LEGAL</v>
      </c>
      <c r="C155">
        <f>VLOOKUP($A155,'Plan de acci�n consolidado 2025'!$A$3:$V$504,C$1,0)</f>
        <v>1</v>
      </c>
      <c r="D155" t="str">
        <f>VLOOKUP($A155,'Plan de acci�n consolidado 2025'!$A$3:$V$504,D$1,0)</f>
        <v>Producto</v>
      </c>
      <c r="E155" t="str">
        <f>VLOOKUP($A155,'Plan de acci�n consolidado 2025'!$A$3:$V$504,E$1,0)</f>
        <v>6000.2</v>
      </c>
      <c r="F155" t="str">
        <f>VLOOKUP($A155,'Plan de acci�n consolidado 2025'!$A$3:$V$504,F$1,0)</f>
        <v>Innovador</v>
      </c>
      <c r="G155" t="str">
        <f>VLOOKUP($A155,'Plan de acci�n consolidado 2025'!$A$3:$V$504,G$1,0)</f>
        <v xml:space="preserve">Promover el enfoque preventivo, diferencial y territorial en el que hacer misional de la entidad 
</v>
      </c>
      <c r="H155" t="str">
        <f>VLOOKUP($A155,'Plan de acci�n consolidado 2025'!$A$3:$V$504,H$1,0)</f>
        <v xml:space="preserve">Cumplimiento de productos del PAI asociados a Promover el enfoque preventivo, diferencial y territorial en el que hacer misional de la entidad 
</v>
      </c>
      <c r="I155" t="str">
        <f>VLOOKUP($A155,'Plan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55" t="str">
        <f>VLOOKUP($A155,'Plan de acci�n consolidado 2025'!$A$3:$V$504,J$1,0)</f>
        <v>N/A</v>
      </c>
      <c r="K155" t="str">
        <f>VLOOKUP($A155,'Plan de acci�n consolidado 2025'!$A$3:$V$504,K$1,0)</f>
        <v>No</v>
      </c>
      <c r="L155" t="str">
        <f>VLOOKUP($A155,'Plan de acci�n consolidado 2025'!$A$3:$V$504,L$1,0)</f>
        <v>C-3503-0200-0016-40401c</v>
      </c>
      <c r="M155" t="str">
        <f>VLOOKUP($A155,'Plan de acci�n consolidado 2025'!$A$3:$V$504,M$1,0)</f>
        <v>Política Gestión Documental _DIMENSIÓN Información y Comunicación</v>
      </c>
      <c r="N155" t="str">
        <f>VLOOKUP($A155,'Plan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55" t="str">
        <f>VLOOKUP($A155,'Plan de acci�n consolidado 2025'!$A$3:$V$504,O$1,0)</f>
        <v>Campañas de control preventivo en surtidores de combustibles, balanzas, preempacados y alcoholímetros, realizadas (Informe con análisis del desarrollo de la campaña)</v>
      </c>
      <c r="P155">
        <f>VLOOKUP($A155,'Plan de acci�n consolidado 2025'!$A$3:$V$504,P$1,0)</f>
        <v>14</v>
      </c>
      <c r="Q155">
        <f>VLOOKUP($A155,'Plan de acci�n consolidado 2025'!$A$3:$V$504,Q$1,0)</f>
        <v>6</v>
      </c>
      <c r="R155" t="str">
        <f>VLOOKUP($A155,'Plan de acci�n consolidado 2025'!$A$3:$V$504,R$1,0)</f>
        <v>Númerica</v>
      </c>
      <c r="S155" t="str">
        <f>VLOOKUP($A155,'Plan de acci�n consolidado 2025'!$A$3:$V$504,S$1,0)</f>
        <v># de Informes con análisis del desarrollo de la campaña realizados / 6 Informes con análisis del desarrollo de la campaña a realizar</v>
      </c>
      <c r="T155" s="176" t="str">
        <f>VLOOKUP($A155,'Plan de acci�n consolidado 2025'!$A$3:$V$504,T$1,0)</f>
        <v>2025-01-13</v>
      </c>
      <c r="U155" s="176" t="str">
        <f>VLOOKUP($A155,'Plan de acci�n consolidado 2025'!$A$3:$V$504,U$1,0)</f>
        <v>2025-12-31</v>
      </c>
      <c r="V155" t="str">
        <f>VLOOKUP($A155,'Plan de acci�n consolidado 2025'!$A$3:$V$504,V$1,0)</f>
        <v>6000-DESPACHO DEL SUPERINTENDENTE DELEGADO PARA EL CONTROL Y VERIFICACIÓN DE REGLAMENTOS TÉCNICOS Y METROLOGÍA LEGAL</v>
      </c>
      <c r="W155"/>
      <c r="X155"/>
    </row>
    <row r="156" spans="1:24" hidden="1" x14ac:dyDescent="0.25">
      <c r="A156" s="30" t="s">
        <v>1229</v>
      </c>
      <c r="B156" t="str">
        <f>VLOOKUP($A156,'Plan de acci�n consolidado 2025'!$A$3:$V$504,B$1,0)</f>
        <v>6000-DESPACHO DEL SUPERINTENDENTE DELEGADO PARA EL CONTROL Y VERIFICACIÓN DE REGLAMENTOS TÉCNICOS Y METROLOGÍA LEGAL</v>
      </c>
      <c r="C156">
        <f>VLOOKUP($A156,'Plan de acci�n consolidado 2025'!$A$3:$V$504,C$1,0)</f>
        <v>1</v>
      </c>
      <c r="D156" t="str">
        <f>VLOOKUP($A156,'Plan de acci�n consolidado 2025'!$A$3:$V$504,D$1,0)</f>
        <v>Actividad propia</v>
      </c>
      <c r="E156" t="str">
        <f>VLOOKUP($A156,'Plan de acci�n consolidado 2025'!$A$3:$V$504,E$1,0)</f>
        <v>6000.2.1</v>
      </c>
      <c r="F156" t="str">
        <f>VLOOKUP($A156,'Plan de acci�n consolidado 2025'!$A$3:$V$504,F$1,0)</f>
        <v>N/A</v>
      </c>
      <c r="G156" t="str">
        <f>VLOOKUP($A156,'Plan de acci�n consolidado 2025'!$A$3:$V$504,G$1,0)</f>
        <v>N/A</v>
      </c>
      <c r="H156" t="str">
        <f>VLOOKUP($A156,'Plan de acci�n consolidado 2025'!$A$3:$V$504,H$1,0)</f>
        <v>N/A</v>
      </c>
      <c r="I156" t="str">
        <f>VLOOKUP($A156,'Plan de acci�n consolidado 2025'!$A$3:$V$504,I$1,0)</f>
        <v>N/A</v>
      </c>
      <c r="J156" t="str">
        <f>VLOOKUP($A156,'Plan de acci�n consolidado 2025'!$A$3:$V$504,J$1,0)</f>
        <v>N/A</v>
      </c>
      <c r="K156" t="str">
        <f>VLOOKUP($A156,'Plan de acci�n consolidado 2025'!$A$3:$V$504,K$1,0)</f>
        <v>N/A</v>
      </c>
      <c r="L156" t="str">
        <f>VLOOKUP($A156,'Plan de acci�n consolidado 2025'!$A$3:$V$504,L$1,0)</f>
        <v>N/A</v>
      </c>
      <c r="M156" t="str">
        <f>VLOOKUP($A156,'Plan de acci�n consolidado 2025'!$A$3:$V$504,M$1,0)</f>
        <v>N/A</v>
      </c>
      <c r="N156" t="str">
        <f>VLOOKUP($A156,'Plan de acci�n consolidado 2025'!$A$3:$V$504,N$1,0)</f>
        <v>N/A</v>
      </c>
      <c r="O156" t="str">
        <f>VLOOKUP($A156,'Plan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56">
        <f>VLOOKUP($A156,'Plan de acci�n consolidado 2025'!$A$3:$V$504,P$1,0)</f>
        <v>20</v>
      </c>
      <c r="Q156">
        <f>VLOOKUP($A156,'Plan de acci�n consolidado 2025'!$A$3:$V$504,Q$1,0)</f>
        <v>6</v>
      </c>
      <c r="R156" t="str">
        <f>VLOOKUP($A156,'Plan de acci�n consolidado 2025'!$A$3:$V$504,R$1,0)</f>
        <v>Númerica</v>
      </c>
      <c r="S156" t="str">
        <f>VLOOKUP($A156,'Plan de acci�n consolidado 2025'!$A$3:$V$504,S$1,0)</f>
        <v># de Campañas planificadas / 6 Campañas programadas</v>
      </c>
      <c r="T156" s="176" t="str">
        <f>VLOOKUP($A156,'Plan de acci�n consolidado 2025'!$A$3:$V$504,T$1,0)</f>
        <v>2025-01-13</v>
      </c>
      <c r="U156" s="176" t="str">
        <f>VLOOKUP($A156,'Plan de acci�n consolidado 2025'!$A$3:$V$504,U$1,0)</f>
        <v>2025-08-28</v>
      </c>
      <c r="V156" t="str">
        <f>VLOOKUP($A156,'Plan de acci�n consolidado 2025'!$A$3:$V$504,V$1,0)</f>
        <v>6000-DESPACHO DEL SUPERINTENDENTE DELEGADO PARA EL CONTROL Y VERIFICACIÓN DE REGLAMENTOS TÉCNICOS Y METROLOGÍA LEGAL</v>
      </c>
      <c r="W156"/>
      <c r="X156"/>
    </row>
    <row r="157" spans="1:24" hidden="1" x14ac:dyDescent="0.25">
      <c r="A157" s="30" t="s">
        <v>1230</v>
      </c>
      <c r="B157" t="str">
        <f>VLOOKUP($A157,'Plan de acci�n consolidado 2025'!$A$3:$V$504,B$1,0)</f>
        <v>6000-DESPACHO DEL SUPERINTENDENTE DELEGADO PARA EL CONTROL Y VERIFICACIÓN DE REGLAMENTOS TÉCNICOS Y METROLOGÍA LEGAL</v>
      </c>
      <c r="C157">
        <f>VLOOKUP($A157,'Plan de acci�n consolidado 2025'!$A$3:$V$504,C$1,0)</f>
        <v>1</v>
      </c>
      <c r="D157" t="str">
        <f>VLOOKUP($A157,'Plan de acci�n consolidado 2025'!$A$3:$V$504,D$1,0)</f>
        <v>Actividad propia</v>
      </c>
      <c r="E157" t="str">
        <f>VLOOKUP($A157,'Plan de acci�n consolidado 2025'!$A$3:$V$504,E$1,0)</f>
        <v>6000.2.2</v>
      </c>
      <c r="F157" t="str">
        <f>VLOOKUP($A157,'Plan de acci�n consolidado 2025'!$A$3:$V$504,F$1,0)</f>
        <v>N/A</v>
      </c>
      <c r="G157" t="str">
        <f>VLOOKUP($A157,'Plan de acci�n consolidado 2025'!$A$3:$V$504,G$1,0)</f>
        <v>N/A</v>
      </c>
      <c r="H157" t="str">
        <f>VLOOKUP($A157,'Plan de acci�n consolidado 2025'!$A$3:$V$504,H$1,0)</f>
        <v>N/A</v>
      </c>
      <c r="I157" t="str">
        <f>VLOOKUP($A157,'Plan de acci�n consolidado 2025'!$A$3:$V$504,I$1,0)</f>
        <v>N/A</v>
      </c>
      <c r="J157" t="str">
        <f>VLOOKUP($A157,'Plan de acci�n consolidado 2025'!$A$3:$V$504,J$1,0)</f>
        <v>N/A</v>
      </c>
      <c r="K157" t="str">
        <f>VLOOKUP($A157,'Plan de acci�n consolidado 2025'!$A$3:$V$504,K$1,0)</f>
        <v>N/A</v>
      </c>
      <c r="L157" t="str">
        <f>VLOOKUP($A157,'Plan de acci�n consolidado 2025'!$A$3:$V$504,L$1,0)</f>
        <v>N/A</v>
      </c>
      <c r="M157" t="str">
        <f>VLOOKUP($A157,'Plan de acci�n consolidado 2025'!$A$3:$V$504,M$1,0)</f>
        <v>N/A</v>
      </c>
      <c r="N157" t="str">
        <f>VLOOKUP($A157,'Plan de acci�n consolidado 2025'!$A$3:$V$504,N$1,0)</f>
        <v>N/A</v>
      </c>
      <c r="O157" t="str">
        <f>VLOOKUP($A157,'Plan de acci�n consolidado 2025'!$A$3:$V$504,O$1,0)</f>
        <v>Establecer el cronograma de visitas y requerimientos de cada una de las campañas en los sectores definidos (Cronograma)</v>
      </c>
      <c r="P157">
        <f>VLOOKUP($A157,'Plan de acci�n consolidado 2025'!$A$3:$V$504,P$1,0)</f>
        <v>20</v>
      </c>
      <c r="Q157">
        <f>VLOOKUP($A157,'Plan de acci�n consolidado 2025'!$A$3:$V$504,Q$1,0)</f>
        <v>6</v>
      </c>
      <c r="R157" t="str">
        <f>VLOOKUP($A157,'Plan de acci�n consolidado 2025'!$A$3:$V$504,R$1,0)</f>
        <v>Númerica</v>
      </c>
      <c r="S157" t="str">
        <f>VLOOKUP($A157,'Plan de acci�n consolidado 2025'!$A$3:$V$504,S$1,0)</f>
        <v># de Cronogramas elaborados / 6 Cronogramas programados</v>
      </c>
      <c r="T157" s="176" t="str">
        <f>VLOOKUP($A157,'Plan de acci�n consolidado 2025'!$A$3:$V$504,T$1,0)</f>
        <v>2025-01-13</v>
      </c>
      <c r="U157" s="176" t="str">
        <f>VLOOKUP($A157,'Plan de acci�n consolidado 2025'!$A$3:$V$504,U$1,0)</f>
        <v>2025-12-31</v>
      </c>
      <c r="V157" t="str">
        <f>VLOOKUP($A157,'Plan de acci�n consolidado 2025'!$A$3:$V$504,V$1,0)</f>
        <v>6000-DESPACHO DEL SUPERINTENDENTE DELEGADO PARA EL CONTROL Y VERIFICACIÓN DE REGLAMENTOS TÉCNICOS Y METROLOGÍA LEGAL</v>
      </c>
      <c r="W157"/>
      <c r="X157"/>
    </row>
    <row r="158" spans="1:24" hidden="1" x14ac:dyDescent="0.25">
      <c r="A158" s="30" t="s">
        <v>1231</v>
      </c>
      <c r="B158" t="str">
        <f>VLOOKUP($A158,'Plan de acci�n consolidado 2025'!$A$3:$V$504,B$1,0)</f>
        <v>6000-DESPACHO DEL SUPERINTENDENTE DELEGADO PARA EL CONTROL Y VERIFICACIÓN DE REGLAMENTOS TÉCNICOS Y METROLOGÍA LEGAL</v>
      </c>
      <c r="C158">
        <f>VLOOKUP($A158,'Plan de acci�n consolidado 2025'!$A$3:$V$504,C$1,0)</f>
        <v>1</v>
      </c>
      <c r="D158" t="str">
        <f>VLOOKUP($A158,'Plan de acci�n consolidado 2025'!$A$3:$V$504,D$1,0)</f>
        <v>Actividad propia</v>
      </c>
      <c r="E158" t="str">
        <f>VLOOKUP($A158,'Plan de acci�n consolidado 2025'!$A$3:$V$504,E$1,0)</f>
        <v>6000.2.3</v>
      </c>
      <c r="F158" t="str">
        <f>VLOOKUP($A158,'Plan de acci�n consolidado 2025'!$A$3:$V$504,F$1,0)</f>
        <v>N/A</v>
      </c>
      <c r="G158" t="str">
        <f>VLOOKUP($A158,'Plan de acci�n consolidado 2025'!$A$3:$V$504,G$1,0)</f>
        <v>N/A</v>
      </c>
      <c r="H158" t="str">
        <f>VLOOKUP($A158,'Plan de acci�n consolidado 2025'!$A$3:$V$504,H$1,0)</f>
        <v>N/A</v>
      </c>
      <c r="I158" t="str">
        <f>VLOOKUP($A158,'Plan de acci�n consolidado 2025'!$A$3:$V$504,I$1,0)</f>
        <v>N/A</v>
      </c>
      <c r="J158" t="str">
        <f>VLOOKUP($A158,'Plan de acci�n consolidado 2025'!$A$3:$V$504,J$1,0)</f>
        <v>N/A</v>
      </c>
      <c r="K158" t="str">
        <f>VLOOKUP($A158,'Plan de acci�n consolidado 2025'!$A$3:$V$504,K$1,0)</f>
        <v>N/A</v>
      </c>
      <c r="L158" t="str">
        <f>VLOOKUP($A158,'Plan de acci�n consolidado 2025'!$A$3:$V$504,L$1,0)</f>
        <v>N/A</v>
      </c>
      <c r="M158" t="str">
        <f>VLOOKUP($A158,'Plan de acci�n consolidado 2025'!$A$3:$V$504,M$1,0)</f>
        <v>N/A</v>
      </c>
      <c r="N158" t="str">
        <f>VLOOKUP($A158,'Plan de acci�n consolidado 2025'!$A$3:$V$504,N$1,0)</f>
        <v>N/A</v>
      </c>
      <c r="O158" t="str">
        <f>VLOOKUP($A158,'Plan de acci�n consolidado 2025'!$A$3:$V$504,O$1,0)</f>
        <v>Ejecutar el cronograma de visitas y requerimientos (Seguimiento al cronograma)</v>
      </c>
      <c r="P158">
        <f>VLOOKUP($A158,'Plan de acci�n consolidado 2025'!$A$3:$V$504,P$1,0)</f>
        <v>30</v>
      </c>
      <c r="Q158">
        <f>VLOOKUP($A158,'Plan de acci�n consolidado 2025'!$A$3:$V$504,Q$1,0)</f>
        <v>100</v>
      </c>
      <c r="R158" t="str">
        <f>VLOOKUP($A158,'Plan de acci�n consolidado 2025'!$A$3:$V$504,R$1,0)</f>
        <v>Porcentual</v>
      </c>
      <c r="S158" t="str">
        <f>VLOOKUP($A158,'Plan de acci�n consolidado 2025'!$A$3:$V$504,S$1,0)</f>
        <v>% de Actividades ejecutadas / 100% de Actividades programadas</v>
      </c>
      <c r="T158" s="176" t="str">
        <f>VLOOKUP($A158,'Plan de acci�n consolidado 2025'!$A$3:$V$504,T$1,0)</f>
        <v>2025-01-13</v>
      </c>
      <c r="U158" s="176" t="str">
        <f>VLOOKUP($A158,'Plan de acci�n consolidado 2025'!$A$3:$V$504,U$1,0)</f>
        <v>2025-12-31</v>
      </c>
      <c r="V158" t="str">
        <f>VLOOKUP($A158,'Plan de acci�n consolidado 2025'!$A$3:$V$504,V$1,0)</f>
        <v>6000-DESPACHO DEL SUPERINTENDENTE DELEGADO PARA EL CONTROL Y VERIFICACIÓN DE REGLAMENTOS TÉCNICOS Y METROLOGÍA LEGAL</v>
      </c>
      <c r="W158"/>
      <c r="X158"/>
    </row>
    <row r="159" spans="1:24" hidden="1" x14ac:dyDescent="0.25">
      <c r="A159" s="30" t="s">
        <v>1232</v>
      </c>
      <c r="B159" t="str">
        <f>VLOOKUP($A159,'Plan de acci�n consolidado 2025'!$A$3:$V$504,B$1,0)</f>
        <v>6000-DESPACHO DEL SUPERINTENDENTE DELEGADO PARA EL CONTROL Y VERIFICACIÓN DE REGLAMENTOS TÉCNICOS Y METROLOGÍA LEGAL</v>
      </c>
      <c r="C159">
        <f>VLOOKUP($A159,'Plan de acci�n consolidado 2025'!$A$3:$V$504,C$1,0)</f>
        <v>1</v>
      </c>
      <c r="D159" t="str">
        <f>VLOOKUP($A159,'Plan de acci�n consolidado 2025'!$A$3:$V$504,D$1,0)</f>
        <v>Actividad propia</v>
      </c>
      <c r="E159" t="str">
        <f>VLOOKUP($A159,'Plan de acci�n consolidado 2025'!$A$3:$V$504,E$1,0)</f>
        <v>6000.2.4</v>
      </c>
      <c r="F159" t="str">
        <f>VLOOKUP($A159,'Plan de acci�n consolidado 2025'!$A$3:$V$504,F$1,0)</f>
        <v>N/A</v>
      </c>
      <c r="G159" t="str">
        <f>VLOOKUP($A159,'Plan de acci�n consolidado 2025'!$A$3:$V$504,G$1,0)</f>
        <v>N/A</v>
      </c>
      <c r="H159" t="str">
        <f>VLOOKUP($A159,'Plan de acci�n consolidado 2025'!$A$3:$V$504,H$1,0)</f>
        <v>N/A</v>
      </c>
      <c r="I159" t="str">
        <f>VLOOKUP($A159,'Plan de acci�n consolidado 2025'!$A$3:$V$504,I$1,0)</f>
        <v>N/A</v>
      </c>
      <c r="J159" t="str">
        <f>VLOOKUP($A159,'Plan de acci�n consolidado 2025'!$A$3:$V$504,J$1,0)</f>
        <v>N/A</v>
      </c>
      <c r="K159" t="str">
        <f>VLOOKUP($A159,'Plan de acci�n consolidado 2025'!$A$3:$V$504,K$1,0)</f>
        <v>N/A</v>
      </c>
      <c r="L159" t="str">
        <f>VLOOKUP($A159,'Plan de acci�n consolidado 2025'!$A$3:$V$504,L$1,0)</f>
        <v>N/A</v>
      </c>
      <c r="M159" t="str">
        <f>VLOOKUP($A159,'Plan de acci�n consolidado 2025'!$A$3:$V$504,M$1,0)</f>
        <v>N/A</v>
      </c>
      <c r="N159" t="str">
        <f>VLOOKUP($A159,'Plan de acci�n consolidado 2025'!$A$3:$V$504,N$1,0)</f>
        <v>N/A</v>
      </c>
      <c r="O159" t="str">
        <f>VLOOKUP($A159,'Plan de acci�n consolidado 2025'!$A$3:$V$504,O$1,0)</f>
        <v>Análisis del desarrollo de la campaña (Informe con análisis del desarrollo de la campaña)</v>
      </c>
      <c r="P159">
        <f>VLOOKUP($A159,'Plan de acci�n consolidado 2025'!$A$3:$V$504,P$1,0)</f>
        <v>30</v>
      </c>
      <c r="Q159">
        <f>VLOOKUP($A159,'Plan de acci�n consolidado 2025'!$A$3:$V$504,Q$1,0)</f>
        <v>6</v>
      </c>
      <c r="R159" t="str">
        <f>VLOOKUP($A159,'Plan de acci�n consolidado 2025'!$A$3:$V$504,R$1,0)</f>
        <v>Númerica</v>
      </c>
      <c r="S159" t="str">
        <f>VLOOKUP($A159,'Plan de acci�n consolidado 2025'!$A$3:$V$504,S$1,0)</f>
        <v># de Informes con análisis del desarrollo de la campaña realizados / 6 Informes con análisis del desarrollo de la campaña a realizar</v>
      </c>
      <c r="T159" s="176" t="str">
        <f>VLOOKUP($A159,'Plan de acci�n consolidado 2025'!$A$3:$V$504,T$1,0)</f>
        <v>2025-01-13</v>
      </c>
      <c r="U159" s="176" t="str">
        <f>VLOOKUP($A159,'Plan de acci�n consolidado 2025'!$A$3:$V$504,U$1,0)</f>
        <v>2025-12-31</v>
      </c>
      <c r="V159" t="str">
        <f>VLOOKUP($A159,'Plan de acci�n consolidado 2025'!$A$3:$V$504,V$1,0)</f>
        <v>6000-DESPACHO DEL SUPERINTENDENTE DELEGADO PARA EL CONTROL Y VERIFICACIÓN DE REGLAMENTOS TÉCNICOS Y METROLOGÍA LEGAL</v>
      </c>
      <c r="W159"/>
      <c r="X159"/>
    </row>
    <row r="160" spans="1:24" x14ac:dyDescent="0.25">
      <c r="A160" s="30" t="s">
        <v>1233</v>
      </c>
      <c r="B160" t="str">
        <f>VLOOKUP($A160,'Plan de acci�n consolidado 2025'!$A$3:$V$504,B$1,0)</f>
        <v>6000-DESPACHO DEL SUPERINTENDENTE DELEGADO PARA EL CONTROL Y VERIFICACIÓN DE REGLAMENTOS TÉCNICOS Y METROLOGÍA LEGAL</v>
      </c>
      <c r="C160">
        <f>VLOOKUP($A160,'Plan de acci�n consolidado 2025'!$A$3:$V$504,C$1,0)</f>
        <v>1</v>
      </c>
      <c r="D160" t="str">
        <f>VLOOKUP($A160,'Plan de acci�n consolidado 2025'!$A$3:$V$504,D$1,0)</f>
        <v>Producto</v>
      </c>
      <c r="E160" t="str">
        <f>VLOOKUP($A160,'Plan de acci�n consolidado 2025'!$A$3:$V$504,E$1,0)</f>
        <v>6000.3</v>
      </c>
      <c r="F160" t="str">
        <f>VLOOKUP($A160,'Plan de acci�n consolidado 2025'!$A$3:$V$504,F$1,0)</f>
        <v>Innovador</v>
      </c>
      <c r="G160" t="str">
        <f>VLOOKUP($A160,'Plan de acci�n consolidado 2025'!$A$3:$V$504,G$1,0)</f>
        <v xml:space="preserve">Promover el enfoque preventivo, diferencial y territorial en el que hacer misional de la entidad 
</v>
      </c>
      <c r="H160" t="str">
        <f>VLOOKUP($A160,'Plan de acci�n consolidado 2025'!$A$3:$V$504,H$1,0)</f>
        <v xml:space="preserve">Cumplimiento de productos del PAI asociados a Promover el enfoque preventivo, diferencial y territorial en el que hacer misional de la entidad 
</v>
      </c>
      <c r="I160" t="str">
        <f>VLOOKUP($A160,'Plan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0" t="str">
        <f>VLOOKUP($A160,'Plan de acci�n consolidado 2025'!$A$3:$V$504,J$1,0)</f>
        <v>N/A</v>
      </c>
      <c r="K160" t="str">
        <f>VLOOKUP($A160,'Plan de acci�n consolidado 2025'!$A$3:$V$504,K$1,0)</f>
        <v>No</v>
      </c>
      <c r="L160" t="str">
        <f>VLOOKUP($A160,'Plan de acci�n consolidado 2025'!$A$3:$V$504,L$1,0)</f>
        <v>C-3503-0200-0016-40401c</v>
      </c>
      <c r="M160" t="str">
        <f>VLOOKUP($A160,'Plan de acci�n consolidado 2025'!$A$3:$V$504,M$1,0)</f>
        <v>Política Gestión de la información estadística _DIMENSIÓN Información y Comunicación</v>
      </c>
      <c r="N160" t="str">
        <f>VLOOKUP($A160,'Plan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60" t="str">
        <f>VLOOKUP($A160,'Plan de acci�n consolidado 2025'!$A$3:$V$504,O$1,0)</f>
        <v>Campañas de control preventivo en control de precios en cualquiera de los siguientes temas: combustibles, medicamentos o leche cruda, realizadas. (Informe con análisis del desarrollo de la campaña)</v>
      </c>
      <c r="P160">
        <f>VLOOKUP($A160,'Plan de acci�n consolidado 2025'!$A$3:$V$504,P$1,0)</f>
        <v>14</v>
      </c>
      <c r="Q160">
        <f>VLOOKUP($A160,'Plan de acci�n consolidado 2025'!$A$3:$V$504,Q$1,0)</f>
        <v>2</v>
      </c>
      <c r="R160" t="str">
        <f>VLOOKUP($A160,'Plan de acci�n consolidado 2025'!$A$3:$V$504,R$1,0)</f>
        <v>Númerica</v>
      </c>
      <c r="S160" t="str">
        <f>VLOOKUP($A160,'Plan de acci�n consolidado 2025'!$A$3:$V$504,S$1,0)</f>
        <v># de Informes con análisis del desarrollo de la campaña realizados / 2 Informes con análisis del desarrollo de la campaña a realizar</v>
      </c>
      <c r="T160" s="176" t="str">
        <f>VLOOKUP($A160,'Plan de acci�n consolidado 2025'!$A$3:$V$504,T$1,0)</f>
        <v>2025-01-13</v>
      </c>
      <c r="U160" s="176" t="str">
        <f>VLOOKUP($A160,'Plan de acci�n consolidado 2025'!$A$3:$V$504,U$1,0)</f>
        <v>2025-12-31</v>
      </c>
      <c r="V160" t="str">
        <f>VLOOKUP($A160,'Plan de acci�n consolidado 2025'!$A$3:$V$504,V$1,0)</f>
        <v>6000-DESPACHO DEL SUPERINTENDENTE DELEGADO PARA EL CONTROL Y VERIFICACIÓN DE REGLAMENTOS TÉCNICOS Y METROLOGÍA LEGAL</v>
      </c>
      <c r="W160"/>
      <c r="X160"/>
    </row>
    <row r="161" spans="1:24" hidden="1" x14ac:dyDescent="0.25">
      <c r="A161" s="30" t="s">
        <v>1234</v>
      </c>
      <c r="B161" t="str">
        <f>VLOOKUP($A161,'Plan de acci�n consolidado 2025'!$A$3:$V$504,B$1,0)</f>
        <v>6000-DESPACHO DEL SUPERINTENDENTE DELEGADO PARA EL CONTROL Y VERIFICACIÓN DE REGLAMENTOS TÉCNICOS Y METROLOGÍA LEGAL</v>
      </c>
      <c r="C161">
        <f>VLOOKUP($A161,'Plan de acci�n consolidado 2025'!$A$3:$V$504,C$1,0)</f>
        <v>1</v>
      </c>
      <c r="D161" t="str">
        <f>VLOOKUP($A161,'Plan de acci�n consolidado 2025'!$A$3:$V$504,D$1,0)</f>
        <v>Actividad propia</v>
      </c>
      <c r="E161" t="str">
        <f>VLOOKUP($A161,'Plan de acci�n consolidado 2025'!$A$3:$V$504,E$1,0)</f>
        <v>6000.3.1</v>
      </c>
      <c r="F161" t="str">
        <f>VLOOKUP($A161,'Plan de acci�n consolidado 2025'!$A$3:$V$504,F$1,0)</f>
        <v>N/A</v>
      </c>
      <c r="G161" t="str">
        <f>VLOOKUP($A161,'Plan de acci�n consolidado 2025'!$A$3:$V$504,G$1,0)</f>
        <v>N/A</v>
      </c>
      <c r="H161" t="str">
        <f>VLOOKUP($A161,'Plan de acci�n consolidado 2025'!$A$3:$V$504,H$1,0)</f>
        <v>N/A</v>
      </c>
      <c r="I161" t="str">
        <f>VLOOKUP($A161,'Plan de acci�n consolidado 2025'!$A$3:$V$504,I$1,0)</f>
        <v>N/A</v>
      </c>
      <c r="J161" t="str">
        <f>VLOOKUP($A161,'Plan de acci�n consolidado 2025'!$A$3:$V$504,J$1,0)</f>
        <v>N/A</v>
      </c>
      <c r="K161" t="str">
        <f>VLOOKUP($A161,'Plan de acci�n consolidado 2025'!$A$3:$V$504,K$1,0)</f>
        <v>N/A</v>
      </c>
      <c r="L161" t="str">
        <f>VLOOKUP($A161,'Plan de acci�n consolidado 2025'!$A$3:$V$504,L$1,0)</f>
        <v>N/A</v>
      </c>
      <c r="M161" t="str">
        <f>VLOOKUP($A161,'Plan de acci�n consolidado 2025'!$A$3:$V$504,M$1,0)</f>
        <v>N/A</v>
      </c>
      <c r="N161" t="str">
        <f>VLOOKUP($A161,'Plan de acci�n consolidado 2025'!$A$3:$V$504,N$1,0)</f>
        <v>N/A</v>
      </c>
      <c r="O161" t="str">
        <f>VLOOKUP($A161,'Plan de acci�n consolidado 2025'!$A$3:$V$504,O$1,0)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161">
        <f>VLOOKUP($A161,'Plan de acci�n consolidado 2025'!$A$3:$V$504,P$1,0)</f>
        <v>20</v>
      </c>
      <c r="Q161">
        <f>VLOOKUP($A161,'Plan de acci�n consolidado 2025'!$A$3:$V$504,Q$1,0)</f>
        <v>2</v>
      </c>
      <c r="R161" t="str">
        <f>VLOOKUP($A161,'Plan de acci�n consolidado 2025'!$A$3:$V$504,R$1,0)</f>
        <v>Númerica</v>
      </c>
      <c r="S161" t="str">
        <f>VLOOKUP($A161,'Plan de acci�n consolidado 2025'!$A$3:$V$504,S$1,0)</f>
        <v># de Campañas planificadas / 2 Campañas programadas</v>
      </c>
      <c r="T161" s="176" t="str">
        <f>VLOOKUP($A161,'Plan de acci�n consolidado 2025'!$A$3:$V$504,T$1,0)</f>
        <v>2025-01-13</v>
      </c>
      <c r="U161" s="176" t="str">
        <f>VLOOKUP($A161,'Plan de acci�n consolidado 2025'!$A$3:$V$504,U$1,0)</f>
        <v>2025-08-28</v>
      </c>
      <c r="V161" t="str">
        <f>VLOOKUP($A161,'Plan de acci�n consolidado 2025'!$A$3:$V$504,V$1,0)</f>
        <v>6000-DESPACHO DEL SUPERINTENDENTE DELEGADO PARA EL CONTROL Y VERIFICACIÓN DE REGLAMENTOS TÉCNICOS Y METROLOGÍA LEGAL</v>
      </c>
      <c r="W161"/>
      <c r="X161"/>
    </row>
    <row r="162" spans="1:24" hidden="1" x14ac:dyDescent="0.25">
      <c r="A162" s="30" t="s">
        <v>1235</v>
      </c>
      <c r="B162" t="str">
        <f>VLOOKUP($A162,'Plan de acci�n consolidado 2025'!$A$3:$V$504,B$1,0)</f>
        <v>6000-DESPACHO DEL SUPERINTENDENTE DELEGADO PARA EL CONTROL Y VERIFICACIÓN DE REGLAMENTOS TÉCNICOS Y METROLOGÍA LEGAL</v>
      </c>
      <c r="C162">
        <f>VLOOKUP($A162,'Plan de acci�n consolidado 2025'!$A$3:$V$504,C$1,0)</f>
        <v>1</v>
      </c>
      <c r="D162" t="str">
        <f>VLOOKUP($A162,'Plan de acci�n consolidado 2025'!$A$3:$V$504,D$1,0)</f>
        <v>Actividad propia</v>
      </c>
      <c r="E162" t="str">
        <f>VLOOKUP($A162,'Plan de acci�n consolidado 2025'!$A$3:$V$504,E$1,0)</f>
        <v>6000.3.2</v>
      </c>
      <c r="F162" t="str">
        <f>VLOOKUP($A162,'Plan de acci�n consolidado 2025'!$A$3:$V$504,F$1,0)</f>
        <v>N/A</v>
      </c>
      <c r="G162" t="str">
        <f>VLOOKUP($A162,'Plan de acci�n consolidado 2025'!$A$3:$V$504,G$1,0)</f>
        <v>N/A</v>
      </c>
      <c r="H162" t="str">
        <f>VLOOKUP($A162,'Plan de acci�n consolidado 2025'!$A$3:$V$504,H$1,0)</f>
        <v>N/A</v>
      </c>
      <c r="I162" t="str">
        <f>VLOOKUP($A162,'Plan de acci�n consolidado 2025'!$A$3:$V$504,I$1,0)</f>
        <v>N/A</v>
      </c>
      <c r="J162" t="str">
        <f>VLOOKUP($A162,'Plan de acci�n consolidado 2025'!$A$3:$V$504,J$1,0)</f>
        <v>N/A</v>
      </c>
      <c r="K162" t="str">
        <f>VLOOKUP($A162,'Plan de acci�n consolidado 2025'!$A$3:$V$504,K$1,0)</f>
        <v>N/A</v>
      </c>
      <c r="L162" t="str">
        <f>VLOOKUP($A162,'Plan de acci�n consolidado 2025'!$A$3:$V$504,L$1,0)</f>
        <v>N/A</v>
      </c>
      <c r="M162" t="str">
        <f>VLOOKUP($A162,'Plan de acci�n consolidado 2025'!$A$3:$V$504,M$1,0)</f>
        <v>N/A</v>
      </c>
      <c r="N162" t="str">
        <f>VLOOKUP($A162,'Plan de acci�n consolidado 2025'!$A$3:$V$504,N$1,0)</f>
        <v>N/A</v>
      </c>
      <c r="O162" t="str">
        <f>VLOOKUP($A162,'Plan de acci�n consolidado 2025'!$A$3:$V$504,O$1,0)</f>
        <v>Establecer el cronograma de visitas y requerimientos de cada una de las campañas en los sectores definidos (Cronograma)</v>
      </c>
      <c r="P162">
        <f>VLOOKUP($A162,'Plan de acci�n consolidado 2025'!$A$3:$V$504,P$1,0)</f>
        <v>20</v>
      </c>
      <c r="Q162">
        <f>VLOOKUP($A162,'Plan de acci�n consolidado 2025'!$A$3:$V$504,Q$1,0)</f>
        <v>2</v>
      </c>
      <c r="R162" t="str">
        <f>VLOOKUP($A162,'Plan de acci�n consolidado 2025'!$A$3:$V$504,R$1,0)</f>
        <v>Númerica</v>
      </c>
      <c r="S162" t="str">
        <f>VLOOKUP($A162,'Plan de acci�n consolidado 2025'!$A$3:$V$504,S$1,0)</f>
        <v># de Cronogramas elaborados / 2 Cronogramas programados</v>
      </c>
      <c r="T162" s="176" t="str">
        <f>VLOOKUP($A162,'Plan de acci�n consolidado 2025'!$A$3:$V$504,T$1,0)</f>
        <v>2025-01-13</v>
      </c>
      <c r="U162" s="176" t="str">
        <f>VLOOKUP($A162,'Plan de acci�n consolidado 2025'!$A$3:$V$504,U$1,0)</f>
        <v>2025-12-31</v>
      </c>
      <c r="V162" t="str">
        <f>VLOOKUP($A162,'Plan de acci�n consolidado 2025'!$A$3:$V$504,V$1,0)</f>
        <v>6000-DESPACHO DEL SUPERINTENDENTE DELEGADO PARA EL CONTROL Y VERIFICACIÓN DE REGLAMENTOS TÉCNICOS Y METROLOGÍA LEGAL</v>
      </c>
      <c r="W162"/>
      <c r="X162"/>
    </row>
    <row r="163" spans="1:24" hidden="1" x14ac:dyDescent="0.25">
      <c r="A163" s="30" t="s">
        <v>1236</v>
      </c>
      <c r="B163" t="str">
        <f>VLOOKUP($A163,'Plan de acci�n consolidado 2025'!$A$3:$V$504,B$1,0)</f>
        <v>6000-DESPACHO DEL SUPERINTENDENTE DELEGADO PARA EL CONTROL Y VERIFICACIÓN DE REGLAMENTOS TÉCNICOS Y METROLOGÍA LEGAL</v>
      </c>
      <c r="C163">
        <f>VLOOKUP($A163,'Plan de acci�n consolidado 2025'!$A$3:$V$504,C$1,0)</f>
        <v>1</v>
      </c>
      <c r="D163" t="str">
        <f>VLOOKUP($A163,'Plan de acci�n consolidado 2025'!$A$3:$V$504,D$1,0)</f>
        <v>Actividad propia</v>
      </c>
      <c r="E163" t="str">
        <f>VLOOKUP($A163,'Plan de acci�n consolidado 2025'!$A$3:$V$504,E$1,0)</f>
        <v>6000.3.3</v>
      </c>
      <c r="F163" t="str">
        <f>VLOOKUP($A163,'Plan de acci�n consolidado 2025'!$A$3:$V$504,F$1,0)</f>
        <v>N/A</v>
      </c>
      <c r="G163" t="str">
        <f>VLOOKUP($A163,'Plan de acci�n consolidado 2025'!$A$3:$V$504,G$1,0)</f>
        <v>N/A</v>
      </c>
      <c r="H163" t="str">
        <f>VLOOKUP($A163,'Plan de acci�n consolidado 2025'!$A$3:$V$504,H$1,0)</f>
        <v>N/A</v>
      </c>
      <c r="I163" t="str">
        <f>VLOOKUP($A163,'Plan de acci�n consolidado 2025'!$A$3:$V$504,I$1,0)</f>
        <v>N/A</v>
      </c>
      <c r="J163" t="str">
        <f>VLOOKUP($A163,'Plan de acci�n consolidado 2025'!$A$3:$V$504,J$1,0)</f>
        <v>N/A</v>
      </c>
      <c r="K163" t="str">
        <f>VLOOKUP($A163,'Plan de acci�n consolidado 2025'!$A$3:$V$504,K$1,0)</f>
        <v>N/A</v>
      </c>
      <c r="L163" t="str">
        <f>VLOOKUP($A163,'Plan de acci�n consolidado 2025'!$A$3:$V$504,L$1,0)</f>
        <v>N/A</v>
      </c>
      <c r="M163" t="str">
        <f>VLOOKUP($A163,'Plan de acci�n consolidado 2025'!$A$3:$V$504,M$1,0)</f>
        <v>N/A</v>
      </c>
      <c r="N163" t="str">
        <f>VLOOKUP($A163,'Plan de acci�n consolidado 2025'!$A$3:$V$504,N$1,0)</f>
        <v>N/A</v>
      </c>
      <c r="O163" t="str">
        <f>VLOOKUP($A163,'Plan de acci�n consolidado 2025'!$A$3:$V$504,O$1,0)</f>
        <v>Ejecutar el cronograma de visitas y requerimientos (Seguimiento al cronograma)</v>
      </c>
      <c r="P163">
        <f>VLOOKUP($A163,'Plan de acci�n consolidado 2025'!$A$3:$V$504,P$1,0)</f>
        <v>30</v>
      </c>
      <c r="Q163">
        <f>VLOOKUP($A163,'Plan de acci�n consolidado 2025'!$A$3:$V$504,Q$1,0)</f>
        <v>100</v>
      </c>
      <c r="R163" t="str">
        <f>VLOOKUP($A163,'Plan de acci�n consolidado 2025'!$A$3:$V$504,R$1,0)</f>
        <v>Porcentual</v>
      </c>
      <c r="S163" t="str">
        <f>VLOOKUP($A163,'Plan de acci�n consolidado 2025'!$A$3:$V$504,S$1,0)</f>
        <v>% de Actividades ejecutadas / 100% de Actividades programadas</v>
      </c>
      <c r="T163" s="176" t="str">
        <f>VLOOKUP($A163,'Plan de acci�n consolidado 2025'!$A$3:$V$504,T$1,0)</f>
        <v>2025-01-13</v>
      </c>
      <c r="U163" s="176" t="str">
        <f>VLOOKUP($A163,'Plan de acci�n consolidado 2025'!$A$3:$V$504,U$1,0)</f>
        <v>2025-12-31</v>
      </c>
      <c r="V163" t="str">
        <f>VLOOKUP($A163,'Plan de acci�n consolidado 2025'!$A$3:$V$504,V$1,0)</f>
        <v>6000-DESPACHO DEL SUPERINTENDENTE DELEGADO PARA EL CONTROL Y VERIFICACIÓN DE REGLAMENTOS TÉCNICOS Y METROLOGÍA LEGAL</v>
      </c>
      <c r="W163"/>
      <c r="X163"/>
    </row>
    <row r="164" spans="1:24" hidden="1" x14ac:dyDescent="0.25">
      <c r="A164" s="30" t="s">
        <v>1237</v>
      </c>
      <c r="B164" t="str">
        <f>VLOOKUP($A164,'Plan de acci�n consolidado 2025'!$A$3:$V$504,B$1,0)</f>
        <v>6000-DESPACHO DEL SUPERINTENDENTE DELEGADO PARA EL CONTROL Y VERIFICACIÓN DE REGLAMENTOS TÉCNICOS Y METROLOGÍA LEGAL</v>
      </c>
      <c r="C164">
        <f>VLOOKUP($A164,'Plan de acci�n consolidado 2025'!$A$3:$V$504,C$1,0)</f>
        <v>1</v>
      </c>
      <c r="D164" t="str">
        <f>VLOOKUP($A164,'Plan de acci�n consolidado 2025'!$A$3:$V$504,D$1,0)</f>
        <v>Actividad propia</v>
      </c>
      <c r="E164" t="str">
        <f>VLOOKUP($A164,'Plan de acci�n consolidado 2025'!$A$3:$V$504,E$1,0)</f>
        <v>6000.3.4</v>
      </c>
      <c r="F164" t="str">
        <f>VLOOKUP($A164,'Plan de acci�n consolidado 2025'!$A$3:$V$504,F$1,0)</f>
        <v>N/A</v>
      </c>
      <c r="G164" t="str">
        <f>VLOOKUP($A164,'Plan de acci�n consolidado 2025'!$A$3:$V$504,G$1,0)</f>
        <v>N/A</v>
      </c>
      <c r="H164" t="str">
        <f>VLOOKUP($A164,'Plan de acci�n consolidado 2025'!$A$3:$V$504,H$1,0)</f>
        <v>N/A</v>
      </c>
      <c r="I164" t="str">
        <f>VLOOKUP($A164,'Plan de acci�n consolidado 2025'!$A$3:$V$504,I$1,0)</f>
        <v>N/A</v>
      </c>
      <c r="J164" t="str">
        <f>VLOOKUP($A164,'Plan de acci�n consolidado 2025'!$A$3:$V$504,J$1,0)</f>
        <v>N/A</v>
      </c>
      <c r="K164" t="str">
        <f>VLOOKUP($A164,'Plan de acci�n consolidado 2025'!$A$3:$V$504,K$1,0)</f>
        <v>N/A</v>
      </c>
      <c r="L164" t="str">
        <f>VLOOKUP($A164,'Plan de acci�n consolidado 2025'!$A$3:$V$504,L$1,0)</f>
        <v>N/A</v>
      </c>
      <c r="M164" t="str">
        <f>VLOOKUP($A164,'Plan de acci�n consolidado 2025'!$A$3:$V$504,M$1,0)</f>
        <v>N/A</v>
      </c>
      <c r="N164" t="str">
        <f>VLOOKUP($A164,'Plan de acci�n consolidado 2025'!$A$3:$V$504,N$1,0)</f>
        <v>N/A</v>
      </c>
      <c r="O164" t="str">
        <f>VLOOKUP($A164,'Plan de acci�n consolidado 2025'!$A$3:$V$504,O$1,0)</f>
        <v>Análisis del desarrollo de la campaña (Informe con análisis del desarrollo de la campaña)</v>
      </c>
      <c r="P164">
        <f>VLOOKUP($A164,'Plan de acci�n consolidado 2025'!$A$3:$V$504,P$1,0)</f>
        <v>30</v>
      </c>
      <c r="Q164">
        <f>VLOOKUP($A164,'Plan de acci�n consolidado 2025'!$A$3:$V$504,Q$1,0)</f>
        <v>2</v>
      </c>
      <c r="R164" t="str">
        <f>VLOOKUP($A164,'Plan de acci�n consolidado 2025'!$A$3:$V$504,R$1,0)</f>
        <v>Númerica</v>
      </c>
      <c r="S164" t="str">
        <f>VLOOKUP($A164,'Plan de acci�n consolidado 2025'!$A$3:$V$504,S$1,0)</f>
        <v># de Informes con análisis del desarrollo de la campaña realizados / 2 Informes con análisis del desarrollo de la campaña a realizar</v>
      </c>
      <c r="T164" s="176" t="str">
        <f>VLOOKUP($A164,'Plan de acci�n consolidado 2025'!$A$3:$V$504,T$1,0)</f>
        <v>2025-01-13</v>
      </c>
      <c r="U164" s="176" t="str">
        <f>VLOOKUP($A164,'Plan de acci�n consolidado 2025'!$A$3:$V$504,U$1,0)</f>
        <v>2025-12-31</v>
      </c>
      <c r="V164" t="str">
        <f>VLOOKUP($A164,'Plan de acci�n consolidado 2025'!$A$3:$V$504,V$1,0)</f>
        <v>6000-DESPACHO DEL SUPERINTENDENTE DELEGADO PARA EL CONTROL Y VERIFICACIÓN DE REGLAMENTOS TÉCNICOS Y METROLOGÍA LEGAL</v>
      </c>
      <c r="W164"/>
      <c r="X164"/>
    </row>
    <row r="165" spans="1:24" x14ac:dyDescent="0.25">
      <c r="A165" s="30" t="s">
        <v>1238</v>
      </c>
      <c r="B165" t="str">
        <f>VLOOKUP($A165,'Plan de acci�n consolidado 2025'!$A$3:$V$504,B$1,0)</f>
        <v>6000-DESPACHO DEL SUPERINTENDENTE DELEGADO PARA EL CONTROL Y VERIFICACIÓN DE REGLAMENTOS TÉCNICOS Y METROLOGÍA LEGAL</v>
      </c>
      <c r="C165">
        <f>VLOOKUP($A165,'Plan de acci�n consolidado 2025'!$A$3:$V$504,C$1,0)</f>
        <v>1</v>
      </c>
      <c r="D165" t="str">
        <f>VLOOKUP($A165,'Plan de acci�n consolidado 2025'!$A$3:$V$504,D$1,0)</f>
        <v>Producto</v>
      </c>
      <c r="E165" t="str">
        <f>VLOOKUP($A165,'Plan de acci�n consolidado 2025'!$A$3:$V$504,E$1,0)</f>
        <v>6000.4</v>
      </c>
      <c r="F165" t="str">
        <f>VLOOKUP($A165,'Plan de acci�n consolidado 2025'!$A$3:$V$504,F$1,0)</f>
        <v>Operativo</v>
      </c>
      <c r="G165" t="str">
        <f>VLOOKUP($A165,'Plan de acci�n consolidado 2025'!$A$3:$V$504,G$1,0)</f>
        <v xml:space="preserve">Promover el enfoque preventivo, diferencial y territorial en el que hacer misional de la entidad 
</v>
      </c>
      <c r="H165" t="str">
        <f>VLOOKUP($A165,'Plan de acci�n consolidado 2025'!$A$3:$V$504,H$1,0)</f>
        <v xml:space="preserve">Cumplimiento de productos del PAI asociados a Promover el enfoque preventivo, diferencial y territorial en el que hacer misional de la entidad 
</v>
      </c>
      <c r="I165" t="str">
        <f>VLOOKUP($A165,'Plan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65" t="str">
        <f>VLOOKUP($A165,'Plan de acci�n consolidado 2025'!$A$3:$V$504,J$1,0)</f>
        <v>N/A</v>
      </c>
      <c r="K165" t="str">
        <f>VLOOKUP($A165,'Plan de acci�n consolidado 2025'!$A$3:$V$504,K$1,0)</f>
        <v>No</v>
      </c>
      <c r="L165" t="str">
        <f>VLOOKUP($A165,'Plan de acci�n consolidado 2025'!$A$3:$V$504,L$1,0)</f>
        <v>C-3503-0200-0016-40401c</v>
      </c>
      <c r="M165" t="str">
        <f>VLOOKUP($A165,'Plan de acci�n consolidado 2025'!$A$3:$V$504,M$1,0)</f>
        <v>Política Gestión Documental _DIMENSIÓN Información y Comunicación</v>
      </c>
      <c r="N165" t="str">
        <f>VLOOKUP($A165,'Plan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65" t="str">
        <f>VLOOKUP($A165,'Plan de acci�n consolidado 2025'!$A$3:$V$504,O$1,0)</f>
        <v>Proyecto de Reglamento Técnico Metrológico de Medidores de Agua de uso residencial, elaborado y enviado (Documento proyecto y correo de envío o memorando)</v>
      </c>
      <c r="P165">
        <f>VLOOKUP($A165,'Plan de acci�n consolidado 2025'!$A$3:$V$504,P$1,0)</f>
        <v>14</v>
      </c>
      <c r="Q165">
        <f>VLOOKUP($A165,'Plan de acci�n consolidado 2025'!$A$3:$V$504,Q$1,0)</f>
        <v>1</v>
      </c>
      <c r="R165" t="str">
        <f>VLOOKUP($A165,'Plan de acci�n consolidado 2025'!$A$3:$V$504,R$1,0)</f>
        <v>Númerica</v>
      </c>
      <c r="S165" t="str">
        <f>VLOOKUP($A165,'Plan de acci�n consolidado 2025'!$A$3:$V$504,S$1,0)</f>
        <v># de Correo electrónico de remisión y proyecto de acto administrativo ajustado / Único entregable / 1 Correo electrónico de remisión y proyecto de acto administrativo ajustado / Único entregable</v>
      </c>
      <c r="T165" s="176" t="str">
        <f>VLOOKUP($A165,'Plan de acci�n consolidado 2025'!$A$3:$V$504,T$1,0)</f>
        <v>2025-02-03</v>
      </c>
      <c r="U165" s="176" t="str">
        <f>VLOOKUP($A165,'Plan de acci�n consolidado 2025'!$A$3:$V$504,U$1,0)</f>
        <v>2025-10-17</v>
      </c>
      <c r="V165" t="str">
        <f>VLOOKUP($A165,'Plan de acci�n consolidado 2025'!$A$3:$V$504,V$1,0)</f>
        <v>6000-DESPACHO DEL SUPERINTENDENTE DELEGADO PARA EL CONTROL Y VERIFICACIÓN DE REGLAMENTOS TÉCNICOS Y METROLOGÍA LEGAL</v>
      </c>
      <c r="W165"/>
      <c r="X165"/>
    </row>
    <row r="166" spans="1:24" hidden="1" x14ac:dyDescent="0.25">
      <c r="A166" s="30" t="s">
        <v>1239</v>
      </c>
      <c r="B166" t="str">
        <f>VLOOKUP($A166,'Plan de acci�n consolidado 2025'!$A$3:$V$504,B$1,0)</f>
        <v>6000-DESPACHO DEL SUPERINTENDENTE DELEGADO PARA EL CONTROL Y VERIFICACIÓN DE REGLAMENTOS TÉCNICOS Y METROLOGÍA LEGAL</v>
      </c>
      <c r="C166">
        <f>VLOOKUP($A166,'Plan de acci�n consolidado 2025'!$A$3:$V$504,C$1,0)</f>
        <v>1</v>
      </c>
      <c r="D166" t="str">
        <f>VLOOKUP($A166,'Plan de acci�n consolidado 2025'!$A$3:$V$504,D$1,0)</f>
        <v>Actividad propia</v>
      </c>
      <c r="E166" t="str">
        <f>VLOOKUP($A166,'Plan de acci�n consolidado 2025'!$A$3:$V$504,E$1,0)</f>
        <v>6000.4.1</v>
      </c>
      <c r="F166" t="str">
        <f>VLOOKUP($A166,'Plan de acci�n consolidado 2025'!$A$3:$V$504,F$1,0)</f>
        <v>N/A</v>
      </c>
      <c r="G166" t="str">
        <f>VLOOKUP($A166,'Plan de acci�n consolidado 2025'!$A$3:$V$504,G$1,0)</f>
        <v>N/A</v>
      </c>
      <c r="H166" t="str">
        <f>VLOOKUP($A166,'Plan de acci�n consolidado 2025'!$A$3:$V$504,H$1,0)</f>
        <v>N/A</v>
      </c>
      <c r="I166" t="str">
        <f>VLOOKUP($A166,'Plan de acci�n consolidado 2025'!$A$3:$V$504,I$1,0)</f>
        <v>N/A</v>
      </c>
      <c r="J166" t="str">
        <f>VLOOKUP($A166,'Plan de acci�n consolidado 2025'!$A$3:$V$504,J$1,0)</f>
        <v>N/A</v>
      </c>
      <c r="K166" t="str">
        <f>VLOOKUP($A166,'Plan de acci�n consolidado 2025'!$A$3:$V$504,K$1,0)</f>
        <v>N/A</v>
      </c>
      <c r="L166" t="str">
        <f>VLOOKUP($A166,'Plan de acci�n consolidado 2025'!$A$3:$V$504,L$1,0)</f>
        <v>N/A</v>
      </c>
      <c r="M166" t="str">
        <f>VLOOKUP($A166,'Plan de acci�n consolidado 2025'!$A$3:$V$504,M$1,0)</f>
        <v>N/A</v>
      </c>
      <c r="N166" t="str">
        <f>VLOOKUP($A166,'Plan de acci�n consolidado 2025'!$A$3:$V$504,N$1,0)</f>
        <v>N/A</v>
      </c>
      <c r="O166" t="str">
        <f>VLOOKUP($A166,'Plan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66">
        <f>VLOOKUP($A166,'Plan de acci�n consolidado 2025'!$A$3:$V$504,P$1,0)</f>
        <v>20</v>
      </c>
      <c r="Q166">
        <f>VLOOKUP($A166,'Plan de acci�n consolidado 2025'!$A$3:$V$504,Q$1,0)</f>
        <v>1</v>
      </c>
      <c r="R166" t="str">
        <f>VLOOKUP($A166,'Plan de acci�n consolidado 2025'!$A$3:$V$504,R$1,0)</f>
        <v>Númerica</v>
      </c>
      <c r="S166" t="str">
        <f>VLOOKUP($A166,'Plan de acci�n consolidado 2025'!$A$3:$V$504,S$1,0)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66" s="176" t="str">
        <f>VLOOKUP($A166,'Plan de acci�n consolidado 2025'!$A$3:$V$504,T$1,0)</f>
        <v>2025-02-03</v>
      </c>
      <c r="U166" s="176" t="str">
        <f>VLOOKUP($A166,'Plan de acci�n consolidado 2025'!$A$3:$V$504,U$1,0)</f>
        <v>2025-03-14</v>
      </c>
      <c r="V166" t="str">
        <f>VLOOKUP($A166,'Plan de acci�n consolidado 2025'!$A$3:$V$504,V$1,0)</f>
        <v>6000-DESPACHO DEL SUPERINTENDENTE DELEGADO PARA EL CONTROL Y VERIFICACIÓN DE REGLAMENTOS TÉCNICOS Y METROLOGÍA LEGAL</v>
      </c>
      <c r="W166"/>
      <c r="X166"/>
    </row>
    <row r="167" spans="1:24" hidden="1" x14ac:dyDescent="0.25">
      <c r="A167" s="30" t="s">
        <v>1241</v>
      </c>
      <c r="B167" t="str">
        <f>VLOOKUP($A167,'Plan de acci�n consolidado 2025'!$A$3:$V$504,B$1,0)</f>
        <v>6000-DESPACHO DEL SUPERINTENDENTE DELEGADO PARA EL CONTROL Y VERIFICACIÓN DE REGLAMENTOS TÉCNICOS Y METROLOGÍA LEGAL</v>
      </c>
      <c r="C167">
        <f>VLOOKUP($A167,'Plan de acci�n consolidado 2025'!$A$3:$V$504,C$1,0)</f>
        <v>1</v>
      </c>
      <c r="D167" t="str">
        <f>VLOOKUP($A167,'Plan de acci�n consolidado 2025'!$A$3:$V$504,D$1,0)</f>
        <v>Actividad propia</v>
      </c>
      <c r="E167" t="str">
        <f>VLOOKUP($A167,'Plan de acci�n consolidado 2025'!$A$3:$V$504,E$1,0)</f>
        <v>6000.4.2</v>
      </c>
      <c r="F167" t="str">
        <f>VLOOKUP($A167,'Plan de acci�n consolidado 2025'!$A$3:$V$504,F$1,0)</f>
        <v>N/A</v>
      </c>
      <c r="G167" t="str">
        <f>VLOOKUP($A167,'Plan de acci�n consolidado 2025'!$A$3:$V$504,G$1,0)</f>
        <v>N/A</v>
      </c>
      <c r="H167" t="str">
        <f>VLOOKUP($A167,'Plan de acci�n consolidado 2025'!$A$3:$V$504,H$1,0)</f>
        <v>N/A</v>
      </c>
      <c r="I167" t="str">
        <f>VLOOKUP($A167,'Plan de acci�n consolidado 2025'!$A$3:$V$504,I$1,0)</f>
        <v>N/A</v>
      </c>
      <c r="J167" t="str">
        <f>VLOOKUP($A167,'Plan de acci�n consolidado 2025'!$A$3:$V$504,J$1,0)</f>
        <v>N/A</v>
      </c>
      <c r="K167" t="str">
        <f>VLOOKUP($A167,'Plan de acci�n consolidado 2025'!$A$3:$V$504,K$1,0)</f>
        <v>N/A</v>
      </c>
      <c r="L167" t="str">
        <f>VLOOKUP($A167,'Plan de acci�n consolidado 2025'!$A$3:$V$504,L$1,0)</f>
        <v>N/A</v>
      </c>
      <c r="M167" t="str">
        <f>VLOOKUP($A167,'Plan de acci�n consolidado 2025'!$A$3:$V$504,M$1,0)</f>
        <v>N/A</v>
      </c>
      <c r="N167" t="str">
        <f>VLOOKUP($A167,'Plan de acci�n consolidado 2025'!$A$3:$V$504,N$1,0)</f>
        <v>N/A</v>
      </c>
      <c r="O167" t="str">
        <f>VLOOKUP($A167,'Plan de acci�n consolidado 2025'!$A$3:$V$504,O$1,0)</f>
        <v>Remitir el proyecto de acto administrativo a la Dirección de Regulación del Ministerio de Comercio, Industria y Turismo para obtener concepto previo. (correo electrónico de remisión (o memo de traslado) y proyecto de acto administrativo  / Único entregable)</v>
      </c>
      <c r="P167">
        <f>VLOOKUP($A167,'Plan de acci�n consolidado 2025'!$A$3:$V$504,P$1,0)</f>
        <v>20</v>
      </c>
      <c r="Q167">
        <f>VLOOKUP($A167,'Plan de acci�n consolidado 2025'!$A$3:$V$504,Q$1,0)</f>
        <v>1</v>
      </c>
      <c r="R167" t="str">
        <f>VLOOKUP($A167,'Plan de acci�n consolidado 2025'!$A$3:$V$504,R$1,0)</f>
        <v>Númerica</v>
      </c>
      <c r="S167" t="str">
        <f>VLOOKUP($A167,'Plan de acci�n consolidado 2025'!$A$3:$V$504,S$1,0)</f>
        <v># de Correo electrónico de remisión (o memo de traslado) y proyecto de acto administrativo  / Único entregable / 1 Correo electrónico de remisión (o memo de traslado) y proyecto de acto administrativo  / Único entregable</v>
      </c>
      <c r="T167" s="176" t="str">
        <f>VLOOKUP($A167,'Plan de acci�n consolidado 2025'!$A$3:$V$504,T$1,0)</f>
        <v>2025-03-17</v>
      </c>
      <c r="U167" s="176" t="str">
        <f>VLOOKUP($A167,'Plan de acci�n consolidado 2025'!$A$3:$V$504,U$1,0)</f>
        <v>2025-04-04</v>
      </c>
      <c r="V167" t="str">
        <f>VLOOKUP($A167,'Plan de acci�n consolidado 2025'!$A$3:$V$504,V$1,0)</f>
        <v>6000-DESPACHO DEL SUPERINTENDENTE DELEGADO PARA EL CONTROL Y VERIFICACIÓN DE REGLAMENTOS TÉCNICOS Y METROLOGÍA LEGAL</v>
      </c>
      <c r="W167"/>
      <c r="X167"/>
    </row>
    <row r="168" spans="1:24" hidden="1" x14ac:dyDescent="0.25">
      <c r="A168" s="30" t="s">
        <v>1243</v>
      </c>
      <c r="B168" t="str">
        <f>VLOOKUP($A168,'Plan de acci�n consolidado 2025'!$A$3:$V$504,B$1,0)</f>
        <v>6000-DESPACHO DEL SUPERINTENDENTE DELEGADO PARA EL CONTROL Y VERIFICACIÓN DE REGLAMENTOS TÉCNICOS Y METROLOGÍA LEGAL</v>
      </c>
      <c r="C168">
        <f>VLOOKUP($A168,'Plan de acci�n consolidado 2025'!$A$3:$V$504,C$1,0)</f>
        <v>1</v>
      </c>
      <c r="D168" t="str">
        <f>VLOOKUP($A168,'Plan de acci�n consolidado 2025'!$A$3:$V$504,D$1,0)</f>
        <v>Actividad propia</v>
      </c>
      <c r="E168" t="str">
        <f>VLOOKUP($A168,'Plan de acci�n consolidado 2025'!$A$3:$V$504,E$1,0)</f>
        <v>6000.4.3</v>
      </c>
      <c r="F168" t="str">
        <f>VLOOKUP($A168,'Plan de acci�n consolidado 2025'!$A$3:$V$504,F$1,0)</f>
        <v>N/A</v>
      </c>
      <c r="G168" t="str">
        <f>VLOOKUP($A168,'Plan de acci�n consolidado 2025'!$A$3:$V$504,G$1,0)</f>
        <v>N/A</v>
      </c>
      <c r="H168" t="str">
        <f>VLOOKUP($A168,'Plan de acci�n consolidado 2025'!$A$3:$V$504,H$1,0)</f>
        <v>N/A</v>
      </c>
      <c r="I168" t="str">
        <f>VLOOKUP($A168,'Plan de acci�n consolidado 2025'!$A$3:$V$504,I$1,0)</f>
        <v>N/A</v>
      </c>
      <c r="J168" t="str">
        <f>VLOOKUP($A168,'Plan de acci�n consolidado 2025'!$A$3:$V$504,J$1,0)</f>
        <v>N/A</v>
      </c>
      <c r="K168" t="str">
        <f>VLOOKUP($A168,'Plan de acci�n consolidado 2025'!$A$3:$V$504,K$1,0)</f>
        <v>N/A</v>
      </c>
      <c r="L168" t="str">
        <f>VLOOKUP($A168,'Plan de acci�n consolidado 2025'!$A$3:$V$504,L$1,0)</f>
        <v>N/A</v>
      </c>
      <c r="M168" t="str">
        <f>VLOOKUP($A168,'Plan de acci�n consolidado 2025'!$A$3:$V$504,M$1,0)</f>
        <v>N/A</v>
      </c>
      <c r="N168" t="str">
        <f>VLOOKUP($A168,'Plan de acci�n consolidado 2025'!$A$3:$V$504,N$1,0)</f>
        <v>N/A</v>
      </c>
      <c r="O168" t="str">
        <f>VLOOKUP($A168,'Plan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68">
        <f>VLOOKUP($A168,'Plan de acci�n consolidado 2025'!$A$3:$V$504,P$1,0)</f>
        <v>20</v>
      </c>
      <c r="Q168">
        <f>VLOOKUP($A168,'Plan de acci�n consolidado 2025'!$A$3:$V$504,Q$1,0)</f>
        <v>1</v>
      </c>
      <c r="R168" t="str">
        <f>VLOOKUP($A168,'Plan de acci�n consolidado 2025'!$A$3:$V$504,R$1,0)</f>
        <v>Númerica</v>
      </c>
      <c r="S168" t="str">
        <f>VLOOKUP($A168,'Plan de acci�n consolidado 2025'!$A$3:$V$504,S$1,0)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68" s="176" t="str">
        <f>VLOOKUP($A168,'Plan de acci�n consolidado 2025'!$A$3:$V$504,T$1,0)</f>
        <v>2025-04-07</v>
      </c>
      <c r="U168" s="176" t="str">
        <f>VLOOKUP($A168,'Plan de acci�n consolidado 2025'!$A$3:$V$504,U$1,0)</f>
        <v>2025-05-02</v>
      </c>
      <c r="V168" t="str">
        <f>VLOOKUP($A168,'Plan de acci�n consolidado 2025'!$A$3:$V$504,V$1,0)</f>
        <v>6000-DESPACHO DEL SUPERINTENDENTE DELEGADO PARA EL CONTROL Y VERIFICACIÓN DE REGLAMENTOS TÉCNICOS Y METROLOGÍA LEGAL</v>
      </c>
      <c r="W168"/>
      <c r="X168"/>
    </row>
    <row r="169" spans="1:24" hidden="1" x14ac:dyDescent="0.25">
      <c r="A169" s="30" t="s">
        <v>1245</v>
      </c>
      <c r="B169" t="str">
        <f>VLOOKUP($A169,'Plan de acci�n consolidado 2025'!$A$3:$V$504,B$1,0)</f>
        <v>6000-DESPACHO DEL SUPERINTENDENTE DELEGADO PARA EL CONTROL Y VERIFICACIÓN DE REGLAMENTOS TÉCNICOS Y METROLOGÍA LEGAL</v>
      </c>
      <c r="C169">
        <f>VLOOKUP($A169,'Plan de acci�n consolidado 2025'!$A$3:$V$504,C$1,0)</f>
        <v>1</v>
      </c>
      <c r="D169" t="str">
        <f>VLOOKUP($A169,'Plan de acci�n consolidado 2025'!$A$3:$V$504,D$1,0)</f>
        <v>Actividad propia</v>
      </c>
      <c r="E169" t="str">
        <f>VLOOKUP($A169,'Plan de acci�n consolidado 2025'!$A$3:$V$504,E$1,0)</f>
        <v>6000.4.4</v>
      </c>
      <c r="F169" t="str">
        <f>VLOOKUP($A169,'Plan de acci�n consolidado 2025'!$A$3:$V$504,F$1,0)</f>
        <v>N/A</v>
      </c>
      <c r="G169" t="str">
        <f>VLOOKUP($A169,'Plan de acci�n consolidado 2025'!$A$3:$V$504,G$1,0)</f>
        <v>N/A</v>
      </c>
      <c r="H169" t="str">
        <f>VLOOKUP($A169,'Plan de acci�n consolidado 2025'!$A$3:$V$504,H$1,0)</f>
        <v>N/A</v>
      </c>
      <c r="I169" t="str">
        <f>VLOOKUP($A169,'Plan de acci�n consolidado 2025'!$A$3:$V$504,I$1,0)</f>
        <v>N/A</v>
      </c>
      <c r="J169" t="str">
        <f>VLOOKUP($A169,'Plan de acci�n consolidado 2025'!$A$3:$V$504,J$1,0)</f>
        <v>N/A</v>
      </c>
      <c r="K169" t="str">
        <f>VLOOKUP($A169,'Plan de acci�n consolidado 2025'!$A$3:$V$504,K$1,0)</f>
        <v>N/A</v>
      </c>
      <c r="L169" t="str">
        <f>VLOOKUP($A169,'Plan de acci�n consolidado 2025'!$A$3:$V$504,L$1,0)</f>
        <v>N/A</v>
      </c>
      <c r="M169" t="str">
        <f>VLOOKUP($A169,'Plan de acci�n consolidado 2025'!$A$3:$V$504,M$1,0)</f>
        <v>N/A</v>
      </c>
      <c r="N169" t="str">
        <f>VLOOKUP($A169,'Plan de acci�n consolidado 2025'!$A$3:$V$504,N$1,0)</f>
        <v>N/A</v>
      </c>
      <c r="O169" t="str">
        <f>VLOOKUP($A169,'Plan de acci�n consolidado 2025'!$A$3:$V$504,O$1,0)</f>
        <v>Remitir el proyecto de acto administrativo a abogacía de la competencia. (correo electrónico de remisión (o memo de traslado) y proyecto de acto administrativo  / Único entregable)</v>
      </c>
      <c r="P169">
        <f>VLOOKUP($A169,'Plan de acci�n consolidado 2025'!$A$3:$V$504,P$1,0)</f>
        <v>20</v>
      </c>
      <c r="Q169">
        <f>VLOOKUP($A169,'Plan de acci�n consolidado 2025'!$A$3:$V$504,Q$1,0)</f>
        <v>1</v>
      </c>
      <c r="R169" t="str">
        <f>VLOOKUP($A169,'Plan de acci�n consolidado 2025'!$A$3:$V$504,R$1,0)</f>
        <v>Númerica</v>
      </c>
      <c r="S169" t="str">
        <f>VLOOKUP($A169,'Plan de acci�n consolidado 2025'!$A$3:$V$504,S$1,0)</f>
        <v># de Correo electrónico de remisión y proyecto de acto administrativo ajustado / Único entregable / 1 Correo electrónico de remisión y proyecto de acto administrativo ajustado / Único entregable</v>
      </c>
      <c r="T169" s="176" t="str">
        <f>VLOOKUP($A169,'Plan de acci�n consolidado 2025'!$A$3:$V$504,T$1,0)</f>
        <v>2025-05-05</v>
      </c>
      <c r="U169" s="176" t="str">
        <f>VLOOKUP($A169,'Plan de acci�n consolidado 2025'!$A$3:$V$504,U$1,0)</f>
        <v>2025-05-23</v>
      </c>
      <c r="V169" t="str">
        <f>VLOOKUP($A169,'Plan de acci�n consolidado 2025'!$A$3:$V$504,V$1,0)</f>
        <v>6000-DESPACHO DEL SUPERINTENDENTE DELEGADO PARA EL CONTROL Y VERIFICACIÓN DE REGLAMENTOS TÉCNICOS Y METROLOGÍA LEGAL</v>
      </c>
      <c r="W169"/>
      <c r="X169"/>
    </row>
    <row r="170" spans="1:24" hidden="1" x14ac:dyDescent="0.25">
      <c r="A170" s="30" t="s">
        <v>1247</v>
      </c>
      <c r="B170" t="str">
        <f>VLOOKUP($A170,'Plan de acci�n consolidado 2025'!$A$3:$V$504,B$1,0)</f>
        <v>6000-DESPACHO DEL SUPERINTENDENTE DELEGADO PARA EL CONTROL Y VERIFICACIÓN DE REGLAMENTOS TÉCNICOS Y METROLOGÍA LEGAL</v>
      </c>
      <c r="C170">
        <f>VLOOKUP($A170,'Plan de acci�n consolidado 2025'!$A$3:$V$504,C$1,0)</f>
        <v>1</v>
      </c>
      <c r="D170" t="str">
        <f>VLOOKUP($A170,'Plan de acci�n consolidado 2025'!$A$3:$V$504,D$1,0)</f>
        <v>Actividad propia</v>
      </c>
      <c r="E170" t="str">
        <f>VLOOKUP($A170,'Plan de acci�n consolidado 2025'!$A$3:$V$504,E$1,0)</f>
        <v>6000.4.5</v>
      </c>
      <c r="F170" t="str">
        <f>VLOOKUP($A170,'Plan de acci�n consolidado 2025'!$A$3:$V$504,F$1,0)</f>
        <v>N/A</v>
      </c>
      <c r="G170" t="str">
        <f>VLOOKUP($A170,'Plan de acci�n consolidado 2025'!$A$3:$V$504,G$1,0)</f>
        <v>N/A</v>
      </c>
      <c r="H170" t="str">
        <f>VLOOKUP($A170,'Plan de acci�n consolidado 2025'!$A$3:$V$504,H$1,0)</f>
        <v>N/A</v>
      </c>
      <c r="I170" t="str">
        <f>VLOOKUP($A170,'Plan de acci�n consolidado 2025'!$A$3:$V$504,I$1,0)</f>
        <v>N/A</v>
      </c>
      <c r="J170" t="str">
        <f>VLOOKUP($A170,'Plan de acci�n consolidado 2025'!$A$3:$V$504,J$1,0)</f>
        <v>N/A</v>
      </c>
      <c r="K170" t="str">
        <f>VLOOKUP($A170,'Plan de acci�n consolidado 2025'!$A$3:$V$504,K$1,0)</f>
        <v>N/A</v>
      </c>
      <c r="L170" t="str">
        <f>VLOOKUP($A170,'Plan de acci�n consolidado 2025'!$A$3:$V$504,L$1,0)</f>
        <v>N/A</v>
      </c>
      <c r="M170" t="str">
        <f>VLOOKUP($A170,'Plan de acci�n consolidado 2025'!$A$3:$V$504,M$1,0)</f>
        <v>N/A</v>
      </c>
      <c r="N170" t="str">
        <f>VLOOKUP($A170,'Plan de acci�n consolidado 2025'!$A$3:$V$504,N$1,0)</f>
        <v>N/A</v>
      </c>
      <c r="O170" t="str">
        <f>VLOOKUP($A170,'Plan de acci�n consolidado 2025'!$A$3:$V$504,O$1,0)</f>
        <v>Ajustar el proyecto de acto administrativo acorde con comentarios, si hubiere lugar y enviar al Grupo de regulación para su expedición. (Correo electrónico de remisión y proyecto de acto administrativo ajustado / Único entregable)</v>
      </c>
      <c r="P170">
        <f>VLOOKUP($A170,'Plan de acci�n consolidado 2025'!$A$3:$V$504,P$1,0)</f>
        <v>20</v>
      </c>
      <c r="Q170">
        <f>VLOOKUP($A170,'Plan de acci�n consolidado 2025'!$A$3:$V$504,Q$1,0)</f>
        <v>1</v>
      </c>
      <c r="R170" t="str">
        <f>VLOOKUP($A170,'Plan de acci�n consolidado 2025'!$A$3:$V$504,R$1,0)</f>
        <v>Númerica</v>
      </c>
      <c r="S170" t="str">
        <f>VLOOKUP($A170,'Plan de acci�n consolidado 2025'!$A$3:$V$504,S$1,0)</f>
        <v># de Correo electrónico de remisión y proyecto de acto administrativo ajustado / Único entregable / 1 Correo electrónico de remisión y proyecto de acto administrativo ajustado / Único entregable</v>
      </c>
      <c r="T170" s="176" t="str">
        <f>VLOOKUP($A170,'Plan de acci�n consolidado 2025'!$A$3:$V$504,T$1,0)</f>
        <v>2025-06-20</v>
      </c>
      <c r="U170" s="176" t="str">
        <f>VLOOKUP($A170,'Plan de acci�n consolidado 2025'!$A$3:$V$504,U$1,0)</f>
        <v>2025-10-17</v>
      </c>
      <c r="V170" t="str">
        <f>VLOOKUP($A170,'Plan de acci�n consolidado 2025'!$A$3:$V$504,V$1,0)</f>
        <v>6000-DESPACHO DEL SUPERINTENDENTE DELEGADO PARA EL CONTROL Y VERIFICACIÓN DE REGLAMENTOS TÉCNICOS Y METROLOGÍA LEGAL</v>
      </c>
      <c r="W170"/>
      <c r="X170"/>
    </row>
    <row r="171" spans="1:24" x14ac:dyDescent="0.25">
      <c r="A171" s="30" t="s">
        <v>1248</v>
      </c>
      <c r="B171" t="str">
        <f>VLOOKUP($A171,'Plan de acci�n consolidado 2025'!$A$3:$V$504,B$1,0)</f>
        <v>6000-DESPACHO DEL SUPERINTENDENTE DELEGADO PARA EL CONTROL Y VERIFICACIÓN DE REGLAMENTOS TÉCNICOS Y METROLOGÍA LEGAL</v>
      </c>
      <c r="C171">
        <f>VLOOKUP($A171,'Plan de acci�n consolidado 2025'!$A$3:$V$504,C$1,0)</f>
        <v>1</v>
      </c>
      <c r="D171" t="str">
        <f>VLOOKUP($A171,'Plan de acci�n consolidado 2025'!$A$3:$V$504,D$1,0)</f>
        <v>Producto</v>
      </c>
      <c r="E171" t="str">
        <f>VLOOKUP($A171,'Plan de acci�n consolidado 2025'!$A$3:$V$504,E$1,0)</f>
        <v>6000.5</v>
      </c>
      <c r="F171" t="str">
        <f>VLOOKUP($A171,'Plan de acci�n consolidado 2025'!$A$3:$V$504,F$1,0)</f>
        <v>Operativo</v>
      </c>
      <c r="G171" t="str">
        <f>VLOOKUP($A171,'Plan de acci�n consolidado 2025'!$A$3:$V$504,G$1,0)</f>
        <v xml:space="preserve">Promover el enfoque preventivo, diferencial y territorial en el que hacer misional de la entidad 
</v>
      </c>
      <c r="H171" t="str">
        <f>VLOOKUP($A171,'Plan de acci�n consolidado 2025'!$A$3:$V$504,H$1,0)</f>
        <v xml:space="preserve">Cumplimiento de productos del PAI asociados a Promover el enfoque preventivo, diferencial y territorial en el que hacer misional de la entidad 
</v>
      </c>
      <c r="I171" t="str">
        <f>VLOOKUP($A171,'Plan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1" t="str">
        <f>VLOOKUP($A171,'Plan de acci�n consolidado 2025'!$A$3:$V$504,J$1,0)</f>
        <v>N/A</v>
      </c>
      <c r="K171" t="str">
        <f>VLOOKUP($A171,'Plan de acci�n consolidado 2025'!$A$3:$V$504,K$1,0)</f>
        <v>No</v>
      </c>
      <c r="L171" t="str">
        <f>VLOOKUP($A171,'Plan de acci�n consolidado 2025'!$A$3:$V$504,L$1,0)</f>
        <v>C-3503-0200-0016-40401c</v>
      </c>
      <c r="M171" t="str">
        <f>VLOOKUP($A171,'Plan de acci�n consolidado 2025'!$A$3:$V$504,M$1,0)</f>
        <v>Política Gestión Documental _DIMENSIÓN Información y Comunicación</v>
      </c>
      <c r="N171" t="str">
        <f>VLOOKUP($A171,'Plan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71" t="str">
        <f>VLOOKUP($A171,'Plan de acci�n consolidado 2025'!$A$3:$V$504,O$1,0)</f>
        <v>Proyecto de Reglamento Técnico Metrológico de Medidores de Gas de uso residencial elaborado y enviado a la abogacia de la competencia. (Documento proyecto y correo de envío o memorando)</v>
      </c>
      <c r="P171">
        <f>VLOOKUP($A171,'Plan de acci�n consolidado 2025'!$A$3:$V$504,P$1,0)</f>
        <v>14</v>
      </c>
      <c r="Q171">
        <f>VLOOKUP($A171,'Plan de acci�n consolidado 2025'!$A$3:$V$504,Q$1,0)</f>
        <v>1</v>
      </c>
      <c r="R171" t="str">
        <f>VLOOKUP($A171,'Plan de acci�n consolidado 2025'!$A$3:$V$504,R$1,0)</f>
        <v>Númerica</v>
      </c>
      <c r="S171" t="str">
        <f>VLOOKUP($A171,'Plan de acci�n consolidado 2025'!$A$3:$V$504,S$1,0)</f>
        <v># de Correo electrónico de remisión (o memo de traslado) y proyecto de acto administrativo  / Único entregable / 1 Correo electrónico de remisión (o memo de traslado) y proyecto de acto administrativo  / Único entregable</v>
      </c>
      <c r="T171" s="176" t="str">
        <f>VLOOKUP($A171,'Plan de acci�n consolidado 2025'!$A$3:$V$504,T$1,0)</f>
        <v>2025-02-19</v>
      </c>
      <c r="U171" s="176" t="str">
        <f>VLOOKUP($A171,'Plan de acci�n consolidado 2025'!$A$3:$V$504,U$1,0)</f>
        <v>2025-10-31</v>
      </c>
      <c r="V171" t="str">
        <f>VLOOKUP($A171,'Plan de acci�n consolidado 2025'!$A$3:$V$504,V$1,0)</f>
        <v>6000-DESPACHO DEL SUPERINTENDENTE DELEGADO PARA EL CONTROL Y VERIFICACIÓN DE REGLAMENTOS TÉCNICOS Y METROLOGÍA LEGAL</v>
      </c>
      <c r="W171"/>
      <c r="X171"/>
    </row>
    <row r="172" spans="1:24" hidden="1" x14ac:dyDescent="0.25">
      <c r="A172" s="30" t="s">
        <v>1249</v>
      </c>
      <c r="B172" t="str">
        <f>VLOOKUP($A172,'Plan de acci�n consolidado 2025'!$A$3:$V$504,B$1,0)</f>
        <v>6000-DESPACHO DEL SUPERINTENDENTE DELEGADO PARA EL CONTROL Y VERIFICACIÓN DE REGLAMENTOS TÉCNICOS Y METROLOGÍA LEGAL</v>
      </c>
      <c r="C172">
        <f>VLOOKUP($A172,'Plan de acci�n consolidado 2025'!$A$3:$V$504,C$1,0)</f>
        <v>1</v>
      </c>
      <c r="D172" t="str">
        <f>VLOOKUP($A172,'Plan de acci�n consolidado 2025'!$A$3:$V$504,D$1,0)</f>
        <v>Actividad propia</v>
      </c>
      <c r="E172" t="str">
        <f>VLOOKUP($A172,'Plan de acci�n consolidado 2025'!$A$3:$V$504,E$1,0)</f>
        <v>6000.5.1</v>
      </c>
      <c r="F172" t="str">
        <f>VLOOKUP($A172,'Plan de acci�n consolidado 2025'!$A$3:$V$504,F$1,0)</f>
        <v>N/A</v>
      </c>
      <c r="G172" t="str">
        <f>VLOOKUP($A172,'Plan de acci�n consolidado 2025'!$A$3:$V$504,G$1,0)</f>
        <v>N/A</v>
      </c>
      <c r="H172" t="str">
        <f>VLOOKUP($A172,'Plan de acci�n consolidado 2025'!$A$3:$V$504,H$1,0)</f>
        <v>N/A</v>
      </c>
      <c r="I172" t="str">
        <f>VLOOKUP($A172,'Plan de acci�n consolidado 2025'!$A$3:$V$504,I$1,0)</f>
        <v>N/A</v>
      </c>
      <c r="J172" t="str">
        <f>VLOOKUP($A172,'Plan de acci�n consolidado 2025'!$A$3:$V$504,J$1,0)</f>
        <v>N/A</v>
      </c>
      <c r="K172" t="str">
        <f>VLOOKUP($A172,'Plan de acci�n consolidado 2025'!$A$3:$V$504,K$1,0)</f>
        <v>N/A</v>
      </c>
      <c r="L172" t="str">
        <f>VLOOKUP($A172,'Plan de acci�n consolidado 2025'!$A$3:$V$504,L$1,0)</f>
        <v>N/A</v>
      </c>
      <c r="M172" t="str">
        <f>VLOOKUP($A172,'Plan de acci�n consolidado 2025'!$A$3:$V$504,M$1,0)</f>
        <v>N/A</v>
      </c>
      <c r="N172" t="str">
        <f>VLOOKUP($A172,'Plan de acci�n consolidado 2025'!$A$3:$V$504,N$1,0)</f>
        <v>N/A</v>
      </c>
      <c r="O172" t="str">
        <f>VLOOKUP($A172,'Plan de acci�n consolidado 2025'!$A$3:$V$504,O$1,0)</f>
        <v>Enviar proyecto de resolución al Grupo de Regulación para revisión. (Correo electrónico de remisión y proyecto de acto administrativo / Único entregable)</v>
      </c>
      <c r="P172">
        <f>VLOOKUP($A172,'Plan de acci�n consolidado 2025'!$A$3:$V$504,P$1,0)</f>
        <v>10</v>
      </c>
      <c r="Q172">
        <f>VLOOKUP($A172,'Plan de acci�n consolidado 2025'!$A$3:$V$504,Q$1,0)</f>
        <v>1</v>
      </c>
      <c r="R172" t="str">
        <f>VLOOKUP($A172,'Plan de acci�n consolidado 2025'!$A$3:$V$504,R$1,0)</f>
        <v>Númerica</v>
      </c>
      <c r="S172" t="str">
        <f>VLOOKUP($A172,'Plan de acci�n consolidado 2025'!$A$3:$V$504,S$1,0)</f>
        <v># de Correo electrónico de remisión y proyecto de acto administrativo / Único entregable / 1 Correo electrónico de remisión y proyecto de acto administrativo / Único entregable</v>
      </c>
      <c r="T172" s="176" t="str">
        <f>VLOOKUP($A172,'Plan de acci�n consolidado 2025'!$A$3:$V$504,T$1,0)</f>
        <v>2025-02-19</v>
      </c>
      <c r="U172" s="176" t="str">
        <f>VLOOKUP($A172,'Plan de acci�n consolidado 2025'!$A$3:$V$504,U$1,0)</f>
        <v>2025-03-05</v>
      </c>
      <c r="V172" t="str">
        <f>VLOOKUP($A172,'Plan de acci�n consolidado 2025'!$A$3:$V$504,V$1,0)</f>
        <v>6000-DESPACHO DEL SUPERINTENDENTE DELEGADO PARA EL CONTROL Y VERIFICACIÓN DE REGLAMENTOS TÉCNICOS Y METROLOGÍA LEGAL</v>
      </c>
      <c r="W172"/>
      <c r="X172"/>
    </row>
    <row r="173" spans="1:24" hidden="1" x14ac:dyDescent="0.25">
      <c r="A173" s="30" t="s">
        <v>1251</v>
      </c>
      <c r="B173" t="str">
        <f>VLOOKUP($A173,'Plan de acci�n consolidado 2025'!$A$3:$V$504,B$1,0)</f>
        <v>6000-DESPACHO DEL SUPERINTENDENTE DELEGADO PARA EL CONTROL Y VERIFICACIÓN DE REGLAMENTOS TÉCNICOS Y METROLOGÍA LEGAL</v>
      </c>
      <c r="C173">
        <f>VLOOKUP($A173,'Plan de acci�n consolidado 2025'!$A$3:$V$504,C$1,0)</f>
        <v>1</v>
      </c>
      <c r="D173" t="str">
        <f>VLOOKUP($A173,'Plan de acci�n consolidado 2025'!$A$3:$V$504,D$1,0)</f>
        <v>Actividad propia</v>
      </c>
      <c r="E173" t="str">
        <f>VLOOKUP($A173,'Plan de acci�n consolidado 2025'!$A$3:$V$504,E$1,0)</f>
        <v>6000.5.2</v>
      </c>
      <c r="F173" t="str">
        <f>VLOOKUP($A173,'Plan de acci�n consolidado 2025'!$A$3:$V$504,F$1,0)</f>
        <v>N/A</v>
      </c>
      <c r="G173" t="str">
        <f>VLOOKUP($A173,'Plan de acci�n consolidado 2025'!$A$3:$V$504,G$1,0)</f>
        <v>N/A</v>
      </c>
      <c r="H173" t="str">
        <f>VLOOKUP($A173,'Plan de acci�n consolidado 2025'!$A$3:$V$504,H$1,0)</f>
        <v>N/A</v>
      </c>
      <c r="I173" t="str">
        <f>VLOOKUP($A173,'Plan de acci�n consolidado 2025'!$A$3:$V$504,I$1,0)</f>
        <v>N/A</v>
      </c>
      <c r="J173" t="str">
        <f>VLOOKUP($A173,'Plan de acci�n consolidado 2025'!$A$3:$V$504,J$1,0)</f>
        <v>N/A</v>
      </c>
      <c r="K173" t="str">
        <f>VLOOKUP($A173,'Plan de acci�n consolidado 2025'!$A$3:$V$504,K$1,0)</f>
        <v>N/A</v>
      </c>
      <c r="L173" t="str">
        <f>VLOOKUP($A173,'Plan de acci�n consolidado 2025'!$A$3:$V$504,L$1,0)</f>
        <v>N/A</v>
      </c>
      <c r="M173" t="str">
        <f>VLOOKUP($A173,'Plan de acci�n consolidado 2025'!$A$3:$V$504,M$1,0)</f>
        <v>N/A</v>
      </c>
      <c r="N173" t="str">
        <f>VLOOKUP($A173,'Plan de acci�n consolidado 2025'!$A$3:$V$504,N$1,0)</f>
        <v>N/A</v>
      </c>
      <c r="O173" t="str">
        <f>VLOOKUP($A173,'Plan de acci�n consolidado 2025'!$A$3:$V$504,O$1,0)</f>
        <v>Revisar jurídicamente el proyecto de resolución y enviarlo a la dependencia solicitante. (Proyecto de resolución con observaciones y memorando y/o  correo electrónico de remisión a la dependencia solicitante)</v>
      </c>
      <c r="P173">
        <f>VLOOKUP($A173,'Plan de acci�n consolidado 2025'!$A$3:$V$504,P$1,0)</f>
        <v>10</v>
      </c>
      <c r="Q173">
        <f>VLOOKUP($A173,'Plan de acci�n consolidado 2025'!$A$3:$V$504,Q$1,0)</f>
        <v>1</v>
      </c>
      <c r="R173" t="str">
        <f>VLOOKUP($A173,'Plan de acci�n consolidado 2025'!$A$3:$V$504,R$1,0)</f>
        <v>Númerica</v>
      </c>
      <c r="S173" t="str">
        <f>VLOOKUP($A173,'Plan de acci�n consolidado 2025'!$A$3:$V$504,S$1,0)</f>
        <v># de Proyecto de resolución con observaciones y memorando y/o  correo electrónico de remisión a la dependencia solicitante / 1 Proyecto de resolución con observaciones y memorando y/o  correo electrónico de remisión a la dependencia solicitante</v>
      </c>
      <c r="T173" s="176" t="str">
        <f>VLOOKUP($A173,'Plan de acci�n consolidado 2025'!$A$3:$V$504,T$1,0)</f>
        <v>2025-03-06</v>
      </c>
      <c r="U173" s="176" t="str">
        <f>VLOOKUP($A173,'Plan de acci�n consolidado 2025'!$A$3:$V$504,U$1,0)</f>
        <v>2025-03-20</v>
      </c>
      <c r="V173" t="str">
        <f>VLOOKUP($A173,'Plan de acci�n consolidado 2025'!$A$3:$V$504,V$1,0)</f>
        <v>6000-DESPACHO DEL SUPERINTENDENTE DELEGADO PARA EL CONTROL Y VERIFICACIÓN DE REGLAMENTOS TÉCNICOS Y METROLOGÍA LEGAL</v>
      </c>
      <c r="W173"/>
      <c r="X173"/>
    </row>
    <row r="174" spans="1:24" hidden="1" x14ac:dyDescent="0.25">
      <c r="A174" s="30" t="s">
        <v>1253</v>
      </c>
      <c r="B174" t="str">
        <f>VLOOKUP($A174,'Plan de acci�n consolidado 2025'!$A$3:$V$504,B$1,0)</f>
        <v>6000-DESPACHO DEL SUPERINTENDENTE DELEGADO PARA EL CONTROL Y VERIFICACIÓN DE REGLAMENTOS TÉCNICOS Y METROLOGÍA LEGAL</v>
      </c>
      <c r="C174">
        <f>VLOOKUP($A174,'Plan de acci�n consolidado 2025'!$A$3:$V$504,C$1,0)</f>
        <v>1</v>
      </c>
      <c r="D174" t="str">
        <f>VLOOKUP($A174,'Plan de acci�n consolidado 2025'!$A$3:$V$504,D$1,0)</f>
        <v>Actividad propia</v>
      </c>
      <c r="E174" t="str">
        <f>VLOOKUP($A174,'Plan de acci�n consolidado 2025'!$A$3:$V$504,E$1,0)</f>
        <v>6000.5.3</v>
      </c>
      <c r="F174" t="str">
        <f>VLOOKUP($A174,'Plan de acci�n consolidado 2025'!$A$3:$V$504,F$1,0)</f>
        <v>N/A</v>
      </c>
      <c r="G174" t="str">
        <f>VLOOKUP($A174,'Plan de acci�n consolidado 2025'!$A$3:$V$504,G$1,0)</f>
        <v>N/A</v>
      </c>
      <c r="H174" t="str">
        <f>VLOOKUP($A174,'Plan de acci�n consolidado 2025'!$A$3:$V$504,H$1,0)</f>
        <v>N/A</v>
      </c>
      <c r="I174" t="str">
        <f>VLOOKUP($A174,'Plan de acci�n consolidado 2025'!$A$3:$V$504,I$1,0)</f>
        <v>N/A</v>
      </c>
      <c r="J174" t="str">
        <f>VLOOKUP($A174,'Plan de acci�n consolidado 2025'!$A$3:$V$504,J$1,0)</f>
        <v>N/A</v>
      </c>
      <c r="K174" t="str">
        <f>VLOOKUP($A174,'Plan de acci�n consolidado 2025'!$A$3:$V$504,K$1,0)</f>
        <v>N/A</v>
      </c>
      <c r="L174" t="str">
        <f>VLOOKUP($A174,'Plan de acci�n consolidado 2025'!$A$3:$V$504,L$1,0)</f>
        <v>N/A</v>
      </c>
      <c r="M174" t="str">
        <f>VLOOKUP($A174,'Plan de acci�n consolidado 2025'!$A$3:$V$504,M$1,0)</f>
        <v>N/A</v>
      </c>
      <c r="N174" t="str">
        <f>VLOOKUP($A174,'Plan de acci�n consolidado 2025'!$A$3:$V$504,N$1,0)</f>
        <v>N/A</v>
      </c>
      <c r="O174" t="str">
        <f>VLOOKUP($A174,'Plan de acci�n consolidado 2025'!$A$3:$V$504,O$1,0)</f>
        <v>Ajustar el proyecto de resolución según los comentarios y remitir al Grupo de Regulación para publicación. (Correo electrónico de remisión y proyecto de acto administrativo ajustado / Único entregable)</v>
      </c>
      <c r="P174">
        <f>VLOOKUP($A174,'Plan de acci�n consolidado 2025'!$A$3:$V$504,P$1,0)</f>
        <v>10</v>
      </c>
      <c r="Q174">
        <f>VLOOKUP($A174,'Plan de acci�n consolidado 2025'!$A$3:$V$504,Q$1,0)</f>
        <v>1</v>
      </c>
      <c r="R174" t="str">
        <f>VLOOKUP($A174,'Plan de acci�n consolidado 2025'!$A$3:$V$504,R$1,0)</f>
        <v>Númerica</v>
      </c>
      <c r="S174" t="str">
        <f>VLOOKUP($A174,'Plan de acci�n consolidado 2025'!$A$3:$V$504,S$1,0)</f>
        <v># de Correo electrónico de remisión y proyecto de acto administrativo ajustado / Único entregable / 1 Correo electrónico de remisión y proyecto de acto administrativo ajustado / Único entregable</v>
      </c>
      <c r="T174" s="176" t="str">
        <f>VLOOKUP($A174,'Plan de acci�n consolidado 2025'!$A$3:$V$504,T$1,0)</f>
        <v>2025-03-21</v>
      </c>
      <c r="U174" s="176" t="str">
        <f>VLOOKUP($A174,'Plan de acci�n consolidado 2025'!$A$3:$V$504,U$1,0)</f>
        <v>2025-04-25</v>
      </c>
      <c r="V174" t="str">
        <f>VLOOKUP($A174,'Plan de acci�n consolidado 2025'!$A$3:$V$504,V$1,0)</f>
        <v>6000-DESPACHO DEL SUPERINTENDENTE DELEGADO PARA EL CONTROL Y VERIFICACIÓN DE REGLAMENTOS TÉCNICOS Y METROLOGÍA LEGAL</v>
      </c>
      <c r="W174"/>
      <c r="X174"/>
    </row>
    <row r="175" spans="1:24" hidden="1" x14ac:dyDescent="0.25">
      <c r="A175" s="30" t="s">
        <v>1254</v>
      </c>
      <c r="B175" t="str">
        <f>VLOOKUP($A175,'Plan de acci�n consolidado 2025'!$A$3:$V$504,B$1,0)</f>
        <v>6000-DESPACHO DEL SUPERINTENDENTE DELEGADO PARA EL CONTROL Y VERIFICACIÓN DE REGLAMENTOS TÉCNICOS Y METROLOGÍA LEGAL</v>
      </c>
      <c r="C175">
        <f>VLOOKUP($A175,'Plan de acci�n consolidado 2025'!$A$3:$V$504,C$1,0)</f>
        <v>1</v>
      </c>
      <c r="D175" t="str">
        <f>VLOOKUP($A175,'Plan de acci�n consolidado 2025'!$A$3:$V$504,D$1,0)</f>
        <v>Actividad propia</v>
      </c>
      <c r="E175" t="str">
        <f>VLOOKUP($A175,'Plan de acci�n consolidado 2025'!$A$3:$V$504,E$1,0)</f>
        <v>6000.5.4</v>
      </c>
      <c r="F175" t="str">
        <f>VLOOKUP($A175,'Plan de acci�n consolidado 2025'!$A$3:$V$504,F$1,0)</f>
        <v>N/A</v>
      </c>
      <c r="G175" t="str">
        <f>VLOOKUP($A175,'Plan de acci�n consolidado 2025'!$A$3:$V$504,G$1,0)</f>
        <v>N/A</v>
      </c>
      <c r="H175" t="str">
        <f>VLOOKUP($A175,'Plan de acci�n consolidado 2025'!$A$3:$V$504,H$1,0)</f>
        <v>N/A</v>
      </c>
      <c r="I175" t="str">
        <f>VLOOKUP($A175,'Plan de acci�n consolidado 2025'!$A$3:$V$504,I$1,0)</f>
        <v>N/A</v>
      </c>
      <c r="J175" t="str">
        <f>VLOOKUP($A175,'Plan de acci�n consolidado 2025'!$A$3:$V$504,J$1,0)</f>
        <v>N/A</v>
      </c>
      <c r="K175" t="str">
        <f>VLOOKUP($A175,'Plan de acci�n consolidado 2025'!$A$3:$V$504,K$1,0)</f>
        <v>N/A</v>
      </c>
      <c r="L175" t="str">
        <f>VLOOKUP($A175,'Plan de acci�n consolidado 2025'!$A$3:$V$504,L$1,0)</f>
        <v>N/A</v>
      </c>
      <c r="M175" t="str">
        <f>VLOOKUP($A175,'Plan de acci�n consolidado 2025'!$A$3:$V$504,M$1,0)</f>
        <v>N/A</v>
      </c>
      <c r="N175" t="str">
        <f>VLOOKUP($A175,'Plan de acci�n consolidado 2025'!$A$3:$V$504,N$1,0)</f>
        <v>N/A</v>
      </c>
      <c r="O175" t="str">
        <f>VLOOKUP($A175,'Plan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175">
        <f>VLOOKUP($A175,'Plan de acci�n consolidado 2025'!$A$3:$V$504,P$1,0)</f>
        <v>10</v>
      </c>
      <c r="Q175">
        <f>VLOOKUP($A175,'Plan de acci�n consolidado 2025'!$A$3:$V$504,Q$1,0)</f>
        <v>1</v>
      </c>
      <c r="R175" t="str">
        <f>VLOOKUP($A175,'Plan de acci�n consolidado 2025'!$A$3:$V$504,R$1,0)</f>
        <v>Númerica</v>
      </c>
      <c r="S175" t="str">
        <f>VLOOKUP($A175,'Plan de acci�n consolidado 2025'!$A$3:$V$504,S$1,0)</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175" s="176" t="str">
        <f>VLOOKUP($A175,'Plan de acci�n consolidado 2025'!$A$3:$V$504,T$1,0)</f>
        <v>2025-05-26</v>
      </c>
      <c r="U175" s="176" t="str">
        <f>VLOOKUP($A175,'Plan de acci�n consolidado 2025'!$A$3:$V$504,U$1,0)</f>
        <v>2025-07-18</v>
      </c>
      <c r="V175" t="str">
        <f>VLOOKUP($A175,'Plan de acci�n consolidado 2025'!$A$3:$V$504,V$1,0)</f>
        <v>6000-DESPACHO DEL SUPERINTENDENTE DELEGADO PARA EL CONTROL Y VERIFICACIÓN DE REGLAMENTOS TÉCNICOS Y METROLOGÍA LEGAL</v>
      </c>
      <c r="W175"/>
      <c r="X175"/>
    </row>
    <row r="176" spans="1:24" hidden="1" x14ac:dyDescent="0.25">
      <c r="A176" s="30" t="s">
        <v>1255</v>
      </c>
      <c r="B176" t="str">
        <f>VLOOKUP($A176,'Plan de acci�n consolidado 2025'!$A$3:$V$504,B$1,0)</f>
        <v>6000-DESPACHO DEL SUPERINTENDENTE DELEGADO PARA EL CONTROL Y VERIFICACIÓN DE REGLAMENTOS TÉCNICOS Y METROLOGÍA LEGAL</v>
      </c>
      <c r="C176">
        <f>VLOOKUP($A176,'Plan de acci�n consolidado 2025'!$A$3:$V$504,C$1,0)</f>
        <v>1</v>
      </c>
      <c r="D176" t="str">
        <f>VLOOKUP($A176,'Plan de acci�n consolidado 2025'!$A$3:$V$504,D$1,0)</f>
        <v>Actividad propia</v>
      </c>
      <c r="E176" t="str">
        <f>VLOOKUP($A176,'Plan de acci�n consolidado 2025'!$A$3:$V$504,E$1,0)</f>
        <v>6000.5.5</v>
      </c>
      <c r="F176" t="str">
        <f>VLOOKUP($A176,'Plan de acci�n consolidado 2025'!$A$3:$V$504,F$1,0)</f>
        <v>N/A</v>
      </c>
      <c r="G176" t="str">
        <f>VLOOKUP($A176,'Plan de acci�n consolidado 2025'!$A$3:$V$504,G$1,0)</f>
        <v>N/A</v>
      </c>
      <c r="H176" t="str">
        <f>VLOOKUP($A176,'Plan de acci�n consolidado 2025'!$A$3:$V$504,H$1,0)</f>
        <v>N/A</v>
      </c>
      <c r="I176" t="str">
        <f>VLOOKUP($A176,'Plan de acci�n consolidado 2025'!$A$3:$V$504,I$1,0)</f>
        <v>N/A</v>
      </c>
      <c r="J176" t="str">
        <f>VLOOKUP($A176,'Plan de acci�n consolidado 2025'!$A$3:$V$504,J$1,0)</f>
        <v>N/A</v>
      </c>
      <c r="K176" t="str">
        <f>VLOOKUP($A176,'Plan de acci�n consolidado 2025'!$A$3:$V$504,K$1,0)</f>
        <v>N/A</v>
      </c>
      <c r="L176" t="str">
        <f>VLOOKUP($A176,'Plan de acci�n consolidado 2025'!$A$3:$V$504,L$1,0)</f>
        <v>N/A</v>
      </c>
      <c r="M176" t="str">
        <f>VLOOKUP($A176,'Plan de acci�n consolidado 2025'!$A$3:$V$504,M$1,0)</f>
        <v>N/A</v>
      </c>
      <c r="N176" t="str">
        <f>VLOOKUP($A176,'Plan de acci�n consolidado 2025'!$A$3:$V$504,N$1,0)</f>
        <v>N/A</v>
      </c>
      <c r="O176" t="str">
        <f>VLOOKUP($A176,'Plan de acci�n consolidado 2025'!$A$3:$V$504,O$1,0)</f>
        <v>Remitir el proyecto de acto administrativo a la Dirección de Regulación del Ministerio de Comercio, Industria y Turismo para obtener concepto previo. (correo electrónico de remisión (o memo de traslado) y proyecto de acto administrativo  / Único entregable)</v>
      </c>
      <c r="P176">
        <f>VLOOKUP($A176,'Plan de acci�n consolidado 2025'!$A$3:$V$504,P$1,0)</f>
        <v>10</v>
      </c>
      <c r="Q176">
        <f>VLOOKUP($A176,'Plan de acci�n consolidado 2025'!$A$3:$V$504,Q$1,0)</f>
        <v>1</v>
      </c>
      <c r="R176" t="str">
        <f>VLOOKUP($A176,'Plan de acci�n consolidado 2025'!$A$3:$V$504,R$1,0)</f>
        <v>Númerica</v>
      </c>
      <c r="S176" t="str">
        <f>VLOOKUP($A176,'Plan de acci�n consolidado 2025'!$A$3:$V$504,S$1,0)</f>
        <v># de Correo electrónico de remisión (o memo de traslado) y proyecto de acto administrativo  / Único entregable / 1 Correo electrónico de remisión (o memo de traslado) y proyecto de acto administrativo  / Único entregable</v>
      </c>
      <c r="T176" s="176" t="str">
        <f>VLOOKUP($A176,'Plan de acci�n consolidado 2025'!$A$3:$V$504,T$1,0)</f>
        <v>2025-07-21</v>
      </c>
      <c r="U176" s="176" t="str">
        <f>VLOOKUP($A176,'Plan de acci�n consolidado 2025'!$A$3:$V$504,U$1,0)</f>
        <v>2025-08-15</v>
      </c>
      <c r="V176" t="str">
        <f>VLOOKUP($A176,'Plan de acci�n consolidado 2025'!$A$3:$V$504,V$1,0)</f>
        <v>6000-DESPACHO DEL SUPERINTENDENTE DELEGADO PARA EL CONTROL Y VERIFICACIÓN DE REGLAMENTOS TÉCNICOS Y METROLOGÍA LEGAL</v>
      </c>
      <c r="W176"/>
      <c r="X176"/>
    </row>
    <row r="177" spans="1:24" hidden="1" x14ac:dyDescent="0.25">
      <c r="A177" s="30" t="s">
        <v>1256</v>
      </c>
      <c r="B177" t="str">
        <f>VLOOKUP($A177,'Plan de acci�n consolidado 2025'!$A$3:$V$504,B$1,0)</f>
        <v>6000-DESPACHO DEL SUPERINTENDENTE DELEGADO PARA EL CONTROL Y VERIFICACIÓN DE REGLAMENTOS TÉCNICOS Y METROLOGÍA LEGAL</v>
      </c>
      <c r="C177">
        <f>VLOOKUP($A177,'Plan de acci�n consolidado 2025'!$A$3:$V$504,C$1,0)</f>
        <v>1</v>
      </c>
      <c r="D177" t="str">
        <f>VLOOKUP($A177,'Plan de acci�n consolidado 2025'!$A$3:$V$504,D$1,0)</f>
        <v>Actividad propia</v>
      </c>
      <c r="E177" t="str">
        <f>VLOOKUP($A177,'Plan de acci�n consolidado 2025'!$A$3:$V$504,E$1,0)</f>
        <v>6000.5.6</v>
      </c>
      <c r="F177" t="str">
        <f>VLOOKUP($A177,'Plan de acci�n consolidado 2025'!$A$3:$V$504,F$1,0)</f>
        <v>N/A</v>
      </c>
      <c r="G177" t="str">
        <f>VLOOKUP($A177,'Plan de acci�n consolidado 2025'!$A$3:$V$504,G$1,0)</f>
        <v>N/A</v>
      </c>
      <c r="H177" t="str">
        <f>VLOOKUP($A177,'Plan de acci�n consolidado 2025'!$A$3:$V$504,H$1,0)</f>
        <v>N/A</v>
      </c>
      <c r="I177" t="str">
        <f>VLOOKUP($A177,'Plan de acci�n consolidado 2025'!$A$3:$V$504,I$1,0)</f>
        <v>N/A</v>
      </c>
      <c r="J177" t="str">
        <f>VLOOKUP($A177,'Plan de acci�n consolidado 2025'!$A$3:$V$504,J$1,0)</f>
        <v>N/A</v>
      </c>
      <c r="K177" t="str">
        <f>VLOOKUP($A177,'Plan de acci�n consolidado 2025'!$A$3:$V$504,K$1,0)</f>
        <v>N/A</v>
      </c>
      <c r="L177" t="str">
        <f>VLOOKUP($A177,'Plan de acci�n consolidado 2025'!$A$3:$V$504,L$1,0)</f>
        <v>N/A</v>
      </c>
      <c r="M177" t="str">
        <f>VLOOKUP($A177,'Plan de acci�n consolidado 2025'!$A$3:$V$504,M$1,0)</f>
        <v>N/A</v>
      </c>
      <c r="N177" t="str">
        <f>VLOOKUP($A177,'Plan de acci�n consolidado 2025'!$A$3:$V$504,N$1,0)</f>
        <v>N/A</v>
      </c>
      <c r="O177" t="str">
        <f>VLOOKUP($A177,'Plan de acci�n consolidado 2025'!$A$3:$V$504,O$1,0)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177">
        <f>VLOOKUP($A177,'Plan de acci�n consolidado 2025'!$A$3:$V$504,P$1,0)</f>
        <v>25</v>
      </c>
      <c r="Q177">
        <f>VLOOKUP($A177,'Plan de acci�n consolidado 2025'!$A$3:$V$504,Q$1,0)</f>
        <v>1</v>
      </c>
      <c r="R177" t="str">
        <f>VLOOKUP($A177,'Plan de acci�n consolidado 2025'!$A$3:$V$504,R$1,0)</f>
        <v>Númerica</v>
      </c>
      <c r="S177" t="str">
        <f>VLOOKUP($A177,'Plan de acci�n consolidado 2025'!$A$3:$V$504,S$1,0)</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177" s="176" t="str">
        <f>VLOOKUP($A177,'Plan de acci�n consolidado 2025'!$A$3:$V$504,T$1,0)</f>
        <v>2025-09-01</v>
      </c>
      <c r="U177" s="176" t="str">
        <f>VLOOKUP($A177,'Plan de acci�n consolidado 2025'!$A$3:$V$504,U$1,0)</f>
        <v>2025-10-03</v>
      </c>
      <c r="V177" t="str">
        <f>VLOOKUP($A177,'Plan de acci�n consolidado 2025'!$A$3:$V$504,V$1,0)</f>
        <v>6000-DESPACHO DEL SUPERINTENDENTE DELEGADO PARA EL CONTROL Y VERIFICACIÓN DE REGLAMENTOS TÉCNICOS Y METROLOGÍA LEGAL</v>
      </c>
      <c r="W177"/>
      <c r="X177"/>
    </row>
    <row r="178" spans="1:24" hidden="1" x14ac:dyDescent="0.25">
      <c r="A178" s="30" t="s">
        <v>1257</v>
      </c>
      <c r="B178" t="str">
        <f>VLOOKUP($A178,'Plan de acci�n consolidado 2025'!$A$3:$V$504,B$1,0)</f>
        <v>6000-DESPACHO DEL SUPERINTENDENTE DELEGADO PARA EL CONTROL Y VERIFICACIÓN DE REGLAMENTOS TÉCNICOS Y METROLOGÍA LEGAL</v>
      </c>
      <c r="C178">
        <f>VLOOKUP($A178,'Plan de acci�n consolidado 2025'!$A$3:$V$504,C$1,0)</f>
        <v>1</v>
      </c>
      <c r="D178" t="str">
        <f>VLOOKUP($A178,'Plan de acci�n consolidado 2025'!$A$3:$V$504,D$1,0)</f>
        <v>Actividad propia</v>
      </c>
      <c r="E178" t="str">
        <f>VLOOKUP($A178,'Plan de acci�n consolidado 2025'!$A$3:$V$504,E$1,0)</f>
        <v>6000.5.7</v>
      </c>
      <c r="F178" t="str">
        <f>VLOOKUP($A178,'Plan de acci�n consolidado 2025'!$A$3:$V$504,F$1,0)</f>
        <v>N/A</v>
      </c>
      <c r="G178" t="str">
        <f>VLOOKUP($A178,'Plan de acci�n consolidado 2025'!$A$3:$V$504,G$1,0)</f>
        <v>N/A</v>
      </c>
      <c r="H178" t="str">
        <f>VLOOKUP($A178,'Plan de acci�n consolidado 2025'!$A$3:$V$504,H$1,0)</f>
        <v>N/A</v>
      </c>
      <c r="I178" t="str">
        <f>VLOOKUP($A178,'Plan de acci�n consolidado 2025'!$A$3:$V$504,I$1,0)</f>
        <v>N/A</v>
      </c>
      <c r="J178" t="str">
        <f>VLOOKUP($A178,'Plan de acci�n consolidado 2025'!$A$3:$V$504,J$1,0)</f>
        <v>N/A</v>
      </c>
      <c r="K178" t="str">
        <f>VLOOKUP($A178,'Plan de acci�n consolidado 2025'!$A$3:$V$504,K$1,0)</f>
        <v>N/A</v>
      </c>
      <c r="L178" t="str">
        <f>VLOOKUP($A178,'Plan de acci�n consolidado 2025'!$A$3:$V$504,L$1,0)</f>
        <v>N/A</v>
      </c>
      <c r="M178" t="str">
        <f>VLOOKUP($A178,'Plan de acci�n consolidado 2025'!$A$3:$V$504,M$1,0)</f>
        <v>N/A</v>
      </c>
      <c r="N178" t="str">
        <f>VLOOKUP($A178,'Plan de acci�n consolidado 2025'!$A$3:$V$504,N$1,0)</f>
        <v>N/A</v>
      </c>
      <c r="O178" t="str">
        <f>VLOOKUP($A178,'Plan de acci�n consolidado 2025'!$A$3:$V$504,O$1,0)</f>
        <v>Remitir el proyecto de acto administrativo a abogacía de la competencia. (correo electrónico de remisión (o memo de traslado) y proyecto de acto administrativo  / Único entregable)</v>
      </c>
      <c r="P178">
        <f>VLOOKUP($A178,'Plan de acci�n consolidado 2025'!$A$3:$V$504,P$1,0)</f>
        <v>25</v>
      </c>
      <c r="Q178">
        <f>VLOOKUP($A178,'Plan de acci�n consolidado 2025'!$A$3:$V$504,Q$1,0)</f>
        <v>1</v>
      </c>
      <c r="R178" t="str">
        <f>VLOOKUP($A178,'Plan de acci�n consolidado 2025'!$A$3:$V$504,R$1,0)</f>
        <v>Númerica</v>
      </c>
      <c r="S178" t="str">
        <f>VLOOKUP($A178,'Plan de acci�n consolidado 2025'!$A$3:$V$504,S$1,0)</f>
        <v># de Correo electrónico de remisión (o memo de traslado) y proyecto de acto administrativo  / Único entregable / 1 Correo electrónico de remisión (o memo de traslado) y proyecto de acto administrativo  / Único entregable</v>
      </c>
      <c r="T178" s="176" t="str">
        <f>VLOOKUP($A178,'Plan de acci�n consolidado 2025'!$A$3:$V$504,T$1,0)</f>
        <v>2025-10-06</v>
      </c>
      <c r="U178" s="176" t="str">
        <f>VLOOKUP($A178,'Plan de acci�n consolidado 2025'!$A$3:$V$504,U$1,0)</f>
        <v>2025-10-31</v>
      </c>
      <c r="V178" t="str">
        <f>VLOOKUP($A178,'Plan de acci�n consolidado 2025'!$A$3:$V$504,V$1,0)</f>
        <v>6000-DESPACHO DEL SUPERINTENDENTE DELEGADO PARA EL CONTROL Y VERIFICACIÓN DE REGLAMENTOS TÉCNICOS Y METROLOGÍA LEGAL</v>
      </c>
      <c r="W178"/>
      <c r="X178"/>
    </row>
    <row r="179" spans="1:24" x14ac:dyDescent="0.25">
      <c r="A179" s="30" t="s">
        <v>1258</v>
      </c>
      <c r="B179" t="str">
        <f>VLOOKUP($A179,'Plan de acci�n consolidado 2025'!$A$3:$V$504,B$1,0)</f>
        <v>6000-DESPACHO DEL SUPERINTENDENTE DELEGADO PARA EL CONTROL Y VERIFICACIÓN DE REGLAMENTOS TÉCNICOS Y METROLOGÍA LEGAL</v>
      </c>
      <c r="C179">
        <f>VLOOKUP($A179,'Plan de acci�n consolidado 2025'!$A$3:$V$504,C$1,0)</f>
        <v>1</v>
      </c>
      <c r="D179" t="str">
        <f>VLOOKUP($A179,'Plan de acci�n consolidado 2025'!$A$3:$V$504,D$1,0)</f>
        <v>Producto</v>
      </c>
      <c r="E179" t="str">
        <f>VLOOKUP($A179,'Plan de acci�n consolidado 2025'!$A$3:$V$504,E$1,0)</f>
        <v>6000.6</v>
      </c>
      <c r="F179" t="str">
        <f>VLOOKUP($A179,'Plan de acci�n consolidado 2025'!$A$3:$V$504,F$1,0)</f>
        <v>Operativo</v>
      </c>
      <c r="G179" t="str">
        <f>VLOOKUP($A179,'Plan de acci�n consolidado 2025'!$A$3:$V$504,G$1,0)</f>
        <v xml:space="preserve">Promover el enfoque preventivo, diferencial y territorial en el que hacer misional de la entidad 
</v>
      </c>
      <c r="H179" t="str">
        <f>VLOOKUP($A179,'Plan de acci�n consolidado 2025'!$A$3:$V$504,H$1,0)</f>
        <v xml:space="preserve">Cumplimiento de productos del PAI asociados a Promover el enfoque preventivo, diferencial y territorial en el que hacer misional de la entidad 
</v>
      </c>
      <c r="I179" t="str">
        <f>VLOOKUP($A179,'Plan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79" t="str">
        <f>VLOOKUP($A179,'Plan de acci�n consolidado 2025'!$A$3:$V$504,J$1,0)</f>
        <v>N/A</v>
      </c>
      <c r="K179" t="str">
        <f>VLOOKUP($A179,'Plan de acci�n consolidado 2025'!$A$3:$V$504,K$1,0)</f>
        <v>No</v>
      </c>
      <c r="L179" t="str">
        <f>VLOOKUP($A179,'Plan de acci�n consolidado 2025'!$A$3:$V$504,L$1,0)</f>
        <v>C-3503-0200-0016-40401c</v>
      </c>
      <c r="M179" t="str">
        <f>VLOOKUP($A179,'Plan de acci�n consolidado 2025'!$A$3:$V$504,M$1,0)</f>
        <v>Política Gestión Documental _DIMENSIÓN Información y Comunicación</v>
      </c>
      <c r="N179" t="str">
        <f>VLOOKUP($A179,'Plan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79" t="str">
        <f>VLOOKUP($A179,'Plan de acci�n consolidado 2025'!$A$3:$V$504,O$1,0)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P179">
        <f>VLOOKUP($A179,'Plan de acci�n consolidado 2025'!$A$3:$V$504,P$1,0)</f>
        <v>14</v>
      </c>
      <c r="Q179">
        <f>VLOOKUP($A179,'Plan de acci�n consolidado 2025'!$A$3:$V$504,Q$1,0)</f>
        <v>1</v>
      </c>
      <c r="R179" t="str">
        <f>VLOOKUP($A179,'Plan de acci�n consolidado 2025'!$A$3:$V$504,R$1,0)</f>
        <v>Númerica</v>
      </c>
      <c r="S179" t="str">
        <f>VLOOKUP($A179,'Plan de acci�n consolidado 2025'!$A$3:$V$504,S$1,0)</f>
        <v># de Documento  de los pasos 5 al 6  ajustado y correo electrónico de remisión  al Grupo de Trabajo de Regulación / Único entregable / 1 Documento  de los pasos 5 al 6  ajustado y correo electrónico de remisión  al Grupo de Trabajo de Regulación / Único entregable</v>
      </c>
      <c r="T179" s="176" t="str">
        <f>VLOOKUP($A179,'Plan de acci�n consolidado 2025'!$A$3:$V$504,T$1,0)</f>
        <v>2025-07-01</v>
      </c>
      <c r="U179" s="176" t="str">
        <f>VLOOKUP($A179,'Plan de acci�n consolidado 2025'!$A$3:$V$504,U$1,0)</f>
        <v>2025-12-12</v>
      </c>
      <c r="V179" t="str">
        <f>VLOOKUP($A179,'Plan de acci�n consolidado 2025'!$A$3:$V$504,V$1,0)</f>
        <v>6000-DESPACHO DEL SUPERINTENDENTE DELEGADO PARA EL CONTROL Y VERIFICACIÓN DE REGLAMENTOS TÉCNICOS Y METROLOGÍA LEGAL</v>
      </c>
      <c r="W179"/>
      <c r="X179"/>
    </row>
    <row r="180" spans="1:24" hidden="1" x14ac:dyDescent="0.25">
      <c r="A180" s="30" t="s">
        <v>1259</v>
      </c>
      <c r="B180" t="str">
        <f>VLOOKUP($A180,'Plan de acci�n consolidado 2025'!$A$3:$V$504,B$1,0)</f>
        <v>6000-DESPACHO DEL SUPERINTENDENTE DELEGADO PARA EL CONTROL Y VERIFICACIÓN DE REGLAMENTOS TÉCNICOS Y METROLOGÍA LEGAL</v>
      </c>
      <c r="C180">
        <f>VLOOKUP($A180,'Plan de acci�n consolidado 2025'!$A$3:$V$504,C$1,0)</f>
        <v>1</v>
      </c>
      <c r="D180" t="str">
        <f>VLOOKUP($A180,'Plan de acci�n consolidado 2025'!$A$3:$V$504,D$1,0)</f>
        <v>Actividad propia</v>
      </c>
      <c r="E180" t="str">
        <f>VLOOKUP($A180,'Plan de acci�n consolidado 2025'!$A$3:$V$504,E$1,0)</f>
        <v>6000.6.1</v>
      </c>
      <c r="F180" t="str">
        <f>VLOOKUP($A180,'Plan de acci�n consolidado 2025'!$A$3:$V$504,F$1,0)</f>
        <v>N/A</v>
      </c>
      <c r="G180" t="str">
        <f>VLOOKUP($A180,'Plan de acci�n consolidado 2025'!$A$3:$V$504,G$1,0)</f>
        <v>N/A</v>
      </c>
      <c r="H180" t="str">
        <f>VLOOKUP($A180,'Plan de acci�n consolidado 2025'!$A$3:$V$504,H$1,0)</f>
        <v>N/A</v>
      </c>
      <c r="I180" t="str">
        <f>VLOOKUP($A180,'Plan de acci�n consolidado 2025'!$A$3:$V$504,I$1,0)</f>
        <v>N/A</v>
      </c>
      <c r="J180" t="str">
        <f>VLOOKUP($A180,'Plan de acci�n consolidado 2025'!$A$3:$V$504,J$1,0)</f>
        <v>N/A</v>
      </c>
      <c r="K180" t="str">
        <f>VLOOKUP($A180,'Plan de acci�n consolidado 2025'!$A$3:$V$504,K$1,0)</f>
        <v>N/A</v>
      </c>
      <c r="L180" t="str">
        <f>VLOOKUP($A180,'Plan de acci�n consolidado 2025'!$A$3:$V$504,L$1,0)</f>
        <v>N/A</v>
      </c>
      <c r="M180" t="str">
        <f>VLOOKUP($A180,'Plan de acci�n consolidado 2025'!$A$3:$V$504,M$1,0)</f>
        <v>N/A</v>
      </c>
      <c r="N180" t="str">
        <f>VLOOKUP($A180,'Plan de acci�n consolidado 2025'!$A$3:$V$504,N$1,0)</f>
        <v>N/A</v>
      </c>
      <c r="O180" t="str">
        <f>VLOOKUP($A180,'Plan de acci�n consolidado 2025'!$A$3:$V$504,O$1,0)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P180">
        <f>VLOOKUP($A180,'Plan de acci�n consolidado 2025'!$A$3:$V$504,P$1,0)</f>
        <v>20</v>
      </c>
      <c r="Q180">
        <f>VLOOKUP($A180,'Plan de acci�n consolidado 2025'!$A$3:$V$504,Q$1,0)</f>
        <v>1</v>
      </c>
      <c r="R180" t="str">
        <f>VLOOKUP($A180,'Plan de acci�n consolidado 2025'!$A$3:$V$504,R$1,0)</f>
        <v>Númerica</v>
      </c>
      <c r="S180" t="str">
        <f>VLOOKUP($A180,'Plan de acci�n consolidado 2025'!$A$3:$V$504,S$1,0)</f>
        <v># de Documento con los pasos del 5 al 6  y correo electrónico de remisión al Grupo de Trabajo de Regulación / Único entregable / 1 Documento con los pasos del 5 al 6  y correo electrónico de remisión al Grupo de Trabajo de Regulación / Único entregable</v>
      </c>
      <c r="T180" s="176" t="str">
        <f>VLOOKUP($A180,'Plan de acci�n consolidado 2025'!$A$3:$V$504,T$1,0)</f>
        <v>2025-07-01</v>
      </c>
      <c r="U180" s="176" t="str">
        <f>VLOOKUP($A180,'Plan de acci�n consolidado 2025'!$A$3:$V$504,U$1,0)</f>
        <v>2025-10-30</v>
      </c>
      <c r="V180" t="str">
        <f>VLOOKUP($A180,'Plan de acci�n consolidado 2025'!$A$3:$V$504,V$1,0)</f>
        <v>6000-DESPACHO DEL SUPERINTENDENTE DELEGADO PARA EL CONTROL Y VERIFICACIÓN DE REGLAMENTOS TÉCNICOS Y METROLOGÍA LEGAL</v>
      </c>
      <c r="W180"/>
      <c r="X180"/>
    </row>
    <row r="181" spans="1:24" hidden="1" x14ac:dyDescent="0.25">
      <c r="A181" s="30" t="s">
        <v>1261</v>
      </c>
      <c r="B181" t="str">
        <f>VLOOKUP($A181,'Plan de acci�n consolidado 2025'!$A$3:$V$504,B$1,0)</f>
        <v>6000-DESPACHO DEL SUPERINTENDENTE DELEGADO PARA EL CONTROL Y VERIFICACIÓN DE REGLAMENTOS TÉCNICOS Y METROLOGÍA LEGAL</v>
      </c>
      <c r="C181">
        <f>VLOOKUP($A181,'Plan de acci�n consolidado 2025'!$A$3:$V$504,C$1,0)</f>
        <v>1</v>
      </c>
      <c r="D181" t="str">
        <f>VLOOKUP($A181,'Plan de acci�n consolidado 2025'!$A$3:$V$504,D$1,0)</f>
        <v>Actividad propia</v>
      </c>
      <c r="E181" t="str">
        <f>VLOOKUP($A181,'Plan de acci�n consolidado 2025'!$A$3:$V$504,E$1,0)</f>
        <v>6000.6.2</v>
      </c>
      <c r="F181" t="str">
        <f>VLOOKUP($A181,'Plan de acci�n consolidado 2025'!$A$3:$V$504,F$1,0)</f>
        <v>N/A</v>
      </c>
      <c r="G181" t="str">
        <f>VLOOKUP($A181,'Plan de acci�n consolidado 2025'!$A$3:$V$504,G$1,0)</f>
        <v>N/A</v>
      </c>
      <c r="H181" t="str">
        <f>VLOOKUP($A181,'Plan de acci�n consolidado 2025'!$A$3:$V$504,H$1,0)</f>
        <v>N/A</v>
      </c>
      <c r="I181" t="str">
        <f>VLOOKUP($A181,'Plan de acci�n consolidado 2025'!$A$3:$V$504,I$1,0)</f>
        <v>N/A</v>
      </c>
      <c r="J181" t="str">
        <f>VLOOKUP($A181,'Plan de acci�n consolidado 2025'!$A$3:$V$504,J$1,0)</f>
        <v>N/A</v>
      </c>
      <c r="K181" t="str">
        <f>VLOOKUP($A181,'Plan de acci�n consolidado 2025'!$A$3:$V$504,K$1,0)</f>
        <v>N/A</v>
      </c>
      <c r="L181" t="str">
        <f>VLOOKUP($A181,'Plan de acci�n consolidado 2025'!$A$3:$V$504,L$1,0)</f>
        <v>N/A</v>
      </c>
      <c r="M181" t="str">
        <f>VLOOKUP($A181,'Plan de acci�n consolidado 2025'!$A$3:$V$504,M$1,0)</f>
        <v>N/A</v>
      </c>
      <c r="N181" t="str">
        <f>VLOOKUP($A181,'Plan de acci�n consolidado 2025'!$A$3:$V$504,N$1,0)</f>
        <v>N/A</v>
      </c>
      <c r="O181" t="str">
        <f>VLOOKUP($A181,'Plan de acci�n consolidado 2025'!$A$3:$V$504,O$1,0)</f>
        <v>Revisar jurídicamente el documento de los pasos 5 al 6 y enviarlo a la dependencia solicitante. (Documento de los pasos 5 al 6 con observaciones y correo electrónico de remisión a la dependencia solicitante / Único entregable)</v>
      </c>
      <c r="P181">
        <f>VLOOKUP($A181,'Plan de acci�n consolidado 2025'!$A$3:$V$504,P$1,0)</f>
        <v>30</v>
      </c>
      <c r="Q181">
        <f>VLOOKUP($A181,'Plan de acci�n consolidado 2025'!$A$3:$V$504,Q$1,0)</f>
        <v>1</v>
      </c>
      <c r="R181" t="str">
        <f>VLOOKUP($A181,'Plan de acci�n consolidado 2025'!$A$3:$V$504,R$1,0)</f>
        <v>Númerica</v>
      </c>
      <c r="S181" t="str">
        <f>VLOOKUP($A181,'Plan de acci�n consolidado 2025'!$A$3:$V$504,S$1,0)</f>
        <v># de Documento de los pasos 5 al 6 con observaciones y correo electrónico de remisión a la dependencia solicitante / Único entregable / 1 Documento de los pasos 5 al 6 con observaciones y correo electrónico de remisión a la dependencia solicitante / Único entregable</v>
      </c>
      <c r="T181" s="176" t="str">
        <f>VLOOKUP($A181,'Plan de acci�n consolidado 2025'!$A$3:$V$504,T$1,0)</f>
        <v>2025-11-04</v>
      </c>
      <c r="U181" s="176" t="str">
        <f>VLOOKUP($A181,'Plan de acci�n consolidado 2025'!$A$3:$V$504,U$1,0)</f>
        <v>2025-11-21</v>
      </c>
      <c r="V181" t="str">
        <f>VLOOKUP($A181,'Plan de acci�n consolidado 2025'!$A$3:$V$504,V$1,0)</f>
        <v>6000-DESPACHO DEL SUPERINTENDENTE DELEGADO PARA EL CONTROL Y VERIFICACIÓN DE REGLAMENTOS TÉCNICOS Y METROLOGÍA LEGAL</v>
      </c>
      <c r="W181"/>
      <c r="X181"/>
    </row>
    <row r="182" spans="1:24" hidden="1" x14ac:dyDescent="0.25">
      <c r="A182" s="30" t="s">
        <v>1263</v>
      </c>
      <c r="B182" t="str">
        <f>VLOOKUP($A182,'Plan de acci�n consolidado 2025'!$A$3:$V$504,B$1,0)</f>
        <v>6000-DESPACHO DEL SUPERINTENDENTE DELEGADO PARA EL CONTROL Y VERIFICACIÓN DE REGLAMENTOS TÉCNICOS Y METROLOGÍA LEGAL</v>
      </c>
      <c r="C182">
        <f>VLOOKUP($A182,'Plan de acci�n consolidado 2025'!$A$3:$V$504,C$1,0)</f>
        <v>1</v>
      </c>
      <c r="D182" t="str">
        <f>VLOOKUP($A182,'Plan de acci�n consolidado 2025'!$A$3:$V$504,D$1,0)</f>
        <v>Actividad propia</v>
      </c>
      <c r="E182" t="str">
        <f>VLOOKUP($A182,'Plan de acci�n consolidado 2025'!$A$3:$V$504,E$1,0)</f>
        <v>6000.6.3</v>
      </c>
      <c r="F182" t="str">
        <f>VLOOKUP($A182,'Plan de acci�n consolidado 2025'!$A$3:$V$504,F$1,0)</f>
        <v>N/A</v>
      </c>
      <c r="G182" t="str">
        <f>VLOOKUP($A182,'Plan de acci�n consolidado 2025'!$A$3:$V$504,G$1,0)</f>
        <v>N/A</v>
      </c>
      <c r="H182" t="str">
        <f>VLOOKUP($A182,'Plan de acci�n consolidado 2025'!$A$3:$V$504,H$1,0)</f>
        <v>N/A</v>
      </c>
      <c r="I182" t="str">
        <f>VLOOKUP($A182,'Plan de acci�n consolidado 2025'!$A$3:$V$504,I$1,0)</f>
        <v>N/A</v>
      </c>
      <c r="J182" t="str">
        <f>VLOOKUP($A182,'Plan de acci�n consolidado 2025'!$A$3:$V$504,J$1,0)</f>
        <v>N/A</v>
      </c>
      <c r="K182" t="str">
        <f>VLOOKUP($A182,'Plan de acci�n consolidado 2025'!$A$3:$V$504,K$1,0)</f>
        <v>N/A</v>
      </c>
      <c r="L182" t="str">
        <f>VLOOKUP($A182,'Plan de acci�n consolidado 2025'!$A$3:$V$504,L$1,0)</f>
        <v>N/A</v>
      </c>
      <c r="M182" t="str">
        <f>VLOOKUP($A182,'Plan de acci�n consolidado 2025'!$A$3:$V$504,M$1,0)</f>
        <v>N/A</v>
      </c>
      <c r="N182" t="str">
        <f>VLOOKUP($A182,'Plan de acci�n consolidado 2025'!$A$3:$V$504,N$1,0)</f>
        <v>N/A</v>
      </c>
      <c r="O182" t="str">
        <f>VLOOKUP($A182,'Plan de acci�n consolidado 2025'!$A$3:$V$504,O$1,0)</f>
        <v>Ajustar el documento de los pasos 5 al 6  y remitirlo al Grupo de Trabajo de Regulación.  (Documento  de los pasos 5 al 6  ajustado y correo electrónico de remisión  al Grupo de Trabajo de Regulación / Único entregable)</v>
      </c>
      <c r="P182">
        <f>VLOOKUP($A182,'Plan de acci�n consolidado 2025'!$A$3:$V$504,P$1,0)</f>
        <v>50</v>
      </c>
      <c r="Q182">
        <f>VLOOKUP($A182,'Plan de acci�n consolidado 2025'!$A$3:$V$504,Q$1,0)</f>
        <v>1</v>
      </c>
      <c r="R182" t="str">
        <f>VLOOKUP($A182,'Plan de acci�n consolidado 2025'!$A$3:$V$504,R$1,0)</f>
        <v>Númerica</v>
      </c>
      <c r="S182" t="str">
        <f>VLOOKUP($A182,'Plan de acci�n consolidado 2025'!$A$3:$V$504,S$1,0)</f>
        <v># de Documento  de los pasos 5 al 6  ajustado y correo electrónico de remisión  al Grupo de Trabajo de Regulación / Único entregable / 1 Documento  de los pasos 5 al 6  ajustado y correo electrónico de remisión  al Grupo de Trabajo de Regulación / Único entregable</v>
      </c>
      <c r="T182" s="176" t="str">
        <f>VLOOKUP($A182,'Plan de acci�n consolidado 2025'!$A$3:$V$504,T$1,0)</f>
        <v>2025-11-24</v>
      </c>
      <c r="U182" s="176" t="str">
        <f>VLOOKUP($A182,'Plan de acci�n consolidado 2025'!$A$3:$V$504,U$1,0)</f>
        <v>2025-12-12</v>
      </c>
      <c r="V182" t="str">
        <f>VLOOKUP($A182,'Plan de acci�n consolidado 2025'!$A$3:$V$504,V$1,0)</f>
        <v>6000-DESPACHO DEL SUPERINTENDENTE DELEGADO PARA EL CONTROL Y VERIFICACIÓN DE REGLAMENTOS TÉCNICOS Y METROLOGÍA LEGAL</v>
      </c>
      <c r="W182"/>
      <c r="X182"/>
    </row>
    <row r="183" spans="1:24" x14ac:dyDescent="0.25">
      <c r="A183" s="30" t="s">
        <v>1265</v>
      </c>
      <c r="B183" t="str">
        <f>VLOOKUP($A183,'Plan de acci�n consolidado 2025'!$A$3:$V$504,B$1,0)</f>
        <v>6000-DESPACHO DEL SUPERINTENDENTE DELEGADO PARA EL CONTROL Y VERIFICACIÓN DE REGLAMENTOS TÉCNICOS Y METROLOGÍA LEGAL</v>
      </c>
      <c r="C183">
        <f>VLOOKUP($A183,'Plan de acci�n consolidado 2025'!$A$3:$V$504,C$1,0)</f>
        <v>1</v>
      </c>
      <c r="D183" t="str">
        <f>VLOOKUP($A183,'Plan de acci�n consolidado 2025'!$A$3:$V$504,D$1,0)</f>
        <v>Producto</v>
      </c>
      <c r="E183" t="str">
        <f>VLOOKUP($A183,'Plan de acci�n consolidado 2025'!$A$3:$V$504,E$1,0)</f>
        <v>6000.7</v>
      </c>
      <c r="F183" t="str">
        <f>VLOOKUP($A183,'Plan de acci�n consolidado 2025'!$A$3:$V$504,F$1,0)</f>
        <v>Operativo</v>
      </c>
      <c r="G183" t="str">
        <f>VLOOKUP($A183,'Plan de acci�n consolidado 2025'!$A$3:$V$504,G$1,0)</f>
        <v xml:space="preserve">Promover el enfoque preventivo, diferencial y territorial en el que hacer misional de la entidad 
</v>
      </c>
      <c r="H183" t="str">
        <f>VLOOKUP($A183,'Plan de acci�n consolidado 2025'!$A$3:$V$504,H$1,0)</f>
        <v xml:space="preserve">Cumplimiento de productos del PAI asociados a Promover el enfoque preventivo, diferencial y territorial en el que hacer misional de la entidad 
</v>
      </c>
      <c r="I183" t="str">
        <f>VLOOKUP($A183,'Plan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83" t="str">
        <f>VLOOKUP($A183,'Plan de acci�n consolidado 2025'!$A$3:$V$504,J$1,0)</f>
        <v>N/A</v>
      </c>
      <c r="K183" t="str">
        <f>VLOOKUP($A183,'Plan de acci�n consolidado 2025'!$A$3:$V$504,K$1,0)</f>
        <v>No</v>
      </c>
      <c r="L183" t="str">
        <f>VLOOKUP($A183,'Plan de acci�n consolidado 2025'!$A$3:$V$504,L$1,0)</f>
        <v>C-3503-0200-0016-40401c</v>
      </c>
      <c r="M183" t="str">
        <f>VLOOKUP($A183,'Plan de acci�n consolidado 2025'!$A$3:$V$504,M$1,0)</f>
        <v>Política Gestión Documental _DIMENSIÓN Información y Comunicación</v>
      </c>
      <c r="N183" t="str">
        <f>VLOOKUP($A183,'Plan de acci�n consolidado 2025'!$A$3:$V$504,N$1,0)</f>
        <v>C_COMP 1. Reducir comportamiento rentista de agentes, sujetos de inspección, vigilancia y control por Superin. PND_TRANSF_ Productiva, internacionalización y acción clímatica _ c. políticas de competencia, consumidor e infraestructura de calidad modernas</v>
      </c>
      <c r="O183" t="str">
        <f>VLOOKUP($A183,'Plan de acci�n consolidado 2025'!$A$3:$V$504,O$1,0)</f>
        <v>Análisis de Impacto Normativo -AIN ex ante de Cinemómetros elaborado y enviado al Grupo de Regulación (Memorando de remisión -correo electrónico de remisión y documento de definición de problema ajustado / Formato Matriz comentarios  Único entregable)</v>
      </c>
      <c r="P183">
        <f>VLOOKUP($A183,'Plan de acci�n consolidado 2025'!$A$3:$V$504,P$1,0)</f>
        <v>16</v>
      </c>
      <c r="Q183">
        <f>VLOOKUP($A183,'Plan de acci�n consolidado 2025'!$A$3:$V$504,Q$1,0)</f>
        <v>1</v>
      </c>
      <c r="R183" t="str">
        <f>VLOOKUP($A183,'Plan de acci�n consolidado 2025'!$A$3:$V$504,R$1,0)</f>
        <v>Númerica</v>
      </c>
      <c r="S183" t="str">
        <f>VLOOKUP($A183,'Plan de acci�n consolidado 2025'!$A$3:$V$504,S$1,0)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3" s="176" t="str">
        <f>VLOOKUP($A183,'Plan de acci�n consolidado 2025'!$A$3:$V$504,T$1,0)</f>
        <v>2025-03-10</v>
      </c>
      <c r="U183" s="176" t="str">
        <f>VLOOKUP($A183,'Plan de acci�n consolidado 2025'!$A$3:$V$504,U$1,0)</f>
        <v>2025-11-07</v>
      </c>
      <c r="V183" t="str">
        <f>VLOOKUP($A183,'Plan de acci�n consolidado 2025'!$A$3:$V$504,V$1,0)</f>
        <v>6000-DESPACHO DEL SUPERINTENDENTE DELEGADO PARA EL CONTROL Y VERIFICACIÓN DE REGLAMENTOS TÉCNICOS Y METROLOGÍA LEGAL</v>
      </c>
      <c r="W183"/>
      <c r="X183"/>
    </row>
    <row r="184" spans="1:24" hidden="1" x14ac:dyDescent="0.25">
      <c r="A184" s="30" t="s">
        <v>1266</v>
      </c>
      <c r="B184" t="str">
        <f>VLOOKUP($A184,'Plan de acci�n consolidado 2025'!$A$3:$V$504,B$1,0)</f>
        <v>6000-DESPACHO DEL SUPERINTENDENTE DELEGADO PARA EL CONTROL Y VERIFICACIÓN DE REGLAMENTOS TÉCNICOS Y METROLOGÍA LEGAL</v>
      </c>
      <c r="C184">
        <f>VLOOKUP($A184,'Plan de acci�n consolidado 2025'!$A$3:$V$504,C$1,0)</f>
        <v>1</v>
      </c>
      <c r="D184" t="str">
        <f>VLOOKUP($A184,'Plan de acci�n consolidado 2025'!$A$3:$V$504,D$1,0)</f>
        <v>Actividad propia</v>
      </c>
      <c r="E184" t="str">
        <f>VLOOKUP($A184,'Plan de acci�n consolidado 2025'!$A$3:$V$504,E$1,0)</f>
        <v>6000.7.1</v>
      </c>
      <c r="F184" t="str">
        <f>VLOOKUP($A184,'Plan de acci�n consolidado 2025'!$A$3:$V$504,F$1,0)</f>
        <v>N/A</v>
      </c>
      <c r="G184" t="str">
        <f>VLOOKUP($A184,'Plan de acci�n consolidado 2025'!$A$3:$V$504,G$1,0)</f>
        <v>N/A</v>
      </c>
      <c r="H184" t="str">
        <f>VLOOKUP($A184,'Plan de acci�n consolidado 2025'!$A$3:$V$504,H$1,0)</f>
        <v>N/A</v>
      </c>
      <c r="I184" t="str">
        <f>VLOOKUP($A184,'Plan de acci�n consolidado 2025'!$A$3:$V$504,I$1,0)</f>
        <v>N/A</v>
      </c>
      <c r="J184" t="str">
        <f>VLOOKUP($A184,'Plan de acci�n consolidado 2025'!$A$3:$V$504,J$1,0)</f>
        <v>N/A</v>
      </c>
      <c r="K184" t="str">
        <f>VLOOKUP($A184,'Plan de acci�n consolidado 2025'!$A$3:$V$504,K$1,0)</f>
        <v>N/A</v>
      </c>
      <c r="L184" t="str">
        <f>VLOOKUP($A184,'Plan de acci�n consolidado 2025'!$A$3:$V$504,L$1,0)</f>
        <v>N/A</v>
      </c>
      <c r="M184" t="str">
        <f>VLOOKUP($A184,'Plan de acci�n consolidado 2025'!$A$3:$V$504,M$1,0)</f>
        <v>N/A</v>
      </c>
      <c r="N184" t="str">
        <f>VLOOKUP($A184,'Plan de acci�n consolidado 2025'!$A$3:$V$504,N$1,0)</f>
        <v>N/A</v>
      </c>
      <c r="O184" t="str">
        <f>VLOOKUP($A184,'Plan de acci�n consolidado 2025'!$A$3:$V$504,O$1,0)</f>
        <v>Elaborar y enviar al Grupo de Trabajo de Regulación el documento de definición del problema. (Documento de definición del problema y correo electrónico de remisión al Grupo de Trabajo de Regulación / Único entregable)</v>
      </c>
      <c r="P184">
        <f>VLOOKUP($A184,'Plan de acci�n consolidado 2025'!$A$3:$V$504,P$1,0)</f>
        <v>20</v>
      </c>
      <c r="Q184">
        <f>VLOOKUP($A184,'Plan de acci�n consolidado 2025'!$A$3:$V$504,Q$1,0)</f>
        <v>1</v>
      </c>
      <c r="R184" t="str">
        <f>VLOOKUP($A184,'Plan de acci�n consolidado 2025'!$A$3:$V$504,R$1,0)</f>
        <v>Númerica</v>
      </c>
      <c r="S184" t="str">
        <f>VLOOKUP($A184,'Plan de acci�n consolidado 2025'!$A$3:$V$504,S$1,0)</f>
        <v># de Documento de definición del problema y correo electrónico de remisión al Grupo de Trabajo de Regulación / Único entregable / 1 Documento de definición del problema y correo electrónico de remisión al Grupo de Trabajo de Regulación / Único entregable</v>
      </c>
      <c r="T184" s="176" t="str">
        <f>VLOOKUP($A184,'Plan de acci�n consolidado 2025'!$A$3:$V$504,T$1,0)</f>
        <v>2025-03-10</v>
      </c>
      <c r="U184" s="176" t="str">
        <f>VLOOKUP($A184,'Plan de acci�n consolidado 2025'!$A$3:$V$504,U$1,0)</f>
        <v>2025-08-29</v>
      </c>
      <c r="V184" t="str">
        <f>VLOOKUP($A184,'Plan de acci�n consolidado 2025'!$A$3:$V$504,V$1,0)</f>
        <v>6000-DESPACHO DEL SUPERINTENDENTE DELEGADO PARA EL CONTROL Y VERIFICACIÓN DE REGLAMENTOS TÉCNICOS Y METROLOGÍA LEGAL</v>
      </c>
      <c r="W184"/>
      <c r="X184"/>
    </row>
    <row r="185" spans="1:24" hidden="1" x14ac:dyDescent="0.25">
      <c r="A185" s="30" t="s">
        <v>1268</v>
      </c>
      <c r="B185" t="str">
        <f>VLOOKUP($A185,'Plan de acci�n consolidado 2025'!$A$3:$V$504,B$1,0)</f>
        <v>6000-DESPACHO DEL SUPERINTENDENTE DELEGADO PARA EL CONTROL Y VERIFICACIÓN DE REGLAMENTOS TÉCNICOS Y METROLOGÍA LEGAL</v>
      </c>
      <c r="C185">
        <f>VLOOKUP($A185,'Plan de acci�n consolidado 2025'!$A$3:$V$504,C$1,0)</f>
        <v>1</v>
      </c>
      <c r="D185" t="str">
        <f>VLOOKUP($A185,'Plan de acci�n consolidado 2025'!$A$3:$V$504,D$1,0)</f>
        <v>Actividad propia</v>
      </c>
      <c r="E185" t="str">
        <f>VLOOKUP($A185,'Plan de acci�n consolidado 2025'!$A$3:$V$504,E$1,0)</f>
        <v>6000.7.2</v>
      </c>
      <c r="F185" t="str">
        <f>VLOOKUP($A185,'Plan de acci�n consolidado 2025'!$A$3:$V$504,F$1,0)</f>
        <v>N/A</v>
      </c>
      <c r="G185" t="str">
        <f>VLOOKUP($A185,'Plan de acci�n consolidado 2025'!$A$3:$V$504,G$1,0)</f>
        <v>N/A</v>
      </c>
      <c r="H185" t="str">
        <f>VLOOKUP($A185,'Plan de acci�n consolidado 2025'!$A$3:$V$504,H$1,0)</f>
        <v>N/A</v>
      </c>
      <c r="I185" t="str">
        <f>VLOOKUP($A185,'Plan de acci�n consolidado 2025'!$A$3:$V$504,I$1,0)</f>
        <v>N/A</v>
      </c>
      <c r="J185" t="str">
        <f>VLOOKUP($A185,'Plan de acci�n consolidado 2025'!$A$3:$V$504,J$1,0)</f>
        <v>N/A</v>
      </c>
      <c r="K185" t="str">
        <f>VLOOKUP($A185,'Plan de acci�n consolidado 2025'!$A$3:$V$504,K$1,0)</f>
        <v>N/A</v>
      </c>
      <c r="L185" t="str">
        <f>VLOOKUP($A185,'Plan de acci�n consolidado 2025'!$A$3:$V$504,L$1,0)</f>
        <v>N/A</v>
      </c>
      <c r="M185" t="str">
        <f>VLOOKUP($A185,'Plan de acci�n consolidado 2025'!$A$3:$V$504,M$1,0)</f>
        <v>N/A</v>
      </c>
      <c r="N185" t="str">
        <f>VLOOKUP($A185,'Plan de acci�n consolidado 2025'!$A$3:$V$504,N$1,0)</f>
        <v>N/A</v>
      </c>
      <c r="O185" t="str">
        <f>VLOOKUP($A185,'Plan de acci�n consolidado 2025'!$A$3:$V$504,O$1,0)</f>
        <v>Revisar jurídicamente el documento de definición del problema y enviarlo a la dependencia solicitante. (Documento de definición del problema con observaciones y correo electrónico de remisión a la dependencia solicitante / Único entregable)</v>
      </c>
      <c r="P185">
        <f>VLOOKUP($A185,'Plan de acci�n consolidado 2025'!$A$3:$V$504,P$1,0)</f>
        <v>20</v>
      </c>
      <c r="Q185">
        <f>VLOOKUP($A185,'Plan de acci�n consolidado 2025'!$A$3:$V$504,Q$1,0)</f>
        <v>1</v>
      </c>
      <c r="R185" t="str">
        <f>VLOOKUP($A185,'Plan de acci�n consolidado 2025'!$A$3:$V$504,R$1,0)</f>
        <v>Númerica</v>
      </c>
      <c r="S185" t="str">
        <f>VLOOKUP($A185,'Plan de acci�n consolidado 2025'!$A$3:$V$504,S$1,0)</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T185" s="176" t="str">
        <f>VLOOKUP($A185,'Plan de acci�n consolidado 2025'!$A$3:$V$504,T$1,0)</f>
        <v>2025-09-01</v>
      </c>
      <c r="U185" s="176" t="str">
        <f>VLOOKUP($A185,'Plan de acci�n consolidado 2025'!$A$3:$V$504,U$1,0)</f>
        <v>2025-09-26</v>
      </c>
      <c r="V185" t="str">
        <f>VLOOKUP($A185,'Plan de acci�n consolidado 2025'!$A$3:$V$504,V$1,0)</f>
        <v>6000-DESPACHO DEL SUPERINTENDENTE DELEGADO PARA EL CONTROL Y VERIFICACIÓN DE REGLAMENTOS TÉCNICOS Y METROLOGÍA LEGAL</v>
      </c>
      <c r="W185"/>
      <c r="X185"/>
    </row>
    <row r="186" spans="1:24" hidden="1" x14ac:dyDescent="0.25">
      <c r="A186" s="30" t="s">
        <v>1270</v>
      </c>
      <c r="B186" t="str">
        <f>VLOOKUP($A186,'Plan de acci�n consolidado 2025'!$A$3:$V$504,B$1,0)</f>
        <v>6000-DESPACHO DEL SUPERINTENDENTE DELEGADO PARA EL CONTROL Y VERIFICACIÓN DE REGLAMENTOS TÉCNICOS Y METROLOGÍA LEGAL</v>
      </c>
      <c r="C186">
        <f>VLOOKUP($A186,'Plan de acci�n consolidado 2025'!$A$3:$V$504,C$1,0)</f>
        <v>1</v>
      </c>
      <c r="D186" t="str">
        <f>VLOOKUP($A186,'Plan de acci�n consolidado 2025'!$A$3:$V$504,D$1,0)</f>
        <v>Actividad propia</v>
      </c>
      <c r="E186" t="str">
        <f>VLOOKUP($A186,'Plan de acci�n consolidado 2025'!$A$3:$V$504,E$1,0)</f>
        <v>6000.7.3</v>
      </c>
      <c r="F186" t="str">
        <f>VLOOKUP($A186,'Plan de acci�n consolidado 2025'!$A$3:$V$504,F$1,0)</f>
        <v>N/A</v>
      </c>
      <c r="G186" t="str">
        <f>VLOOKUP($A186,'Plan de acci�n consolidado 2025'!$A$3:$V$504,G$1,0)</f>
        <v>N/A</v>
      </c>
      <c r="H186" t="str">
        <f>VLOOKUP($A186,'Plan de acci�n consolidado 2025'!$A$3:$V$504,H$1,0)</f>
        <v>N/A</v>
      </c>
      <c r="I186" t="str">
        <f>VLOOKUP($A186,'Plan de acci�n consolidado 2025'!$A$3:$V$504,I$1,0)</f>
        <v>N/A</v>
      </c>
      <c r="J186" t="str">
        <f>VLOOKUP($A186,'Plan de acci�n consolidado 2025'!$A$3:$V$504,J$1,0)</f>
        <v>N/A</v>
      </c>
      <c r="K186" t="str">
        <f>VLOOKUP($A186,'Plan de acci�n consolidado 2025'!$A$3:$V$504,K$1,0)</f>
        <v>N/A</v>
      </c>
      <c r="L186" t="str">
        <f>VLOOKUP($A186,'Plan de acci�n consolidado 2025'!$A$3:$V$504,L$1,0)</f>
        <v>N/A</v>
      </c>
      <c r="M186" t="str">
        <f>VLOOKUP($A186,'Plan de acci�n consolidado 2025'!$A$3:$V$504,M$1,0)</f>
        <v>N/A</v>
      </c>
      <c r="N186" t="str">
        <f>VLOOKUP($A186,'Plan de acci�n consolidado 2025'!$A$3:$V$504,N$1,0)</f>
        <v>N/A</v>
      </c>
      <c r="O186" t="str">
        <f>VLOOKUP($A186,'Plan de acci�n consolidado 2025'!$A$3:$V$504,O$1,0)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P186">
        <f>VLOOKUP($A186,'Plan de acci�n consolidado 2025'!$A$3:$V$504,P$1,0)</f>
        <v>30</v>
      </c>
      <c r="Q186">
        <f>VLOOKUP($A186,'Plan de acci�n consolidado 2025'!$A$3:$V$504,Q$1,0)</f>
        <v>1</v>
      </c>
      <c r="R186" t="str">
        <f>VLOOKUP($A186,'Plan de acci�n consolidado 2025'!$A$3:$V$504,R$1,0)</f>
        <v>Númerica</v>
      </c>
      <c r="S186" t="str">
        <f>VLOOKUP($A186,'Plan de acci�n consolidado 2025'!$A$3:$V$504,S$1,0)</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T186" s="176" t="str">
        <f>VLOOKUP($A186,'Plan de acci�n consolidado 2025'!$A$3:$V$504,T$1,0)</f>
        <v>2025-09-29</v>
      </c>
      <c r="U186" s="176" t="str">
        <f>VLOOKUP($A186,'Plan de acci�n consolidado 2025'!$A$3:$V$504,U$1,0)</f>
        <v>2025-10-03</v>
      </c>
      <c r="V186" t="str">
        <f>VLOOKUP($A186,'Plan de acci�n consolidado 2025'!$A$3:$V$504,V$1,0)</f>
        <v>6000-DESPACHO DEL SUPERINTENDENTE DELEGADO PARA EL CONTROL Y VERIFICACIÓN DE REGLAMENTOS TÉCNICOS Y METROLOGÍA LEGAL</v>
      </c>
      <c r="W186"/>
      <c r="X186"/>
    </row>
    <row r="187" spans="1:24" hidden="1" x14ac:dyDescent="0.25">
      <c r="A187" s="30" t="s">
        <v>1272</v>
      </c>
      <c r="B187" t="str">
        <f>VLOOKUP($A187,'Plan de acci�n consolidado 2025'!$A$3:$V$504,B$1,0)</f>
        <v>6000-DESPACHO DEL SUPERINTENDENTE DELEGADO PARA EL CONTROL Y VERIFICACIÓN DE REGLAMENTOS TÉCNICOS Y METROLOGÍA LEGAL</v>
      </c>
      <c r="C187">
        <f>VLOOKUP($A187,'Plan de acci�n consolidado 2025'!$A$3:$V$504,C$1,0)</f>
        <v>1</v>
      </c>
      <c r="D187" t="str">
        <f>VLOOKUP($A187,'Plan de acci�n consolidado 2025'!$A$3:$V$504,D$1,0)</f>
        <v>Actividad propia</v>
      </c>
      <c r="E187" t="str">
        <f>VLOOKUP($A187,'Plan de acci�n consolidado 2025'!$A$3:$V$504,E$1,0)</f>
        <v>6000.7.4</v>
      </c>
      <c r="F187" t="str">
        <f>VLOOKUP($A187,'Plan de acci�n consolidado 2025'!$A$3:$V$504,F$1,0)</f>
        <v>N/A</v>
      </c>
      <c r="G187" t="str">
        <f>VLOOKUP($A187,'Plan de acci�n consolidado 2025'!$A$3:$V$504,G$1,0)</f>
        <v>N/A</v>
      </c>
      <c r="H187" t="str">
        <f>VLOOKUP($A187,'Plan de acci�n consolidado 2025'!$A$3:$V$504,H$1,0)</f>
        <v>N/A</v>
      </c>
      <c r="I187" t="str">
        <f>VLOOKUP($A187,'Plan de acci�n consolidado 2025'!$A$3:$V$504,I$1,0)</f>
        <v>N/A</v>
      </c>
      <c r="J187" t="str">
        <f>VLOOKUP($A187,'Plan de acci�n consolidado 2025'!$A$3:$V$504,J$1,0)</f>
        <v>N/A</v>
      </c>
      <c r="K187" t="str">
        <f>VLOOKUP($A187,'Plan de acci�n consolidado 2025'!$A$3:$V$504,K$1,0)</f>
        <v>N/A</v>
      </c>
      <c r="L187" t="str">
        <f>VLOOKUP($A187,'Plan de acci�n consolidado 2025'!$A$3:$V$504,L$1,0)</f>
        <v>N/A</v>
      </c>
      <c r="M187" t="str">
        <f>VLOOKUP($A187,'Plan de acci�n consolidado 2025'!$A$3:$V$504,M$1,0)</f>
        <v>N/A</v>
      </c>
      <c r="N187" t="str">
        <f>VLOOKUP($A187,'Plan de acci�n consolidado 2025'!$A$3:$V$504,N$1,0)</f>
        <v>N/A</v>
      </c>
      <c r="O187" t="str">
        <f>VLOOKUP($A187,'Plan de acci�n consolidado 2025'!$A$3:$V$504,O$1,0)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P187">
        <f>VLOOKUP($A187,'Plan de acci�n consolidado 2025'!$A$3:$V$504,P$1,0)</f>
        <v>30</v>
      </c>
      <c r="Q187">
        <f>VLOOKUP($A187,'Plan de acci�n consolidado 2025'!$A$3:$V$504,Q$1,0)</f>
        <v>1</v>
      </c>
      <c r="R187" t="str">
        <f>VLOOKUP($A187,'Plan de acci�n consolidado 2025'!$A$3:$V$504,R$1,0)</f>
        <v>Númerica</v>
      </c>
      <c r="S187" t="str">
        <f>VLOOKUP($A187,'Plan de acci�n consolidado 2025'!$A$3:$V$504,S$1,0)</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187" s="176" t="str">
        <f>VLOOKUP($A187,'Plan de acci�n consolidado 2025'!$A$3:$V$504,T$1,0)</f>
        <v>2025-10-20</v>
      </c>
      <c r="U187" s="176" t="str">
        <f>VLOOKUP($A187,'Plan de acci�n consolidado 2025'!$A$3:$V$504,U$1,0)</f>
        <v>2025-11-07</v>
      </c>
      <c r="V187" t="str">
        <f>VLOOKUP($A187,'Plan de acci�n consolidado 2025'!$A$3:$V$504,V$1,0)</f>
        <v>6000-DESPACHO DEL SUPERINTENDENTE DELEGADO PARA EL CONTROL Y VERIFICACIÓN DE REGLAMENTOS TÉCNICOS Y METROLOGÍA LEGAL</v>
      </c>
      <c r="W187"/>
      <c r="X187"/>
    </row>
    <row r="188" spans="1:24" hidden="1" x14ac:dyDescent="0.25">
      <c r="A188" s="30" t="s">
        <v>788</v>
      </c>
      <c r="B188" t="str">
        <f>VLOOKUP($A188,'Plan de acci�n consolidado 2025'!$A$3:$V$504,B$1,0)</f>
        <v>13-GRUPO DE TRABAJO DE CONCEPTOS Y APOYO LEGAL</v>
      </c>
      <c r="C188">
        <f>VLOOKUP($A188,'Plan de acci�n consolidado 2025'!$A$3:$V$504,C$1,0)</f>
        <v>0</v>
      </c>
      <c r="D188" t="str">
        <f>VLOOKUP($A188,'Plan de acci�n consolidado 2025'!$A$3:$V$504,D$1,0)</f>
        <v>Producto</v>
      </c>
      <c r="E188" t="str">
        <f>VLOOKUP($A188,'Plan de acci�n consolidado 2025'!$A$3:$V$504,E$1,0)</f>
        <v>13.1</v>
      </c>
      <c r="F188" t="str">
        <f>VLOOKUP($A188,'Plan de acci�n consolidado 2025'!$A$3:$V$504,F$1,0)</f>
        <v>Operativo</v>
      </c>
      <c r="G188" t="str">
        <f>VLOOKUP($A188,'Plan de acci�n consolidado 2025'!$A$3:$V$504,G$1,0)</f>
        <v xml:space="preserve">Fortalecer la gestión de la información, el conocimiento y la innovación para optimizar la capacidad institucional 
</v>
      </c>
      <c r="H188" t="str">
        <f>VLOOKUP($A188,'Plan de acci�n consolidado 2025'!$A$3:$V$504,H$1,0)</f>
        <v xml:space="preserve">Cumplimiento de productos del PAI asociados a Fortalecer la gestión de la información, el conocimiento y la innovación para optimizar la capacidad institucional 
</v>
      </c>
      <c r="I188" t="str">
        <f>VLOOKUP($A188,'Plan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8" t="str">
        <f>VLOOKUP($A188,'Plan de acci�n consolidado 2025'!$A$3:$V$504,J$1,0)</f>
        <v>N/A</v>
      </c>
      <c r="K188" t="str">
        <f>VLOOKUP($A188,'Plan de acci�n consolidado 2025'!$A$3:$V$504,K$1,0)</f>
        <v>Si</v>
      </c>
      <c r="L188" t="str">
        <f>VLOOKUP($A188,'Plan de acci�n consolidado 2025'!$A$3:$V$504,L$1,0)</f>
        <v>N/A</v>
      </c>
      <c r="M188" t="str">
        <f>VLOOKUP($A188,'Plan de acci�n consolidado 2025'!$A$3:$V$504,M$1,0)</f>
        <v>Política Mejora Normativa _DIMENSIÓN Gestión con Valores para Resultados</v>
      </c>
      <c r="N188" t="str">
        <f>VLOOKUP($A188,'Plan de acci�n consolidado 2025'!$A$3:$V$504,N$1,0)</f>
        <v>N/A</v>
      </c>
      <c r="O188" t="str">
        <f>VLOOKUP($A188,'Plan de acci�n consolidado 2025'!$A$3:$V$504,O$1,0)</f>
        <v>Estrategia de divulgación de la herramienta “Buscador de Conceptos”, para promover la consulta por parte de los Grupos de Interés, ejecutada. (capturas de pantalla de la publicación de la campaña/único entregable)</v>
      </c>
      <c r="P188">
        <f>VLOOKUP($A188,'Plan de acci�n consolidado 2025'!$A$3:$V$504,P$1,0)</f>
        <v>100</v>
      </c>
      <c r="Q188">
        <f>VLOOKUP($A188,'Plan de acci�n consolidado 2025'!$A$3:$V$504,Q$1,0)</f>
        <v>1</v>
      </c>
      <c r="R188" t="str">
        <f>VLOOKUP($A188,'Plan de acci�n consolidado 2025'!$A$3:$V$504,R$1,0)</f>
        <v>Númerica</v>
      </c>
      <c r="S188" t="str">
        <f>VLOOKUP($A188,'Plan de acci�n consolidado 2025'!$A$3:$V$504,S$1,0)</f>
        <v># de divulgaciones ejecutadas / 1 divulgaciones a ejecutar</v>
      </c>
      <c r="T188" s="176" t="str">
        <f>VLOOKUP($A188,'Plan de acci�n consolidado 2025'!$A$3:$V$504,T$1,0)</f>
        <v>2025-01-27</v>
      </c>
      <c r="U188" s="176" t="str">
        <f>VLOOKUP($A188,'Plan de acci�n consolidado 2025'!$A$3:$V$504,U$1,0)</f>
        <v>2025-12-10</v>
      </c>
      <c r="V188" t="str">
        <f>VLOOKUP($A188,'Plan de acci�n consolidado 2025'!$A$3:$V$504,V$1,0)</f>
        <v>73-GRUPO DE TRABAJO DE COMUNICACION;
13-GRUPO DE TRABAJO DE CONCEPTOS Y APOYO LEGAL</v>
      </c>
      <c r="W188"/>
      <c r="X188"/>
    </row>
    <row r="189" spans="1:24" hidden="1" x14ac:dyDescent="0.25">
      <c r="A189" s="30" t="s">
        <v>791</v>
      </c>
      <c r="B189" t="str">
        <f>VLOOKUP($A189,'Plan de acci�n consolidado 2025'!$A$3:$V$504,B$1,0)</f>
        <v>13-GRUPO DE TRABAJO DE CONCEPTOS Y APOYO LEGAL</v>
      </c>
      <c r="C189">
        <f>VLOOKUP($A189,'Plan de acci�n consolidado 2025'!$A$3:$V$504,C$1,0)</f>
        <v>0</v>
      </c>
      <c r="D189" t="str">
        <f>VLOOKUP($A189,'Plan de acci�n consolidado 2025'!$A$3:$V$504,D$1,0)</f>
        <v>Actividad propia</v>
      </c>
      <c r="E189" t="str">
        <f>VLOOKUP($A189,'Plan de acci�n consolidado 2025'!$A$3:$V$504,E$1,0)</f>
        <v>13.1.1</v>
      </c>
      <c r="F189" t="str">
        <f>VLOOKUP($A189,'Plan de acci�n consolidado 2025'!$A$3:$V$504,F$1,0)</f>
        <v>N/A</v>
      </c>
      <c r="G189" t="str">
        <f>VLOOKUP($A189,'Plan de acci�n consolidado 2025'!$A$3:$V$504,G$1,0)</f>
        <v>N/A</v>
      </c>
      <c r="H189" t="str">
        <f>VLOOKUP($A189,'Plan de acci�n consolidado 2025'!$A$3:$V$504,H$1,0)</f>
        <v>N/A</v>
      </c>
      <c r="I189" t="str">
        <f>VLOOKUP($A189,'Plan de acci�n consolidado 2025'!$A$3:$V$504,I$1,0)</f>
        <v>N/A</v>
      </c>
      <c r="J189" t="str">
        <f>VLOOKUP($A189,'Plan de acci�n consolidado 2025'!$A$3:$V$504,J$1,0)</f>
        <v>N/A</v>
      </c>
      <c r="K189" t="str">
        <f>VLOOKUP($A189,'Plan de acci�n consolidado 2025'!$A$3:$V$504,K$1,0)</f>
        <v>N/A</v>
      </c>
      <c r="L189" t="str">
        <f>VLOOKUP($A189,'Plan de acci�n consolidado 2025'!$A$3:$V$504,L$1,0)</f>
        <v>N/A</v>
      </c>
      <c r="M189" t="str">
        <f>VLOOKUP($A189,'Plan de acci�n consolidado 2025'!$A$3:$V$504,M$1,0)</f>
        <v>N/A</v>
      </c>
      <c r="N189" t="str">
        <f>VLOOKUP($A189,'Plan de acci�n consolidado 2025'!$A$3:$V$504,N$1,0)</f>
        <v>N/A</v>
      </c>
      <c r="O189" t="str">
        <f>VLOOKUP($A189,'Plan de acci�n consolidado 2025'!$A$3:$V$504,O$1,0)</f>
        <v>Elaborar y remitir al Grupo de Comunicaciones el Brief con la propuesta de la estrategia de divulgación del "Buscador de Conceptos" (Correo electrónico con Brief diligenciado / único entregable)</v>
      </c>
      <c r="P189">
        <f>VLOOKUP($A189,'Plan de acci�n consolidado 2025'!$A$3:$V$504,P$1,0)</f>
        <v>100</v>
      </c>
      <c r="Q189">
        <f>VLOOKUP($A189,'Plan de acci�n consolidado 2025'!$A$3:$V$504,Q$1,0)</f>
        <v>1</v>
      </c>
      <c r="R189" t="str">
        <f>VLOOKUP($A189,'Plan de acci�n consolidado 2025'!$A$3:$V$504,R$1,0)</f>
        <v>Númerica</v>
      </c>
      <c r="S189" t="str">
        <f>VLOOKUP($A189,'Plan de acci�n consolidado 2025'!$A$3:$V$504,S$1,0)</f>
        <v># de brief de la estrategia de divulgación elaborado / 1 brief de la estrategia de divulgación a elaborar</v>
      </c>
      <c r="T189" s="176" t="str">
        <f>VLOOKUP($A189,'Plan de acci�n consolidado 2025'!$A$3:$V$504,T$1,0)</f>
        <v>2025-01-27</v>
      </c>
      <c r="U189" s="176" t="str">
        <f>VLOOKUP($A189,'Plan de acci�n consolidado 2025'!$A$3:$V$504,U$1,0)</f>
        <v>2025-02-28</v>
      </c>
      <c r="V189" t="str">
        <f>VLOOKUP($A189,'Plan de acci�n consolidado 2025'!$A$3:$V$504,V$1,0)</f>
        <v>13-GRUPO DE TRABAJO DE CONCEPTOS Y APOYO LEGAL</v>
      </c>
      <c r="W189"/>
      <c r="X189"/>
    </row>
    <row r="190" spans="1:24" hidden="1" x14ac:dyDescent="0.25">
      <c r="A190" s="30" t="s">
        <v>793</v>
      </c>
      <c r="B190" t="str">
        <f>VLOOKUP($A190,'Plan de acci�n consolidado 2025'!$A$3:$V$504,B$1,0)</f>
        <v>13-GRUPO DE TRABAJO DE CONCEPTOS Y APOYO LEGAL</v>
      </c>
      <c r="C190">
        <f>VLOOKUP($A190,'Plan de acci�n consolidado 2025'!$A$3:$V$504,C$1,0)</f>
        <v>0</v>
      </c>
      <c r="D190" t="str">
        <f>VLOOKUP($A190,'Plan de acci�n consolidado 2025'!$A$3:$V$504,D$1,0)</f>
        <v>Actividad sin participación</v>
      </c>
      <c r="E190" t="str">
        <f>VLOOKUP($A190,'Plan de acci�n consolidado 2025'!$A$3:$V$504,E$1,0)</f>
        <v>13.1.2</v>
      </c>
      <c r="F190" t="str">
        <f>VLOOKUP($A190,'Plan de acci�n consolidado 2025'!$A$3:$V$504,F$1,0)</f>
        <v>N/A</v>
      </c>
      <c r="G190" t="str">
        <f>VLOOKUP($A190,'Plan de acci�n consolidado 2025'!$A$3:$V$504,G$1,0)</f>
        <v>N/A</v>
      </c>
      <c r="H190" t="str">
        <f>VLOOKUP($A190,'Plan de acci�n consolidado 2025'!$A$3:$V$504,H$1,0)</f>
        <v>N/A</v>
      </c>
      <c r="I190" t="str">
        <f>VLOOKUP($A190,'Plan de acci�n consolidado 2025'!$A$3:$V$504,I$1,0)</f>
        <v>N/A</v>
      </c>
      <c r="J190" t="str">
        <f>VLOOKUP($A190,'Plan de acci�n consolidado 2025'!$A$3:$V$504,J$1,0)</f>
        <v>N/A</v>
      </c>
      <c r="K190" t="str">
        <f>VLOOKUP($A190,'Plan de acci�n consolidado 2025'!$A$3:$V$504,K$1,0)</f>
        <v>N/A</v>
      </c>
      <c r="L190" t="str">
        <f>VLOOKUP($A190,'Plan de acci�n consolidado 2025'!$A$3:$V$504,L$1,0)</f>
        <v>N/A</v>
      </c>
      <c r="M190" t="str">
        <f>VLOOKUP($A190,'Plan de acci�n consolidado 2025'!$A$3:$V$504,M$1,0)</f>
        <v>N/A</v>
      </c>
      <c r="N190" t="str">
        <f>VLOOKUP($A190,'Plan de acci�n consolidado 2025'!$A$3:$V$504,N$1,0)</f>
        <v>N/A</v>
      </c>
      <c r="O190" t="str">
        <f>VLOOKUP($A190,'Plan de acci�n consolidado 2025'!$A$3:$V$504,O$1,0)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P190">
        <f>VLOOKUP($A190,'Plan de acci�n consolidado 2025'!$A$3:$V$504,P$1,0)</f>
        <v>0</v>
      </c>
      <c r="Q190">
        <f>VLOOKUP($A190,'Plan de acci�n consolidado 2025'!$A$3:$V$504,Q$1,0)</f>
        <v>1</v>
      </c>
      <c r="R190" t="str">
        <f>VLOOKUP($A190,'Plan de acci�n consolidado 2025'!$A$3:$V$504,R$1,0)</f>
        <v>Númerica</v>
      </c>
      <c r="S190" t="str">
        <f>VLOOKUP($A190,'Plan de acci�n consolidado 2025'!$A$3:$V$504,S$1,0)</f>
        <v># de concepto gráfico y racional de la estrategia de divulgación elaborado y presentado / 1 concepto gráfico y racional de la estrategia de divulgación a elaborar y presentar</v>
      </c>
      <c r="T190" s="176" t="str">
        <f>VLOOKUP($A190,'Plan de acci�n consolidado 2025'!$A$3:$V$504,T$1,0)</f>
        <v>2025-03-03</v>
      </c>
      <c r="U190" s="176" t="str">
        <f>VLOOKUP($A190,'Plan de acci�n consolidado 2025'!$A$3:$V$504,U$1,0)</f>
        <v>2025-04-30</v>
      </c>
      <c r="V190" t="str">
        <f>VLOOKUP($A190,'Plan de acci�n consolidado 2025'!$A$3:$V$504,V$1,0)</f>
        <v>73-GRUPO DE TRABAJO DE COMUNICACION</v>
      </c>
      <c r="W190"/>
      <c r="X190"/>
    </row>
    <row r="191" spans="1:24" hidden="1" x14ac:dyDescent="0.25">
      <c r="A191" s="30" t="s">
        <v>795</v>
      </c>
      <c r="B191" t="str">
        <f>VLOOKUP($A191,'Plan de acci�n consolidado 2025'!$A$3:$V$504,B$1,0)</f>
        <v>13-GRUPO DE TRABAJO DE CONCEPTOS Y APOYO LEGAL</v>
      </c>
      <c r="C191">
        <f>VLOOKUP($A191,'Plan de acci�n consolidado 2025'!$A$3:$V$504,C$1,0)</f>
        <v>0</v>
      </c>
      <c r="D191" t="str">
        <f>VLOOKUP($A191,'Plan de acci�n consolidado 2025'!$A$3:$V$504,D$1,0)</f>
        <v>Actividad sin participación</v>
      </c>
      <c r="E191" t="str">
        <f>VLOOKUP($A191,'Plan de acci�n consolidado 2025'!$A$3:$V$504,E$1,0)</f>
        <v>13.1.3</v>
      </c>
      <c r="F191" t="str">
        <f>VLOOKUP($A191,'Plan de acci�n consolidado 2025'!$A$3:$V$504,F$1,0)</f>
        <v>N/A</v>
      </c>
      <c r="G191" t="str">
        <f>VLOOKUP($A191,'Plan de acci�n consolidado 2025'!$A$3:$V$504,G$1,0)</f>
        <v>N/A</v>
      </c>
      <c r="H191" t="str">
        <f>VLOOKUP($A191,'Plan de acci�n consolidado 2025'!$A$3:$V$504,H$1,0)</f>
        <v>N/A</v>
      </c>
      <c r="I191" t="str">
        <f>VLOOKUP($A191,'Plan de acci�n consolidado 2025'!$A$3:$V$504,I$1,0)</f>
        <v>N/A</v>
      </c>
      <c r="J191" t="str">
        <f>VLOOKUP($A191,'Plan de acci�n consolidado 2025'!$A$3:$V$504,J$1,0)</f>
        <v>N/A</v>
      </c>
      <c r="K191" t="str">
        <f>VLOOKUP($A191,'Plan de acci�n consolidado 2025'!$A$3:$V$504,K$1,0)</f>
        <v>N/A</v>
      </c>
      <c r="L191" t="str">
        <f>VLOOKUP($A191,'Plan de acci�n consolidado 2025'!$A$3:$V$504,L$1,0)</f>
        <v>N/A</v>
      </c>
      <c r="M191" t="str">
        <f>VLOOKUP($A191,'Plan de acci�n consolidado 2025'!$A$3:$V$504,M$1,0)</f>
        <v>N/A</v>
      </c>
      <c r="N191" t="str">
        <f>VLOOKUP($A191,'Plan de acci�n consolidado 2025'!$A$3:$V$504,N$1,0)</f>
        <v>N/A</v>
      </c>
      <c r="O191" t="str">
        <f>VLOOKUP($A191,'Plan de acci�n consolidado 2025'!$A$3:$V$504,O$1,0)</f>
        <v>Ejecutar la estrategia de divulgación a través de los canales de comunicación d ela Entidad.  (capturas de pantalla de la publicación de estrategia de divulgación/único entregable)</v>
      </c>
      <c r="P191">
        <f>VLOOKUP($A191,'Plan de acci�n consolidado 2025'!$A$3:$V$504,P$1,0)</f>
        <v>0</v>
      </c>
      <c r="Q191">
        <f>VLOOKUP($A191,'Plan de acci�n consolidado 2025'!$A$3:$V$504,Q$1,0)</f>
        <v>1</v>
      </c>
      <c r="R191" t="str">
        <f>VLOOKUP($A191,'Plan de acci�n consolidado 2025'!$A$3:$V$504,R$1,0)</f>
        <v>Porcentual</v>
      </c>
      <c r="S191" t="str">
        <f>VLOOKUP($A191,'Plan de acci�n consolidado 2025'!$A$3:$V$504,S$1,0)</f>
        <v>% de estrategia de divulgación ejecutada / 1% de estrategia de divulgación a ejecutar</v>
      </c>
      <c r="T191" s="176" t="str">
        <f>VLOOKUP($A191,'Plan de acci�n consolidado 2025'!$A$3:$V$504,T$1,0)</f>
        <v>2025-04-01</v>
      </c>
      <c r="U191" s="176" t="str">
        <f>VLOOKUP($A191,'Plan de acci�n consolidado 2025'!$A$3:$V$504,U$1,0)</f>
        <v>2025-12-10</v>
      </c>
      <c r="V191" t="str">
        <f>VLOOKUP($A191,'Plan de acci�n consolidado 2025'!$A$3:$V$504,V$1,0)</f>
        <v>73-GRUPO DE TRABAJO DE COMUNICACION</v>
      </c>
      <c r="W191"/>
      <c r="X191"/>
    </row>
    <row r="192" spans="1:24" hidden="1" x14ac:dyDescent="0.25">
      <c r="A192" s="30" t="s">
        <v>798</v>
      </c>
      <c r="B192" t="str">
        <f>VLOOKUP($A192,'Plan de acci�n consolidado 2025'!$A$3:$V$504,B$1,0)</f>
        <v>12-GRUPO DE TRABAJO DE REGULACIÓN</v>
      </c>
      <c r="C192">
        <f>VLOOKUP($A192,'Plan de acci�n consolidado 2025'!$A$3:$V$504,C$1,0)</f>
        <v>0</v>
      </c>
      <c r="D192" t="str">
        <f>VLOOKUP($A192,'Plan de acci�n consolidado 2025'!$A$3:$V$504,D$1,0)</f>
        <v>Producto</v>
      </c>
      <c r="E192" t="str">
        <f>VLOOKUP($A192,'Plan de acci�n consolidado 2025'!$A$3:$V$504,E$1,0)</f>
        <v>12.1</v>
      </c>
      <c r="F192" t="str">
        <f>VLOOKUP($A192,'Plan de acci�n consolidado 2025'!$A$3:$V$504,F$1,0)</f>
        <v>Operativo</v>
      </c>
      <c r="G192" t="str">
        <f>VLOOKUP($A192,'Plan de acci�n consolidado 2025'!$A$3:$V$504,G$1,0)</f>
        <v>Fortalecer el Sistema Integral de Gestión Institucional en el marco del Modelo Integrado de Planeación y gestión para mejorar la prestación del servicio.</v>
      </c>
      <c r="H192" t="str">
        <f>VLOOKUP($A192,'Plan de acci�n consolidado 2025'!$A$3:$V$504,H$1,0)</f>
        <v xml:space="preserve">Cumplimiento de productos del PAI asociados a Fortacer el Sistema Integral de Gestión Institucional para mejorar la prestación del servicio. 
</v>
      </c>
      <c r="I192" t="str">
        <f>VLOOKUP($A192,'Plan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92" t="str">
        <f>VLOOKUP($A192,'Plan de acci�n consolidado 2025'!$A$3:$V$504,J$1,0)</f>
        <v>N/A</v>
      </c>
      <c r="K192" t="str">
        <f>VLOOKUP($A192,'Plan de acci�n consolidado 2025'!$A$3:$V$504,K$1,0)</f>
        <v>No</v>
      </c>
      <c r="L192" t="str">
        <f>VLOOKUP($A192,'Plan de acci�n consolidado 2025'!$A$3:$V$504,L$1,0)</f>
        <v>N/A</v>
      </c>
      <c r="M192" t="str">
        <f>VLOOKUP($A192,'Plan de acci�n consolidado 2025'!$A$3:$V$504,M$1,0)</f>
        <v>Política Mejora Normativa _DIMENSIÓN Gestión con Valores para Resultados</v>
      </c>
      <c r="N192" t="str">
        <f>VLOOKUP($A192,'Plan de acci�n consolidado 2025'!$A$3:$V$504,N$1,0)</f>
        <v>N/A</v>
      </c>
      <c r="O192" t="str">
        <f>VLOOKUP($A192,'Plan de acci�n consolidado 2025'!$A$3:$V$504,O$1,0)</f>
        <v>Proyecto(s) de acto(s) administrativo(s) a través del cual se ordenará la depuración normativa de la SIC, elaborado(s) y presentados (s) (Proyecto(s) de acto(s) de depuración elaborado(s)/único entregable)</v>
      </c>
      <c r="P192">
        <f>VLOOKUP($A192,'Plan de acci�n consolidado 2025'!$A$3:$V$504,P$1,0)</f>
        <v>100</v>
      </c>
      <c r="Q192">
        <f>VLOOKUP($A192,'Plan de acci�n consolidado 2025'!$A$3:$V$504,Q$1,0)</f>
        <v>100</v>
      </c>
      <c r="R192" t="str">
        <f>VLOOKUP($A192,'Plan de acci�n consolidado 2025'!$A$3:$V$504,R$1,0)</f>
        <v>Porcentual</v>
      </c>
      <c r="S192" t="str">
        <f>VLOOKUP($A192,'Plan de acci�n consolidado 2025'!$A$3:$V$504,S$1,0)</f>
        <v>% de proyecto de acto de depuración elaborado / 100% de proyecto de acto de depuración a elaborar</v>
      </c>
      <c r="T192" s="176" t="str">
        <f>VLOOKUP($A192,'Plan de acci�n consolidado 2025'!$A$3:$V$504,T$1,0)</f>
        <v>2025-01-30</v>
      </c>
      <c r="U192" s="176" t="str">
        <f>VLOOKUP($A192,'Plan de acci�n consolidado 2025'!$A$3:$V$504,U$1,0)</f>
        <v>2025-07-11</v>
      </c>
      <c r="V192" t="str">
        <f>VLOOKUP($A192,'Plan de acci�n consolidado 2025'!$A$3:$V$504,V$1,0)</f>
        <v>12-GRUPO DE TRABAJO DE REGULACIÓN</v>
      </c>
      <c r="W192"/>
      <c r="X192"/>
    </row>
    <row r="193" spans="1:24" hidden="1" x14ac:dyDescent="0.25">
      <c r="A193" s="30" t="s">
        <v>800</v>
      </c>
      <c r="B193" t="str">
        <f>VLOOKUP($A193,'Plan de acci�n consolidado 2025'!$A$3:$V$504,B$1,0)</f>
        <v>12-GRUPO DE TRABAJO DE REGULACIÓN</v>
      </c>
      <c r="C193">
        <f>VLOOKUP($A193,'Plan de acci�n consolidado 2025'!$A$3:$V$504,C$1,0)</f>
        <v>0</v>
      </c>
      <c r="D193" t="str">
        <f>VLOOKUP($A193,'Plan de acci�n consolidado 2025'!$A$3:$V$504,D$1,0)</f>
        <v>Actividad propia</v>
      </c>
      <c r="E193" t="str">
        <f>VLOOKUP($A193,'Plan de acci�n consolidado 2025'!$A$3:$V$504,E$1,0)</f>
        <v>12.1.1</v>
      </c>
      <c r="F193" t="str">
        <f>VLOOKUP($A193,'Plan de acci�n consolidado 2025'!$A$3:$V$504,F$1,0)</f>
        <v>N/A</v>
      </c>
      <c r="G193" t="str">
        <f>VLOOKUP($A193,'Plan de acci�n consolidado 2025'!$A$3:$V$504,G$1,0)</f>
        <v>N/A</v>
      </c>
      <c r="H193" t="str">
        <f>VLOOKUP($A193,'Plan de acci�n consolidado 2025'!$A$3:$V$504,H$1,0)</f>
        <v>N/A</v>
      </c>
      <c r="I193" t="str">
        <f>VLOOKUP($A193,'Plan de acci�n consolidado 2025'!$A$3:$V$504,I$1,0)</f>
        <v>N/A</v>
      </c>
      <c r="J193" t="str">
        <f>VLOOKUP($A193,'Plan de acci�n consolidado 2025'!$A$3:$V$504,J$1,0)</f>
        <v>N/A</v>
      </c>
      <c r="K193" t="str">
        <f>VLOOKUP($A193,'Plan de acci�n consolidado 2025'!$A$3:$V$504,K$1,0)</f>
        <v>N/A</v>
      </c>
      <c r="L193" t="str">
        <f>VLOOKUP($A193,'Plan de acci�n consolidado 2025'!$A$3:$V$504,L$1,0)</f>
        <v>N/A</v>
      </c>
      <c r="M193" t="str">
        <f>VLOOKUP($A193,'Plan de acci�n consolidado 2025'!$A$3:$V$504,M$1,0)</f>
        <v>N/A</v>
      </c>
      <c r="N193" t="str">
        <f>VLOOKUP($A193,'Plan de acci�n consolidado 2025'!$A$3:$V$504,N$1,0)</f>
        <v>N/A</v>
      </c>
      <c r="O193" t="str">
        <f>VLOOKUP($A193,'Plan de acci�n consolidado 2025'!$A$3:$V$504,O$1,0)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P193">
        <f>VLOOKUP($A193,'Plan de acci�n consolidado 2025'!$A$3:$V$504,P$1,0)</f>
        <v>15</v>
      </c>
      <c r="Q193">
        <f>VLOOKUP($A193,'Plan de acci�n consolidado 2025'!$A$3:$V$504,Q$1,0)</f>
        <v>1</v>
      </c>
      <c r="R193" t="str">
        <f>VLOOKUP($A193,'Plan de acci�n consolidado 2025'!$A$3:$V$504,R$1,0)</f>
        <v>Númerica</v>
      </c>
      <c r="S193" t="str">
        <f>VLOOKUP($A193,'Plan de acci�n consolidado 2025'!$A$3:$V$504,S$1,0)</f>
        <v># de consultas internas enviadas / 1 consultas internas a enviar</v>
      </c>
      <c r="T193" s="176" t="str">
        <f>VLOOKUP($A193,'Plan de acci�n consolidado 2025'!$A$3:$V$504,T$1,0)</f>
        <v>2025-01-30</v>
      </c>
      <c r="U193" s="176" t="str">
        <f>VLOOKUP($A193,'Plan de acci�n consolidado 2025'!$A$3:$V$504,U$1,0)</f>
        <v>2025-02-28</v>
      </c>
      <c r="V193" t="str">
        <f>VLOOKUP($A193,'Plan de acci�n consolidado 2025'!$A$3:$V$504,V$1,0)</f>
        <v>12-GRUPO DE TRABAJO DE REGULACIÓN</v>
      </c>
      <c r="W193"/>
      <c r="X193"/>
    </row>
    <row r="194" spans="1:24" hidden="1" x14ac:dyDescent="0.25">
      <c r="A194" s="30" t="s">
        <v>802</v>
      </c>
      <c r="B194" t="str">
        <f>VLOOKUP($A194,'Plan de acci�n consolidado 2025'!$A$3:$V$504,B$1,0)</f>
        <v>12-GRUPO DE TRABAJO DE REGULACIÓN</v>
      </c>
      <c r="C194">
        <f>VLOOKUP($A194,'Plan de acci�n consolidado 2025'!$A$3:$V$504,C$1,0)</f>
        <v>0</v>
      </c>
      <c r="D194" t="str">
        <f>VLOOKUP($A194,'Plan de acci�n consolidado 2025'!$A$3:$V$504,D$1,0)</f>
        <v>Actividad propia</v>
      </c>
      <c r="E194" t="str">
        <f>VLOOKUP($A194,'Plan de acci�n consolidado 2025'!$A$3:$V$504,E$1,0)</f>
        <v>12.1.2</v>
      </c>
      <c r="F194" t="str">
        <f>VLOOKUP($A194,'Plan de acci�n consolidado 2025'!$A$3:$V$504,F$1,0)</f>
        <v>N/A</v>
      </c>
      <c r="G194" t="str">
        <f>VLOOKUP($A194,'Plan de acci�n consolidado 2025'!$A$3:$V$504,G$1,0)</f>
        <v>N/A</v>
      </c>
      <c r="H194" t="str">
        <f>VLOOKUP($A194,'Plan de acci�n consolidado 2025'!$A$3:$V$504,H$1,0)</f>
        <v>N/A</v>
      </c>
      <c r="I194" t="str">
        <f>VLOOKUP($A194,'Plan de acci�n consolidado 2025'!$A$3:$V$504,I$1,0)</f>
        <v>N/A</v>
      </c>
      <c r="J194" t="str">
        <f>VLOOKUP($A194,'Plan de acci�n consolidado 2025'!$A$3:$V$504,J$1,0)</f>
        <v>N/A</v>
      </c>
      <c r="K194" t="str">
        <f>VLOOKUP($A194,'Plan de acci�n consolidado 2025'!$A$3:$V$504,K$1,0)</f>
        <v>N/A</v>
      </c>
      <c r="L194" t="str">
        <f>VLOOKUP($A194,'Plan de acci�n consolidado 2025'!$A$3:$V$504,L$1,0)</f>
        <v>N/A</v>
      </c>
      <c r="M194" t="str">
        <f>VLOOKUP($A194,'Plan de acci�n consolidado 2025'!$A$3:$V$504,M$1,0)</f>
        <v>N/A</v>
      </c>
      <c r="N194" t="str">
        <f>VLOOKUP($A194,'Plan de acci�n consolidado 2025'!$A$3:$V$504,N$1,0)</f>
        <v>N/A</v>
      </c>
      <c r="O194" t="str">
        <f>VLOOKUP($A194,'Plan de acci�n consolidado 2025'!$A$3:$V$504,O$1,0)</f>
        <v>Realizar consulta pública para identificar instrucciones o regulaciones de la Superintendencia, susceptibles de depuración  en el marco de la Ley 2085 de 2021. (Soporte de publicación en la página web de la Entidad / único entregable)</v>
      </c>
      <c r="P194">
        <f>VLOOKUP($A194,'Plan de acci�n consolidado 2025'!$A$3:$V$504,P$1,0)</f>
        <v>10</v>
      </c>
      <c r="Q194">
        <f>VLOOKUP($A194,'Plan de acci�n consolidado 2025'!$A$3:$V$504,Q$1,0)</f>
        <v>1</v>
      </c>
      <c r="R194" t="str">
        <f>VLOOKUP($A194,'Plan de acci�n consolidado 2025'!$A$3:$V$504,R$1,0)</f>
        <v>Númerica</v>
      </c>
      <c r="S194" t="str">
        <f>VLOOKUP($A194,'Plan de acci�n consolidado 2025'!$A$3:$V$504,S$1,0)</f>
        <v># de consulta pública realizadas / 1 consulta pública a realizar</v>
      </c>
      <c r="T194" s="176" t="str">
        <f>VLOOKUP($A194,'Plan de acci�n consolidado 2025'!$A$3:$V$504,T$1,0)</f>
        <v>2025-02-25</v>
      </c>
      <c r="U194" s="176" t="str">
        <f>VLOOKUP($A194,'Plan de acci�n consolidado 2025'!$A$3:$V$504,U$1,0)</f>
        <v>2025-03-25</v>
      </c>
      <c r="V194" t="str">
        <f>VLOOKUP($A194,'Plan de acci�n consolidado 2025'!$A$3:$V$504,V$1,0)</f>
        <v>12-GRUPO DE TRABAJO DE REGULACIÓN</v>
      </c>
      <c r="W194"/>
      <c r="X194"/>
    </row>
    <row r="195" spans="1:24" hidden="1" x14ac:dyDescent="0.25">
      <c r="A195" s="30" t="s">
        <v>804</v>
      </c>
      <c r="B195" t="str">
        <f>VLOOKUP($A195,'Plan de acci�n consolidado 2025'!$A$3:$V$504,B$1,0)</f>
        <v>12-GRUPO DE TRABAJO DE REGULACIÓN</v>
      </c>
      <c r="C195">
        <f>VLOOKUP($A195,'Plan de acci�n consolidado 2025'!$A$3:$V$504,C$1,0)</f>
        <v>0</v>
      </c>
      <c r="D195" t="str">
        <f>VLOOKUP($A195,'Plan de acci�n consolidado 2025'!$A$3:$V$504,D$1,0)</f>
        <v>Actividad propia</v>
      </c>
      <c r="E195" t="str">
        <f>VLOOKUP($A195,'Plan de acci�n consolidado 2025'!$A$3:$V$504,E$1,0)</f>
        <v>12.1.3</v>
      </c>
      <c r="F195" t="str">
        <f>VLOOKUP($A195,'Plan de acci�n consolidado 2025'!$A$3:$V$504,F$1,0)</f>
        <v>N/A</v>
      </c>
      <c r="G195" t="str">
        <f>VLOOKUP($A195,'Plan de acci�n consolidado 2025'!$A$3:$V$504,G$1,0)</f>
        <v>N/A</v>
      </c>
      <c r="H195" t="str">
        <f>VLOOKUP($A195,'Plan de acci�n consolidado 2025'!$A$3:$V$504,H$1,0)</f>
        <v>N/A</v>
      </c>
      <c r="I195" t="str">
        <f>VLOOKUP($A195,'Plan de acci�n consolidado 2025'!$A$3:$V$504,I$1,0)</f>
        <v>N/A</v>
      </c>
      <c r="J195" t="str">
        <f>VLOOKUP($A195,'Plan de acci�n consolidado 2025'!$A$3:$V$504,J$1,0)</f>
        <v>N/A</v>
      </c>
      <c r="K195" t="str">
        <f>VLOOKUP($A195,'Plan de acci�n consolidado 2025'!$A$3:$V$504,K$1,0)</f>
        <v>N/A</v>
      </c>
      <c r="L195" t="str">
        <f>VLOOKUP($A195,'Plan de acci�n consolidado 2025'!$A$3:$V$504,L$1,0)</f>
        <v>N/A</v>
      </c>
      <c r="M195" t="str">
        <f>VLOOKUP($A195,'Plan de acci�n consolidado 2025'!$A$3:$V$504,M$1,0)</f>
        <v>N/A</v>
      </c>
      <c r="N195" t="str">
        <f>VLOOKUP($A195,'Plan de acci�n consolidado 2025'!$A$3:$V$504,N$1,0)</f>
        <v>N/A</v>
      </c>
      <c r="O195" t="str">
        <f>VLOOKUP($A195,'Plan de acci�n consolidado 2025'!$A$3:$V$504,O$1,0)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P195">
        <f>VLOOKUP($A195,'Plan de acci�n consolidado 2025'!$A$3:$V$504,P$1,0)</f>
        <v>10</v>
      </c>
      <c r="Q195">
        <f>VLOOKUP($A195,'Plan de acci�n consolidado 2025'!$A$3:$V$504,Q$1,0)</f>
        <v>1</v>
      </c>
      <c r="R195" t="str">
        <f>VLOOKUP($A195,'Plan de acci�n consolidado 2025'!$A$3:$V$504,R$1,0)</f>
        <v>Númerica</v>
      </c>
      <c r="S195" t="str">
        <f>VLOOKUP($A195,'Plan de acci�n consolidado 2025'!$A$3:$V$504,S$1,0)</f>
        <v># de solicitudes de mesa de trabajo enviadas / 1 solicitudes de mesa de trabajo a enviar</v>
      </c>
      <c r="T195" s="176" t="str">
        <f>VLOOKUP($A195,'Plan de acci�n consolidado 2025'!$A$3:$V$504,T$1,0)</f>
        <v>2025-02-25</v>
      </c>
      <c r="U195" s="176" t="str">
        <f>VLOOKUP($A195,'Plan de acci�n consolidado 2025'!$A$3:$V$504,U$1,0)</f>
        <v>2025-03-25</v>
      </c>
      <c r="V195" t="str">
        <f>VLOOKUP($A195,'Plan de acci�n consolidado 2025'!$A$3:$V$504,V$1,0)</f>
        <v>12-GRUPO DE TRABAJO DE REGULACIÓN</v>
      </c>
      <c r="W195"/>
      <c r="X195"/>
    </row>
    <row r="196" spans="1:24" hidden="1" x14ac:dyDescent="0.25">
      <c r="A196" s="30" t="s">
        <v>806</v>
      </c>
      <c r="B196" t="str">
        <f>VLOOKUP($A196,'Plan de acci�n consolidado 2025'!$A$3:$V$504,B$1,0)</f>
        <v>12-GRUPO DE TRABAJO DE REGULACIÓN</v>
      </c>
      <c r="C196">
        <f>VLOOKUP($A196,'Plan de acci�n consolidado 2025'!$A$3:$V$504,C$1,0)</f>
        <v>0</v>
      </c>
      <c r="D196" t="str">
        <f>VLOOKUP($A196,'Plan de acci�n consolidado 2025'!$A$3:$V$504,D$1,0)</f>
        <v>Actividad propia</v>
      </c>
      <c r="E196" t="str">
        <f>VLOOKUP($A196,'Plan de acci�n consolidado 2025'!$A$3:$V$504,E$1,0)</f>
        <v>12.1.4</v>
      </c>
      <c r="F196" t="str">
        <f>VLOOKUP($A196,'Plan de acci�n consolidado 2025'!$A$3:$V$504,F$1,0)</f>
        <v>N/A</v>
      </c>
      <c r="G196" t="str">
        <f>VLOOKUP($A196,'Plan de acci�n consolidado 2025'!$A$3:$V$504,G$1,0)</f>
        <v>N/A</v>
      </c>
      <c r="H196" t="str">
        <f>VLOOKUP($A196,'Plan de acci�n consolidado 2025'!$A$3:$V$504,H$1,0)</f>
        <v>N/A</v>
      </c>
      <c r="I196" t="str">
        <f>VLOOKUP($A196,'Plan de acci�n consolidado 2025'!$A$3:$V$504,I$1,0)</f>
        <v>N/A</v>
      </c>
      <c r="J196" t="str">
        <f>VLOOKUP($A196,'Plan de acci�n consolidado 2025'!$A$3:$V$504,J$1,0)</f>
        <v>N/A</v>
      </c>
      <c r="K196" t="str">
        <f>VLOOKUP($A196,'Plan de acci�n consolidado 2025'!$A$3:$V$504,K$1,0)</f>
        <v>N/A</v>
      </c>
      <c r="L196" t="str">
        <f>VLOOKUP($A196,'Plan de acci�n consolidado 2025'!$A$3:$V$504,L$1,0)</f>
        <v>N/A</v>
      </c>
      <c r="M196" t="str">
        <f>VLOOKUP($A196,'Plan de acci�n consolidado 2025'!$A$3:$V$504,M$1,0)</f>
        <v>N/A</v>
      </c>
      <c r="N196" t="str">
        <f>VLOOKUP($A196,'Plan de acci�n consolidado 2025'!$A$3:$V$504,N$1,0)</f>
        <v>N/A</v>
      </c>
      <c r="O196" t="str">
        <f>VLOOKUP($A196,'Plan de acci�n consolidado 2025'!$A$3:$V$504,O$1,0)</f>
        <v>Socializar con las Delegaturas los resultados de la consulta pública y priorizar los asuntos que puedan coadyuvar a la mejora  normativa  (Correo electrónico a las Delegaturas informando los resultados / único entregable)</v>
      </c>
      <c r="P196">
        <f>VLOOKUP($A196,'Plan de acci�n consolidado 2025'!$A$3:$V$504,P$1,0)</f>
        <v>20</v>
      </c>
      <c r="Q196">
        <f>VLOOKUP($A196,'Plan de acci�n consolidado 2025'!$A$3:$V$504,Q$1,0)</f>
        <v>1</v>
      </c>
      <c r="R196" t="str">
        <f>VLOOKUP($A196,'Plan de acci�n consolidado 2025'!$A$3:$V$504,R$1,0)</f>
        <v>Númerica</v>
      </c>
      <c r="S196" t="str">
        <f>VLOOKUP($A196,'Plan de acci�n consolidado 2025'!$A$3:$V$504,S$1,0)</f>
        <v># de socializaciones de resultados enviadas / 1 socializaciones de resultados a enviar</v>
      </c>
      <c r="T196" s="176" t="str">
        <f>VLOOKUP($A196,'Plan de acci�n consolidado 2025'!$A$3:$V$504,T$1,0)</f>
        <v>2025-03-26</v>
      </c>
      <c r="U196" s="176" t="str">
        <f>VLOOKUP($A196,'Plan de acci�n consolidado 2025'!$A$3:$V$504,U$1,0)</f>
        <v>2025-04-25</v>
      </c>
      <c r="V196" t="str">
        <f>VLOOKUP($A196,'Plan de acci�n consolidado 2025'!$A$3:$V$504,V$1,0)</f>
        <v>12-GRUPO DE TRABAJO DE REGULACIÓN</v>
      </c>
      <c r="W196"/>
      <c r="X196"/>
    </row>
    <row r="197" spans="1:24" hidden="1" x14ac:dyDescent="0.25">
      <c r="A197" s="30" t="s">
        <v>808</v>
      </c>
      <c r="B197" t="str">
        <f>VLOOKUP($A197,'Plan de acci�n consolidado 2025'!$A$3:$V$504,B$1,0)</f>
        <v>12-GRUPO DE TRABAJO DE REGULACIÓN</v>
      </c>
      <c r="C197">
        <f>VLOOKUP($A197,'Plan de acci�n consolidado 2025'!$A$3:$V$504,C$1,0)</f>
        <v>0</v>
      </c>
      <c r="D197" t="str">
        <f>VLOOKUP($A197,'Plan de acci�n consolidado 2025'!$A$3:$V$504,D$1,0)</f>
        <v>Actividad propia</v>
      </c>
      <c r="E197" t="str">
        <f>VLOOKUP($A197,'Plan de acci�n consolidado 2025'!$A$3:$V$504,E$1,0)</f>
        <v>12.1.5</v>
      </c>
      <c r="F197" t="str">
        <f>VLOOKUP($A197,'Plan de acci�n consolidado 2025'!$A$3:$V$504,F$1,0)</f>
        <v>N/A</v>
      </c>
      <c r="G197" t="str">
        <f>VLOOKUP($A197,'Plan de acci�n consolidado 2025'!$A$3:$V$504,G$1,0)</f>
        <v>N/A</v>
      </c>
      <c r="H197" t="str">
        <f>VLOOKUP($A197,'Plan de acci�n consolidado 2025'!$A$3:$V$504,H$1,0)</f>
        <v>N/A</v>
      </c>
      <c r="I197" t="str">
        <f>VLOOKUP($A197,'Plan de acci�n consolidado 2025'!$A$3:$V$504,I$1,0)</f>
        <v>N/A</v>
      </c>
      <c r="J197" t="str">
        <f>VLOOKUP($A197,'Plan de acci�n consolidado 2025'!$A$3:$V$504,J$1,0)</f>
        <v>N/A</v>
      </c>
      <c r="K197" t="str">
        <f>VLOOKUP($A197,'Plan de acci�n consolidado 2025'!$A$3:$V$504,K$1,0)</f>
        <v>N/A</v>
      </c>
      <c r="L197" t="str">
        <f>VLOOKUP($A197,'Plan de acci�n consolidado 2025'!$A$3:$V$504,L$1,0)</f>
        <v>N/A</v>
      </c>
      <c r="M197" t="str">
        <f>VLOOKUP($A197,'Plan de acci�n consolidado 2025'!$A$3:$V$504,M$1,0)</f>
        <v>N/A</v>
      </c>
      <c r="N197" t="str">
        <f>VLOOKUP($A197,'Plan de acci�n consolidado 2025'!$A$3:$V$504,N$1,0)</f>
        <v>N/A</v>
      </c>
      <c r="O197" t="str">
        <f>VLOOKUP($A197,'Plan de acci�n consolidado 2025'!$A$3:$V$504,O$1,0)</f>
        <v>Preparar proyecto(s) de acto(s) administrativo(s) a través del cual se ordenará la depuración normativa (Proyecto de acto/ único entregable)</v>
      </c>
      <c r="P197">
        <f>VLOOKUP($A197,'Plan de acci�n consolidado 2025'!$A$3:$V$504,P$1,0)</f>
        <v>15</v>
      </c>
      <c r="Q197">
        <f>VLOOKUP($A197,'Plan de acci�n consolidado 2025'!$A$3:$V$504,Q$1,0)</f>
        <v>1</v>
      </c>
      <c r="R197" t="str">
        <f>VLOOKUP($A197,'Plan de acci�n consolidado 2025'!$A$3:$V$504,R$1,0)</f>
        <v>Númerica</v>
      </c>
      <c r="S197" t="str">
        <f>VLOOKUP($A197,'Plan de acci�n consolidado 2025'!$A$3:$V$504,S$1,0)</f>
        <v># de proyecto de acto preparados / 1 proyecto de acto a preparar</v>
      </c>
      <c r="T197" s="176" t="str">
        <f>VLOOKUP($A197,'Plan de acci�n consolidado 2025'!$A$3:$V$504,T$1,0)</f>
        <v>2025-04-28</v>
      </c>
      <c r="U197" s="176" t="str">
        <f>VLOOKUP($A197,'Plan de acci�n consolidado 2025'!$A$3:$V$504,U$1,0)</f>
        <v>2025-05-30</v>
      </c>
      <c r="V197" t="str">
        <f>VLOOKUP($A197,'Plan de acci�n consolidado 2025'!$A$3:$V$504,V$1,0)</f>
        <v>12-GRUPO DE TRABAJO DE REGULACIÓN</v>
      </c>
      <c r="W197"/>
      <c r="X197"/>
    </row>
    <row r="198" spans="1:24" hidden="1" x14ac:dyDescent="0.25">
      <c r="A198" s="30" t="s">
        <v>810</v>
      </c>
      <c r="B198" t="str">
        <f>VLOOKUP($A198,'Plan de acci�n consolidado 2025'!$A$3:$V$504,B$1,0)</f>
        <v>12-GRUPO DE TRABAJO DE REGULACIÓN</v>
      </c>
      <c r="C198">
        <f>VLOOKUP($A198,'Plan de acci�n consolidado 2025'!$A$3:$V$504,C$1,0)</f>
        <v>0</v>
      </c>
      <c r="D198" t="str">
        <f>VLOOKUP($A198,'Plan de acci�n consolidado 2025'!$A$3:$V$504,D$1,0)</f>
        <v>Actividad propia</v>
      </c>
      <c r="E198" t="str">
        <f>VLOOKUP($A198,'Plan de acci�n consolidado 2025'!$A$3:$V$504,E$1,0)</f>
        <v>12.1.6</v>
      </c>
      <c r="F198" t="str">
        <f>VLOOKUP($A198,'Plan de acci�n consolidado 2025'!$A$3:$V$504,F$1,0)</f>
        <v>N/A</v>
      </c>
      <c r="G198" t="str">
        <f>VLOOKUP($A198,'Plan de acci�n consolidado 2025'!$A$3:$V$504,G$1,0)</f>
        <v>N/A</v>
      </c>
      <c r="H198" t="str">
        <f>VLOOKUP($A198,'Plan de acci�n consolidado 2025'!$A$3:$V$504,H$1,0)</f>
        <v>N/A</v>
      </c>
      <c r="I198" t="str">
        <f>VLOOKUP($A198,'Plan de acci�n consolidado 2025'!$A$3:$V$504,I$1,0)</f>
        <v>N/A</v>
      </c>
      <c r="J198" t="str">
        <f>VLOOKUP($A198,'Plan de acci�n consolidado 2025'!$A$3:$V$504,J$1,0)</f>
        <v>N/A</v>
      </c>
      <c r="K198" t="str">
        <f>VLOOKUP($A198,'Plan de acci�n consolidado 2025'!$A$3:$V$504,K$1,0)</f>
        <v>N/A</v>
      </c>
      <c r="L198" t="str">
        <f>VLOOKUP($A198,'Plan de acci�n consolidado 2025'!$A$3:$V$504,L$1,0)</f>
        <v>N/A</v>
      </c>
      <c r="M198" t="str">
        <f>VLOOKUP($A198,'Plan de acci�n consolidado 2025'!$A$3:$V$504,M$1,0)</f>
        <v>N/A</v>
      </c>
      <c r="N198" t="str">
        <f>VLOOKUP($A198,'Plan de acci�n consolidado 2025'!$A$3:$V$504,N$1,0)</f>
        <v>N/A</v>
      </c>
      <c r="O198" t="str">
        <f>VLOOKUP($A198,'Plan de acci�n consolidado 2025'!$A$3:$V$504,O$1,0)</f>
        <v>Adelantar consulta pública  de proyecto(s) de acto(s) administrativo(s) a través del cual se ordenará la depuración normativa (Soporte de publicación en la página web de la Entidad / único entregable)</v>
      </c>
      <c r="P198">
        <f>VLOOKUP($A198,'Plan de acci�n consolidado 2025'!$A$3:$V$504,P$1,0)</f>
        <v>10</v>
      </c>
      <c r="Q198">
        <f>VLOOKUP($A198,'Plan de acci�n consolidado 2025'!$A$3:$V$504,Q$1,0)</f>
        <v>1</v>
      </c>
      <c r="R198" t="str">
        <f>VLOOKUP($A198,'Plan de acci�n consolidado 2025'!$A$3:$V$504,R$1,0)</f>
        <v>Númerica</v>
      </c>
      <c r="S198" t="str">
        <f>VLOOKUP($A198,'Plan de acci�n consolidado 2025'!$A$3:$V$504,S$1,0)</f>
        <v># de consulta pública realizadas / 1 consulta pública a realizar</v>
      </c>
      <c r="T198" s="176" t="str">
        <f>VLOOKUP($A198,'Plan de acci�n consolidado 2025'!$A$3:$V$504,T$1,0)</f>
        <v>2025-06-03</v>
      </c>
      <c r="U198" s="176" t="str">
        <f>VLOOKUP($A198,'Plan de acci�n consolidado 2025'!$A$3:$V$504,U$1,0)</f>
        <v>2025-06-20</v>
      </c>
      <c r="V198" t="str">
        <f>VLOOKUP($A198,'Plan de acci�n consolidado 2025'!$A$3:$V$504,V$1,0)</f>
        <v>12-GRUPO DE TRABAJO DE REGULACIÓN</v>
      </c>
      <c r="W198"/>
      <c r="X198"/>
    </row>
    <row r="199" spans="1:24" hidden="1" x14ac:dyDescent="0.25">
      <c r="A199" s="30" t="s">
        <v>811</v>
      </c>
      <c r="B199" t="str">
        <f>VLOOKUP($A199,'Plan de acci�n consolidado 2025'!$A$3:$V$504,B$1,0)</f>
        <v>12-GRUPO DE TRABAJO DE REGULACIÓN</v>
      </c>
      <c r="C199">
        <f>VLOOKUP($A199,'Plan de acci�n consolidado 2025'!$A$3:$V$504,C$1,0)</f>
        <v>0</v>
      </c>
      <c r="D199" t="str">
        <f>VLOOKUP($A199,'Plan de acci�n consolidado 2025'!$A$3:$V$504,D$1,0)</f>
        <v>Actividad propia</v>
      </c>
      <c r="E199" t="str">
        <f>VLOOKUP($A199,'Plan de acci�n consolidado 2025'!$A$3:$V$504,E$1,0)</f>
        <v>12.1.7</v>
      </c>
      <c r="F199" t="str">
        <f>VLOOKUP($A199,'Plan de acci�n consolidado 2025'!$A$3:$V$504,F$1,0)</f>
        <v>N/A</v>
      </c>
      <c r="G199" t="str">
        <f>VLOOKUP($A199,'Plan de acci�n consolidado 2025'!$A$3:$V$504,G$1,0)</f>
        <v>N/A</v>
      </c>
      <c r="H199" t="str">
        <f>VLOOKUP($A199,'Plan de acci�n consolidado 2025'!$A$3:$V$504,H$1,0)</f>
        <v>N/A</v>
      </c>
      <c r="I199" t="str">
        <f>VLOOKUP($A199,'Plan de acci�n consolidado 2025'!$A$3:$V$504,I$1,0)</f>
        <v>N/A</v>
      </c>
      <c r="J199" t="str">
        <f>VLOOKUP($A199,'Plan de acci�n consolidado 2025'!$A$3:$V$504,J$1,0)</f>
        <v>N/A</v>
      </c>
      <c r="K199" t="str">
        <f>VLOOKUP($A199,'Plan de acci�n consolidado 2025'!$A$3:$V$504,K$1,0)</f>
        <v>N/A</v>
      </c>
      <c r="L199" t="str">
        <f>VLOOKUP($A199,'Plan de acci�n consolidado 2025'!$A$3:$V$504,L$1,0)</f>
        <v>N/A</v>
      </c>
      <c r="M199" t="str">
        <f>VLOOKUP($A199,'Plan de acci�n consolidado 2025'!$A$3:$V$504,M$1,0)</f>
        <v>N/A</v>
      </c>
      <c r="N199" t="str">
        <f>VLOOKUP($A199,'Plan de acci�n consolidado 2025'!$A$3:$V$504,N$1,0)</f>
        <v>N/A</v>
      </c>
      <c r="O199" t="str">
        <f>VLOOKUP($A199,'Plan de acci�n consolidado 2025'!$A$3:$V$504,O$1,0)</f>
        <v>Elaborar y presentar a la Superintendente,  la versión final del proyecto(s) de acto(s) administrativo(s) a través del cual se ordenará la depuración normativa (Proyecto de acto de depuración elaborado/único entregable)</v>
      </c>
      <c r="P199">
        <f>VLOOKUP($A199,'Plan de acci�n consolidado 2025'!$A$3:$V$504,P$1,0)</f>
        <v>20</v>
      </c>
      <c r="Q199">
        <f>VLOOKUP($A199,'Plan de acci�n consolidado 2025'!$A$3:$V$504,Q$1,0)</f>
        <v>1</v>
      </c>
      <c r="R199" t="str">
        <f>VLOOKUP($A199,'Plan de acci�n consolidado 2025'!$A$3:$V$504,R$1,0)</f>
        <v>Númerica</v>
      </c>
      <c r="S199" t="str">
        <f>VLOOKUP($A199,'Plan de acci�n consolidado 2025'!$A$3:$V$504,S$1,0)</f>
        <v># de versión final del proyecto de acto elaborado / 1 versión final del proyecto de acto a elaborar</v>
      </c>
      <c r="T199" s="176" t="str">
        <f>VLOOKUP($A199,'Plan de acci�n consolidado 2025'!$A$3:$V$504,T$1,0)</f>
        <v>2025-06-24</v>
      </c>
      <c r="U199" s="176" t="str">
        <f>VLOOKUP($A199,'Plan de acci�n consolidado 2025'!$A$3:$V$504,U$1,0)</f>
        <v>2025-07-11</v>
      </c>
      <c r="V199" t="str">
        <f>VLOOKUP($A199,'Plan de acci�n consolidado 2025'!$A$3:$V$504,V$1,0)</f>
        <v>12-GRUPO DE TRABAJO DE REGULACIÓN</v>
      </c>
      <c r="W199"/>
      <c r="X199"/>
    </row>
    <row r="200" spans="1:24" hidden="1" x14ac:dyDescent="0.25">
      <c r="A200" s="30" t="s">
        <v>814</v>
      </c>
      <c r="B200" t="str">
        <f>VLOOKUP($A200,'Plan de acci�n consolidado 2025'!$A$3:$V$504,B$1,0)</f>
        <v>37-GRUPO DE TRABAJO DE ESTUDIOS ECONÓMICOS</v>
      </c>
      <c r="C200">
        <f>VLOOKUP($A200,'Plan de acci�n consolidado 2025'!$A$3:$V$504,C$1,0)</f>
        <v>0</v>
      </c>
      <c r="D200" t="str">
        <f>VLOOKUP($A200,'Plan de acci�n consolidado 2025'!$A$3:$V$504,D$1,0)</f>
        <v>Producto</v>
      </c>
      <c r="E200" t="str">
        <f>VLOOKUP($A200,'Plan de acci�n consolidado 2025'!$A$3:$V$504,E$1,0)</f>
        <v>37.1</v>
      </c>
      <c r="F200" t="str">
        <f>VLOOKUP($A200,'Plan de acci�n consolidado 2025'!$A$3:$V$504,F$1,0)</f>
        <v>Operativo</v>
      </c>
      <c r="G200" t="str">
        <f>VLOOKUP($A200,'Plan de acci�n consolidado 2025'!$A$3:$V$504,G$1,0)</f>
        <v xml:space="preserve">Fortalecer la gestión de la información, el conocimiento y la innovación para optimizar la capacidad institucional 
</v>
      </c>
      <c r="H200" t="str">
        <f>VLOOKUP($A200,'Plan de acci�n consolidado 2025'!$A$3:$V$504,H$1,0)</f>
        <v xml:space="preserve">Cumplimiento de productos del PAI asociados a Fortacer el Sistema Integral de Gestión Institucional para mejorar la prestación del servicio. 
</v>
      </c>
      <c r="I200" t="str">
        <f>VLOOKUP($A200,'Plan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0" t="str">
        <f>VLOOKUP($A200,'Plan de acci�n consolidado 2025'!$A$3:$V$504,J$1,0)</f>
        <v>N/A</v>
      </c>
      <c r="K200" t="str">
        <f>VLOOKUP($A200,'Plan de acci�n consolidado 2025'!$A$3:$V$504,K$1,0)</f>
        <v>No</v>
      </c>
      <c r="L200" t="str">
        <f>VLOOKUP($A200,'Plan de acci�n consolidado 2025'!$A$3:$V$504,L$1,0)</f>
        <v>C-3599-0200-0008-53105b</v>
      </c>
      <c r="M200" t="str">
        <f>VLOOKUP($A200,'Plan de acci�n consolidado 2025'!$A$3:$V$504,M$1,0)</f>
        <v>Política Gestión del Conocimiento y la Innovación _DIMENSIÓN Gestión del conocimiento y la innovación</v>
      </c>
      <c r="N200" t="str">
        <f>VLOOKUP($A200,'Plan de acci�n consolidado 2025'!$A$3:$V$504,N$1,0)</f>
        <v>N/A</v>
      </c>
      <c r="O200" t="str">
        <f>VLOOKUP($A200,'Plan de acci�n consolidado 2025'!$A$3:$V$504,O$1,0)</f>
        <v>Estudios Económicos Sectoriales, elaborados y entregados al área solicitante (Estudios Económicos)</v>
      </c>
      <c r="P200">
        <f>VLOOKUP($A200,'Plan de acci�n consolidado 2025'!$A$3:$V$504,P$1,0)</f>
        <v>50</v>
      </c>
      <c r="Q200">
        <f>VLOOKUP($A200,'Plan de acci�n consolidado 2025'!$A$3:$V$504,Q$1,0)</f>
        <v>2</v>
      </c>
      <c r="R200" t="str">
        <f>VLOOKUP($A200,'Plan de acci�n consolidado 2025'!$A$3:$V$504,R$1,0)</f>
        <v>Númerica</v>
      </c>
      <c r="S200" t="str">
        <f>VLOOKUP($A200,'Plan de acci�n consolidado 2025'!$A$3:$V$504,S$1,0)</f>
        <v># de Estudios económicos sectoriales elaborados y entregados / 2 Estudios económicos sectoriales programados</v>
      </c>
      <c r="T200" s="176" t="str">
        <f>VLOOKUP($A200,'Plan de acci�n consolidado 2025'!$A$3:$V$504,T$1,0)</f>
        <v>2025-01-15</v>
      </c>
      <c r="U200" s="176" t="str">
        <f>VLOOKUP($A200,'Plan de acci�n consolidado 2025'!$A$3:$V$504,U$1,0)</f>
        <v>2025-12-15</v>
      </c>
      <c r="V200" t="str">
        <f>VLOOKUP($A200,'Plan de acci�n consolidado 2025'!$A$3:$V$504,V$1,0)</f>
        <v>37-GRUPO DE TRABAJO DE ESTUDIOS ECONÓMICOS</v>
      </c>
      <c r="W200"/>
      <c r="X200"/>
    </row>
    <row r="201" spans="1:24" hidden="1" x14ac:dyDescent="0.25">
      <c r="A201" s="30" t="s">
        <v>816</v>
      </c>
      <c r="B201" t="str">
        <f>VLOOKUP($A201,'Plan de acci�n consolidado 2025'!$A$3:$V$504,B$1,0)</f>
        <v>37-GRUPO DE TRABAJO DE ESTUDIOS ECONÓMICOS</v>
      </c>
      <c r="C201">
        <f>VLOOKUP($A201,'Plan de acci�n consolidado 2025'!$A$3:$V$504,C$1,0)</f>
        <v>0</v>
      </c>
      <c r="D201" t="str">
        <f>VLOOKUP($A201,'Plan de acci�n consolidado 2025'!$A$3:$V$504,D$1,0)</f>
        <v>Actividad propia</v>
      </c>
      <c r="E201" t="str">
        <f>VLOOKUP($A201,'Plan de acci�n consolidado 2025'!$A$3:$V$504,E$1,0)</f>
        <v>37.1.1</v>
      </c>
      <c r="F201" t="str">
        <f>VLOOKUP($A201,'Plan de acci�n consolidado 2025'!$A$3:$V$504,F$1,0)</f>
        <v>N/A</v>
      </c>
      <c r="G201" t="str">
        <f>VLOOKUP($A201,'Plan de acci�n consolidado 2025'!$A$3:$V$504,G$1,0)</f>
        <v>N/A</v>
      </c>
      <c r="H201" t="str">
        <f>VLOOKUP($A201,'Plan de acci�n consolidado 2025'!$A$3:$V$504,H$1,0)</f>
        <v>N/A</v>
      </c>
      <c r="I201" t="str">
        <f>VLOOKUP($A201,'Plan de acci�n consolidado 2025'!$A$3:$V$504,I$1,0)</f>
        <v>N/A</v>
      </c>
      <c r="J201" t="str">
        <f>VLOOKUP($A201,'Plan de acci�n consolidado 2025'!$A$3:$V$504,J$1,0)</f>
        <v>N/A</v>
      </c>
      <c r="K201" t="str">
        <f>VLOOKUP($A201,'Plan de acci�n consolidado 2025'!$A$3:$V$504,K$1,0)</f>
        <v>N/A</v>
      </c>
      <c r="L201" t="str">
        <f>VLOOKUP($A201,'Plan de acci�n consolidado 2025'!$A$3:$V$504,L$1,0)</f>
        <v>N/A</v>
      </c>
      <c r="M201" t="str">
        <f>VLOOKUP($A201,'Plan de acci�n consolidado 2025'!$A$3:$V$504,M$1,0)</f>
        <v>N/A</v>
      </c>
      <c r="N201" t="str">
        <f>VLOOKUP($A201,'Plan de acci�n consolidado 2025'!$A$3:$V$504,N$1,0)</f>
        <v>N/A</v>
      </c>
      <c r="O201" t="str">
        <f>VLOOKUP($A201,'Plan de acci�n consolidado 2025'!$A$3:$V$504,O$1,0)</f>
        <v>Elaborar ficha técnica (Ficha técnica)</v>
      </c>
      <c r="P201">
        <f>VLOOKUP($A201,'Plan de acci�n consolidado 2025'!$A$3:$V$504,P$1,0)</f>
        <v>10</v>
      </c>
      <c r="Q201">
        <f>VLOOKUP($A201,'Plan de acci�n consolidado 2025'!$A$3:$V$504,Q$1,0)</f>
        <v>1</v>
      </c>
      <c r="R201" t="str">
        <f>VLOOKUP($A201,'Plan de acci�n consolidado 2025'!$A$3:$V$504,R$1,0)</f>
        <v>Númerica</v>
      </c>
      <c r="S201" t="str">
        <f>VLOOKUP($A201,'Plan de acci�n consolidado 2025'!$A$3:$V$504,S$1,0)</f>
        <v># de Ficha técnica elaborada / 1 Ficha técnica programada</v>
      </c>
      <c r="T201" s="176" t="str">
        <f>VLOOKUP($A201,'Plan de acci�n consolidado 2025'!$A$3:$V$504,T$1,0)</f>
        <v>2025-01-15</v>
      </c>
      <c r="U201" s="176" t="str">
        <f>VLOOKUP($A201,'Plan de acci�n consolidado 2025'!$A$3:$V$504,U$1,0)</f>
        <v>2025-04-15</v>
      </c>
      <c r="V201" t="str">
        <f>VLOOKUP($A201,'Plan de acci�n consolidado 2025'!$A$3:$V$504,V$1,0)</f>
        <v>37-GRUPO DE TRABAJO DE ESTUDIOS ECONÓMICOS</v>
      </c>
      <c r="W201"/>
      <c r="X201"/>
    </row>
    <row r="202" spans="1:24" hidden="1" x14ac:dyDescent="0.25">
      <c r="A202" s="30" t="s">
        <v>818</v>
      </c>
      <c r="B202" t="str">
        <f>VLOOKUP($A202,'Plan de acci�n consolidado 2025'!$A$3:$V$504,B$1,0)</f>
        <v>37-GRUPO DE TRABAJO DE ESTUDIOS ECONÓMICOS</v>
      </c>
      <c r="C202">
        <f>VLOOKUP($A202,'Plan de acci�n consolidado 2025'!$A$3:$V$504,C$1,0)</f>
        <v>0</v>
      </c>
      <c r="D202" t="str">
        <f>VLOOKUP($A202,'Plan de acci�n consolidado 2025'!$A$3:$V$504,D$1,0)</f>
        <v>Actividad propia</v>
      </c>
      <c r="E202" t="str">
        <f>VLOOKUP($A202,'Plan de acci�n consolidado 2025'!$A$3:$V$504,E$1,0)</f>
        <v>37.1.2</v>
      </c>
      <c r="F202" t="str">
        <f>VLOOKUP($A202,'Plan de acci�n consolidado 2025'!$A$3:$V$504,F$1,0)</f>
        <v>N/A</v>
      </c>
      <c r="G202" t="str">
        <f>VLOOKUP($A202,'Plan de acci�n consolidado 2025'!$A$3:$V$504,G$1,0)</f>
        <v>N/A</v>
      </c>
      <c r="H202" t="str">
        <f>VLOOKUP($A202,'Plan de acci�n consolidado 2025'!$A$3:$V$504,H$1,0)</f>
        <v>N/A</v>
      </c>
      <c r="I202" t="str">
        <f>VLOOKUP($A202,'Plan de acci�n consolidado 2025'!$A$3:$V$504,I$1,0)</f>
        <v>N/A</v>
      </c>
      <c r="J202" t="str">
        <f>VLOOKUP($A202,'Plan de acci�n consolidado 2025'!$A$3:$V$504,J$1,0)</f>
        <v>N/A</v>
      </c>
      <c r="K202" t="str">
        <f>VLOOKUP($A202,'Plan de acci�n consolidado 2025'!$A$3:$V$504,K$1,0)</f>
        <v>N/A</v>
      </c>
      <c r="L202" t="str">
        <f>VLOOKUP($A202,'Plan de acci�n consolidado 2025'!$A$3:$V$504,L$1,0)</f>
        <v>N/A</v>
      </c>
      <c r="M202" t="str">
        <f>VLOOKUP($A202,'Plan de acci�n consolidado 2025'!$A$3:$V$504,M$1,0)</f>
        <v>N/A</v>
      </c>
      <c r="N202" t="str">
        <f>VLOOKUP($A202,'Plan de acci�n consolidado 2025'!$A$3:$V$504,N$1,0)</f>
        <v>N/A</v>
      </c>
      <c r="O202" t="str">
        <f>VLOOKUP($A202,'Plan de acci�n consolidado 2025'!$A$3:$V$504,O$1,0)</f>
        <v>Recopilar datos y construir base de datos (Base de datos)</v>
      </c>
      <c r="P202">
        <f>VLOOKUP($A202,'Plan de acci�n consolidado 2025'!$A$3:$V$504,P$1,0)</f>
        <v>30</v>
      </c>
      <c r="Q202">
        <f>VLOOKUP($A202,'Plan de acci�n consolidado 2025'!$A$3:$V$504,Q$1,0)</f>
        <v>1</v>
      </c>
      <c r="R202" t="str">
        <f>VLOOKUP($A202,'Plan de acci�n consolidado 2025'!$A$3:$V$504,R$1,0)</f>
        <v>Númerica</v>
      </c>
      <c r="S202" t="str">
        <f>VLOOKUP($A202,'Plan de acci�n consolidado 2025'!$A$3:$V$504,S$1,0)</f>
        <v># de Base de datos construida / 1 Base de datos programada</v>
      </c>
      <c r="T202" s="176" t="str">
        <f>VLOOKUP($A202,'Plan de acci�n consolidado 2025'!$A$3:$V$504,T$1,0)</f>
        <v>2025-02-01</v>
      </c>
      <c r="U202" s="176" t="str">
        <f>VLOOKUP($A202,'Plan de acci�n consolidado 2025'!$A$3:$V$504,U$1,0)</f>
        <v>2025-09-15</v>
      </c>
      <c r="V202" t="str">
        <f>VLOOKUP($A202,'Plan de acci�n consolidado 2025'!$A$3:$V$504,V$1,0)</f>
        <v>37-GRUPO DE TRABAJO DE ESTUDIOS ECONÓMICOS</v>
      </c>
      <c r="W202"/>
      <c r="X202"/>
    </row>
    <row r="203" spans="1:24" hidden="1" x14ac:dyDescent="0.25">
      <c r="A203" s="30" t="s">
        <v>820</v>
      </c>
      <c r="B203" t="str">
        <f>VLOOKUP($A203,'Plan de acci�n consolidado 2025'!$A$3:$V$504,B$1,0)</f>
        <v>37-GRUPO DE TRABAJO DE ESTUDIOS ECONÓMICOS</v>
      </c>
      <c r="C203">
        <f>VLOOKUP($A203,'Plan de acci�n consolidado 2025'!$A$3:$V$504,C$1,0)</f>
        <v>0</v>
      </c>
      <c r="D203" t="str">
        <f>VLOOKUP($A203,'Plan de acci�n consolidado 2025'!$A$3:$V$504,D$1,0)</f>
        <v>Actividad propia</v>
      </c>
      <c r="E203" t="str">
        <f>VLOOKUP($A203,'Plan de acci�n consolidado 2025'!$A$3:$V$504,E$1,0)</f>
        <v>37.1.3</v>
      </c>
      <c r="F203" t="str">
        <f>VLOOKUP($A203,'Plan de acci�n consolidado 2025'!$A$3:$V$504,F$1,0)</f>
        <v>N/A</v>
      </c>
      <c r="G203" t="str">
        <f>VLOOKUP($A203,'Plan de acci�n consolidado 2025'!$A$3:$V$504,G$1,0)</f>
        <v>N/A</v>
      </c>
      <c r="H203" t="str">
        <f>VLOOKUP($A203,'Plan de acci�n consolidado 2025'!$A$3:$V$504,H$1,0)</f>
        <v>N/A</v>
      </c>
      <c r="I203" t="str">
        <f>VLOOKUP($A203,'Plan de acci�n consolidado 2025'!$A$3:$V$504,I$1,0)</f>
        <v>N/A</v>
      </c>
      <c r="J203" t="str">
        <f>VLOOKUP($A203,'Plan de acci�n consolidado 2025'!$A$3:$V$504,J$1,0)</f>
        <v>N/A</v>
      </c>
      <c r="K203" t="str">
        <f>VLOOKUP($A203,'Plan de acci�n consolidado 2025'!$A$3:$V$504,K$1,0)</f>
        <v>N/A</v>
      </c>
      <c r="L203" t="str">
        <f>VLOOKUP($A203,'Plan de acci�n consolidado 2025'!$A$3:$V$504,L$1,0)</f>
        <v>N/A</v>
      </c>
      <c r="M203" t="str">
        <f>VLOOKUP($A203,'Plan de acci�n consolidado 2025'!$A$3:$V$504,M$1,0)</f>
        <v>N/A</v>
      </c>
      <c r="N203" t="str">
        <f>VLOOKUP($A203,'Plan de acci�n consolidado 2025'!$A$3:$V$504,N$1,0)</f>
        <v>N/A</v>
      </c>
      <c r="O203" t="str">
        <f>VLOOKUP($A203,'Plan de acci�n consolidado 2025'!$A$3:$V$504,O$1,0)</f>
        <v>Construir el marco teórico  (Documento marco teórico)</v>
      </c>
      <c r="P203">
        <f>VLOOKUP($A203,'Plan de acci�n consolidado 2025'!$A$3:$V$504,P$1,0)</f>
        <v>20</v>
      </c>
      <c r="Q203">
        <f>VLOOKUP($A203,'Plan de acci�n consolidado 2025'!$A$3:$V$504,Q$1,0)</f>
        <v>1</v>
      </c>
      <c r="R203" t="str">
        <f>VLOOKUP($A203,'Plan de acci�n consolidado 2025'!$A$3:$V$504,R$1,0)</f>
        <v>Númerica</v>
      </c>
      <c r="S203" t="str">
        <f>VLOOKUP($A203,'Plan de acci�n consolidado 2025'!$A$3:$V$504,S$1,0)</f>
        <v># de Documento marco teórico construido / 1 Documento marco teórico programado</v>
      </c>
      <c r="T203" s="176" t="str">
        <f>VLOOKUP($A203,'Plan de acci�n consolidado 2025'!$A$3:$V$504,T$1,0)</f>
        <v>2025-02-01</v>
      </c>
      <c r="U203" s="176" t="str">
        <f>VLOOKUP($A203,'Plan de acci�n consolidado 2025'!$A$3:$V$504,U$1,0)</f>
        <v>2025-09-15</v>
      </c>
      <c r="V203" t="str">
        <f>VLOOKUP($A203,'Plan de acci�n consolidado 2025'!$A$3:$V$504,V$1,0)</f>
        <v>37-GRUPO DE TRABAJO DE ESTUDIOS ECONÓMICOS</v>
      </c>
      <c r="W203"/>
      <c r="X203"/>
    </row>
    <row r="204" spans="1:24" hidden="1" x14ac:dyDescent="0.25">
      <c r="A204" s="30" t="s">
        <v>822</v>
      </c>
      <c r="B204" t="str">
        <f>VLOOKUP($A204,'Plan de acci�n consolidado 2025'!$A$3:$V$504,B$1,0)</f>
        <v>37-GRUPO DE TRABAJO DE ESTUDIOS ECONÓMICOS</v>
      </c>
      <c r="C204">
        <f>VLOOKUP($A204,'Plan de acci�n consolidado 2025'!$A$3:$V$504,C$1,0)</f>
        <v>0</v>
      </c>
      <c r="D204" t="str">
        <f>VLOOKUP($A204,'Plan de acci�n consolidado 2025'!$A$3:$V$504,D$1,0)</f>
        <v>Actividad propia</v>
      </c>
      <c r="E204" t="str">
        <f>VLOOKUP($A204,'Plan de acci�n consolidado 2025'!$A$3:$V$504,E$1,0)</f>
        <v>37.1.4</v>
      </c>
      <c r="F204" t="str">
        <f>VLOOKUP($A204,'Plan de acci�n consolidado 2025'!$A$3:$V$504,F$1,0)</f>
        <v>N/A</v>
      </c>
      <c r="G204" t="str">
        <f>VLOOKUP($A204,'Plan de acci�n consolidado 2025'!$A$3:$V$504,G$1,0)</f>
        <v>N/A</v>
      </c>
      <c r="H204" t="str">
        <f>VLOOKUP($A204,'Plan de acci�n consolidado 2025'!$A$3:$V$504,H$1,0)</f>
        <v>N/A</v>
      </c>
      <c r="I204" t="str">
        <f>VLOOKUP($A204,'Plan de acci�n consolidado 2025'!$A$3:$V$504,I$1,0)</f>
        <v>N/A</v>
      </c>
      <c r="J204" t="str">
        <f>VLOOKUP($A204,'Plan de acci�n consolidado 2025'!$A$3:$V$504,J$1,0)</f>
        <v>N/A</v>
      </c>
      <c r="K204" t="str">
        <f>VLOOKUP($A204,'Plan de acci�n consolidado 2025'!$A$3:$V$504,K$1,0)</f>
        <v>N/A</v>
      </c>
      <c r="L204" t="str">
        <f>VLOOKUP($A204,'Plan de acci�n consolidado 2025'!$A$3:$V$504,L$1,0)</f>
        <v>N/A</v>
      </c>
      <c r="M204" t="str">
        <f>VLOOKUP($A204,'Plan de acci�n consolidado 2025'!$A$3:$V$504,M$1,0)</f>
        <v>N/A</v>
      </c>
      <c r="N204" t="str">
        <f>VLOOKUP($A204,'Plan de acci�n consolidado 2025'!$A$3:$V$504,N$1,0)</f>
        <v>N/A</v>
      </c>
      <c r="O204" t="str">
        <f>VLOOKUP($A204,'Plan de acci�n consolidado 2025'!$A$3:$V$504,O$1,0)</f>
        <v>Desarrollar análisis estadístico y económico (Dcumento de análisis estadístico y económico)</v>
      </c>
      <c r="P204">
        <f>VLOOKUP($A204,'Plan de acci�n consolidado 2025'!$A$3:$V$504,P$1,0)</f>
        <v>20</v>
      </c>
      <c r="Q204">
        <f>VLOOKUP($A204,'Plan de acci�n consolidado 2025'!$A$3:$V$504,Q$1,0)</f>
        <v>1</v>
      </c>
      <c r="R204" t="str">
        <f>VLOOKUP($A204,'Plan de acci�n consolidado 2025'!$A$3:$V$504,R$1,0)</f>
        <v>Númerica</v>
      </c>
      <c r="S204" t="str">
        <f>VLOOKUP($A204,'Plan de acci�n consolidado 2025'!$A$3:$V$504,S$1,0)</f>
        <v># de Documento de análisis estadístico y económico desarrollado / 1 Documento de análisis estadístico y  económico programado</v>
      </c>
      <c r="T204" s="176" t="str">
        <f>VLOOKUP($A204,'Plan de acci�n consolidado 2025'!$A$3:$V$504,T$1,0)</f>
        <v>2025-03-01</v>
      </c>
      <c r="U204" s="176" t="str">
        <f>VLOOKUP($A204,'Plan de acci�n consolidado 2025'!$A$3:$V$504,U$1,0)</f>
        <v>2025-11-15</v>
      </c>
      <c r="V204" t="str">
        <f>VLOOKUP($A204,'Plan de acci�n consolidado 2025'!$A$3:$V$504,V$1,0)</f>
        <v>37-GRUPO DE TRABAJO DE ESTUDIOS ECONÓMICOS</v>
      </c>
      <c r="W204"/>
      <c r="X204"/>
    </row>
    <row r="205" spans="1:24" hidden="1" x14ac:dyDescent="0.25">
      <c r="A205" s="30" t="s">
        <v>824</v>
      </c>
      <c r="B205" t="str">
        <f>VLOOKUP($A205,'Plan de acci�n consolidado 2025'!$A$3:$V$504,B$1,0)</f>
        <v>37-GRUPO DE TRABAJO DE ESTUDIOS ECONÓMICOS</v>
      </c>
      <c r="C205">
        <f>VLOOKUP($A205,'Plan de acci�n consolidado 2025'!$A$3:$V$504,C$1,0)</f>
        <v>0</v>
      </c>
      <c r="D205" t="str">
        <f>VLOOKUP($A205,'Plan de acci�n consolidado 2025'!$A$3:$V$504,D$1,0)</f>
        <v>Actividad propia</v>
      </c>
      <c r="E205" t="str">
        <f>VLOOKUP($A205,'Plan de acci�n consolidado 2025'!$A$3:$V$504,E$1,0)</f>
        <v>37.1.5</v>
      </c>
      <c r="F205" t="str">
        <f>VLOOKUP($A205,'Plan de acci�n consolidado 2025'!$A$3:$V$504,F$1,0)</f>
        <v>N/A</v>
      </c>
      <c r="G205" t="str">
        <f>VLOOKUP($A205,'Plan de acci�n consolidado 2025'!$A$3:$V$504,G$1,0)</f>
        <v>N/A</v>
      </c>
      <c r="H205" t="str">
        <f>VLOOKUP($A205,'Plan de acci�n consolidado 2025'!$A$3:$V$504,H$1,0)</f>
        <v>N/A</v>
      </c>
      <c r="I205" t="str">
        <f>VLOOKUP($A205,'Plan de acci�n consolidado 2025'!$A$3:$V$504,I$1,0)</f>
        <v>N/A</v>
      </c>
      <c r="J205" t="str">
        <f>VLOOKUP($A205,'Plan de acci�n consolidado 2025'!$A$3:$V$504,J$1,0)</f>
        <v>N/A</v>
      </c>
      <c r="K205" t="str">
        <f>VLOOKUP($A205,'Plan de acci�n consolidado 2025'!$A$3:$V$504,K$1,0)</f>
        <v>N/A</v>
      </c>
      <c r="L205" t="str">
        <f>VLOOKUP($A205,'Plan de acci�n consolidado 2025'!$A$3:$V$504,L$1,0)</f>
        <v>N/A</v>
      </c>
      <c r="M205" t="str">
        <f>VLOOKUP($A205,'Plan de acci�n consolidado 2025'!$A$3:$V$504,M$1,0)</f>
        <v>N/A</v>
      </c>
      <c r="N205" t="str">
        <f>VLOOKUP($A205,'Plan de acci�n consolidado 2025'!$A$3:$V$504,N$1,0)</f>
        <v>N/A</v>
      </c>
      <c r="O205" t="str">
        <f>VLOOKUP($A205,'Plan de acci�n consolidado 2025'!$A$3:$V$504,O$1,0)</f>
        <v>Elaborar estudio y entregar al área solicitante (Memorando/correo de entrega de documento)</v>
      </c>
      <c r="P205">
        <f>VLOOKUP($A205,'Plan de acci�n consolidado 2025'!$A$3:$V$504,P$1,0)</f>
        <v>20</v>
      </c>
      <c r="Q205">
        <f>VLOOKUP($A205,'Plan de acci�n consolidado 2025'!$A$3:$V$504,Q$1,0)</f>
        <v>1</v>
      </c>
      <c r="R205" t="str">
        <f>VLOOKUP($A205,'Plan de acci�n consolidado 2025'!$A$3:$V$504,R$1,0)</f>
        <v>Númerica</v>
      </c>
      <c r="S205" t="str">
        <f>VLOOKUP($A205,'Plan de acci�n consolidado 2025'!$A$3:$V$504,S$1,0)</f>
        <v># de Memorando/correo de entrega de documento enviado / 1 Memorando/correo de entrega de documento programado</v>
      </c>
      <c r="T205" s="176" t="str">
        <f>VLOOKUP($A205,'Plan de acci�n consolidado 2025'!$A$3:$V$504,T$1,0)</f>
        <v>2025-04-01</v>
      </c>
      <c r="U205" s="176" t="str">
        <f>VLOOKUP($A205,'Plan de acci�n consolidado 2025'!$A$3:$V$504,U$1,0)</f>
        <v>2025-12-15</v>
      </c>
      <c r="V205" t="str">
        <f>VLOOKUP($A205,'Plan de acci�n consolidado 2025'!$A$3:$V$504,V$1,0)</f>
        <v>37-GRUPO DE TRABAJO DE ESTUDIOS ECONÓMICOS</v>
      </c>
      <c r="W205"/>
      <c r="X205"/>
    </row>
    <row r="206" spans="1:24" hidden="1" x14ac:dyDescent="0.25">
      <c r="A206" s="30" t="s">
        <v>826</v>
      </c>
      <c r="B206" t="str">
        <f>VLOOKUP($A206,'Plan de acci�n consolidado 2025'!$A$3:$V$504,B$1,0)</f>
        <v>37-GRUPO DE TRABAJO DE ESTUDIOS ECONÓMICOS</v>
      </c>
      <c r="C206">
        <f>VLOOKUP($A206,'Plan de acci�n consolidado 2025'!$A$3:$V$504,C$1,0)</f>
        <v>0</v>
      </c>
      <c r="D206" t="str">
        <f>VLOOKUP($A206,'Plan de acci�n consolidado 2025'!$A$3:$V$504,D$1,0)</f>
        <v>Producto</v>
      </c>
      <c r="E206" t="str">
        <f>VLOOKUP($A206,'Plan de acci�n consolidado 2025'!$A$3:$V$504,E$1,0)</f>
        <v>37.2</v>
      </c>
      <c r="F206" t="str">
        <f>VLOOKUP($A206,'Plan de acci�n consolidado 2025'!$A$3:$V$504,F$1,0)</f>
        <v>Operativo</v>
      </c>
      <c r="G206" t="str">
        <f>VLOOKUP($A206,'Plan de acci�n consolidado 2025'!$A$3:$V$504,G$1,0)</f>
        <v xml:space="preserve">Fortalecer la gestión de la información, el conocimiento y la innovación para optimizar la capacidad institucional 
</v>
      </c>
      <c r="H206" t="str">
        <f>VLOOKUP($A206,'Plan de acci�n consolidado 2025'!$A$3:$V$504,H$1,0)</f>
        <v xml:space="preserve">Cumplimiento de productos del PAI asociados a Fortalecer la gestión de la información, el conocimiento y la innovación para optimizar la capacidad institucional 
</v>
      </c>
      <c r="I206" t="str">
        <f>VLOOKUP($A206,'Plan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6" t="str">
        <f>VLOOKUP($A206,'Plan de acci�n consolidado 2025'!$A$3:$V$504,J$1,0)</f>
        <v xml:space="preserve">PND - 5-31-5-b- Convergencia regional - Entidades públicas territoriales y nacionales fortalecidas </v>
      </c>
      <c r="K206" t="str">
        <f>VLOOKUP($A206,'Plan de acci�n consolidado 2025'!$A$3:$V$504,K$1,0)</f>
        <v>No</v>
      </c>
      <c r="L206" t="str">
        <f>VLOOKUP($A206,'Plan de acci�n consolidado 2025'!$A$3:$V$504,L$1,0)</f>
        <v>C-3599-0200-0008-53105b</v>
      </c>
      <c r="M206" t="str">
        <f>VLOOKUP($A206,'Plan de acci�n consolidado 2025'!$A$3:$V$504,M$1,0)</f>
        <v>Política Gestión del Conocimiento y la Innovación _DIMENSIÓN Gestión del conocimiento y la innovación</v>
      </c>
      <c r="N206" t="str">
        <f>VLOOKUP($A206,'Plan de acci�n consolidado 2025'!$A$3:$V$504,N$1,0)</f>
        <v>N/A</v>
      </c>
      <c r="O206" t="str">
        <f>VLOOKUP($A206,'Plan de acci�n consolidado 2025'!$A$3:$V$504,O$1,0)</f>
        <v>Boletines de Noticias Económicas, elaborados y divulgados (Boletines de Noticias Económicas)</v>
      </c>
      <c r="P206">
        <f>VLOOKUP($A206,'Plan de acci�n consolidado 2025'!$A$3:$V$504,P$1,0)</f>
        <v>15</v>
      </c>
      <c r="Q206">
        <f>VLOOKUP($A206,'Plan de acci�n consolidado 2025'!$A$3:$V$504,Q$1,0)</f>
        <v>11</v>
      </c>
      <c r="R206" t="str">
        <f>VLOOKUP($A206,'Plan de acci�n consolidado 2025'!$A$3:$V$504,R$1,0)</f>
        <v>Númerica</v>
      </c>
      <c r="S206" t="str">
        <f>VLOOKUP($A206,'Plan de acci�n consolidado 2025'!$A$3:$V$504,S$1,0)</f>
        <v># de Boletines de Noticias Económicas elaborados y divulgados / 11 Boletines de Noticias Económicas programados</v>
      </c>
      <c r="T206" s="176" t="str">
        <f>VLOOKUP($A206,'Plan de acci�n consolidado 2025'!$A$3:$V$504,T$1,0)</f>
        <v>2025-01-15</v>
      </c>
      <c r="U206" s="176" t="str">
        <f>VLOOKUP($A206,'Plan de acci�n consolidado 2025'!$A$3:$V$504,U$1,0)</f>
        <v>2025-12-15</v>
      </c>
      <c r="V206" t="str">
        <f>VLOOKUP($A206,'Plan de acci�n consolidado 2025'!$A$3:$V$504,V$1,0)</f>
        <v>37-GRUPO DE TRABAJO DE ESTUDIOS ECONÓMICOS</v>
      </c>
      <c r="W206"/>
      <c r="X206"/>
    </row>
    <row r="207" spans="1:24" hidden="1" x14ac:dyDescent="0.25">
      <c r="A207" s="30" t="s">
        <v>828</v>
      </c>
      <c r="B207" t="str">
        <f>VLOOKUP($A207,'Plan de acci�n consolidado 2025'!$A$3:$V$504,B$1,0)</f>
        <v>37-GRUPO DE TRABAJO DE ESTUDIOS ECONÓMICOS</v>
      </c>
      <c r="C207">
        <f>VLOOKUP($A207,'Plan de acci�n consolidado 2025'!$A$3:$V$504,C$1,0)</f>
        <v>0</v>
      </c>
      <c r="D207" t="str">
        <f>VLOOKUP($A207,'Plan de acci�n consolidado 2025'!$A$3:$V$504,D$1,0)</f>
        <v>Actividad propia</v>
      </c>
      <c r="E207" t="str">
        <f>VLOOKUP($A207,'Plan de acci�n consolidado 2025'!$A$3:$V$504,E$1,0)</f>
        <v>37.2.1</v>
      </c>
      <c r="F207" t="str">
        <f>VLOOKUP($A207,'Plan de acci�n consolidado 2025'!$A$3:$V$504,F$1,0)</f>
        <v>N/A</v>
      </c>
      <c r="G207" t="str">
        <f>VLOOKUP($A207,'Plan de acci�n consolidado 2025'!$A$3:$V$504,G$1,0)</f>
        <v>N/A</v>
      </c>
      <c r="H207" t="str">
        <f>VLOOKUP($A207,'Plan de acci�n consolidado 2025'!$A$3:$V$504,H$1,0)</f>
        <v>N/A</v>
      </c>
      <c r="I207" t="str">
        <f>VLOOKUP($A207,'Plan de acci�n consolidado 2025'!$A$3:$V$504,I$1,0)</f>
        <v>N/A</v>
      </c>
      <c r="J207" t="str">
        <f>VLOOKUP($A207,'Plan de acci�n consolidado 2025'!$A$3:$V$504,J$1,0)</f>
        <v>N/A</v>
      </c>
      <c r="K207" t="str">
        <f>VLOOKUP($A207,'Plan de acci�n consolidado 2025'!$A$3:$V$504,K$1,0)</f>
        <v>N/A</v>
      </c>
      <c r="L207" t="str">
        <f>VLOOKUP($A207,'Plan de acci�n consolidado 2025'!$A$3:$V$504,L$1,0)</f>
        <v>N/A</v>
      </c>
      <c r="M207" t="str">
        <f>VLOOKUP($A207,'Plan de acci�n consolidado 2025'!$A$3:$V$504,M$1,0)</f>
        <v>N/A</v>
      </c>
      <c r="N207" t="str">
        <f>VLOOKUP($A207,'Plan de acci�n consolidado 2025'!$A$3:$V$504,N$1,0)</f>
        <v>N/A</v>
      </c>
      <c r="O207" t="str">
        <f>VLOOKUP($A207,'Plan de acci�n consolidado 2025'!$A$3:$V$504,O$1,0)</f>
        <v>Elaborar mensualmente los boletines (Boletínes / correos electrónicos de envió)</v>
      </c>
      <c r="P207">
        <f>VLOOKUP($A207,'Plan de acci�n consolidado 2025'!$A$3:$V$504,P$1,0)</f>
        <v>80</v>
      </c>
      <c r="Q207">
        <f>VLOOKUP($A207,'Plan de acci�n consolidado 2025'!$A$3:$V$504,Q$1,0)</f>
        <v>11</v>
      </c>
      <c r="R207" t="str">
        <f>VLOOKUP($A207,'Plan de acci�n consolidado 2025'!$A$3:$V$504,R$1,0)</f>
        <v>Númerica</v>
      </c>
      <c r="S207" t="str">
        <f>VLOOKUP($A207,'Plan de acci�n consolidado 2025'!$A$3:$V$504,S$1,0)</f>
        <v># de Boletines elaborados / 11 Boletines programados</v>
      </c>
      <c r="T207" s="176" t="str">
        <f>VLOOKUP($A207,'Plan de acci�n consolidado 2025'!$A$3:$V$504,T$1,0)</f>
        <v>2025-01-15</v>
      </c>
      <c r="U207" s="176" t="str">
        <f>VLOOKUP($A207,'Plan de acci�n consolidado 2025'!$A$3:$V$504,U$1,0)</f>
        <v>2025-12-15</v>
      </c>
      <c r="V207" t="str">
        <f>VLOOKUP($A207,'Plan de acci�n consolidado 2025'!$A$3:$V$504,V$1,0)</f>
        <v>37-GRUPO DE TRABAJO DE ESTUDIOS ECONÓMICOS</v>
      </c>
      <c r="W207"/>
      <c r="X207"/>
    </row>
    <row r="208" spans="1:24" hidden="1" x14ac:dyDescent="0.25">
      <c r="A208" s="30" t="s">
        <v>830</v>
      </c>
      <c r="B208" t="str">
        <f>VLOOKUP($A208,'Plan de acci�n consolidado 2025'!$A$3:$V$504,B$1,0)</f>
        <v>37-GRUPO DE TRABAJO DE ESTUDIOS ECONÓMICOS</v>
      </c>
      <c r="C208">
        <f>VLOOKUP($A208,'Plan de acci�n consolidado 2025'!$A$3:$V$504,C$1,0)</f>
        <v>0</v>
      </c>
      <c r="D208" t="str">
        <f>VLOOKUP($A208,'Plan de acci�n consolidado 2025'!$A$3:$V$504,D$1,0)</f>
        <v>Actividad propia</v>
      </c>
      <c r="E208" t="str">
        <f>VLOOKUP($A208,'Plan de acci�n consolidado 2025'!$A$3:$V$504,E$1,0)</f>
        <v>37.2.2</v>
      </c>
      <c r="F208" t="str">
        <f>VLOOKUP($A208,'Plan de acci�n consolidado 2025'!$A$3:$V$504,F$1,0)</f>
        <v>N/A</v>
      </c>
      <c r="G208" t="str">
        <f>VLOOKUP($A208,'Plan de acci�n consolidado 2025'!$A$3:$V$504,G$1,0)</f>
        <v>N/A</v>
      </c>
      <c r="H208" t="str">
        <f>VLOOKUP($A208,'Plan de acci�n consolidado 2025'!$A$3:$V$504,H$1,0)</f>
        <v>N/A</v>
      </c>
      <c r="I208" t="str">
        <f>VLOOKUP($A208,'Plan de acci�n consolidado 2025'!$A$3:$V$504,I$1,0)</f>
        <v>N/A</v>
      </c>
      <c r="J208" t="str">
        <f>VLOOKUP($A208,'Plan de acci�n consolidado 2025'!$A$3:$V$504,J$1,0)</f>
        <v>N/A</v>
      </c>
      <c r="K208" t="str">
        <f>VLOOKUP($A208,'Plan de acci�n consolidado 2025'!$A$3:$V$504,K$1,0)</f>
        <v>N/A</v>
      </c>
      <c r="L208" t="str">
        <f>VLOOKUP($A208,'Plan de acci�n consolidado 2025'!$A$3:$V$504,L$1,0)</f>
        <v>N/A</v>
      </c>
      <c r="M208" t="str">
        <f>VLOOKUP($A208,'Plan de acci�n consolidado 2025'!$A$3:$V$504,M$1,0)</f>
        <v>N/A</v>
      </c>
      <c r="N208" t="str">
        <f>VLOOKUP($A208,'Plan de acci�n consolidado 2025'!$A$3:$V$504,N$1,0)</f>
        <v>N/A</v>
      </c>
      <c r="O208" t="str">
        <f>VLOOKUP($A208,'Plan de acci�n consolidado 2025'!$A$3:$V$504,O$1,0)</f>
        <v>Divulgar los boletines (boletines diseñados)</v>
      </c>
      <c r="P208">
        <f>VLOOKUP($A208,'Plan de acci�n consolidado 2025'!$A$3:$V$504,P$1,0)</f>
        <v>20</v>
      </c>
      <c r="Q208">
        <f>VLOOKUP($A208,'Plan de acci�n consolidado 2025'!$A$3:$V$504,Q$1,0)</f>
        <v>11</v>
      </c>
      <c r="R208" t="str">
        <f>VLOOKUP($A208,'Plan de acci�n consolidado 2025'!$A$3:$V$504,R$1,0)</f>
        <v>Númerica</v>
      </c>
      <c r="S208" t="str">
        <f>VLOOKUP($A208,'Plan de acci�n consolidado 2025'!$A$3:$V$504,S$1,0)</f>
        <v># de Boletines divulgados / 11 Boletines programados</v>
      </c>
      <c r="T208" s="176" t="str">
        <f>VLOOKUP($A208,'Plan de acci�n consolidado 2025'!$A$3:$V$504,T$1,0)</f>
        <v>2025-01-15</v>
      </c>
      <c r="U208" s="176" t="str">
        <f>VLOOKUP($A208,'Plan de acci�n consolidado 2025'!$A$3:$V$504,U$1,0)</f>
        <v>2025-12-15</v>
      </c>
      <c r="V208" t="str">
        <f>VLOOKUP($A208,'Plan de acci�n consolidado 2025'!$A$3:$V$504,V$1,0)</f>
        <v>37-GRUPO DE TRABAJO DE ESTUDIOS ECONÓMICOS</v>
      </c>
      <c r="W208"/>
      <c r="X208"/>
    </row>
    <row r="209" spans="1:24" hidden="1" x14ac:dyDescent="0.25">
      <c r="A209" s="30" t="s">
        <v>832</v>
      </c>
      <c r="B209" t="str">
        <f>VLOOKUP($A209,'Plan de acci�n consolidado 2025'!$A$3:$V$504,B$1,0)</f>
        <v>37-GRUPO DE TRABAJO DE ESTUDIOS ECONÓMICOS</v>
      </c>
      <c r="C209">
        <f>VLOOKUP($A209,'Plan de acci�n consolidado 2025'!$A$3:$V$504,C$1,0)</f>
        <v>0</v>
      </c>
      <c r="D209" t="str">
        <f>VLOOKUP($A209,'Plan de acci�n consolidado 2025'!$A$3:$V$504,D$1,0)</f>
        <v>Producto</v>
      </c>
      <c r="E209" t="str">
        <f>VLOOKUP($A209,'Plan de acci�n consolidado 2025'!$A$3:$V$504,E$1,0)</f>
        <v>37.3</v>
      </c>
      <c r="F209" t="str">
        <f>VLOOKUP($A209,'Plan de acci�n consolidado 2025'!$A$3:$V$504,F$1,0)</f>
        <v>Operativo</v>
      </c>
      <c r="G209" t="str">
        <f>VLOOKUP($A209,'Plan de acci�n consolidado 2025'!$A$3:$V$504,G$1,0)</f>
        <v xml:space="preserve">Fortalecer la gestión de la información, el conocimiento y la innovación para optimizar la capacidad institucional 
</v>
      </c>
      <c r="H209" t="str">
        <f>VLOOKUP($A209,'Plan de acci�n consolidado 2025'!$A$3:$V$504,H$1,0)</f>
        <v xml:space="preserve">Cumplimiento de productos del PAI asociados a Fortalecer la gestión de la información, el conocimiento y la innovación para optimizar la capacidad institucional 
</v>
      </c>
      <c r="I209" t="str">
        <f>VLOOKUP($A209,'Plan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9" t="str">
        <f>VLOOKUP($A209,'Plan de acci�n consolidado 2025'!$A$3:$V$504,J$1,0)</f>
        <v>N/A</v>
      </c>
      <c r="K209" t="str">
        <f>VLOOKUP($A209,'Plan de acci�n consolidado 2025'!$A$3:$V$504,K$1,0)</f>
        <v>No</v>
      </c>
      <c r="L209" t="str">
        <f>VLOOKUP($A209,'Plan de acci�n consolidado 2025'!$A$3:$V$504,L$1,0)</f>
        <v>C-3599-0200-0008-53105b</v>
      </c>
      <c r="M209" t="str">
        <f>VLOOKUP($A209,'Plan de acci�n consolidado 2025'!$A$3:$V$504,M$1,0)</f>
        <v>Política Gestión del Conocimiento y la Innovación _DIMENSIÓN Gestión del conocimiento y la innovación</v>
      </c>
      <c r="N209" t="str">
        <f>VLOOKUP($A209,'Plan de acci�n consolidado 2025'!$A$3:$V$504,N$1,0)</f>
        <v>N/A</v>
      </c>
      <c r="O209" t="str">
        <f>VLOOKUP($A209,'Plan de acci�n consolidado 2025'!$A$3:$V$504,O$1,0)</f>
        <v>Estudio Económico Académico, elaborado y entregado  (Estudio Económico )</v>
      </c>
      <c r="P209">
        <f>VLOOKUP($A209,'Plan de acci�n consolidado 2025'!$A$3:$V$504,P$1,0)</f>
        <v>5</v>
      </c>
      <c r="Q209">
        <f>VLOOKUP($A209,'Plan de acci�n consolidado 2025'!$A$3:$V$504,Q$1,0)</f>
        <v>1</v>
      </c>
      <c r="R209" t="str">
        <f>VLOOKUP($A209,'Plan de acci�n consolidado 2025'!$A$3:$V$504,R$1,0)</f>
        <v>Númerica</v>
      </c>
      <c r="S209" t="str">
        <f>VLOOKUP($A209,'Plan de acci�n consolidado 2025'!$A$3:$V$504,S$1,0)</f>
        <v># de Estudio económico académico elaborado y entregado / 1 Estudio programado</v>
      </c>
      <c r="T209" s="176" t="str">
        <f>VLOOKUP($A209,'Plan de acci�n consolidado 2025'!$A$3:$V$504,T$1,0)</f>
        <v>2025-02-17</v>
      </c>
      <c r="U209" s="176" t="str">
        <f>VLOOKUP($A209,'Plan de acci�n consolidado 2025'!$A$3:$V$504,U$1,0)</f>
        <v>2025-12-15</v>
      </c>
      <c r="V209" t="str">
        <f>VLOOKUP($A209,'Plan de acci�n consolidado 2025'!$A$3:$V$504,V$1,0)</f>
        <v>37-GRUPO DE TRABAJO DE ESTUDIOS ECONÓMICOS</v>
      </c>
      <c r="W209"/>
      <c r="X209"/>
    </row>
    <row r="210" spans="1:24" hidden="1" x14ac:dyDescent="0.25">
      <c r="A210" s="30" t="s">
        <v>834</v>
      </c>
      <c r="B210" t="str">
        <f>VLOOKUP($A210,'Plan de acci�n consolidado 2025'!$A$3:$V$504,B$1,0)</f>
        <v>37-GRUPO DE TRABAJO DE ESTUDIOS ECONÓMICOS</v>
      </c>
      <c r="C210">
        <f>VLOOKUP($A210,'Plan de acci�n consolidado 2025'!$A$3:$V$504,C$1,0)</f>
        <v>0</v>
      </c>
      <c r="D210" t="str">
        <f>VLOOKUP($A210,'Plan de acci�n consolidado 2025'!$A$3:$V$504,D$1,0)</f>
        <v>Actividad propia</v>
      </c>
      <c r="E210" t="str">
        <f>VLOOKUP($A210,'Plan de acci�n consolidado 2025'!$A$3:$V$504,E$1,0)</f>
        <v>37.3.1</v>
      </c>
      <c r="F210" t="str">
        <f>VLOOKUP($A210,'Plan de acci�n consolidado 2025'!$A$3:$V$504,F$1,0)</f>
        <v>N/A</v>
      </c>
      <c r="G210" t="str">
        <f>VLOOKUP($A210,'Plan de acci�n consolidado 2025'!$A$3:$V$504,G$1,0)</f>
        <v>N/A</v>
      </c>
      <c r="H210" t="str">
        <f>VLOOKUP($A210,'Plan de acci�n consolidado 2025'!$A$3:$V$504,H$1,0)</f>
        <v>N/A</v>
      </c>
      <c r="I210" t="str">
        <f>VLOOKUP($A210,'Plan de acci�n consolidado 2025'!$A$3:$V$504,I$1,0)</f>
        <v>N/A</v>
      </c>
      <c r="J210" t="str">
        <f>VLOOKUP($A210,'Plan de acci�n consolidado 2025'!$A$3:$V$504,J$1,0)</f>
        <v>N/A</v>
      </c>
      <c r="K210" t="str">
        <f>VLOOKUP($A210,'Plan de acci�n consolidado 2025'!$A$3:$V$504,K$1,0)</f>
        <v>N/A</v>
      </c>
      <c r="L210" t="str">
        <f>VLOOKUP($A210,'Plan de acci�n consolidado 2025'!$A$3:$V$504,L$1,0)</f>
        <v>N/A</v>
      </c>
      <c r="M210" t="str">
        <f>VLOOKUP($A210,'Plan de acci�n consolidado 2025'!$A$3:$V$504,M$1,0)</f>
        <v>N/A</v>
      </c>
      <c r="N210" t="str">
        <f>VLOOKUP($A210,'Plan de acci�n consolidado 2025'!$A$3:$V$504,N$1,0)</f>
        <v>N/A</v>
      </c>
      <c r="O210" t="str">
        <f>VLOOKUP($A210,'Plan de acci�n consolidado 2025'!$A$3:$V$504,O$1,0)</f>
        <v>Elaborar ficha técnica  (Ficha técnica)</v>
      </c>
      <c r="P210">
        <f>VLOOKUP($A210,'Plan de acci�n consolidado 2025'!$A$3:$V$504,P$1,0)</f>
        <v>10</v>
      </c>
      <c r="Q210">
        <f>VLOOKUP($A210,'Plan de acci�n consolidado 2025'!$A$3:$V$504,Q$1,0)</f>
        <v>1</v>
      </c>
      <c r="R210" t="str">
        <f>VLOOKUP($A210,'Plan de acci�n consolidado 2025'!$A$3:$V$504,R$1,0)</f>
        <v>Númerica</v>
      </c>
      <c r="S210" t="str">
        <f>VLOOKUP($A210,'Plan de acci�n consolidado 2025'!$A$3:$V$504,S$1,0)</f>
        <v># de Ficha técnica elaborada / 1 Ficha técnica programada</v>
      </c>
      <c r="T210" s="176" t="str">
        <f>VLOOKUP($A210,'Plan de acci�n consolidado 2025'!$A$3:$V$504,T$1,0)</f>
        <v>2025-02-17</v>
      </c>
      <c r="U210" s="176" t="str">
        <f>VLOOKUP($A210,'Plan de acci�n consolidado 2025'!$A$3:$V$504,U$1,0)</f>
        <v>2025-12-15</v>
      </c>
      <c r="V210" t="str">
        <f>VLOOKUP($A210,'Plan de acci�n consolidado 2025'!$A$3:$V$504,V$1,0)</f>
        <v>37-GRUPO DE TRABAJO DE ESTUDIOS ECONÓMICOS</v>
      </c>
      <c r="W210"/>
      <c r="X210"/>
    </row>
    <row r="211" spans="1:24" hidden="1" x14ac:dyDescent="0.25">
      <c r="A211" s="30" t="s">
        <v>835</v>
      </c>
      <c r="B211" t="str">
        <f>VLOOKUP($A211,'Plan de acci�n consolidado 2025'!$A$3:$V$504,B$1,0)</f>
        <v>37-GRUPO DE TRABAJO DE ESTUDIOS ECONÓMICOS</v>
      </c>
      <c r="C211">
        <f>VLOOKUP($A211,'Plan de acci�n consolidado 2025'!$A$3:$V$504,C$1,0)</f>
        <v>0</v>
      </c>
      <c r="D211" t="str">
        <f>VLOOKUP($A211,'Plan de acci�n consolidado 2025'!$A$3:$V$504,D$1,0)</f>
        <v>Actividad propia</v>
      </c>
      <c r="E211" t="str">
        <f>VLOOKUP($A211,'Plan de acci�n consolidado 2025'!$A$3:$V$504,E$1,0)</f>
        <v>37.3.2</v>
      </c>
      <c r="F211" t="str">
        <f>VLOOKUP($A211,'Plan de acci�n consolidado 2025'!$A$3:$V$504,F$1,0)</f>
        <v>N/A</v>
      </c>
      <c r="G211" t="str">
        <f>VLOOKUP($A211,'Plan de acci�n consolidado 2025'!$A$3:$V$504,G$1,0)</f>
        <v>N/A</v>
      </c>
      <c r="H211" t="str">
        <f>VLOOKUP($A211,'Plan de acci�n consolidado 2025'!$A$3:$V$504,H$1,0)</f>
        <v>N/A</v>
      </c>
      <c r="I211" t="str">
        <f>VLOOKUP($A211,'Plan de acci�n consolidado 2025'!$A$3:$V$504,I$1,0)</f>
        <v>N/A</v>
      </c>
      <c r="J211" t="str">
        <f>VLOOKUP($A211,'Plan de acci�n consolidado 2025'!$A$3:$V$504,J$1,0)</f>
        <v>N/A</v>
      </c>
      <c r="K211" t="str">
        <f>VLOOKUP($A211,'Plan de acci�n consolidado 2025'!$A$3:$V$504,K$1,0)</f>
        <v>N/A</v>
      </c>
      <c r="L211" t="str">
        <f>VLOOKUP($A211,'Plan de acci�n consolidado 2025'!$A$3:$V$504,L$1,0)</f>
        <v>N/A</v>
      </c>
      <c r="M211" t="str">
        <f>VLOOKUP($A211,'Plan de acci�n consolidado 2025'!$A$3:$V$504,M$1,0)</f>
        <v>N/A</v>
      </c>
      <c r="N211" t="str">
        <f>VLOOKUP($A211,'Plan de acci�n consolidado 2025'!$A$3:$V$504,N$1,0)</f>
        <v>N/A</v>
      </c>
      <c r="O211" t="str">
        <f>VLOOKUP($A211,'Plan de acci�n consolidado 2025'!$A$3:$V$504,O$1,0)</f>
        <v>Recopilar datos y construir base de datos (Archivo con Base de datos)</v>
      </c>
      <c r="P211">
        <f>VLOOKUP($A211,'Plan de acci�n consolidado 2025'!$A$3:$V$504,P$1,0)</f>
        <v>30</v>
      </c>
      <c r="Q211">
        <f>VLOOKUP($A211,'Plan de acci�n consolidado 2025'!$A$3:$V$504,Q$1,0)</f>
        <v>1</v>
      </c>
      <c r="R211" t="str">
        <f>VLOOKUP($A211,'Plan de acci�n consolidado 2025'!$A$3:$V$504,R$1,0)</f>
        <v>Númerica</v>
      </c>
      <c r="S211" t="str">
        <f>VLOOKUP($A211,'Plan de acci�n consolidado 2025'!$A$3:$V$504,S$1,0)</f>
        <v># de Base de datos construida / 1 Base de datos programada</v>
      </c>
      <c r="T211" s="176" t="str">
        <f>VLOOKUP($A211,'Plan de acci�n consolidado 2025'!$A$3:$V$504,T$1,0)</f>
        <v>2025-02-24</v>
      </c>
      <c r="U211" s="176" t="str">
        <f>VLOOKUP($A211,'Plan de acci�n consolidado 2025'!$A$3:$V$504,U$1,0)</f>
        <v>2025-08-18</v>
      </c>
      <c r="V211" t="str">
        <f>VLOOKUP($A211,'Plan de acci�n consolidado 2025'!$A$3:$V$504,V$1,0)</f>
        <v>37-GRUPO DE TRABAJO DE ESTUDIOS ECONÓMICOS</v>
      </c>
      <c r="W211"/>
      <c r="X211"/>
    </row>
    <row r="212" spans="1:24" hidden="1" x14ac:dyDescent="0.25">
      <c r="A212" s="30" t="s">
        <v>836</v>
      </c>
      <c r="B212" t="str">
        <f>VLOOKUP($A212,'Plan de acci�n consolidado 2025'!$A$3:$V$504,B$1,0)</f>
        <v>37-GRUPO DE TRABAJO DE ESTUDIOS ECONÓMICOS</v>
      </c>
      <c r="C212">
        <f>VLOOKUP($A212,'Plan de acci�n consolidado 2025'!$A$3:$V$504,C$1,0)</f>
        <v>0</v>
      </c>
      <c r="D212" t="str">
        <f>VLOOKUP($A212,'Plan de acci�n consolidado 2025'!$A$3:$V$504,D$1,0)</f>
        <v>Actividad propia</v>
      </c>
      <c r="E212" t="str">
        <f>VLOOKUP($A212,'Plan de acci�n consolidado 2025'!$A$3:$V$504,E$1,0)</f>
        <v>37.3.3</v>
      </c>
      <c r="F212" t="str">
        <f>VLOOKUP($A212,'Plan de acci�n consolidado 2025'!$A$3:$V$504,F$1,0)</f>
        <v>N/A</v>
      </c>
      <c r="G212" t="str">
        <f>VLOOKUP($A212,'Plan de acci�n consolidado 2025'!$A$3:$V$504,G$1,0)</f>
        <v>N/A</v>
      </c>
      <c r="H212" t="str">
        <f>VLOOKUP($A212,'Plan de acci�n consolidado 2025'!$A$3:$V$504,H$1,0)</f>
        <v>N/A</v>
      </c>
      <c r="I212" t="str">
        <f>VLOOKUP($A212,'Plan de acci�n consolidado 2025'!$A$3:$V$504,I$1,0)</f>
        <v>N/A</v>
      </c>
      <c r="J212" t="str">
        <f>VLOOKUP($A212,'Plan de acci�n consolidado 2025'!$A$3:$V$504,J$1,0)</f>
        <v>N/A</v>
      </c>
      <c r="K212" t="str">
        <f>VLOOKUP($A212,'Plan de acci�n consolidado 2025'!$A$3:$V$504,K$1,0)</f>
        <v>N/A</v>
      </c>
      <c r="L212" t="str">
        <f>VLOOKUP($A212,'Plan de acci�n consolidado 2025'!$A$3:$V$504,L$1,0)</f>
        <v>N/A</v>
      </c>
      <c r="M212" t="str">
        <f>VLOOKUP($A212,'Plan de acci�n consolidado 2025'!$A$3:$V$504,M$1,0)</f>
        <v>N/A</v>
      </c>
      <c r="N212" t="str">
        <f>VLOOKUP($A212,'Plan de acci�n consolidado 2025'!$A$3:$V$504,N$1,0)</f>
        <v>N/A</v>
      </c>
      <c r="O212" t="str">
        <f>VLOOKUP($A212,'Plan de acci�n consolidado 2025'!$A$3:$V$504,O$1,0)</f>
        <v>Construir marco teórico (Informe/documento con marco teórico)</v>
      </c>
      <c r="P212">
        <f>VLOOKUP($A212,'Plan de acci�n consolidado 2025'!$A$3:$V$504,P$1,0)</f>
        <v>20</v>
      </c>
      <c r="Q212">
        <f>VLOOKUP($A212,'Plan de acci�n consolidado 2025'!$A$3:$V$504,Q$1,0)</f>
        <v>1</v>
      </c>
      <c r="R212" t="str">
        <f>VLOOKUP($A212,'Plan de acci�n consolidado 2025'!$A$3:$V$504,R$1,0)</f>
        <v>Númerica</v>
      </c>
      <c r="S212" t="str">
        <f>VLOOKUP($A212,'Plan de acci�n consolidado 2025'!$A$3:$V$504,S$1,0)</f>
        <v># de Documento marco teórico construido / 1 Documento marco teórico programado</v>
      </c>
      <c r="T212" s="176" t="str">
        <f>VLOOKUP($A212,'Plan de acci�n consolidado 2025'!$A$3:$V$504,T$1,0)</f>
        <v>2025-02-24</v>
      </c>
      <c r="U212" s="176" t="str">
        <f>VLOOKUP($A212,'Plan de acci�n consolidado 2025'!$A$3:$V$504,U$1,0)</f>
        <v>2025-09-15</v>
      </c>
      <c r="V212" t="str">
        <f>VLOOKUP($A212,'Plan de acci�n consolidado 2025'!$A$3:$V$504,V$1,0)</f>
        <v>37-GRUPO DE TRABAJO DE ESTUDIOS ECONÓMICOS</v>
      </c>
      <c r="W212"/>
      <c r="X212"/>
    </row>
    <row r="213" spans="1:24" hidden="1" x14ac:dyDescent="0.25">
      <c r="A213" s="30" t="s">
        <v>837</v>
      </c>
      <c r="B213" t="str">
        <f>VLOOKUP($A213,'Plan de acci�n consolidado 2025'!$A$3:$V$504,B$1,0)</f>
        <v>37-GRUPO DE TRABAJO DE ESTUDIOS ECONÓMICOS</v>
      </c>
      <c r="C213">
        <f>VLOOKUP($A213,'Plan de acci�n consolidado 2025'!$A$3:$V$504,C$1,0)</f>
        <v>0</v>
      </c>
      <c r="D213" t="str">
        <f>VLOOKUP($A213,'Plan de acci�n consolidado 2025'!$A$3:$V$504,D$1,0)</f>
        <v>Actividad propia</v>
      </c>
      <c r="E213" t="str">
        <f>VLOOKUP($A213,'Plan de acci�n consolidado 2025'!$A$3:$V$504,E$1,0)</f>
        <v>37.3.4</v>
      </c>
      <c r="F213" t="str">
        <f>VLOOKUP($A213,'Plan de acci�n consolidado 2025'!$A$3:$V$504,F$1,0)</f>
        <v>N/A</v>
      </c>
      <c r="G213" t="str">
        <f>VLOOKUP($A213,'Plan de acci�n consolidado 2025'!$A$3:$V$504,G$1,0)</f>
        <v>N/A</v>
      </c>
      <c r="H213" t="str">
        <f>VLOOKUP($A213,'Plan de acci�n consolidado 2025'!$A$3:$V$504,H$1,0)</f>
        <v>N/A</v>
      </c>
      <c r="I213" t="str">
        <f>VLOOKUP($A213,'Plan de acci�n consolidado 2025'!$A$3:$V$504,I$1,0)</f>
        <v>N/A</v>
      </c>
      <c r="J213" t="str">
        <f>VLOOKUP($A213,'Plan de acci�n consolidado 2025'!$A$3:$V$504,J$1,0)</f>
        <v>N/A</v>
      </c>
      <c r="K213" t="str">
        <f>VLOOKUP($A213,'Plan de acci�n consolidado 2025'!$A$3:$V$504,K$1,0)</f>
        <v>N/A</v>
      </c>
      <c r="L213" t="str">
        <f>VLOOKUP($A213,'Plan de acci�n consolidado 2025'!$A$3:$V$504,L$1,0)</f>
        <v>N/A</v>
      </c>
      <c r="M213" t="str">
        <f>VLOOKUP($A213,'Plan de acci�n consolidado 2025'!$A$3:$V$504,M$1,0)</f>
        <v>N/A</v>
      </c>
      <c r="N213" t="str">
        <f>VLOOKUP($A213,'Plan de acci�n consolidado 2025'!$A$3:$V$504,N$1,0)</f>
        <v>N/A</v>
      </c>
      <c r="O213" t="str">
        <f>VLOOKUP($A213,'Plan de acci�n consolidado 2025'!$A$3:$V$504,O$1,0)</f>
        <v>Desarrollar análisis estadístico y económico (Documento de análisis estadístico y económico)</v>
      </c>
      <c r="P213">
        <f>VLOOKUP($A213,'Plan de acci�n consolidado 2025'!$A$3:$V$504,P$1,0)</f>
        <v>20</v>
      </c>
      <c r="Q213">
        <f>VLOOKUP($A213,'Plan de acci�n consolidado 2025'!$A$3:$V$504,Q$1,0)</f>
        <v>1</v>
      </c>
      <c r="R213" t="str">
        <f>VLOOKUP($A213,'Plan de acci�n consolidado 2025'!$A$3:$V$504,R$1,0)</f>
        <v>Númerica</v>
      </c>
      <c r="S213" t="str">
        <f>VLOOKUP($A213,'Plan de acci�n consolidado 2025'!$A$3:$V$504,S$1,0)</f>
        <v># de Documento de análisis estadístico y económico desarrollado / 1 Documento de análisis estadístico y  económico programado</v>
      </c>
      <c r="T213" s="176" t="str">
        <f>VLOOKUP($A213,'Plan de acci�n consolidado 2025'!$A$3:$V$504,T$1,0)</f>
        <v>2025-03-01</v>
      </c>
      <c r="U213" s="176" t="str">
        <f>VLOOKUP($A213,'Plan de acci�n consolidado 2025'!$A$3:$V$504,U$1,0)</f>
        <v>2025-11-14</v>
      </c>
      <c r="V213" t="str">
        <f>VLOOKUP($A213,'Plan de acci�n consolidado 2025'!$A$3:$V$504,V$1,0)</f>
        <v>37-GRUPO DE TRABAJO DE ESTUDIOS ECONÓMICOS</v>
      </c>
      <c r="W213"/>
      <c r="X213"/>
    </row>
    <row r="214" spans="1:24" hidden="1" x14ac:dyDescent="0.25">
      <c r="A214" s="30" t="s">
        <v>838</v>
      </c>
      <c r="B214" t="str">
        <f>VLOOKUP($A214,'Plan de acci�n consolidado 2025'!$A$3:$V$504,B$1,0)</f>
        <v>37-GRUPO DE TRABAJO DE ESTUDIOS ECONÓMICOS</v>
      </c>
      <c r="C214">
        <f>VLOOKUP($A214,'Plan de acci�n consolidado 2025'!$A$3:$V$504,C$1,0)</f>
        <v>0</v>
      </c>
      <c r="D214" t="str">
        <f>VLOOKUP($A214,'Plan de acci�n consolidado 2025'!$A$3:$V$504,D$1,0)</f>
        <v>Actividad propia</v>
      </c>
      <c r="E214" t="str">
        <f>VLOOKUP($A214,'Plan de acci�n consolidado 2025'!$A$3:$V$504,E$1,0)</f>
        <v>37.3.5</v>
      </c>
      <c r="F214" t="str">
        <f>VLOOKUP($A214,'Plan de acci�n consolidado 2025'!$A$3:$V$504,F$1,0)</f>
        <v>N/A</v>
      </c>
      <c r="G214" t="str">
        <f>VLOOKUP($A214,'Plan de acci�n consolidado 2025'!$A$3:$V$504,G$1,0)</f>
        <v>N/A</v>
      </c>
      <c r="H214" t="str">
        <f>VLOOKUP($A214,'Plan de acci�n consolidado 2025'!$A$3:$V$504,H$1,0)</f>
        <v>N/A</v>
      </c>
      <c r="I214" t="str">
        <f>VLOOKUP($A214,'Plan de acci�n consolidado 2025'!$A$3:$V$504,I$1,0)</f>
        <v>N/A</v>
      </c>
      <c r="J214" t="str">
        <f>VLOOKUP($A214,'Plan de acci�n consolidado 2025'!$A$3:$V$504,J$1,0)</f>
        <v>N/A</v>
      </c>
      <c r="K214" t="str">
        <f>VLOOKUP($A214,'Plan de acci�n consolidado 2025'!$A$3:$V$504,K$1,0)</f>
        <v>N/A</v>
      </c>
      <c r="L214" t="str">
        <f>VLOOKUP($A214,'Plan de acci�n consolidado 2025'!$A$3:$V$504,L$1,0)</f>
        <v>N/A</v>
      </c>
      <c r="M214" t="str">
        <f>VLOOKUP($A214,'Plan de acci�n consolidado 2025'!$A$3:$V$504,M$1,0)</f>
        <v>N/A</v>
      </c>
      <c r="N214" t="str">
        <f>VLOOKUP($A214,'Plan de acci�n consolidado 2025'!$A$3:$V$504,N$1,0)</f>
        <v>N/A</v>
      </c>
      <c r="O214" t="str">
        <f>VLOOKUP($A214,'Plan de acci�n consolidado 2025'!$A$3:$V$504,O$1,0)</f>
        <v>Entregar del documento (Memorando/correo de entrega de documento)</v>
      </c>
      <c r="P214">
        <f>VLOOKUP($A214,'Plan de acci�n consolidado 2025'!$A$3:$V$504,P$1,0)</f>
        <v>20</v>
      </c>
      <c r="Q214">
        <f>VLOOKUP($A214,'Plan de acci�n consolidado 2025'!$A$3:$V$504,Q$1,0)</f>
        <v>1</v>
      </c>
      <c r="R214" t="str">
        <f>VLOOKUP($A214,'Plan de acci�n consolidado 2025'!$A$3:$V$504,R$1,0)</f>
        <v>Númerica</v>
      </c>
      <c r="S214" t="str">
        <f>VLOOKUP($A214,'Plan de acci�n consolidado 2025'!$A$3:$V$504,S$1,0)</f>
        <v># de Memorando/correo de entrega de documento enviado / 1 Memorando/correo de entrega de documento programado</v>
      </c>
      <c r="T214" s="176" t="str">
        <f>VLOOKUP($A214,'Plan de acci�n consolidado 2025'!$A$3:$V$504,T$1,0)</f>
        <v>2025-04-01</v>
      </c>
      <c r="U214" s="176" t="str">
        <f>VLOOKUP($A214,'Plan de acci�n consolidado 2025'!$A$3:$V$504,U$1,0)</f>
        <v>2025-12-15</v>
      </c>
      <c r="V214" t="str">
        <f>VLOOKUP($A214,'Plan de acci�n consolidado 2025'!$A$3:$V$504,V$1,0)</f>
        <v>37-GRUPO DE TRABAJO DE ESTUDIOS ECONÓMICOS</v>
      </c>
      <c r="W214"/>
      <c r="X214"/>
    </row>
    <row r="215" spans="1:24" hidden="1" x14ac:dyDescent="0.25">
      <c r="A215" s="30" t="s">
        <v>839</v>
      </c>
      <c r="B215" t="str">
        <f>VLOOKUP($A215,'Plan de acci�n consolidado 2025'!$A$3:$V$504,B$1,0)</f>
        <v>37-GRUPO DE TRABAJO DE ESTUDIOS ECONÓMICOS</v>
      </c>
      <c r="C215">
        <f>VLOOKUP($A215,'Plan de acci�n consolidado 2025'!$A$3:$V$504,C$1,0)</f>
        <v>0</v>
      </c>
      <c r="D215" t="str">
        <f>VLOOKUP($A215,'Plan de acci�n consolidado 2025'!$A$3:$V$504,D$1,0)</f>
        <v>Producto</v>
      </c>
      <c r="E215" t="str">
        <f>VLOOKUP($A215,'Plan de acci�n consolidado 2025'!$A$3:$V$504,E$1,0)</f>
        <v>37.4</v>
      </c>
      <c r="F215" t="str">
        <f>VLOOKUP($A215,'Plan de acci�n consolidado 2025'!$A$3:$V$504,F$1,0)</f>
        <v>Operativo</v>
      </c>
      <c r="G215" t="str">
        <f>VLOOKUP($A215,'Plan de acci�n consolidado 2025'!$A$3:$V$504,G$1,0)</f>
        <v xml:space="preserve">Fortalecer la gestión de la información, el conocimiento y la innovación para optimizar la capacidad institucional 
</v>
      </c>
      <c r="H215" t="str">
        <f>VLOOKUP($A215,'Plan de acci�n consolidado 2025'!$A$3:$V$504,H$1,0)</f>
        <v xml:space="preserve">Cumplimiento de productos del PAI asociados a Fortalecer la gestión de la información, el conocimiento y la innovación para optimizar la capacidad institucional 
</v>
      </c>
      <c r="I215" t="str">
        <f>VLOOKUP($A215,'Plan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15" t="str">
        <f>VLOOKUP($A215,'Plan de acci�n consolidado 2025'!$A$3:$V$504,J$1,0)</f>
        <v>N/A</v>
      </c>
      <c r="K215" t="str">
        <f>VLOOKUP($A215,'Plan de acci�n consolidado 2025'!$A$3:$V$504,K$1,0)</f>
        <v>No</v>
      </c>
      <c r="L215" t="str">
        <f>VLOOKUP($A215,'Plan de acci�n consolidado 2025'!$A$3:$V$504,L$1,0)</f>
        <v>C-3599-0200-0008-53105b</v>
      </c>
      <c r="M215" t="str">
        <f>VLOOKUP($A215,'Plan de acci�n consolidado 2025'!$A$3:$V$504,M$1,0)</f>
        <v>Política Gestión del Conocimiento y la Innovación _DIMENSIÓN Gestión del conocimiento y la innovación</v>
      </c>
      <c r="N215" t="str">
        <f>VLOOKUP($A215,'Plan de acci�n consolidado 2025'!$A$3:$V$504,N$1,0)</f>
        <v>N/A</v>
      </c>
      <c r="O215" t="str">
        <f>VLOOKUP($A215,'Plan de acci�n consolidado 2025'!$A$3:$V$504,O$1,0)</f>
        <v>Estudio Económico 2024/2025 – Licencia obligatoria, elaborado y entregado  (Estudio Económico 2024/2025 – Licencia obligatoria)</v>
      </c>
      <c r="P215">
        <f>VLOOKUP($A215,'Plan de acci�n consolidado 2025'!$A$3:$V$504,P$1,0)</f>
        <v>10</v>
      </c>
      <c r="Q215">
        <f>VLOOKUP($A215,'Plan de acci�n consolidado 2025'!$A$3:$V$504,Q$1,0)</f>
        <v>1</v>
      </c>
      <c r="R215" t="str">
        <f>VLOOKUP($A215,'Plan de acci�n consolidado 2025'!$A$3:$V$504,R$1,0)</f>
        <v>Númerica</v>
      </c>
      <c r="S215" t="str">
        <f>VLOOKUP($A215,'Plan de acci�n consolidado 2025'!$A$3:$V$504,S$1,0)</f>
        <v># de Estudio económico elaborado y entregado / 1 Estudio económico programado</v>
      </c>
      <c r="T215" s="176" t="str">
        <f>VLOOKUP($A215,'Plan de acci�n consolidado 2025'!$A$3:$V$504,T$1,0)</f>
        <v>2025-02-17</v>
      </c>
      <c r="U215" s="176" t="str">
        <f>VLOOKUP($A215,'Plan de acci�n consolidado 2025'!$A$3:$V$504,U$1,0)</f>
        <v>2025-12-15</v>
      </c>
      <c r="V215" t="str">
        <f>VLOOKUP($A215,'Plan de acci�n consolidado 2025'!$A$3:$V$504,V$1,0)</f>
        <v>37-GRUPO DE TRABAJO DE ESTUDIOS ECONÓMICOS</v>
      </c>
      <c r="W215"/>
      <c r="X215"/>
    </row>
    <row r="216" spans="1:24" hidden="1" x14ac:dyDescent="0.25">
      <c r="A216" s="30" t="s">
        <v>841</v>
      </c>
      <c r="B216" t="str">
        <f>VLOOKUP($A216,'Plan de acci�n consolidado 2025'!$A$3:$V$504,B$1,0)</f>
        <v>37-GRUPO DE TRABAJO DE ESTUDIOS ECONÓMICOS</v>
      </c>
      <c r="C216">
        <f>VLOOKUP($A216,'Plan de acci�n consolidado 2025'!$A$3:$V$504,C$1,0)</f>
        <v>0</v>
      </c>
      <c r="D216" t="str">
        <f>VLOOKUP($A216,'Plan de acci�n consolidado 2025'!$A$3:$V$504,D$1,0)</f>
        <v>Actividad propia</v>
      </c>
      <c r="E216" t="str">
        <f>VLOOKUP($A216,'Plan de acci�n consolidado 2025'!$A$3:$V$504,E$1,0)</f>
        <v>37.4.1</v>
      </c>
      <c r="F216" t="str">
        <f>VLOOKUP($A216,'Plan de acci�n consolidado 2025'!$A$3:$V$504,F$1,0)</f>
        <v>N/A</v>
      </c>
      <c r="G216" t="str">
        <f>VLOOKUP($A216,'Plan de acci�n consolidado 2025'!$A$3:$V$504,G$1,0)</f>
        <v>N/A</v>
      </c>
      <c r="H216" t="str">
        <f>VLOOKUP($A216,'Plan de acci�n consolidado 2025'!$A$3:$V$504,H$1,0)</f>
        <v>N/A</v>
      </c>
      <c r="I216" t="str">
        <f>VLOOKUP($A216,'Plan de acci�n consolidado 2025'!$A$3:$V$504,I$1,0)</f>
        <v>N/A</v>
      </c>
      <c r="J216" t="str">
        <f>VLOOKUP($A216,'Plan de acci�n consolidado 2025'!$A$3:$V$504,J$1,0)</f>
        <v>N/A</v>
      </c>
      <c r="K216" t="str">
        <f>VLOOKUP($A216,'Plan de acci�n consolidado 2025'!$A$3:$V$504,K$1,0)</f>
        <v>N/A</v>
      </c>
      <c r="L216" t="str">
        <f>VLOOKUP($A216,'Plan de acci�n consolidado 2025'!$A$3:$V$504,L$1,0)</f>
        <v>N/A</v>
      </c>
      <c r="M216" t="str">
        <f>VLOOKUP($A216,'Plan de acci�n consolidado 2025'!$A$3:$V$504,M$1,0)</f>
        <v>N/A</v>
      </c>
      <c r="N216" t="str">
        <f>VLOOKUP($A216,'Plan de acci�n consolidado 2025'!$A$3:$V$504,N$1,0)</f>
        <v>N/A</v>
      </c>
      <c r="O216" t="str">
        <f>VLOOKUP($A216,'Plan de acci�n consolidado 2025'!$A$3:$V$504,O$1,0)</f>
        <v>Elaborar ficha técnica (Ficha técnica)</v>
      </c>
      <c r="P216">
        <f>VLOOKUP($A216,'Plan de acci�n consolidado 2025'!$A$3:$V$504,P$1,0)</f>
        <v>10</v>
      </c>
      <c r="Q216">
        <f>VLOOKUP($A216,'Plan de acci�n consolidado 2025'!$A$3:$V$504,Q$1,0)</f>
        <v>1</v>
      </c>
      <c r="R216" t="str">
        <f>VLOOKUP($A216,'Plan de acci�n consolidado 2025'!$A$3:$V$504,R$1,0)</f>
        <v>Númerica</v>
      </c>
      <c r="S216" t="str">
        <f>VLOOKUP($A216,'Plan de acci�n consolidado 2025'!$A$3:$V$504,S$1,0)</f>
        <v># de Ficha técnica elaborada / 1 Ficha técnica programada</v>
      </c>
      <c r="T216" s="176" t="str">
        <f>VLOOKUP($A216,'Plan de acci�n consolidado 2025'!$A$3:$V$504,T$1,0)</f>
        <v>2025-02-17</v>
      </c>
      <c r="U216" s="176" t="str">
        <f>VLOOKUP($A216,'Plan de acci�n consolidado 2025'!$A$3:$V$504,U$1,0)</f>
        <v>2025-12-15</v>
      </c>
      <c r="V216" t="str">
        <f>VLOOKUP($A216,'Plan de acci�n consolidado 2025'!$A$3:$V$504,V$1,0)</f>
        <v>37-GRUPO DE TRABAJO DE ESTUDIOS ECONÓMICOS</v>
      </c>
      <c r="W216"/>
      <c r="X216"/>
    </row>
    <row r="217" spans="1:24" hidden="1" x14ac:dyDescent="0.25">
      <c r="A217" s="30" t="s">
        <v>842</v>
      </c>
      <c r="B217" t="str">
        <f>VLOOKUP($A217,'Plan de acci�n consolidado 2025'!$A$3:$V$504,B$1,0)</f>
        <v>37-GRUPO DE TRABAJO DE ESTUDIOS ECONÓMICOS</v>
      </c>
      <c r="C217">
        <f>VLOOKUP($A217,'Plan de acci�n consolidado 2025'!$A$3:$V$504,C$1,0)</f>
        <v>0</v>
      </c>
      <c r="D217" t="str">
        <f>VLOOKUP($A217,'Plan de acci�n consolidado 2025'!$A$3:$V$504,D$1,0)</f>
        <v>Actividad propia</v>
      </c>
      <c r="E217" t="str">
        <f>VLOOKUP($A217,'Plan de acci�n consolidado 2025'!$A$3:$V$504,E$1,0)</f>
        <v>37.4.2</v>
      </c>
      <c r="F217" t="str">
        <f>VLOOKUP($A217,'Plan de acci�n consolidado 2025'!$A$3:$V$504,F$1,0)</f>
        <v>N/A</v>
      </c>
      <c r="G217" t="str">
        <f>VLOOKUP($A217,'Plan de acci�n consolidado 2025'!$A$3:$V$504,G$1,0)</f>
        <v>N/A</v>
      </c>
      <c r="H217" t="str">
        <f>VLOOKUP($A217,'Plan de acci�n consolidado 2025'!$A$3:$V$504,H$1,0)</f>
        <v>N/A</v>
      </c>
      <c r="I217" t="str">
        <f>VLOOKUP($A217,'Plan de acci�n consolidado 2025'!$A$3:$V$504,I$1,0)</f>
        <v>N/A</v>
      </c>
      <c r="J217" t="str">
        <f>VLOOKUP($A217,'Plan de acci�n consolidado 2025'!$A$3:$V$504,J$1,0)</f>
        <v>N/A</v>
      </c>
      <c r="K217" t="str">
        <f>VLOOKUP($A217,'Plan de acci�n consolidado 2025'!$A$3:$V$504,K$1,0)</f>
        <v>N/A</v>
      </c>
      <c r="L217" t="str">
        <f>VLOOKUP($A217,'Plan de acci�n consolidado 2025'!$A$3:$V$504,L$1,0)</f>
        <v>N/A</v>
      </c>
      <c r="M217" t="str">
        <f>VLOOKUP($A217,'Plan de acci�n consolidado 2025'!$A$3:$V$504,M$1,0)</f>
        <v>N/A</v>
      </c>
      <c r="N217" t="str">
        <f>VLOOKUP($A217,'Plan de acci�n consolidado 2025'!$A$3:$V$504,N$1,0)</f>
        <v>N/A</v>
      </c>
      <c r="O217" t="str">
        <f>VLOOKUP($A217,'Plan de acci�n consolidado 2025'!$A$3:$V$504,O$1,0)</f>
        <v>Construir marco teórico (Documento Marco teórico)</v>
      </c>
      <c r="P217">
        <f>VLOOKUP($A217,'Plan de acci�n consolidado 2025'!$A$3:$V$504,P$1,0)</f>
        <v>25</v>
      </c>
      <c r="Q217">
        <f>VLOOKUP($A217,'Plan de acci�n consolidado 2025'!$A$3:$V$504,Q$1,0)</f>
        <v>1</v>
      </c>
      <c r="R217" t="str">
        <f>VLOOKUP($A217,'Plan de acci�n consolidado 2025'!$A$3:$V$504,R$1,0)</f>
        <v>Númerica</v>
      </c>
      <c r="S217" t="str">
        <f>VLOOKUP($A217,'Plan de acci�n consolidado 2025'!$A$3:$V$504,S$1,0)</f>
        <v># de Documento marco teórico construido / 1 Documento marco teórico programado</v>
      </c>
      <c r="T217" s="176" t="str">
        <f>VLOOKUP($A217,'Plan de acci�n consolidado 2025'!$A$3:$V$504,T$1,0)</f>
        <v>2025-02-24</v>
      </c>
      <c r="U217" s="176" t="str">
        <f>VLOOKUP($A217,'Plan de acci�n consolidado 2025'!$A$3:$V$504,U$1,0)</f>
        <v>2025-06-15</v>
      </c>
      <c r="V217" t="str">
        <f>VLOOKUP($A217,'Plan de acci�n consolidado 2025'!$A$3:$V$504,V$1,0)</f>
        <v>37-GRUPO DE TRABAJO DE ESTUDIOS ECONÓMICOS</v>
      </c>
      <c r="W217"/>
      <c r="X217"/>
    </row>
    <row r="218" spans="1:24" hidden="1" x14ac:dyDescent="0.25">
      <c r="A218" s="30" t="s">
        <v>843</v>
      </c>
      <c r="B218" t="str">
        <f>VLOOKUP($A218,'Plan de acci�n consolidado 2025'!$A$3:$V$504,B$1,0)</f>
        <v>37-GRUPO DE TRABAJO DE ESTUDIOS ECONÓMICOS</v>
      </c>
      <c r="C218">
        <f>VLOOKUP($A218,'Plan de acci�n consolidado 2025'!$A$3:$V$504,C$1,0)</f>
        <v>0</v>
      </c>
      <c r="D218" t="str">
        <f>VLOOKUP($A218,'Plan de acci�n consolidado 2025'!$A$3:$V$504,D$1,0)</f>
        <v>Actividad propia</v>
      </c>
      <c r="E218" t="str">
        <f>VLOOKUP($A218,'Plan de acci�n consolidado 2025'!$A$3:$V$504,E$1,0)</f>
        <v>37.4.3</v>
      </c>
      <c r="F218" t="str">
        <f>VLOOKUP($A218,'Plan de acci�n consolidado 2025'!$A$3:$V$504,F$1,0)</f>
        <v>N/A</v>
      </c>
      <c r="G218" t="str">
        <f>VLOOKUP($A218,'Plan de acci�n consolidado 2025'!$A$3:$V$504,G$1,0)</f>
        <v>N/A</v>
      </c>
      <c r="H218" t="str">
        <f>VLOOKUP($A218,'Plan de acci�n consolidado 2025'!$A$3:$V$504,H$1,0)</f>
        <v>N/A</v>
      </c>
      <c r="I218" t="str">
        <f>VLOOKUP($A218,'Plan de acci�n consolidado 2025'!$A$3:$V$504,I$1,0)</f>
        <v>N/A</v>
      </c>
      <c r="J218" t="str">
        <f>VLOOKUP($A218,'Plan de acci�n consolidado 2025'!$A$3:$V$504,J$1,0)</f>
        <v>N/A</v>
      </c>
      <c r="K218" t="str">
        <f>VLOOKUP($A218,'Plan de acci�n consolidado 2025'!$A$3:$V$504,K$1,0)</f>
        <v>N/A</v>
      </c>
      <c r="L218" t="str">
        <f>VLOOKUP($A218,'Plan de acci�n consolidado 2025'!$A$3:$V$504,L$1,0)</f>
        <v>N/A</v>
      </c>
      <c r="M218" t="str">
        <f>VLOOKUP($A218,'Plan de acci�n consolidado 2025'!$A$3:$V$504,M$1,0)</f>
        <v>N/A</v>
      </c>
      <c r="N218" t="str">
        <f>VLOOKUP($A218,'Plan de acci�n consolidado 2025'!$A$3:$V$504,N$1,0)</f>
        <v>N/A</v>
      </c>
      <c r="O218" t="str">
        <f>VLOOKUP($A218,'Plan de acci�n consolidado 2025'!$A$3:$V$504,O$1,0)</f>
        <v>Desarrollar análisis económico parcial (Documento de análisis económico parcia)</v>
      </c>
      <c r="P218">
        <f>VLOOKUP($A218,'Plan de acci�n consolidado 2025'!$A$3:$V$504,P$1,0)</f>
        <v>20</v>
      </c>
      <c r="Q218">
        <f>VLOOKUP($A218,'Plan de acci�n consolidado 2025'!$A$3:$V$504,Q$1,0)</f>
        <v>1</v>
      </c>
      <c r="R218" t="str">
        <f>VLOOKUP($A218,'Plan de acci�n consolidado 2025'!$A$3:$V$504,R$1,0)</f>
        <v>Númerica</v>
      </c>
      <c r="S218" t="str">
        <f>VLOOKUP($A218,'Plan de acci�n consolidado 2025'!$A$3:$V$504,S$1,0)</f>
        <v># de Documento de análisis económico parcial desarrollado / 1 Documento de análisis económico parcial programado</v>
      </c>
      <c r="T218" s="176" t="str">
        <f>VLOOKUP($A218,'Plan de acci�n consolidado 2025'!$A$3:$V$504,T$1,0)</f>
        <v>2025-02-24</v>
      </c>
      <c r="U218" s="176" t="str">
        <f>VLOOKUP($A218,'Plan de acci�n consolidado 2025'!$A$3:$V$504,U$1,0)</f>
        <v>2025-08-15</v>
      </c>
      <c r="V218" t="str">
        <f>VLOOKUP($A218,'Plan de acci�n consolidado 2025'!$A$3:$V$504,V$1,0)</f>
        <v>37-GRUPO DE TRABAJO DE ESTUDIOS ECONÓMICOS</v>
      </c>
      <c r="W218"/>
      <c r="X218"/>
    </row>
    <row r="219" spans="1:24" hidden="1" x14ac:dyDescent="0.25">
      <c r="A219" s="30" t="s">
        <v>845</v>
      </c>
      <c r="B219" t="str">
        <f>VLOOKUP($A219,'Plan de acci�n consolidado 2025'!$A$3:$V$504,B$1,0)</f>
        <v>37-GRUPO DE TRABAJO DE ESTUDIOS ECONÓMICOS</v>
      </c>
      <c r="C219">
        <f>VLOOKUP($A219,'Plan de acci�n consolidado 2025'!$A$3:$V$504,C$1,0)</f>
        <v>0</v>
      </c>
      <c r="D219" t="str">
        <f>VLOOKUP($A219,'Plan de acci�n consolidado 2025'!$A$3:$V$504,D$1,0)</f>
        <v>Actividad propia</v>
      </c>
      <c r="E219" t="str">
        <f>VLOOKUP($A219,'Plan de acci�n consolidado 2025'!$A$3:$V$504,E$1,0)</f>
        <v>37.4.4</v>
      </c>
      <c r="F219" t="str">
        <f>VLOOKUP($A219,'Plan de acci�n consolidado 2025'!$A$3:$V$504,F$1,0)</f>
        <v>N/A</v>
      </c>
      <c r="G219" t="str">
        <f>VLOOKUP($A219,'Plan de acci�n consolidado 2025'!$A$3:$V$504,G$1,0)</f>
        <v>N/A</v>
      </c>
      <c r="H219" t="str">
        <f>VLOOKUP($A219,'Plan de acci�n consolidado 2025'!$A$3:$V$504,H$1,0)</f>
        <v>N/A</v>
      </c>
      <c r="I219" t="str">
        <f>VLOOKUP($A219,'Plan de acci�n consolidado 2025'!$A$3:$V$504,I$1,0)</f>
        <v>N/A</v>
      </c>
      <c r="J219" t="str">
        <f>VLOOKUP($A219,'Plan de acci�n consolidado 2025'!$A$3:$V$504,J$1,0)</f>
        <v>N/A</v>
      </c>
      <c r="K219" t="str">
        <f>VLOOKUP($A219,'Plan de acci�n consolidado 2025'!$A$3:$V$504,K$1,0)</f>
        <v>N/A</v>
      </c>
      <c r="L219" t="str">
        <f>VLOOKUP($A219,'Plan de acci�n consolidado 2025'!$A$3:$V$504,L$1,0)</f>
        <v>N/A</v>
      </c>
      <c r="M219" t="str">
        <f>VLOOKUP($A219,'Plan de acci�n consolidado 2025'!$A$3:$V$504,M$1,0)</f>
        <v>N/A</v>
      </c>
      <c r="N219" t="str">
        <f>VLOOKUP($A219,'Plan de acci�n consolidado 2025'!$A$3:$V$504,N$1,0)</f>
        <v>N/A</v>
      </c>
      <c r="O219" t="str">
        <f>VLOOKUP($A219,'Plan de acci�n consolidado 2025'!$A$3:$V$504,O$1,0)</f>
        <v>Recopilar datos y construir base de datos  (Base de datos)</v>
      </c>
      <c r="P219">
        <f>VLOOKUP($A219,'Plan de acci�n consolidado 2025'!$A$3:$V$504,P$1,0)</f>
        <v>20</v>
      </c>
      <c r="Q219">
        <f>VLOOKUP($A219,'Plan de acci�n consolidado 2025'!$A$3:$V$504,Q$1,0)</f>
        <v>1</v>
      </c>
      <c r="R219" t="str">
        <f>VLOOKUP($A219,'Plan de acci�n consolidado 2025'!$A$3:$V$504,R$1,0)</f>
        <v>Númerica</v>
      </c>
      <c r="S219" t="str">
        <f>VLOOKUP($A219,'Plan de acci�n consolidado 2025'!$A$3:$V$504,S$1,0)</f>
        <v># de Base de datos construida / 1 Base de datos programada</v>
      </c>
      <c r="T219" s="176" t="str">
        <f>VLOOKUP($A219,'Plan de acci�n consolidado 2025'!$A$3:$V$504,T$1,0)</f>
        <v>2025-03-01</v>
      </c>
      <c r="U219" s="176" t="str">
        <f>VLOOKUP($A219,'Plan de acci�n consolidado 2025'!$A$3:$V$504,U$1,0)</f>
        <v>2025-10-15</v>
      </c>
      <c r="V219" t="str">
        <f>VLOOKUP($A219,'Plan de acci�n consolidado 2025'!$A$3:$V$504,V$1,0)</f>
        <v>37-GRUPO DE TRABAJO DE ESTUDIOS ECONÓMICOS</v>
      </c>
      <c r="W219"/>
      <c r="X219"/>
    </row>
    <row r="220" spans="1:24" hidden="1" x14ac:dyDescent="0.25">
      <c r="A220" s="30" t="s">
        <v>846</v>
      </c>
      <c r="B220" t="str">
        <f>VLOOKUP($A220,'Plan de acci�n consolidado 2025'!$A$3:$V$504,B$1,0)</f>
        <v>37-GRUPO DE TRABAJO DE ESTUDIOS ECONÓMICOS</v>
      </c>
      <c r="C220">
        <f>VLOOKUP($A220,'Plan de acci�n consolidado 2025'!$A$3:$V$504,C$1,0)</f>
        <v>0</v>
      </c>
      <c r="D220" t="str">
        <f>VLOOKUP($A220,'Plan de acci�n consolidado 2025'!$A$3:$V$504,D$1,0)</f>
        <v>Actividad propia</v>
      </c>
      <c r="E220" t="str">
        <f>VLOOKUP($A220,'Plan de acci�n consolidado 2025'!$A$3:$V$504,E$1,0)</f>
        <v>37.4.5</v>
      </c>
      <c r="F220" t="str">
        <f>VLOOKUP($A220,'Plan de acci�n consolidado 2025'!$A$3:$V$504,F$1,0)</f>
        <v>N/A</v>
      </c>
      <c r="G220" t="str">
        <f>VLOOKUP($A220,'Plan de acci�n consolidado 2025'!$A$3:$V$504,G$1,0)</f>
        <v>N/A</v>
      </c>
      <c r="H220" t="str">
        <f>VLOOKUP($A220,'Plan de acci�n consolidado 2025'!$A$3:$V$504,H$1,0)</f>
        <v>N/A</v>
      </c>
      <c r="I220" t="str">
        <f>VLOOKUP($A220,'Plan de acci�n consolidado 2025'!$A$3:$V$504,I$1,0)</f>
        <v>N/A</v>
      </c>
      <c r="J220" t="str">
        <f>VLOOKUP($A220,'Plan de acci�n consolidado 2025'!$A$3:$V$504,J$1,0)</f>
        <v>N/A</v>
      </c>
      <c r="K220" t="str">
        <f>VLOOKUP($A220,'Plan de acci�n consolidado 2025'!$A$3:$V$504,K$1,0)</f>
        <v>N/A</v>
      </c>
      <c r="L220" t="str">
        <f>VLOOKUP($A220,'Plan de acci�n consolidado 2025'!$A$3:$V$504,L$1,0)</f>
        <v>N/A</v>
      </c>
      <c r="M220" t="str">
        <f>VLOOKUP($A220,'Plan de acci�n consolidado 2025'!$A$3:$V$504,M$1,0)</f>
        <v>N/A</v>
      </c>
      <c r="N220" t="str">
        <f>VLOOKUP($A220,'Plan de acci�n consolidado 2025'!$A$3:$V$504,N$1,0)</f>
        <v>N/A</v>
      </c>
      <c r="O220" t="str">
        <f>VLOOKUP($A220,'Plan de acci�n consolidado 2025'!$A$3:$V$504,O$1,0)</f>
        <v>Desarrollar análisis económico final (Documento de análisis económico final)</v>
      </c>
      <c r="P220">
        <f>VLOOKUP($A220,'Plan de acci�n consolidado 2025'!$A$3:$V$504,P$1,0)</f>
        <v>20</v>
      </c>
      <c r="Q220">
        <f>VLOOKUP($A220,'Plan de acci�n consolidado 2025'!$A$3:$V$504,Q$1,0)</f>
        <v>1</v>
      </c>
      <c r="R220" t="str">
        <f>VLOOKUP($A220,'Plan de acci�n consolidado 2025'!$A$3:$V$504,R$1,0)</f>
        <v>Númerica</v>
      </c>
      <c r="S220" t="str">
        <f>VLOOKUP($A220,'Plan de acci�n consolidado 2025'!$A$3:$V$504,S$1,0)</f>
        <v># de Documento de análisis económico final desarrolado / 1 Documento de análisis económico final programado</v>
      </c>
      <c r="T220" s="176" t="str">
        <f>VLOOKUP($A220,'Plan de acci�n consolidado 2025'!$A$3:$V$504,T$1,0)</f>
        <v>2025-04-01</v>
      </c>
      <c r="U220" s="176" t="str">
        <f>VLOOKUP($A220,'Plan de acci�n consolidado 2025'!$A$3:$V$504,U$1,0)</f>
        <v>2025-11-15</v>
      </c>
      <c r="V220" t="str">
        <f>VLOOKUP($A220,'Plan de acci�n consolidado 2025'!$A$3:$V$504,V$1,0)</f>
        <v>37-GRUPO DE TRABAJO DE ESTUDIOS ECONÓMICOS</v>
      </c>
      <c r="W220"/>
      <c r="X220"/>
    </row>
    <row r="221" spans="1:24" hidden="1" x14ac:dyDescent="0.25">
      <c r="A221" s="30" t="s">
        <v>848</v>
      </c>
      <c r="B221" t="str">
        <f>VLOOKUP($A221,'Plan de acci�n consolidado 2025'!$A$3:$V$504,B$1,0)</f>
        <v>37-GRUPO DE TRABAJO DE ESTUDIOS ECONÓMICOS</v>
      </c>
      <c r="C221">
        <f>VLOOKUP($A221,'Plan de acci�n consolidado 2025'!$A$3:$V$504,C$1,0)</f>
        <v>0</v>
      </c>
      <c r="D221" t="str">
        <f>VLOOKUP($A221,'Plan de acci�n consolidado 2025'!$A$3:$V$504,D$1,0)</f>
        <v>Actividad propia</v>
      </c>
      <c r="E221" t="str">
        <f>VLOOKUP($A221,'Plan de acci�n consolidado 2025'!$A$3:$V$504,E$1,0)</f>
        <v>37.4.6</v>
      </c>
      <c r="F221" t="str">
        <f>VLOOKUP($A221,'Plan de acci�n consolidado 2025'!$A$3:$V$504,F$1,0)</f>
        <v>N/A</v>
      </c>
      <c r="G221" t="str">
        <f>VLOOKUP($A221,'Plan de acci�n consolidado 2025'!$A$3:$V$504,G$1,0)</f>
        <v>N/A</v>
      </c>
      <c r="H221" t="str">
        <f>VLOOKUP($A221,'Plan de acci�n consolidado 2025'!$A$3:$V$504,H$1,0)</f>
        <v>N/A</v>
      </c>
      <c r="I221" t="str">
        <f>VLOOKUP($A221,'Plan de acci�n consolidado 2025'!$A$3:$V$504,I$1,0)</f>
        <v>N/A</v>
      </c>
      <c r="J221" t="str">
        <f>VLOOKUP($A221,'Plan de acci�n consolidado 2025'!$A$3:$V$504,J$1,0)</f>
        <v>N/A</v>
      </c>
      <c r="K221" t="str">
        <f>VLOOKUP($A221,'Plan de acci�n consolidado 2025'!$A$3:$V$504,K$1,0)</f>
        <v>N/A</v>
      </c>
      <c r="L221" t="str">
        <f>VLOOKUP($A221,'Plan de acci�n consolidado 2025'!$A$3:$V$504,L$1,0)</f>
        <v>N/A</v>
      </c>
      <c r="M221" t="str">
        <f>VLOOKUP($A221,'Plan de acci�n consolidado 2025'!$A$3:$V$504,M$1,0)</f>
        <v>N/A</v>
      </c>
      <c r="N221" t="str">
        <f>VLOOKUP($A221,'Plan de acci�n consolidado 2025'!$A$3:$V$504,N$1,0)</f>
        <v>N/A</v>
      </c>
      <c r="O221" t="str">
        <f>VLOOKUP($A221,'Plan de acci�n consolidado 2025'!$A$3:$V$504,O$1,0)</f>
        <v>Entregar producto (Memorando/correo)</v>
      </c>
      <c r="P221">
        <f>VLOOKUP($A221,'Plan de acci�n consolidado 2025'!$A$3:$V$504,P$1,0)</f>
        <v>5</v>
      </c>
      <c r="Q221">
        <f>VLOOKUP($A221,'Plan de acci�n consolidado 2025'!$A$3:$V$504,Q$1,0)</f>
        <v>1</v>
      </c>
      <c r="R221" t="str">
        <f>VLOOKUP($A221,'Plan de acci�n consolidado 2025'!$A$3:$V$504,R$1,0)</f>
        <v>Númerica</v>
      </c>
      <c r="S221" t="str">
        <f>VLOOKUP($A221,'Plan de acci�n consolidado 2025'!$A$3:$V$504,S$1,0)</f>
        <v># de Estudio económico elaborado y entregado / 1 Estudio económico programado</v>
      </c>
      <c r="T221" s="176" t="str">
        <f>VLOOKUP($A221,'Plan de acci�n consolidado 2025'!$A$3:$V$504,T$1,0)</f>
        <v>2025-05-01</v>
      </c>
      <c r="U221" s="176" t="str">
        <f>VLOOKUP($A221,'Plan de acci�n consolidado 2025'!$A$3:$V$504,U$1,0)</f>
        <v>2025-12-15</v>
      </c>
      <c r="V221" t="str">
        <f>VLOOKUP($A221,'Plan de acci�n consolidado 2025'!$A$3:$V$504,V$1,0)</f>
        <v>37-GRUPO DE TRABAJO DE ESTUDIOS ECONÓMICOS</v>
      </c>
      <c r="W221"/>
      <c r="X221"/>
    </row>
    <row r="222" spans="1:24" hidden="1" x14ac:dyDescent="0.25">
      <c r="A222" s="30" t="s">
        <v>849</v>
      </c>
      <c r="B222" t="str">
        <f>VLOOKUP($A222,'Plan de acci�n consolidado 2025'!$A$3:$V$504,B$1,0)</f>
        <v>37-GRUPO DE TRABAJO DE ESTUDIOS ECONÓMICOS</v>
      </c>
      <c r="C222">
        <f>VLOOKUP($A222,'Plan de acci�n consolidado 2025'!$A$3:$V$504,C$1,0)</f>
        <v>0</v>
      </c>
      <c r="D222" t="str">
        <f>VLOOKUP($A222,'Plan de acci�n consolidado 2025'!$A$3:$V$504,D$1,0)</f>
        <v>Producto</v>
      </c>
      <c r="E222" t="str">
        <f>VLOOKUP($A222,'Plan de acci�n consolidado 2025'!$A$3:$V$504,E$1,0)</f>
        <v>37.5</v>
      </c>
      <c r="F222" t="str">
        <f>VLOOKUP($A222,'Plan de acci�n consolidado 2025'!$A$3:$V$504,F$1,0)</f>
        <v>Operativo</v>
      </c>
      <c r="G222" t="str">
        <f>VLOOKUP($A222,'Plan de acci�n consolidado 2025'!$A$3:$V$504,G$1,0)</f>
        <v xml:space="preserve">Fortalecer la gestión de la información, el conocimiento y la innovación para optimizar la capacidad institucional 
</v>
      </c>
      <c r="H222" t="str">
        <f>VLOOKUP($A222,'Plan de acci�n consolidado 2025'!$A$3:$V$504,H$1,0)</f>
        <v xml:space="preserve">Cumplimiento de productos del PAI asociados a Fortalecer la gestión de la información, el conocimiento y la innovación para optimizar la capacidad institucional 
</v>
      </c>
      <c r="I222" t="str">
        <f>VLOOKUP($A222,'Plan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22" t="str">
        <f>VLOOKUP($A222,'Plan de acci�n consolidado 2025'!$A$3:$V$504,J$1,0)</f>
        <v xml:space="preserve">PND - 5-31-5-b- Convergencia regional - Entidades públicas territoriales y nacionales fortalecidas </v>
      </c>
      <c r="K222" t="str">
        <f>VLOOKUP($A222,'Plan de acci�n consolidado 2025'!$A$3:$V$504,K$1,0)</f>
        <v>No</v>
      </c>
      <c r="L222" t="str">
        <f>VLOOKUP($A222,'Plan de acci�n consolidado 2025'!$A$3:$V$504,L$1,0)</f>
        <v>C-3599-0200-0008-53105b</v>
      </c>
      <c r="M222" t="str">
        <f>VLOOKUP($A222,'Plan de acci�n consolidado 2025'!$A$3:$V$504,M$1,0)</f>
        <v>Política Gestión del Conocimiento y la Innovación _DIMENSIÓN Gestión del conocimiento y la innovación</v>
      </c>
      <c r="N222" t="str">
        <f>VLOOKUP($A222,'Plan de acci�n consolidado 2025'!$A$3:$V$504,N$1,0)</f>
        <v>N/A</v>
      </c>
      <c r="O222" t="str">
        <f>VLOOKUP($A222,'Plan de acci�n consolidado 2025'!$A$3:$V$504,O$1,0)</f>
        <v>Estudios Económicos Coyunturales, elaborados y entregados (Estudios Económicos Coyunturales)</v>
      </c>
      <c r="P222">
        <f>VLOOKUP($A222,'Plan de acci�n consolidado 2025'!$A$3:$V$504,P$1,0)</f>
        <v>20</v>
      </c>
      <c r="Q222">
        <f>VLOOKUP($A222,'Plan de acci�n consolidado 2025'!$A$3:$V$504,Q$1,0)</f>
        <v>50</v>
      </c>
      <c r="R222" t="str">
        <f>VLOOKUP($A222,'Plan de acci�n consolidado 2025'!$A$3:$V$504,R$1,0)</f>
        <v>Númerica</v>
      </c>
      <c r="S222" t="str">
        <f>VLOOKUP($A222,'Plan de acci�n consolidado 2025'!$A$3:$V$504,S$1,0)</f>
        <v># de Estudios Económicos Coyunturales elaborados y entregados / 50 Estudios Económicos Coyunturales programados</v>
      </c>
      <c r="T222" s="176" t="str">
        <f>VLOOKUP($A222,'Plan de acci�n consolidado 2025'!$A$3:$V$504,T$1,0)</f>
        <v>2025-01-02</v>
      </c>
      <c r="U222" s="176" t="str">
        <f>VLOOKUP($A222,'Plan de acci�n consolidado 2025'!$A$3:$V$504,U$1,0)</f>
        <v>2025-12-19</v>
      </c>
      <c r="V222" t="str">
        <f>VLOOKUP($A222,'Plan de acci�n consolidado 2025'!$A$3:$V$504,V$1,0)</f>
        <v>37-GRUPO DE TRABAJO DE ESTUDIOS ECONÓMICOS</v>
      </c>
      <c r="W222"/>
      <c r="X222"/>
    </row>
    <row r="223" spans="1:24" hidden="1" x14ac:dyDescent="0.25">
      <c r="A223" s="30" t="s">
        <v>851</v>
      </c>
      <c r="B223" t="str">
        <f>VLOOKUP($A223,'Plan de acci�n consolidado 2025'!$A$3:$V$504,B$1,0)</f>
        <v>37-GRUPO DE TRABAJO DE ESTUDIOS ECONÓMICOS</v>
      </c>
      <c r="C223">
        <f>VLOOKUP($A223,'Plan de acci�n consolidado 2025'!$A$3:$V$504,C$1,0)</f>
        <v>0</v>
      </c>
      <c r="D223" t="str">
        <f>VLOOKUP($A223,'Plan de acci�n consolidado 2025'!$A$3:$V$504,D$1,0)</f>
        <v>Actividad propia</v>
      </c>
      <c r="E223" t="str">
        <f>VLOOKUP($A223,'Plan de acci�n consolidado 2025'!$A$3:$V$504,E$1,0)</f>
        <v>37.5.1</v>
      </c>
      <c r="F223" t="str">
        <f>VLOOKUP($A223,'Plan de acci�n consolidado 2025'!$A$3:$V$504,F$1,0)</f>
        <v>N/A</v>
      </c>
      <c r="G223" t="str">
        <f>VLOOKUP($A223,'Plan de acci�n consolidado 2025'!$A$3:$V$504,G$1,0)</f>
        <v>N/A</v>
      </c>
      <c r="H223" t="str">
        <f>VLOOKUP($A223,'Plan de acci�n consolidado 2025'!$A$3:$V$504,H$1,0)</f>
        <v>N/A</v>
      </c>
      <c r="I223" t="str">
        <f>VLOOKUP($A223,'Plan de acci�n consolidado 2025'!$A$3:$V$504,I$1,0)</f>
        <v>N/A</v>
      </c>
      <c r="J223" t="str">
        <f>VLOOKUP($A223,'Plan de acci�n consolidado 2025'!$A$3:$V$504,J$1,0)</f>
        <v>N/A</v>
      </c>
      <c r="K223" t="str">
        <f>VLOOKUP($A223,'Plan de acci�n consolidado 2025'!$A$3:$V$504,K$1,0)</f>
        <v>N/A</v>
      </c>
      <c r="L223" t="str">
        <f>VLOOKUP($A223,'Plan de acci�n consolidado 2025'!$A$3:$V$504,L$1,0)</f>
        <v>N/A</v>
      </c>
      <c r="M223" t="str">
        <f>VLOOKUP($A223,'Plan de acci�n consolidado 2025'!$A$3:$V$504,M$1,0)</f>
        <v>N/A</v>
      </c>
      <c r="N223" t="str">
        <f>VLOOKUP($A223,'Plan de acci�n consolidado 2025'!$A$3:$V$504,N$1,0)</f>
        <v>N/A</v>
      </c>
      <c r="O223" t="str">
        <f>VLOOKUP($A223,'Plan de acci�n consolidado 2025'!$A$3:$V$504,O$1,0)</f>
        <v>Requerir a las diferentes áreas de la entidad, la identificación de los estudios económicos coyunturales que requieren sean elaborados por el Grupo de Estudios Económicos (Inventario de solicitudes de estudios coyunturales)</v>
      </c>
      <c r="P223">
        <f>VLOOKUP($A223,'Plan de acci�n consolidado 2025'!$A$3:$V$504,P$1,0)</f>
        <v>5</v>
      </c>
      <c r="Q223">
        <f>VLOOKUP($A223,'Plan de acci�n consolidado 2025'!$A$3:$V$504,Q$1,0)</f>
        <v>1</v>
      </c>
      <c r="R223" t="str">
        <f>VLOOKUP($A223,'Plan de acci�n consolidado 2025'!$A$3:$V$504,R$1,0)</f>
        <v>Númerica</v>
      </c>
      <c r="S223" t="str">
        <f>VLOOKUP($A223,'Plan de acci�n consolidado 2025'!$A$3:$V$504,S$1,0)</f>
        <v># de Inventario elaborado / 1 Inventario programado</v>
      </c>
      <c r="T223" s="176" t="str">
        <f>VLOOKUP($A223,'Plan de acci�n consolidado 2025'!$A$3:$V$504,T$1,0)</f>
        <v>2025-01-02</v>
      </c>
      <c r="U223" s="176" t="str">
        <f>VLOOKUP($A223,'Plan de acci�n consolidado 2025'!$A$3:$V$504,U$1,0)</f>
        <v>2025-02-28</v>
      </c>
      <c r="V223" t="str">
        <f>VLOOKUP($A223,'Plan de acci�n consolidado 2025'!$A$3:$V$504,V$1,0)</f>
        <v>37-GRUPO DE TRABAJO DE ESTUDIOS ECONÓMICOS</v>
      </c>
      <c r="W223"/>
      <c r="X223"/>
    </row>
    <row r="224" spans="1:24" hidden="1" x14ac:dyDescent="0.25">
      <c r="A224" s="30" t="s">
        <v>853</v>
      </c>
      <c r="B224" t="str">
        <f>VLOOKUP($A224,'Plan de acci�n consolidado 2025'!$A$3:$V$504,B$1,0)</f>
        <v>37-GRUPO DE TRABAJO DE ESTUDIOS ECONÓMICOS</v>
      </c>
      <c r="C224">
        <f>VLOOKUP($A224,'Plan de acci�n consolidado 2025'!$A$3:$V$504,C$1,0)</f>
        <v>0</v>
      </c>
      <c r="D224" t="str">
        <f>VLOOKUP($A224,'Plan de acci�n consolidado 2025'!$A$3:$V$504,D$1,0)</f>
        <v>Actividad propia</v>
      </c>
      <c r="E224" t="str">
        <f>VLOOKUP($A224,'Plan de acci�n consolidado 2025'!$A$3:$V$504,E$1,0)</f>
        <v>37.5.2</v>
      </c>
      <c r="F224" t="str">
        <f>VLOOKUP($A224,'Plan de acci�n consolidado 2025'!$A$3:$V$504,F$1,0)</f>
        <v>N/A</v>
      </c>
      <c r="G224" t="str">
        <f>VLOOKUP($A224,'Plan de acci�n consolidado 2025'!$A$3:$V$504,G$1,0)</f>
        <v>N/A</v>
      </c>
      <c r="H224" t="str">
        <f>VLOOKUP($A224,'Plan de acci�n consolidado 2025'!$A$3:$V$504,H$1,0)</f>
        <v>N/A</v>
      </c>
      <c r="I224" t="str">
        <f>VLOOKUP($A224,'Plan de acci�n consolidado 2025'!$A$3:$V$504,I$1,0)</f>
        <v>N/A</v>
      </c>
      <c r="J224" t="str">
        <f>VLOOKUP($A224,'Plan de acci�n consolidado 2025'!$A$3:$V$504,J$1,0)</f>
        <v>N/A</v>
      </c>
      <c r="K224" t="str">
        <f>VLOOKUP($A224,'Plan de acci�n consolidado 2025'!$A$3:$V$504,K$1,0)</f>
        <v>N/A</v>
      </c>
      <c r="L224" t="str">
        <f>VLOOKUP($A224,'Plan de acci�n consolidado 2025'!$A$3:$V$504,L$1,0)</f>
        <v>N/A</v>
      </c>
      <c r="M224" t="str">
        <f>VLOOKUP($A224,'Plan de acci�n consolidado 2025'!$A$3:$V$504,M$1,0)</f>
        <v>N/A</v>
      </c>
      <c r="N224" t="str">
        <f>VLOOKUP($A224,'Plan de acci�n consolidado 2025'!$A$3:$V$504,N$1,0)</f>
        <v>N/A</v>
      </c>
      <c r="O224" t="str">
        <f>VLOOKUP($A224,'Plan de acci�n consolidado 2025'!$A$3:$V$504,O$1,0)</f>
        <v>Definir, a partir del análisis de las solicitudes de las áreas, las temáticas y  estudios conyunturales que serán desarrollados a lo largo de la vigencia por el Grupo de Estudios Económicos (Informe con estudios seleccionados)</v>
      </c>
      <c r="P224">
        <f>VLOOKUP($A224,'Plan de acci�n consolidado 2025'!$A$3:$V$504,P$1,0)</f>
        <v>10</v>
      </c>
      <c r="Q224">
        <f>VLOOKUP($A224,'Plan de acci�n consolidado 2025'!$A$3:$V$504,Q$1,0)</f>
        <v>1</v>
      </c>
      <c r="R224" t="str">
        <f>VLOOKUP($A224,'Plan de acci�n consolidado 2025'!$A$3:$V$504,R$1,0)</f>
        <v>Númerica</v>
      </c>
      <c r="S224" t="str">
        <f>VLOOKUP($A224,'Plan de acci�n consolidado 2025'!$A$3:$V$504,S$1,0)</f>
        <v># de Informe elaborado / 1 Informe elaborado</v>
      </c>
      <c r="T224" s="176" t="str">
        <f>VLOOKUP($A224,'Plan de acci�n consolidado 2025'!$A$3:$V$504,T$1,0)</f>
        <v>2025-03-01</v>
      </c>
      <c r="U224" s="176" t="str">
        <f>VLOOKUP($A224,'Plan de acci�n consolidado 2025'!$A$3:$V$504,U$1,0)</f>
        <v>2025-03-15</v>
      </c>
      <c r="V224" t="str">
        <f>VLOOKUP($A224,'Plan de acci�n consolidado 2025'!$A$3:$V$504,V$1,0)</f>
        <v>37-GRUPO DE TRABAJO DE ESTUDIOS ECONÓMICOS</v>
      </c>
      <c r="W224"/>
      <c r="X224"/>
    </row>
    <row r="225" spans="1:24" hidden="1" x14ac:dyDescent="0.25">
      <c r="A225" s="30" t="s">
        <v>855</v>
      </c>
      <c r="B225" t="str">
        <f>VLOOKUP($A225,'Plan de acci�n consolidado 2025'!$A$3:$V$504,B$1,0)</f>
        <v>37-GRUPO DE TRABAJO DE ESTUDIOS ECONÓMICOS</v>
      </c>
      <c r="C225">
        <f>VLOOKUP($A225,'Plan de acci�n consolidado 2025'!$A$3:$V$504,C$1,0)</f>
        <v>0</v>
      </c>
      <c r="D225" t="str">
        <f>VLOOKUP($A225,'Plan de acci�n consolidado 2025'!$A$3:$V$504,D$1,0)</f>
        <v>Actividad propia</v>
      </c>
      <c r="E225" t="str">
        <f>VLOOKUP($A225,'Plan de acci�n consolidado 2025'!$A$3:$V$504,E$1,0)</f>
        <v>37.5.3</v>
      </c>
      <c r="F225" t="str">
        <f>VLOOKUP($A225,'Plan de acci�n consolidado 2025'!$A$3:$V$504,F$1,0)</f>
        <v>N/A</v>
      </c>
      <c r="G225" t="str">
        <f>VLOOKUP($A225,'Plan de acci�n consolidado 2025'!$A$3:$V$504,G$1,0)</f>
        <v>N/A</v>
      </c>
      <c r="H225" t="str">
        <f>VLOOKUP($A225,'Plan de acci�n consolidado 2025'!$A$3:$V$504,H$1,0)</f>
        <v>N/A</v>
      </c>
      <c r="I225" t="str">
        <f>VLOOKUP($A225,'Plan de acci�n consolidado 2025'!$A$3:$V$504,I$1,0)</f>
        <v>N/A</v>
      </c>
      <c r="J225" t="str">
        <f>VLOOKUP($A225,'Plan de acci�n consolidado 2025'!$A$3:$V$504,J$1,0)</f>
        <v>N/A</v>
      </c>
      <c r="K225" t="str">
        <f>VLOOKUP($A225,'Plan de acci�n consolidado 2025'!$A$3:$V$504,K$1,0)</f>
        <v>N/A</v>
      </c>
      <c r="L225" t="str">
        <f>VLOOKUP($A225,'Plan de acci�n consolidado 2025'!$A$3:$V$504,L$1,0)</f>
        <v>N/A</v>
      </c>
      <c r="M225" t="str">
        <f>VLOOKUP($A225,'Plan de acci�n consolidado 2025'!$A$3:$V$504,M$1,0)</f>
        <v>N/A</v>
      </c>
      <c r="N225" t="str">
        <f>VLOOKUP($A225,'Plan de acci�n consolidado 2025'!$A$3:$V$504,N$1,0)</f>
        <v>N/A</v>
      </c>
      <c r="O225" t="str">
        <f>VLOOKUP($A225,'Plan de acci�n consolidado 2025'!$A$3:$V$504,O$1,0)</f>
        <v>Definir un plan de trabajo para la elaboración y entrega de los estudios seleccionados (plan de trabajo)</v>
      </c>
      <c r="P225">
        <f>VLOOKUP($A225,'Plan de acci�n consolidado 2025'!$A$3:$V$504,P$1,0)</f>
        <v>10</v>
      </c>
      <c r="Q225">
        <f>VLOOKUP($A225,'Plan de acci�n consolidado 2025'!$A$3:$V$504,Q$1,0)</f>
        <v>1</v>
      </c>
      <c r="R225" t="str">
        <f>VLOOKUP($A225,'Plan de acci�n consolidado 2025'!$A$3:$V$504,R$1,0)</f>
        <v>Númerica</v>
      </c>
      <c r="S225" t="str">
        <f>VLOOKUP($A225,'Plan de acci�n consolidado 2025'!$A$3:$V$504,S$1,0)</f>
        <v># de Plan de trabajo definido / 1 Plan de trabajo programado</v>
      </c>
      <c r="T225" s="176" t="str">
        <f>VLOOKUP($A225,'Plan de acci�n consolidado 2025'!$A$3:$V$504,T$1,0)</f>
        <v>2025-03-17</v>
      </c>
      <c r="U225" s="176" t="str">
        <f>VLOOKUP($A225,'Plan de acci�n consolidado 2025'!$A$3:$V$504,U$1,0)</f>
        <v>2025-04-05</v>
      </c>
      <c r="V225" t="str">
        <f>VLOOKUP($A225,'Plan de acci�n consolidado 2025'!$A$3:$V$504,V$1,0)</f>
        <v>37-GRUPO DE TRABAJO DE ESTUDIOS ECONÓMICOS</v>
      </c>
      <c r="W225"/>
      <c r="X225"/>
    </row>
    <row r="226" spans="1:24" hidden="1" x14ac:dyDescent="0.25">
      <c r="A226" s="30" t="s">
        <v>857</v>
      </c>
      <c r="B226" t="str">
        <f>VLOOKUP($A226,'Plan de acci�n consolidado 2025'!$A$3:$V$504,B$1,0)</f>
        <v>37-GRUPO DE TRABAJO DE ESTUDIOS ECONÓMICOS</v>
      </c>
      <c r="C226">
        <f>VLOOKUP($A226,'Plan de acci�n consolidado 2025'!$A$3:$V$504,C$1,0)</f>
        <v>0</v>
      </c>
      <c r="D226" t="str">
        <f>VLOOKUP($A226,'Plan de acci�n consolidado 2025'!$A$3:$V$504,D$1,0)</f>
        <v>Actividad propia</v>
      </c>
      <c r="E226" t="str">
        <f>VLOOKUP($A226,'Plan de acci�n consolidado 2025'!$A$3:$V$504,E$1,0)</f>
        <v>37.5.4</v>
      </c>
      <c r="F226" t="str">
        <f>VLOOKUP($A226,'Plan de acci�n consolidado 2025'!$A$3:$V$504,F$1,0)</f>
        <v>N/A</v>
      </c>
      <c r="G226" t="str">
        <f>VLOOKUP($A226,'Plan de acci�n consolidado 2025'!$A$3:$V$504,G$1,0)</f>
        <v>N/A</v>
      </c>
      <c r="H226" t="str">
        <f>VLOOKUP($A226,'Plan de acci�n consolidado 2025'!$A$3:$V$504,H$1,0)</f>
        <v>N/A</v>
      </c>
      <c r="I226" t="str">
        <f>VLOOKUP($A226,'Plan de acci�n consolidado 2025'!$A$3:$V$504,I$1,0)</f>
        <v>N/A</v>
      </c>
      <c r="J226" t="str">
        <f>VLOOKUP($A226,'Plan de acci�n consolidado 2025'!$A$3:$V$504,J$1,0)</f>
        <v>N/A</v>
      </c>
      <c r="K226" t="str">
        <f>VLOOKUP($A226,'Plan de acci�n consolidado 2025'!$A$3:$V$504,K$1,0)</f>
        <v>N/A</v>
      </c>
      <c r="L226" t="str">
        <f>VLOOKUP($A226,'Plan de acci�n consolidado 2025'!$A$3:$V$504,L$1,0)</f>
        <v>N/A</v>
      </c>
      <c r="M226" t="str">
        <f>VLOOKUP($A226,'Plan de acci�n consolidado 2025'!$A$3:$V$504,M$1,0)</f>
        <v>N/A</v>
      </c>
      <c r="N226" t="str">
        <f>VLOOKUP($A226,'Plan de acci�n consolidado 2025'!$A$3:$V$504,N$1,0)</f>
        <v>N/A</v>
      </c>
      <c r="O226" t="str">
        <f>VLOOKUP($A226,'Plan de acci�n consolidado 2025'!$A$3:$V$504,O$1,0)</f>
        <v>Ejecutar el plan de trabajo (Informe de seguimiento y/o ejecución del programa)</v>
      </c>
      <c r="P226">
        <f>VLOOKUP($A226,'Plan de acci�n consolidado 2025'!$A$3:$V$504,P$1,0)</f>
        <v>75</v>
      </c>
      <c r="Q226">
        <f>VLOOKUP($A226,'Plan de acci�n consolidado 2025'!$A$3:$V$504,Q$1,0)</f>
        <v>100</v>
      </c>
      <c r="R226" t="str">
        <f>VLOOKUP($A226,'Plan de acci�n consolidado 2025'!$A$3:$V$504,R$1,0)</f>
        <v>Porcentual</v>
      </c>
      <c r="S226" t="str">
        <f>VLOOKUP($A226,'Plan de acci�n consolidado 2025'!$A$3:$V$504,S$1,0)</f>
        <v>% de Avance logrado plan de trabajo / 100% de Avance propuesto plan de trabajo</v>
      </c>
      <c r="T226" s="176" t="str">
        <f>VLOOKUP($A226,'Plan de acci�n consolidado 2025'!$A$3:$V$504,T$1,0)</f>
        <v>2025-04-07</v>
      </c>
      <c r="U226" s="176" t="str">
        <f>VLOOKUP($A226,'Plan de acci�n consolidado 2025'!$A$3:$V$504,U$1,0)</f>
        <v>2025-12-19</v>
      </c>
      <c r="V226" t="str">
        <f>VLOOKUP($A226,'Plan de acci�n consolidado 2025'!$A$3:$V$504,V$1,0)</f>
        <v>37-GRUPO DE TRABAJO DE ESTUDIOS ECONÓMICOS</v>
      </c>
      <c r="W226"/>
      <c r="X226"/>
    </row>
    <row r="227" spans="1:24" x14ac:dyDescent="0.25">
      <c r="A227" s="30" t="s">
        <v>1411</v>
      </c>
      <c r="B227" t="str">
        <f>VLOOKUP($A227,'Plan de acci�n consolidado 2025'!$A$3:$V$504,B$1,0)</f>
        <v>141-GRUPO DE TRABAJO DE GESTIÓN DOCUMENTAL Y ARCHIVO</v>
      </c>
      <c r="C227">
        <f>VLOOKUP($A227,'Plan de acci�n consolidado 2025'!$A$3:$V$504,C$1,0)</f>
        <v>0</v>
      </c>
      <c r="D227" t="str">
        <f>VLOOKUP($A227,'Plan de acci�n consolidado 2025'!$A$3:$V$504,D$1,0)</f>
        <v>Producto</v>
      </c>
      <c r="E227" t="str">
        <f>VLOOKUP($A227,'Plan de acci�n consolidado 2025'!$A$3:$V$504,E$1,0)</f>
        <v>141.1</v>
      </c>
      <c r="F227" t="str">
        <f>VLOOKUP($A227,'Plan de acci�n consolidado 2025'!$A$3:$V$504,F$1,0)</f>
        <v>N/A</v>
      </c>
      <c r="G227" t="str">
        <f>VLOOKUP($A227,'Plan de acci�n consolidado 2025'!$A$3:$V$504,G$1,0)</f>
        <v xml:space="preserve">Promover el enfoque preventivo, diferencial y territorial en el que hacer misional de la entidad 
</v>
      </c>
      <c r="H227" t="str">
        <f>VLOOKUP($A227,'Plan de acci�n consolidado 2025'!$A$3:$V$504,H$1,0)</f>
        <v xml:space="preserve">Cumplimiento de productos del PAI asociados a Promover el enfoque preventivo, diferencial y territorial en el que hacer misional de la entidad 
</v>
      </c>
      <c r="I227" t="str">
        <f>VLOOKUP($A227,'Plan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27" t="str">
        <f>VLOOKUP($A227,'Plan de acci�n consolidado 2025'!$A$3:$V$504,J$1,0)</f>
        <v xml:space="preserve">PND - 5-31-5-d- Convergencia regional - Gobierno digital para la gente </v>
      </c>
      <c r="K227" t="str">
        <f>VLOOKUP($A227,'Plan de acci�n consolidado 2025'!$A$3:$V$504,K$1,0)</f>
        <v>No</v>
      </c>
      <c r="L227" t="str">
        <f>VLOOKUP($A227,'Plan de acci�n consolidado 2025'!$A$3:$V$504,L$1,0)</f>
        <v>FUNCIONAMIENTO</v>
      </c>
      <c r="M227" t="str">
        <f>VLOOKUP($A227,'Plan de acci�n consolidado 2025'!$A$3:$V$504,M$1,0)</f>
        <v>Política Gestión Documental _DIMENSIÓN Información y Comunicación</v>
      </c>
      <c r="N227" t="str">
        <f>VLOOKUP($A227,'Plan de acci�n consolidado 2025'!$A$3:$V$504,N$1,0)</f>
        <v>N/A</v>
      </c>
      <c r="O227" t="str">
        <f>VLOOKUP($A227,'Plan de acci�n consolidado 2025'!$A$3:$V$504,O$1,0)</f>
        <v>Estrategia para una eficiente y efectiva gestión archivística que garantice la transición al expediente electrónico, implementada (documento con la estrategia definida, seguimiento al plan de trabajo y evidencias de su cumplimiento)</v>
      </c>
      <c r="P227">
        <f>VLOOKUP($A227,'Plan de acci�n consolidado 2025'!$A$3:$V$504,P$1,0)</f>
        <v>30</v>
      </c>
      <c r="Q227">
        <f>VLOOKUP($A227,'Plan de acci�n consolidado 2025'!$A$3:$V$504,Q$1,0)</f>
        <v>100</v>
      </c>
      <c r="R227" t="str">
        <f>VLOOKUP($A227,'Plan de acci�n consolidado 2025'!$A$3:$V$504,R$1,0)</f>
        <v>Porcentual</v>
      </c>
      <c r="S227" t="str">
        <f>VLOOKUP($A227,'Plan de acci�n consolidado 2025'!$A$3:$V$504,S$1,0)</f>
        <v>% de Avance logrado plan de trabajo / 100% de Avance propuesto plan de trabajo</v>
      </c>
      <c r="T227" s="176" t="str">
        <f>VLOOKUP($A227,'Plan de acci�n consolidado 2025'!$A$3:$V$504,T$1,0)</f>
        <v>2025-02-03</v>
      </c>
      <c r="U227" s="176" t="str">
        <f>VLOOKUP($A227,'Plan de acci�n consolidado 2025'!$A$3:$V$504,U$1,0)</f>
        <v>2025-12-19</v>
      </c>
      <c r="V227" t="str">
        <f>VLOOKUP($A227,'Plan de acci�n consolidado 2025'!$A$3:$V$504,V$1,0)</f>
        <v>141-GRUPO DE TRABAJO DE GESTIÓN DOCUMENTAL Y ARCHIVO</v>
      </c>
      <c r="W227"/>
      <c r="X227"/>
    </row>
    <row r="228" spans="1:24" hidden="1" x14ac:dyDescent="0.25">
      <c r="A228" s="30" t="s">
        <v>1413</v>
      </c>
      <c r="B228" t="str">
        <f>VLOOKUP($A228,'Plan de acci�n consolidado 2025'!$A$3:$V$504,B$1,0)</f>
        <v>141-GRUPO DE TRABAJO DE GESTIÓN DOCUMENTAL Y ARCHIVO</v>
      </c>
      <c r="C228">
        <f>VLOOKUP($A228,'Plan de acci�n consolidado 2025'!$A$3:$V$504,C$1,0)</f>
        <v>0</v>
      </c>
      <c r="D228" t="str">
        <f>VLOOKUP($A228,'Plan de acci�n consolidado 2025'!$A$3:$V$504,D$1,0)</f>
        <v>Actividad propia</v>
      </c>
      <c r="E228" t="str">
        <f>VLOOKUP($A228,'Plan de acci�n consolidado 2025'!$A$3:$V$504,E$1,0)</f>
        <v>141.1.1</v>
      </c>
      <c r="F228" t="str">
        <f>VLOOKUP($A228,'Plan de acci�n consolidado 2025'!$A$3:$V$504,F$1,0)</f>
        <v>N/A</v>
      </c>
      <c r="G228" t="str">
        <f>VLOOKUP($A228,'Plan de acci�n consolidado 2025'!$A$3:$V$504,G$1,0)</f>
        <v>N/A</v>
      </c>
      <c r="H228" t="str">
        <f>VLOOKUP($A228,'Plan de acci�n consolidado 2025'!$A$3:$V$504,H$1,0)</f>
        <v>N/A</v>
      </c>
      <c r="I228" t="str">
        <f>VLOOKUP($A228,'Plan de acci�n consolidado 2025'!$A$3:$V$504,I$1,0)</f>
        <v>N/A</v>
      </c>
      <c r="J228" t="str">
        <f>VLOOKUP($A228,'Plan de acci�n consolidado 2025'!$A$3:$V$504,J$1,0)</f>
        <v>N/A</v>
      </c>
      <c r="K228" t="str">
        <f>VLOOKUP($A228,'Plan de acci�n consolidado 2025'!$A$3:$V$504,K$1,0)</f>
        <v>N/A</v>
      </c>
      <c r="L228" t="str">
        <f>VLOOKUP($A228,'Plan de acci�n consolidado 2025'!$A$3:$V$504,L$1,0)</f>
        <v>N/A</v>
      </c>
      <c r="M228" t="str">
        <f>VLOOKUP($A228,'Plan de acci�n consolidado 2025'!$A$3:$V$504,M$1,0)</f>
        <v>N/A</v>
      </c>
      <c r="N228" t="str">
        <f>VLOOKUP($A228,'Plan de acci�n consolidado 2025'!$A$3:$V$504,N$1,0)</f>
        <v>N/A</v>
      </c>
      <c r="O228" t="str">
        <f>VLOOKUP($A228,'Plan de acci�n consolidado 2025'!$A$3:$V$504,O$1,0)</f>
        <v>Definir la estrategia que garantizará la transición al expediente electrónico. (Incluye metas, plazos, recursos necesarios y etapas de implementación) (documento con la estrategia definida / único entregable)</v>
      </c>
      <c r="P228">
        <f>VLOOKUP($A228,'Plan de acci�n consolidado 2025'!$A$3:$V$504,P$1,0)</f>
        <v>25</v>
      </c>
      <c r="Q228">
        <f>VLOOKUP($A228,'Plan de acci�n consolidado 2025'!$A$3:$V$504,Q$1,0)</f>
        <v>1</v>
      </c>
      <c r="R228" t="str">
        <f>VLOOKUP($A228,'Plan de acci�n consolidado 2025'!$A$3:$V$504,R$1,0)</f>
        <v>Númerica</v>
      </c>
      <c r="S228" t="str">
        <f>VLOOKUP($A228,'Plan de acci�n consolidado 2025'!$A$3:$V$504,S$1,0)</f>
        <v># de Documento de Estrategia definido / 1 Documento de Estrategia a elaborar</v>
      </c>
      <c r="T228" s="176" t="str">
        <f>VLOOKUP($A228,'Plan de acci�n consolidado 2025'!$A$3:$V$504,T$1,0)</f>
        <v>2025-02-03</v>
      </c>
      <c r="U228" s="176" t="str">
        <f>VLOOKUP($A228,'Plan de acci�n consolidado 2025'!$A$3:$V$504,U$1,0)</f>
        <v>2025-04-25</v>
      </c>
      <c r="V228" t="str">
        <f>VLOOKUP($A228,'Plan de acci�n consolidado 2025'!$A$3:$V$504,V$1,0)</f>
        <v>141-GRUPO DE TRABAJO DE GESTIÓN DOCUMENTAL Y ARCHIVO</v>
      </c>
      <c r="W228"/>
      <c r="X228"/>
    </row>
    <row r="229" spans="1:24" hidden="1" x14ac:dyDescent="0.25">
      <c r="A229" s="30" t="s">
        <v>1416</v>
      </c>
      <c r="B229" t="str">
        <f>VLOOKUP($A229,'Plan de acci�n consolidado 2025'!$A$3:$V$504,B$1,0)</f>
        <v>141-GRUPO DE TRABAJO DE GESTIÓN DOCUMENTAL Y ARCHIVO</v>
      </c>
      <c r="C229">
        <f>VLOOKUP($A229,'Plan de acci�n consolidado 2025'!$A$3:$V$504,C$1,0)</f>
        <v>0</v>
      </c>
      <c r="D229" t="str">
        <f>VLOOKUP($A229,'Plan de acci�n consolidado 2025'!$A$3:$V$504,D$1,0)</f>
        <v>Actividad propia</v>
      </c>
      <c r="E229" t="str">
        <f>VLOOKUP($A229,'Plan de acci�n consolidado 2025'!$A$3:$V$504,E$1,0)</f>
        <v>141.1.2</v>
      </c>
      <c r="F229" t="str">
        <f>VLOOKUP($A229,'Plan de acci�n consolidado 2025'!$A$3:$V$504,F$1,0)</f>
        <v>N/A</v>
      </c>
      <c r="G229" t="str">
        <f>VLOOKUP($A229,'Plan de acci�n consolidado 2025'!$A$3:$V$504,G$1,0)</f>
        <v>N/A</v>
      </c>
      <c r="H229" t="str">
        <f>VLOOKUP($A229,'Plan de acci�n consolidado 2025'!$A$3:$V$504,H$1,0)</f>
        <v>N/A</v>
      </c>
      <c r="I229" t="str">
        <f>VLOOKUP($A229,'Plan de acci�n consolidado 2025'!$A$3:$V$504,I$1,0)</f>
        <v>N/A</v>
      </c>
      <c r="J229" t="str">
        <f>VLOOKUP($A229,'Plan de acci�n consolidado 2025'!$A$3:$V$504,J$1,0)</f>
        <v>N/A</v>
      </c>
      <c r="K229" t="str">
        <f>VLOOKUP($A229,'Plan de acci�n consolidado 2025'!$A$3:$V$504,K$1,0)</f>
        <v>N/A</v>
      </c>
      <c r="L229" t="str">
        <f>VLOOKUP($A229,'Plan de acci�n consolidado 2025'!$A$3:$V$504,L$1,0)</f>
        <v>N/A</v>
      </c>
      <c r="M229" t="str">
        <f>VLOOKUP($A229,'Plan de acci�n consolidado 2025'!$A$3:$V$504,M$1,0)</f>
        <v>N/A</v>
      </c>
      <c r="N229" t="str">
        <f>VLOOKUP($A229,'Plan de acci�n consolidado 2025'!$A$3:$V$504,N$1,0)</f>
        <v>N/A</v>
      </c>
      <c r="O229" t="str">
        <f>VLOOKUP($A229,'Plan de acci�n consolidado 2025'!$A$3:$V$504,O$1,0)</f>
        <v>Elaborar un plan de trabajo que defina las actividades,  fechas y responsbales, que permitan la implementación de la estrategia definida (plan de trabajo / único entregable)</v>
      </c>
      <c r="P229">
        <f>VLOOKUP($A229,'Plan de acci�n consolidado 2025'!$A$3:$V$504,P$1,0)</f>
        <v>25</v>
      </c>
      <c r="Q229">
        <f>VLOOKUP($A229,'Plan de acci�n consolidado 2025'!$A$3:$V$504,Q$1,0)</f>
        <v>1</v>
      </c>
      <c r="R229" t="str">
        <f>VLOOKUP($A229,'Plan de acci�n consolidado 2025'!$A$3:$V$504,R$1,0)</f>
        <v>Númerica</v>
      </c>
      <c r="S229" t="str">
        <f>VLOOKUP($A229,'Plan de acci�n consolidado 2025'!$A$3:$V$504,S$1,0)</f>
        <v># de Plan de trabajo elaborado / 1 Plan de trabajo programado</v>
      </c>
      <c r="T229" s="176" t="str">
        <f>VLOOKUP($A229,'Plan de acci�n consolidado 2025'!$A$3:$V$504,T$1,0)</f>
        <v>2025-04-28</v>
      </c>
      <c r="U229" s="176" t="str">
        <f>VLOOKUP($A229,'Plan de acci�n consolidado 2025'!$A$3:$V$504,U$1,0)</f>
        <v>2025-05-16</v>
      </c>
      <c r="V229" t="str">
        <f>VLOOKUP($A229,'Plan de acci�n consolidado 2025'!$A$3:$V$504,V$1,0)</f>
        <v>141-GRUPO DE TRABAJO DE GESTIÓN DOCUMENTAL Y ARCHIVO</v>
      </c>
      <c r="W229"/>
      <c r="X229"/>
    </row>
    <row r="230" spans="1:24" hidden="1" x14ac:dyDescent="0.25">
      <c r="A230" s="30" t="s">
        <v>1419</v>
      </c>
      <c r="B230" t="str">
        <f>VLOOKUP($A230,'Plan de acci�n consolidado 2025'!$A$3:$V$504,B$1,0)</f>
        <v>141-GRUPO DE TRABAJO DE GESTIÓN DOCUMENTAL Y ARCHIVO</v>
      </c>
      <c r="C230">
        <f>VLOOKUP($A230,'Plan de acci�n consolidado 2025'!$A$3:$V$504,C$1,0)</f>
        <v>0</v>
      </c>
      <c r="D230" t="str">
        <f>VLOOKUP($A230,'Plan de acci�n consolidado 2025'!$A$3:$V$504,D$1,0)</f>
        <v>Actividad propia</v>
      </c>
      <c r="E230" t="str">
        <f>VLOOKUP($A230,'Plan de acci�n consolidado 2025'!$A$3:$V$504,E$1,0)</f>
        <v>141.1.3</v>
      </c>
      <c r="F230" t="str">
        <f>VLOOKUP($A230,'Plan de acci�n consolidado 2025'!$A$3:$V$504,F$1,0)</f>
        <v>N/A</v>
      </c>
      <c r="G230" t="str">
        <f>VLOOKUP($A230,'Plan de acci�n consolidado 2025'!$A$3:$V$504,G$1,0)</f>
        <v>N/A</v>
      </c>
      <c r="H230" t="str">
        <f>VLOOKUP($A230,'Plan de acci�n consolidado 2025'!$A$3:$V$504,H$1,0)</f>
        <v>N/A</v>
      </c>
      <c r="I230" t="str">
        <f>VLOOKUP($A230,'Plan de acci�n consolidado 2025'!$A$3:$V$504,I$1,0)</f>
        <v>N/A</v>
      </c>
      <c r="J230" t="str">
        <f>VLOOKUP($A230,'Plan de acci�n consolidado 2025'!$A$3:$V$504,J$1,0)</f>
        <v>N/A</v>
      </c>
      <c r="K230" t="str">
        <f>VLOOKUP($A230,'Plan de acci�n consolidado 2025'!$A$3:$V$504,K$1,0)</f>
        <v>N/A</v>
      </c>
      <c r="L230" t="str">
        <f>VLOOKUP($A230,'Plan de acci�n consolidado 2025'!$A$3:$V$504,L$1,0)</f>
        <v>N/A</v>
      </c>
      <c r="M230" t="str">
        <f>VLOOKUP($A230,'Plan de acci�n consolidado 2025'!$A$3:$V$504,M$1,0)</f>
        <v>N/A</v>
      </c>
      <c r="N230" t="str">
        <f>VLOOKUP($A230,'Plan de acci�n consolidado 2025'!$A$3:$V$504,N$1,0)</f>
        <v>N/A</v>
      </c>
      <c r="O230" t="str">
        <f>VLOOKUP($A230,'Plan de acci�n consolidado 2025'!$A$3:$V$504,O$1,0)</f>
        <v>Ejecutar las actividades del plan de trabajo planificadas para la vigencia 2025 (Seguimiento al plan de trabajo y evidencias de su cumplimiento)</v>
      </c>
      <c r="P230">
        <f>VLOOKUP($A230,'Plan de acci�n consolidado 2025'!$A$3:$V$504,P$1,0)</f>
        <v>50</v>
      </c>
      <c r="Q230">
        <f>VLOOKUP($A230,'Plan de acci�n consolidado 2025'!$A$3:$V$504,Q$1,0)</f>
        <v>100</v>
      </c>
      <c r="R230" t="str">
        <f>VLOOKUP($A230,'Plan de acci�n consolidado 2025'!$A$3:$V$504,R$1,0)</f>
        <v>Porcentual</v>
      </c>
      <c r="S230" t="str">
        <f>VLOOKUP($A230,'Plan de acci�n consolidado 2025'!$A$3:$V$504,S$1,0)</f>
        <v>% de Avance logrado plan de trabajo / 100% de Avance propuesto plan de trabajo</v>
      </c>
      <c r="T230" s="176" t="str">
        <f>VLOOKUP($A230,'Plan de acci�n consolidado 2025'!$A$3:$V$504,T$1,0)</f>
        <v>2025-05-19</v>
      </c>
      <c r="U230" s="176" t="str">
        <f>VLOOKUP($A230,'Plan de acci�n consolidado 2025'!$A$3:$V$504,U$1,0)</f>
        <v>2025-12-19</v>
      </c>
      <c r="V230" t="str">
        <f>VLOOKUP($A230,'Plan de acci�n consolidado 2025'!$A$3:$V$504,V$1,0)</f>
        <v>141-GRUPO DE TRABAJO DE GESTIÓN DOCUMENTAL Y ARCHIVO</v>
      </c>
      <c r="W230"/>
      <c r="X230"/>
    </row>
    <row r="231" spans="1:24" x14ac:dyDescent="0.25">
      <c r="A231" s="30" t="s">
        <v>1421</v>
      </c>
      <c r="B231" t="str">
        <f>VLOOKUP($A231,'Plan de acci�n consolidado 2025'!$A$3:$V$504,B$1,0)</f>
        <v>141-GRUPO DE TRABAJO DE GESTIÓN DOCUMENTAL Y ARCHIVO</v>
      </c>
      <c r="C231">
        <f>VLOOKUP($A231,'Plan de acci�n consolidado 2025'!$A$3:$V$504,C$1,0)</f>
        <v>0</v>
      </c>
      <c r="D231" t="str">
        <f>VLOOKUP($A231,'Plan de acci�n consolidado 2025'!$A$3:$V$504,D$1,0)</f>
        <v>Producto</v>
      </c>
      <c r="E231" t="str">
        <f>VLOOKUP($A231,'Plan de acci�n consolidado 2025'!$A$3:$V$504,E$1,0)</f>
        <v>141.2</v>
      </c>
      <c r="F231" t="str">
        <f>VLOOKUP($A231,'Plan de acci�n consolidado 2025'!$A$3:$V$504,F$1,0)</f>
        <v>N/A</v>
      </c>
      <c r="G231" t="str">
        <f>VLOOKUP($A231,'Plan de acci�n consolidado 2025'!$A$3:$V$504,G$1,0)</f>
        <v xml:space="preserve">Promover el enfoque preventivo, diferencial y territorial en el que hacer misional de la entidad 
</v>
      </c>
      <c r="H231" t="str">
        <f>VLOOKUP($A231,'Plan de acci�n consolidado 2025'!$A$3:$V$504,H$1,0)</f>
        <v xml:space="preserve">Cumplimiento de productos del PAI asociados a Promover el enfoque preventivo, diferencial y territorial en el que hacer misional de la entidad 
</v>
      </c>
      <c r="I231" t="str">
        <f>VLOOKUP($A231,'Plan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31" t="str">
        <f>VLOOKUP($A231,'Plan de acci�n consolidado 2025'!$A$3:$V$504,J$1,0)</f>
        <v xml:space="preserve">PND - 5-31-5-b- Convergencia regional - Entidades públicas territoriales y nacionales fortalecidas </v>
      </c>
      <c r="K231" t="str">
        <f>VLOOKUP($A231,'Plan de acci�n consolidado 2025'!$A$3:$V$504,K$1,0)</f>
        <v>No</v>
      </c>
      <c r="L231" t="str">
        <f>VLOOKUP($A231,'Plan de acci�n consolidado 2025'!$A$3:$V$504,L$1,0)</f>
        <v>FUNCIONAMIENTO</v>
      </c>
      <c r="M231" t="str">
        <f>VLOOKUP($A231,'Plan de acci�n consolidado 2025'!$A$3:$V$504,M$1,0)</f>
        <v>Política Gestión Documental _DIMENSIÓN Información y Comunicación</v>
      </c>
      <c r="N231" t="str">
        <f>VLOOKUP($A231,'Plan de acci�n consolidado 2025'!$A$3:$V$504,N$1,0)</f>
        <v>DECRETO 612;
PEI_26;
PES_20230204</v>
      </c>
      <c r="O231" t="str">
        <f>VLOOKUP($A231,'Plan de acci�n consolidado 2025'!$A$3:$V$504,O$1,0)</f>
        <v>Plan Institucional de Archivos publicado y ejecutado (Plan ejecutado con seguimiento / Link de publicación)</v>
      </c>
      <c r="P231">
        <f>VLOOKUP($A231,'Plan de acci�n consolidado 2025'!$A$3:$V$504,P$1,0)</f>
        <v>30</v>
      </c>
      <c r="Q231">
        <f>VLOOKUP($A231,'Plan de acci�n consolidado 2025'!$A$3:$V$504,Q$1,0)</f>
        <v>100</v>
      </c>
      <c r="R231" t="str">
        <f>VLOOKUP($A231,'Plan de acci�n consolidado 2025'!$A$3:$V$504,R$1,0)</f>
        <v>Porcentual</v>
      </c>
      <c r="S231" t="str">
        <f>VLOOKUP($A231,'Plan de acci�n consolidado 2025'!$A$3:$V$504,S$1,0)</f>
        <v>% de Plan Institucional de Archivos publicado y ejecutado / 100% de Plan Institucional de Archivos a publicar y ejecutar</v>
      </c>
      <c r="T231" s="176" t="str">
        <f>VLOOKUP($A231,'Plan de acci�n consolidado 2025'!$A$3:$V$504,T$1,0)</f>
        <v>2025-01-14</v>
      </c>
      <c r="U231" s="176" t="str">
        <f>VLOOKUP($A231,'Plan de acci�n consolidado 2025'!$A$3:$V$504,U$1,0)</f>
        <v>2025-12-19</v>
      </c>
      <c r="V231" t="str">
        <f>VLOOKUP($A231,'Plan de acci�n consolidado 2025'!$A$3:$V$504,V$1,0)</f>
        <v>141-GRUPO DE TRABAJO DE GESTIÓN DOCUMENTAL Y ARCHIVO</v>
      </c>
      <c r="W231"/>
      <c r="X231"/>
    </row>
    <row r="232" spans="1:24" hidden="1" x14ac:dyDescent="0.25">
      <c r="A232" s="30" t="s">
        <v>1423</v>
      </c>
      <c r="B232" t="str">
        <f>VLOOKUP($A232,'Plan de acci�n consolidado 2025'!$A$3:$V$504,B$1,0)</f>
        <v>141-GRUPO DE TRABAJO DE GESTIÓN DOCUMENTAL Y ARCHIVO</v>
      </c>
      <c r="C232">
        <f>VLOOKUP($A232,'Plan de acci�n consolidado 2025'!$A$3:$V$504,C$1,0)</f>
        <v>0</v>
      </c>
      <c r="D232" t="str">
        <f>VLOOKUP($A232,'Plan de acci�n consolidado 2025'!$A$3:$V$504,D$1,0)</f>
        <v>Actividad propia</v>
      </c>
      <c r="E232" t="str">
        <f>VLOOKUP($A232,'Plan de acci�n consolidado 2025'!$A$3:$V$504,E$1,0)</f>
        <v>141.2.1</v>
      </c>
      <c r="F232" t="str">
        <f>VLOOKUP($A232,'Plan de acci�n consolidado 2025'!$A$3:$V$504,F$1,0)</f>
        <v>N/A</v>
      </c>
      <c r="G232" t="str">
        <f>VLOOKUP($A232,'Plan de acci�n consolidado 2025'!$A$3:$V$504,G$1,0)</f>
        <v>N/A</v>
      </c>
      <c r="H232" t="str">
        <f>VLOOKUP($A232,'Plan de acci�n consolidado 2025'!$A$3:$V$504,H$1,0)</f>
        <v>N/A</v>
      </c>
      <c r="I232" t="str">
        <f>VLOOKUP($A232,'Plan de acci�n consolidado 2025'!$A$3:$V$504,I$1,0)</f>
        <v>N/A</v>
      </c>
      <c r="J232" t="str">
        <f>VLOOKUP($A232,'Plan de acci�n consolidado 2025'!$A$3:$V$504,J$1,0)</f>
        <v>N/A</v>
      </c>
      <c r="K232" t="str">
        <f>VLOOKUP($A232,'Plan de acci�n consolidado 2025'!$A$3:$V$504,K$1,0)</f>
        <v>N/A</v>
      </c>
      <c r="L232" t="str">
        <f>VLOOKUP($A232,'Plan de acci�n consolidado 2025'!$A$3:$V$504,L$1,0)</f>
        <v>N/A</v>
      </c>
      <c r="M232" t="str">
        <f>VLOOKUP($A232,'Plan de acci�n consolidado 2025'!$A$3:$V$504,M$1,0)</f>
        <v>N/A</v>
      </c>
      <c r="N232" t="str">
        <f>VLOOKUP($A232,'Plan de acci�n consolidado 2025'!$A$3:$V$504,N$1,0)</f>
        <v>N/A</v>
      </c>
      <c r="O232" t="str">
        <f>VLOOKUP($A232,'Plan de acci�n consolidado 2025'!$A$3:$V$504,O$1,0)</f>
        <v>Actualizar y publicar el Plan Institucional de Archivo 2025 (Documento del Plan Institucional de Archivos, actualizado).)</v>
      </c>
      <c r="P232">
        <f>VLOOKUP($A232,'Plan de acci�n consolidado 2025'!$A$3:$V$504,P$1,0)</f>
        <v>30</v>
      </c>
      <c r="Q232">
        <f>VLOOKUP($A232,'Plan de acci�n consolidado 2025'!$A$3:$V$504,Q$1,0)</f>
        <v>1</v>
      </c>
      <c r="R232" t="str">
        <f>VLOOKUP($A232,'Plan de acci�n consolidado 2025'!$A$3:$V$504,R$1,0)</f>
        <v>Númerica</v>
      </c>
      <c r="S232" t="str">
        <f>VLOOKUP($A232,'Plan de acci�n consolidado 2025'!$A$3:$V$504,S$1,0)</f>
        <v># de Documento del Plan Institucional de Archivos actualizados / 1 Documento del Plan Institucional de Archivos a actualizar</v>
      </c>
      <c r="T232" s="176" t="str">
        <f>VLOOKUP($A232,'Plan de acci�n consolidado 2025'!$A$3:$V$504,T$1,0)</f>
        <v>2025-01-14</v>
      </c>
      <c r="U232" s="176" t="str">
        <f>VLOOKUP($A232,'Plan de acci�n consolidado 2025'!$A$3:$V$504,U$1,0)</f>
        <v>2025-01-31</v>
      </c>
      <c r="V232" t="str">
        <f>VLOOKUP($A232,'Plan de acci�n consolidado 2025'!$A$3:$V$504,V$1,0)</f>
        <v>141-GRUPO DE TRABAJO DE GESTIÓN DOCUMENTAL Y ARCHIVO</v>
      </c>
      <c r="W232"/>
      <c r="X232"/>
    </row>
    <row r="233" spans="1:24" hidden="1" x14ac:dyDescent="0.25">
      <c r="A233" s="30" t="s">
        <v>1425</v>
      </c>
      <c r="B233" t="str">
        <f>VLOOKUP($A233,'Plan de acci�n consolidado 2025'!$A$3:$V$504,B$1,0)</f>
        <v>141-GRUPO DE TRABAJO DE GESTIÓN DOCUMENTAL Y ARCHIVO</v>
      </c>
      <c r="C233">
        <f>VLOOKUP($A233,'Plan de acci�n consolidado 2025'!$A$3:$V$504,C$1,0)</f>
        <v>0</v>
      </c>
      <c r="D233" t="str">
        <f>VLOOKUP($A233,'Plan de acci�n consolidado 2025'!$A$3:$V$504,D$1,0)</f>
        <v>Actividad propia</v>
      </c>
      <c r="E233" t="str">
        <f>VLOOKUP($A233,'Plan de acci�n consolidado 2025'!$A$3:$V$504,E$1,0)</f>
        <v>141.2.2</v>
      </c>
      <c r="F233" t="str">
        <f>VLOOKUP($A233,'Plan de acci�n consolidado 2025'!$A$3:$V$504,F$1,0)</f>
        <v>N/A</v>
      </c>
      <c r="G233" t="str">
        <f>VLOOKUP($A233,'Plan de acci�n consolidado 2025'!$A$3:$V$504,G$1,0)</f>
        <v>N/A</v>
      </c>
      <c r="H233" t="str">
        <f>VLOOKUP($A233,'Plan de acci�n consolidado 2025'!$A$3:$V$504,H$1,0)</f>
        <v>N/A</v>
      </c>
      <c r="I233" t="str">
        <f>VLOOKUP($A233,'Plan de acci�n consolidado 2025'!$A$3:$V$504,I$1,0)</f>
        <v>N/A</v>
      </c>
      <c r="J233" t="str">
        <f>VLOOKUP($A233,'Plan de acci�n consolidado 2025'!$A$3:$V$504,J$1,0)</f>
        <v>N/A</v>
      </c>
      <c r="K233" t="str">
        <f>VLOOKUP($A233,'Plan de acci�n consolidado 2025'!$A$3:$V$504,K$1,0)</f>
        <v>N/A</v>
      </c>
      <c r="L233" t="str">
        <f>VLOOKUP($A233,'Plan de acci�n consolidado 2025'!$A$3:$V$504,L$1,0)</f>
        <v>N/A</v>
      </c>
      <c r="M233" t="str">
        <f>VLOOKUP($A233,'Plan de acci�n consolidado 2025'!$A$3:$V$504,M$1,0)</f>
        <v>N/A</v>
      </c>
      <c r="N233" t="str">
        <f>VLOOKUP($A233,'Plan de acci�n consolidado 2025'!$A$3:$V$504,N$1,0)</f>
        <v>N/A</v>
      </c>
      <c r="O233" t="str">
        <f>VLOOKUP($A233,'Plan de acci�n consolidado 2025'!$A$3:$V$504,O$1,0)</f>
        <v>Formular el plan institucional de Archivo (Documento de Plan de Trabajo para el seguimiento de la ejecución)</v>
      </c>
      <c r="P233">
        <f>VLOOKUP($A233,'Plan de acci�n consolidado 2025'!$A$3:$V$504,P$1,0)</f>
        <v>30</v>
      </c>
      <c r="Q233">
        <f>VLOOKUP($A233,'Plan de acci�n consolidado 2025'!$A$3:$V$504,Q$1,0)</f>
        <v>1</v>
      </c>
      <c r="R233" t="str">
        <f>VLOOKUP($A233,'Plan de acci�n consolidado 2025'!$A$3:$V$504,R$1,0)</f>
        <v>Númerica</v>
      </c>
      <c r="S233" t="str">
        <f>VLOOKUP($A233,'Plan de acci�n consolidado 2025'!$A$3:$V$504,S$1,0)</f>
        <v># de Plan Institucional de Archivos formulado / 1 Plan Institucional de Archivos a formular</v>
      </c>
      <c r="T233" s="176" t="str">
        <f>VLOOKUP($A233,'Plan de acci�n consolidado 2025'!$A$3:$V$504,T$1,0)</f>
        <v>2025-01-14</v>
      </c>
      <c r="U233" s="176" t="str">
        <f>VLOOKUP($A233,'Plan de acci�n consolidado 2025'!$A$3:$V$504,U$1,0)</f>
        <v>2025-01-31</v>
      </c>
      <c r="V233" t="str">
        <f>VLOOKUP($A233,'Plan de acci�n consolidado 2025'!$A$3:$V$504,V$1,0)</f>
        <v>141-GRUPO DE TRABAJO DE GESTIÓN DOCUMENTAL Y ARCHIVO</v>
      </c>
      <c r="W233"/>
      <c r="X233"/>
    </row>
    <row r="234" spans="1:24" hidden="1" x14ac:dyDescent="0.25">
      <c r="A234" s="30" t="s">
        <v>1427</v>
      </c>
      <c r="B234" t="str">
        <f>VLOOKUP($A234,'Plan de acci�n consolidado 2025'!$A$3:$V$504,B$1,0)</f>
        <v>141-GRUPO DE TRABAJO DE GESTIÓN DOCUMENTAL Y ARCHIVO</v>
      </c>
      <c r="C234">
        <f>VLOOKUP($A234,'Plan de acci�n consolidado 2025'!$A$3:$V$504,C$1,0)</f>
        <v>0</v>
      </c>
      <c r="D234" t="str">
        <f>VLOOKUP($A234,'Plan de acci�n consolidado 2025'!$A$3:$V$504,D$1,0)</f>
        <v>Actividad propia</v>
      </c>
      <c r="E234" t="str">
        <f>VLOOKUP($A234,'Plan de acci�n consolidado 2025'!$A$3:$V$504,E$1,0)</f>
        <v>141.2.3</v>
      </c>
      <c r="F234" t="str">
        <f>VLOOKUP($A234,'Plan de acci�n consolidado 2025'!$A$3:$V$504,F$1,0)</f>
        <v>N/A</v>
      </c>
      <c r="G234" t="str">
        <f>VLOOKUP($A234,'Plan de acci�n consolidado 2025'!$A$3:$V$504,G$1,0)</f>
        <v>N/A</v>
      </c>
      <c r="H234" t="str">
        <f>VLOOKUP($A234,'Plan de acci�n consolidado 2025'!$A$3:$V$504,H$1,0)</f>
        <v>N/A</v>
      </c>
      <c r="I234" t="str">
        <f>VLOOKUP($A234,'Plan de acci�n consolidado 2025'!$A$3:$V$504,I$1,0)</f>
        <v>N/A</v>
      </c>
      <c r="J234" t="str">
        <f>VLOOKUP($A234,'Plan de acci�n consolidado 2025'!$A$3:$V$504,J$1,0)</f>
        <v>N/A</v>
      </c>
      <c r="K234" t="str">
        <f>VLOOKUP($A234,'Plan de acci�n consolidado 2025'!$A$3:$V$504,K$1,0)</f>
        <v>N/A</v>
      </c>
      <c r="L234" t="str">
        <f>VLOOKUP($A234,'Plan de acci�n consolidado 2025'!$A$3:$V$504,L$1,0)</f>
        <v>N/A</v>
      </c>
      <c r="M234" t="str">
        <f>VLOOKUP($A234,'Plan de acci�n consolidado 2025'!$A$3:$V$504,M$1,0)</f>
        <v>N/A</v>
      </c>
      <c r="N234" t="str">
        <f>VLOOKUP($A234,'Plan de acci�n consolidado 2025'!$A$3:$V$504,N$1,0)</f>
        <v>N/A</v>
      </c>
      <c r="O234" t="str">
        <f>VLOOKUP($A234,'Plan de acci�n consolidado 2025'!$A$3:$V$504,O$1,0)</f>
        <v>Ejecutar el Plan de Trabajo del Plan Institucional de Archivos 2025 (informes de avance de ejecución del plan de trabajo)</v>
      </c>
      <c r="P234">
        <f>VLOOKUP($A234,'Plan de acci�n consolidado 2025'!$A$3:$V$504,P$1,0)</f>
        <v>40</v>
      </c>
      <c r="Q234">
        <f>VLOOKUP($A234,'Plan de acci�n consolidado 2025'!$A$3:$V$504,Q$1,0)</f>
        <v>100</v>
      </c>
      <c r="R234" t="str">
        <f>VLOOKUP($A234,'Plan de acci�n consolidado 2025'!$A$3:$V$504,R$1,0)</f>
        <v>Porcentual</v>
      </c>
      <c r="S234" t="str">
        <f>VLOOKUP($A234,'Plan de acci�n consolidado 2025'!$A$3:$V$504,S$1,0)</f>
        <v>% de Plan Institucional de Archivos ejecutado / 100% de Plan Institucional de Archivos a ejecutar</v>
      </c>
      <c r="T234" s="176" t="str">
        <f>VLOOKUP($A234,'Plan de acci�n consolidado 2025'!$A$3:$V$504,T$1,0)</f>
        <v>2025-02-03</v>
      </c>
      <c r="U234" s="176" t="str">
        <f>VLOOKUP($A234,'Plan de acci�n consolidado 2025'!$A$3:$V$504,U$1,0)</f>
        <v>2025-12-19</v>
      </c>
      <c r="V234" t="str">
        <f>VLOOKUP($A234,'Plan de acci�n consolidado 2025'!$A$3:$V$504,V$1,0)</f>
        <v>141-GRUPO DE TRABAJO DE GESTIÓN DOCUMENTAL Y ARCHIVO</v>
      </c>
      <c r="W234"/>
      <c r="X234"/>
    </row>
    <row r="235" spans="1:24" hidden="1" x14ac:dyDescent="0.25">
      <c r="A235" s="30" t="s">
        <v>1429</v>
      </c>
      <c r="B235" t="str">
        <f>VLOOKUP($A235,'Plan de acci�n consolidado 2025'!$A$3:$V$504,B$1,0)</f>
        <v>141-GRUPO DE TRABAJO DE GESTIÓN DOCUMENTAL Y ARCHIVO</v>
      </c>
      <c r="C235">
        <f>VLOOKUP($A235,'Plan de acci�n consolidado 2025'!$A$3:$V$504,C$1,0)</f>
        <v>0</v>
      </c>
      <c r="D235" t="str">
        <f>VLOOKUP($A235,'Plan de acci�n consolidado 2025'!$A$3:$V$504,D$1,0)</f>
        <v>Producto</v>
      </c>
      <c r="E235" t="str">
        <f>VLOOKUP($A235,'Plan de acci�n consolidado 2025'!$A$3:$V$504,E$1,0)</f>
        <v>141.3</v>
      </c>
      <c r="F235" t="str">
        <f>VLOOKUP($A235,'Plan de acci�n consolidado 2025'!$A$3:$V$504,F$1,0)</f>
        <v>Operativo</v>
      </c>
      <c r="G235" t="str">
        <f>VLOOKUP($A235,'Plan de acci�n consolidado 2025'!$A$3:$V$504,G$1,0)</f>
        <v>Mejorar la oportunidad en la atención de trámites y servicios.</v>
      </c>
      <c r="H235" t="str">
        <f>VLOOKUP($A235,'Plan de acci�n consolidado 2025'!$A$3:$V$504,H$1,0)</f>
        <v>Avance promedio de cumplimiento de productos asociados a mejorar la oportunidad en la atención de trámites y servicios.</v>
      </c>
      <c r="I235" t="str">
        <f>VLOOKUP($A235,'Plan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35" t="str">
        <f>VLOOKUP($A235,'Plan de acci�n consolidado 2025'!$A$3:$V$504,J$1,0)</f>
        <v xml:space="preserve">PND - 5-31-5-b- Convergencia regional - Entidades públicas territoriales y nacionales fortalecidas </v>
      </c>
      <c r="K235" t="str">
        <f>VLOOKUP($A235,'Plan de acci�n consolidado 2025'!$A$3:$V$504,K$1,0)</f>
        <v>No</v>
      </c>
      <c r="L235" t="str">
        <f>VLOOKUP($A235,'Plan de acci�n consolidado 2025'!$A$3:$V$504,L$1,0)</f>
        <v>C-3599-0200-0005-53105b</v>
      </c>
      <c r="M235" t="str">
        <f>VLOOKUP($A235,'Plan de acci�n consolidado 2025'!$A$3:$V$504,M$1,0)</f>
        <v>N/A</v>
      </c>
      <c r="N235" t="str">
        <f>VLOOKUP($A235,'Plan de acci�n consolidado 2025'!$A$3:$V$504,N$1,0)</f>
        <v>N/A</v>
      </c>
      <c r="O235" t="str">
        <f>VLOOKUP($A235,'Plan de acci�n consolidado 2025'!$A$3:$V$504,O$1,0)</f>
        <v>Servicios complementarios de gestión documental con radicados de entrada, traslados y salidas, realizados.(Informe anual de servicios complementarios de gestión documental)</v>
      </c>
      <c r="P235">
        <f>VLOOKUP($A235,'Plan de acci�n consolidado 2025'!$A$3:$V$504,P$1,0)</f>
        <v>40</v>
      </c>
      <c r="Q235">
        <f>VLOOKUP($A235,'Plan de acci�n consolidado 2025'!$A$3:$V$504,Q$1,0)</f>
        <v>3357800</v>
      </c>
      <c r="R235" t="str">
        <f>VLOOKUP($A235,'Plan de acci�n consolidado 2025'!$A$3:$V$504,R$1,0)</f>
        <v>Númerica</v>
      </c>
      <c r="S235" t="str">
        <f>VLOOKUP($A235,'Plan de acci�n consolidado 2025'!$A$3:$V$504,S$1,0)</f>
        <v># de Servicios complementarios de gestión documental realizados / 3357800 Servicios complementarios de gestión documental a realizar</v>
      </c>
      <c r="T235" s="176" t="str">
        <f>VLOOKUP($A235,'Plan de acci�n consolidado 2025'!$A$3:$V$504,T$1,0)</f>
        <v>2025-01-02</v>
      </c>
      <c r="U235" s="176" t="str">
        <f>VLOOKUP($A235,'Plan de acci�n consolidado 2025'!$A$3:$V$504,U$1,0)</f>
        <v>2025-12-31</v>
      </c>
      <c r="V235" t="str">
        <f>VLOOKUP($A235,'Plan de acci�n consolidado 2025'!$A$3:$V$504,V$1,0)</f>
        <v>141-GRUPO DE TRABAJO DE GESTIÓN DOCUMENTAL Y ARCHIVO</v>
      </c>
      <c r="W235"/>
      <c r="X235"/>
    </row>
    <row r="236" spans="1:24" hidden="1" x14ac:dyDescent="0.25">
      <c r="A236" s="30" t="s">
        <v>1431</v>
      </c>
      <c r="B236" t="str">
        <f>VLOOKUP($A236,'Plan de acci�n consolidado 2025'!$A$3:$V$504,B$1,0)</f>
        <v>141-GRUPO DE TRABAJO DE GESTIÓN DOCUMENTAL Y ARCHIVO</v>
      </c>
      <c r="C236">
        <f>VLOOKUP($A236,'Plan de acci�n consolidado 2025'!$A$3:$V$504,C$1,0)</f>
        <v>0</v>
      </c>
      <c r="D236" t="str">
        <f>VLOOKUP($A236,'Plan de acci�n consolidado 2025'!$A$3:$V$504,D$1,0)</f>
        <v>Actividad propia</v>
      </c>
      <c r="E236" t="str">
        <f>VLOOKUP($A236,'Plan de acci�n consolidado 2025'!$A$3:$V$504,E$1,0)</f>
        <v>141.3.1</v>
      </c>
      <c r="F236" t="str">
        <f>VLOOKUP($A236,'Plan de acci�n consolidado 2025'!$A$3:$V$504,F$1,0)</f>
        <v>N/A</v>
      </c>
      <c r="G236" t="str">
        <f>VLOOKUP($A236,'Plan de acci�n consolidado 2025'!$A$3:$V$504,G$1,0)</f>
        <v>N/A</v>
      </c>
      <c r="H236" t="str">
        <f>VLOOKUP($A236,'Plan de acci�n consolidado 2025'!$A$3:$V$504,H$1,0)</f>
        <v>N/A</v>
      </c>
      <c r="I236" t="str">
        <f>VLOOKUP($A236,'Plan de acci�n consolidado 2025'!$A$3:$V$504,I$1,0)</f>
        <v>N/A</v>
      </c>
      <c r="J236" t="str">
        <f>VLOOKUP($A236,'Plan de acci�n consolidado 2025'!$A$3:$V$504,J$1,0)</f>
        <v>N/A</v>
      </c>
      <c r="K236" t="str">
        <f>VLOOKUP($A236,'Plan de acci�n consolidado 2025'!$A$3:$V$504,K$1,0)</f>
        <v>N/A</v>
      </c>
      <c r="L236" t="str">
        <f>VLOOKUP($A236,'Plan de acci�n consolidado 2025'!$A$3:$V$504,L$1,0)</f>
        <v>N/A</v>
      </c>
      <c r="M236" t="str">
        <f>VLOOKUP($A236,'Plan de acci�n consolidado 2025'!$A$3:$V$504,M$1,0)</f>
        <v>N/A</v>
      </c>
      <c r="N236" t="str">
        <f>VLOOKUP($A236,'Plan de acci�n consolidado 2025'!$A$3:$V$504,N$1,0)</f>
        <v>N/A</v>
      </c>
      <c r="O236" t="str">
        <f>VLOOKUP($A236,'Plan de acci�n consolidado 2025'!$A$3:$V$504,O$1,0)</f>
        <v>Realizar los servicios complementarios de gestión a los documentos internos y externos radicados en la entidad (Informes de servicios complementarios de gestión documental)</v>
      </c>
      <c r="P236">
        <f>VLOOKUP($A236,'Plan de acci�n consolidado 2025'!$A$3:$V$504,P$1,0)</f>
        <v>100</v>
      </c>
      <c r="Q236">
        <f>VLOOKUP($A236,'Plan de acci�n consolidado 2025'!$A$3:$V$504,Q$1,0)</f>
        <v>3357800</v>
      </c>
      <c r="R236" t="str">
        <f>VLOOKUP($A236,'Plan de acci�n consolidado 2025'!$A$3:$V$504,R$1,0)</f>
        <v>Númerica</v>
      </c>
      <c r="S236" t="str">
        <f>VLOOKUP($A236,'Plan de acci�n consolidado 2025'!$A$3:$V$504,S$1,0)</f>
        <v># de Servicios complementarios de gestión documental realizados / 3357800 Servicios complementarios de gestión documental a realizar</v>
      </c>
      <c r="T236" s="176" t="str">
        <f>VLOOKUP($A236,'Plan de acci�n consolidado 2025'!$A$3:$V$504,T$1,0)</f>
        <v>2025-01-02</v>
      </c>
      <c r="U236" s="176" t="str">
        <f>VLOOKUP($A236,'Plan de acci�n consolidado 2025'!$A$3:$V$504,U$1,0)</f>
        <v>2025-12-31</v>
      </c>
      <c r="V236" t="str">
        <f>VLOOKUP($A236,'Plan de acci�n consolidado 2025'!$A$3:$V$504,V$1,0)</f>
        <v>141-GRUPO DE TRABAJO DE GESTIÓN DOCUMENTAL Y ARCHIVO</v>
      </c>
      <c r="W236"/>
      <c r="X236"/>
    </row>
    <row r="237" spans="1:24" hidden="1" x14ac:dyDescent="0.25">
      <c r="A237" s="30" t="s">
        <v>703</v>
      </c>
      <c r="B237" t="str">
        <f>VLOOKUP($A237,'Plan de acci�n consolidado 2025'!$A$3:$V$504,B$1,0)</f>
        <v>105-GRUPO DE TRABAJO DE CONTRATACIÓN</v>
      </c>
      <c r="C237">
        <f>VLOOKUP($A237,'Plan de acci�n consolidado 2025'!$A$3:$V$504,C$1,0)</f>
        <v>1</v>
      </c>
      <c r="D237" t="str">
        <f>VLOOKUP($A237,'Plan de acci�n consolidado 2025'!$A$3:$V$504,D$1,0)</f>
        <v>Producto</v>
      </c>
      <c r="E237" t="str">
        <f>VLOOKUP($A237,'Plan de acci�n consolidado 2025'!$A$3:$V$504,E$1,0)</f>
        <v>105.1</v>
      </c>
      <c r="F237" t="str">
        <f>VLOOKUP($A237,'Plan de acci�n consolidado 2025'!$A$3:$V$504,F$1,0)</f>
        <v>Operativo SI</v>
      </c>
      <c r="G237" t="str">
        <f>VLOOKUP($A237,'Plan de acci�n consolidado 2025'!$A$3:$V$504,G$1,0)</f>
        <v>Fortalecer el Sistema Integral de Gestión Institucional en el marco del Modelo Integrado de Planeación y gestión para mejorar la prestación del servicio.</v>
      </c>
      <c r="H237" t="str">
        <f>VLOOKUP($A237,'Plan de acci�n consolidado 2025'!$A$3:$V$504,H$1,0)</f>
        <v xml:space="preserve">Cumplimiento de productos del PAI asociados a Fortacer el Sistema Integral de Gestión Institucional para mejorar la prestación del servicio. 
</v>
      </c>
      <c r="I237" t="str">
        <f>VLOOKUP($A237,'Plan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37" t="str">
        <f>VLOOKUP($A237,'Plan de acci�n consolidado 2025'!$A$3:$V$504,J$1,0)</f>
        <v xml:space="preserve">PND - 5-31-5-b- Convergencia regional - Entidades públicas territoriales y nacionales fortalecidas </v>
      </c>
      <c r="K237" t="str">
        <f>VLOOKUP($A237,'Plan de acci�n consolidado 2025'!$A$3:$V$504,K$1,0)</f>
        <v>Si</v>
      </c>
      <c r="L237" t="str">
        <f>VLOOKUP($A237,'Plan de acci�n consolidado 2025'!$A$3:$V$504,L$1,0)</f>
        <v>N/A</v>
      </c>
      <c r="M237" t="str">
        <f>VLOOKUP($A237,'Plan de acci�n consolidado 2025'!$A$3:$V$504,M$1,0)</f>
        <v>N/A</v>
      </c>
      <c r="N237" t="str">
        <f>VLOOKUP($A237,'Plan de acci�n consolidado 2025'!$A$3:$V$504,N$1,0)</f>
        <v>N/A</v>
      </c>
      <c r="O237" t="str">
        <f>VLOOKUP($A237,'Plan de acci�n consolidado 2025'!$A$3:$V$504,O$1,0)</f>
        <v>Diagnóstico de necesidades que permita realizar el seguimiento del ciclo de contratación, elaborado  (Documento diagnostico )</v>
      </c>
      <c r="P237">
        <f>VLOOKUP($A237,'Plan de acci�n consolidado 2025'!$A$3:$V$504,P$1,0)</f>
        <v>100</v>
      </c>
      <c r="Q237">
        <f>VLOOKUP($A237,'Plan de acci�n consolidado 2025'!$A$3:$V$504,Q$1,0)</f>
        <v>1</v>
      </c>
      <c r="R237" t="str">
        <f>VLOOKUP($A237,'Plan de acci�n consolidado 2025'!$A$3:$V$504,R$1,0)</f>
        <v>Númerica</v>
      </c>
      <c r="S237" t="str">
        <f>VLOOKUP($A237,'Plan de acci�n consolidado 2025'!$A$3:$V$504,S$1,0)</f>
        <v># de Documento elaborado / 1 Documentos programados</v>
      </c>
      <c r="T237" s="176" t="str">
        <f>VLOOKUP($A237,'Plan de acci�n consolidado 2025'!$A$3:$V$504,T$1,0)</f>
        <v>2025-07-01</v>
      </c>
      <c r="U237" s="176" t="str">
        <f>VLOOKUP($A237,'Plan de acci�n consolidado 2025'!$A$3:$V$504,U$1,0)</f>
        <v>2025-11-28</v>
      </c>
      <c r="V237" t="str">
        <f>VLOOKUP($A237,'Plan de acci�n consolidado 2025'!$A$3:$V$504,V$1,0)</f>
        <v>105-GRUPO DE TRABAJO DE CONTRATACIÓN;
20-OFICINA DE TECNOLOGÍA E INFORMÁTICA</v>
      </c>
      <c r="W237"/>
      <c r="X237"/>
    </row>
    <row r="238" spans="1:24" hidden="1" x14ac:dyDescent="0.25">
      <c r="A238" s="30" t="s">
        <v>707</v>
      </c>
      <c r="B238" t="str">
        <f>VLOOKUP($A238,'Plan de acci�n consolidado 2025'!$A$3:$V$504,B$1,0)</f>
        <v>105-GRUPO DE TRABAJO DE CONTRATACIÓN</v>
      </c>
      <c r="C238">
        <f>VLOOKUP($A238,'Plan de acci�n consolidado 2025'!$A$3:$V$504,C$1,0)</f>
        <v>1</v>
      </c>
      <c r="D238" t="str">
        <f>VLOOKUP($A238,'Plan de acci�n consolidado 2025'!$A$3:$V$504,D$1,0)</f>
        <v>Actividad propia</v>
      </c>
      <c r="E238" t="str">
        <f>VLOOKUP($A238,'Plan de acci�n consolidado 2025'!$A$3:$V$504,E$1,0)</f>
        <v>105.1.1</v>
      </c>
      <c r="F238" t="str">
        <f>VLOOKUP($A238,'Plan de acci�n consolidado 2025'!$A$3:$V$504,F$1,0)</f>
        <v>N/A</v>
      </c>
      <c r="G238" t="str">
        <f>VLOOKUP($A238,'Plan de acci�n consolidado 2025'!$A$3:$V$504,G$1,0)</f>
        <v>N/A</v>
      </c>
      <c r="H238" t="str">
        <f>VLOOKUP($A238,'Plan de acci�n consolidado 2025'!$A$3:$V$504,H$1,0)</f>
        <v>N/A</v>
      </c>
      <c r="I238" t="str">
        <f>VLOOKUP($A238,'Plan de acci�n consolidado 2025'!$A$3:$V$504,I$1,0)</f>
        <v>N/A</v>
      </c>
      <c r="J238" t="str">
        <f>VLOOKUP($A238,'Plan de acci�n consolidado 2025'!$A$3:$V$504,J$1,0)</f>
        <v>N/A</v>
      </c>
      <c r="K238" t="str">
        <f>VLOOKUP($A238,'Plan de acci�n consolidado 2025'!$A$3:$V$504,K$1,0)</f>
        <v>N/A</v>
      </c>
      <c r="L238" t="str">
        <f>VLOOKUP($A238,'Plan de acci�n consolidado 2025'!$A$3:$V$504,L$1,0)</f>
        <v>N/A</v>
      </c>
      <c r="M238" t="str">
        <f>VLOOKUP($A238,'Plan de acci�n consolidado 2025'!$A$3:$V$504,M$1,0)</f>
        <v>N/A</v>
      </c>
      <c r="N238" t="str">
        <f>VLOOKUP($A238,'Plan de acci�n consolidado 2025'!$A$3:$V$504,N$1,0)</f>
        <v>N/A</v>
      </c>
      <c r="O238" t="str">
        <f>VLOOKUP($A238,'Plan de acci�n consolidado 2025'!$A$3:$V$504,O$1,0)</f>
        <v>Identificar las necesidades de  ajuste a herramientas tecnológicas para el seguimiento del ciclo  de contratción (Documento con las necesidades identificadas)</v>
      </c>
      <c r="P238">
        <f>VLOOKUP($A238,'Plan de acci�n consolidado 2025'!$A$3:$V$504,P$1,0)</f>
        <v>100</v>
      </c>
      <c r="Q238">
        <f>VLOOKUP($A238,'Plan de acci�n consolidado 2025'!$A$3:$V$504,Q$1,0)</f>
        <v>1</v>
      </c>
      <c r="R238" t="str">
        <f>VLOOKUP($A238,'Plan de acci�n consolidado 2025'!$A$3:$V$504,R$1,0)</f>
        <v>Númerica</v>
      </c>
      <c r="S238" t="str">
        <f>VLOOKUP($A238,'Plan de acci�n consolidado 2025'!$A$3:$V$504,S$1,0)</f>
        <v># de Documento elaborado / 1 Documento previsto a elaborar</v>
      </c>
      <c r="T238" s="176" t="str">
        <f>VLOOKUP($A238,'Plan de acci�n consolidado 2025'!$A$3:$V$504,T$1,0)</f>
        <v>2025-07-01</v>
      </c>
      <c r="U238" s="176" t="str">
        <f>VLOOKUP($A238,'Plan de acci�n consolidado 2025'!$A$3:$V$504,U$1,0)</f>
        <v>2025-09-30</v>
      </c>
      <c r="V238" t="str">
        <f>VLOOKUP($A238,'Plan de acci�n consolidado 2025'!$A$3:$V$504,V$1,0)</f>
        <v>105-GRUPO DE TRABAJO DE CONTRATACIÓN;
20-OFICINA DE TECNOLOGÍA E INFORMÁTICA</v>
      </c>
      <c r="W238"/>
      <c r="X238"/>
    </row>
    <row r="239" spans="1:24" hidden="1" x14ac:dyDescent="0.25">
      <c r="A239" s="30" t="s">
        <v>709</v>
      </c>
      <c r="B239" t="str">
        <f>VLOOKUP($A239,'Plan de acci�n consolidado 2025'!$A$3:$V$504,B$1,0)</f>
        <v>105-GRUPO DE TRABAJO DE CONTRATACIÓN</v>
      </c>
      <c r="C239">
        <f>VLOOKUP($A239,'Plan de acci�n consolidado 2025'!$A$3:$V$504,C$1,0)</f>
        <v>1</v>
      </c>
      <c r="D239" t="str">
        <f>VLOOKUP($A239,'Plan de acci�n consolidado 2025'!$A$3:$V$504,D$1,0)</f>
        <v>Actividad sin participación</v>
      </c>
      <c r="E239" t="str">
        <f>VLOOKUP($A239,'Plan de acci�n consolidado 2025'!$A$3:$V$504,E$1,0)</f>
        <v>105.1.2</v>
      </c>
      <c r="F239" t="str">
        <f>VLOOKUP($A239,'Plan de acci�n consolidado 2025'!$A$3:$V$504,F$1,0)</f>
        <v>N/A</v>
      </c>
      <c r="G239" t="str">
        <f>VLOOKUP($A239,'Plan de acci�n consolidado 2025'!$A$3:$V$504,G$1,0)</f>
        <v>N/A</v>
      </c>
      <c r="H239" t="str">
        <f>VLOOKUP($A239,'Plan de acci�n consolidado 2025'!$A$3:$V$504,H$1,0)</f>
        <v>N/A</v>
      </c>
      <c r="I239" t="str">
        <f>VLOOKUP($A239,'Plan de acci�n consolidado 2025'!$A$3:$V$504,I$1,0)</f>
        <v>N/A</v>
      </c>
      <c r="J239" t="str">
        <f>VLOOKUP($A239,'Plan de acci�n consolidado 2025'!$A$3:$V$504,J$1,0)</f>
        <v>N/A</v>
      </c>
      <c r="K239" t="str">
        <f>VLOOKUP($A239,'Plan de acci�n consolidado 2025'!$A$3:$V$504,K$1,0)</f>
        <v>N/A</v>
      </c>
      <c r="L239" t="str">
        <f>VLOOKUP($A239,'Plan de acci�n consolidado 2025'!$A$3:$V$504,L$1,0)</f>
        <v>N/A</v>
      </c>
      <c r="M239" t="str">
        <f>VLOOKUP($A239,'Plan de acci�n consolidado 2025'!$A$3:$V$504,M$1,0)</f>
        <v>N/A</v>
      </c>
      <c r="N239" t="str">
        <f>VLOOKUP($A239,'Plan de acci�n consolidado 2025'!$A$3:$V$504,N$1,0)</f>
        <v>N/A</v>
      </c>
      <c r="O239" t="str">
        <f>VLOOKUP($A239,'Plan de acci�n consolidado 2025'!$A$3:$V$504,O$1,0)</f>
        <v>Emitir concepto de viabilidad técnica y presupuestal con base en las necesidades identificadas (Concepto diagnóstico entregado)</v>
      </c>
      <c r="P239">
        <f>VLOOKUP($A239,'Plan de acci�n consolidado 2025'!$A$3:$V$504,P$1,0)</f>
        <v>0</v>
      </c>
      <c r="Q239">
        <f>VLOOKUP($A239,'Plan de acci�n consolidado 2025'!$A$3:$V$504,Q$1,0)</f>
        <v>1</v>
      </c>
      <c r="R239" t="str">
        <f>VLOOKUP($A239,'Plan de acci�n consolidado 2025'!$A$3:$V$504,R$1,0)</f>
        <v>Númerica</v>
      </c>
      <c r="S239" t="str">
        <f>VLOOKUP($A239,'Plan de acci�n consolidado 2025'!$A$3:$V$504,S$1,0)</f>
        <v># de Concepto diagnóstico entregado / 1 Concepto diagnóstico prrevisto a entregar</v>
      </c>
      <c r="T239" s="176" t="str">
        <f>VLOOKUP($A239,'Plan de acci�n consolidado 2025'!$A$3:$V$504,T$1,0)</f>
        <v>2025-10-01</v>
      </c>
      <c r="U239" s="176" t="str">
        <f>VLOOKUP($A239,'Plan de acci�n consolidado 2025'!$A$3:$V$504,U$1,0)</f>
        <v>2025-11-28</v>
      </c>
      <c r="V239" t="str">
        <f>VLOOKUP($A239,'Plan de acci�n consolidado 2025'!$A$3:$V$504,V$1,0)</f>
        <v>20-OFICINA DE TECNOLOGÍA E INFORMÁTICA</v>
      </c>
      <c r="W239"/>
      <c r="X239"/>
    </row>
    <row r="240" spans="1:24" hidden="1" x14ac:dyDescent="0.25">
      <c r="A240" s="30" t="s">
        <v>1045</v>
      </c>
      <c r="B240" t="str">
        <f>VLOOKUP($A240,'Plan de acci�n consolidado 2025'!$A$3:$V$504,B$1,0)</f>
        <v>4000-DESPACHO DEL SUPERINTENDENTE DELEGADO PARA ASUNTOS JURISDICCIONALES</v>
      </c>
      <c r="C240">
        <f>VLOOKUP($A240,'Plan de acci�n consolidado 2025'!$A$3:$V$504,C$1,0)</f>
        <v>2</v>
      </c>
      <c r="D240" t="str">
        <f>VLOOKUP($A240,'Plan de acci�n consolidado 2025'!$A$3:$V$504,D$1,0)</f>
        <v>Producto</v>
      </c>
      <c r="E240" t="str">
        <f>VLOOKUP($A240,'Plan de acci�n consolidado 2025'!$A$3:$V$504,E$1,0)</f>
        <v>4000.1</v>
      </c>
      <c r="F240" t="str">
        <f>VLOOKUP($A240,'Plan de acci�n consolidado 2025'!$A$3:$V$504,F$1,0)</f>
        <v>Operativo SI</v>
      </c>
      <c r="G240" t="str">
        <f>VLOOKUP($A240,'Plan de acci�n consolidado 2025'!$A$3:$V$504,G$1,0)</f>
        <v xml:space="preserve">Generar sinergias con agentes nacionales e internacionales que permitan potenciar las capacidades de la SIC.
</v>
      </c>
      <c r="H240" t="str">
        <f>VLOOKUP($A240,'Plan de acci�n consolidado 2025'!$A$3:$V$504,H$1,0)</f>
        <v xml:space="preserve">Cumplimiento de productos del PAI asociados a Promover el enfoque preventivo, diferencial y territorial en el que hacer misional de la entidad 
</v>
      </c>
      <c r="I240" t="str">
        <f>VLOOKUP($A240,'Plan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40" t="str">
        <f>VLOOKUP($A240,'Plan de acci�n consolidado 2025'!$A$3:$V$504,J$1,0)</f>
        <v>N/A</v>
      </c>
      <c r="K240" t="str">
        <f>VLOOKUP($A240,'Plan de acci�n consolidado 2025'!$A$3:$V$504,K$1,0)</f>
        <v>No</v>
      </c>
      <c r="L240" t="str">
        <f>VLOOKUP($A240,'Plan de acci�n consolidado 2025'!$A$3:$V$504,L$1,0)</f>
        <v>C-3503-0200-0011-40401c</v>
      </c>
      <c r="M240" t="str">
        <f>VLOOKUP($A240,'Plan de acci�n consolidado 2025'!$A$3:$V$504,M$1,0)</f>
        <v>Política Servicio al Ciudadano_DIMENSIÓN Gestión con Valores para Resultados</v>
      </c>
      <c r="N240" t="str">
        <f>VLOOKUP($A240,'Plan de acci�n consolidado 2025'!$A$3:$V$504,N$1,0)</f>
        <v>N/A</v>
      </c>
      <c r="O240" t="str">
        <f>VLOOKUP($A240,'Plan de acci�n consolidado 2025'!$A$3:$V$504,O$1,0)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P240">
        <f>VLOOKUP($A240,'Plan de acci�n consolidado 2025'!$A$3:$V$504,P$1,0)</f>
        <v>16</v>
      </c>
      <c r="Q240">
        <f>VLOOKUP($A240,'Plan de acci�n consolidado 2025'!$A$3:$V$504,Q$1,0)</f>
        <v>100</v>
      </c>
      <c r="R240" t="str">
        <f>VLOOKUP($A240,'Plan de acci�n consolidado 2025'!$A$3:$V$504,R$1,0)</f>
        <v>Númerica</v>
      </c>
      <c r="S240" t="str">
        <f>VLOOKUP($A240,'Plan de acci�n consolidado 2025'!$A$3:$V$504,S$1,0)</f>
        <v># de demandas gestionadas / 100 demandas a gestionar</v>
      </c>
      <c r="T240" s="176" t="str">
        <f>VLOOKUP($A240,'Plan de acci�n consolidado 2025'!$A$3:$V$504,T$1,0)</f>
        <v>2025-01-20</v>
      </c>
      <c r="U240" s="176" t="str">
        <f>VLOOKUP($A240,'Plan de acci�n consolidado 2025'!$A$3:$V$504,U$1,0)</f>
        <v>2025-12-12</v>
      </c>
      <c r="V240" t="str">
        <f>VLOOKUP($A240,'Plan de acci�n consolidado 2025'!$A$3:$V$504,V$1,0)</f>
        <v>4000-DESPACHO DEL SUPERINTENDENTE DELEGADO PARA ASUNTOS JURISDICCIONALES</v>
      </c>
      <c r="W240"/>
      <c r="X240"/>
    </row>
    <row r="241" spans="1:24" hidden="1" x14ac:dyDescent="0.25">
      <c r="A241" s="30" t="s">
        <v>1047</v>
      </c>
      <c r="B241" t="str">
        <f>VLOOKUP($A241,'Plan de acci�n consolidado 2025'!$A$3:$V$504,B$1,0)</f>
        <v>4000-DESPACHO DEL SUPERINTENDENTE DELEGADO PARA ASUNTOS JURISDICCIONALES</v>
      </c>
      <c r="C241">
        <f>VLOOKUP($A241,'Plan de acci�n consolidado 2025'!$A$3:$V$504,C$1,0)</f>
        <v>2</v>
      </c>
      <c r="D241" t="str">
        <f>VLOOKUP($A241,'Plan de acci�n consolidado 2025'!$A$3:$V$504,D$1,0)</f>
        <v>Actividad propia</v>
      </c>
      <c r="E241" t="str">
        <f>VLOOKUP($A241,'Plan de acci�n consolidado 2025'!$A$3:$V$504,E$1,0)</f>
        <v>4000.1.1</v>
      </c>
      <c r="F241" t="str">
        <f>VLOOKUP($A241,'Plan de acci�n consolidado 2025'!$A$3:$V$504,F$1,0)</f>
        <v>N/A</v>
      </c>
      <c r="G241" t="str">
        <f>VLOOKUP($A241,'Plan de acci�n consolidado 2025'!$A$3:$V$504,G$1,0)</f>
        <v>N/A</v>
      </c>
      <c r="H241" t="str">
        <f>VLOOKUP($A241,'Plan de acci�n consolidado 2025'!$A$3:$V$504,H$1,0)</f>
        <v>N/A</v>
      </c>
      <c r="I241" t="str">
        <f>VLOOKUP($A241,'Plan de acci�n consolidado 2025'!$A$3:$V$504,I$1,0)</f>
        <v>N/A</v>
      </c>
      <c r="J241" t="str">
        <f>VLOOKUP($A241,'Plan de acci�n consolidado 2025'!$A$3:$V$504,J$1,0)</f>
        <v>N/A</v>
      </c>
      <c r="K241" t="str">
        <f>VLOOKUP($A241,'Plan de acci�n consolidado 2025'!$A$3:$V$504,K$1,0)</f>
        <v>N/A</v>
      </c>
      <c r="L241" t="str">
        <f>VLOOKUP($A241,'Plan de acci�n consolidado 2025'!$A$3:$V$504,L$1,0)</f>
        <v>N/A</v>
      </c>
      <c r="M241" t="str">
        <f>VLOOKUP($A241,'Plan de acci�n consolidado 2025'!$A$3:$V$504,M$1,0)</f>
        <v>N/A</v>
      </c>
      <c r="N241" t="str">
        <f>VLOOKUP($A241,'Plan de acci�n consolidado 2025'!$A$3:$V$504,N$1,0)</f>
        <v>N/A</v>
      </c>
      <c r="O241" t="str">
        <f>VLOOKUP($A241,'Plan de acci�n consolidado 2025'!$A$3:$V$504,O$1,0)</f>
        <v>Finalizar acciones de competencia desleal y propiedad industrial que hayan sido admitidas a 31 de diciembre de 2024. (Listado mensual en Excel de autos o sentencias finalizados)</v>
      </c>
      <c r="P241">
        <f>VLOOKUP($A241,'Plan de acci�n consolidado 2025'!$A$3:$V$504,P$1,0)</f>
        <v>100</v>
      </c>
      <c r="Q241">
        <f>VLOOKUP($A241,'Plan de acci�n consolidado 2025'!$A$3:$V$504,Q$1,0)</f>
        <v>100</v>
      </c>
      <c r="R241" t="str">
        <f>VLOOKUP($A241,'Plan de acci�n consolidado 2025'!$A$3:$V$504,R$1,0)</f>
        <v>Númerica</v>
      </c>
      <c r="S241" t="str">
        <f>VLOOKUP($A241,'Plan de acci�n consolidado 2025'!$A$3:$V$504,S$1,0)</f>
        <v># de demandas gestionadas / 100 demandas a gestionar</v>
      </c>
      <c r="T241" s="176" t="str">
        <f>VLOOKUP($A241,'Plan de acci�n consolidado 2025'!$A$3:$V$504,T$1,0)</f>
        <v>2025-01-20</v>
      </c>
      <c r="U241" s="176" t="str">
        <f>VLOOKUP($A241,'Plan de acci�n consolidado 2025'!$A$3:$V$504,U$1,0)</f>
        <v>2025-12-12</v>
      </c>
      <c r="V241" t="str">
        <f>VLOOKUP($A241,'Plan de acci�n consolidado 2025'!$A$3:$V$504,V$1,0)</f>
        <v>4000-DESPACHO DEL SUPERINTENDENTE DELEGADO PARA ASUNTOS JURISDICCIONALES</v>
      </c>
      <c r="W241"/>
      <c r="X241"/>
    </row>
    <row r="242" spans="1:24" hidden="1" x14ac:dyDescent="0.25">
      <c r="A242" s="30" t="s">
        <v>1048</v>
      </c>
      <c r="B242" t="str">
        <f>VLOOKUP($A242,'Plan de acci�n consolidado 2025'!$A$3:$V$504,B$1,0)</f>
        <v>4000-DESPACHO DEL SUPERINTENDENTE DELEGADO PARA ASUNTOS JURISDICCIONALES</v>
      </c>
      <c r="C242">
        <f>VLOOKUP($A242,'Plan de acci�n consolidado 2025'!$A$3:$V$504,C$1,0)</f>
        <v>2</v>
      </c>
      <c r="D242" t="str">
        <f>VLOOKUP($A242,'Plan de acci�n consolidado 2025'!$A$3:$V$504,D$1,0)</f>
        <v>Producto</v>
      </c>
      <c r="E242" t="str">
        <f>VLOOKUP($A242,'Plan de acci�n consolidado 2025'!$A$3:$V$504,E$1,0)</f>
        <v>4000.2</v>
      </c>
      <c r="F242" t="str">
        <f>VLOOKUP($A242,'Plan de acci�n consolidado 2025'!$A$3:$V$504,F$1,0)</f>
        <v>Operativo SI</v>
      </c>
      <c r="G242" t="str">
        <f>VLOOKUP($A242,'Plan de acci�n consolidado 2025'!$A$3:$V$504,G$1,0)</f>
        <v>Mejorar la oportunidad en la atención de trámites y servicios.</v>
      </c>
      <c r="H242" t="str">
        <f>VLOOKUP($A242,'Plan de acci�n consolidado 2025'!$A$3:$V$504,H$1,0)</f>
        <v>Avance promedio de cumplimiento de productos asociados a mejorar la oportunidad en la atención de trámites y servicios.</v>
      </c>
      <c r="I242" t="str">
        <f>VLOOKUP($A242,'Plan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2" t="str">
        <f>VLOOKUP($A242,'Plan de acci�n consolidado 2025'!$A$3:$V$504,J$1,0)</f>
        <v>N/A</v>
      </c>
      <c r="K242" t="str">
        <f>VLOOKUP($A242,'Plan de acci�n consolidado 2025'!$A$3:$V$504,K$1,0)</f>
        <v>No</v>
      </c>
      <c r="L242" t="str">
        <f>VLOOKUP($A242,'Plan de acci�n consolidado 2025'!$A$3:$V$504,L$1,0)</f>
        <v>C-3503-0200-0011-40401c</v>
      </c>
      <c r="M242" t="str">
        <f>VLOOKUP($A242,'Plan de acci�n consolidado 2025'!$A$3:$V$504,M$1,0)</f>
        <v>Política Servicio al Ciudadano_DIMENSIÓN Gestión con Valores para Resultados</v>
      </c>
      <c r="N242" t="str">
        <f>VLOOKUP($A242,'Plan de acci�n consolidado 2025'!$A$3:$V$504,N$1,0)</f>
        <v>N/A</v>
      </c>
      <c r="O242" t="str">
        <f>VLOOKUP($A242,'Plan de acci�n consolidado 2025'!$A$3:$V$504,O$1,0)</f>
        <v>Demandas de protección al consumidor, en fase de calificación, gestionadas. (Informe consolidado/ único entregable)..</v>
      </c>
      <c r="P242">
        <f>VLOOKUP($A242,'Plan de acci�n consolidado 2025'!$A$3:$V$504,P$1,0)</f>
        <v>17</v>
      </c>
      <c r="Q242">
        <f>VLOOKUP($A242,'Plan de acci�n consolidado 2025'!$A$3:$V$504,Q$1,0)</f>
        <v>42000</v>
      </c>
      <c r="R242" t="str">
        <f>VLOOKUP($A242,'Plan de acci�n consolidado 2025'!$A$3:$V$504,R$1,0)</f>
        <v>Númerica</v>
      </c>
      <c r="S242" t="str">
        <f>VLOOKUP($A242,'Plan de acci�n consolidado 2025'!$A$3:$V$504,S$1,0)</f>
        <v># de Acciones de protección al consumidor gestionadas / 42000 Acciones de protección al consumidor por gestionar</v>
      </c>
      <c r="T242" s="176" t="str">
        <f>VLOOKUP($A242,'Plan de acci�n consolidado 2025'!$A$3:$V$504,T$1,0)</f>
        <v>2025-01-20</v>
      </c>
      <c r="U242" s="176" t="str">
        <f>VLOOKUP($A242,'Plan de acci�n consolidado 2025'!$A$3:$V$504,U$1,0)</f>
        <v>2025-12-12</v>
      </c>
      <c r="V242" t="str">
        <f>VLOOKUP($A242,'Plan de acci�n consolidado 2025'!$A$3:$V$504,V$1,0)</f>
        <v>4000-DESPACHO DEL SUPERINTENDENTE DELEGADO PARA ASUNTOS JURISDICCIONALES</v>
      </c>
      <c r="W242"/>
      <c r="X242"/>
    </row>
    <row r="243" spans="1:24" hidden="1" x14ac:dyDescent="0.25">
      <c r="A243" s="30" t="s">
        <v>1049</v>
      </c>
      <c r="B243" t="str">
        <f>VLOOKUP($A243,'Plan de acci�n consolidado 2025'!$A$3:$V$504,B$1,0)</f>
        <v>4000-DESPACHO DEL SUPERINTENDENTE DELEGADO PARA ASUNTOS JURISDICCIONALES</v>
      </c>
      <c r="C243">
        <f>VLOOKUP($A243,'Plan de acci�n consolidado 2025'!$A$3:$V$504,C$1,0)</f>
        <v>2</v>
      </c>
      <c r="D243" t="str">
        <f>VLOOKUP($A243,'Plan de acci�n consolidado 2025'!$A$3:$V$504,D$1,0)</f>
        <v>Actividad propia</v>
      </c>
      <c r="E243" t="str">
        <f>VLOOKUP($A243,'Plan de acci�n consolidado 2025'!$A$3:$V$504,E$1,0)</f>
        <v>4000.2.1</v>
      </c>
      <c r="F243" t="str">
        <f>VLOOKUP($A243,'Plan de acci�n consolidado 2025'!$A$3:$V$504,F$1,0)</f>
        <v>N/A</v>
      </c>
      <c r="G243" t="str">
        <f>VLOOKUP($A243,'Plan de acci�n consolidado 2025'!$A$3:$V$504,G$1,0)</f>
        <v>N/A</v>
      </c>
      <c r="H243" t="str">
        <f>VLOOKUP($A243,'Plan de acci�n consolidado 2025'!$A$3:$V$504,H$1,0)</f>
        <v>N/A</v>
      </c>
      <c r="I243" t="str">
        <f>VLOOKUP($A243,'Plan de acci�n consolidado 2025'!$A$3:$V$504,I$1,0)</f>
        <v>N/A</v>
      </c>
      <c r="J243" t="str">
        <f>VLOOKUP($A243,'Plan de acci�n consolidado 2025'!$A$3:$V$504,J$1,0)</f>
        <v>N/A</v>
      </c>
      <c r="K243" t="str">
        <f>VLOOKUP($A243,'Plan de acci�n consolidado 2025'!$A$3:$V$504,K$1,0)</f>
        <v>N/A</v>
      </c>
      <c r="L243" t="str">
        <f>VLOOKUP($A243,'Plan de acci�n consolidado 2025'!$A$3:$V$504,L$1,0)</f>
        <v>N/A</v>
      </c>
      <c r="M243" t="str">
        <f>VLOOKUP($A243,'Plan de acci�n consolidado 2025'!$A$3:$V$504,M$1,0)</f>
        <v>N/A</v>
      </c>
      <c r="N243" t="str">
        <f>VLOOKUP($A243,'Plan de acci�n consolidado 2025'!$A$3:$V$504,N$1,0)</f>
        <v>N/A</v>
      </c>
      <c r="O243" t="str">
        <f>VLOOKUP($A243,'Plan de acci�n consolidado 2025'!$A$3:$V$504,O$1,0)</f>
        <v>Gestionar las demandas de protección al consumidor (Informe mensual consolidado/ único entregable)</v>
      </c>
      <c r="P243">
        <f>VLOOKUP($A243,'Plan de acci�n consolidado 2025'!$A$3:$V$504,P$1,0)</f>
        <v>100</v>
      </c>
      <c r="Q243">
        <f>VLOOKUP($A243,'Plan de acci�n consolidado 2025'!$A$3:$V$504,Q$1,0)</f>
        <v>42000</v>
      </c>
      <c r="R243" t="str">
        <f>VLOOKUP($A243,'Plan de acci�n consolidado 2025'!$A$3:$V$504,R$1,0)</f>
        <v>Númerica</v>
      </c>
      <c r="S243" t="str">
        <f>VLOOKUP($A243,'Plan de acci�n consolidado 2025'!$A$3:$V$504,S$1,0)</f>
        <v># de Acciones de protección al consumidor gestionadas / 42000 Acciones de protección al consumidor por gestionar</v>
      </c>
      <c r="T243" s="176" t="str">
        <f>VLOOKUP($A243,'Plan de acci�n consolidado 2025'!$A$3:$V$504,T$1,0)</f>
        <v>2025-01-20</v>
      </c>
      <c r="U243" s="176" t="str">
        <f>VLOOKUP($A243,'Plan de acci�n consolidado 2025'!$A$3:$V$504,U$1,0)</f>
        <v>2025-12-12</v>
      </c>
      <c r="V243" t="str">
        <f>VLOOKUP($A243,'Plan de acci�n consolidado 2025'!$A$3:$V$504,V$1,0)</f>
        <v>4000-DESPACHO DEL SUPERINTENDENTE DELEGADO PARA ASUNTOS JURISDICCIONALES</v>
      </c>
      <c r="W243"/>
      <c r="X243"/>
    </row>
    <row r="244" spans="1:24" hidden="1" x14ac:dyDescent="0.25">
      <c r="A244" s="30" t="s">
        <v>1050</v>
      </c>
      <c r="B244" t="str">
        <f>VLOOKUP($A244,'Plan de acci�n consolidado 2025'!$A$3:$V$504,B$1,0)</f>
        <v>4000-DESPACHO DEL SUPERINTENDENTE DELEGADO PARA ASUNTOS JURISDICCIONALES</v>
      </c>
      <c r="C244">
        <f>VLOOKUP($A244,'Plan de acci�n consolidado 2025'!$A$3:$V$504,C$1,0)</f>
        <v>2</v>
      </c>
      <c r="D244" t="str">
        <f>VLOOKUP($A244,'Plan de acci�n consolidado 2025'!$A$3:$V$504,D$1,0)</f>
        <v>Producto</v>
      </c>
      <c r="E244" t="str">
        <f>VLOOKUP($A244,'Plan de acci�n consolidado 2025'!$A$3:$V$504,E$1,0)</f>
        <v>4000.3</v>
      </c>
      <c r="F244" t="str">
        <f>VLOOKUP($A244,'Plan de acci�n consolidado 2025'!$A$3:$V$504,F$1,0)</f>
        <v>Operativo SI</v>
      </c>
      <c r="G244" t="str">
        <f>VLOOKUP($A244,'Plan de acci�n consolidado 2025'!$A$3:$V$504,G$1,0)</f>
        <v>Mejorar la oportunidad en la atención de trámites y servicios.</v>
      </c>
      <c r="H244" t="str">
        <f>VLOOKUP($A244,'Plan de acci�n consolidado 2025'!$A$3:$V$504,H$1,0)</f>
        <v>Avance promedio de cumplimiento de productos asociados a mejorar la oportunidad en la atención de trámites y servicios.</v>
      </c>
      <c r="I244" t="str">
        <f>VLOOKUP($A244,'Plan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4" t="str">
        <f>VLOOKUP($A244,'Plan de acci�n consolidado 2025'!$A$3:$V$504,J$1,0)</f>
        <v xml:space="preserve">PND - 5-31-5-b- Convergencia regional - Entidades públicas territoriales y nacionales fortalecidas </v>
      </c>
      <c r="K244" t="str">
        <f>VLOOKUP($A244,'Plan de acci�n consolidado 2025'!$A$3:$V$504,K$1,0)</f>
        <v>No</v>
      </c>
      <c r="L244" t="str">
        <f>VLOOKUP($A244,'Plan de acci�n consolidado 2025'!$A$3:$V$504,L$1,0)</f>
        <v>C-3503-0200-0011-40401c</v>
      </c>
      <c r="M244" t="str">
        <f>VLOOKUP($A244,'Plan de acci�n consolidado 2025'!$A$3:$V$504,M$1,0)</f>
        <v>Política Servicio al Ciudadano_DIMENSIÓN Gestión con Valores para Resultados</v>
      </c>
      <c r="N244" t="str">
        <f>VLOOKUP($A244,'Plan de acci�n consolidado 2025'!$A$3:$V$504,N$1,0)</f>
        <v>N/A</v>
      </c>
      <c r="O244" t="str">
        <f>VLOOKUP($A244,'Plan de acci�n consolidado 2025'!$A$3:$V$504,O$1,0)</f>
        <v>Niveles de congestión de los procesos admitidos y pendientes de decisión a 31 de diciembre de 2024, en materia de Protección al Consumidor, reducidos. (Informe final que liste los autos o sentencias admitidos, finalizados)</v>
      </c>
      <c r="P244">
        <f>VLOOKUP($A244,'Plan de acci�n consolidado 2025'!$A$3:$V$504,P$1,0)</f>
        <v>17</v>
      </c>
      <c r="Q244">
        <f>VLOOKUP($A244,'Plan de acci�n consolidado 2025'!$A$3:$V$504,Q$1,0)</f>
        <v>20000</v>
      </c>
      <c r="R244" t="str">
        <f>VLOOKUP($A244,'Plan de acci�n consolidado 2025'!$A$3:$V$504,R$1,0)</f>
        <v>Númerica</v>
      </c>
      <c r="S244" t="str">
        <f>VLOOKUP($A244,'Plan de acci�n consolidado 2025'!$A$3:$V$504,S$1,0)</f>
        <v># de procesos de protección al consumidor finalizados / 20000 Procesos de protección al consumidor a finalizar</v>
      </c>
      <c r="T244" s="176" t="str">
        <f>VLOOKUP($A244,'Plan de acci�n consolidado 2025'!$A$3:$V$504,T$1,0)</f>
        <v>2025-01-20</v>
      </c>
      <c r="U244" s="176" t="str">
        <f>VLOOKUP($A244,'Plan de acci�n consolidado 2025'!$A$3:$V$504,U$1,0)</f>
        <v>2025-12-12</v>
      </c>
      <c r="V244" t="str">
        <f>VLOOKUP($A244,'Plan de acci�n consolidado 2025'!$A$3:$V$504,V$1,0)</f>
        <v>4000-DESPACHO DEL SUPERINTENDENTE DELEGADO PARA ASUNTOS JURISDICCIONALES</v>
      </c>
      <c r="W244"/>
      <c r="X244"/>
    </row>
    <row r="245" spans="1:24" hidden="1" x14ac:dyDescent="0.25">
      <c r="A245" s="30" t="s">
        <v>1052</v>
      </c>
      <c r="B245" t="str">
        <f>VLOOKUP($A245,'Plan de acci�n consolidado 2025'!$A$3:$V$504,B$1,0)</f>
        <v>4000-DESPACHO DEL SUPERINTENDENTE DELEGADO PARA ASUNTOS JURISDICCIONALES</v>
      </c>
      <c r="C245">
        <f>VLOOKUP($A245,'Plan de acci�n consolidado 2025'!$A$3:$V$504,C$1,0)</f>
        <v>2</v>
      </c>
      <c r="D245" t="str">
        <f>VLOOKUP($A245,'Plan de acci�n consolidado 2025'!$A$3:$V$504,D$1,0)</f>
        <v>Actividad propia</v>
      </c>
      <c r="E245" t="str">
        <f>VLOOKUP($A245,'Plan de acci�n consolidado 2025'!$A$3:$V$504,E$1,0)</f>
        <v>4000.3.1</v>
      </c>
      <c r="F245" t="str">
        <f>VLOOKUP($A245,'Plan de acci�n consolidado 2025'!$A$3:$V$504,F$1,0)</f>
        <v>N/A</v>
      </c>
      <c r="G245" t="str">
        <f>VLOOKUP($A245,'Plan de acci�n consolidado 2025'!$A$3:$V$504,G$1,0)</f>
        <v>N/A</v>
      </c>
      <c r="H245" t="str">
        <f>VLOOKUP($A245,'Plan de acci�n consolidado 2025'!$A$3:$V$504,H$1,0)</f>
        <v>N/A</v>
      </c>
      <c r="I245" t="str">
        <f>VLOOKUP($A245,'Plan de acci�n consolidado 2025'!$A$3:$V$504,I$1,0)</f>
        <v>N/A</v>
      </c>
      <c r="J245" t="str">
        <f>VLOOKUP($A245,'Plan de acci�n consolidado 2025'!$A$3:$V$504,J$1,0)</f>
        <v>N/A</v>
      </c>
      <c r="K245" t="str">
        <f>VLOOKUP($A245,'Plan de acci�n consolidado 2025'!$A$3:$V$504,K$1,0)</f>
        <v>N/A</v>
      </c>
      <c r="L245" t="str">
        <f>VLOOKUP($A245,'Plan de acci�n consolidado 2025'!$A$3:$V$504,L$1,0)</f>
        <v>N/A</v>
      </c>
      <c r="M245" t="str">
        <f>VLOOKUP($A245,'Plan de acci�n consolidado 2025'!$A$3:$V$504,M$1,0)</f>
        <v>N/A</v>
      </c>
      <c r="N245" t="str">
        <f>VLOOKUP($A245,'Plan de acci�n consolidado 2025'!$A$3:$V$504,N$1,0)</f>
        <v>N/A</v>
      </c>
      <c r="O245" t="str">
        <f>VLOOKUP($A245,'Plan de acci�n consolidado 2025'!$A$3:$V$504,O$1,0)</f>
        <v>Finalizar las acciones de protección al consumidor admitidas y pendientes de decisión a 31 de diciembre de 2024. (Listado mensual en Excel de autos o sentencias finalizados)</v>
      </c>
      <c r="P245">
        <f>VLOOKUP($A245,'Plan de acci�n consolidado 2025'!$A$3:$V$504,P$1,0)</f>
        <v>100</v>
      </c>
      <c r="Q245">
        <f>VLOOKUP($A245,'Plan de acci�n consolidado 2025'!$A$3:$V$504,Q$1,0)</f>
        <v>20000</v>
      </c>
      <c r="R245" t="str">
        <f>VLOOKUP($A245,'Plan de acci�n consolidado 2025'!$A$3:$V$504,R$1,0)</f>
        <v>Númerica</v>
      </c>
      <c r="S245" t="str">
        <f>VLOOKUP($A245,'Plan de acci�n consolidado 2025'!$A$3:$V$504,S$1,0)</f>
        <v># de procesos de protección al consumidor finalizados / 20000 Procesos de protección al consumidor a finalizar</v>
      </c>
      <c r="T245" s="176" t="str">
        <f>VLOOKUP($A245,'Plan de acci�n consolidado 2025'!$A$3:$V$504,T$1,0)</f>
        <v>2025-01-20</v>
      </c>
      <c r="U245" s="176" t="str">
        <f>VLOOKUP($A245,'Plan de acci�n consolidado 2025'!$A$3:$V$504,U$1,0)</f>
        <v>2025-12-12</v>
      </c>
      <c r="V245" t="str">
        <f>VLOOKUP($A245,'Plan de acci�n consolidado 2025'!$A$3:$V$504,V$1,0)</f>
        <v>4000-DESPACHO DEL SUPERINTENDENTE DELEGADO PARA ASUNTOS JURISDICCIONALES</v>
      </c>
      <c r="W245"/>
      <c r="X245"/>
    </row>
    <row r="246" spans="1:24" hidden="1" x14ac:dyDescent="0.25">
      <c r="A246" s="30" t="s">
        <v>1053</v>
      </c>
      <c r="B246" t="str">
        <f>VLOOKUP($A246,'Plan de acci�n consolidado 2025'!$A$3:$V$504,B$1,0)</f>
        <v>4000-DESPACHO DEL SUPERINTENDENTE DELEGADO PARA ASUNTOS JURISDICCIONALES</v>
      </c>
      <c r="C246">
        <f>VLOOKUP($A246,'Plan de acci�n consolidado 2025'!$A$3:$V$504,C$1,0)</f>
        <v>2</v>
      </c>
      <c r="D246" t="str">
        <f>VLOOKUP($A246,'Plan de acci�n consolidado 2025'!$A$3:$V$504,D$1,0)</f>
        <v>Producto</v>
      </c>
      <c r="E246" t="str">
        <f>VLOOKUP($A246,'Plan de acci�n consolidado 2025'!$A$3:$V$504,E$1,0)</f>
        <v>4000.4</v>
      </c>
      <c r="F246" t="str">
        <f>VLOOKUP($A246,'Plan de acci�n consolidado 2025'!$A$3:$V$504,F$1,0)</f>
        <v>Operativo SI</v>
      </c>
      <c r="G246" t="str">
        <f>VLOOKUP($A246,'Plan de acci�n consolidado 2025'!$A$3:$V$504,G$1,0)</f>
        <v>Mejorar la oportunidad en la atención de trámites y servicios.</v>
      </c>
      <c r="H246" t="str">
        <f>VLOOKUP($A246,'Plan de acci�n consolidado 2025'!$A$3:$V$504,H$1,0)</f>
        <v>Avance promedio de cumplimiento de productos asociados a mejorar la oportunidad en la atención de trámites y servicios.</v>
      </c>
      <c r="I246" t="str">
        <f>VLOOKUP($A246,'Plan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46" t="str">
        <f>VLOOKUP($A246,'Plan de acci�n consolidado 2025'!$A$3:$V$504,J$1,0)</f>
        <v>N/A</v>
      </c>
      <c r="K246" t="str">
        <f>VLOOKUP($A246,'Plan de acci�n consolidado 2025'!$A$3:$V$504,K$1,0)</f>
        <v>No</v>
      </c>
      <c r="L246" t="str">
        <f>VLOOKUP($A246,'Plan de acci�n consolidado 2025'!$A$3:$V$504,L$1,0)</f>
        <v>C-3503-0200-0011-40401c</v>
      </c>
      <c r="M246" t="str">
        <f>VLOOKUP($A246,'Plan de acci�n consolidado 2025'!$A$3:$V$504,M$1,0)</f>
        <v>Política Servicio al Ciudadano_DIMENSIÓN Gestión con Valores para Resultados</v>
      </c>
      <c r="N246" t="str">
        <f>VLOOKUP($A246,'Plan de acci�n consolidado 2025'!$A$3:$V$504,N$1,0)</f>
        <v>N/A</v>
      </c>
      <c r="O246" t="str">
        <f>VLOOKUP($A246,'Plan de acci�n consolidado 2025'!$A$3:$V$504,O$1,0)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P246">
        <f>VLOOKUP($A246,'Plan de acci�n consolidado 2025'!$A$3:$V$504,P$1,0)</f>
        <v>17</v>
      </c>
      <c r="Q246">
        <f>VLOOKUP($A246,'Plan de acci�n consolidado 2025'!$A$3:$V$504,Q$1,0)</f>
        <v>6430</v>
      </c>
      <c r="R246" t="str">
        <f>VLOOKUP($A246,'Plan de acci�n consolidado 2025'!$A$3:$V$504,R$1,0)</f>
        <v>Númerica</v>
      </c>
      <c r="S246" t="str">
        <f>VLOOKUP($A246,'Plan de acci�n consolidado 2025'!$A$3:$V$504,S$1,0)</f>
        <v># de procesos en verificación del cumplimiento finalizados / 6430 Procesos en verificación del cumplimiento a finalizar</v>
      </c>
      <c r="T246" s="176" t="str">
        <f>VLOOKUP($A246,'Plan de acci�n consolidado 2025'!$A$3:$V$504,T$1,0)</f>
        <v>2025-01-20</v>
      </c>
      <c r="U246" s="176" t="str">
        <f>VLOOKUP($A246,'Plan de acci�n consolidado 2025'!$A$3:$V$504,U$1,0)</f>
        <v>2025-12-12</v>
      </c>
      <c r="V246" t="str">
        <f>VLOOKUP($A246,'Plan de acci�n consolidado 2025'!$A$3:$V$504,V$1,0)</f>
        <v>4000-DESPACHO DEL SUPERINTENDENTE DELEGADO PARA ASUNTOS JURISDICCIONALES</v>
      </c>
      <c r="W246"/>
      <c r="X246"/>
    </row>
    <row r="247" spans="1:24" hidden="1" x14ac:dyDescent="0.25">
      <c r="A247" s="30" t="s">
        <v>1055</v>
      </c>
      <c r="B247" t="str">
        <f>VLOOKUP($A247,'Plan de acci�n consolidado 2025'!$A$3:$V$504,B$1,0)</f>
        <v>4000-DESPACHO DEL SUPERINTENDENTE DELEGADO PARA ASUNTOS JURISDICCIONALES</v>
      </c>
      <c r="C247">
        <f>VLOOKUP($A247,'Plan de acci�n consolidado 2025'!$A$3:$V$504,C$1,0)</f>
        <v>2</v>
      </c>
      <c r="D247" t="str">
        <f>VLOOKUP($A247,'Plan de acci�n consolidado 2025'!$A$3:$V$504,D$1,0)</f>
        <v>Actividad propia</v>
      </c>
      <c r="E247" t="str">
        <f>VLOOKUP($A247,'Plan de acci�n consolidado 2025'!$A$3:$V$504,E$1,0)</f>
        <v>4000.4.1</v>
      </c>
      <c r="F247" t="str">
        <f>VLOOKUP($A247,'Plan de acci�n consolidado 2025'!$A$3:$V$504,F$1,0)</f>
        <v>N/A</v>
      </c>
      <c r="G247" t="str">
        <f>VLOOKUP($A247,'Plan de acci�n consolidado 2025'!$A$3:$V$504,G$1,0)</f>
        <v>N/A</v>
      </c>
      <c r="H247" t="str">
        <f>VLOOKUP($A247,'Plan de acci�n consolidado 2025'!$A$3:$V$504,H$1,0)</f>
        <v>N/A</v>
      </c>
      <c r="I247" t="str">
        <f>VLOOKUP($A247,'Plan de acci�n consolidado 2025'!$A$3:$V$504,I$1,0)</f>
        <v>N/A</v>
      </c>
      <c r="J247" t="str">
        <f>VLOOKUP($A247,'Plan de acci�n consolidado 2025'!$A$3:$V$504,J$1,0)</f>
        <v>N/A</v>
      </c>
      <c r="K247" t="str">
        <f>VLOOKUP($A247,'Plan de acci�n consolidado 2025'!$A$3:$V$504,K$1,0)</f>
        <v>N/A</v>
      </c>
      <c r="L247" t="str">
        <f>VLOOKUP($A247,'Plan de acci�n consolidado 2025'!$A$3:$V$504,L$1,0)</f>
        <v>N/A</v>
      </c>
      <c r="M247" t="str">
        <f>VLOOKUP($A247,'Plan de acci�n consolidado 2025'!$A$3:$V$504,M$1,0)</f>
        <v>N/A</v>
      </c>
      <c r="N247" t="str">
        <f>VLOOKUP($A247,'Plan de acci�n consolidado 2025'!$A$3:$V$504,N$1,0)</f>
        <v>N/A</v>
      </c>
      <c r="O247" t="str">
        <f>VLOOKUP($A247,'Plan de acci�n consolidado 2025'!$A$3:$V$504,O$1,0)</f>
        <v>Finalizar el trámite para la verificación del cumplimiento de las sentencias, transacciones y conciliaciones a favor del consumidor legalmente celebradas hasta el 31 de diciembre de 2023 (Listado en Excel mensual de finalización)</v>
      </c>
      <c r="P247">
        <f>VLOOKUP($A247,'Plan de acci�n consolidado 2025'!$A$3:$V$504,P$1,0)</f>
        <v>50</v>
      </c>
      <c r="Q247">
        <f>VLOOKUP($A247,'Plan de acci�n consolidado 2025'!$A$3:$V$504,Q$1,0)</f>
        <v>6430</v>
      </c>
      <c r="R247" t="str">
        <f>VLOOKUP($A247,'Plan de acci�n consolidado 2025'!$A$3:$V$504,R$1,0)</f>
        <v>Númerica</v>
      </c>
      <c r="S247" t="str">
        <f>VLOOKUP($A247,'Plan de acci�n consolidado 2025'!$A$3:$V$504,S$1,0)</f>
        <v># de procesos en verificación del cumplimiento finalizados / 6430 Procesos en verificación del cumplimiento a finalizar</v>
      </c>
      <c r="T247" s="176" t="str">
        <f>VLOOKUP($A247,'Plan de acci�n consolidado 2025'!$A$3:$V$504,T$1,0)</f>
        <v>2025-01-20</v>
      </c>
      <c r="U247" s="176" t="str">
        <f>VLOOKUP($A247,'Plan de acci�n consolidado 2025'!$A$3:$V$504,U$1,0)</f>
        <v>2025-12-12</v>
      </c>
      <c r="V247" t="str">
        <f>VLOOKUP($A247,'Plan de acci�n consolidado 2025'!$A$3:$V$504,V$1,0)</f>
        <v>4000-DESPACHO DEL SUPERINTENDENTE DELEGADO PARA ASUNTOS JURISDICCIONALES</v>
      </c>
      <c r="W247"/>
      <c r="X247"/>
    </row>
    <row r="248" spans="1:24" hidden="1" x14ac:dyDescent="0.25">
      <c r="A248" s="30" t="s">
        <v>1804</v>
      </c>
      <c r="B248" t="str">
        <f>VLOOKUP($A248,'Plan de acci�n consolidado 2025'!$A$3:$V$504,B$1,0)</f>
        <v>4000-DESPACHO DEL SUPERINTENDENTE DELEGADO PARA ASUNTOS JURISDICCIONALES</v>
      </c>
      <c r="C248">
        <f>VLOOKUP($A248,'Plan de acci�n consolidado 2025'!$A$3:$V$504,C$1,0)</f>
        <v>2</v>
      </c>
      <c r="D248" t="str">
        <f>VLOOKUP($A248,'Plan de acci�n consolidado 2025'!$A$3:$V$504,D$1,0)</f>
        <v>Actividad propia</v>
      </c>
      <c r="E248" t="str">
        <f>VLOOKUP($A248,'Plan de acci�n consolidado 2025'!$A$3:$V$504,E$1,0)</f>
        <v>4000.4.2</v>
      </c>
      <c r="F248" t="str">
        <f>VLOOKUP($A248,'Plan de acci�n consolidado 2025'!$A$3:$V$504,F$1,0)</f>
        <v>N/A</v>
      </c>
      <c r="G248" t="str">
        <f>VLOOKUP($A248,'Plan de acci�n consolidado 2025'!$A$3:$V$504,G$1,0)</f>
        <v>N/A</v>
      </c>
      <c r="H248" t="str">
        <f>VLOOKUP($A248,'Plan de acci�n consolidado 2025'!$A$3:$V$504,H$1,0)</f>
        <v>N/A</v>
      </c>
      <c r="I248" t="str">
        <f>VLOOKUP($A248,'Plan de acci�n consolidado 2025'!$A$3:$V$504,I$1,0)</f>
        <v>N/A</v>
      </c>
      <c r="J248" t="str">
        <f>VLOOKUP($A248,'Plan de acci�n consolidado 2025'!$A$3:$V$504,J$1,0)</f>
        <v>N/A</v>
      </c>
      <c r="K248" t="str">
        <f>VLOOKUP($A248,'Plan de acci�n consolidado 2025'!$A$3:$V$504,K$1,0)</f>
        <v>N/A</v>
      </c>
      <c r="L248" t="str">
        <f>VLOOKUP($A248,'Plan de acci�n consolidado 2025'!$A$3:$V$504,L$1,0)</f>
        <v>N/A</v>
      </c>
      <c r="M248" t="str">
        <f>VLOOKUP($A248,'Plan de acci�n consolidado 2025'!$A$3:$V$504,M$1,0)</f>
        <v>N/A</v>
      </c>
      <c r="N248" t="str">
        <f>VLOOKUP($A248,'Plan de acci�n consolidado 2025'!$A$3:$V$504,N$1,0)</f>
        <v>N/A</v>
      </c>
      <c r="O248" t="str">
        <f>VLOOKUP($A248,'Plan de acci�n consolidado 2025'!$A$3:$V$504,O$1,0)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P248">
        <f>VLOOKUP($A248,'Plan de acci�n consolidado 2025'!$A$3:$V$504,P$1,0)</f>
        <v>50</v>
      </c>
      <c r="Q248">
        <f>VLOOKUP($A248,'Plan de acci�n consolidado 2025'!$A$3:$V$504,Q$1,0)</f>
        <v>100</v>
      </c>
      <c r="R248" t="str">
        <f>VLOOKUP($A248,'Plan de acci�n consolidado 2025'!$A$3:$V$504,R$1,0)</f>
        <v>Porcentual</v>
      </c>
      <c r="S248" t="str">
        <f>VLOOKUP($A248,'Plan de acci�n consolidado 2025'!$A$3:$V$504,S$1,0)</f>
        <v>% de procesos en verificación del cumplimiento finalizados con archivo / 100% de Procesos en verificación del cumplimiento a finalizar con archivo</v>
      </c>
      <c r="T248" s="176" t="str">
        <f>VLOOKUP($A248,'Plan de acci�n consolidado 2025'!$A$3:$V$504,T$1,0)</f>
        <v>2025-05-02</v>
      </c>
      <c r="U248" s="176" t="str">
        <f>VLOOKUP($A248,'Plan de acci�n consolidado 2025'!$A$3:$V$504,U$1,0)</f>
        <v>2025-12-12</v>
      </c>
      <c r="V248" t="str">
        <f>VLOOKUP($A248,'Plan de acci�n consolidado 2025'!$A$3:$V$504,V$1,0)</f>
        <v>4000-DESPACHO DEL SUPERINTENDENTE DELEGADO PARA ASUNTOS JURISDICCIONALES</v>
      </c>
      <c r="W248"/>
      <c r="X248"/>
    </row>
    <row r="249" spans="1:24" hidden="1" x14ac:dyDescent="0.25">
      <c r="A249" s="30" t="s">
        <v>1056</v>
      </c>
      <c r="B249" t="str">
        <f>VLOOKUP($A249,'Plan de acci�n consolidado 2025'!$A$3:$V$504,B$1,0)</f>
        <v>4000-DESPACHO DEL SUPERINTENDENTE DELEGADO PARA ASUNTOS JURISDICCIONALES</v>
      </c>
      <c r="C249">
        <f>VLOOKUP($A249,'Plan de acci�n consolidado 2025'!$A$3:$V$504,C$1,0)</f>
        <v>2</v>
      </c>
      <c r="D249" t="str">
        <f>VLOOKUP($A249,'Plan de acci�n consolidado 2025'!$A$3:$V$504,D$1,0)</f>
        <v>Producto</v>
      </c>
      <c r="E249" t="str">
        <f>VLOOKUP($A249,'Plan de acci�n consolidado 2025'!$A$3:$V$504,E$1,0)</f>
        <v>4000.5</v>
      </c>
      <c r="F249" t="str">
        <f>VLOOKUP($A249,'Plan de acci�n consolidado 2025'!$A$3:$V$504,F$1,0)</f>
        <v>Innovador</v>
      </c>
      <c r="G249" t="str">
        <f>VLOOKUP($A249,'Plan de acci�n consolidado 2025'!$A$3:$V$504,G$1,0)</f>
        <v xml:space="preserve">Promover el enfoque preventivo, diferencial y territorial en el que hacer misional de la entidad 
</v>
      </c>
      <c r="H249" t="str">
        <f>VLOOKUP($A249,'Plan de acci�n consolidado 2025'!$A$3:$V$504,H$1,0)</f>
        <v xml:space="preserve">Cumplimiento de productos del PAI asociados a Promover el enfoque preventivo, diferencial y territorial en el que hacer misional de la entidad 
</v>
      </c>
      <c r="I249" t="str">
        <f>VLOOKUP($A249,'Plan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49" t="str">
        <f>VLOOKUP($A249,'Plan de acci�n consolidado 2025'!$A$3:$V$504,J$1,0)</f>
        <v xml:space="preserve">PND - 5-31-5-b- Convergencia regional - Entidades públicas territoriales y nacionales fortalecidas </v>
      </c>
      <c r="K249" t="str">
        <f>VLOOKUP($A249,'Plan de acci�n consolidado 2025'!$A$3:$V$504,K$1,0)</f>
        <v>No</v>
      </c>
      <c r="L249" t="str">
        <f>VLOOKUP($A249,'Plan de acci�n consolidado 2025'!$A$3:$V$504,L$1,0)</f>
        <v>C-3503-0200-0011-40401c</v>
      </c>
      <c r="M249" t="str">
        <f>VLOOKUP($A249,'Plan de acci�n consolidado 2025'!$A$3:$V$504,M$1,0)</f>
        <v>Política Servicio al Ciudadano_DIMENSIÓN Gestión con Valores para Resultados</v>
      </c>
      <c r="N249" t="str">
        <f>VLOOKUP($A249,'Plan de acci�n consolidado 2025'!$A$3:$V$504,N$1,0)</f>
        <v>N/A</v>
      </c>
      <c r="O249" t="str">
        <f>VLOOKUP($A249,'Plan de acci�n consolidado 2025'!$A$3:$V$504,O$1,0)</f>
        <v>Presencia territorial de la SIC en materia de asuntos jursidiccionales, fortalecida. (Listados de asistencia por jornada)</v>
      </c>
      <c r="P249">
        <f>VLOOKUP($A249,'Plan de acci�n consolidado 2025'!$A$3:$V$504,P$1,0)</f>
        <v>12</v>
      </c>
      <c r="Q249">
        <f>VLOOKUP($A249,'Plan de acci�n consolidado 2025'!$A$3:$V$504,Q$1,0)</f>
        <v>6</v>
      </c>
      <c r="R249" t="str">
        <f>VLOOKUP($A249,'Plan de acci�n consolidado 2025'!$A$3:$V$504,R$1,0)</f>
        <v>Númerica</v>
      </c>
      <c r="S249" t="str">
        <f>VLOOKUP($A249,'Plan de acci�n consolidado 2025'!$A$3:$V$504,S$1,0)</f>
        <v># de jornadas de territorialización realizadas / 6 Jornadas de territorialización programadas</v>
      </c>
      <c r="T249" s="176" t="str">
        <f>VLOOKUP($A249,'Plan de acci�n consolidado 2025'!$A$3:$V$504,T$1,0)</f>
        <v>2025-02-03</v>
      </c>
      <c r="U249" s="176" t="str">
        <f>VLOOKUP($A249,'Plan de acci�n consolidado 2025'!$A$3:$V$504,U$1,0)</f>
        <v>2025-11-28</v>
      </c>
      <c r="V249" t="str">
        <f>VLOOKUP($A249,'Plan de acci�n consolidado 2025'!$A$3:$V$504,V$1,0)</f>
        <v>4000-DESPACHO DEL SUPERINTENDENTE DELEGADO PARA ASUNTOS JURISDICCIONALES</v>
      </c>
      <c r="W249"/>
      <c r="X249"/>
    </row>
    <row r="250" spans="1:24" hidden="1" x14ac:dyDescent="0.25">
      <c r="A250" s="30" t="s">
        <v>1058</v>
      </c>
      <c r="B250" t="str">
        <f>VLOOKUP($A250,'Plan de acci�n consolidado 2025'!$A$3:$V$504,B$1,0)</f>
        <v>4000-DESPACHO DEL SUPERINTENDENTE DELEGADO PARA ASUNTOS JURISDICCIONALES</v>
      </c>
      <c r="C250">
        <f>VLOOKUP($A250,'Plan de acci�n consolidado 2025'!$A$3:$V$504,C$1,0)</f>
        <v>2</v>
      </c>
      <c r="D250" t="str">
        <f>VLOOKUP($A250,'Plan de acci�n consolidado 2025'!$A$3:$V$504,D$1,0)</f>
        <v>Actividad propia</v>
      </c>
      <c r="E250" t="str">
        <f>VLOOKUP($A250,'Plan de acci�n consolidado 2025'!$A$3:$V$504,E$1,0)</f>
        <v>4000.5.1</v>
      </c>
      <c r="F250" t="str">
        <f>VLOOKUP($A250,'Plan de acci�n consolidado 2025'!$A$3:$V$504,F$1,0)</f>
        <v>N/A</v>
      </c>
      <c r="G250" t="str">
        <f>VLOOKUP($A250,'Plan de acci�n consolidado 2025'!$A$3:$V$504,G$1,0)</f>
        <v>N/A</v>
      </c>
      <c r="H250" t="str">
        <f>VLOOKUP($A250,'Plan de acci�n consolidado 2025'!$A$3:$V$504,H$1,0)</f>
        <v>N/A</v>
      </c>
      <c r="I250" t="str">
        <f>VLOOKUP($A250,'Plan de acci�n consolidado 2025'!$A$3:$V$504,I$1,0)</f>
        <v>N/A</v>
      </c>
      <c r="J250" t="str">
        <f>VLOOKUP($A250,'Plan de acci�n consolidado 2025'!$A$3:$V$504,J$1,0)</f>
        <v>N/A</v>
      </c>
      <c r="K250" t="str">
        <f>VLOOKUP($A250,'Plan de acci�n consolidado 2025'!$A$3:$V$504,K$1,0)</f>
        <v>N/A</v>
      </c>
      <c r="L250" t="str">
        <f>VLOOKUP($A250,'Plan de acci�n consolidado 2025'!$A$3:$V$504,L$1,0)</f>
        <v>N/A</v>
      </c>
      <c r="M250" t="str">
        <f>VLOOKUP($A250,'Plan de acci�n consolidado 2025'!$A$3:$V$504,M$1,0)</f>
        <v>N/A</v>
      </c>
      <c r="N250" t="str">
        <f>VLOOKUP($A250,'Plan de acci�n consolidado 2025'!$A$3:$V$504,N$1,0)</f>
        <v>N/A</v>
      </c>
      <c r="O250" t="str">
        <f>VLOOKUP($A250,'Plan de acci�n consolidado 2025'!$A$3:$V$504,O$1,0)</f>
        <v>Definir fechas de las jornadas de territorialización. (correo electrónico enviando con las fechas de las jornadas/único entregable)</v>
      </c>
      <c r="P250">
        <f>VLOOKUP($A250,'Plan de acci�n consolidado 2025'!$A$3:$V$504,P$1,0)</f>
        <v>20</v>
      </c>
      <c r="Q250">
        <f>VLOOKUP($A250,'Plan de acci�n consolidado 2025'!$A$3:$V$504,Q$1,0)</f>
        <v>1</v>
      </c>
      <c r="R250" t="str">
        <f>VLOOKUP($A250,'Plan de acci�n consolidado 2025'!$A$3:$V$504,R$1,0)</f>
        <v>Númerica</v>
      </c>
      <c r="S250" t="str">
        <f>VLOOKUP($A250,'Plan de acci�n consolidado 2025'!$A$3:$V$504,S$1,0)</f>
        <v># de Correo electrónico elaborado y enviado / 1 Correo electrónico programado</v>
      </c>
      <c r="T250" s="176" t="str">
        <f>VLOOKUP($A250,'Plan de acci�n consolidado 2025'!$A$3:$V$504,T$1,0)</f>
        <v>2025-02-03</v>
      </c>
      <c r="U250" s="176" t="str">
        <f>VLOOKUP($A250,'Plan de acci�n consolidado 2025'!$A$3:$V$504,U$1,0)</f>
        <v>2025-03-31</v>
      </c>
      <c r="V250" t="str">
        <f>VLOOKUP($A250,'Plan de acci�n consolidado 2025'!$A$3:$V$504,V$1,0)</f>
        <v>4000-DESPACHO DEL SUPERINTENDENTE DELEGADO PARA ASUNTOS JURISDICCIONALES</v>
      </c>
      <c r="W250"/>
      <c r="X250"/>
    </row>
    <row r="251" spans="1:24" hidden="1" x14ac:dyDescent="0.25">
      <c r="A251" s="30" t="s">
        <v>1060</v>
      </c>
      <c r="B251" t="str">
        <f>VLOOKUP($A251,'Plan de acci�n consolidado 2025'!$A$3:$V$504,B$1,0)</f>
        <v>4000-DESPACHO DEL SUPERINTENDENTE DELEGADO PARA ASUNTOS JURISDICCIONALES</v>
      </c>
      <c r="C251">
        <f>VLOOKUP($A251,'Plan de acci�n consolidado 2025'!$A$3:$V$504,C$1,0)</f>
        <v>2</v>
      </c>
      <c r="D251" t="str">
        <f>VLOOKUP($A251,'Plan de acci�n consolidado 2025'!$A$3:$V$504,D$1,0)</f>
        <v>Actividad propia</v>
      </c>
      <c r="E251" t="str">
        <f>VLOOKUP($A251,'Plan de acci�n consolidado 2025'!$A$3:$V$504,E$1,0)</f>
        <v>4000.5.2</v>
      </c>
      <c r="F251" t="str">
        <f>VLOOKUP($A251,'Plan de acci�n consolidado 2025'!$A$3:$V$504,F$1,0)</f>
        <v>N/A</v>
      </c>
      <c r="G251" t="str">
        <f>VLOOKUP($A251,'Plan de acci�n consolidado 2025'!$A$3:$V$504,G$1,0)</f>
        <v>N/A</v>
      </c>
      <c r="H251" t="str">
        <f>VLOOKUP($A251,'Plan de acci�n consolidado 2025'!$A$3:$V$504,H$1,0)</f>
        <v>N/A</v>
      </c>
      <c r="I251" t="str">
        <f>VLOOKUP($A251,'Plan de acci�n consolidado 2025'!$A$3:$V$504,I$1,0)</f>
        <v>N/A</v>
      </c>
      <c r="J251" t="str">
        <f>VLOOKUP($A251,'Plan de acci�n consolidado 2025'!$A$3:$V$504,J$1,0)</f>
        <v>N/A</v>
      </c>
      <c r="K251" t="str">
        <f>VLOOKUP($A251,'Plan de acci�n consolidado 2025'!$A$3:$V$504,K$1,0)</f>
        <v>N/A</v>
      </c>
      <c r="L251" t="str">
        <f>VLOOKUP($A251,'Plan de acci�n consolidado 2025'!$A$3:$V$504,L$1,0)</f>
        <v>N/A</v>
      </c>
      <c r="M251" t="str">
        <f>VLOOKUP($A251,'Plan de acci�n consolidado 2025'!$A$3:$V$504,M$1,0)</f>
        <v>N/A</v>
      </c>
      <c r="N251" t="str">
        <f>VLOOKUP($A251,'Plan de acci�n consolidado 2025'!$A$3:$V$504,N$1,0)</f>
        <v>N/A</v>
      </c>
      <c r="O251" t="str">
        <f>VLOOKUP($A251,'Plan de acci�n consolidado 2025'!$A$3:$V$504,O$1,0)</f>
        <v>Realizar jornadas de territorialización, de acuerdo con el cronograma establecido. (Listados de asistencia por programa)</v>
      </c>
      <c r="P251">
        <f>VLOOKUP($A251,'Plan de acci�n consolidado 2025'!$A$3:$V$504,P$1,0)</f>
        <v>80</v>
      </c>
      <c r="Q251">
        <f>VLOOKUP($A251,'Plan de acci�n consolidado 2025'!$A$3:$V$504,Q$1,0)</f>
        <v>6</v>
      </c>
      <c r="R251" t="str">
        <f>VLOOKUP($A251,'Plan de acci�n consolidado 2025'!$A$3:$V$504,R$1,0)</f>
        <v>Númerica</v>
      </c>
      <c r="S251" t="str">
        <f>VLOOKUP($A251,'Plan de acci�n consolidado 2025'!$A$3:$V$504,S$1,0)</f>
        <v># de jornadas de territorialización realizadas / 6 Jornadas de territorialización programadas</v>
      </c>
      <c r="T251" s="176" t="str">
        <f>VLOOKUP($A251,'Plan de acci�n consolidado 2025'!$A$3:$V$504,T$1,0)</f>
        <v>2025-04-01</v>
      </c>
      <c r="U251" s="176" t="str">
        <f>VLOOKUP($A251,'Plan de acci�n consolidado 2025'!$A$3:$V$504,U$1,0)</f>
        <v>2025-11-28</v>
      </c>
      <c r="V251" t="str">
        <f>VLOOKUP($A251,'Plan de acci�n consolidado 2025'!$A$3:$V$504,V$1,0)</f>
        <v>4000-DESPACHO DEL SUPERINTENDENTE DELEGADO PARA ASUNTOS JURISDICCIONALES</v>
      </c>
      <c r="W251"/>
      <c r="X251"/>
    </row>
    <row r="252" spans="1:24" hidden="1" x14ac:dyDescent="0.25">
      <c r="A252" s="30" t="s">
        <v>1061</v>
      </c>
      <c r="B252" t="str">
        <f>VLOOKUP($A252,'Plan de acci�n consolidado 2025'!$A$3:$V$504,B$1,0)</f>
        <v>4000-DESPACHO DEL SUPERINTENDENTE DELEGADO PARA ASUNTOS JURISDICCIONALES</v>
      </c>
      <c r="C252">
        <f>VLOOKUP($A252,'Plan de acci�n consolidado 2025'!$A$3:$V$504,C$1,0)</f>
        <v>2</v>
      </c>
      <c r="D252" t="str">
        <f>VLOOKUP($A252,'Plan de acci�n consolidado 2025'!$A$3:$V$504,D$1,0)</f>
        <v>Producto</v>
      </c>
      <c r="E252" t="str">
        <f>VLOOKUP($A252,'Plan de acci�n consolidado 2025'!$A$3:$V$504,E$1,0)</f>
        <v>4000.6</v>
      </c>
      <c r="F252" t="str">
        <f>VLOOKUP($A252,'Plan de acci�n consolidado 2025'!$A$3:$V$504,F$1,0)</f>
        <v>Innovador</v>
      </c>
      <c r="G252" t="str">
        <f>VLOOKUP($A252,'Plan de acci�n consolidado 2025'!$A$3:$V$504,G$1,0)</f>
        <v xml:space="preserve">Generar sinergias con agentes nacionales e internacionales que permitan potenciar las capacidades de la SIC.
</v>
      </c>
      <c r="H252" t="str">
        <f>VLOOKUP($A252,'Plan de acci�n consolidado 2025'!$A$3:$V$504,H$1,0)</f>
        <v xml:space="preserve">Cumplimiento de productos del PAI asociados a Generar sinergias con agentes nacionales e internacionales que permitan potenciar las capacidades de la SIC.
</v>
      </c>
      <c r="I252" t="str">
        <f>VLOOKUP($A252,'Plan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52" t="str">
        <f>VLOOKUP($A252,'Plan de acci�n consolidado 2025'!$A$3:$V$504,J$1,0)</f>
        <v>N/A</v>
      </c>
      <c r="K252" t="str">
        <f>VLOOKUP($A252,'Plan de acci�n consolidado 2025'!$A$3:$V$504,K$1,0)</f>
        <v>Si</v>
      </c>
      <c r="L252" t="str">
        <f>VLOOKUP($A252,'Plan de acci�n consolidado 2025'!$A$3:$V$504,L$1,0)</f>
        <v>C-3503-0200-0011-40401c</v>
      </c>
      <c r="M252" t="str">
        <f>VLOOKUP($A252,'Plan de acci�n consolidado 2025'!$A$3:$V$504,M$1,0)</f>
        <v>Política Participación Ciudadana en la Gestión Pública _DIMENSIÓN Gestión con Valores para Resultados</v>
      </c>
      <c r="N252" t="str">
        <f>VLOOKUP($A252,'Plan de acci�n consolidado 2025'!$A$3:$V$504,N$1,0)</f>
        <v>N/A</v>
      </c>
      <c r="O252" t="str">
        <f>VLOOKUP($A252,'Plan de acci�n consolidado 2025'!$A$3:$V$504,O$1,0)</f>
        <v>II Congreso de autoridades administrativas investidas con funciones jurisdiccionales en materia de competencia desleal, propiedad industrial y derecho de consumo, realizado. (fotografías del evento realizado /único entregable)</v>
      </c>
      <c r="P252">
        <f>VLOOKUP($A252,'Plan de acci�n consolidado 2025'!$A$3:$V$504,P$1,0)</f>
        <v>16</v>
      </c>
      <c r="Q252">
        <f>VLOOKUP($A252,'Plan de acci�n consolidado 2025'!$A$3:$V$504,Q$1,0)</f>
        <v>1</v>
      </c>
      <c r="R252" t="str">
        <f>VLOOKUP($A252,'Plan de acci�n consolidado 2025'!$A$3:$V$504,R$1,0)</f>
        <v>Númerica</v>
      </c>
      <c r="S252" t="str">
        <f>VLOOKUP($A252,'Plan de acci�n consolidado 2025'!$A$3:$V$504,S$1,0)</f>
        <v># de encuentro de autoridades realizado / 1 Encuentro de autoridades a realizar</v>
      </c>
      <c r="T252" s="176" t="str">
        <f>VLOOKUP($A252,'Plan de acci�n consolidado 2025'!$A$3:$V$504,T$1,0)</f>
        <v>2025-02-03</v>
      </c>
      <c r="U252" s="176" t="str">
        <f>VLOOKUP($A252,'Plan de acci�n consolidado 2025'!$A$3:$V$504,U$1,0)</f>
        <v>2025-12-05</v>
      </c>
      <c r="V252" t="str">
        <f>VLOOKUP($A252,'Plan de acci�n consolidado 2025'!$A$3:$V$504,V$1,0)</f>
        <v>20-OFICINA DE TECNOLOGÍA E INFORMÁTICA;
4000-DESPACHO DEL SUPERINTENDENTE DELEGADO PARA ASUNTOS JURISDICCIONALES;
73-GRUPO DE TRABAJO DE COMUNICACION</v>
      </c>
      <c r="W252"/>
      <c r="X252"/>
    </row>
    <row r="253" spans="1:24" hidden="1" x14ac:dyDescent="0.25">
      <c r="A253" s="30" t="s">
        <v>1064</v>
      </c>
      <c r="B253" t="str">
        <f>VLOOKUP($A253,'Plan de acci�n consolidado 2025'!$A$3:$V$504,B$1,0)</f>
        <v>4000-DESPACHO DEL SUPERINTENDENTE DELEGADO PARA ASUNTOS JURISDICCIONALES</v>
      </c>
      <c r="C253">
        <f>VLOOKUP($A253,'Plan de acci�n consolidado 2025'!$A$3:$V$504,C$1,0)</f>
        <v>2</v>
      </c>
      <c r="D253" t="str">
        <f>VLOOKUP($A253,'Plan de acci�n consolidado 2025'!$A$3:$V$504,D$1,0)</f>
        <v>Actividad propia</v>
      </c>
      <c r="E253" t="str">
        <f>VLOOKUP($A253,'Plan de acci�n consolidado 2025'!$A$3:$V$504,E$1,0)</f>
        <v>4000.6.1</v>
      </c>
      <c r="F253" t="str">
        <f>VLOOKUP($A253,'Plan de acci�n consolidado 2025'!$A$3:$V$504,F$1,0)</f>
        <v>N/A</v>
      </c>
      <c r="G253" t="str">
        <f>VLOOKUP($A253,'Plan de acci�n consolidado 2025'!$A$3:$V$504,G$1,0)</f>
        <v>N/A</v>
      </c>
      <c r="H253" t="str">
        <f>VLOOKUP($A253,'Plan de acci�n consolidado 2025'!$A$3:$V$504,H$1,0)</f>
        <v>N/A</v>
      </c>
      <c r="I253" t="str">
        <f>VLOOKUP($A253,'Plan de acci�n consolidado 2025'!$A$3:$V$504,I$1,0)</f>
        <v>N/A</v>
      </c>
      <c r="J253" t="str">
        <f>VLOOKUP($A253,'Plan de acci�n consolidado 2025'!$A$3:$V$504,J$1,0)</f>
        <v>N/A</v>
      </c>
      <c r="K253" t="str">
        <f>VLOOKUP($A253,'Plan de acci�n consolidado 2025'!$A$3:$V$504,K$1,0)</f>
        <v>N/A</v>
      </c>
      <c r="L253" t="str">
        <f>VLOOKUP($A253,'Plan de acci�n consolidado 2025'!$A$3:$V$504,L$1,0)</f>
        <v>N/A</v>
      </c>
      <c r="M253" t="str">
        <f>VLOOKUP($A253,'Plan de acci�n consolidado 2025'!$A$3:$V$504,M$1,0)</f>
        <v>N/A</v>
      </c>
      <c r="N253" t="str">
        <f>VLOOKUP($A253,'Plan de acci�n consolidado 2025'!$A$3:$V$504,N$1,0)</f>
        <v>N/A</v>
      </c>
      <c r="O253" t="str">
        <f>VLOOKUP($A253,'Plan de acci�n consolidado 2025'!$A$3:$V$504,O$1,0)</f>
        <v>Solicitar publicación de la fecha del evento en el calendario de eventos de la entidad  al Grupo de trabajo de Comunicaciones   (correo electrónico enviado con la fecha del evento/único entregable)</v>
      </c>
      <c r="P253">
        <f>VLOOKUP($A253,'Plan de acci�n consolidado 2025'!$A$3:$V$504,P$1,0)</f>
        <v>25</v>
      </c>
      <c r="Q253">
        <f>VLOOKUP($A253,'Plan de acci�n consolidado 2025'!$A$3:$V$504,Q$1,0)</f>
        <v>1</v>
      </c>
      <c r="R253" t="str">
        <f>VLOOKUP($A253,'Plan de acci�n consolidado 2025'!$A$3:$V$504,R$1,0)</f>
        <v>Númerica</v>
      </c>
      <c r="S253" t="str">
        <f>VLOOKUP($A253,'Plan de acci�n consolidado 2025'!$A$3:$V$504,S$1,0)</f>
        <v># de publicaciones solicitadas / 1 publicaciones a solicitar</v>
      </c>
      <c r="T253" s="176" t="str">
        <f>VLOOKUP($A253,'Plan de acci�n consolidado 2025'!$A$3:$V$504,T$1,0)</f>
        <v>2025-02-03</v>
      </c>
      <c r="U253" s="176" t="str">
        <f>VLOOKUP($A253,'Plan de acci�n consolidado 2025'!$A$3:$V$504,U$1,0)</f>
        <v>2025-05-30</v>
      </c>
      <c r="V253" t="str">
        <f>VLOOKUP($A253,'Plan de acci�n consolidado 2025'!$A$3:$V$504,V$1,0)</f>
        <v>4000-DESPACHO DEL SUPERINTENDENTE DELEGADO PARA ASUNTOS JURISDICCIONALES</v>
      </c>
      <c r="W253"/>
      <c r="X253"/>
    </row>
    <row r="254" spans="1:24" hidden="1" x14ac:dyDescent="0.25">
      <c r="A254" s="30" t="s">
        <v>1066</v>
      </c>
      <c r="B254" t="str">
        <f>VLOOKUP($A254,'Plan de acci�n consolidado 2025'!$A$3:$V$504,B$1,0)</f>
        <v>4000-DESPACHO DEL SUPERINTENDENTE DELEGADO PARA ASUNTOS JURISDICCIONALES</v>
      </c>
      <c r="C254">
        <f>VLOOKUP($A254,'Plan de acci�n consolidado 2025'!$A$3:$V$504,C$1,0)</f>
        <v>2</v>
      </c>
      <c r="D254" t="str">
        <f>VLOOKUP($A254,'Plan de acci�n consolidado 2025'!$A$3:$V$504,D$1,0)</f>
        <v>Actividad sin participación</v>
      </c>
      <c r="E254" t="str">
        <f>VLOOKUP($A254,'Plan de acci�n consolidado 2025'!$A$3:$V$504,E$1,0)</f>
        <v>4000.6.2</v>
      </c>
      <c r="F254" t="str">
        <f>VLOOKUP($A254,'Plan de acci�n consolidado 2025'!$A$3:$V$504,F$1,0)</f>
        <v>N/A</v>
      </c>
      <c r="G254" t="str">
        <f>VLOOKUP($A254,'Plan de acci�n consolidado 2025'!$A$3:$V$504,G$1,0)</f>
        <v>N/A</v>
      </c>
      <c r="H254" t="str">
        <f>VLOOKUP($A254,'Plan de acci�n consolidado 2025'!$A$3:$V$504,H$1,0)</f>
        <v>N/A</v>
      </c>
      <c r="I254" t="str">
        <f>VLOOKUP($A254,'Plan de acci�n consolidado 2025'!$A$3:$V$504,I$1,0)</f>
        <v>N/A</v>
      </c>
      <c r="J254" t="str">
        <f>VLOOKUP($A254,'Plan de acci�n consolidado 2025'!$A$3:$V$504,J$1,0)</f>
        <v>N/A</v>
      </c>
      <c r="K254" t="str">
        <f>VLOOKUP($A254,'Plan de acci�n consolidado 2025'!$A$3:$V$504,K$1,0)</f>
        <v>N/A</v>
      </c>
      <c r="L254" t="str">
        <f>VLOOKUP($A254,'Plan de acci�n consolidado 2025'!$A$3:$V$504,L$1,0)</f>
        <v>N/A</v>
      </c>
      <c r="M254" t="str">
        <f>VLOOKUP($A254,'Plan de acci�n consolidado 2025'!$A$3:$V$504,M$1,0)</f>
        <v>N/A</v>
      </c>
      <c r="N254" t="str">
        <f>VLOOKUP($A254,'Plan de acci�n consolidado 2025'!$A$3:$V$504,N$1,0)</f>
        <v>N/A</v>
      </c>
      <c r="O254" t="str">
        <f>VLOOKUP($A254,'Plan de acci�n consolidado 2025'!$A$3:$V$504,O$1,0)</f>
        <v>Publicar fecha del evento en calendario de la entidad (captura de pantalla de la publicación de la fecha del evento / único entregable)</v>
      </c>
      <c r="P254">
        <f>VLOOKUP($A254,'Plan de acci�n consolidado 2025'!$A$3:$V$504,P$1,0)</f>
        <v>0</v>
      </c>
      <c r="Q254">
        <f>VLOOKUP($A254,'Plan de acci�n consolidado 2025'!$A$3:$V$504,Q$1,0)</f>
        <v>1</v>
      </c>
      <c r="R254" t="str">
        <f>VLOOKUP($A254,'Plan de acci�n consolidado 2025'!$A$3:$V$504,R$1,0)</f>
        <v>Númerica</v>
      </c>
      <c r="S254" t="str">
        <f>VLOOKUP($A254,'Plan de acci�n consolidado 2025'!$A$3:$V$504,S$1,0)</f>
        <v># de publicaciones realizadas / 1 publicaciones a realizar</v>
      </c>
      <c r="T254" s="176" t="str">
        <f>VLOOKUP($A254,'Plan de acci�n consolidado 2025'!$A$3:$V$504,T$1,0)</f>
        <v>2025-06-03</v>
      </c>
      <c r="U254" s="176" t="str">
        <f>VLOOKUP($A254,'Plan de acci�n consolidado 2025'!$A$3:$V$504,U$1,0)</f>
        <v>2025-09-05</v>
      </c>
      <c r="V254" t="str">
        <f>VLOOKUP($A254,'Plan de acci�n consolidado 2025'!$A$3:$V$504,V$1,0)</f>
        <v>73-GRUPO DE TRABAJO DE COMUNICACION</v>
      </c>
      <c r="W254"/>
      <c r="X254"/>
    </row>
    <row r="255" spans="1:24" hidden="1" x14ac:dyDescent="0.25">
      <c r="A255" s="30" t="s">
        <v>1068</v>
      </c>
      <c r="B255" t="str">
        <f>VLOOKUP($A255,'Plan de acci�n consolidado 2025'!$A$3:$V$504,B$1,0)</f>
        <v>4000-DESPACHO DEL SUPERINTENDENTE DELEGADO PARA ASUNTOS JURISDICCIONALES</v>
      </c>
      <c r="C255">
        <f>VLOOKUP($A255,'Plan de acci�n consolidado 2025'!$A$3:$V$504,C$1,0)</f>
        <v>2</v>
      </c>
      <c r="D255" t="str">
        <f>VLOOKUP($A255,'Plan de acci�n consolidado 2025'!$A$3:$V$504,D$1,0)</f>
        <v>Actividad propia</v>
      </c>
      <c r="E255" t="str">
        <f>VLOOKUP($A255,'Plan de acci�n consolidado 2025'!$A$3:$V$504,E$1,0)</f>
        <v>4000.6.3</v>
      </c>
      <c r="F255" t="str">
        <f>VLOOKUP($A255,'Plan de acci�n consolidado 2025'!$A$3:$V$504,F$1,0)</f>
        <v>N/A</v>
      </c>
      <c r="G255" t="str">
        <f>VLOOKUP($A255,'Plan de acci�n consolidado 2025'!$A$3:$V$504,G$1,0)</f>
        <v>N/A</v>
      </c>
      <c r="H255" t="str">
        <f>VLOOKUP($A255,'Plan de acci�n consolidado 2025'!$A$3:$V$504,H$1,0)</f>
        <v>N/A</v>
      </c>
      <c r="I255" t="str">
        <f>VLOOKUP($A255,'Plan de acci�n consolidado 2025'!$A$3:$V$504,I$1,0)</f>
        <v>N/A</v>
      </c>
      <c r="J255" t="str">
        <f>VLOOKUP($A255,'Plan de acci�n consolidado 2025'!$A$3:$V$504,J$1,0)</f>
        <v>N/A</v>
      </c>
      <c r="K255" t="str">
        <f>VLOOKUP($A255,'Plan de acci�n consolidado 2025'!$A$3:$V$504,K$1,0)</f>
        <v>N/A</v>
      </c>
      <c r="L255" t="str">
        <f>VLOOKUP($A255,'Plan de acci�n consolidado 2025'!$A$3:$V$504,L$1,0)</f>
        <v>N/A</v>
      </c>
      <c r="M255" t="str">
        <f>VLOOKUP($A255,'Plan de acci�n consolidado 2025'!$A$3:$V$504,M$1,0)</f>
        <v>N/A</v>
      </c>
      <c r="N255" t="str">
        <f>VLOOKUP($A255,'Plan de acci�n consolidado 2025'!$A$3:$V$504,N$1,0)</f>
        <v>N/A</v>
      </c>
      <c r="O255" t="str">
        <f>VLOOKUP($A255,'Plan de acci�n consolidado 2025'!$A$3:$V$504,O$1,0)</f>
        <v>Diligenciar check list del evento con la fecha definitiva igual a la publicada en el  calendario de eventos (documento de check list para la realización del evento / único entregable)</v>
      </c>
      <c r="P255">
        <f>VLOOKUP($A255,'Plan de acci�n consolidado 2025'!$A$3:$V$504,P$1,0)</f>
        <v>25</v>
      </c>
      <c r="Q255">
        <f>VLOOKUP($A255,'Plan de acci�n consolidado 2025'!$A$3:$V$504,Q$1,0)</f>
        <v>1</v>
      </c>
      <c r="R255" t="str">
        <f>VLOOKUP($A255,'Plan de acci�n consolidado 2025'!$A$3:$V$504,R$1,0)</f>
        <v>Númerica</v>
      </c>
      <c r="S255" t="str">
        <f>VLOOKUP($A255,'Plan de acci�n consolidado 2025'!$A$3:$V$504,S$1,0)</f>
        <v># de check lista diligenciados / 1 check lista a diligenciar</v>
      </c>
      <c r="T255" s="176" t="str">
        <f>VLOOKUP($A255,'Plan de acci�n consolidado 2025'!$A$3:$V$504,T$1,0)</f>
        <v>2025-09-08</v>
      </c>
      <c r="U255" s="176" t="str">
        <f>VLOOKUP($A255,'Plan de acci�n consolidado 2025'!$A$3:$V$504,U$1,0)</f>
        <v>2025-10-17</v>
      </c>
      <c r="V255" t="str">
        <f>VLOOKUP($A255,'Plan de acci�n consolidado 2025'!$A$3:$V$504,V$1,0)</f>
        <v>4000-DESPACHO DEL SUPERINTENDENTE DELEGADO PARA ASUNTOS JURISDICCIONALES</v>
      </c>
      <c r="W255"/>
      <c r="X255"/>
    </row>
    <row r="256" spans="1:24" hidden="1" x14ac:dyDescent="0.25">
      <c r="A256" s="30" t="s">
        <v>1070</v>
      </c>
      <c r="B256" t="str">
        <f>VLOOKUP($A256,'Plan de acci�n consolidado 2025'!$A$3:$V$504,B$1,0)</f>
        <v>4000-DESPACHO DEL SUPERINTENDENTE DELEGADO PARA ASUNTOS JURISDICCIONALES</v>
      </c>
      <c r="C256">
        <f>VLOOKUP($A256,'Plan de acci�n consolidado 2025'!$A$3:$V$504,C$1,0)</f>
        <v>2</v>
      </c>
      <c r="D256" t="str">
        <f>VLOOKUP($A256,'Plan de acci�n consolidado 2025'!$A$3:$V$504,D$1,0)</f>
        <v>Actividad propia</v>
      </c>
      <c r="E256" t="str">
        <f>VLOOKUP($A256,'Plan de acci�n consolidado 2025'!$A$3:$V$504,E$1,0)</f>
        <v>4000.6.4</v>
      </c>
      <c r="F256" t="str">
        <f>VLOOKUP($A256,'Plan de acci�n consolidado 2025'!$A$3:$V$504,F$1,0)</f>
        <v>N/A</v>
      </c>
      <c r="G256" t="str">
        <f>VLOOKUP($A256,'Plan de acci�n consolidado 2025'!$A$3:$V$504,G$1,0)</f>
        <v>N/A</v>
      </c>
      <c r="H256" t="str">
        <f>VLOOKUP($A256,'Plan de acci�n consolidado 2025'!$A$3:$V$504,H$1,0)</f>
        <v>N/A</v>
      </c>
      <c r="I256" t="str">
        <f>VLOOKUP($A256,'Plan de acci�n consolidado 2025'!$A$3:$V$504,I$1,0)</f>
        <v>N/A</v>
      </c>
      <c r="J256" t="str">
        <f>VLOOKUP($A256,'Plan de acci�n consolidado 2025'!$A$3:$V$504,J$1,0)</f>
        <v>N/A</v>
      </c>
      <c r="K256" t="str">
        <f>VLOOKUP($A256,'Plan de acci�n consolidado 2025'!$A$3:$V$504,K$1,0)</f>
        <v>N/A</v>
      </c>
      <c r="L256" t="str">
        <f>VLOOKUP($A256,'Plan de acci�n consolidado 2025'!$A$3:$V$504,L$1,0)</f>
        <v>N/A</v>
      </c>
      <c r="M256" t="str">
        <f>VLOOKUP($A256,'Plan de acci�n consolidado 2025'!$A$3:$V$504,M$1,0)</f>
        <v>N/A</v>
      </c>
      <c r="N256" t="str">
        <f>VLOOKUP($A256,'Plan de acci�n consolidado 2025'!$A$3:$V$504,N$1,0)</f>
        <v>N/A</v>
      </c>
      <c r="O256" t="str">
        <f>VLOOKUP($A256,'Plan de acci�n consolidado 2025'!$A$3:$V$504,O$1,0)</f>
        <v>Elaborar y enviar agenda definitiva para ser publicada (correo electrónico con agenda definitiva / único entregable)</v>
      </c>
      <c r="P256">
        <f>VLOOKUP($A256,'Plan de acci�n consolidado 2025'!$A$3:$V$504,P$1,0)</f>
        <v>25</v>
      </c>
      <c r="Q256">
        <f>VLOOKUP($A256,'Plan de acci�n consolidado 2025'!$A$3:$V$504,Q$1,0)</f>
        <v>1</v>
      </c>
      <c r="R256" t="str">
        <f>VLOOKUP($A256,'Plan de acci�n consolidado 2025'!$A$3:$V$504,R$1,0)</f>
        <v>Númerica</v>
      </c>
      <c r="S256" t="str">
        <f>VLOOKUP($A256,'Plan de acci�n consolidado 2025'!$A$3:$V$504,S$1,0)</f>
        <v># de agendas definitivas elaboradas y enviadas / 1 agendas a elaborar y enviar</v>
      </c>
      <c r="T256" s="176" t="str">
        <f>VLOOKUP($A256,'Plan de acci�n consolidado 2025'!$A$3:$V$504,T$1,0)</f>
        <v>2025-10-20</v>
      </c>
      <c r="U256" s="176" t="str">
        <f>VLOOKUP($A256,'Plan de acci�n consolidado 2025'!$A$3:$V$504,U$1,0)</f>
        <v>2025-11-07</v>
      </c>
      <c r="V256" t="str">
        <f>VLOOKUP($A256,'Plan de acci�n consolidado 2025'!$A$3:$V$504,V$1,0)</f>
        <v>4000-DESPACHO DEL SUPERINTENDENTE DELEGADO PARA ASUNTOS JURISDICCIONALES</v>
      </c>
      <c r="W256"/>
      <c r="X256"/>
    </row>
    <row r="257" spans="1:24" hidden="1" x14ac:dyDescent="0.25">
      <c r="A257" s="30" t="s">
        <v>1072</v>
      </c>
      <c r="B257" t="str">
        <f>VLOOKUP($A257,'Plan de acci�n consolidado 2025'!$A$3:$V$504,B$1,0)</f>
        <v>4000-DESPACHO DEL SUPERINTENDENTE DELEGADO PARA ASUNTOS JURISDICCIONALES</v>
      </c>
      <c r="C257">
        <f>VLOOKUP($A257,'Plan de acci�n consolidado 2025'!$A$3:$V$504,C$1,0)</f>
        <v>2</v>
      </c>
      <c r="D257" t="str">
        <f>VLOOKUP($A257,'Plan de acci�n consolidado 2025'!$A$3:$V$504,D$1,0)</f>
        <v>Actividad sin participación</v>
      </c>
      <c r="E257" t="str">
        <f>VLOOKUP($A257,'Plan de acci�n consolidado 2025'!$A$3:$V$504,E$1,0)</f>
        <v>4000.6.5</v>
      </c>
      <c r="F257" t="str">
        <f>VLOOKUP($A257,'Plan de acci�n consolidado 2025'!$A$3:$V$504,F$1,0)</f>
        <v>N/A</v>
      </c>
      <c r="G257" t="str">
        <f>VLOOKUP($A257,'Plan de acci�n consolidado 2025'!$A$3:$V$504,G$1,0)</f>
        <v>N/A</v>
      </c>
      <c r="H257" t="str">
        <f>VLOOKUP($A257,'Plan de acci�n consolidado 2025'!$A$3:$V$504,H$1,0)</f>
        <v>N/A</v>
      </c>
      <c r="I257" t="str">
        <f>VLOOKUP($A257,'Plan de acci�n consolidado 2025'!$A$3:$V$504,I$1,0)</f>
        <v>N/A</v>
      </c>
      <c r="J257" t="str">
        <f>VLOOKUP($A257,'Plan de acci�n consolidado 2025'!$A$3:$V$504,J$1,0)</f>
        <v>N/A</v>
      </c>
      <c r="K257" t="str">
        <f>VLOOKUP($A257,'Plan de acci�n consolidado 2025'!$A$3:$V$504,K$1,0)</f>
        <v>N/A</v>
      </c>
      <c r="L257" t="str">
        <f>VLOOKUP($A257,'Plan de acci�n consolidado 2025'!$A$3:$V$504,L$1,0)</f>
        <v>N/A</v>
      </c>
      <c r="M257" t="str">
        <f>VLOOKUP($A257,'Plan de acci�n consolidado 2025'!$A$3:$V$504,M$1,0)</f>
        <v>N/A</v>
      </c>
      <c r="N257" t="str">
        <f>VLOOKUP($A257,'Plan de acci�n consolidado 2025'!$A$3:$V$504,N$1,0)</f>
        <v>N/A</v>
      </c>
      <c r="O257" t="str">
        <f>VLOOKUP($A257,'Plan de acci�n consolidado 2025'!$A$3:$V$504,O$1,0)</f>
        <v>Publicar Agenda definitiva (Captura de pantalla de la publicación/ único entregable)</v>
      </c>
      <c r="P257">
        <f>VLOOKUP($A257,'Plan de acci�n consolidado 2025'!$A$3:$V$504,P$1,0)</f>
        <v>0</v>
      </c>
      <c r="Q257">
        <f>VLOOKUP($A257,'Plan de acci�n consolidado 2025'!$A$3:$V$504,Q$1,0)</f>
        <v>1</v>
      </c>
      <c r="R257" t="str">
        <f>VLOOKUP($A257,'Plan de acci�n consolidado 2025'!$A$3:$V$504,R$1,0)</f>
        <v>Númerica</v>
      </c>
      <c r="S257" t="str">
        <f>VLOOKUP($A257,'Plan de acci�n consolidado 2025'!$A$3:$V$504,S$1,0)</f>
        <v># de agendas publicadas / 1 agendas a publicar</v>
      </c>
      <c r="T257" s="176" t="str">
        <f>VLOOKUP($A257,'Plan de acci�n consolidado 2025'!$A$3:$V$504,T$1,0)</f>
        <v>2025-11-10</v>
      </c>
      <c r="U257" s="176" t="str">
        <f>VLOOKUP($A257,'Plan de acci�n consolidado 2025'!$A$3:$V$504,U$1,0)</f>
        <v>2025-11-14</v>
      </c>
      <c r="V257" t="str">
        <f>VLOOKUP($A257,'Plan de acci�n consolidado 2025'!$A$3:$V$504,V$1,0)</f>
        <v>20-OFICINA DE TECNOLOGÍA E INFORMÁTICA</v>
      </c>
      <c r="W257"/>
      <c r="X257"/>
    </row>
    <row r="258" spans="1:24" hidden="1" x14ac:dyDescent="0.25">
      <c r="A258" s="30" t="s">
        <v>1074</v>
      </c>
      <c r="B258" t="str">
        <f>VLOOKUP($A258,'Plan de acci�n consolidado 2025'!$A$3:$V$504,B$1,0)</f>
        <v>4000-DESPACHO DEL SUPERINTENDENTE DELEGADO PARA ASUNTOS JURISDICCIONALES</v>
      </c>
      <c r="C258">
        <f>VLOOKUP($A258,'Plan de acci�n consolidado 2025'!$A$3:$V$504,C$1,0)</f>
        <v>2</v>
      </c>
      <c r="D258" t="str">
        <f>VLOOKUP($A258,'Plan de acci�n consolidado 2025'!$A$3:$V$504,D$1,0)</f>
        <v>Actividad propia</v>
      </c>
      <c r="E258" t="str">
        <f>VLOOKUP($A258,'Plan de acci�n consolidado 2025'!$A$3:$V$504,E$1,0)</f>
        <v>4000.6.6</v>
      </c>
      <c r="F258" t="str">
        <f>VLOOKUP($A258,'Plan de acci�n consolidado 2025'!$A$3:$V$504,F$1,0)</f>
        <v>N/A</v>
      </c>
      <c r="G258" t="str">
        <f>VLOOKUP($A258,'Plan de acci�n consolidado 2025'!$A$3:$V$504,G$1,0)</f>
        <v>N/A</v>
      </c>
      <c r="H258" t="str">
        <f>VLOOKUP($A258,'Plan de acci�n consolidado 2025'!$A$3:$V$504,H$1,0)</f>
        <v>N/A</v>
      </c>
      <c r="I258" t="str">
        <f>VLOOKUP($A258,'Plan de acci�n consolidado 2025'!$A$3:$V$504,I$1,0)</f>
        <v>N/A</v>
      </c>
      <c r="J258" t="str">
        <f>VLOOKUP($A258,'Plan de acci�n consolidado 2025'!$A$3:$V$504,J$1,0)</f>
        <v>N/A</v>
      </c>
      <c r="K258" t="str">
        <f>VLOOKUP($A258,'Plan de acci�n consolidado 2025'!$A$3:$V$504,K$1,0)</f>
        <v>N/A</v>
      </c>
      <c r="L258" t="str">
        <f>VLOOKUP($A258,'Plan de acci�n consolidado 2025'!$A$3:$V$504,L$1,0)</f>
        <v>N/A</v>
      </c>
      <c r="M258" t="str">
        <f>VLOOKUP($A258,'Plan de acci�n consolidado 2025'!$A$3:$V$504,M$1,0)</f>
        <v>N/A</v>
      </c>
      <c r="N258" t="str">
        <f>VLOOKUP($A258,'Plan de acci�n consolidado 2025'!$A$3:$V$504,N$1,0)</f>
        <v>N/A</v>
      </c>
      <c r="O258" t="str">
        <f>VLOOKUP($A258,'Plan de acci�n consolidado 2025'!$A$3:$V$504,O$1,0)</f>
        <v>Realizar el evento (fotografías del evento realizado / único entregable)</v>
      </c>
      <c r="P258">
        <f>VLOOKUP($A258,'Plan de acci�n consolidado 2025'!$A$3:$V$504,P$1,0)</f>
        <v>25</v>
      </c>
      <c r="Q258">
        <f>VLOOKUP($A258,'Plan de acci�n consolidado 2025'!$A$3:$V$504,Q$1,0)</f>
        <v>1</v>
      </c>
      <c r="R258" t="str">
        <f>VLOOKUP($A258,'Plan de acci�n consolidado 2025'!$A$3:$V$504,R$1,0)</f>
        <v>Númerica</v>
      </c>
      <c r="S258" t="str">
        <f>VLOOKUP($A258,'Plan de acci�n consolidado 2025'!$A$3:$V$504,S$1,0)</f>
        <v># de eventos realizados / 1 evento a realizar</v>
      </c>
      <c r="T258" s="176" t="str">
        <f>VLOOKUP($A258,'Plan de acci�n consolidado 2025'!$A$3:$V$504,T$1,0)</f>
        <v>2025-11-18</v>
      </c>
      <c r="U258" s="176" t="str">
        <f>VLOOKUP($A258,'Plan de acci�n consolidado 2025'!$A$3:$V$504,U$1,0)</f>
        <v>2025-12-05</v>
      </c>
      <c r="V258" t="str">
        <f>VLOOKUP($A258,'Plan de acci�n consolidado 2025'!$A$3:$V$504,V$1,0)</f>
        <v>4000-DESPACHO DEL SUPERINTENDENTE DELEGADO PARA ASUNTOS JURISDICCIONALES;
73-GRUPO DE TRABAJO DE COMUNICACION</v>
      </c>
      <c r="W258"/>
      <c r="X258"/>
    </row>
    <row r="259" spans="1:24" hidden="1" x14ac:dyDescent="0.25">
      <c r="A259" s="30" t="s">
        <v>1077</v>
      </c>
      <c r="B259" t="str">
        <f>VLOOKUP($A259,'Plan de acci�n consolidado 2025'!$A$3:$V$504,B$1,0)</f>
        <v>4000-DESPACHO DEL SUPERINTENDENTE DELEGADO PARA ASUNTOS JURISDICCIONALES</v>
      </c>
      <c r="C259">
        <f>VLOOKUP($A259,'Plan de acci�n consolidado 2025'!$A$3:$V$504,C$1,0)</f>
        <v>2</v>
      </c>
      <c r="D259" t="str">
        <f>VLOOKUP($A259,'Plan de acci�n consolidado 2025'!$A$3:$V$504,D$1,0)</f>
        <v>Producto eliminado</v>
      </c>
      <c r="E259" t="str">
        <f>VLOOKUP($A259,'Plan de acci�n consolidado 2025'!$A$3:$V$504,E$1,0)</f>
        <v>4000.7</v>
      </c>
      <c r="F259" t="str">
        <f>VLOOKUP($A259,'Plan de acci�n consolidado 2025'!$A$3:$V$504,F$1,0)</f>
        <v>Innovador</v>
      </c>
      <c r="G259" t="str">
        <f>VLOOKUP($A259,'Plan de acci�n consolidado 2025'!$A$3:$V$504,G$1,0)</f>
        <v xml:space="preserve">Generar sinergias con agentes nacionales e internacionales que permitan potenciar las capacidades de la SIC.
</v>
      </c>
      <c r="H259" t="str">
        <f>VLOOKUP($A259,'Plan de acci�n consolidado 2025'!$A$3:$V$504,H$1,0)</f>
        <v xml:space="preserve">Cumplimiento de productos del PAI asociados a Generar sinergias con agentes nacionales e internacionales que permitan potenciar las capacidades de la SIC.
</v>
      </c>
      <c r="I259" t="str">
        <f>VLOOKUP($A259,'Plan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59" t="str">
        <f>VLOOKUP($A259,'Plan de acci�n consolidado 2025'!$A$3:$V$504,J$1,0)</f>
        <v>N/A</v>
      </c>
      <c r="K259" t="str">
        <f>VLOOKUP($A259,'Plan de acci�n consolidado 2025'!$A$3:$V$504,K$1,0)</f>
        <v>Si</v>
      </c>
      <c r="L259" t="str">
        <f>VLOOKUP($A259,'Plan de acci�n consolidado 2025'!$A$3:$V$504,L$1,0)</f>
        <v>C-3503-0200-0011-40401c</v>
      </c>
      <c r="M259" t="str">
        <f>VLOOKUP($A259,'Plan de acci�n consolidado 2025'!$A$3:$V$504,M$1,0)</f>
        <v>Política Participación Ciudadana en la Gestión Pública _DIMENSIÓN Gestión con Valores para Resultados</v>
      </c>
      <c r="N259" t="str">
        <f>VLOOKUP($A259,'Plan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59" t="str">
        <f>VLOOKUP($A259,'Plan de acci�n consolidado 2025'!$A$3:$V$504,O$1,0)</f>
        <v>II Congreso de autoridades administrativas investidas con funciones jurisdiccionales en materia de competencia desleal y propiedad industrial, realizado.   (fotografías del evento realizado /único entregable).</v>
      </c>
      <c r="P259">
        <f>VLOOKUP($A259,'Plan de acci�n consolidado 2025'!$A$3:$V$504,P$1,0)</f>
        <v>12</v>
      </c>
      <c r="Q259">
        <f>VLOOKUP($A259,'Plan de acci�n consolidado 2025'!$A$3:$V$504,Q$1,0)</f>
        <v>1</v>
      </c>
      <c r="R259" t="str">
        <f>VLOOKUP($A259,'Plan de acci�n consolidado 2025'!$A$3:$V$504,R$1,0)</f>
        <v>Númerica</v>
      </c>
      <c r="S259" t="str">
        <f>VLOOKUP($A259,'Plan de acci�n consolidado 2025'!$A$3:$V$504,S$1,0)</f>
        <v># de encuentro de autoridades realizado / 1 Encuentro de autoridades a realizar</v>
      </c>
      <c r="T259" s="176" t="str">
        <f>VLOOKUP($A259,'Plan de acci�n consolidado 2025'!$A$3:$V$504,T$1,0)</f>
        <v>2025-02-03</v>
      </c>
      <c r="U259" s="176" t="str">
        <f>VLOOKUP($A259,'Plan de acci�n consolidado 2025'!$A$3:$V$504,U$1,0)</f>
        <v>2025-12-05</v>
      </c>
      <c r="V259" t="str">
        <f>VLOOKUP($A259,'Plan de acci�n consolidado 2025'!$A$3:$V$504,V$1,0)</f>
        <v>20-OFICINA DE TECNOLOGÍA E INFORMÁTICA;
4000-DESPACHO DEL SUPERINTENDENTE DELEGADO PARA ASUNTOS JURISDICCIONALES;
73-GRUPO DE TRABAJO DE COMUNICACION</v>
      </c>
      <c r="W259"/>
      <c r="X259"/>
    </row>
    <row r="260" spans="1:24" hidden="1" x14ac:dyDescent="0.25">
      <c r="A260" s="30" t="s">
        <v>1078</v>
      </c>
      <c r="B260" t="str">
        <f>VLOOKUP($A260,'Plan de acci�n consolidado 2025'!$A$3:$V$504,B$1,0)</f>
        <v>4000-DESPACHO DEL SUPERINTENDENTE DELEGADO PARA ASUNTOS JURISDICCIONALES</v>
      </c>
      <c r="C260">
        <f>VLOOKUP($A260,'Plan de acci�n consolidado 2025'!$A$3:$V$504,C$1,0)</f>
        <v>2</v>
      </c>
      <c r="D260" t="str">
        <f>VLOOKUP($A260,'Plan de acci�n consolidado 2025'!$A$3:$V$504,D$1,0)</f>
        <v>Actividad propia Eliminada</v>
      </c>
      <c r="E260" t="str">
        <f>VLOOKUP($A260,'Plan de acci�n consolidado 2025'!$A$3:$V$504,E$1,0)</f>
        <v>4000.7.1</v>
      </c>
      <c r="F260" t="str">
        <f>VLOOKUP($A260,'Plan de acci�n consolidado 2025'!$A$3:$V$504,F$1,0)</f>
        <v>N/A</v>
      </c>
      <c r="G260" t="str">
        <f>VLOOKUP($A260,'Plan de acci�n consolidado 2025'!$A$3:$V$504,G$1,0)</f>
        <v>N/A</v>
      </c>
      <c r="H260" t="str">
        <f>VLOOKUP($A260,'Plan de acci�n consolidado 2025'!$A$3:$V$504,H$1,0)</f>
        <v>N/A</v>
      </c>
      <c r="I260" t="str">
        <f>VLOOKUP($A260,'Plan de acci�n consolidado 2025'!$A$3:$V$504,I$1,0)</f>
        <v>N/A</v>
      </c>
      <c r="J260" t="str">
        <f>VLOOKUP($A260,'Plan de acci�n consolidado 2025'!$A$3:$V$504,J$1,0)</f>
        <v>N/A</v>
      </c>
      <c r="K260" t="str">
        <f>VLOOKUP($A260,'Plan de acci�n consolidado 2025'!$A$3:$V$504,K$1,0)</f>
        <v>N/A</v>
      </c>
      <c r="L260" t="str">
        <f>VLOOKUP($A260,'Plan de acci�n consolidado 2025'!$A$3:$V$504,L$1,0)</f>
        <v>N/A</v>
      </c>
      <c r="M260" t="str">
        <f>VLOOKUP($A260,'Plan de acci�n consolidado 2025'!$A$3:$V$504,M$1,0)</f>
        <v>N/A</v>
      </c>
      <c r="N260" t="str">
        <f>VLOOKUP($A260,'Plan de acci�n consolidado 2025'!$A$3:$V$504,N$1,0)</f>
        <v>N/A</v>
      </c>
      <c r="O260" t="str">
        <f>VLOOKUP($A260,'Plan de acci�n consolidado 2025'!$A$3:$V$504,O$1,0)</f>
        <v>Solicitar publicación de la fecha del evento en el calendario de eventos de la entidad  al Grupo de trabajo de Comunicaciones   (correo electrónico enviado con la fecha del evento/único entregable)</v>
      </c>
      <c r="P260">
        <f>VLOOKUP($A260,'Plan de acci�n consolidado 2025'!$A$3:$V$504,P$1,0)</f>
        <v>25</v>
      </c>
      <c r="Q260">
        <f>VLOOKUP($A260,'Plan de acci�n consolidado 2025'!$A$3:$V$504,Q$1,0)</f>
        <v>1</v>
      </c>
      <c r="R260" t="str">
        <f>VLOOKUP($A260,'Plan de acci�n consolidado 2025'!$A$3:$V$504,R$1,0)</f>
        <v>Númerica</v>
      </c>
      <c r="S260" t="str">
        <f>VLOOKUP($A260,'Plan de acci�n consolidado 2025'!$A$3:$V$504,S$1,0)</f>
        <v># de publicaciones solicitadas / 1 publicaciones a solicitar</v>
      </c>
      <c r="T260" s="176" t="str">
        <f>VLOOKUP($A260,'Plan de acci�n consolidado 2025'!$A$3:$V$504,T$1,0)</f>
        <v>2025-02-03</v>
      </c>
      <c r="U260" s="176" t="str">
        <f>VLOOKUP($A260,'Plan de acci�n consolidado 2025'!$A$3:$V$504,U$1,0)</f>
        <v>2025-05-30</v>
      </c>
      <c r="V260" t="str">
        <f>VLOOKUP($A260,'Plan de acci�n consolidado 2025'!$A$3:$V$504,V$1,0)</f>
        <v>4000-DESPACHO DEL SUPERINTENDENTE DELEGADO PARA ASUNTOS JURISDICCIONALES</v>
      </c>
      <c r="W260"/>
      <c r="X260"/>
    </row>
    <row r="261" spans="1:24" hidden="1" x14ac:dyDescent="0.25">
      <c r="A261" s="30" t="s">
        <v>1079</v>
      </c>
      <c r="B261" t="str">
        <f>VLOOKUP($A261,'Plan de acci�n consolidado 2025'!$A$3:$V$504,B$1,0)</f>
        <v>4000-DESPACHO DEL SUPERINTENDENTE DELEGADO PARA ASUNTOS JURISDICCIONALES</v>
      </c>
      <c r="C261">
        <f>VLOOKUP($A261,'Plan de acci�n consolidado 2025'!$A$3:$V$504,C$1,0)</f>
        <v>2</v>
      </c>
      <c r="D261" t="str">
        <f>VLOOKUP($A261,'Plan de acci�n consolidado 2025'!$A$3:$V$504,D$1,0)</f>
        <v>Actividad sin participación Eliminada</v>
      </c>
      <c r="E261" t="str">
        <f>VLOOKUP($A261,'Plan de acci�n consolidado 2025'!$A$3:$V$504,E$1,0)</f>
        <v>4000.7.2</v>
      </c>
      <c r="F261" t="str">
        <f>VLOOKUP($A261,'Plan de acci�n consolidado 2025'!$A$3:$V$504,F$1,0)</f>
        <v>N/A</v>
      </c>
      <c r="G261" t="str">
        <f>VLOOKUP($A261,'Plan de acci�n consolidado 2025'!$A$3:$V$504,G$1,0)</f>
        <v>N/A</v>
      </c>
      <c r="H261" t="str">
        <f>VLOOKUP($A261,'Plan de acci�n consolidado 2025'!$A$3:$V$504,H$1,0)</f>
        <v>N/A</v>
      </c>
      <c r="I261" t="str">
        <f>VLOOKUP($A261,'Plan de acci�n consolidado 2025'!$A$3:$V$504,I$1,0)</f>
        <v>N/A</v>
      </c>
      <c r="J261" t="str">
        <f>VLOOKUP($A261,'Plan de acci�n consolidado 2025'!$A$3:$V$504,J$1,0)</f>
        <v>N/A</v>
      </c>
      <c r="K261" t="str">
        <f>VLOOKUP($A261,'Plan de acci�n consolidado 2025'!$A$3:$V$504,K$1,0)</f>
        <v>N/A</v>
      </c>
      <c r="L261" t="str">
        <f>VLOOKUP($A261,'Plan de acci�n consolidado 2025'!$A$3:$V$504,L$1,0)</f>
        <v>N/A</v>
      </c>
      <c r="M261" t="str">
        <f>VLOOKUP($A261,'Plan de acci�n consolidado 2025'!$A$3:$V$504,M$1,0)</f>
        <v>N/A</v>
      </c>
      <c r="N261" t="str">
        <f>VLOOKUP($A261,'Plan de acci�n consolidado 2025'!$A$3:$V$504,N$1,0)</f>
        <v>N/A</v>
      </c>
      <c r="O261" t="str">
        <f>VLOOKUP($A261,'Plan de acci�n consolidado 2025'!$A$3:$V$504,O$1,0)</f>
        <v>Publicar fecha del evento en calendario de la entidad (captura de pantalla de la publicación de la fecha del evento / único entregable)</v>
      </c>
      <c r="P261">
        <f>VLOOKUP($A261,'Plan de acci�n consolidado 2025'!$A$3:$V$504,P$1,0)</f>
        <v>0</v>
      </c>
      <c r="Q261">
        <f>VLOOKUP($A261,'Plan de acci�n consolidado 2025'!$A$3:$V$504,Q$1,0)</f>
        <v>1</v>
      </c>
      <c r="R261" t="str">
        <f>VLOOKUP($A261,'Plan de acci�n consolidado 2025'!$A$3:$V$504,R$1,0)</f>
        <v>Númerica</v>
      </c>
      <c r="S261" t="str">
        <f>VLOOKUP($A261,'Plan de acci�n consolidado 2025'!$A$3:$V$504,S$1,0)</f>
        <v># de publicaciones realizadas / 1 publicaciones a realizar</v>
      </c>
      <c r="T261" s="176" t="str">
        <f>VLOOKUP($A261,'Plan de acci�n consolidado 2025'!$A$3:$V$504,T$1,0)</f>
        <v>2025-06-03</v>
      </c>
      <c r="U261" s="176" t="str">
        <f>VLOOKUP($A261,'Plan de acci�n consolidado 2025'!$A$3:$V$504,U$1,0)</f>
        <v>2025-09-05</v>
      </c>
      <c r="V261" t="str">
        <f>VLOOKUP($A261,'Plan de acci�n consolidado 2025'!$A$3:$V$504,V$1,0)</f>
        <v>73-GRUPO DE TRABAJO DE COMUNICACION</v>
      </c>
      <c r="W261"/>
      <c r="X261"/>
    </row>
    <row r="262" spans="1:24" hidden="1" x14ac:dyDescent="0.25">
      <c r="A262" s="30" t="s">
        <v>1080</v>
      </c>
      <c r="B262" t="str">
        <f>VLOOKUP($A262,'Plan de acci�n consolidado 2025'!$A$3:$V$504,B$1,0)</f>
        <v>4000-DESPACHO DEL SUPERINTENDENTE DELEGADO PARA ASUNTOS JURISDICCIONALES</v>
      </c>
      <c r="C262">
        <f>VLOOKUP($A262,'Plan de acci�n consolidado 2025'!$A$3:$V$504,C$1,0)</f>
        <v>2</v>
      </c>
      <c r="D262" t="str">
        <f>VLOOKUP($A262,'Plan de acci�n consolidado 2025'!$A$3:$V$504,D$1,0)</f>
        <v>Actividad propia Eliminada</v>
      </c>
      <c r="E262" t="str">
        <f>VLOOKUP($A262,'Plan de acci�n consolidado 2025'!$A$3:$V$504,E$1,0)</f>
        <v>4000.7.3</v>
      </c>
      <c r="F262" t="str">
        <f>VLOOKUP($A262,'Plan de acci�n consolidado 2025'!$A$3:$V$504,F$1,0)</f>
        <v>N/A</v>
      </c>
      <c r="G262" t="str">
        <f>VLOOKUP($A262,'Plan de acci�n consolidado 2025'!$A$3:$V$504,G$1,0)</f>
        <v>N/A</v>
      </c>
      <c r="H262" t="str">
        <f>VLOOKUP($A262,'Plan de acci�n consolidado 2025'!$A$3:$V$504,H$1,0)</f>
        <v>N/A</v>
      </c>
      <c r="I262" t="str">
        <f>VLOOKUP($A262,'Plan de acci�n consolidado 2025'!$A$3:$V$504,I$1,0)</f>
        <v>N/A</v>
      </c>
      <c r="J262" t="str">
        <f>VLOOKUP($A262,'Plan de acci�n consolidado 2025'!$A$3:$V$504,J$1,0)</f>
        <v>N/A</v>
      </c>
      <c r="K262" t="str">
        <f>VLOOKUP($A262,'Plan de acci�n consolidado 2025'!$A$3:$V$504,K$1,0)</f>
        <v>N/A</v>
      </c>
      <c r="L262" t="str">
        <f>VLOOKUP($A262,'Plan de acci�n consolidado 2025'!$A$3:$V$504,L$1,0)</f>
        <v>N/A</v>
      </c>
      <c r="M262" t="str">
        <f>VLOOKUP($A262,'Plan de acci�n consolidado 2025'!$A$3:$V$504,M$1,0)</f>
        <v>N/A</v>
      </c>
      <c r="N262" t="str">
        <f>VLOOKUP($A262,'Plan de acci�n consolidado 2025'!$A$3:$V$504,N$1,0)</f>
        <v>N/A</v>
      </c>
      <c r="O262" t="str">
        <f>VLOOKUP($A262,'Plan de acci�n consolidado 2025'!$A$3:$V$504,O$1,0)</f>
        <v>Diligenciar check list del evento con la fecha definitiva igual a la publicada en el  calendario de eventos (documento de check list para la realización del evento / único entregable)</v>
      </c>
      <c r="P262">
        <f>VLOOKUP($A262,'Plan de acci�n consolidado 2025'!$A$3:$V$504,P$1,0)</f>
        <v>25</v>
      </c>
      <c r="Q262">
        <f>VLOOKUP($A262,'Plan de acci�n consolidado 2025'!$A$3:$V$504,Q$1,0)</f>
        <v>1</v>
      </c>
      <c r="R262" t="str">
        <f>VLOOKUP($A262,'Plan de acci�n consolidado 2025'!$A$3:$V$504,R$1,0)</f>
        <v>Númerica</v>
      </c>
      <c r="S262" t="str">
        <f>VLOOKUP($A262,'Plan de acci�n consolidado 2025'!$A$3:$V$504,S$1,0)</f>
        <v># de check lista diligenciados / 1 check lista a diligenciar</v>
      </c>
      <c r="T262" s="176" t="str">
        <f>VLOOKUP($A262,'Plan de acci�n consolidado 2025'!$A$3:$V$504,T$1,0)</f>
        <v>2025-09-08</v>
      </c>
      <c r="U262" s="176" t="str">
        <f>VLOOKUP($A262,'Plan de acci�n consolidado 2025'!$A$3:$V$504,U$1,0)</f>
        <v>2025-10-17</v>
      </c>
      <c r="V262" t="str">
        <f>VLOOKUP($A262,'Plan de acci�n consolidado 2025'!$A$3:$V$504,V$1,0)</f>
        <v>4000-DESPACHO DEL SUPERINTENDENTE DELEGADO PARA ASUNTOS JURISDICCIONALES</v>
      </c>
      <c r="W262"/>
      <c r="X262"/>
    </row>
    <row r="263" spans="1:24" hidden="1" x14ac:dyDescent="0.25">
      <c r="A263" s="30" t="s">
        <v>1081</v>
      </c>
      <c r="B263" t="str">
        <f>VLOOKUP($A263,'Plan de acci�n consolidado 2025'!$A$3:$V$504,B$1,0)</f>
        <v>4000-DESPACHO DEL SUPERINTENDENTE DELEGADO PARA ASUNTOS JURISDICCIONALES</v>
      </c>
      <c r="C263">
        <f>VLOOKUP($A263,'Plan de acci�n consolidado 2025'!$A$3:$V$504,C$1,0)</f>
        <v>2</v>
      </c>
      <c r="D263" t="str">
        <f>VLOOKUP($A263,'Plan de acci�n consolidado 2025'!$A$3:$V$504,D$1,0)</f>
        <v>Actividad propia Eliminada</v>
      </c>
      <c r="E263" t="str">
        <f>VLOOKUP($A263,'Plan de acci�n consolidado 2025'!$A$3:$V$504,E$1,0)</f>
        <v>4000.7.4</v>
      </c>
      <c r="F263" t="str">
        <f>VLOOKUP($A263,'Plan de acci�n consolidado 2025'!$A$3:$V$504,F$1,0)</f>
        <v>N/A</v>
      </c>
      <c r="G263" t="str">
        <f>VLOOKUP($A263,'Plan de acci�n consolidado 2025'!$A$3:$V$504,G$1,0)</f>
        <v>N/A</v>
      </c>
      <c r="H263" t="str">
        <f>VLOOKUP($A263,'Plan de acci�n consolidado 2025'!$A$3:$V$504,H$1,0)</f>
        <v>N/A</v>
      </c>
      <c r="I263" t="str">
        <f>VLOOKUP($A263,'Plan de acci�n consolidado 2025'!$A$3:$V$504,I$1,0)</f>
        <v>N/A</v>
      </c>
      <c r="J263" t="str">
        <f>VLOOKUP($A263,'Plan de acci�n consolidado 2025'!$A$3:$V$504,J$1,0)</f>
        <v>N/A</v>
      </c>
      <c r="K263" t="str">
        <f>VLOOKUP($A263,'Plan de acci�n consolidado 2025'!$A$3:$V$504,K$1,0)</f>
        <v>N/A</v>
      </c>
      <c r="L263" t="str">
        <f>VLOOKUP($A263,'Plan de acci�n consolidado 2025'!$A$3:$V$504,L$1,0)</f>
        <v>N/A</v>
      </c>
      <c r="M263" t="str">
        <f>VLOOKUP($A263,'Plan de acci�n consolidado 2025'!$A$3:$V$504,M$1,0)</f>
        <v>N/A</v>
      </c>
      <c r="N263" t="str">
        <f>VLOOKUP($A263,'Plan de acci�n consolidado 2025'!$A$3:$V$504,N$1,0)</f>
        <v>N/A</v>
      </c>
      <c r="O263" t="str">
        <f>VLOOKUP($A263,'Plan de acci�n consolidado 2025'!$A$3:$V$504,O$1,0)</f>
        <v>Elaborar y enviar agenda definitiva para ser publicada (correo electrónico con agenda definitiva / único entregable)</v>
      </c>
      <c r="P263">
        <f>VLOOKUP($A263,'Plan de acci�n consolidado 2025'!$A$3:$V$504,P$1,0)</f>
        <v>25</v>
      </c>
      <c r="Q263">
        <f>VLOOKUP($A263,'Plan de acci�n consolidado 2025'!$A$3:$V$504,Q$1,0)</f>
        <v>1</v>
      </c>
      <c r="R263" t="str">
        <f>VLOOKUP($A263,'Plan de acci�n consolidado 2025'!$A$3:$V$504,R$1,0)</f>
        <v>Númerica</v>
      </c>
      <c r="S263" t="str">
        <f>VLOOKUP($A263,'Plan de acci�n consolidado 2025'!$A$3:$V$504,S$1,0)</f>
        <v># de agendas definitivas elaboradas y enviadas / 1 agendas a elaborar y enviar</v>
      </c>
      <c r="T263" s="176" t="str">
        <f>VLOOKUP($A263,'Plan de acci�n consolidado 2025'!$A$3:$V$504,T$1,0)</f>
        <v>2025-10-20</v>
      </c>
      <c r="U263" s="176" t="str">
        <f>VLOOKUP($A263,'Plan de acci�n consolidado 2025'!$A$3:$V$504,U$1,0)</f>
        <v>2025-11-07</v>
      </c>
      <c r="V263" t="str">
        <f>VLOOKUP($A263,'Plan de acci�n consolidado 2025'!$A$3:$V$504,V$1,0)</f>
        <v>4000-DESPACHO DEL SUPERINTENDENTE DELEGADO PARA ASUNTOS JURISDICCIONALES</v>
      </c>
      <c r="W263"/>
      <c r="X263"/>
    </row>
    <row r="264" spans="1:24" hidden="1" x14ac:dyDescent="0.25">
      <c r="A264" s="30" t="s">
        <v>1082</v>
      </c>
      <c r="B264" t="str">
        <f>VLOOKUP($A264,'Plan de acci�n consolidado 2025'!$A$3:$V$504,B$1,0)</f>
        <v>4000-DESPACHO DEL SUPERINTENDENTE DELEGADO PARA ASUNTOS JURISDICCIONALES</v>
      </c>
      <c r="C264">
        <f>VLOOKUP($A264,'Plan de acci�n consolidado 2025'!$A$3:$V$504,C$1,0)</f>
        <v>2</v>
      </c>
      <c r="D264" t="str">
        <f>VLOOKUP($A264,'Plan de acci�n consolidado 2025'!$A$3:$V$504,D$1,0)</f>
        <v>Actividad sin participación Eliminada</v>
      </c>
      <c r="E264" t="str">
        <f>VLOOKUP($A264,'Plan de acci�n consolidado 2025'!$A$3:$V$504,E$1,0)</f>
        <v>4000.7.5</v>
      </c>
      <c r="F264" t="str">
        <f>VLOOKUP($A264,'Plan de acci�n consolidado 2025'!$A$3:$V$504,F$1,0)</f>
        <v>N/A</v>
      </c>
      <c r="G264" t="str">
        <f>VLOOKUP($A264,'Plan de acci�n consolidado 2025'!$A$3:$V$504,G$1,0)</f>
        <v>N/A</v>
      </c>
      <c r="H264" t="str">
        <f>VLOOKUP($A264,'Plan de acci�n consolidado 2025'!$A$3:$V$504,H$1,0)</f>
        <v>N/A</v>
      </c>
      <c r="I264" t="str">
        <f>VLOOKUP($A264,'Plan de acci�n consolidado 2025'!$A$3:$V$504,I$1,0)</f>
        <v>N/A</v>
      </c>
      <c r="J264" t="str">
        <f>VLOOKUP($A264,'Plan de acci�n consolidado 2025'!$A$3:$V$504,J$1,0)</f>
        <v>N/A</v>
      </c>
      <c r="K264" t="str">
        <f>VLOOKUP($A264,'Plan de acci�n consolidado 2025'!$A$3:$V$504,K$1,0)</f>
        <v>N/A</v>
      </c>
      <c r="L264" t="str">
        <f>VLOOKUP($A264,'Plan de acci�n consolidado 2025'!$A$3:$V$504,L$1,0)</f>
        <v>N/A</v>
      </c>
      <c r="M264" t="str">
        <f>VLOOKUP($A264,'Plan de acci�n consolidado 2025'!$A$3:$V$504,M$1,0)</f>
        <v>N/A</v>
      </c>
      <c r="N264" t="str">
        <f>VLOOKUP($A264,'Plan de acci�n consolidado 2025'!$A$3:$V$504,N$1,0)</f>
        <v>N/A</v>
      </c>
      <c r="O264" t="str">
        <f>VLOOKUP($A264,'Plan de acci�n consolidado 2025'!$A$3:$V$504,O$1,0)</f>
        <v>Publicar Agenda definitiva (Captura de pantalla de la publicación/ único entregable)</v>
      </c>
      <c r="P264">
        <f>VLOOKUP($A264,'Plan de acci�n consolidado 2025'!$A$3:$V$504,P$1,0)</f>
        <v>0</v>
      </c>
      <c r="Q264">
        <f>VLOOKUP($A264,'Plan de acci�n consolidado 2025'!$A$3:$V$504,Q$1,0)</f>
        <v>1</v>
      </c>
      <c r="R264" t="str">
        <f>VLOOKUP($A264,'Plan de acci�n consolidado 2025'!$A$3:$V$504,R$1,0)</f>
        <v>Númerica</v>
      </c>
      <c r="S264" t="str">
        <f>VLOOKUP($A264,'Plan de acci�n consolidado 2025'!$A$3:$V$504,S$1,0)</f>
        <v># de agendas publicadas / 1 agendas a publicar</v>
      </c>
      <c r="T264" s="176" t="str">
        <f>VLOOKUP($A264,'Plan de acci�n consolidado 2025'!$A$3:$V$504,T$1,0)</f>
        <v>2025-11-10</v>
      </c>
      <c r="U264" s="176" t="str">
        <f>VLOOKUP($A264,'Plan de acci�n consolidado 2025'!$A$3:$V$504,U$1,0)</f>
        <v>2025-11-14</v>
      </c>
      <c r="V264" t="str">
        <f>VLOOKUP($A264,'Plan de acci�n consolidado 2025'!$A$3:$V$504,V$1,0)</f>
        <v>20-OFICINA DE TECNOLOGÍA E INFORMÁTICA</v>
      </c>
      <c r="W264"/>
      <c r="X264"/>
    </row>
    <row r="265" spans="1:24" hidden="1" x14ac:dyDescent="0.25">
      <c r="A265" s="30" t="s">
        <v>1083</v>
      </c>
      <c r="B265" t="str">
        <f>VLOOKUP($A265,'Plan de acci�n consolidado 2025'!$A$3:$V$504,B$1,0)</f>
        <v>4000-DESPACHO DEL SUPERINTENDENTE DELEGADO PARA ASUNTOS JURISDICCIONALES</v>
      </c>
      <c r="C265">
        <f>VLOOKUP($A265,'Plan de acci�n consolidado 2025'!$A$3:$V$504,C$1,0)</f>
        <v>2</v>
      </c>
      <c r="D265" t="str">
        <f>VLOOKUP($A265,'Plan de acci�n consolidado 2025'!$A$3:$V$504,D$1,0)</f>
        <v>Actividad propia Eliminada</v>
      </c>
      <c r="E265" t="str">
        <f>VLOOKUP($A265,'Plan de acci�n consolidado 2025'!$A$3:$V$504,E$1,0)</f>
        <v>4000.7.6</v>
      </c>
      <c r="F265" t="str">
        <f>VLOOKUP($A265,'Plan de acci�n consolidado 2025'!$A$3:$V$504,F$1,0)</f>
        <v>N/A</v>
      </c>
      <c r="G265" t="str">
        <f>VLOOKUP($A265,'Plan de acci�n consolidado 2025'!$A$3:$V$504,G$1,0)</f>
        <v>N/A</v>
      </c>
      <c r="H265" t="str">
        <f>VLOOKUP($A265,'Plan de acci�n consolidado 2025'!$A$3:$V$504,H$1,0)</f>
        <v>N/A</v>
      </c>
      <c r="I265" t="str">
        <f>VLOOKUP($A265,'Plan de acci�n consolidado 2025'!$A$3:$V$504,I$1,0)</f>
        <v>N/A</v>
      </c>
      <c r="J265" t="str">
        <f>VLOOKUP($A265,'Plan de acci�n consolidado 2025'!$A$3:$V$504,J$1,0)</f>
        <v>N/A</v>
      </c>
      <c r="K265" t="str">
        <f>VLOOKUP($A265,'Plan de acci�n consolidado 2025'!$A$3:$V$504,K$1,0)</f>
        <v>N/A</v>
      </c>
      <c r="L265" t="str">
        <f>VLOOKUP($A265,'Plan de acci�n consolidado 2025'!$A$3:$V$504,L$1,0)</f>
        <v>N/A</v>
      </c>
      <c r="M265" t="str">
        <f>VLOOKUP($A265,'Plan de acci�n consolidado 2025'!$A$3:$V$504,M$1,0)</f>
        <v>N/A</v>
      </c>
      <c r="N265" t="str">
        <f>VLOOKUP($A265,'Plan de acci�n consolidado 2025'!$A$3:$V$504,N$1,0)</f>
        <v>N/A</v>
      </c>
      <c r="O265" t="str">
        <f>VLOOKUP($A265,'Plan de acci�n consolidado 2025'!$A$3:$V$504,O$1,0)</f>
        <v>Realizar el evento (fotografías del evento realizado / único entregable)</v>
      </c>
      <c r="P265">
        <f>VLOOKUP($A265,'Plan de acci�n consolidado 2025'!$A$3:$V$504,P$1,0)</f>
        <v>25</v>
      </c>
      <c r="Q265">
        <f>VLOOKUP($A265,'Plan de acci�n consolidado 2025'!$A$3:$V$504,Q$1,0)</f>
        <v>1</v>
      </c>
      <c r="R265" t="str">
        <f>VLOOKUP($A265,'Plan de acci�n consolidado 2025'!$A$3:$V$504,R$1,0)</f>
        <v>Númerica</v>
      </c>
      <c r="S265" t="str">
        <f>VLOOKUP($A265,'Plan de acci�n consolidado 2025'!$A$3:$V$504,S$1,0)</f>
        <v># de eventos realizados / 1 evento a realizar</v>
      </c>
      <c r="T265" s="176" t="str">
        <f>VLOOKUP($A265,'Plan de acci�n consolidado 2025'!$A$3:$V$504,T$1,0)</f>
        <v>2025-11-18</v>
      </c>
      <c r="U265" s="176" t="str">
        <f>VLOOKUP($A265,'Plan de acci�n consolidado 2025'!$A$3:$V$504,U$1,0)</f>
        <v>2025-12-05</v>
      </c>
      <c r="V265" t="str">
        <f>VLOOKUP($A265,'Plan de acci�n consolidado 2025'!$A$3:$V$504,V$1,0)</f>
        <v>4000-DESPACHO DEL SUPERINTENDENTE DELEGADO PARA ASUNTOS JURISDICCIONALES;
73-GRUPO DE TRABAJO DE COMUNICACION</v>
      </c>
      <c r="W265"/>
      <c r="X265"/>
    </row>
    <row r="266" spans="1:24" hidden="1" x14ac:dyDescent="0.25">
      <c r="A266" s="30" t="s">
        <v>1084</v>
      </c>
      <c r="B266" t="str">
        <f>VLOOKUP($A266,'Plan de acci�n consolidado 2025'!$A$3:$V$504,B$1,0)</f>
        <v>4000-DESPACHO DEL SUPERINTENDENTE DELEGADO PARA ASUNTOS JURISDICCIONALES</v>
      </c>
      <c r="C266">
        <f>VLOOKUP($A266,'Plan de acci�n consolidado 2025'!$A$3:$V$504,C$1,0)</f>
        <v>2</v>
      </c>
      <c r="D266" t="str">
        <f>VLOOKUP($A266,'Plan de acci�n consolidado 2025'!$A$3:$V$504,D$1,0)</f>
        <v>Producto</v>
      </c>
      <c r="E266" t="str">
        <f>VLOOKUP($A266,'Plan de acci�n consolidado 2025'!$A$3:$V$504,E$1,0)</f>
        <v>4000.8</v>
      </c>
      <c r="F266" t="str">
        <f>VLOOKUP($A266,'Plan de acci�n consolidado 2025'!$A$3:$V$504,F$1,0)</f>
        <v>Innovador</v>
      </c>
      <c r="G266" t="str">
        <f>VLOOKUP($A266,'Plan de acci�n consolidado 2025'!$A$3:$V$504,G$1,0)</f>
        <v xml:space="preserve">Fortalecer la gestión de la información, el conocimiento y la innovación para optimizar la capacidad institucional 
</v>
      </c>
      <c r="H266" t="str">
        <f>VLOOKUP($A266,'Plan de acci�n consolidado 2025'!$A$3:$V$504,H$1,0)</f>
        <v xml:space="preserve">Cumplimiento de productos del PAI asociados a Fortalecer la gestión de la información, el conocimiento y la innovación para optimizar la capacidad institucional 
</v>
      </c>
      <c r="I266" t="str">
        <f>VLOOKUP($A266,'Plan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66" t="str">
        <f>VLOOKUP($A266,'Plan de acci�n consolidado 2025'!$A$3:$V$504,J$1,0)</f>
        <v>N/A</v>
      </c>
      <c r="K266" t="str">
        <f>VLOOKUP($A266,'Plan de acci�n consolidado 2025'!$A$3:$V$504,K$1,0)</f>
        <v>No</v>
      </c>
      <c r="L266" t="str">
        <f>VLOOKUP($A266,'Plan de acci�n consolidado 2025'!$A$3:$V$504,L$1,0)</f>
        <v>C-3503-0200-0011-40401c</v>
      </c>
      <c r="M266" t="str">
        <f>VLOOKUP($A266,'Plan de acci�n consolidado 2025'!$A$3:$V$504,M$1,0)</f>
        <v>Política Servicio al Ciudadano_DIMENSIÓN Gestión con Valores para Resultados</v>
      </c>
      <c r="N266" t="str">
        <f>VLOOKUP($A266,'Plan de acci�n consolidado 2025'!$A$3:$V$504,N$1,0)</f>
        <v>N/A</v>
      </c>
      <c r="O266" t="str">
        <f>VLOOKUP($A266,'Plan de acci�n consolidado 2025'!$A$3:$V$504,O$1,0)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P266">
        <f>VLOOKUP($A266,'Plan de acci�n consolidado 2025'!$A$3:$V$504,P$1,0)</f>
        <v>5</v>
      </c>
      <c r="Q266">
        <f>VLOOKUP($A266,'Plan de acci�n consolidado 2025'!$A$3:$V$504,Q$1,0)</f>
        <v>1</v>
      </c>
      <c r="R266" t="str">
        <f>VLOOKUP($A266,'Plan de acci�n consolidado 2025'!$A$3:$V$504,R$1,0)</f>
        <v>Númerica</v>
      </c>
      <c r="S266" t="str">
        <f>VLOOKUP($A266,'Plan de acci�n consolidado 2025'!$A$3:$V$504,S$1,0)</f>
        <v># de Evidencias entregadas / 1 Evidencias programadas</v>
      </c>
      <c r="T266" s="176" t="str">
        <f>VLOOKUP($A266,'Plan de acci�n consolidado 2025'!$A$3:$V$504,T$1,0)</f>
        <v>2025-02-03</v>
      </c>
      <c r="U266" s="176" t="str">
        <f>VLOOKUP($A266,'Plan de acci�n consolidado 2025'!$A$3:$V$504,U$1,0)</f>
        <v>2025-12-12</v>
      </c>
      <c r="V266" t="str">
        <f>VLOOKUP($A266,'Plan de acci�n consolidado 2025'!$A$3:$V$504,V$1,0)</f>
        <v>4000-DESPACHO DEL SUPERINTENDENTE DELEGADO PARA ASUNTOS JURISDICCIONALES</v>
      </c>
      <c r="W266"/>
      <c r="X266"/>
    </row>
    <row r="267" spans="1:24" hidden="1" x14ac:dyDescent="0.25">
      <c r="A267" s="30" t="s">
        <v>1086</v>
      </c>
      <c r="B267" t="str">
        <f>VLOOKUP($A267,'Plan de acci�n consolidado 2025'!$A$3:$V$504,B$1,0)</f>
        <v>4000-DESPACHO DEL SUPERINTENDENTE DELEGADO PARA ASUNTOS JURISDICCIONALES</v>
      </c>
      <c r="C267">
        <f>VLOOKUP($A267,'Plan de acci�n consolidado 2025'!$A$3:$V$504,C$1,0)</f>
        <v>2</v>
      </c>
      <c r="D267" t="str">
        <f>VLOOKUP($A267,'Plan de acci�n consolidado 2025'!$A$3:$V$504,D$1,0)</f>
        <v>Actividad propia</v>
      </c>
      <c r="E267" t="str">
        <f>VLOOKUP($A267,'Plan de acci�n consolidado 2025'!$A$3:$V$504,E$1,0)</f>
        <v>4000.8.1</v>
      </c>
      <c r="F267" t="str">
        <f>VLOOKUP($A267,'Plan de acci�n consolidado 2025'!$A$3:$V$504,F$1,0)</f>
        <v>N/A</v>
      </c>
      <c r="G267" t="str">
        <f>VLOOKUP($A267,'Plan de acci�n consolidado 2025'!$A$3:$V$504,G$1,0)</f>
        <v>N/A</v>
      </c>
      <c r="H267" t="str">
        <f>VLOOKUP($A267,'Plan de acci�n consolidado 2025'!$A$3:$V$504,H$1,0)</f>
        <v>N/A</v>
      </c>
      <c r="I267" t="str">
        <f>VLOOKUP($A267,'Plan de acci�n consolidado 2025'!$A$3:$V$504,I$1,0)</f>
        <v>N/A</v>
      </c>
      <c r="J267" t="str">
        <f>VLOOKUP($A267,'Plan de acci�n consolidado 2025'!$A$3:$V$504,J$1,0)</f>
        <v>N/A</v>
      </c>
      <c r="K267" t="str">
        <f>VLOOKUP($A267,'Plan de acci�n consolidado 2025'!$A$3:$V$504,K$1,0)</f>
        <v>N/A</v>
      </c>
      <c r="L267" t="str">
        <f>VLOOKUP($A267,'Plan de acci�n consolidado 2025'!$A$3:$V$504,L$1,0)</f>
        <v>N/A</v>
      </c>
      <c r="M267" t="str">
        <f>VLOOKUP($A267,'Plan de acci�n consolidado 2025'!$A$3:$V$504,M$1,0)</f>
        <v>N/A</v>
      </c>
      <c r="N267" t="str">
        <f>VLOOKUP($A267,'Plan de acci�n consolidado 2025'!$A$3:$V$504,N$1,0)</f>
        <v>N/A</v>
      </c>
      <c r="O267" t="str">
        <f>VLOOKUP($A267,'Plan de acci�n consolidado 2025'!$A$3:$V$504,O$1,0)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P267">
        <f>VLOOKUP($A267,'Plan de acci�n consolidado 2025'!$A$3:$V$504,P$1,0)</f>
        <v>100</v>
      </c>
      <c r="Q267">
        <f>VLOOKUP($A267,'Plan de acci�n consolidado 2025'!$A$3:$V$504,Q$1,0)</f>
        <v>1</v>
      </c>
      <c r="R267" t="str">
        <f>VLOOKUP($A267,'Plan de acci�n consolidado 2025'!$A$3:$V$504,R$1,0)</f>
        <v>Númerica</v>
      </c>
      <c r="S267" t="str">
        <f>VLOOKUP($A267,'Plan de acci�n consolidado 2025'!$A$3:$V$504,S$1,0)</f>
        <v># de Evidencias entregadas / 1 Evidencias programadas</v>
      </c>
      <c r="T267" s="176" t="str">
        <f>VLOOKUP($A267,'Plan de acci�n consolidado 2025'!$A$3:$V$504,T$1,0)</f>
        <v>2025-02-03</v>
      </c>
      <c r="U267" s="176" t="str">
        <f>VLOOKUP($A267,'Plan de acci�n consolidado 2025'!$A$3:$V$504,U$1,0)</f>
        <v>2025-12-12</v>
      </c>
      <c r="V267" t="str">
        <f>VLOOKUP($A267,'Plan de acci�n consolidado 2025'!$A$3:$V$504,V$1,0)</f>
        <v>4000-DESPACHO DEL SUPERINTENDENTE DELEGADO PARA ASUNTOS JURISDICCIONALES</v>
      </c>
      <c r="W267"/>
      <c r="X267"/>
    </row>
    <row r="268" spans="1:24" hidden="1" x14ac:dyDescent="0.25">
      <c r="A268" s="30" t="s">
        <v>1332</v>
      </c>
      <c r="B268" t="str">
        <f>VLOOKUP($A268,'Plan de acci�n consolidado 2025'!$A$3:$V$504,B$1,0)</f>
        <v>3000-DESPACHO DEL SUPERINTENDENTE DELEGADO PARA LA PROTECCIÓN DEL CONSUMIDOR</v>
      </c>
      <c r="C268">
        <f>VLOOKUP($A268,'Plan de acci�n consolidado 2025'!$A$3:$V$504,C$1,0)</f>
        <v>4</v>
      </c>
      <c r="D268" t="str">
        <f>VLOOKUP($A268,'Plan de acci�n consolidado 2025'!$A$3:$V$504,D$1,0)</f>
        <v>Producto</v>
      </c>
      <c r="E268" t="str">
        <f>VLOOKUP($A268,'Plan de acci�n consolidado 2025'!$A$3:$V$504,E$1,0)</f>
        <v>3000.1</v>
      </c>
      <c r="F268" t="str">
        <f>VLOOKUP($A268,'Plan de acci�n consolidado 2025'!$A$3:$V$504,F$1,0)</f>
        <v>Operativo</v>
      </c>
      <c r="G268" t="str">
        <f>VLOOKUP($A268,'Plan de acci�n consolidado 2025'!$A$3:$V$504,G$1,0)</f>
        <v xml:space="preserve">Promover el enfoque preventivo, diferencial y territorial en el que hacer misional de la entidad 
</v>
      </c>
      <c r="H268" t="str">
        <f>VLOOKUP($A268,'Plan de acci�n consolidado 2025'!$A$3:$V$504,H$1,0)</f>
        <v xml:space="preserve">Cumplimiento de productos del PAI asociados a Promover el enfoque preventivo, diferencial y territorial en el que hacer misional de la entidad 
</v>
      </c>
      <c r="I268" t="str">
        <f>VLOOKUP($A268,'Plan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68" t="str">
        <f>VLOOKUP($A268,'Plan de acci�n consolidado 2025'!$A$3:$V$504,J$1,0)</f>
        <v>Enfoque Estrategico _ Territorial</v>
      </c>
      <c r="K268" t="str">
        <f>VLOOKUP($A268,'Plan de acci�n consolidado 2025'!$A$3:$V$504,K$1,0)</f>
        <v>Si</v>
      </c>
      <c r="L268" t="str">
        <f>VLOOKUP($A268,'Plan de acci�n consolidado 2025'!$A$3:$V$504,L$1,0)</f>
        <v>N/A</v>
      </c>
      <c r="M268" t="str">
        <f>VLOOKUP($A268,'Plan de acci�n consolidado 2025'!$A$3:$V$504,M$1,0)</f>
        <v>Política Servicio al Ciudadano_DIMENSIÓN Gestión con Valores para Resultados</v>
      </c>
      <c r="N268" t="str">
        <f>VLOOKUP($A268,'Plan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68" t="str">
        <f>VLOOKUP($A268,'Plan de acci�n consolidado 2025'!$A$3:$V$504,O$1,0)</f>
        <v>Plan de difusión para que el consumidor conozca sus derechos "ABC  de atención a los usuarios SIC / Supersolidaria, ejecutado Imágenes (fotografía o captura de pantalla) de la difusión realizada</v>
      </c>
      <c r="P268">
        <f>VLOOKUP($A268,'Plan de acci�n consolidado 2025'!$A$3:$V$504,P$1,0)</f>
        <v>20</v>
      </c>
      <c r="Q268">
        <f>VLOOKUP($A268,'Plan de acci�n consolidado 2025'!$A$3:$V$504,Q$1,0)</f>
        <v>1</v>
      </c>
      <c r="R268" t="str">
        <f>VLOOKUP($A268,'Plan de acci�n consolidado 2025'!$A$3:$V$504,R$1,0)</f>
        <v>Númerica</v>
      </c>
      <c r="S268" t="str">
        <f>VLOOKUP($A268,'Plan de acci�n consolidado 2025'!$A$3:$V$504,S$1,0)</f>
        <v># de documento difundido / 1 documento a difundir</v>
      </c>
      <c r="T268" s="176" t="str">
        <f>VLOOKUP($A268,'Plan de acci�n consolidado 2025'!$A$3:$V$504,T$1,0)</f>
        <v>2025-01-15</v>
      </c>
      <c r="U268" s="176" t="str">
        <f>VLOOKUP($A268,'Plan de acci�n consolidado 2025'!$A$3:$V$504,U$1,0)</f>
        <v>2025-12-30</v>
      </c>
      <c r="V268" t="str">
        <f>VLOOKUP($A268,'Plan de acci�n consolidado 2025'!$A$3:$V$504,V$1,0)</f>
        <v>3000-DESPACHO DEL SUPERINTENDENTE DELEGADO PARA LA PROTECCIÓN DEL CONSUMIDOR;
73-GRUPO DE TRABAJO DE COMUNICACION</v>
      </c>
      <c r="W268"/>
      <c r="X268"/>
    </row>
    <row r="269" spans="1:24" hidden="1" x14ac:dyDescent="0.25">
      <c r="A269" s="30" t="s">
        <v>1335</v>
      </c>
      <c r="B269" t="str">
        <f>VLOOKUP($A269,'Plan de acci�n consolidado 2025'!$A$3:$V$504,B$1,0)</f>
        <v>3000-DESPACHO DEL SUPERINTENDENTE DELEGADO PARA LA PROTECCIÓN DEL CONSUMIDOR</v>
      </c>
      <c r="C269">
        <f>VLOOKUP($A269,'Plan de acci�n consolidado 2025'!$A$3:$V$504,C$1,0)</f>
        <v>4</v>
      </c>
      <c r="D269" t="str">
        <f>VLOOKUP($A269,'Plan de acci�n consolidado 2025'!$A$3:$V$504,D$1,0)</f>
        <v>Actividad propia</v>
      </c>
      <c r="E269" t="str">
        <f>VLOOKUP($A269,'Plan de acci�n consolidado 2025'!$A$3:$V$504,E$1,0)</f>
        <v>3000.1.1</v>
      </c>
      <c r="F269" t="str">
        <f>VLOOKUP($A269,'Plan de acci�n consolidado 2025'!$A$3:$V$504,F$1,0)</f>
        <v>N/A</v>
      </c>
      <c r="G269" t="str">
        <f>VLOOKUP($A269,'Plan de acci�n consolidado 2025'!$A$3:$V$504,G$1,0)</f>
        <v>N/A</v>
      </c>
      <c r="H269" t="str">
        <f>VLOOKUP($A269,'Plan de acci�n consolidado 2025'!$A$3:$V$504,H$1,0)</f>
        <v>N/A</v>
      </c>
      <c r="I269" t="str">
        <f>VLOOKUP($A269,'Plan de acci�n consolidado 2025'!$A$3:$V$504,I$1,0)</f>
        <v>N/A</v>
      </c>
      <c r="J269" t="str">
        <f>VLOOKUP($A269,'Plan de acci�n consolidado 2025'!$A$3:$V$504,J$1,0)</f>
        <v>N/A</v>
      </c>
      <c r="K269" t="str">
        <f>VLOOKUP($A269,'Plan de acci�n consolidado 2025'!$A$3:$V$504,K$1,0)</f>
        <v>N/A</v>
      </c>
      <c r="L269" t="str">
        <f>VLOOKUP($A269,'Plan de acci�n consolidado 2025'!$A$3:$V$504,L$1,0)</f>
        <v>N/A</v>
      </c>
      <c r="M269" t="str">
        <f>VLOOKUP($A269,'Plan de acci�n consolidado 2025'!$A$3:$V$504,M$1,0)</f>
        <v>N/A</v>
      </c>
      <c r="N269" t="str">
        <f>VLOOKUP($A269,'Plan de acci�n consolidado 2025'!$A$3:$V$504,N$1,0)</f>
        <v>N/A</v>
      </c>
      <c r="O269" t="str">
        <f>VLOOKUP($A269,'Plan de acci�n consolidado 2025'!$A$3:$V$504,O$1,0)</f>
        <v>Aprobar el documento final que se va a difundir a los consumidores (Documento final aprobado)</v>
      </c>
      <c r="P269">
        <f>VLOOKUP($A269,'Plan de acci�n consolidado 2025'!$A$3:$V$504,P$1,0)</f>
        <v>100</v>
      </c>
      <c r="Q269">
        <f>VLOOKUP($A269,'Plan de acci�n consolidado 2025'!$A$3:$V$504,Q$1,0)</f>
        <v>1</v>
      </c>
      <c r="R269" t="str">
        <f>VLOOKUP($A269,'Plan de acci�n consolidado 2025'!$A$3:$V$504,R$1,0)</f>
        <v>Númerica</v>
      </c>
      <c r="S269" t="str">
        <f>VLOOKUP($A269,'Plan de acci�n consolidado 2025'!$A$3:$V$504,S$1,0)</f>
        <v># de documento aprobados / 1 documentos a aprobar</v>
      </c>
      <c r="T269" s="176" t="str">
        <f>VLOOKUP($A269,'Plan de acci�n consolidado 2025'!$A$3:$V$504,T$1,0)</f>
        <v>2025-01-15</v>
      </c>
      <c r="U269" s="176" t="str">
        <f>VLOOKUP($A269,'Plan de acci�n consolidado 2025'!$A$3:$V$504,U$1,0)</f>
        <v>2025-07-01</v>
      </c>
      <c r="V269" t="str">
        <f>VLOOKUP($A269,'Plan de acci�n consolidado 2025'!$A$3:$V$504,V$1,0)</f>
        <v>3000-DESPACHO DEL SUPERINTENDENTE DELEGADO PARA LA PROTECCIÓN DEL CONSUMIDOR</v>
      </c>
      <c r="W269"/>
      <c r="X269"/>
    </row>
    <row r="270" spans="1:24" hidden="1" x14ac:dyDescent="0.25">
      <c r="A270" s="30" t="s">
        <v>1337</v>
      </c>
      <c r="B270" t="str">
        <f>VLOOKUP($A270,'Plan de acci�n consolidado 2025'!$A$3:$V$504,B$1,0)</f>
        <v>3000-DESPACHO DEL SUPERINTENDENTE DELEGADO PARA LA PROTECCIÓN DEL CONSUMIDOR</v>
      </c>
      <c r="C270">
        <f>VLOOKUP($A270,'Plan de acci�n consolidado 2025'!$A$3:$V$504,C$1,0)</f>
        <v>4</v>
      </c>
      <c r="D270" t="str">
        <f>VLOOKUP($A270,'Plan de acci�n consolidado 2025'!$A$3:$V$504,D$1,0)</f>
        <v>Actividad sin participación</v>
      </c>
      <c r="E270" t="str">
        <f>VLOOKUP($A270,'Plan de acci�n consolidado 2025'!$A$3:$V$504,E$1,0)</f>
        <v>3000.1.2</v>
      </c>
      <c r="F270" t="str">
        <f>VLOOKUP($A270,'Plan de acci�n consolidado 2025'!$A$3:$V$504,F$1,0)</f>
        <v>N/A</v>
      </c>
      <c r="G270" t="str">
        <f>VLOOKUP($A270,'Plan de acci�n consolidado 2025'!$A$3:$V$504,G$1,0)</f>
        <v>N/A</v>
      </c>
      <c r="H270" t="str">
        <f>VLOOKUP($A270,'Plan de acci�n consolidado 2025'!$A$3:$V$504,H$1,0)</f>
        <v>N/A</v>
      </c>
      <c r="I270" t="str">
        <f>VLOOKUP($A270,'Plan de acci�n consolidado 2025'!$A$3:$V$504,I$1,0)</f>
        <v>N/A</v>
      </c>
      <c r="J270" t="str">
        <f>VLOOKUP($A270,'Plan de acci�n consolidado 2025'!$A$3:$V$504,J$1,0)</f>
        <v>N/A</v>
      </c>
      <c r="K270" t="str">
        <f>VLOOKUP($A270,'Plan de acci�n consolidado 2025'!$A$3:$V$504,K$1,0)</f>
        <v>N/A</v>
      </c>
      <c r="L270" t="str">
        <f>VLOOKUP($A270,'Plan de acci�n consolidado 2025'!$A$3:$V$504,L$1,0)</f>
        <v>N/A</v>
      </c>
      <c r="M270" t="str">
        <f>VLOOKUP($A270,'Plan de acci�n consolidado 2025'!$A$3:$V$504,M$1,0)</f>
        <v>N/A</v>
      </c>
      <c r="N270" t="str">
        <f>VLOOKUP($A270,'Plan de acci�n consolidado 2025'!$A$3:$V$504,N$1,0)</f>
        <v>N/A</v>
      </c>
      <c r="O270" t="str">
        <f>VLOOKUP($A270,'Plan de acci�n consolidado 2025'!$A$3:$V$504,O$1,0)</f>
        <v>Publicar el documento final en la pagina web de la entidad (Captura de pantalla con la publicación del documento).</v>
      </c>
      <c r="P270">
        <f>VLOOKUP($A270,'Plan de acci�n consolidado 2025'!$A$3:$V$504,P$1,0)</f>
        <v>0</v>
      </c>
      <c r="Q270">
        <f>VLOOKUP($A270,'Plan de acci�n consolidado 2025'!$A$3:$V$504,Q$1,0)</f>
        <v>1</v>
      </c>
      <c r="R270" t="str">
        <f>VLOOKUP($A270,'Plan de acci�n consolidado 2025'!$A$3:$V$504,R$1,0)</f>
        <v>Númerica</v>
      </c>
      <c r="S270" t="str">
        <f>VLOOKUP($A270,'Plan de acci�n consolidado 2025'!$A$3:$V$504,S$1,0)</f>
        <v># de documento publicado / 1 documento a publicar</v>
      </c>
      <c r="T270" s="176" t="str">
        <f>VLOOKUP($A270,'Plan de acci�n consolidado 2025'!$A$3:$V$504,T$1,0)</f>
        <v>2025-07-02</v>
      </c>
      <c r="U270" s="176" t="str">
        <f>VLOOKUP($A270,'Plan de acci�n consolidado 2025'!$A$3:$V$504,U$1,0)</f>
        <v>2025-07-31</v>
      </c>
      <c r="V270" t="str">
        <f>VLOOKUP($A270,'Plan de acci�n consolidado 2025'!$A$3:$V$504,V$1,0)</f>
        <v>73-GRUPO DE TRABAJO DE COMUNICACION</v>
      </c>
      <c r="W270"/>
      <c r="X270"/>
    </row>
    <row r="271" spans="1:24" hidden="1" x14ac:dyDescent="0.25">
      <c r="A271" s="30" t="s">
        <v>1339</v>
      </c>
      <c r="B271" t="str">
        <f>VLOOKUP($A271,'Plan de acci�n consolidado 2025'!$A$3:$V$504,B$1,0)</f>
        <v>3000-DESPACHO DEL SUPERINTENDENTE DELEGADO PARA LA PROTECCIÓN DEL CONSUMIDOR</v>
      </c>
      <c r="C271">
        <f>VLOOKUP($A271,'Plan de acci�n consolidado 2025'!$A$3:$V$504,C$1,0)</f>
        <v>4</v>
      </c>
      <c r="D271" t="str">
        <f>VLOOKUP($A271,'Plan de acci�n consolidado 2025'!$A$3:$V$504,D$1,0)</f>
        <v>Actividad sin participación</v>
      </c>
      <c r="E271" t="str">
        <f>VLOOKUP($A271,'Plan de acci�n consolidado 2025'!$A$3:$V$504,E$1,0)</f>
        <v>3000.1.3</v>
      </c>
      <c r="F271" t="str">
        <f>VLOOKUP($A271,'Plan de acci�n consolidado 2025'!$A$3:$V$504,F$1,0)</f>
        <v>N/A</v>
      </c>
      <c r="G271" t="str">
        <f>VLOOKUP($A271,'Plan de acci�n consolidado 2025'!$A$3:$V$504,G$1,0)</f>
        <v>N/A</v>
      </c>
      <c r="H271" t="str">
        <f>VLOOKUP($A271,'Plan de acci�n consolidado 2025'!$A$3:$V$504,H$1,0)</f>
        <v>N/A</v>
      </c>
      <c r="I271" t="str">
        <f>VLOOKUP($A271,'Plan de acci�n consolidado 2025'!$A$3:$V$504,I$1,0)</f>
        <v>N/A</v>
      </c>
      <c r="J271" t="str">
        <f>VLOOKUP($A271,'Plan de acci�n consolidado 2025'!$A$3:$V$504,J$1,0)</f>
        <v>N/A</v>
      </c>
      <c r="K271" t="str">
        <f>VLOOKUP($A271,'Plan de acci�n consolidado 2025'!$A$3:$V$504,K$1,0)</f>
        <v>N/A</v>
      </c>
      <c r="L271" t="str">
        <f>VLOOKUP($A271,'Plan de acci�n consolidado 2025'!$A$3:$V$504,L$1,0)</f>
        <v>N/A</v>
      </c>
      <c r="M271" t="str">
        <f>VLOOKUP($A271,'Plan de acci�n consolidado 2025'!$A$3:$V$504,M$1,0)</f>
        <v>N/A</v>
      </c>
      <c r="N271" t="str">
        <f>VLOOKUP($A271,'Plan de acci�n consolidado 2025'!$A$3:$V$504,N$1,0)</f>
        <v>N/A</v>
      </c>
      <c r="O271" t="str">
        <f>VLOOKUP($A271,'Plan de acci�n consolidado 2025'!$A$3:$V$504,O$1,0)</f>
        <v>Realizar la difusión del ABC de atención a los usuarios SIC / Super Solidaria. - Imágenes (fotografía o captura de pantalla) de la difusión realizada</v>
      </c>
      <c r="P271">
        <f>VLOOKUP($A271,'Plan de acci�n consolidado 2025'!$A$3:$V$504,P$1,0)</f>
        <v>0</v>
      </c>
      <c r="Q271">
        <f>VLOOKUP($A271,'Plan de acci�n consolidado 2025'!$A$3:$V$504,Q$1,0)</f>
        <v>1</v>
      </c>
      <c r="R271" t="str">
        <f>VLOOKUP($A271,'Plan de acci�n consolidado 2025'!$A$3:$V$504,R$1,0)</f>
        <v>Númerica</v>
      </c>
      <c r="S271" t="str">
        <f>VLOOKUP($A271,'Plan de acci�n consolidado 2025'!$A$3:$V$504,S$1,0)</f>
        <v># de documento difundido / 1 documento a difundir</v>
      </c>
      <c r="T271" s="176" t="str">
        <f>VLOOKUP($A271,'Plan de acci�n consolidado 2025'!$A$3:$V$504,T$1,0)</f>
        <v>2025-08-01</v>
      </c>
      <c r="U271" s="176" t="str">
        <f>VLOOKUP($A271,'Plan de acci�n consolidado 2025'!$A$3:$V$504,U$1,0)</f>
        <v>2025-12-30</v>
      </c>
      <c r="V271" t="str">
        <f>VLOOKUP($A271,'Plan de acci�n consolidado 2025'!$A$3:$V$504,V$1,0)</f>
        <v>73-GRUPO DE TRABAJO DE COMUNICACION</v>
      </c>
      <c r="W271"/>
      <c r="X271"/>
    </row>
    <row r="272" spans="1:24" hidden="1" x14ac:dyDescent="0.25">
      <c r="A272" s="30" t="s">
        <v>1340</v>
      </c>
      <c r="B272" t="str">
        <f>VLOOKUP($A272,'Plan de acci�n consolidado 2025'!$A$3:$V$504,B$1,0)</f>
        <v>3000-DESPACHO DEL SUPERINTENDENTE DELEGADO PARA LA PROTECCIÓN DEL CONSUMIDOR</v>
      </c>
      <c r="C272">
        <f>VLOOKUP($A272,'Plan de acci�n consolidado 2025'!$A$3:$V$504,C$1,0)</f>
        <v>4</v>
      </c>
      <c r="D272" t="str">
        <f>VLOOKUP($A272,'Plan de acci�n consolidado 2025'!$A$3:$V$504,D$1,0)</f>
        <v>Producto</v>
      </c>
      <c r="E272" t="str">
        <f>VLOOKUP($A272,'Plan de acci�n consolidado 2025'!$A$3:$V$504,E$1,0)</f>
        <v>3000.2</v>
      </c>
      <c r="F272" t="str">
        <f>VLOOKUP($A272,'Plan de acci�n consolidado 2025'!$A$3:$V$504,F$1,0)</f>
        <v>Operativo</v>
      </c>
      <c r="G272" t="str">
        <f>VLOOKUP($A272,'Plan de acci�n consolidado 2025'!$A$3:$V$504,G$1,0)</f>
        <v xml:space="preserve">Promover el enfoque preventivo, diferencial y territorial en el que hacer misional de la entidad 
</v>
      </c>
      <c r="H272" t="str">
        <f>VLOOKUP($A272,'Plan de acci�n consolidado 2025'!$A$3:$V$504,H$1,0)</f>
        <v xml:space="preserve">Cumplimiento de productos del PAI asociados a Promover el enfoque preventivo, diferencial y territorial en el que hacer misional de la entidad 
</v>
      </c>
      <c r="I272" t="str">
        <f>VLOOKUP($A272,'Plan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2" t="str">
        <f>VLOOKUP($A272,'Plan de acci�n consolidado 2025'!$A$3:$V$504,J$1,0)</f>
        <v>Enfoque Estrategico _ Preventivó</v>
      </c>
      <c r="K272" t="str">
        <f>VLOOKUP($A272,'Plan de acci�n consolidado 2025'!$A$3:$V$504,K$1,0)</f>
        <v>Si</v>
      </c>
      <c r="L272" t="str">
        <f>VLOOKUP($A272,'Plan de acci�n consolidado 2025'!$A$3:$V$504,L$1,0)</f>
        <v>N/A</v>
      </c>
      <c r="M272" t="str">
        <f>VLOOKUP($A272,'Plan de acci�n consolidado 2025'!$A$3:$V$504,M$1,0)</f>
        <v>Política Servicio al Ciudadano_DIMENSIÓN Gestión con Valores para Resultados</v>
      </c>
      <c r="N272" t="str">
        <f>VLOOKUP($A272,'Plan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72" t="str">
        <f>VLOOKUP($A272,'Plan de acci�n consolidado 2025'!$A$3:$V$504,O$1,0)</f>
        <v>Cursos virtuales en materia de protección al consumidor dirigidos a la ciudadanía interesada, publicados en campus virtual y difundidos (Capturas de pantalla de los cursos en el campus virtual y capturas de pantalla de la difusión).</v>
      </c>
      <c r="P272">
        <f>VLOOKUP($A272,'Plan de acci�n consolidado 2025'!$A$3:$V$504,P$1,0)</f>
        <v>20</v>
      </c>
      <c r="Q272">
        <f>VLOOKUP($A272,'Plan de acci�n consolidado 2025'!$A$3:$V$504,Q$1,0)</f>
        <v>2</v>
      </c>
      <c r="R272" t="str">
        <f>VLOOKUP($A272,'Plan de acci�n consolidado 2025'!$A$3:$V$504,R$1,0)</f>
        <v>Númerica</v>
      </c>
      <c r="S272" t="str">
        <f>VLOOKUP($A272,'Plan de acci�n consolidado 2025'!$A$3:$V$504,S$1,0)</f>
        <v># de curso publicado / 2 curso a publicar</v>
      </c>
      <c r="T272" s="176" t="str">
        <f>VLOOKUP($A272,'Plan de acci�n consolidado 2025'!$A$3:$V$504,T$1,0)</f>
        <v>2025-01-15</v>
      </c>
      <c r="U272" s="176" t="str">
        <f>VLOOKUP($A272,'Plan de acci�n consolidado 2025'!$A$3:$V$504,U$1,0)</f>
        <v>2025-12-15</v>
      </c>
      <c r="V272" t="str">
        <f>VLOOKUP($A272,'Plan de acci�n consolidado 2025'!$A$3:$V$504,V$1,0)</f>
        <v>3000-DESPACHO DEL SUPERINTENDENTE DELEGADO PARA LA PROTECCIÓN DEL CONSUMIDOR;
71-GRUPO DE TRABAJO DE FORMACION;
73-GRUPO DE TRABAJO DE COMUNICACION</v>
      </c>
      <c r="W272"/>
      <c r="X272"/>
    </row>
    <row r="273" spans="1:24" hidden="1" x14ac:dyDescent="0.25">
      <c r="A273" s="30" t="s">
        <v>1343</v>
      </c>
      <c r="B273" t="str">
        <f>VLOOKUP($A273,'Plan de acci�n consolidado 2025'!$A$3:$V$504,B$1,0)</f>
        <v>3000-DESPACHO DEL SUPERINTENDENTE DELEGADO PARA LA PROTECCIÓN DEL CONSUMIDOR</v>
      </c>
      <c r="C273">
        <f>VLOOKUP($A273,'Plan de acci�n consolidado 2025'!$A$3:$V$504,C$1,0)</f>
        <v>4</v>
      </c>
      <c r="D273" t="str">
        <f>VLOOKUP($A273,'Plan de acci�n consolidado 2025'!$A$3:$V$504,D$1,0)</f>
        <v>Actividad propia</v>
      </c>
      <c r="E273" t="str">
        <f>VLOOKUP($A273,'Plan de acci�n consolidado 2025'!$A$3:$V$504,E$1,0)</f>
        <v>3000.2.1</v>
      </c>
      <c r="F273" t="str">
        <f>VLOOKUP($A273,'Plan de acci�n consolidado 2025'!$A$3:$V$504,F$1,0)</f>
        <v>N/A</v>
      </c>
      <c r="G273" t="str">
        <f>VLOOKUP($A273,'Plan de acci�n consolidado 2025'!$A$3:$V$504,G$1,0)</f>
        <v>N/A</v>
      </c>
      <c r="H273" t="str">
        <f>VLOOKUP($A273,'Plan de acci�n consolidado 2025'!$A$3:$V$504,H$1,0)</f>
        <v>N/A</v>
      </c>
      <c r="I273" t="str">
        <f>VLOOKUP($A273,'Plan de acci�n consolidado 2025'!$A$3:$V$504,I$1,0)</f>
        <v>N/A</v>
      </c>
      <c r="J273" t="str">
        <f>VLOOKUP($A273,'Plan de acci�n consolidado 2025'!$A$3:$V$504,J$1,0)</f>
        <v>N/A</v>
      </c>
      <c r="K273" t="str">
        <f>VLOOKUP($A273,'Plan de acci�n consolidado 2025'!$A$3:$V$504,K$1,0)</f>
        <v>N/A</v>
      </c>
      <c r="L273" t="str">
        <f>VLOOKUP($A273,'Plan de acci�n consolidado 2025'!$A$3:$V$504,L$1,0)</f>
        <v>N/A</v>
      </c>
      <c r="M273" t="str">
        <f>VLOOKUP($A273,'Plan de acci�n consolidado 2025'!$A$3:$V$504,M$1,0)</f>
        <v>N/A</v>
      </c>
      <c r="N273" t="str">
        <f>VLOOKUP($A273,'Plan de acci�n consolidado 2025'!$A$3:$V$504,N$1,0)</f>
        <v>N/A</v>
      </c>
      <c r="O273" t="str">
        <f>VLOOKUP($A273,'Plan de acci�n consolidado 2025'!$A$3:$V$504,O$1,0)</f>
        <v>Enviar a OSCAE las plantillas diligenciadas con el contenido para cursos virtuales (Responsable Delegatura) (Correo electrónico con  las plantillas diligenciadas)</v>
      </c>
      <c r="P273">
        <f>VLOOKUP($A273,'Plan de acci�n consolidado 2025'!$A$3:$V$504,P$1,0)</f>
        <v>30</v>
      </c>
      <c r="Q273">
        <f>VLOOKUP($A273,'Plan de acci�n consolidado 2025'!$A$3:$V$504,Q$1,0)</f>
        <v>2</v>
      </c>
      <c r="R273" t="str">
        <f>VLOOKUP($A273,'Plan de acci�n consolidado 2025'!$A$3:$V$504,R$1,0)</f>
        <v>Númerica</v>
      </c>
      <c r="S273" t="str">
        <f>VLOOKUP($A273,'Plan de acci�n consolidado 2025'!$A$3:$V$504,S$1,0)</f>
        <v># de documentos enviados / 2 documento a enviar</v>
      </c>
      <c r="T273" s="176" t="str">
        <f>VLOOKUP($A273,'Plan de acci�n consolidado 2025'!$A$3:$V$504,T$1,0)</f>
        <v>2025-01-15</v>
      </c>
      <c r="U273" s="176" t="str">
        <f>VLOOKUP($A273,'Plan de acci�n consolidado 2025'!$A$3:$V$504,U$1,0)</f>
        <v>2025-03-28</v>
      </c>
      <c r="V273" t="str">
        <f>VLOOKUP($A273,'Plan de acci�n consolidado 2025'!$A$3:$V$504,V$1,0)</f>
        <v>3000-DESPACHO DEL SUPERINTENDENTE DELEGADO PARA LA PROTECCIÓN DEL CONSUMIDOR</v>
      </c>
      <c r="W273"/>
      <c r="X273"/>
    </row>
    <row r="274" spans="1:24" hidden="1" x14ac:dyDescent="0.25">
      <c r="A274" s="30" t="s">
        <v>1345</v>
      </c>
      <c r="B274" t="str">
        <f>VLOOKUP($A274,'Plan de acci�n consolidado 2025'!$A$3:$V$504,B$1,0)</f>
        <v>3000-DESPACHO DEL SUPERINTENDENTE DELEGADO PARA LA PROTECCIÓN DEL CONSUMIDOR</v>
      </c>
      <c r="C274">
        <f>VLOOKUP($A274,'Plan de acci�n consolidado 2025'!$A$3:$V$504,C$1,0)</f>
        <v>4</v>
      </c>
      <c r="D274" t="str">
        <f>VLOOKUP($A274,'Plan de acci�n consolidado 2025'!$A$3:$V$504,D$1,0)</f>
        <v>Actividad sin participación</v>
      </c>
      <c r="E274" t="str">
        <f>VLOOKUP($A274,'Plan de acci�n consolidado 2025'!$A$3:$V$504,E$1,0)</f>
        <v>3000.2.2</v>
      </c>
      <c r="F274" t="str">
        <f>VLOOKUP($A274,'Plan de acci�n consolidado 2025'!$A$3:$V$504,F$1,0)</f>
        <v>N/A</v>
      </c>
      <c r="G274" t="str">
        <f>VLOOKUP($A274,'Plan de acci�n consolidado 2025'!$A$3:$V$504,G$1,0)</f>
        <v>N/A</v>
      </c>
      <c r="H274" t="str">
        <f>VLOOKUP($A274,'Plan de acci�n consolidado 2025'!$A$3:$V$504,H$1,0)</f>
        <v>N/A</v>
      </c>
      <c r="I274" t="str">
        <f>VLOOKUP($A274,'Plan de acci�n consolidado 2025'!$A$3:$V$504,I$1,0)</f>
        <v>N/A</v>
      </c>
      <c r="J274" t="str">
        <f>VLOOKUP($A274,'Plan de acci�n consolidado 2025'!$A$3:$V$504,J$1,0)</f>
        <v>N/A</v>
      </c>
      <c r="K274" t="str">
        <f>VLOOKUP($A274,'Plan de acci�n consolidado 2025'!$A$3:$V$504,K$1,0)</f>
        <v>N/A</v>
      </c>
      <c r="L274" t="str">
        <f>VLOOKUP($A274,'Plan de acci�n consolidado 2025'!$A$3:$V$504,L$1,0)</f>
        <v>N/A</v>
      </c>
      <c r="M274" t="str">
        <f>VLOOKUP($A274,'Plan de acci�n consolidado 2025'!$A$3:$V$504,M$1,0)</f>
        <v>N/A</v>
      </c>
      <c r="N274" t="str">
        <f>VLOOKUP($A274,'Plan de acci�n consolidado 2025'!$A$3:$V$504,N$1,0)</f>
        <v>N/A</v>
      </c>
      <c r="O274" t="str">
        <f>VLOOKUP($A274,'Plan de acci�n consolidado 2025'!$A$3:$V$504,O$1,0)</f>
        <v>Diseñar y presentar propuesta pedagógica de los contenidos presentados por la delegatura para cada uno de los cursos (Responsable OSCAE) (Documento con la propuesta)</v>
      </c>
      <c r="P274">
        <f>VLOOKUP($A274,'Plan de acci�n consolidado 2025'!$A$3:$V$504,P$1,0)</f>
        <v>0</v>
      </c>
      <c r="Q274">
        <f>VLOOKUP($A274,'Plan de acci�n consolidado 2025'!$A$3:$V$504,Q$1,0)</f>
        <v>2</v>
      </c>
      <c r="R274" t="str">
        <f>VLOOKUP($A274,'Plan de acci�n consolidado 2025'!$A$3:$V$504,R$1,0)</f>
        <v>Númerica</v>
      </c>
      <c r="S274" t="str">
        <f>VLOOKUP($A274,'Plan de acci�n consolidado 2025'!$A$3:$V$504,S$1,0)</f>
        <v># de documentos enviados / 2 documento a enviar</v>
      </c>
      <c r="T274" s="176" t="str">
        <f>VLOOKUP($A274,'Plan de acci�n consolidado 2025'!$A$3:$V$504,T$1,0)</f>
        <v>2025-03-03</v>
      </c>
      <c r="U274" s="176" t="str">
        <f>VLOOKUP($A274,'Plan de acci�n consolidado 2025'!$A$3:$V$504,U$1,0)</f>
        <v>2025-05-30</v>
      </c>
      <c r="V274" t="str">
        <f>VLOOKUP($A274,'Plan de acci�n consolidado 2025'!$A$3:$V$504,V$1,0)</f>
        <v>71-GRUPO DE TRABAJO DE FORMACION</v>
      </c>
      <c r="W274"/>
      <c r="X274"/>
    </row>
    <row r="275" spans="1:24" hidden="1" x14ac:dyDescent="0.25">
      <c r="A275" s="30" t="s">
        <v>1347</v>
      </c>
      <c r="B275" t="str">
        <f>VLOOKUP($A275,'Plan de acci�n consolidado 2025'!$A$3:$V$504,B$1,0)</f>
        <v>3000-DESPACHO DEL SUPERINTENDENTE DELEGADO PARA LA PROTECCIÓN DEL CONSUMIDOR</v>
      </c>
      <c r="C275">
        <f>VLOOKUP($A275,'Plan de acci�n consolidado 2025'!$A$3:$V$504,C$1,0)</f>
        <v>4</v>
      </c>
      <c r="D275" t="str">
        <f>VLOOKUP($A275,'Plan de acci�n consolidado 2025'!$A$3:$V$504,D$1,0)</f>
        <v>Actividad propia</v>
      </c>
      <c r="E275" t="str">
        <f>VLOOKUP($A275,'Plan de acci�n consolidado 2025'!$A$3:$V$504,E$1,0)</f>
        <v>3000.2.3</v>
      </c>
      <c r="F275" t="str">
        <f>VLOOKUP($A275,'Plan de acci�n consolidado 2025'!$A$3:$V$504,F$1,0)</f>
        <v>N/A</v>
      </c>
      <c r="G275" t="str">
        <f>VLOOKUP($A275,'Plan de acci�n consolidado 2025'!$A$3:$V$504,G$1,0)</f>
        <v>N/A</v>
      </c>
      <c r="H275" t="str">
        <f>VLOOKUP($A275,'Plan de acci�n consolidado 2025'!$A$3:$V$504,H$1,0)</f>
        <v>N/A</v>
      </c>
      <c r="I275" t="str">
        <f>VLOOKUP($A275,'Plan de acci�n consolidado 2025'!$A$3:$V$504,I$1,0)</f>
        <v>N/A</v>
      </c>
      <c r="J275" t="str">
        <f>VLOOKUP($A275,'Plan de acci�n consolidado 2025'!$A$3:$V$504,J$1,0)</f>
        <v>N/A</v>
      </c>
      <c r="K275" t="str">
        <f>VLOOKUP($A275,'Plan de acci�n consolidado 2025'!$A$3:$V$504,K$1,0)</f>
        <v>N/A</v>
      </c>
      <c r="L275" t="str">
        <f>VLOOKUP($A275,'Plan de acci�n consolidado 2025'!$A$3:$V$504,L$1,0)</f>
        <v>N/A</v>
      </c>
      <c r="M275" t="str">
        <f>VLOOKUP($A275,'Plan de acci�n consolidado 2025'!$A$3:$V$504,M$1,0)</f>
        <v>N/A</v>
      </c>
      <c r="N275" t="str">
        <f>VLOOKUP($A275,'Plan de acci�n consolidado 2025'!$A$3:$V$504,N$1,0)</f>
        <v>N/A</v>
      </c>
      <c r="O275" t="str">
        <f>VLOOKUP($A275,'Plan de acci�n consolidado 2025'!$A$3:$V$504,O$1,0)</f>
        <v>Revisar y aprobar los contenidos propuestos por el equipo pedagógico de OSCAE (Responsable Delegatura) (Correo de aprobación de los contenidos propuestos por OSCAE)</v>
      </c>
      <c r="P275">
        <f>VLOOKUP($A275,'Plan de acci�n consolidado 2025'!$A$3:$V$504,P$1,0)</f>
        <v>30</v>
      </c>
      <c r="Q275">
        <f>VLOOKUP($A275,'Plan de acci�n consolidado 2025'!$A$3:$V$504,Q$1,0)</f>
        <v>2</v>
      </c>
      <c r="R275" t="str">
        <f>VLOOKUP($A275,'Plan de acci�n consolidado 2025'!$A$3:$V$504,R$1,0)</f>
        <v>Númerica</v>
      </c>
      <c r="S275" t="str">
        <f>VLOOKUP($A275,'Plan de acci�n consolidado 2025'!$A$3:$V$504,S$1,0)</f>
        <v># de documento revisado / 2 documento a revisar</v>
      </c>
      <c r="T275" s="176" t="str">
        <f>VLOOKUP($A275,'Plan de acci�n consolidado 2025'!$A$3:$V$504,T$1,0)</f>
        <v>2025-04-01</v>
      </c>
      <c r="U275" s="176" t="str">
        <f>VLOOKUP($A275,'Plan de acci�n consolidado 2025'!$A$3:$V$504,U$1,0)</f>
        <v>2025-06-20</v>
      </c>
      <c r="V275" t="str">
        <f>VLOOKUP($A275,'Plan de acci�n consolidado 2025'!$A$3:$V$504,V$1,0)</f>
        <v>3000-DESPACHO DEL SUPERINTENDENTE DELEGADO PARA LA PROTECCIÓN DEL CONSUMIDOR</v>
      </c>
      <c r="W275"/>
      <c r="X275"/>
    </row>
    <row r="276" spans="1:24" hidden="1" x14ac:dyDescent="0.25">
      <c r="A276" s="30" t="s">
        <v>1349</v>
      </c>
      <c r="B276" t="str">
        <f>VLOOKUP($A276,'Plan de acci�n consolidado 2025'!$A$3:$V$504,B$1,0)</f>
        <v>3000-DESPACHO DEL SUPERINTENDENTE DELEGADO PARA LA PROTECCIÓN DEL CONSUMIDOR</v>
      </c>
      <c r="C276">
        <f>VLOOKUP($A276,'Plan de acci�n consolidado 2025'!$A$3:$V$504,C$1,0)</f>
        <v>4</v>
      </c>
      <c r="D276" t="str">
        <f>VLOOKUP($A276,'Plan de acci�n consolidado 2025'!$A$3:$V$504,D$1,0)</f>
        <v>Actividad sin participación</v>
      </c>
      <c r="E276" t="str">
        <f>VLOOKUP($A276,'Plan de acci�n consolidado 2025'!$A$3:$V$504,E$1,0)</f>
        <v>3000.2.4</v>
      </c>
      <c r="F276" t="str">
        <f>VLOOKUP($A276,'Plan de acci�n consolidado 2025'!$A$3:$V$504,F$1,0)</f>
        <v>N/A</v>
      </c>
      <c r="G276" t="str">
        <f>VLOOKUP($A276,'Plan de acci�n consolidado 2025'!$A$3:$V$504,G$1,0)</f>
        <v>N/A</v>
      </c>
      <c r="H276" t="str">
        <f>VLOOKUP($A276,'Plan de acci�n consolidado 2025'!$A$3:$V$504,H$1,0)</f>
        <v>N/A</v>
      </c>
      <c r="I276" t="str">
        <f>VLOOKUP($A276,'Plan de acci�n consolidado 2025'!$A$3:$V$504,I$1,0)</f>
        <v>N/A</v>
      </c>
      <c r="J276" t="str">
        <f>VLOOKUP($A276,'Plan de acci�n consolidado 2025'!$A$3:$V$504,J$1,0)</f>
        <v>N/A</v>
      </c>
      <c r="K276" t="str">
        <f>VLOOKUP($A276,'Plan de acci�n consolidado 2025'!$A$3:$V$504,K$1,0)</f>
        <v>N/A</v>
      </c>
      <c r="L276" t="str">
        <f>VLOOKUP($A276,'Plan de acci�n consolidado 2025'!$A$3:$V$504,L$1,0)</f>
        <v>N/A</v>
      </c>
      <c r="M276" t="str">
        <f>VLOOKUP($A276,'Plan de acci�n consolidado 2025'!$A$3:$V$504,M$1,0)</f>
        <v>N/A</v>
      </c>
      <c r="N276" t="str">
        <f>VLOOKUP($A276,'Plan de acci�n consolidado 2025'!$A$3:$V$504,N$1,0)</f>
        <v>N/A</v>
      </c>
      <c r="O276" t="str">
        <f>VLOOKUP($A276,'Plan de acci�n consolidado 2025'!$A$3:$V$504,O$1,0)</f>
        <v>Virtualizar los contenidos (Responsable OSCAE) (Captura de pantalla con los cursos virtualizados)</v>
      </c>
      <c r="P276">
        <f>VLOOKUP($A276,'Plan de acci�n consolidado 2025'!$A$3:$V$504,P$1,0)</f>
        <v>0</v>
      </c>
      <c r="Q276">
        <f>VLOOKUP($A276,'Plan de acci�n consolidado 2025'!$A$3:$V$504,Q$1,0)</f>
        <v>2</v>
      </c>
      <c r="R276" t="str">
        <f>VLOOKUP($A276,'Plan de acci�n consolidado 2025'!$A$3:$V$504,R$1,0)</f>
        <v>Númerica</v>
      </c>
      <c r="S276" t="str">
        <f>VLOOKUP($A276,'Plan de acci�n consolidado 2025'!$A$3:$V$504,S$1,0)</f>
        <v># de contenido virtualizado / 2 contenido a virtualizar</v>
      </c>
      <c r="T276" s="176" t="str">
        <f>VLOOKUP($A276,'Plan de acci�n consolidado 2025'!$A$3:$V$504,T$1,0)</f>
        <v>2025-06-03</v>
      </c>
      <c r="U276" s="176" t="str">
        <f>VLOOKUP($A276,'Plan de acci�n consolidado 2025'!$A$3:$V$504,U$1,0)</f>
        <v>2025-10-17</v>
      </c>
      <c r="V276" t="str">
        <f>VLOOKUP($A276,'Plan de acci�n consolidado 2025'!$A$3:$V$504,V$1,0)</f>
        <v>71-GRUPO DE TRABAJO DE FORMACION</v>
      </c>
      <c r="W276"/>
      <c r="X276"/>
    </row>
    <row r="277" spans="1:24" hidden="1" x14ac:dyDescent="0.25">
      <c r="A277" s="30" t="s">
        <v>1351</v>
      </c>
      <c r="B277" t="str">
        <f>VLOOKUP($A277,'Plan de acci�n consolidado 2025'!$A$3:$V$504,B$1,0)</f>
        <v>3000-DESPACHO DEL SUPERINTENDENTE DELEGADO PARA LA PROTECCIÓN DEL CONSUMIDOR</v>
      </c>
      <c r="C277">
        <f>VLOOKUP($A277,'Plan de acci�n consolidado 2025'!$A$3:$V$504,C$1,0)</f>
        <v>4</v>
      </c>
      <c r="D277" t="str">
        <f>VLOOKUP($A277,'Plan de acci�n consolidado 2025'!$A$3:$V$504,D$1,0)</f>
        <v>Actividad propia</v>
      </c>
      <c r="E277" t="str">
        <f>VLOOKUP($A277,'Plan de acci�n consolidado 2025'!$A$3:$V$504,E$1,0)</f>
        <v>3000.2.5</v>
      </c>
      <c r="F277" t="str">
        <f>VLOOKUP($A277,'Plan de acci�n consolidado 2025'!$A$3:$V$504,F$1,0)</f>
        <v>N/A</v>
      </c>
      <c r="G277" t="str">
        <f>VLOOKUP($A277,'Plan de acci�n consolidado 2025'!$A$3:$V$504,G$1,0)</f>
        <v>N/A</v>
      </c>
      <c r="H277" t="str">
        <f>VLOOKUP($A277,'Plan de acci�n consolidado 2025'!$A$3:$V$504,H$1,0)</f>
        <v>N/A</v>
      </c>
      <c r="I277" t="str">
        <f>VLOOKUP($A277,'Plan de acci�n consolidado 2025'!$A$3:$V$504,I$1,0)</f>
        <v>N/A</v>
      </c>
      <c r="J277" t="str">
        <f>VLOOKUP($A277,'Plan de acci�n consolidado 2025'!$A$3:$V$504,J$1,0)</f>
        <v>N/A</v>
      </c>
      <c r="K277" t="str">
        <f>VLOOKUP($A277,'Plan de acci�n consolidado 2025'!$A$3:$V$504,K$1,0)</f>
        <v>N/A</v>
      </c>
      <c r="L277" t="str">
        <f>VLOOKUP($A277,'Plan de acci�n consolidado 2025'!$A$3:$V$504,L$1,0)</f>
        <v>N/A</v>
      </c>
      <c r="M277" t="str">
        <f>VLOOKUP($A277,'Plan de acci�n consolidado 2025'!$A$3:$V$504,M$1,0)</f>
        <v>N/A</v>
      </c>
      <c r="N277" t="str">
        <f>VLOOKUP($A277,'Plan de acci�n consolidado 2025'!$A$3:$V$504,N$1,0)</f>
        <v>N/A</v>
      </c>
      <c r="O277" t="str">
        <f>VLOOKUP($A277,'Plan de acci�n consolidado 2025'!$A$3:$V$504,O$1,0)</f>
        <v>Recibir y aprobar el curso virtualizado (Responsable Delegatura) (Correo electrónico con la aprobación de los cursos)</v>
      </c>
      <c r="P277">
        <f>VLOOKUP($A277,'Plan de acci�n consolidado 2025'!$A$3:$V$504,P$1,0)</f>
        <v>40</v>
      </c>
      <c r="Q277">
        <f>VLOOKUP($A277,'Plan de acci�n consolidado 2025'!$A$3:$V$504,Q$1,0)</f>
        <v>2</v>
      </c>
      <c r="R277" t="str">
        <f>VLOOKUP($A277,'Plan de acci�n consolidado 2025'!$A$3:$V$504,R$1,0)</f>
        <v>Númerica</v>
      </c>
      <c r="S277" t="str">
        <f>VLOOKUP($A277,'Plan de acci�n consolidado 2025'!$A$3:$V$504,S$1,0)</f>
        <v># de curso revisado / 2 curso a revisar</v>
      </c>
      <c r="T277" s="176" t="str">
        <f>VLOOKUP($A277,'Plan de acci�n consolidado 2025'!$A$3:$V$504,T$1,0)</f>
        <v>2025-09-15</v>
      </c>
      <c r="U277" s="176" t="str">
        <f>VLOOKUP($A277,'Plan de acci�n consolidado 2025'!$A$3:$V$504,U$1,0)</f>
        <v>2025-11-07</v>
      </c>
      <c r="V277" t="str">
        <f>VLOOKUP($A277,'Plan de acci�n consolidado 2025'!$A$3:$V$504,V$1,0)</f>
        <v>3000-DESPACHO DEL SUPERINTENDENTE DELEGADO PARA LA PROTECCIÓN DEL CONSUMIDOR</v>
      </c>
      <c r="W277"/>
      <c r="X277"/>
    </row>
    <row r="278" spans="1:24" hidden="1" x14ac:dyDescent="0.25">
      <c r="A278" s="30" t="s">
        <v>1353</v>
      </c>
      <c r="B278" t="str">
        <f>VLOOKUP($A278,'Plan de acci�n consolidado 2025'!$A$3:$V$504,B$1,0)</f>
        <v>3000-DESPACHO DEL SUPERINTENDENTE DELEGADO PARA LA PROTECCIÓN DEL CONSUMIDOR</v>
      </c>
      <c r="C278">
        <f>VLOOKUP($A278,'Plan de acci�n consolidado 2025'!$A$3:$V$504,C$1,0)</f>
        <v>4</v>
      </c>
      <c r="D278" t="str">
        <f>VLOOKUP($A278,'Plan de acci�n consolidado 2025'!$A$3:$V$504,D$1,0)</f>
        <v>Actividad sin participación</v>
      </c>
      <c r="E278" t="str">
        <f>VLOOKUP($A278,'Plan de acci�n consolidado 2025'!$A$3:$V$504,E$1,0)</f>
        <v>3000.2.6</v>
      </c>
      <c r="F278" t="str">
        <f>VLOOKUP($A278,'Plan de acci�n consolidado 2025'!$A$3:$V$504,F$1,0)</f>
        <v>N/A</v>
      </c>
      <c r="G278" t="str">
        <f>VLOOKUP($A278,'Plan de acci�n consolidado 2025'!$A$3:$V$504,G$1,0)</f>
        <v>N/A</v>
      </c>
      <c r="H278" t="str">
        <f>VLOOKUP($A278,'Plan de acci�n consolidado 2025'!$A$3:$V$504,H$1,0)</f>
        <v>N/A</v>
      </c>
      <c r="I278" t="str">
        <f>VLOOKUP($A278,'Plan de acci�n consolidado 2025'!$A$3:$V$504,I$1,0)</f>
        <v>N/A</v>
      </c>
      <c r="J278" t="str">
        <f>VLOOKUP($A278,'Plan de acci�n consolidado 2025'!$A$3:$V$504,J$1,0)</f>
        <v>N/A</v>
      </c>
      <c r="K278" t="str">
        <f>VLOOKUP($A278,'Plan de acci�n consolidado 2025'!$A$3:$V$504,K$1,0)</f>
        <v>N/A</v>
      </c>
      <c r="L278" t="str">
        <f>VLOOKUP($A278,'Plan de acci�n consolidado 2025'!$A$3:$V$504,L$1,0)</f>
        <v>N/A</v>
      </c>
      <c r="M278" t="str">
        <f>VLOOKUP($A278,'Plan de acci�n consolidado 2025'!$A$3:$V$504,M$1,0)</f>
        <v>N/A</v>
      </c>
      <c r="N278" t="str">
        <f>VLOOKUP($A278,'Plan de acci�n consolidado 2025'!$A$3:$V$504,N$1,0)</f>
        <v>N/A</v>
      </c>
      <c r="O278" t="str">
        <f>VLOOKUP($A278,'Plan de acci�n consolidado 2025'!$A$3:$V$504,O$1,0)</f>
        <v>Publicar los cursos virtuales en el campus virtual de la SIC y difundirlos (Capturas de pantalla de los cursos en el campus virtual y capturas de pantalla de la difusión).</v>
      </c>
      <c r="P278">
        <f>VLOOKUP($A278,'Plan de acci�n consolidado 2025'!$A$3:$V$504,P$1,0)</f>
        <v>0</v>
      </c>
      <c r="Q278">
        <f>VLOOKUP($A278,'Plan de acci�n consolidado 2025'!$A$3:$V$504,Q$1,0)</f>
        <v>2</v>
      </c>
      <c r="R278" t="str">
        <f>VLOOKUP($A278,'Plan de acci�n consolidado 2025'!$A$3:$V$504,R$1,0)</f>
        <v>Númerica</v>
      </c>
      <c r="S278" t="str">
        <f>VLOOKUP($A278,'Plan de acci�n consolidado 2025'!$A$3:$V$504,S$1,0)</f>
        <v># de actividades difundidas / 2 actividades a difundir</v>
      </c>
      <c r="T278" s="176" t="str">
        <f>VLOOKUP($A278,'Plan de acci�n consolidado 2025'!$A$3:$V$504,T$1,0)</f>
        <v>2025-11-14</v>
      </c>
      <c r="U278" s="176" t="str">
        <f>VLOOKUP($A278,'Plan de acci�n consolidado 2025'!$A$3:$V$504,U$1,0)</f>
        <v>2025-12-15</v>
      </c>
      <c r="V278" t="str">
        <f>VLOOKUP($A278,'Plan de acci�n consolidado 2025'!$A$3:$V$504,V$1,0)</f>
        <v>71-GRUPO DE TRABAJO DE FORMACION;
73-GRUPO DE TRABAJO DE COMUNICACION</v>
      </c>
      <c r="W278"/>
      <c r="X278"/>
    </row>
    <row r="279" spans="1:24" hidden="1" x14ac:dyDescent="0.25">
      <c r="A279" s="30" t="s">
        <v>1356</v>
      </c>
      <c r="B279" t="str">
        <f>VLOOKUP($A279,'Plan de acci�n consolidado 2025'!$A$3:$V$504,B$1,0)</f>
        <v>3000-DESPACHO DEL SUPERINTENDENTE DELEGADO PARA LA PROTECCIÓN DEL CONSUMIDOR</v>
      </c>
      <c r="C279">
        <f>VLOOKUP($A279,'Plan de acci�n consolidado 2025'!$A$3:$V$504,C$1,0)</f>
        <v>4</v>
      </c>
      <c r="D279" t="str">
        <f>VLOOKUP($A279,'Plan de acci�n consolidado 2025'!$A$3:$V$504,D$1,0)</f>
        <v>Producto</v>
      </c>
      <c r="E279" t="str">
        <f>VLOOKUP($A279,'Plan de acci�n consolidado 2025'!$A$3:$V$504,E$1,0)</f>
        <v>3000.3</v>
      </c>
      <c r="F279" t="str">
        <f>VLOOKUP($A279,'Plan de acci�n consolidado 2025'!$A$3:$V$504,F$1,0)</f>
        <v>Operativo</v>
      </c>
      <c r="G279" t="str">
        <f>VLOOKUP($A279,'Plan de acci�n consolidado 2025'!$A$3:$V$504,G$1,0)</f>
        <v xml:space="preserve">Promover el enfoque preventivo, diferencial y territorial en el que hacer misional de la entidad 
</v>
      </c>
      <c r="H279" t="str">
        <f>VLOOKUP($A279,'Plan de acci�n consolidado 2025'!$A$3:$V$504,H$1,0)</f>
        <v xml:space="preserve">Cumplimiento de productos del PAI asociados a Promover el enfoque preventivo, diferencial y territorial en el que hacer misional de la entidad 
</v>
      </c>
      <c r="I279" t="str">
        <f>VLOOKUP($A279,'Plan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79" t="str">
        <f>VLOOKUP($A279,'Plan de acci�n consolidado 2025'!$A$3:$V$504,J$1,0)</f>
        <v>Enfoque Estrategico _ Territorial</v>
      </c>
      <c r="K279" t="str">
        <f>VLOOKUP($A279,'Plan de acci�n consolidado 2025'!$A$3:$V$504,K$1,0)</f>
        <v>No</v>
      </c>
      <c r="L279" t="str">
        <f>VLOOKUP($A279,'Plan de acci�n consolidado 2025'!$A$3:$V$504,L$1,0)</f>
        <v>N/A</v>
      </c>
      <c r="M279" t="str">
        <f>VLOOKUP($A279,'Plan de acci�n consolidado 2025'!$A$3:$V$504,M$1,0)</f>
        <v>Política Servicio al Ciudadano_DIMENSIÓN Gestión con Valores para Resultados</v>
      </c>
      <c r="N279" t="str">
        <f>VLOOKUP($A279,'Plan de acci�n consolidado 2025'!$A$3:$V$504,N$1,0)</f>
        <v>C_COMPETENCIA 2. Reducir la ineficiencia en el mercado por relaciones de consumo asimétricas PND_TRANSF_ Productiva, internacionalización y acción clímatica _ c. políticas de competencia, consumidor e infraestructura de la calidad modernas</v>
      </c>
      <c r="O279" t="str">
        <f>VLOOKUP($A279,'Plan de acci�n consolidado 2025'!$A$3:$V$504,O$1,0)</f>
        <v>Jornadas de capacitación "Me informo y cuido mi dinero" dirigidas a usuarios, consumidores y ciudadanía en general, realizadas - Imágenes (fotografía o captura de pantalla) de la difusión realizada</v>
      </c>
      <c r="P279">
        <f>VLOOKUP($A279,'Plan de acci�n consolidado 2025'!$A$3:$V$504,P$1,0)</f>
        <v>20</v>
      </c>
      <c r="Q279">
        <f>VLOOKUP($A279,'Plan de acci�n consolidado 2025'!$A$3:$V$504,Q$1,0)</f>
        <v>8</v>
      </c>
      <c r="R279" t="str">
        <f>VLOOKUP($A279,'Plan de acci�n consolidado 2025'!$A$3:$V$504,R$1,0)</f>
        <v>Númerica</v>
      </c>
      <c r="S279" t="str">
        <f>VLOOKUP($A279,'Plan de acci�n consolidado 2025'!$A$3:$V$504,S$1,0)</f>
        <v># de capacitaciones ejecutadas / 8 capacitaciones a ejecutar</v>
      </c>
      <c r="T279" s="176" t="str">
        <f>VLOOKUP($A279,'Plan de acci�n consolidado 2025'!$A$3:$V$504,T$1,0)</f>
        <v>2025-01-15</v>
      </c>
      <c r="U279" s="176" t="str">
        <f>VLOOKUP($A279,'Plan de acci�n consolidado 2025'!$A$3:$V$504,U$1,0)</f>
        <v>2025-12-30</v>
      </c>
      <c r="V279" t="str">
        <f>VLOOKUP($A279,'Plan de acci�n consolidado 2025'!$A$3:$V$504,V$1,0)</f>
        <v>3000-DESPACHO DEL SUPERINTENDENTE DELEGADO PARA LA PROTECCIÓN DEL CONSUMIDOR</v>
      </c>
      <c r="W279"/>
      <c r="X279"/>
    </row>
    <row r="280" spans="1:24" hidden="1" x14ac:dyDescent="0.25">
      <c r="A280" s="30" t="s">
        <v>1358</v>
      </c>
      <c r="B280" t="str">
        <f>VLOOKUP($A280,'Plan de acci�n consolidado 2025'!$A$3:$V$504,B$1,0)</f>
        <v>3000-DESPACHO DEL SUPERINTENDENTE DELEGADO PARA LA PROTECCIÓN DEL CONSUMIDOR</v>
      </c>
      <c r="C280">
        <f>VLOOKUP($A280,'Plan de acci�n consolidado 2025'!$A$3:$V$504,C$1,0)</f>
        <v>4</v>
      </c>
      <c r="D280" t="str">
        <f>VLOOKUP($A280,'Plan de acci�n consolidado 2025'!$A$3:$V$504,D$1,0)</f>
        <v>Actividad propia</v>
      </c>
      <c r="E280" t="str">
        <f>VLOOKUP($A280,'Plan de acci�n consolidado 2025'!$A$3:$V$504,E$1,0)</f>
        <v>3000.3.1</v>
      </c>
      <c r="F280" t="str">
        <f>VLOOKUP($A280,'Plan de acci�n consolidado 2025'!$A$3:$V$504,F$1,0)</f>
        <v>N/A</v>
      </c>
      <c r="G280" t="str">
        <f>VLOOKUP($A280,'Plan de acci�n consolidado 2025'!$A$3:$V$504,G$1,0)</f>
        <v>N/A</v>
      </c>
      <c r="H280" t="str">
        <f>VLOOKUP($A280,'Plan de acci�n consolidado 2025'!$A$3:$V$504,H$1,0)</f>
        <v>N/A</v>
      </c>
      <c r="I280" t="str">
        <f>VLOOKUP($A280,'Plan de acci�n consolidado 2025'!$A$3:$V$504,I$1,0)</f>
        <v>N/A</v>
      </c>
      <c r="J280" t="str">
        <f>VLOOKUP($A280,'Plan de acci�n consolidado 2025'!$A$3:$V$504,J$1,0)</f>
        <v>N/A</v>
      </c>
      <c r="K280" t="str">
        <f>VLOOKUP($A280,'Plan de acci�n consolidado 2025'!$A$3:$V$504,K$1,0)</f>
        <v>N/A</v>
      </c>
      <c r="L280" t="str">
        <f>VLOOKUP($A280,'Plan de acci�n consolidado 2025'!$A$3:$V$504,L$1,0)</f>
        <v>N/A</v>
      </c>
      <c r="M280" t="str">
        <f>VLOOKUP($A280,'Plan de acci�n consolidado 2025'!$A$3:$V$504,M$1,0)</f>
        <v>N/A</v>
      </c>
      <c r="N280" t="str">
        <f>VLOOKUP($A280,'Plan de acci�n consolidado 2025'!$A$3:$V$504,N$1,0)</f>
        <v>N/A</v>
      </c>
      <c r="O280" t="str">
        <f>VLOOKUP($A280,'Plan de acci�n consolidado 2025'!$A$3:$V$504,O$1,0)</f>
        <v>Definir la estrategia que se utilizará para las jornadas de capacitación  (Listado de asistencia a reunión)</v>
      </c>
      <c r="P280">
        <f>VLOOKUP($A280,'Plan de acci�n consolidado 2025'!$A$3:$V$504,P$1,0)</f>
        <v>20</v>
      </c>
      <c r="Q280">
        <f>VLOOKUP($A280,'Plan de acci�n consolidado 2025'!$A$3:$V$504,Q$1,0)</f>
        <v>1</v>
      </c>
      <c r="R280" t="str">
        <f>VLOOKUP($A280,'Plan de acci�n consolidado 2025'!$A$3:$V$504,R$1,0)</f>
        <v>Númerica</v>
      </c>
      <c r="S280" t="str">
        <f>VLOOKUP($A280,'Plan de acci�n consolidado 2025'!$A$3:$V$504,S$1,0)</f>
        <v># de reuniones realizadas / 1 reuniones a realizar</v>
      </c>
      <c r="T280" s="176" t="str">
        <f>VLOOKUP($A280,'Plan de acci�n consolidado 2025'!$A$3:$V$504,T$1,0)</f>
        <v>2025-01-15</v>
      </c>
      <c r="U280" s="176" t="str">
        <f>VLOOKUP($A280,'Plan de acci�n consolidado 2025'!$A$3:$V$504,U$1,0)</f>
        <v>2025-02-28</v>
      </c>
      <c r="V280" t="str">
        <f>VLOOKUP($A280,'Plan de acci�n consolidado 2025'!$A$3:$V$504,V$1,0)</f>
        <v>3000-DESPACHO DEL SUPERINTENDENTE DELEGADO PARA LA PROTECCIÓN DEL CONSUMIDOR</v>
      </c>
      <c r="W280"/>
      <c r="X280"/>
    </row>
    <row r="281" spans="1:24" hidden="1" x14ac:dyDescent="0.25">
      <c r="A281" s="30" t="s">
        <v>1360</v>
      </c>
      <c r="B281" t="str">
        <f>VLOOKUP($A281,'Plan de acci�n consolidado 2025'!$A$3:$V$504,B$1,0)</f>
        <v>3000-DESPACHO DEL SUPERINTENDENTE DELEGADO PARA LA PROTECCIÓN DEL CONSUMIDOR</v>
      </c>
      <c r="C281">
        <f>VLOOKUP($A281,'Plan de acci�n consolidado 2025'!$A$3:$V$504,C$1,0)</f>
        <v>4</v>
      </c>
      <c r="D281" t="str">
        <f>VLOOKUP($A281,'Plan de acci�n consolidado 2025'!$A$3:$V$504,D$1,0)</f>
        <v>Actividad propia</v>
      </c>
      <c r="E281" t="str">
        <f>VLOOKUP($A281,'Plan de acci�n consolidado 2025'!$A$3:$V$504,E$1,0)</f>
        <v>3000.3.2</v>
      </c>
      <c r="F281" t="str">
        <f>VLOOKUP($A281,'Plan de acci�n consolidado 2025'!$A$3:$V$504,F$1,0)</f>
        <v>N/A</v>
      </c>
      <c r="G281" t="str">
        <f>VLOOKUP($A281,'Plan de acci�n consolidado 2025'!$A$3:$V$504,G$1,0)</f>
        <v>N/A</v>
      </c>
      <c r="H281" t="str">
        <f>VLOOKUP($A281,'Plan de acci�n consolidado 2025'!$A$3:$V$504,H$1,0)</f>
        <v>N/A</v>
      </c>
      <c r="I281" t="str">
        <f>VLOOKUP($A281,'Plan de acci�n consolidado 2025'!$A$3:$V$504,I$1,0)</f>
        <v>N/A</v>
      </c>
      <c r="J281" t="str">
        <f>VLOOKUP($A281,'Plan de acci�n consolidado 2025'!$A$3:$V$504,J$1,0)</f>
        <v>N/A</v>
      </c>
      <c r="K281" t="str">
        <f>VLOOKUP($A281,'Plan de acci�n consolidado 2025'!$A$3:$V$504,K$1,0)</f>
        <v>N/A</v>
      </c>
      <c r="L281" t="str">
        <f>VLOOKUP($A281,'Plan de acci�n consolidado 2025'!$A$3:$V$504,L$1,0)</f>
        <v>N/A</v>
      </c>
      <c r="M281" t="str">
        <f>VLOOKUP($A281,'Plan de acci�n consolidado 2025'!$A$3:$V$504,M$1,0)</f>
        <v>N/A</v>
      </c>
      <c r="N281" t="str">
        <f>VLOOKUP($A281,'Plan de acci�n consolidado 2025'!$A$3:$V$504,N$1,0)</f>
        <v>N/A</v>
      </c>
      <c r="O281" t="str">
        <f>VLOOKUP($A281,'Plan de acci�n consolidado 2025'!$A$3:$V$504,O$1,0)</f>
        <v>Realizar las jornadas de capacitación - Imágenes (fotografía o captura de pantalla) de la difusión realizada</v>
      </c>
      <c r="P281">
        <f>VLOOKUP($A281,'Plan de acci�n consolidado 2025'!$A$3:$V$504,P$1,0)</f>
        <v>80</v>
      </c>
      <c r="Q281">
        <f>VLOOKUP($A281,'Plan de acci�n consolidado 2025'!$A$3:$V$504,Q$1,0)</f>
        <v>8</v>
      </c>
      <c r="R281" t="str">
        <f>VLOOKUP($A281,'Plan de acci�n consolidado 2025'!$A$3:$V$504,R$1,0)</f>
        <v>Númerica</v>
      </c>
      <c r="S281" t="str">
        <f>VLOOKUP($A281,'Plan de acci�n consolidado 2025'!$A$3:$V$504,S$1,0)</f>
        <v># de capacitaciones ejecutadas / 8 capacitaciones a ejecutar</v>
      </c>
      <c r="T281" s="176" t="str">
        <f>VLOOKUP($A281,'Plan de acci�n consolidado 2025'!$A$3:$V$504,T$1,0)</f>
        <v>2025-03-03</v>
      </c>
      <c r="U281" s="176" t="str">
        <f>VLOOKUP($A281,'Plan de acci�n consolidado 2025'!$A$3:$V$504,U$1,0)</f>
        <v>2025-12-30</v>
      </c>
      <c r="V281" t="str">
        <f>VLOOKUP($A281,'Plan de acci�n consolidado 2025'!$A$3:$V$504,V$1,0)</f>
        <v>3000-DESPACHO DEL SUPERINTENDENTE DELEGADO PARA LA PROTECCIÓN DEL CONSUMIDOR</v>
      </c>
      <c r="W281"/>
      <c r="X281"/>
    </row>
    <row r="282" spans="1:24" hidden="1" x14ac:dyDescent="0.25">
      <c r="A282" s="30" t="s">
        <v>1361</v>
      </c>
      <c r="B282" t="str">
        <f>VLOOKUP($A282,'Plan de acci�n consolidado 2025'!$A$3:$V$504,B$1,0)</f>
        <v>3000-DESPACHO DEL SUPERINTENDENTE DELEGADO PARA LA PROTECCIÓN DEL CONSUMIDOR</v>
      </c>
      <c r="C282">
        <f>VLOOKUP($A282,'Plan de acci�n consolidado 2025'!$A$3:$V$504,C$1,0)</f>
        <v>4</v>
      </c>
      <c r="D282" t="str">
        <f>VLOOKUP($A282,'Plan de acci�n consolidado 2025'!$A$3:$V$504,D$1,0)</f>
        <v>Producto</v>
      </c>
      <c r="E282" t="str">
        <f>VLOOKUP($A282,'Plan de acci�n consolidado 2025'!$A$3:$V$504,E$1,0)</f>
        <v>3000.4</v>
      </c>
      <c r="F282" t="str">
        <f>VLOOKUP($A282,'Plan de acci�n consolidado 2025'!$A$3:$V$504,F$1,0)</f>
        <v>Operativo</v>
      </c>
      <c r="G282" t="str">
        <f>VLOOKUP($A282,'Plan de acci�n consolidado 2025'!$A$3:$V$504,G$1,0)</f>
        <v xml:space="preserve">Promover el enfoque preventivo, diferencial y territorial en el que hacer misional de la entidad 
</v>
      </c>
      <c r="H282" t="str">
        <f>VLOOKUP($A282,'Plan de acci�n consolidado 2025'!$A$3:$V$504,H$1,0)</f>
        <v xml:space="preserve">Cumplimiento de productos del PAI asociados a Promover el enfoque preventivo, diferencial y territorial en el que hacer misional de la entidad 
</v>
      </c>
      <c r="I282" t="str">
        <f>VLOOKUP($A282,'Plan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82" t="str">
        <f>VLOOKUP($A282,'Plan de acci�n consolidado 2025'!$A$3:$V$504,J$1,0)</f>
        <v>Enfoque Estrategico _ Territorial</v>
      </c>
      <c r="K282" t="str">
        <f>VLOOKUP($A282,'Plan de acci�n consolidado 2025'!$A$3:$V$504,K$1,0)</f>
        <v>Si</v>
      </c>
      <c r="L282" t="str">
        <f>VLOOKUP($A282,'Plan de acci�n consolidado 2025'!$A$3:$V$504,L$1,0)</f>
        <v>N/A</v>
      </c>
      <c r="M282" t="str">
        <f>VLOOKUP($A282,'Plan de acci�n consolidado 2025'!$A$3:$V$504,M$1,0)</f>
        <v>Política Servicio al Ciudadano_DIMENSIÓN Gestión con Valores para Resultados</v>
      </c>
      <c r="N282" t="str">
        <f>VLOOKUP($A282,'Plan de acci�n consolidado 2025'!$A$3:$V$504,N$1,0)</f>
        <v>C_COMPETENCIA 9. Sensibilizar a los empresarios que utilizan plataformas como nichos de mercado PND_TRANSF_ Productiva, internacionalización y acción clímatica _ c. políticas de competencia, consumidor e infraestructura de la calidad modernas</v>
      </c>
      <c r="O282" t="str">
        <f>VLOOKUP($A282,'Plan de acci�n consolidado 2025'!$A$3:$V$504,O$1,0)</f>
        <v>Campañas de difusión a nivel nacional, dirigidas a diversos grupos objetivo como herramienta de fortalecimiento del conocimiento, ejecutadas (Capturas de pantalla de las publicaciones de las campañas).</v>
      </c>
      <c r="P282">
        <f>VLOOKUP($A282,'Plan de acci�n consolidado 2025'!$A$3:$V$504,P$1,0)</f>
        <v>20</v>
      </c>
      <c r="Q282">
        <f>VLOOKUP($A282,'Plan de acci�n consolidado 2025'!$A$3:$V$504,Q$1,0)</f>
        <v>4</v>
      </c>
      <c r="R282" t="str">
        <f>VLOOKUP($A282,'Plan de acci�n consolidado 2025'!$A$3:$V$504,R$1,0)</f>
        <v>Númerica</v>
      </c>
      <c r="S282" t="str">
        <f>VLOOKUP($A282,'Plan de acci�n consolidado 2025'!$A$3:$V$504,S$1,0)</f>
        <v># de campañas ejecutas / 4 campañas a ejecutar</v>
      </c>
      <c r="T282" s="176" t="str">
        <f>VLOOKUP($A282,'Plan de acci�n consolidado 2025'!$A$3:$V$504,T$1,0)</f>
        <v>2025-01-15</v>
      </c>
      <c r="U282" s="176" t="str">
        <f>VLOOKUP($A282,'Plan de acci�n consolidado 2025'!$A$3:$V$504,U$1,0)</f>
        <v>2025-12-30</v>
      </c>
      <c r="V282" t="str">
        <f>VLOOKUP($A282,'Plan de acci�n consolidado 2025'!$A$3:$V$504,V$1,0)</f>
        <v>3000-DESPACHO DEL SUPERINTENDENTE DELEGADO PARA LA PROTECCIÓN DEL CONSUMIDOR;
3100-DIRECCION DE INVESTIGACIONES DE PROTECCION AL CONSUMIDOR;
3200-DIRECCIÓN DE INVESTIGACIONES DE PROTECCIÓN DE USUARIOS DE SERVICIOS DE COMUNICACIONES;
73-GRUPO DE TRABAJO DE COMUNICACION</v>
      </c>
      <c r="W282"/>
      <c r="X282"/>
    </row>
    <row r="283" spans="1:24" hidden="1" x14ac:dyDescent="0.25">
      <c r="A283" s="30" t="s">
        <v>1364</v>
      </c>
      <c r="B283" t="str">
        <f>VLOOKUP($A283,'Plan de acci�n consolidado 2025'!$A$3:$V$504,B$1,0)</f>
        <v>3000-DESPACHO DEL SUPERINTENDENTE DELEGADO PARA LA PROTECCIÓN DEL CONSUMIDOR</v>
      </c>
      <c r="C283">
        <f>VLOOKUP($A283,'Plan de acci�n consolidado 2025'!$A$3:$V$504,C$1,0)</f>
        <v>4</v>
      </c>
      <c r="D283" t="str">
        <f>VLOOKUP($A283,'Plan de acci�n consolidado 2025'!$A$3:$V$504,D$1,0)</f>
        <v>Actividad propia</v>
      </c>
      <c r="E283" t="str">
        <f>VLOOKUP($A283,'Plan de acci�n consolidado 2025'!$A$3:$V$504,E$1,0)</f>
        <v>3000.4.1</v>
      </c>
      <c r="F283" t="str">
        <f>VLOOKUP($A283,'Plan de acci�n consolidado 2025'!$A$3:$V$504,F$1,0)</f>
        <v>N/A</v>
      </c>
      <c r="G283" t="str">
        <f>VLOOKUP($A283,'Plan de acci�n consolidado 2025'!$A$3:$V$504,G$1,0)</f>
        <v>N/A</v>
      </c>
      <c r="H283" t="str">
        <f>VLOOKUP($A283,'Plan de acci�n consolidado 2025'!$A$3:$V$504,H$1,0)</f>
        <v>N/A</v>
      </c>
      <c r="I283" t="str">
        <f>VLOOKUP($A283,'Plan de acci�n consolidado 2025'!$A$3:$V$504,I$1,0)</f>
        <v>N/A</v>
      </c>
      <c r="J283" t="str">
        <f>VLOOKUP($A283,'Plan de acci�n consolidado 2025'!$A$3:$V$504,J$1,0)</f>
        <v>N/A</v>
      </c>
      <c r="K283" t="str">
        <f>VLOOKUP($A283,'Plan de acci�n consolidado 2025'!$A$3:$V$504,K$1,0)</f>
        <v>N/A</v>
      </c>
      <c r="L283" t="str">
        <f>VLOOKUP($A283,'Plan de acci�n consolidado 2025'!$A$3:$V$504,L$1,0)</f>
        <v>N/A</v>
      </c>
      <c r="M283" t="str">
        <f>VLOOKUP($A283,'Plan de acci�n consolidado 2025'!$A$3:$V$504,M$1,0)</f>
        <v>N/A</v>
      </c>
      <c r="N283" t="str">
        <f>VLOOKUP($A283,'Plan de acci�n consolidado 2025'!$A$3:$V$504,N$1,0)</f>
        <v>N/A</v>
      </c>
      <c r="O283" t="str">
        <f>VLOOKUP($A283,'Plan de acci�n consolidado 2025'!$A$3:$V$504,O$1,0)</f>
        <v>Elaborar el plan de difusión, definiendo los  grupos objetivos a los que se dirigirá. (Documento con el plan de difusión)</v>
      </c>
      <c r="P283">
        <f>VLOOKUP($A283,'Plan de acci�n consolidado 2025'!$A$3:$V$504,P$1,0)</f>
        <v>50</v>
      </c>
      <c r="Q283">
        <f>VLOOKUP($A283,'Plan de acci�n consolidado 2025'!$A$3:$V$504,Q$1,0)</f>
        <v>1</v>
      </c>
      <c r="R283" t="str">
        <f>VLOOKUP($A283,'Plan de acci�n consolidado 2025'!$A$3:$V$504,R$1,0)</f>
        <v>Númerica</v>
      </c>
      <c r="S283" t="str">
        <f>VLOOKUP($A283,'Plan de acci�n consolidado 2025'!$A$3:$V$504,S$1,0)</f>
        <v># de plan de difusión elaborado / 1 plan de difusión a elaborar</v>
      </c>
      <c r="T283" s="176" t="str">
        <f>VLOOKUP($A283,'Plan de acci�n consolidado 2025'!$A$3:$V$504,T$1,0)</f>
        <v>2025-01-15</v>
      </c>
      <c r="U283" s="176" t="str">
        <f>VLOOKUP($A283,'Plan de acci�n consolidado 2025'!$A$3:$V$504,U$1,0)</f>
        <v>2025-02-28</v>
      </c>
      <c r="V283" t="str">
        <f>VLOOKUP($A283,'Plan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3"/>
      <c r="X283"/>
    </row>
    <row r="284" spans="1:24" hidden="1" x14ac:dyDescent="0.25">
      <c r="A284" s="30" t="s">
        <v>1367</v>
      </c>
      <c r="B284" t="str">
        <f>VLOOKUP($A284,'Plan de acci�n consolidado 2025'!$A$3:$V$504,B$1,0)</f>
        <v>3000-DESPACHO DEL SUPERINTENDENTE DELEGADO PARA LA PROTECCIÓN DEL CONSUMIDOR</v>
      </c>
      <c r="C284">
        <f>VLOOKUP($A284,'Plan de acci�n consolidado 2025'!$A$3:$V$504,C$1,0)</f>
        <v>4</v>
      </c>
      <c r="D284" t="str">
        <f>VLOOKUP($A284,'Plan de acci�n consolidado 2025'!$A$3:$V$504,D$1,0)</f>
        <v>Actividad sin participación</v>
      </c>
      <c r="E284" t="str">
        <f>VLOOKUP($A284,'Plan de acci�n consolidado 2025'!$A$3:$V$504,E$1,0)</f>
        <v>3000.4.2</v>
      </c>
      <c r="F284" t="str">
        <f>VLOOKUP($A284,'Plan de acci�n consolidado 2025'!$A$3:$V$504,F$1,0)</f>
        <v>N/A</v>
      </c>
      <c r="G284" t="str">
        <f>VLOOKUP($A284,'Plan de acci�n consolidado 2025'!$A$3:$V$504,G$1,0)</f>
        <v>N/A</v>
      </c>
      <c r="H284" t="str">
        <f>VLOOKUP($A284,'Plan de acci�n consolidado 2025'!$A$3:$V$504,H$1,0)</f>
        <v>N/A</v>
      </c>
      <c r="I284" t="str">
        <f>VLOOKUP($A284,'Plan de acci�n consolidado 2025'!$A$3:$V$504,I$1,0)</f>
        <v>N/A</v>
      </c>
      <c r="J284" t="str">
        <f>VLOOKUP($A284,'Plan de acci�n consolidado 2025'!$A$3:$V$504,J$1,0)</f>
        <v>N/A</v>
      </c>
      <c r="K284" t="str">
        <f>VLOOKUP($A284,'Plan de acci�n consolidado 2025'!$A$3:$V$504,K$1,0)</f>
        <v>N/A</v>
      </c>
      <c r="L284" t="str">
        <f>VLOOKUP($A284,'Plan de acci�n consolidado 2025'!$A$3:$V$504,L$1,0)</f>
        <v>N/A</v>
      </c>
      <c r="M284" t="str">
        <f>VLOOKUP($A284,'Plan de acci�n consolidado 2025'!$A$3:$V$504,M$1,0)</f>
        <v>N/A</v>
      </c>
      <c r="N284" t="str">
        <f>VLOOKUP($A284,'Plan de acci�n consolidado 2025'!$A$3:$V$504,N$1,0)</f>
        <v>N/A</v>
      </c>
      <c r="O284" t="str">
        <f>VLOOKUP($A284,'Plan de acci�n consolidado 2025'!$A$3:$V$504,O$1,0)</f>
        <v>Elaborar y presentar el concepto grafico y racional de la campaña (Correo electrónico en que se observe el concepto gráfico y racional de la campaña)</v>
      </c>
      <c r="P284">
        <f>VLOOKUP($A284,'Plan de acci�n consolidado 2025'!$A$3:$V$504,P$1,0)</f>
        <v>0</v>
      </c>
      <c r="Q284">
        <f>VLOOKUP($A284,'Plan de acci�n consolidado 2025'!$A$3:$V$504,Q$1,0)</f>
        <v>4</v>
      </c>
      <c r="R284" t="str">
        <f>VLOOKUP($A284,'Plan de acci�n consolidado 2025'!$A$3:$V$504,R$1,0)</f>
        <v>Númerica</v>
      </c>
      <c r="S284" t="str">
        <f>VLOOKUP($A284,'Plan de acci�n consolidado 2025'!$A$3:$V$504,S$1,0)</f>
        <v># de concepto grafico elaborado / 4 concepto grafico a elaborar</v>
      </c>
      <c r="T284" s="176" t="str">
        <f>VLOOKUP($A284,'Plan de acci�n consolidado 2025'!$A$3:$V$504,T$1,0)</f>
        <v>2025-03-03</v>
      </c>
      <c r="U284" s="176" t="str">
        <f>VLOOKUP($A284,'Plan de acci�n consolidado 2025'!$A$3:$V$504,U$1,0)</f>
        <v>2025-11-28</v>
      </c>
      <c r="V284" t="str">
        <f>VLOOKUP($A284,'Plan de acci�n consolidado 2025'!$A$3:$V$504,V$1,0)</f>
        <v>73-GRUPO DE TRABAJO DE COMUNICACION</v>
      </c>
      <c r="W284"/>
      <c r="X284"/>
    </row>
    <row r="285" spans="1:24" hidden="1" x14ac:dyDescent="0.25">
      <c r="A285" s="30" t="s">
        <v>1368</v>
      </c>
      <c r="B285" t="str">
        <f>VLOOKUP($A285,'Plan de acci�n consolidado 2025'!$A$3:$V$504,B$1,0)</f>
        <v>3000-DESPACHO DEL SUPERINTENDENTE DELEGADO PARA LA PROTECCIÓN DEL CONSUMIDOR</v>
      </c>
      <c r="C285">
        <f>VLOOKUP($A285,'Plan de acci�n consolidado 2025'!$A$3:$V$504,C$1,0)</f>
        <v>4</v>
      </c>
      <c r="D285" t="str">
        <f>VLOOKUP($A285,'Plan de acci�n consolidado 2025'!$A$3:$V$504,D$1,0)</f>
        <v>Actividad propia</v>
      </c>
      <c r="E285" t="str">
        <f>VLOOKUP($A285,'Plan de acci�n consolidado 2025'!$A$3:$V$504,E$1,0)</f>
        <v>3000.4.3</v>
      </c>
      <c r="F285" t="str">
        <f>VLOOKUP($A285,'Plan de acci�n consolidado 2025'!$A$3:$V$504,F$1,0)</f>
        <v>N/A</v>
      </c>
      <c r="G285" t="str">
        <f>VLOOKUP($A285,'Plan de acci�n consolidado 2025'!$A$3:$V$504,G$1,0)</f>
        <v>N/A</v>
      </c>
      <c r="H285" t="str">
        <f>VLOOKUP($A285,'Plan de acci�n consolidado 2025'!$A$3:$V$504,H$1,0)</f>
        <v>N/A</v>
      </c>
      <c r="I285" t="str">
        <f>VLOOKUP($A285,'Plan de acci�n consolidado 2025'!$A$3:$V$504,I$1,0)</f>
        <v>N/A</v>
      </c>
      <c r="J285" t="str">
        <f>VLOOKUP($A285,'Plan de acci�n consolidado 2025'!$A$3:$V$504,J$1,0)</f>
        <v>N/A</v>
      </c>
      <c r="K285" t="str">
        <f>VLOOKUP($A285,'Plan de acci�n consolidado 2025'!$A$3:$V$504,K$1,0)</f>
        <v>N/A</v>
      </c>
      <c r="L285" t="str">
        <f>VLOOKUP($A285,'Plan de acci�n consolidado 2025'!$A$3:$V$504,L$1,0)</f>
        <v>N/A</v>
      </c>
      <c r="M285" t="str">
        <f>VLOOKUP($A285,'Plan de acci�n consolidado 2025'!$A$3:$V$504,M$1,0)</f>
        <v>N/A</v>
      </c>
      <c r="N285" t="str">
        <f>VLOOKUP($A285,'Plan de acci�n consolidado 2025'!$A$3:$V$504,N$1,0)</f>
        <v>N/A</v>
      </c>
      <c r="O285" t="str">
        <f>VLOOKUP($A285,'Plan de acci�n consolidado 2025'!$A$3:$V$504,O$1,0)</f>
        <v>Revisar y aprobar la propuesta (Correo electrónico con la propuesta aprobada)</v>
      </c>
      <c r="P285">
        <f>VLOOKUP($A285,'Plan de acci�n consolidado 2025'!$A$3:$V$504,P$1,0)</f>
        <v>50</v>
      </c>
      <c r="Q285">
        <f>VLOOKUP($A285,'Plan de acci�n consolidado 2025'!$A$3:$V$504,Q$1,0)</f>
        <v>4</v>
      </c>
      <c r="R285" t="str">
        <f>VLOOKUP($A285,'Plan de acci�n consolidado 2025'!$A$3:$V$504,R$1,0)</f>
        <v>Númerica</v>
      </c>
      <c r="S285" t="str">
        <f>VLOOKUP($A285,'Plan de acci�n consolidado 2025'!$A$3:$V$504,S$1,0)</f>
        <v># de propuestas revisadas / 4 propuestas a revisar</v>
      </c>
      <c r="T285" s="176" t="str">
        <f>VLOOKUP($A285,'Plan de acci�n consolidado 2025'!$A$3:$V$504,T$1,0)</f>
        <v>2025-03-03</v>
      </c>
      <c r="U285" s="176" t="str">
        <f>VLOOKUP($A285,'Plan de acci�n consolidado 2025'!$A$3:$V$504,U$1,0)</f>
        <v>2025-11-28</v>
      </c>
      <c r="V285" t="str">
        <f>VLOOKUP($A285,'Plan de acci�n consolidado 2025'!$A$3:$V$504,V$1,0)</f>
        <v>3000-DESPACHO DEL SUPERINTENDENTE DELEGADO PARA LA PROTECCIÓN DEL CONSUMIDOR</v>
      </c>
      <c r="W285"/>
      <c r="X285"/>
    </row>
    <row r="286" spans="1:24" hidden="1" x14ac:dyDescent="0.25">
      <c r="A286" s="30" t="s">
        <v>1369</v>
      </c>
      <c r="B286" t="str">
        <f>VLOOKUP($A286,'Plan de acci�n consolidado 2025'!$A$3:$V$504,B$1,0)</f>
        <v>3000-DESPACHO DEL SUPERINTENDENTE DELEGADO PARA LA PROTECCIÓN DEL CONSUMIDOR</v>
      </c>
      <c r="C286">
        <f>VLOOKUP($A286,'Plan de acci�n consolidado 2025'!$A$3:$V$504,C$1,0)</f>
        <v>4</v>
      </c>
      <c r="D286" t="str">
        <f>VLOOKUP($A286,'Plan de acci�n consolidado 2025'!$A$3:$V$504,D$1,0)</f>
        <v>Actividad sin participación</v>
      </c>
      <c r="E286" t="str">
        <f>VLOOKUP($A286,'Plan de acci�n consolidado 2025'!$A$3:$V$504,E$1,0)</f>
        <v>3000.4.4</v>
      </c>
      <c r="F286" t="str">
        <f>VLOOKUP($A286,'Plan de acci�n consolidado 2025'!$A$3:$V$504,F$1,0)</f>
        <v>N/A</v>
      </c>
      <c r="G286" t="str">
        <f>VLOOKUP($A286,'Plan de acci�n consolidado 2025'!$A$3:$V$504,G$1,0)</f>
        <v>N/A</v>
      </c>
      <c r="H286" t="str">
        <f>VLOOKUP($A286,'Plan de acci�n consolidado 2025'!$A$3:$V$504,H$1,0)</f>
        <v>N/A</v>
      </c>
      <c r="I286" t="str">
        <f>VLOOKUP($A286,'Plan de acci�n consolidado 2025'!$A$3:$V$504,I$1,0)</f>
        <v>N/A</v>
      </c>
      <c r="J286" t="str">
        <f>VLOOKUP($A286,'Plan de acci�n consolidado 2025'!$A$3:$V$504,J$1,0)</f>
        <v>N/A</v>
      </c>
      <c r="K286" t="str">
        <f>VLOOKUP($A286,'Plan de acci�n consolidado 2025'!$A$3:$V$504,K$1,0)</f>
        <v>N/A</v>
      </c>
      <c r="L286" t="str">
        <f>VLOOKUP($A286,'Plan de acci�n consolidado 2025'!$A$3:$V$504,L$1,0)</f>
        <v>N/A</v>
      </c>
      <c r="M286" t="str">
        <f>VLOOKUP($A286,'Plan de acci�n consolidado 2025'!$A$3:$V$504,M$1,0)</f>
        <v>N/A</v>
      </c>
      <c r="N286" t="str">
        <f>VLOOKUP($A286,'Plan de acci�n consolidado 2025'!$A$3:$V$504,N$1,0)</f>
        <v>N/A</v>
      </c>
      <c r="O286" t="str">
        <f>VLOOKUP($A286,'Plan de acci�n consolidado 2025'!$A$3:$V$504,O$1,0)</f>
        <v>Ejecutar las campañas (Captura de pantalla de publicación de las campañas)</v>
      </c>
      <c r="P286">
        <f>VLOOKUP($A286,'Plan de acci�n consolidado 2025'!$A$3:$V$504,P$1,0)</f>
        <v>0</v>
      </c>
      <c r="Q286">
        <f>VLOOKUP($A286,'Plan de acci�n consolidado 2025'!$A$3:$V$504,Q$1,0)</f>
        <v>4</v>
      </c>
      <c r="R286" t="str">
        <f>VLOOKUP($A286,'Plan de acci�n consolidado 2025'!$A$3:$V$504,R$1,0)</f>
        <v>Númerica</v>
      </c>
      <c r="S286" t="str">
        <f>VLOOKUP($A286,'Plan de acci�n consolidado 2025'!$A$3:$V$504,S$1,0)</f>
        <v># de campañas ejecutas / 4 campañas a ejecutar</v>
      </c>
      <c r="T286" s="176" t="str">
        <f>VLOOKUP($A286,'Plan de acci�n consolidado 2025'!$A$3:$V$504,T$1,0)</f>
        <v>2025-03-03</v>
      </c>
      <c r="U286" s="176" t="str">
        <f>VLOOKUP($A286,'Plan de acci�n consolidado 2025'!$A$3:$V$504,U$1,0)</f>
        <v>2025-12-30</v>
      </c>
      <c r="V286" t="str">
        <f>VLOOKUP($A286,'Plan de acci�n consolidado 2025'!$A$3:$V$504,V$1,0)</f>
        <v>73-GRUPO DE TRABAJO DE COMUNICACION</v>
      </c>
      <c r="W286"/>
      <c r="X286"/>
    </row>
    <row r="287" spans="1:24" hidden="1" x14ac:dyDescent="0.25">
      <c r="A287" s="30" t="s">
        <v>1370</v>
      </c>
      <c r="B287" t="str">
        <f>VLOOKUP($A287,'Plan de acci�n consolidado 2025'!$A$3:$V$504,B$1,0)</f>
        <v>3000-DESPACHO DEL SUPERINTENDENTE DELEGADO PARA LA PROTECCIÓN DEL CONSUMIDOR</v>
      </c>
      <c r="C287">
        <f>VLOOKUP($A287,'Plan de acci�n consolidado 2025'!$A$3:$V$504,C$1,0)</f>
        <v>4</v>
      </c>
      <c r="D287" t="str">
        <f>VLOOKUP($A287,'Plan de acci�n consolidado 2025'!$A$3:$V$504,D$1,0)</f>
        <v>Producto</v>
      </c>
      <c r="E287" t="str">
        <f>VLOOKUP($A287,'Plan de acci�n consolidado 2025'!$A$3:$V$504,E$1,0)</f>
        <v>3000.5</v>
      </c>
      <c r="F287" t="str">
        <f>VLOOKUP($A287,'Plan de acci�n consolidado 2025'!$A$3:$V$504,F$1,0)</f>
        <v>Operativo</v>
      </c>
      <c r="G287" t="str">
        <f>VLOOKUP($A287,'Plan de acci�n consolidado 2025'!$A$3:$V$504,G$1,0)</f>
        <v xml:space="preserve">Fortalecer la gestión de la información, el conocimiento y la innovación para optimizar la capacidad institucional 
</v>
      </c>
      <c r="H287" t="str">
        <f>VLOOKUP($A287,'Plan de acci�n consolidado 2025'!$A$3:$V$504,H$1,0)</f>
        <v xml:space="preserve">Cumplimiento de productos del PAI asociados a Fortalecer la gestión de la información, el conocimiento y la innovación para optimizar la capacidad institucional 
</v>
      </c>
      <c r="I287" t="str">
        <f>VLOOKUP($A287,'Plan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7" t="str">
        <f>VLOOKUP($A287,'Plan de acci�n consolidado 2025'!$A$3:$V$504,J$1,0)</f>
        <v>Enfoque Estrategico _ Territorial</v>
      </c>
      <c r="K287" t="str">
        <f>VLOOKUP($A287,'Plan de acci�n consolidado 2025'!$A$3:$V$504,K$1,0)</f>
        <v>Si</v>
      </c>
      <c r="L287" t="str">
        <f>VLOOKUP($A287,'Plan de acci�n consolidado 2025'!$A$3:$V$504,L$1,0)</f>
        <v>N/A</v>
      </c>
      <c r="M287" t="str">
        <f>VLOOKUP($A287,'Plan de acci�n consolidado 2025'!$A$3:$V$504,M$1,0)</f>
        <v>Política Gestión del Conocimiento y la Innovación _DIMENSIÓN Gestión del conocimiento y la innovación</v>
      </c>
      <c r="N287" t="str">
        <f>VLOOKUP($A287,'Plan de acci�n consolidado 2025'!$A$3:$V$504,N$1,0)</f>
        <v>C_COMPETENCIA  11. Ampliar los mecanismos de inspección, vigilancia y control de la Superintendencia PND_TRANSF_ Productiva, internacionalización y acción clímatica _ c. políticas de competencia, consumidor e infraestructura de la calidad modernas</v>
      </c>
      <c r="O287" t="str">
        <f>VLOOKUP($A287,'Plan de acci�n consolidado 2025'!$A$3:$V$504,O$1,0)</f>
        <v>Capacitaciones internas al personal que atiende y oriente a los usuarios en las Casas del Consumidor, realizadas - Imágenes (fotografía o captura de pantalla) de la difusión realizada</v>
      </c>
      <c r="P287">
        <f>VLOOKUP($A287,'Plan de acci�n consolidado 2025'!$A$3:$V$504,P$1,0)</f>
        <v>20</v>
      </c>
      <c r="Q287">
        <f>VLOOKUP($A287,'Plan de acci�n consolidado 2025'!$A$3:$V$504,Q$1,0)</f>
        <v>8</v>
      </c>
      <c r="R287" t="str">
        <f>VLOOKUP($A287,'Plan de acci�n consolidado 2025'!$A$3:$V$504,R$1,0)</f>
        <v>Númerica</v>
      </c>
      <c r="S287" t="str">
        <f>VLOOKUP($A287,'Plan de acci�n consolidado 2025'!$A$3:$V$504,S$1,0)</f>
        <v># de capacitaciones ejecutadas / 8 capacitaciones a ejecutar</v>
      </c>
      <c r="T287" s="176" t="str">
        <f>VLOOKUP($A287,'Plan de acci�n consolidado 2025'!$A$3:$V$504,T$1,0)</f>
        <v>2025-01-15</v>
      </c>
      <c r="U287" s="176" t="str">
        <f>VLOOKUP($A287,'Plan de acci�n consolidado 2025'!$A$3:$V$504,U$1,0)</f>
        <v>2025-12-30</v>
      </c>
      <c r="V287" t="str">
        <f>VLOOKUP($A287,'Plan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7"/>
      <c r="X287"/>
    </row>
    <row r="288" spans="1:24" hidden="1" x14ac:dyDescent="0.25">
      <c r="A288" s="30" t="s">
        <v>1371</v>
      </c>
      <c r="B288" t="str">
        <f>VLOOKUP($A288,'Plan de acci�n consolidado 2025'!$A$3:$V$504,B$1,0)</f>
        <v>3000-DESPACHO DEL SUPERINTENDENTE DELEGADO PARA LA PROTECCIÓN DEL CONSUMIDOR</v>
      </c>
      <c r="C288">
        <f>VLOOKUP($A288,'Plan de acci�n consolidado 2025'!$A$3:$V$504,C$1,0)</f>
        <v>4</v>
      </c>
      <c r="D288" t="str">
        <f>VLOOKUP($A288,'Plan de acci�n consolidado 2025'!$A$3:$V$504,D$1,0)</f>
        <v>Actividad propia</v>
      </c>
      <c r="E288" t="str">
        <f>VLOOKUP($A288,'Plan de acci�n consolidado 2025'!$A$3:$V$504,E$1,0)</f>
        <v>3000.5.1</v>
      </c>
      <c r="F288" t="str">
        <f>VLOOKUP($A288,'Plan de acci�n consolidado 2025'!$A$3:$V$504,F$1,0)</f>
        <v>N/A</v>
      </c>
      <c r="G288" t="str">
        <f>VLOOKUP($A288,'Plan de acci�n consolidado 2025'!$A$3:$V$504,G$1,0)</f>
        <v>N/A</v>
      </c>
      <c r="H288" t="str">
        <f>VLOOKUP($A288,'Plan de acci�n consolidado 2025'!$A$3:$V$504,H$1,0)</f>
        <v>N/A</v>
      </c>
      <c r="I288" t="str">
        <f>VLOOKUP($A288,'Plan de acci�n consolidado 2025'!$A$3:$V$504,I$1,0)</f>
        <v>N/A</v>
      </c>
      <c r="J288" t="str">
        <f>VLOOKUP($A288,'Plan de acci�n consolidado 2025'!$A$3:$V$504,J$1,0)</f>
        <v>N/A</v>
      </c>
      <c r="K288" t="str">
        <f>VLOOKUP($A288,'Plan de acci�n consolidado 2025'!$A$3:$V$504,K$1,0)</f>
        <v>N/A</v>
      </c>
      <c r="L288" t="str">
        <f>VLOOKUP($A288,'Plan de acci�n consolidado 2025'!$A$3:$V$504,L$1,0)</f>
        <v>N/A</v>
      </c>
      <c r="M288" t="str">
        <f>VLOOKUP($A288,'Plan de acci�n consolidado 2025'!$A$3:$V$504,M$1,0)</f>
        <v>N/A</v>
      </c>
      <c r="N288" t="str">
        <f>VLOOKUP($A288,'Plan de acci�n consolidado 2025'!$A$3:$V$504,N$1,0)</f>
        <v>N/A</v>
      </c>
      <c r="O288" t="str">
        <f>VLOOKUP($A288,'Plan de acci�n consolidado 2025'!$A$3:$V$504,O$1,0)</f>
        <v>Definir el plan de trabajo de las jornadas a realizar ( Listado de asistencia a reunión)</v>
      </c>
      <c r="P288">
        <f>VLOOKUP($A288,'Plan de acci�n consolidado 2025'!$A$3:$V$504,P$1,0)</f>
        <v>20</v>
      </c>
      <c r="Q288">
        <f>VLOOKUP($A288,'Plan de acci�n consolidado 2025'!$A$3:$V$504,Q$1,0)</f>
        <v>1</v>
      </c>
      <c r="R288" t="str">
        <f>VLOOKUP($A288,'Plan de acci�n consolidado 2025'!$A$3:$V$504,R$1,0)</f>
        <v>Númerica</v>
      </c>
      <c r="S288" t="str">
        <f>VLOOKUP($A288,'Plan de acci�n consolidado 2025'!$A$3:$V$504,S$1,0)</f>
        <v># de reuniones realizadas / 1 reuniones a realizar</v>
      </c>
      <c r="T288" s="176" t="str">
        <f>VLOOKUP($A288,'Plan de acci�n consolidado 2025'!$A$3:$V$504,T$1,0)</f>
        <v>2025-01-15</v>
      </c>
      <c r="U288" s="176" t="str">
        <f>VLOOKUP($A288,'Plan de acci�n consolidado 2025'!$A$3:$V$504,U$1,0)</f>
        <v>2025-02-28</v>
      </c>
      <c r="V288" t="str">
        <f>VLOOKUP($A288,'Plan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8"/>
      <c r="X288"/>
    </row>
    <row r="289" spans="1:24" hidden="1" x14ac:dyDescent="0.25">
      <c r="A289" s="30" t="s">
        <v>1372</v>
      </c>
      <c r="B289" t="str">
        <f>VLOOKUP($A289,'Plan de acci�n consolidado 2025'!$A$3:$V$504,B$1,0)</f>
        <v>3000-DESPACHO DEL SUPERINTENDENTE DELEGADO PARA LA PROTECCIÓN DEL CONSUMIDOR</v>
      </c>
      <c r="C289">
        <f>VLOOKUP($A289,'Plan de acci�n consolidado 2025'!$A$3:$V$504,C$1,0)</f>
        <v>4</v>
      </c>
      <c r="D289" t="str">
        <f>VLOOKUP($A289,'Plan de acci�n consolidado 2025'!$A$3:$V$504,D$1,0)</f>
        <v>Actividad propia</v>
      </c>
      <c r="E289" t="str">
        <f>VLOOKUP($A289,'Plan de acci�n consolidado 2025'!$A$3:$V$504,E$1,0)</f>
        <v>3000.5.2</v>
      </c>
      <c r="F289" t="str">
        <f>VLOOKUP($A289,'Plan de acci�n consolidado 2025'!$A$3:$V$504,F$1,0)</f>
        <v>N/A</v>
      </c>
      <c r="G289" t="str">
        <f>VLOOKUP($A289,'Plan de acci�n consolidado 2025'!$A$3:$V$504,G$1,0)</f>
        <v>N/A</v>
      </c>
      <c r="H289" t="str">
        <f>VLOOKUP($A289,'Plan de acci�n consolidado 2025'!$A$3:$V$504,H$1,0)</f>
        <v>N/A</v>
      </c>
      <c r="I289" t="str">
        <f>VLOOKUP($A289,'Plan de acci�n consolidado 2025'!$A$3:$V$504,I$1,0)</f>
        <v>N/A</v>
      </c>
      <c r="J289" t="str">
        <f>VLOOKUP($A289,'Plan de acci�n consolidado 2025'!$A$3:$V$504,J$1,0)</f>
        <v>N/A</v>
      </c>
      <c r="K289" t="str">
        <f>VLOOKUP($A289,'Plan de acci�n consolidado 2025'!$A$3:$V$504,K$1,0)</f>
        <v>N/A</v>
      </c>
      <c r="L289" t="str">
        <f>VLOOKUP($A289,'Plan de acci�n consolidado 2025'!$A$3:$V$504,L$1,0)</f>
        <v>N/A</v>
      </c>
      <c r="M289" t="str">
        <f>VLOOKUP($A289,'Plan de acci�n consolidado 2025'!$A$3:$V$504,M$1,0)</f>
        <v>N/A</v>
      </c>
      <c r="N289" t="str">
        <f>VLOOKUP($A289,'Plan de acci�n consolidado 2025'!$A$3:$V$504,N$1,0)</f>
        <v>N/A</v>
      </c>
      <c r="O289" t="str">
        <f>VLOOKUP($A289,'Plan de acci�n consolidado 2025'!$A$3:$V$504,O$1,0)</f>
        <v>Desarrollar las jornadas de capacitación - Imágenes (fotografía o captura de pantalla) de la difusión realizada.</v>
      </c>
      <c r="P289">
        <f>VLOOKUP($A289,'Plan de acci�n consolidado 2025'!$A$3:$V$504,P$1,0)</f>
        <v>80</v>
      </c>
      <c r="Q289">
        <f>VLOOKUP($A289,'Plan de acci�n consolidado 2025'!$A$3:$V$504,Q$1,0)</f>
        <v>8</v>
      </c>
      <c r="R289" t="str">
        <f>VLOOKUP($A289,'Plan de acci�n consolidado 2025'!$A$3:$V$504,R$1,0)</f>
        <v>Númerica</v>
      </c>
      <c r="S289" t="str">
        <f>VLOOKUP($A289,'Plan de acci�n consolidado 2025'!$A$3:$V$504,S$1,0)</f>
        <v># de capacitaciones ejecutadas / 8 capacitaciones a ejecutar</v>
      </c>
      <c r="T289" s="176" t="str">
        <f>VLOOKUP($A289,'Plan de acci�n consolidado 2025'!$A$3:$V$504,T$1,0)</f>
        <v>2025-03-03</v>
      </c>
      <c r="U289" s="176" t="str">
        <f>VLOOKUP($A289,'Plan de acci�n consolidado 2025'!$A$3:$V$504,U$1,0)</f>
        <v>2025-12-30</v>
      </c>
      <c r="V289" t="str">
        <f>VLOOKUP($A289,'Plan de acci�n consolidado 2025'!$A$3:$V$504,V$1,0)</f>
        <v>3000-DESPACHO DEL SUPERINTENDENTE DELEGADO PARA LA PROTECCIÓN DEL CONSUMIDOR;
3100-DIRECCION DE INVESTIGACIONES DE PROTECCION AL CONSUMIDOR;
3200-DIRECCIÓN DE INVESTIGACIONES DE PROTECCIÓN DE USUARIOS DE SERVICIOS DE COMUNICACIONES</v>
      </c>
      <c r="W289"/>
      <c r="X289"/>
    </row>
    <row r="290" spans="1:24" hidden="1" x14ac:dyDescent="0.25">
      <c r="A290" s="30" t="s">
        <v>860</v>
      </c>
      <c r="B290" t="str">
        <f>VLOOKUP($A290,'Plan de acci�n consolidado 2025'!$A$3:$V$504,B$1,0)</f>
        <v>7000-DESPACHO DEL SUPERINTENDENTE DELEGADO PARA LA PROTECCIÓN DE DATOS PERSONALES</v>
      </c>
      <c r="C290">
        <f>VLOOKUP($A290,'Plan de acci�n consolidado 2025'!$A$3:$V$504,C$1,0)</f>
        <v>2</v>
      </c>
      <c r="D290" t="str">
        <f>VLOOKUP($A290,'Plan de acci�n consolidado 2025'!$A$3:$V$504,D$1,0)</f>
        <v>Producto</v>
      </c>
      <c r="E290" t="str">
        <f>VLOOKUP($A290,'Plan de acci�n consolidado 2025'!$A$3:$V$504,E$1,0)</f>
        <v>7000.1</v>
      </c>
      <c r="F290" t="str">
        <f>VLOOKUP($A290,'Plan de acci�n consolidado 2025'!$A$3:$V$504,F$1,0)</f>
        <v>Innovador</v>
      </c>
      <c r="G290" t="str">
        <f>VLOOKUP($A290,'Plan de acci�n consolidado 2025'!$A$3:$V$504,G$1,0)</f>
        <v xml:space="preserve">Fortalecer la gestión de la información, el conocimiento y la innovación para optimizar la capacidad institucional 
</v>
      </c>
      <c r="H290" t="str">
        <f>VLOOKUP($A290,'Plan de acci�n consolidado 2025'!$A$3:$V$504,H$1,0)</f>
        <v xml:space="preserve">Cumplimiento de productos del PAI asociados a Fortacer el Sistema Integral de Gestión Institucional para mejorar la prestación del servicio. 
</v>
      </c>
      <c r="I290" t="str">
        <f>VLOOKUP($A290,'Plan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90" t="str">
        <f>VLOOKUP($A290,'Plan de acci�n consolidado 2025'!$A$3:$V$504,J$1,0)</f>
        <v>N/A</v>
      </c>
      <c r="K290" t="str">
        <f>VLOOKUP($A290,'Plan de acci�n consolidado 2025'!$A$3:$V$504,K$1,0)</f>
        <v>No</v>
      </c>
      <c r="L290" t="str">
        <f>VLOOKUP($A290,'Plan de acci�n consolidado 2025'!$A$3:$V$504,L$1,0)</f>
        <v>FUNCIONAMIENTO</v>
      </c>
      <c r="M290" t="str">
        <f>VLOOKUP($A290,'Plan de acci�n consolidado 2025'!$A$3:$V$504,M$1,0)</f>
        <v>Política Mejora Normativa _DIMENSIÓN Gestión con Valores para Resultados</v>
      </c>
      <c r="N290" t="str">
        <f>VLOOKUP($A290,'Plan de acci�n consolidado 2025'!$A$3:$V$504,N$1,0)</f>
        <v>N/A</v>
      </c>
      <c r="O290" t="str">
        <f>VLOOKUP($A290,'Plan de acci�n consolidado 2025'!$A$3:$V$504,O$1,0)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P290">
        <f>VLOOKUP($A290,'Plan de acci�n consolidado 2025'!$A$3:$V$504,P$1,0)</f>
        <v>10</v>
      </c>
      <c r="Q290">
        <f>VLOOKUP($A290,'Plan de acci�n consolidado 2025'!$A$3:$V$504,Q$1,0)</f>
        <v>1</v>
      </c>
      <c r="R290" t="str">
        <f>VLOOKUP($A290,'Plan de acci�n consolidado 2025'!$A$3:$V$504,R$1,0)</f>
        <v>Númerica</v>
      </c>
      <c r="S290" t="str">
        <f>VLOOKUP($A290,'Plan de acci�n consolidado 2025'!$A$3:$V$504,S$1,0)</f>
        <v># de Documento publicado / 1 Documento programado</v>
      </c>
      <c r="T290" s="176" t="str">
        <f>VLOOKUP($A290,'Plan de acci�n consolidado 2025'!$A$3:$V$504,T$1,0)</f>
        <v>2025-02-03</v>
      </c>
      <c r="U290" s="176" t="str">
        <f>VLOOKUP($A290,'Plan de acci�n consolidado 2025'!$A$3:$V$504,U$1,0)</f>
        <v>2025-11-26</v>
      </c>
      <c r="V290" t="str">
        <f>VLOOKUP($A290,'Plan de acci�n consolidado 2025'!$A$3:$V$504,V$1,0)</f>
        <v>7000-DESPACHO DEL SUPERINTENDENTE DELEGADO PARA LA PROTECCIÓN DE DATOS PERSONALES</v>
      </c>
      <c r="W290"/>
      <c r="X290"/>
    </row>
    <row r="291" spans="1:24" hidden="1" x14ac:dyDescent="0.25">
      <c r="A291" s="30" t="s">
        <v>862</v>
      </c>
      <c r="B291" t="str">
        <f>VLOOKUP($A291,'Plan de acci�n consolidado 2025'!$A$3:$V$504,B$1,0)</f>
        <v>7000-DESPACHO DEL SUPERINTENDENTE DELEGADO PARA LA PROTECCIÓN DE DATOS PERSONALES</v>
      </c>
      <c r="C291">
        <f>VLOOKUP($A291,'Plan de acci�n consolidado 2025'!$A$3:$V$504,C$1,0)</f>
        <v>2</v>
      </c>
      <c r="D291" t="str">
        <f>VLOOKUP($A291,'Plan de acci�n consolidado 2025'!$A$3:$V$504,D$1,0)</f>
        <v>Actividad propia</v>
      </c>
      <c r="E291" t="str">
        <f>VLOOKUP($A291,'Plan de acci�n consolidado 2025'!$A$3:$V$504,E$1,0)</f>
        <v>7000.1.1</v>
      </c>
      <c r="F291" t="str">
        <f>VLOOKUP($A291,'Plan de acci�n consolidado 2025'!$A$3:$V$504,F$1,0)</f>
        <v>N/A</v>
      </c>
      <c r="G291" t="str">
        <f>VLOOKUP($A291,'Plan de acci�n consolidado 2025'!$A$3:$V$504,G$1,0)</f>
        <v>N/A</v>
      </c>
      <c r="H291" t="str">
        <f>VLOOKUP($A291,'Plan de acci�n consolidado 2025'!$A$3:$V$504,H$1,0)</f>
        <v>N/A</v>
      </c>
      <c r="I291" t="str">
        <f>VLOOKUP($A291,'Plan de acci�n consolidado 2025'!$A$3:$V$504,I$1,0)</f>
        <v>N/A</v>
      </c>
      <c r="J291" t="str">
        <f>VLOOKUP($A291,'Plan de acci�n consolidado 2025'!$A$3:$V$504,J$1,0)</f>
        <v>N/A</v>
      </c>
      <c r="K291" t="str">
        <f>VLOOKUP($A291,'Plan de acci�n consolidado 2025'!$A$3:$V$504,K$1,0)</f>
        <v>N/A</v>
      </c>
      <c r="L291" t="str">
        <f>VLOOKUP($A291,'Plan de acci�n consolidado 2025'!$A$3:$V$504,L$1,0)</f>
        <v>N/A</v>
      </c>
      <c r="M291" t="str">
        <f>VLOOKUP($A291,'Plan de acci�n consolidado 2025'!$A$3:$V$504,M$1,0)</f>
        <v>N/A</v>
      </c>
      <c r="N291" t="str">
        <f>VLOOKUP($A291,'Plan de acci�n consolidado 2025'!$A$3:$V$504,N$1,0)</f>
        <v>N/A</v>
      </c>
      <c r="O291" t="str">
        <f>VLOOKUP($A291,'Plan de acci�n consolidado 2025'!$A$3:$V$504,O$1,0)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P291">
        <f>VLOOKUP($A291,'Plan de acci�n consolidado 2025'!$A$3:$V$504,P$1,0)</f>
        <v>30</v>
      </c>
      <c r="Q291">
        <f>VLOOKUP($A291,'Plan de acci�n consolidado 2025'!$A$3:$V$504,Q$1,0)</f>
        <v>1</v>
      </c>
      <c r="R291" t="str">
        <f>VLOOKUP($A291,'Plan de acci�n consolidado 2025'!$A$3:$V$504,R$1,0)</f>
        <v>Númerica</v>
      </c>
      <c r="S291" t="str">
        <f>VLOOKUP($A291,'Plan de acci�n consolidado 2025'!$A$3:$V$504,S$1,0)</f>
        <v># de Informe realizado / 1 Informes a realizar</v>
      </c>
      <c r="T291" s="176" t="str">
        <f>VLOOKUP($A291,'Plan de acci�n consolidado 2025'!$A$3:$V$504,T$1,0)</f>
        <v>2025-02-03</v>
      </c>
      <c r="U291" s="176" t="str">
        <f>VLOOKUP($A291,'Plan de acci�n consolidado 2025'!$A$3:$V$504,U$1,0)</f>
        <v>2025-05-12</v>
      </c>
      <c r="V291" t="str">
        <f>VLOOKUP($A291,'Plan de acci�n consolidado 2025'!$A$3:$V$504,V$1,0)</f>
        <v>7000-DESPACHO DEL SUPERINTENDENTE DELEGADO PARA LA PROTECCIÓN DE DATOS PERSONALES</v>
      </c>
      <c r="W291"/>
      <c r="X291"/>
    </row>
    <row r="292" spans="1:24" hidden="1" x14ac:dyDescent="0.25">
      <c r="A292" s="30" t="s">
        <v>864</v>
      </c>
      <c r="B292" t="str">
        <f>VLOOKUP($A292,'Plan de acci�n consolidado 2025'!$A$3:$V$504,B$1,0)</f>
        <v>7000-DESPACHO DEL SUPERINTENDENTE DELEGADO PARA LA PROTECCIÓN DE DATOS PERSONALES</v>
      </c>
      <c r="C292">
        <f>VLOOKUP($A292,'Plan de acci�n consolidado 2025'!$A$3:$V$504,C$1,0)</f>
        <v>2</v>
      </c>
      <c r="D292" t="str">
        <f>VLOOKUP($A292,'Plan de acci�n consolidado 2025'!$A$3:$V$504,D$1,0)</f>
        <v>Actividad propia</v>
      </c>
      <c r="E292" t="str">
        <f>VLOOKUP($A292,'Plan de acci�n consolidado 2025'!$A$3:$V$504,E$1,0)</f>
        <v>7000.1.2</v>
      </c>
      <c r="F292" t="str">
        <f>VLOOKUP($A292,'Plan de acci�n consolidado 2025'!$A$3:$V$504,F$1,0)</f>
        <v>N/A</v>
      </c>
      <c r="G292" t="str">
        <f>VLOOKUP($A292,'Plan de acci�n consolidado 2025'!$A$3:$V$504,G$1,0)</f>
        <v>N/A</v>
      </c>
      <c r="H292" t="str">
        <f>VLOOKUP($A292,'Plan de acci�n consolidado 2025'!$A$3:$V$504,H$1,0)</f>
        <v>N/A</v>
      </c>
      <c r="I292" t="str">
        <f>VLOOKUP($A292,'Plan de acci�n consolidado 2025'!$A$3:$V$504,I$1,0)</f>
        <v>N/A</v>
      </c>
      <c r="J292" t="str">
        <f>VLOOKUP($A292,'Plan de acci�n consolidado 2025'!$A$3:$V$504,J$1,0)</f>
        <v>N/A</v>
      </c>
      <c r="K292" t="str">
        <f>VLOOKUP($A292,'Plan de acci�n consolidado 2025'!$A$3:$V$504,K$1,0)</f>
        <v>N/A</v>
      </c>
      <c r="L292" t="str">
        <f>VLOOKUP($A292,'Plan de acci�n consolidado 2025'!$A$3:$V$504,L$1,0)</f>
        <v>N/A</v>
      </c>
      <c r="M292" t="str">
        <f>VLOOKUP($A292,'Plan de acci�n consolidado 2025'!$A$3:$V$504,M$1,0)</f>
        <v>N/A</v>
      </c>
      <c r="N292" t="str">
        <f>VLOOKUP($A292,'Plan de acci�n consolidado 2025'!$A$3:$V$504,N$1,0)</f>
        <v>N/A</v>
      </c>
      <c r="O292" t="str">
        <f>VLOOKUP($A292,'Plan de acci�n consolidado 2025'!$A$3:$V$504,O$1,0)</f>
        <v>Elaborar documento con el desarrollo del estudio comparativo y un apartado de recomendaciones para la adopción o adaptación de dichas medidas en el marco regulatorio colombiano (Documento)</v>
      </c>
      <c r="P292">
        <f>VLOOKUP($A292,'Plan de acci�n consolidado 2025'!$A$3:$V$504,P$1,0)</f>
        <v>60</v>
      </c>
      <c r="Q292">
        <f>VLOOKUP($A292,'Plan de acci�n consolidado 2025'!$A$3:$V$504,Q$1,0)</f>
        <v>1</v>
      </c>
      <c r="R292" t="str">
        <f>VLOOKUP($A292,'Plan de acci�n consolidado 2025'!$A$3:$V$504,R$1,0)</f>
        <v>Númerica</v>
      </c>
      <c r="S292" t="str">
        <f>VLOOKUP($A292,'Plan de acci�n consolidado 2025'!$A$3:$V$504,S$1,0)</f>
        <v># de Documento elaborado / 1 Documento programado</v>
      </c>
      <c r="T292" s="176" t="str">
        <f>VLOOKUP($A292,'Plan de acci�n consolidado 2025'!$A$3:$V$504,T$1,0)</f>
        <v>2025-05-13</v>
      </c>
      <c r="U292" s="176" t="str">
        <f>VLOOKUP($A292,'Plan de acci�n consolidado 2025'!$A$3:$V$504,U$1,0)</f>
        <v>2025-10-17</v>
      </c>
      <c r="V292" t="str">
        <f>VLOOKUP($A292,'Plan de acci�n consolidado 2025'!$A$3:$V$504,V$1,0)</f>
        <v>7000-DESPACHO DEL SUPERINTENDENTE DELEGADO PARA LA PROTECCIÓN DE DATOS PERSONALES</v>
      </c>
      <c r="W292"/>
      <c r="X292"/>
    </row>
    <row r="293" spans="1:24" hidden="1" x14ac:dyDescent="0.25">
      <c r="A293" s="30" t="s">
        <v>866</v>
      </c>
      <c r="B293" t="str">
        <f>VLOOKUP($A293,'Plan de acci�n consolidado 2025'!$A$3:$V$504,B$1,0)</f>
        <v>7000-DESPACHO DEL SUPERINTENDENTE DELEGADO PARA LA PROTECCIÓN DE DATOS PERSONALES</v>
      </c>
      <c r="C293">
        <f>VLOOKUP($A293,'Plan de acci�n consolidado 2025'!$A$3:$V$504,C$1,0)</f>
        <v>2</v>
      </c>
      <c r="D293" t="str">
        <f>VLOOKUP($A293,'Plan de acci�n consolidado 2025'!$A$3:$V$504,D$1,0)</f>
        <v>Actividad propia</v>
      </c>
      <c r="E293" t="str">
        <f>VLOOKUP($A293,'Plan de acci�n consolidado 2025'!$A$3:$V$504,E$1,0)</f>
        <v>7000.1.3</v>
      </c>
      <c r="F293" t="str">
        <f>VLOOKUP($A293,'Plan de acci�n consolidado 2025'!$A$3:$V$504,F$1,0)</f>
        <v>N/A</v>
      </c>
      <c r="G293" t="str">
        <f>VLOOKUP($A293,'Plan de acci�n consolidado 2025'!$A$3:$V$504,G$1,0)</f>
        <v>N/A</v>
      </c>
      <c r="H293" t="str">
        <f>VLOOKUP($A293,'Plan de acci�n consolidado 2025'!$A$3:$V$504,H$1,0)</f>
        <v>N/A</v>
      </c>
      <c r="I293" t="str">
        <f>VLOOKUP($A293,'Plan de acci�n consolidado 2025'!$A$3:$V$504,I$1,0)</f>
        <v>N/A</v>
      </c>
      <c r="J293" t="str">
        <f>VLOOKUP($A293,'Plan de acci�n consolidado 2025'!$A$3:$V$504,J$1,0)</f>
        <v>N/A</v>
      </c>
      <c r="K293" t="str">
        <f>VLOOKUP($A293,'Plan de acci�n consolidado 2025'!$A$3:$V$504,K$1,0)</f>
        <v>N/A</v>
      </c>
      <c r="L293" t="str">
        <f>VLOOKUP($A293,'Plan de acci�n consolidado 2025'!$A$3:$V$504,L$1,0)</f>
        <v>N/A</v>
      </c>
      <c r="M293" t="str">
        <f>VLOOKUP($A293,'Plan de acci�n consolidado 2025'!$A$3:$V$504,M$1,0)</f>
        <v>N/A</v>
      </c>
      <c r="N293" t="str">
        <f>VLOOKUP($A293,'Plan de acci�n consolidado 2025'!$A$3:$V$504,N$1,0)</f>
        <v>N/A</v>
      </c>
      <c r="O293" t="str">
        <f>VLOOKUP($A293,'Plan de acci�n consolidado 2025'!$A$3:$V$504,O$1,0)</f>
        <v>Solicitar la publicación del documento con el propósito que entidades públicas y privadas conozcan los efectos de la Inteligencia Artificial (IA) al derecho en cuestión (Link de publicación)</v>
      </c>
      <c r="P293">
        <f>VLOOKUP($A293,'Plan de acci�n consolidado 2025'!$A$3:$V$504,P$1,0)</f>
        <v>10</v>
      </c>
      <c r="Q293">
        <f>VLOOKUP($A293,'Plan de acci�n consolidado 2025'!$A$3:$V$504,Q$1,0)</f>
        <v>1</v>
      </c>
      <c r="R293" t="str">
        <f>VLOOKUP($A293,'Plan de acci�n consolidado 2025'!$A$3:$V$504,R$1,0)</f>
        <v>Númerica</v>
      </c>
      <c r="S293" t="str">
        <f>VLOOKUP($A293,'Plan de acci�n consolidado 2025'!$A$3:$V$504,S$1,0)</f>
        <v># de Documento publicado / 1 Documento programado</v>
      </c>
      <c r="T293" s="176" t="str">
        <f>VLOOKUP($A293,'Plan de acci�n consolidado 2025'!$A$3:$V$504,T$1,0)</f>
        <v>2025-10-17</v>
      </c>
      <c r="U293" s="176" t="str">
        <f>VLOOKUP($A293,'Plan de acci�n consolidado 2025'!$A$3:$V$504,U$1,0)</f>
        <v>2025-11-26</v>
      </c>
      <c r="V293" t="str">
        <f>VLOOKUP($A293,'Plan de acci�n consolidado 2025'!$A$3:$V$504,V$1,0)</f>
        <v>7000-DESPACHO DEL SUPERINTENDENTE DELEGADO PARA LA PROTECCIÓN DE DATOS PERSONALES</v>
      </c>
      <c r="W293"/>
      <c r="X293"/>
    </row>
    <row r="294" spans="1:24" hidden="1" x14ac:dyDescent="0.25">
      <c r="A294" s="30" t="s">
        <v>867</v>
      </c>
      <c r="B294" t="str">
        <f>VLOOKUP($A294,'Plan de acci�n consolidado 2025'!$A$3:$V$504,B$1,0)</f>
        <v>7000-DESPACHO DEL SUPERINTENDENTE DELEGADO PARA LA PROTECCIÓN DE DATOS PERSONALES</v>
      </c>
      <c r="C294">
        <f>VLOOKUP($A294,'Plan de acci�n consolidado 2025'!$A$3:$V$504,C$1,0)</f>
        <v>2</v>
      </c>
      <c r="D294" t="str">
        <f>VLOOKUP($A294,'Plan de acci�n consolidado 2025'!$A$3:$V$504,D$1,0)</f>
        <v>Producto</v>
      </c>
      <c r="E294" t="str">
        <f>VLOOKUP($A294,'Plan de acci�n consolidado 2025'!$A$3:$V$504,E$1,0)</f>
        <v>7000.2</v>
      </c>
      <c r="F294" t="str">
        <f>VLOOKUP($A294,'Plan de acci�n consolidado 2025'!$A$3:$V$504,F$1,0)</f>
        <v>Innovador</v>
      </c>
      <c r="G294" t="str">
        <f>VLOOKUP($A294,'Plan de acci�n consolidado 2025'!$A$3:$V$504,G$1,0)</f>
        <v xml:space="preserve">Promover el enfoque preventivo, diferencial y territorial en el que hacer misional de la entidad 
</v>
      </c>
      <c r="H294" t="str">
        <f>VLOOKUP($A294,'Plan de acci�n consolidado 2025'!$A$3:$V$504,H$1,0)</f>
        <v xml:space="preserve">Cumplimiento de productos del PAI asociados a Promover el enfoque preventivo, diferencial y territorial en el que hacer misional de la entidad 
</v>
      </c>
      <c r="I294" t="str">
        <f>VLOOKUP($A294,'Plan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94" t="str">
        <f>VLOOKUP($A294,'Plan de acci�n consolidado 2025'!$A$3:$V$504,J$1,0)</f>
        <v>N/A</v>
      </c>
      <c r="K294" t="str">
        <f>VLOOKUP($A294,'Plan de acci�n consolidado 2025'!$A$3:$V$504,K$1,0)</f>
        <v>No</v>
      </c>
      <c r="L294" t="str">
        <f>VLOOKUP($A294,'Plan de acci�n consolidado 2025'!$A$3:$V$504,L$1,0)</f>
        <v>C-3503-0200-0012-20104c</v>
      </c>
      <c r="M294" t="str">
        <f>VLOOKUP($A294,'Plan de acci�n consolidado 2025'!$A$3:$V$504,M$1,0)</f>
        <v>Política Gestión del Conocimiento y la Innovación _DIMENSIÓN Gestión del conocimiento y la innovación</v>
      </c>
      <c r="N294" t="str">
        <f>VLOOKUP($A294,'Plan de acci�n consolidado 2025'!$A$3:$V$504,N$1,0)</f>
        <v>PEI_23;
PES_20230193</v>
      </c>
      <c r="O294" t="str">
        <f>VLOOKUP($A294,'Plan de acci�n consolidado 2025'!$A$3:$V$504,O$1,0)</f>
        <v>Lineamientos para generar conciencia sobre el debido tratamiento de datos personales en los procesos de transferencia de tecnología para salvaguardar el derecho en dichos procesos,  divulgado.  (informe de conclusiones/único entregable)</v>
      </c>
      <c r="P294">
        <f>VLOOKUP($A294,'Plan de acci�n consolidado 2025'!$A$3:$V$504,P$1,0)</f>
        <v>10</v>
      </c>
      <c r="Q294">
        <f>VLOOKUP($A294,'Plan de acci�n consolidado 2025'!$A$3:$V$504,Q$1,0)</f>
        <v>1</v>
      </c>
      <c r="R294" t="str">
        <f>VLOOKUP($A294,'Plan de acci�n consolidado 2025'!$A$3:$V$504,R$1,0)</f>
        <v>Númerica</v>
      </c>
      <c r="S294" t="str">
        <f>VLOOKUP($A294,'Plan de acci�n consolidado 2025'!$A$3:$V$504,S$1,0)</f>
        <v># de Sensibilización realizada / 1 Sensibilización programada</v>
      </c>
      <c r="T294" s="176" t="str">
        <f>VLOOKUP($A294,'Plan de acci�n consolidado 2025'!$A$3:$V$504,T$1,0)</f>
        <v>2025-03-04</v>
      </c>
      <c r="U294" s="176" t="str">
        <f>VLOOKUP($A294,'Plan de acci�n consolidado 2025'!$A$3:$V$504,U$1,0)</f>
        <v>2025-11-28</v>
      </c>
      <c r="V294" t="str">
        <f>VLOOKUP($A294,'Plan de acci�n consolidado 2025'!$A$3:$V$504,V$1,0)</f>
        <v>7000-DESPACHO DEL SUPERINTENDENTE DELEGADO PARA LA PROTECCIÓN DE DATOS PERSONALES</v>
      </c>
      <c r="W294"/>
      <c r="X294"/>
    </row>
    <row r="295" spans="1:24" hidden="1" x14ac:dyDescent="0.25">
      <c r="A295" s="30" t="s">
        <v>869</v>
      </c>
      <c r="B295" t="str">
        <f>VLOOKUP($A295,'Plan de acci�n consolidado 2025'!$A$3:$V$504,B$1,0)</f>
        <v>7000-DESPACHO DEL SUPERINTENDENTE DELEGADO PARA LA PROTECCIÓN DE DATOS PERSONALES</v>
      </c>
      <c r="C295">
        <f>VLOOKUP($A295,'Plan de acci�n consolidado 2025'!$A$3:$V$504,C$1,0)</f>
        <v>2</v>
      </c>
      <c r="D295" t="str">
        <f>VLOOKUP($A295,'Plan de acci�n consolidado 2025'!$A$3:$V$504,D$1,0)</f>
        <v>Actividad propia</v>
      </c>
      <c r="E295" t="str">
        <f>VLOOKUP($A295,'Plan de acci�n consolidado 2025'!$A$3:$V$504,E$1,0)</f>
        <v>7000.2.1</v>
      </c>
      <c r="F295" t="str">
        <f>VLOOKUP($A295,'Plan de acci�n consolidado 2025'!$A$3:$V$504,F$1,0)</f>
        <v>N/A</v>
      </c>
      <c r="G295" t="str">
        <f>VLOOKUP($A295,'Plan de acci�n consolidado 2025'!$A$3:$V$504,G$1,0)</f>
        <v>N/A</v>
      </c>
      <c r="H295" t="str">
        <f>VLOOKUP($A295,'Plan de acci�n consolidado 2025'!$A$3:$V$504,H$1,0)</f>
        <v>N/A</v>
      </c>
      <c r="I295" t="str">
        <f>VLOOKUP($A295,'Plan de acci�n consolidado 2025'!$A$3:$V$504,I$1,0)</f>
        <v>N/A</v>
      </c>
      <c r="J295" t="str">
        <f>VLOOKUP($A295,'Plan de acci�n consolidado 2025'!$A$3:$V$504,J$1,0)</f>
        <v>N/A</v>
      </c>
      <c r="K295" t="str">
        <f>VLOOKUP($A295,'Plan de acci�n consolidado 2025'!$A$3:$V$504,K$1,0)</f>
        <v>N/A</v>
      </c>
      <c r="L295" t="str">
        <f>VLOOKUP($A295,'Plan de acci�n consolidado 2025'!$A$3:$V$504,L$1,0)</f>
        <v>N/A</v>
      </c>
      <c r="M295" t="str">
        <f>VLOOKUP($A295,'Plan de acci�n consolidado 2025'!$A$3:$V$504,M$1,0)</f>
        <v>N/A</v>
      </c>
      <c r="N295" t="str">
        <f>VLOOKUP($A295,'Plan de acci�n consolidado 2025'!$A$3:$V$504,N$1,0)</f>
        <v>N/A</v>
      </c>
      <c r="O295" t="str">
        <f>VLOOKUP($A295,'Plan de acci�n consolidado 2025'!$A$3:$V$504,O$1,0)</f>
        <v>Realizar sensibilización de los lineamientos sobre el tratamiento de datos personales en los procesos de transferencia de tecnología con los sectores instruidos. (Correo electrónico con la evidencia de la realización de la socialización/único entregable)</v>
      </c>
      <c r="P295">
        <f>VLOOKUP($A295,'Plan de acci�n consolidado 2025'!$A$3:$V$504,P$1,0)</f>
        <v>50</v>
      </c>
      <c r="Q295">
        <f>VLOOKUP($A295,'Plan de acci�n consolidado 2025'!$A$3:$V$504,Q$1,0)</f>
        <v>1</v>
      </c>
      <c r="R295" t="str">
        <f>VLOOKUP($A295,'Plan de acci�n consolidado 2025'!$A$3:$V$504,R$1,0)</f>
        <v>Númerica</v>
      </c>
      <c r="S295" t="str">
        <f>VLOOKUP($A295,'Plan de acci�n consolidado 2025'!$A$3:$V$504,S$1,0)</f>
        <v># de Sensibilización realizada / 1 Sensibilización programada</v>
      </c>
      <c r="T295" s="176" t="str">
        <f>VLOOKUP($A295,'Plan de acci�n consolidado 2025'!$A$3:$V$504,T$1,0)</f>
        <v>2025-03-04</v>
      </c>
      <c r="U295" s="176" t="str">
        <f>VLOOKUP($A295,'Plan de acci�n consolidado 2025'!$A$3:$V$504,U$1,0)</f>
        <v>2025-10-31</v>
      </c>
      <c r="V295" t="str">
        <f>VLOOKUP($A295,'Plan de acci�n consolidado 2025'!$A$3:$V$504,V$1,0)</f>
        <v>7000-DESPACHO DEL SUPERINTENDENTE DELEGADO PARA LA PROTECCIÓN DE DATOS PERSONALES</v>
      </c>
      <c r="W295"/>
      <c r="X295"/>
    </row>
    <row r="296" spans="1:24" hidden="1" x14ac:dyDescent="0.25">
      <c r="A296" s="30" t="s">
        <v>870</v>
      </c>
      <c r="B296" t="str">
        <f>VLOOKUP($A296,'Plan de acci�n consolidado 2025'!$A$3:$V$504,B$1,0)</f>
        <v>7000-DESPACHO DEL SUPERINTENDENTE DELEGADO PARA LA PROTECCIÓN DE DATOS PERSONALES</v>
      </c>
      <c r="C296">
        <f>VLOOKUP($A296,'Plan de acci�n consolidado 2025'!$A$3:$V$504,C$1,0)</f>
        <v>2</v>
      </c>
      <c r="D296" t="str">
        <f>VLOOKUP($A296,'Plan de acci�n consolidado 2025'!$A$3:$V$504,D$1,0)</f>
        <v>Actividad propia</v>
      </c>
      <c r="E296" t="str">
        <f>VLOOKUP($A296,'Plan de acci�n consolidado 2025'!$A$3:$V$504,E$1,0)</f>
        <v>7000.2.2</v>
      </c>
      <c r="F296" t="str">
        <f>VLOOKUP($A296,'Plan de acci�n consolidado 2025'!$A$3:$V$504,F$1,0)</f>
        <v>N/A</v>
      </c>
      <c r="G296" t="str">
        <f>VLOOKUP($A296,'Plan de acci�n consolidado 2025'!$A$3:$V$504,G$1,0)</f>
        <v>N/A</v>
      </c>
      <c r="H296" t="str">
        <f>VLOOKUP($A296,'Plan de acci�n consolidado 2025'!$A$3:$V$504,H$1,0)</f>
        <v>N/A</v>
      </c>
      <c r="I296" t="str">
        <f>VLOOKUP($A296,'Plan de acci�n consolidado 2025'!$A$3:$V$504,I$1,0)</f>
        <v>N/A</v>
      </c>
      <c r="J296" t="str">
        <f>VLOOKUP($A296,'Plan de acci�n consolidado 2025'!$A$3:$V$504,J$1,0)</f>
        <v>N/A</v>
      </c>
      <c r="K296" t="str">
        <f>VLOOKUP($A296,'Plan de acci�n consolidado 2025'!$A$3:$V$504,K$1,0)</f>
        <v>N/A</v>
      </c>
      <c r="L296" t="str">
        <f>VLOOKUP($A296,'Plan de acci�n consolidado 2025'!$A$3:$V$504,L$1,0)</f>
        <v>N/A</v>
      </c>
      <c r="M296" t="str">
        <f>VLOOKUP($A296,'Plan de acci�n consolidado 2025'!$A$3:$V$504,M$1,0)</f>
        <v>N/A</v>
      </c>
      <c r="N296" t="str">
        <f>VLOOKUP($A296,'Plan de acci�n consolidado 2025'!$A$3:$V$504,N$1,0)</f>
        <v>N/A</v>
      </c>
      <c r="O296" t="str">
        <f>VLOOKUP($A296,'Plan de acci�n consolidado 2025'!$A$3:$V$504,O$1,0)</f>
        <v>Realizar un informe con las conclusiones y reflexiones sobre la sinergias entre las propiedad industrial y el debido de tratamiento datos personales. (Informe elaborado)</v>
      </c>
      <c r="P296">
        <f>VLOOKUP($A296,'Plan de acci�n consolidado 2025'!$A$3:$V$504,P$1,0)</f>
        <v>50</v>
      </c>
      <c r="Q296">
        <f>VLOOKUP($A296,'Plan de acci�n consolidado 2025'!$A$3:$V$504,Q$1,0)</f>
        <v>1</v>
      </c>
      <c r="R296" t="str">
        <f>VLOOKUP($A296,'Plan de acci�n consolidado 2025'!$A$3:$V$504,R$1,0)</f>
        <v>Númerica</v>
      </c>
      <c r="S296" t="str">
        <f>VLOOKUP($A296,'Plan de acci�n consolidado 2025'!$A$3:$V$504,S$1,0)</f>
        <v># de Informe realizado / 1 Informes a realizar</v>
      </c>
      <c r="T296" s="176" t="str">
        <f>VLOOKUP($A296,'Plan de acci�n consolidado 2025'!$A$3:$V$504,T$1,0)</f>
        <v>2025-07-01</v>
      </c>
      <c r="U296" s="176" t="str">
        <f>VLOOKUP($A296,'Plan de acci�n consolidado 2025'!$A$3:$V$504,U$1,0)</f>
        <v>2025-11-28</v>
      </c>
      <c r="V296" t="str">
        <f>VLOOKUP($A296,'Plan de acci�n consolidado 2025'!$A$3:$V$504,V$1,0)</f>
        <v>7000-DESPACHO DEL SUPERINTENDENTE DELEGADO PARA LA PROTECCIÓN DE DATOS PERSONALES</v>
      </c>
      <c r="W296"/>
      <c r="X296"/>
    </row>
    <row r="297" spans="1:24" hidden="1" x14ac:dyDescent="0.25">
      <c r="A297" s="30" t="s">
        <v>871</v>
      </c>
      <c r="B297" t="str">
        <f>VLOOKUP($A297,'Plan de acci�n consolidado 2025'!$A$3:$V$504,B$1,0)</f>
        <v>7000-DESPACHO DEL SUPERINTENDENTE DELEGADO PARA LA PROTECCIÓN DE DATOS PERSONALES</v>
      </c>
      <c r="C297">
        <f>VLOOKUP($A297,'Plan de acci�n consolidado 2025'!$A$3:$V$504,C$1,0)</f>
        <v>2</v>
      </c>
      <c r="D297" t="str">
        <f>VLOOKUP($A297,'Plan de acci�n consolidado 2025'!$A$3:$V$504,D$1,0)</f>
        <v>Producto</v>
      </c>
      <c r="E297" t="str">
        <f>VLOOKUP($A297,'Plan de acci�n consolidado 2025'!$A$3:$V$504,E$1,0)</f>
        <v>7000.3</v>
      </c>
      <c r="F297" t="str">
        <f>VLOOKUP($A297,'Plan de acci�n consolidado 2025'!$A$3:$V$504,F$1,0)</f>
        <v>Innovador</v>
      </c>
      <c r="G297" t="str">
        <f>VLOOKUP($A297,'Plan de acci�n consolidado 2025'!$A$3:$V$504,G$1,0)</f>
        <v xml:space="preserve">Generar sinergias con agentes nacionales e internacionales que permitan potenciar las capacidades de la SIC.
</v>
      </c>
      <c r="H297" t="str">
        <f>VLOOKUP($A297,'Plan de acci�n consolidado 2025'!$A$3:$V$504,H$1,0)</f>
        <v xml:space="preserve">Cumplimiento de productos del PAI asociados a Generar sinergias con agentes nacionales e internacionales que permitan potenciar las capacidades de la SIC.
</v>
      </c>
      <c r="I297" t="str">
        <f>VLOOKUP($A297,'Plan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297" t="str">
        <f>VLOOKUP($A297,'Plan de acci�n consolidado 2025'!$A$3:$V$504,J$1,0)</f>
        <v>N/A</v>
      </c>
      <c r="K297" t="str">
        <f>VLOOKUP($A297,'Plan de acci�n consolidado 2025'!$A$3:$V$504,K$1,0)</f>
        <v>No</v>
      </c>
      <c r="L297" t="str">
        <f>VLOOKUP($A297,'Plan de acci�n consolidado 2025'!$A$3:$V$504,L$1,0)</f>
        <v>FUNCIONAMIENTO</v>
      </c>
      <c r="M297" t="str">
        <f>VLOOKUP($A297,'Plan de acci�n consolidado 2025'!$A$3:$V$504,M$1,0)</f>
        <v>Política Participación Ciudadana en la Gestión Pública _DIMENSIÓN Gestión con Valores para Resultados</v>
      </c>
      <c r="N297" t="str">
        <f>VLOOKUP($A297,'Plan de acci�n consolidado 2025'!$A$3:$V$504,N$1,0)</f>
        <v>PEI_22;
PES_20230041</v>
      </c>
      <c r="O297" t="str">
        <f>VLOOKUP($A297,'Plan de acci�n consolidado 2025'!$A$3:$V$504,O$1,0)</f>
        <v>Actuaciones colaborativas con autoridades de protección de datos internacionales en busca de establecer buenas prácticas al momento de investigar compañías con presencia transfronteriza, realizada y documentada (Informe / único entregable)</v>
      </c>
      <c r="P297">
        <f>VLOOKUP($A297,'Plan de acci�n consolidado 2025'!$A$3:$V$504,P$1,0)</f>
        <v>10</v>
      </c>
      <c r="Q297">
        <f>VLOOKUP($A297,'Plan de acci�n consolidado 2025'!$A$3:$V$504,Q$1,0)</f>
        <v>1</v>
      </c>
      <c r="R297" t="str">
        <f>VLOOKUP($A297,'Plan de acci�n consolidado 2025'!$A$3:$V$504,R$1,0)</f>
        <v>Númerica</v>
      </c>
      <c r="S297" t="str">
        <f>VLOOKUP($A297,'Plan de acci�n consolidado 2025'!$A$3:$V$504,S$1,0)</f>
        <v># de Actuación colaborativa realizada y documentada / 1 Actuación colaborativa programada</v>
      </c>
      <c r="T297" s="176" t="str">
        <f>VLOOKUP($A297,'Plan de acci�n consolidado 2025'!$A$3:$V$504,T$1,0)</f>
        <v>2025-04-01</v>
      </c>
      <c r="U297" s="176" t="str">
        <f>VLOOKUP($A297,'Plan de acci�n consolidado 2025'!$A$3:$V$504,U$1,0)</f>
        <v>2025-08-28</v>
      </c>
      <c r="V297" t="str">
        <f>VLOOKUP($A297,'Plan de acci�n consolidado 2025'!$A$3:$V$504,V$1,0)</f>
        <v>7000-DESPACHO DEL SUPERINTENDENTE DELEGADO PARA LA PROTECCIÓN DE DATOS PERSONALES</v>
      </c>
      <c r="W297"/>
      <c r="X297"/>
    </row>
    <row r="298" spans="1:24" hidden="1" x14ac:dyDescent="0.25">
      <c r="A298" s="30" t="s">
        <v>873</v>
      </c>
      <c r="B298" t="str">
        <f>VLOOKUP($A298,'Plan de acci�n consolidado 2025'!$A$3:$V$504,B$1,0)</f>
        <v>7000-DESPACHO DEL SUPERINTENDENTE DELEGADO PARA LA PROTECCIÓN DE DATOS PERSONALES</v>
      </c>
      <c r="C298">
        <f>VLOOKUP($A298,'Plan de acci�n consolidado 2025'!$A$3:$V$504,C$1,0)</f>
        <v>2</v>
      </c>
      <c r="D298" t="str">
        <f>VLOOKUP($A298,'Plan de acci�n consolidado 2025'!$A$3:$V$504,D$1,0)</f>
        <v>Actividad propia</v>
      </c>
      <c r="E298" t="str">
        <f>VLOOKUP($A298,'Plan de acci�n consolidado 2025'!$A$3:$V$504,E$1,0)</f>
        <v>7000.3.1</v>
      </c>
      <c r="F298" t="str">
        <f>VLOOKUP($A298,'Plan de acci�n consolidado 2025'!$A$3:$V$504,F$1,0)</f>
        <v>N/A</v>
      </c>
      <c r="G298" t="str">
        <f>VLOOKUP($A298,'Plan de acci�n consolidado 2025'!$A$3:$V$504,G$1,0)</f>
        <v>N/A</v>
      </c>
      <c r="H298" t="str">
        <f>VLOOKUP($A298,'Plan de acci�n consolidado 2025'!$A$3:$V$504,H$1,0)</f>
        <v>N/A</v>
      </c>
      <c r="I298" t="str">
        <f>VLOOKUP($A298,'Plan de acci�n consolidado 2025'!$A$3:$V$504,I$1,0)</f>
        <v>N/A</v>
      </c>
      <c r="J298" t="str">
        <f>VLOOKUP($A298,'Plan de acci�n consolidado 2025'!$A$3:$V$504,J$1,0)</f>
        <v>N/A</v>
      </c>
      <c r="K298" t="str">
        <f>VLOOKUP($A298,'Plan de acci�n consolidado 2025'!$A$3:$V$504,K$1,0)</f>
        <v>N/A</v>
      </c>
      <c r="L298" t="str">
        <f>VLOOKUP($A298,'Plan de acci�n consolidado 2025'!$A$3:$V$504,L$1,0)</f>
        <v>N/A</v>
      </c>
      <c r="M298" t="str">
        <f>VLOOKUP($A298,'Plan de acci�n consolidado 2025'!$A$3:$V$504,M$1,0)</f>
        <v>N/A</v>
      </c>
      <c r="N298" t="str">
        <f>VLOOKUP($A298,'Plan de acci�n consolidado 2025'!$A$3:$V$504,N$1,0)</f>
        <v>N/A</v>
      </c>
      <c r="O298" t="str">
        <f>VLOOKUP($A298,'Plan de acci�n consolidado 2025'!$A$3:$V$504,O$1,0)</f>
        <v>Exponer ante un foro internacional las lecciones aprendidas de una actuación administrativa frente a una compañía con presencia transfronteriza (Captura de pantalla o imágenes de la exposición realizada/único entregable)</v>
      </c>
      <c r="P298">
        <f>VLOOKUP($A298,'Plan de acci�n consolidado 2025'!$A$3:$V$504,P$1,0)</f>
        <v>50</v>
      </c>
      <c r="Q298">
        <f>VLOOKUP($A298,'Plan de acci�n consolidado 2025'!$A$3:$V$504,Q$1,0)</f>
        <v>1</v>
      </c>
      <c r="R298" t="str">
        <f>VLOOKUP($A298,'Plan de acci�n consolidado 2025'!$A$3:$V$504,R$1,0)</f>
        <v>Númerica</v>
      </c>
      <c r="S298" t="str">
        <f>VLOOKUP($A298,'Plan de acci�n consolidado 2025'!$A$3:$V$504,S$1,0)</f>
        <v># de Actuaciones colaborativas realizadas / 1 Actuaciones colaborativas programadas</v>
      </c>
      <c r="T298" s="176" t="str">
        <f>VLOOKUP($A298,'Plan de acci�n consolidado 2025'!$A$3:$V$504,T$1,0)</f>
        <v>2025-04-01</v>
      </c>
      <c r="U298" s="176" t="str">
        <f>VLOOKUP($A298,'Plan de acci�n consolidado 2025'!$A$3:$V$504,U$1,0)</f>
        <v>2025-06-27</v>
      </c>
      <c r="V298" t="str">
        <f>VLOOKUP($A298,'Plan de acci�n consolidado 2025'!$A$3:$V$504,V$1,0)</f>
        <v>7000-DESPACHO DEL SUPERINTENDENTE DELEGADO PARA LA PROTECCIÓN DE DATOS PERSONALES</v>
      </c>
      <c r="W298"/>
      <c r="X298"/>
    </row>
    <row r="299" spans="1:24" hidden="1" x14ac:dyDescent="0.25">
      <c r="A299" s="30" t="s">
        <v>875</v>
      </c>
      <c r="B299" t="str">
        <f>VLOOKUP($A299,'Plan de acci�n consolidado 2025'!$A$3:$V$504,B$1,0)</f>
        <v>7000-DESPACHO DEL SUPERINTENDENTE DELEGADO PARA LA PROTECCIÓN DE DATOS PERSONALES</v>
      </c>
      <c r="C299">
        <f>VLOOKUP($A299,'Plan de acci�n consolidado 2025'!$A$3:$V$504,C$1,0)</f>
        <v>2</v>
      </c>
      <c r="D299" t="str">
        <f>VLOOKUP($A299,'Plan de acci�n consolidado 2025'!$A$3:$V$504,D$1,0)</f>
        <v>Actividad propia</v>
      </c>
      <c r="E299" t="str">
        <f>VLOOKUP($A299,'Plan de acci�n consolidado 2025'!$A$3:$V$504,E$1,0)</f>
        <v>7000.3.2</v>
      </c>
      <c r="F299" t="str">
        <f>VLOOKUP($A299,'Plan de acci�n consolidado 2025'!$A$3:$V$504,F$1,0)</f>
        <v>N/A</v>
      </c>
      <c r="G299" t="str">
        <f>VLOOKUP($A299,'Plan de acci�n consolidado 2025'!$A$3:$V$504,G$1,0)</f>
        <v>N/A</v>
      </c>
      <c r="H299" t="str">
        <f>VLOOKUP($A299,'Plan de acci�n consolidado 2025'!$A$3:$V$504,H$1,0)</f>
        <v>N/A</v>
      </c>
      <c r="I299" t="str">
        <f>VLOOKUP($A299,'Plan de acci�n consolidado 2025'!$A$3:$V$504,I$1,0)</f>
        <v>N/A</v>
      </c>
      <c r="J299" t="str">
        <f>VLOOKUP($A299,'Plan de acci�n consolidado 2025'!$A$3:$V$504,J$1,0)</f>
        <v>N/A</v>
      </c>
      <c r="K299" t="str">
        <f>VLOOKUP($A299,'Plan de acci�n consolidado 2025'!$A$3:$V$504,K$1,0)</f>
        <v>N/A</v>
      </c>
      <c r="L299" t="str">
        <f>VLOOKUP($A299,'Plan de acci�n consolidado 2025'!$A$3:$V$504,L$1,0)</f>
        <v>N/A</v>
      </c>
      <c r="M299" t="str">
        <f>VLOOKUP($A299,'Plan de acci�n consolidado 2025'!$A$3:$V$504,M$1,0)</f>
        <v>N/A</v>
      </c>
      <c r="N299" t="str">
        <f>VLOOKUP($A299,'Plan de acci�n consolidado 2025'!$A$3:$V$504,N$1,0)</f>
        <v>N/A</v>
      </c>
      <c r="O299" t="str">
        <f>VLOOKUP($A299,'Plan de acci�n consolidado 2025'!$A$3:$V$504,O$1,0)</f>
        <v>Elaborar informe que recopile las conclusiones con las autoridades de protección de datos internacionales de buenas prácticas al momento de investigar compañías con presencia transfronteriza. (Informe/único entregable)</v>
      </c>
      <c r="P299">
        <f>VLOOKUP($A299,'Plan de acci�n consolidado 2025'!$A$3:$V$504,P$1,0)</f>
        <v>50</v>
      </c>
      <c r="Q299">
        <f>VLOOKUP($A299,'Plan de acci�n consolidado 2025'!$A$3:$V$504,Q$1,0)</f>
        <v>1</v>
      </c>
      <c r="R299" t="str">
        <f>VLOOKUP($A299,'Plan de acci�n consolidado 2025'!$A$3:$V$504,R$1,0)</f>
        <v>Númerica</v>
      </c>
      <c r="S299" t="str">
        <f>VLOOKUP($A299,'Plan de acci�n consolidado 2025'!$A$3:$V$504,S$1,0)</f>
        <v># de Informe realizado / 1 Informes a realizar</v>
      </c>
      <c r="T299" s="176" t="str">
        <f>VLOOKUP($A299,'Plan de acci�n consolidado 2025'!$A$3:$V$504,T$1,0)</f>
        <v>2025-07-01</v>
      </c>
      <c r="U299" s="176" t="str">
        <f>VLOOKUP($A299,'Plan de acci�n consolidado 2025'!$A$3:$V$504,U$1,0)</f>
        <v>2025-08-28</v>
      </c>
      <c r="V299" t="str">
        <f>VLOOKUP($A299,'Plan de acci�n consolidado 2025'!$A$3:$V$504,V$1,0)</f>
        <v>7000-DESPACHO DEL SUPERINTENDENTE DELEGADO PARA LA PROTECCIÓN DE DATOS PERSONALES</v>
      </c>
      <c r="W299"/>
      <c r="X299"/>
    </row>
    <row r="300" spans="1:24" hidden="1" x14ac:dyDescent="0.25">
      <c r="A300" s="30" t="s">
        <v>876</v>
      </c>
      <c r="B300" t="str">
        <f>VLOOKUP($A300,'Plan de acci�n consolidado 2025'!$A$3:$V$504,B$1,0)</f>
        <v>7000-DESPACHO DEL SUPERINTENDENTE DELEGADO PARA LA PROTECCIÓN DE DATOS PERSONALES</v>
      </c>
      <c r="C300">
        <f>VLOOKUP($A300,'Plan de acci�n consolidado 2025'!$A$3:$V$504,C$1,0)</f>
        <v>2</v>
      </c>
      <c r="D300" t="str">
        <f>VLOOKUP($A300,'Plan de acci�n consolidado 2025'!$A$3:$V$504,D$1,0)</f>
        <v>Producto</v>
      </c>
      <c r="E300" t="str">
        <f>VLOOKUP($A300,'Plan de acci�n consolidado 2025'!$A$3:$V$504,E$1,0)</f>
        <v>7000.4</v>
      </c>
      <c r="F300" t="str">
        <f>VLOOKUP($A300,'Plan de acci�n consolidado 2025'!$A$3:$V$504,F$1,0)</f>
        <v>Operativo</v>
      </c>
      <c r="G300" t="str">
        <f>VLOOKUP($A300,'Plan de acci�n consolidado 2025'!$A$3:$V$504,G$1,0)</f>
        <v xml:space="preserve">Promover el enfoque preventivo, diferencial y territorial en el que hacer misional de la entidad 
</v>
      </c>
      <c r="H300" t="str">
        <f>VLOOKUP($A300,'Plan de acci�n consolidado 2025'!$A$3:$V$504,H$1,0)</f>
        <v xml:space="preserve">Cumplimiento de productos del PAI asociados a Promover el enfoque preventivo, diferencial y territorial en el que hacer misional de la entidad 
</v>
      </c>
      <c r="I300" t="str">
        <f>VLOOKUP($A300,'Plan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0" t="str">
        <f>VLOOKUP($A300,'Plan de acci�n consolidado 2025'!$A$3:$V$504,J$1,0)</f>
        <v xml:space="preserve">PND - 2-01-4-c- Seguridad humana y justicia social - Portabilidad de datos para el empoderamiento ciudadano </v>
      </c>
      <c r="K300" t="str">
        <f>VLOOKUP($A300,'Plan de acci�n consolidado 2025'!$A$3:$V$504,K$1,0)</f>
        <v>Si</v>
      </c>
      <c r="L300" t="str">
        <f>VLOOKUP($A300,'Plan de acci�n consolidado 2025'!$A$3:$V$504,L$1,0)</f>
        <v>C-3503-0200-0012-20104c</v>
      </c>
      <c r="M300" t="str">
        <f>VLOOKUP($A300,'Plan de acci�n consolidado 2025'!$A$3:$V$504,M$1,0)</f>
        <v>Política Participación Ciudadana en la Gestión Pública _DIMENSIÓN Gestión con Valores para Resultados</v>
      </c>
      <c r="N300" t="str">
        <f>VLOOKUP($A300,'Plan de acci�n consolidado 2025'!$A$3:$V$504,N$1,0)</f>
        <v>PND_1_Fortalecer el empoderamientoDe lasPersonas sobre susDatos</v>
      </c>
      <c r="O300" t="str">
        <f>VLOOKUP($A300,'Plan de acci�n consolidado 2025'!$A$3:$V$504,O$1,0)</f>
        <v>Eventos en temas relacionados con datos personales, realizados  (Pantallazos o captura de pantalla /único entregable)</v>
      </c>
      <c r="P300">
        <f>VLOOKUP($A300,'Plan de acci�n consolidado 2025'!$A$3:$V$504,P$1,0)</f>
        <v>40</v>
      </c>
      <c r="Q300">
        <f>VLOOKUP($A300,'Plan de acci�n consolidado 2025'!$A$3:$V$504,Q$1,0)</f>
        <v>2</v>
      </c>
      <c r="R300" t="str">
        <f>VLOOKUP($A300,'Plan de acci�n consolidado 2025'!$A$3:$V$504,R$1,0)</f>
        <v>Númerica</v>
      </c>
      <c r="S300" t="str">
        <f>VLOOKUP($A300,'Plan de acci�n consolidado 2025'!$A$3:$V$504,S$1,0)</f>
        <v># de eventos realizados / 2 eventos a realizar</v>
      </c>
      <c r="T300" s="176" t="str">
        <f>VLOOKUP($A300,'Plan de acci�n consolidado 2025'!$A$3:$V$504,T$1,0)</f>
        <v>2025-02-04</v>
      </c>
      <c r="U300" s="176" t="str">
        <f>VLOOKUP($A300,'Plan de acci�n consolidado 2025'!$A$3:$V$504,U$1,0)</f>
        <v>2025-11-28</v>
      </c>
      <c r="V300" t="str">
        <f>VLOOKUP($A300,'Plan de acci�n consolidado 2025'!$A$3:$V$504,V$1,0)</f>
        <v>7000-DESPACHO DEL SUPERINTENDENTE DELEGADO PARA LA PROTECCIÓN DE DATOS PERSONALES;
73-GRUPO DE TRABAJO DE COMUNICACION</v>
      </c>
      <c r="W300"/>
      <c r="X300"/>
    </row>
    <row r="301" spans="1:24" hidden="1" x14ac:dyDescent="0.25">
      <c r="A301" s="30" t="s">
        <v>879</v>
      </c>
      <c r="B301" t="str">
        <f>VLOOKUP($A301,'Plan de acci�n consolidado 2025'!$A$3:$V$504,B$1,0)</f>
        <v>7000-DESPACHO DEL SUPERINTENDENTE DELEGADO PARA LA PROTECCIÓN DE DATOS PERSONALES</v>
      </c>
      <c r="C301">
        <f>VLOOKUP($A301,'Plan de acci�n consolidado 2025'!$A$3:$V$504,C$1,0)</f>
        <v>2</v>
      </c>
      <c r="D301" t="str">
        <f>VLOOKUP($A301,'Plan de acci�n consolidado 2025'!$A$3:$V$504,D$1,0)</f>
        <v>Actividad propia</v>
      </c>
      <c r="E301" t="str">
        <f>VLOOKUP($A301,'Plan de acci�n consolidado 2025'!$A$3:$V$504,E$1,0)</f>
        <v>7000.4.1</v>
      </c>
      <c r="F301" t="str">
        <f>VLOOKUP($A301,'Plan de acci�n consolidado 2025'!$A$3:$V$504,F$1,0)</f>
        <v>N/A</v>
      </c>
      <c r="G301" t="str">
        <f>VLOOKUP($A301,'Plan de acci�n consolidado 2025'!$A$3:$V$504,G$1,0)</f>
        <v>N/A</v>
      </c>
      <c r="H301" t="str">
        <f>VLOOKUP($A301,'Plan de acci�n consolidado 2025'!$A$3:$V$504,H$1,0)</f>
        <v>N/A</v>
      </c>
      <c r="I301" t="str">
        <f>VLOOKUP($A301,'Plan de acci�n consolidado 2025'!$A$3:$V$504,I$1,0)</f>
        <v>N/A</v>
      </c>
      <c r="J301" t="str">
        <f>VLOOKUP($A301,'Plan de acci�n consolidado 2025'!$A$3:$V$504,J$1,0)</f>
        <v>N/A</v>
      </c>
      <c r="K301" t="str">
        <f>VLOOKUP($A301,'Plan de acci�n consolidado 2025'!$A$3:$V$504,K$1,0)</f>
        <v>N/A</v>
      </c>
      <c r="L301" t="str">
        <f>VLOOKUP($A301,'Plan de acci�n consolidado 2025'!$A$3:$V$504,L$1,0)</f>
        <v>N/A</v>
      </c>
      <c r="M301" t="str">
        <f>VLOOKUP($A301,'Plan de acci�n consolidado 2025'!$A$3:$V$504,M$1,0)</f>
        <v>N/A</v>
      </c>
      <c r="N301" t="str">
        <f>VLOOKUP($A301,'Plan de acci�n consolidado 2025'!$A$3:$V$504,N$1,0)</f>
        <v>N/A</v>
      </c>
      <c r="O301" t="str">
        <f>VLOOKUP($A301,'Plan de acci�n consolidado 2025'!$A$3:$V$504,O$1,0)</f>
        <v>Solicitar publicación de la fecha del evento en el calendario de eventos de la entidad  al Grupo de Comunicaciones  (captura de pantalla de la publicación de la fecha del evento / único entregable)</v>
      </c>
      <c r="P301">
        <f>VLOOKUP($A301,'Plan de acci�n consolidado 2025'!$A$3:$V$504,P$1,0)</f>
        <v>5</v>
      </c>
      <c r="Q301">
        <f>VLOOKUP($A301,'Plan de acci�n consolidado 2025'!$A$3:$V$504,Q$1,0)</f>
        <v>2</v>
      </c>
      <c r="R301" t="str">
        <f>VLOOKUP($A301,'Plan de acci�n consolidado 2025'!$A$3:$V$504,R$1,0)</f>
        <v>Númerica</v>
      </c>
      <c r="S301" t="str">
        <f>VLOOKUP($A301,'Plan de acci�n consolidado 2025'!$A$3:$V$504,S$1,0)</f>
        <v># de correos electrónicos enviados / 2 correos electrónicos a enviar</v>
      </c>
      <c r="T301" s="176" t="str">
        <f>VLOOKUP($A301,'Plan de acci�n consolidado 2025'!$A$3:$V$504,T$1,0)</f>
        <v>2025-02-04</v>
      </c>
      <c r="U301" s="176" t="str">
        <f>VLOOKUP($A301,'Plan de acci�n consolidado 2025'!$A$3:$V$504,U$1,0)</f>
        <v>2025-08-29</v>
      </c>
      <c r="V301" t="str">
        <f>VLOOKUP($A301,'Plan de acci�n consolidado 2025'!$A$3:$V$504,V$1,0)</f>
        <v>7000-DESPACHO DEL SUPERINTENDENTE DELEGADO PARA LA PROTECCIÓN DE DATOS PERSONALES</v>
      </c>
      <c r="W301"/>
      <c r="X301"/>
    </row>
    <row r="302" spans="1:24" hidden="1" x14ac:dyDescent="0.25">
      <c r="A302" s="30" t="s">
        <v>881</v>
      </c>
      <c r="B302" t="str">
        <f>VLOOKUP($A302,'Plan de acci�n consolidado 2025'!$A$3:$V$504,B$1,0)</f>
        <v>7000-DESPACHO DEL SUPERINTENDENTE DELEGADO PARA LA PROTECCIÓN DE DATOS PERSONALES</v>
      </c>
      <c r="C302">
        <f>VLOOKUP($A302,'Plan de acci�n consolidado 2025'!$A$3:$V$504,C$1,0)</f>
        <v>2</v>
      </c>
      <c r="D302" t="str">
        <f>VLOOKUP($A302,'Plan de acci�n consolidado 2025'!$A$3:$V$504,D$1,0)</f>
        <v>Actividad propia</v>
      </c>
      <c r="E302" t="str">
        <f>VLOOKUP($A302,'Plan de acci�n consolidado 2025'!$A$3:$V$504,E$1,0)</f>
        <v>7000.4.2</v>
      </c>
      <c r="F302" t="str">
        <f>VLOOKUP($A302,'Plan de acci�n consolidado 2025'!$A$3:$V$504,F$1,0)</f>
        <v>N/A</v>
      </c>
      <c r="G302" t="str">
        <f>VLOOKUP($A302,'Plan de acci�n consolidado 2025'!$A$3:$V$504,G$1,0)</f>
        <v>N/A</v>
      </c>
      <c r="H302" t="str">
        <f>VLOOKUP($A302,'Plan de acci�n consolidado 2025'!$A$3:$V$504,H$1,0)</f>
        <v>N/A</v>
      </c>
      <c r="I302" t="str">
        <f>VLOOKUP($A302,'Plan de acci�n consolidado 2025'!$A$3:$V$504,I$1,0)</f>
        <v>N/A</v>
      </c>
      <c r="J302" t="str">
        <f>VLOOKUP($A302,'Plan de acci�n consolidado 2025'!$A$3:$V$504,J$1,0)</f>
        <v>N/A</v>
      </c>
      <c r="K302" t="str">
        <f>VLOOKUP($A302,'Plan de acci�n consolidado 2025'!$A$3:$V$504,K$1,0)</f>
        <v>N/A</v>
      </c>
      <c r="L302" t="str">
        <f>VLOOKUP($A302,'Plan de acci�n consolidado 2025'!$A$3:$V$504,L$1,0)</f>
        <v>N/A</v>
      </c>
      <c r="M302" t="str">
        <f>VLOOKUP($A302,'Plan de acci�n consolidado 2025'!$A$3:$V$504,M$1,0)</f>
        <v>N/A</v>
      </c>
      <c r="N302" t="str">
        <f>VLOOKUP($A302,'Plan de acci�n consolidado 2025'!$A$3:$V$504,N$1,0)</f>
        <v>N/A</v>
      </c>
      <c r="O302" t="str">
        <f>VLOOKUP($A302,'Plan de acci�n consolidado 2025'!$A$3:$V$504,O$1,0)</f>
        <v>Diligenciar check list del evento con la fecha definitiva igual a la publicada en el  calendario de eventos  (documento de check list para la realización del evento / único entregable)</v>
      </c>
      <c r="P302">
        <f>VLOOKUP($A302,'Plan de acci�n consolidado 2025'!$A$3:$V$504,P$1,0)</f>
        <v>15</v>
      </c>
      <c r="Q302">
        <f>VLOOKUP($A302,'Plan de acci�n consolidado 2025'!$A$3:$V$504,Q$1,0)</f>
        <v>2</v>
      </c>
      <c r="R302" t="str">
        <f>VLOOKUP($A302,'Plan de acci�n consolidado 2025'!$A$3:$V$504,R$1,0)</f>
        <v>Númerica</v>
      </c>
      <c r="S302" t="str">
        <f>VLOOKUP($A302,'Plan de acci�n consolidado 2025'!$A$3:$V$504,S$1,0)</f>
        <v># de check list diligenciados / 2 check list a diligenciar</v>
      </c>
      <c r="T302" s="176" t="str">
        <f>VLOOKUP($A302,'Plan de acci�n consolidado 2025'!$A$3:$V$504,T$1,0)</f>
        <v>2025-09-01</v>
      </c>
      <c r="U302" s="176" t="str">
        <f>VLOOKUP($A302,'Plan de acci�n consolidado 2025'!$A$3:$V$504,U$1,0)</f>
        <v>2025-09-25</v>
      </c>
      <c r="V302" t="str">
        <f>VLOOKUP($A302,'Plan de acci�n consolidado 2025'!$A$3:$V$504,V$1,0)</f>
        <v>7000-DESPACHO DEL SUPERINTENDENTE DELEGADO PARA LA PROTECCIÓN DE DATOS PERSONALES</v>
      </c>
      <c r="W302"/>
      <c r="X302"/>
    </row>
    <row r="303" spans="1:24" hidden="1" x14ac:dyDescent="0.25">
      <c r="A303" s="30" t="s">
        <v>883</v>
      </c>
      <c r="B303" t="str">
        <f>VLOOKUP($A303,'Plan de acci�n consolidado 2025'!$A$3:$V$504,B$1,0)</f>
        <v>7000-DESPACHO DEL SUPERINTENDENTE DELEGADO PARA LA PROTECCIÓN DE DATOS PERSONALES</v>
      </c>
      <c r="C303">
        <f>VLOOKUP($A303,'Plan de acci�n consolidado 2025'!$A$3:$V$504,C$1,0)</f>
        <v>2</v>
      </c>
      <c r="D303" t="str">
        <f>VLOOKUP($A303,'Plan de acci�n consolidado 2025'!$A$3:$V$504,D$1,0)</f>
        <v>Actividad propia</v>
      </c>
      <c r="E303" t="str">
        <f>VLOOKUP($A303,'Plan de acci�n consolidado 2025'!$A$3:$V$504,E$1,0)</f>
        <v>7000.4.3</v>
      </c>
      <c r="F303" t="str">
        <f>VLOOKUP($A303,'Plan de acci�n consolidado 2025'!$A$3:$V$504,F$1,0)</f>
        <v>N/A</v>
      </c>
      <c r="G303" t="str">
        <f>VLOOKUP($A303,'Plan de acci�n consolidado 2025'!$A$3:$V$504,G$1,0)</f>
        <v>N/A</v>
      </c>
      <c r="H303" t="str">
        <f>VLOOKUP($A303,'Plan de acci�n consolidado 2025'!$A$3:$V$504,H$1,0)</f>
        <v>N/A</v>
      </c>
      <c r="I303" t="str">
        <f>VLOOKUP($A303,'Plan de acci�n consolidado 2025'!$A$3:$V$504,I$1,0)</f>
        <v>N/A</v>
      </c>
      <c r="J303" t="str">
        <f>VLOOKUP($A303,'Plan de acci�n consolidado 2025'!$A$3:$V$504,J$1,0)</f>
        <v>N/A</v>
      </c>
      <c r="K303" t="str">
        <f>VLOOKUP($A303,'Plan de acci�n consolidado 2025'!$A$3:$V$504,K$1,0)</f>
        <v>N/A</v>
      </c>
      <c r="L303" t="str">
        <f>VLOOKUP($A303,'Plan de acci�n consolidado 2025'!$A$3:$V$504,L$1,0)</f>
        <v>N/A</v>
      </c>
      <c r="M303" t="str">
        <f>VLOOKUP($A303,'Plan de acci�n consolidado 2025'!$A$3:$V$504,M$1,0)</f>
        <v>N/A</v>
      </c>
      <c r="N303" t="str">
        <f>VLOOKUP($A303,'Plan de acci�n consolidado 2025'!$A$3:$V$504,N$1,0)</f>
        <v>N/A</v>
      </c>
      <c r="O303" t="str">
        <f>VLOOKUP($A303,'Plan de acci�n consolidado 2025'!$A$3:$V$504,O$1,0)</f>
        <v>Elaborar y enviar agenda definitiva para ser publicada  (correo electrónico con agenda definitiva / único entregable)</v>
      </c>
      <c r="P303">
        <f>VLOOKUP($A303,'Plan de acci�n consolidado 2025'!$A$3:$V$504,P$1,0)</f>
        <v>20</v>
      </c>
      <c r="Q303">
        <f>VLOOKUP($A303,'Plan de acci�n consolidado 2025'!$A$3:$V$504,Q$1,0)</f>
        <v>2</v>
      </c>
      <c r="R303" t="str">
        <f>VLOOKUP($A303,'Plan de acci�n consolidado 2025'!$A$3:$V$504,R$1,0)</f>
        <v>Númerica</v>
      </c>
      <c r="S303" t="str">
        <f>VLOOKUP($A303,'Plan de acci�n consolidado 2025'!$A$3:$V$504,S$1,0)</f>
        <v># de agendas definitivas elaboradas y enviadas / 2 agendas a elaborar y enviar</v>
      </c>
      <c r="T303" s="176" t="str">
        <f>VLOOKUP($A303,'Plan de acci�n consolidado 2025'!$A$3:$V$504,T$1,0)</f>
        <v>2025-09-26</v>
      </c>
      <c r="U303" s="176" t="str">
        <f>VLOOKUP($A303,'Plan de acci�n consolidado 2025'!$A$3:$V$504,U$1,0)</f>
        <v>2025-10-14</v>
      </c>
      <c r="V303" t="str">
        <f>VLOOKUP($A303,'Plan de acci�n consolidado 2025'!$A$3:$V$504,V$1,0)</f>
        <v>7000-DESPACHO DEL SUPERINTENDENTE DELEGADO PARA LA PROTECCIÓN DE DATOS PERSONALES</v>
      </c>
      <c r="W303"/>
      <c r="X303"/>
    </row>
    <row r="304" spans="1:24" hidden="1" x14ac:dyDescent="0.25">
      <c r="A304" s="30" t="s">
        <v>885</v>
      </c>
      <c r="B304" t="str">
        <f>VLOOKUP($A304,'Plan de acci�n consolidado 2025'!$A$3:$V$504,B$1,0)</f>
        <v>7000-DESPACHO DEL SUPERINTENDENTE DELEGADO PARA LA PROTECCIÓN DE DATOS PERSONALES</v>
      </c>
      <c r="C304">
        <f>VLOOKUP($A304,'Plan de acci�n consolidado 2025'!$A$3:$V$504,C$1,0)</f>
        <v>2</v>
      </c>
      <c r="D304" t="str">
        <f>VLOOKUP($A304,'Plan de acci�n consolidado 2025'!$A$3:$V$504,D$1,0)</f>
        <v>Actividad sin participación</v>
      </c>
      <c r="E304" t="str">
        <f>VLOOKUP($A304,'Plan de acci�n consolidado 2025'!$A$3:$V$504,E$1,0)</f>
        <v>7000.4.4</v>
      </c>
      <c r="F304" t="str">
        <f>VLOOKUP($A304,'Plan de acci�n consolidado 2025'!$A$3:$V$504,F$1,0)</f>
        <v>N/A</v>
      </c>
      <c r="G304" t="str">
        <f>VLOOKUP($A304,'Plan de acci�n consolidado 2025'!$A$3:$V$504,G$1,0)</f>
        <v>N/A</v>
      </c>
      <c r="H304" t="str">
        <f>VLOOKUP($A304,'Plan de acci�n consolidado 2025'!$A$3:$V$504,H$1,0)</f>
        <v>N/A</v>
      </c>
      <c r="I304" t="str">
        <f>VLOOKUP($A304,'Plan de acci�n consolidado 2025'!$A$3:$V$504,I$1,0)</f>
        <v>N/A</v>
      </c>
      <c r="J304" t="str">
        <f>VLOOKUP($A304,'Plan de acci�n consolidado 2025'!$A$3:$V$504,J$1,0)</f>
        <v>N/A</v>
      </c>
      <c r="K304" t="str">
        <f>VLOOKUP($A304,'Plan de acci�n consolidado 2025'!$A$3:$V$504,K$1,0)</f>
        <v>N/A</v>
      </c>
      <c r="L304" t="str">
        <f>VLOOKUP($A304,'Plan de acci�n consolidado 2025'!$A$3:$V$504,L$1,0)</f>
        <v>N/A</v>
      </c>
      <c r="M304" t="str">
        <f>VLOOKUP($A304,'Plan de acci�n consolidado 2025'!$A$3:$V$504,M$1,0)</f>
        <v>N/A</v>
      </c>
      <c r="N304" t="str">
        <f>VLOOKUP($A304,'Plan de acci�n consolidado 2025'!$A$3:$V$504,N$1,0)</f>
        <v>N/A</v>
      </c>
      <c r="O304" t="str">
        <f>VLOOKUP($A304,'Plan de acci�n consolidado 2025'!$A$3:$V$504,O$1,0)</f>
        <v>Publicar Agenda definitiva  (Captura de pantalla de la publicación)</v>
      </c>
      <c r="P304">
        <f>VLOOKUP($A304,'Plan de acci�n consolidado 2025'!$A$3:$V$504,P$1,0)</f>
        <v>0</v>
      </c>
      <c r="Q304">
        <f>VLOOKUP($A304,'Plan de acci�n consolidado 2025'!$A$3:$V$504,Q$1,0)</f>
        <v>2</v>
      </c>
      <c r="R304" t="str">
        <f>VLOOKUP($A304,'Plan de acci�n consolidado 2025'!$A$3:$V$504,R$1,0)</f>
        <v>Númerica</v>
      </c>
      <c r="S304" t="str">
        <f>VLOOKUP($A304,'Plan de acci�n consolidado 2025'!$A$3:$V$504,S$1,0)</f>
        <v># de agendas publicadas / 2 agendas a publicar</v>
      </c>
      <c r="T304" s="176" t="str">
        <f>VLOOKUP($A304,'Plan de acci�n consolidado 2025'!$A$3:$V$504,T$1,0)</f>
        <v>2025-10-15</v>
      </c>
      <c r="U304" s="176" t="str">
        <f>VLOOKUP($A304,'Plan de acci�n consolidado 2025'!$A$3:$V$504,U$1,0)</f>
        <v>2025-10-22</v>
      </c>
      <c r="V304" t="str">
        <f>VLOOKUP($A304,'Plan de acci�n consolidado 2025'!$A$3:$V$504,V$1,0)</f>
        <v>73-GRUPO DE TRABAJO DE COMUNICACION</v>
      </c>
      <c r="W304"/>
      <c r="X304"/>
    </row>
    <row r="305" spans="1:24" hidden="1" x14ac:dyDescent="0.25">
      <c r="A305" s="30" t="s">
        <v>887</v>
      </c>
      <c r="B305" t="str">
        <f>VLOOKUP($A305,'Plan de acci�n consolidado 2025'!$A$3:$V$504,B$1,0)</f>
        <v>7000-DESPACHO DEL SUPERINTENDENTE DELEGADO PARA LA PROTECCIÓN DE DATOS PERSONALES</v>
      </c>
      <c r="C305">
        <f>VLOOKUP($A305,'Plan de acci�n consolidado 2025'!$A$3:$V$504,C$1,0)</f>
        <v>2</v>
      </c>
      <c r="D305" t="str">
        <f>VLOOKUP($A305,'Plan de acci�n consolidado 2025'!$A$3:$V$504,D$1,0)</f>
        <v>Actividad propia</v>
      </c>
      <c r="E305" t="str">
        <f>VLOOKUP($A305,'Plan de acci�n consolidado 2025'!$A$3:$V$504,E$1,0)</f>
        <v>7000.4.5</v>
      </c>
      <c r="F305" t="str">
        <f>VLOOKUP($A305,'Plan de acci�n consolidado 2025'!$A$3:$V$504,F$1,0)</f>
        <v>N/A</v>
      </c>
      <c r="G305" t="str">
        <f>VLOOKUP($A305,'Plan de acci�n consolidado 2025'!$A$3:$V$504,G$1,0)</f>
        <v>N/A</v>
      </c>
      <c r="H305" t="str">
        <f>VLOOKUP($A305,'Plan de acci�n consolidado 2025'!$A$3:$V$504,H$1,0)</f>
        <v>N/A</v>
      </c>
      <c r="I305" t="str">
        <f>VLOOKUP($A305,'Plan de acci�n consolidado 2025'!$A$3:$V$504,I$1,0)</f>
        <v>N/A</v>
      </c>
      <c r="J305" t="str">
        <f>VLOOKUP($A305,'Plan de acci�n consolidado 2025'!$A$3:$V$504,J$1,0)</f>
        <v>N/A</v>
      </c>
      <c r="K305" t="str">
        <f>VLOOKUP($A305,'Plan de acci�n consolidado 2025'!$A$3:$V$504,K$1,0)</f>
        <v>N/A</v>
      </c>
      <c r="L305" t="str">
        <f>VLOOKUP($A305,'Plan de acci�n consolidado 2025'!$A$3:$V$504,L$1,0)</f>
        <v>N/A</v>
      </c>
      <c r="M305" t="str">
        <f>VLOOKUP($A305,'Plan de acci�n consolidado 2025'!$A$3:$V$504,M$1,0)</f>
        <v>N/A</v>
      </c>
      <c r="N305" t="str">
        <f>VLOOKUP($A305,'Plan de acci�n consolidado 2025'!$A$3:$V$504,N$1,0)</f>
        <v>N/A</v>
      </c>
      <c r="O305" t="str">
        <f>VLOOKUP($A305,'Plan de acci�n consolidado 2025'!$A$3:$V$504,O$1,0)</f>
        <v>Realizar el evento (fotografías del evento realizado / único entregable)()</v>
      </c>
      <c r="P305">
        <f>VLOOKUP($A305,'Plan de acci�n consolidado 2025'!$A$3:$V$504,P$1,0)</f>
        <v>60</v>
      </c>
      <c r="Q305">
        <f>VLOOKUP($A305,'Plan de acci�n consolidado 2025'!$A$3:$V$504,Q$1,0)</f>
        <v>2</v>
      </c>
      <c r="R305" t="str">
        <f>VLOOKUP($A305,'Plan de acci�n consolidado 2025'!$A$3:$V$504,R$1,0)</f>
        <v>Númerica</v>
      </c>
      <c r="S305" t="str">
        <f>VLOOKUP($A305,'Plan de acci�n consolidado 2025'!$A$3:$V$504,S$1,0)</f>
        <v># de eventos realizados / 2 evento a realizar</v>
      </c>
      <c r="T305" s="176" t="str">
        <f>VLOOKUP($A305,'Plan de acci�n consolidado 2025'!$A$3:$V$504,T$1,0)</f>
        <v>2025-10-23</v>
      </c>
      <c r="U305" s="176" t="str">
        <f>VLOOKUP($A305,'Plan de acci�n consolidado 2025'!$A$3:$V$504,U$1,0)</f>
        <v>2025-11-28</v>
      </c>
      <c r="V305" t="str">
        <f>VLOOKUP($A305,'Plan de acci�n consolidado 2025'!$A$3:$V$504,V$1,0)</f>
        <v>7000-DESPACHO DEL SUPERINTENDENTE DELEGADO PARA LA PROTECCIÓN DE DATOS PERSONALES;
73-GRUPO DE TRABAJO DE COMUNICACION</v>
      </c>
      <c r="W305"/>
      <c r="X305"/>
    </row>
    <row r="306" spans="1:24" hidden="1" x14ac:dyDescent="0.25">
      <c r="A306" s="30" t="s">
        <v>889</v>
      </c>
      <c r="B306" t="str">
        <f>VLOOKUP($A306,'Plan de acci�n consolidado 2025'!$A$3:$V$504,B$1,0)</f>
        <v>7000-DESPACHO DEL SUPERINTENDENTE DELEGADO PARA LA PROTECCIÓN DE DATOS PERSONALES</v>
      </c>
      <c r="C306">
        <f>VLOOKUP($A306,'Plan de acci�n consolidado 2025'!$A$3:$V$504,C$1,0)</f>
        <v>2</v>
      </c>
      <c r="D306" t="str">
        <f>VLOOKUP($A306,'Plan de acci�n consolidado 2025'!$A$3:$V$504,D$1,0)</f>
        <v>Producto</v>
      </c>
      <c r="E306" t="str">
        <f>VLOOKUP($A306,'Plan de acci�n consolidado 2025'!$A$3:$V$504,E$1,0)</f>
        <v>7000.5</v>
      </c>
      <c r="F306" t="str">
        <f>VLOOKUP($A306,'Plan de acci�n consolidado 2025'!$A$3:$V$504,F$1,0)</f>
        <v>Operativo</v>
      </c>
      <c r="G306" t="str">
        <f>VLOOKUP($A306,'Plan de acci�n consolidado 2025'!$A$3:$V$504,G$1,0)</f>
        <v xml:space="preserve">Promover el enfoque preventivo, diferencial y territorial en el que hacer misional de la entidad 
</v>
      </c>
      <c r="H306" t="str">
        <f>VLOOKUP($A306,'Plan de acci�n consolidado 2025'!$A$3:$V$504,H$1,0)</f>
        <v xml:space="preserve">Cumplimiento de productos del PAI asociados a Promover el enfoque preventivo, diferencial y territorial en el que hacer misional de la entidad 
</v>
      </c>
      <c r="I306" t="str">
        <f>VLOOKUP($A306,'Plan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06" t="str">
        <f>VLOOKUP($A306,'Plan de acci�n consolidado 2025'!$A$3:$V$504,J$1,0)</f>
        <v xml:space="preserve">PND - 2-01-4-c- Seguridad humana y justicia social - Portabilidad de datos para el empoderamiento ciudadano </v>
      </c>
      <c r="K306" t="str">
        <f>VLOOKUP($A306,'Plan de acci�n consolidado 2025'!$A$3:$V$504,K$1,0)</f>
        <v>Si</v>
      </c>
      <c r="L306" t="str">
        <f>VLOOKUP($A306,'Plan de acci�n consolidado 2025'!$A$3:$V$504,L$1,0)</f>
        <v>FUNCIONAMIENTO</v>
      </c>
      <c r="M306" t="str">
        <f>VLOOKUP($A306,'Plan de acci�n consolidado 2025'!$A$3:$V$504,M$1,0)</f>
        <v>Política Servicio al Ciudadano_DIMENSIÓN Gestión con Valores para Resultados</v>
      </c>
      <c r="N306" t="str">
        <f>VLOOKUP($A306,'Plan de acci�n consolidado 2025'!$A$3:$V$504,N$1,0)</f>
        <v>PND_1_Fortalecer el empoderamientoDe lasPersonas sobre susDatos</v>
      </c>
      <c r="O306" t="str">
        <f>VLOOKUP($A306,'Plan de acci�n consolidado 2025'!$A$3:$V$504,O$1,0)</f>
        <v>Campaña de divulgación para fortalecer el empoderamiento de las personas sobre sus datos, ejecutada (Pantallazos con la publicación/único entregable)</v>
      </c>
      <c r="P306">
        <f>VLOOKUP($A306,'Plan de acci�n consolidado 2025'!$A$3:$V$504,P$1,0)</f>
        <v>30</v>
      </c>
      <c r="Q306">
        <f>VLOOKUP($A306,'Plan de acci�n consolidado 2025'!$A$3:$V$504,Q$1,0)</f>
        <v>1</v>
      </c>
      <c r="R306" t="str">
        <f>VLOOKUP($A306,'Plan de acci�n consolidado 2025'!$A$3:$V$504,R$1,0)</f>
        <v>Númerica</v>
      </c>
      <c r="S306" t="str">
        <f>VLOOKUP($A306,'Plan de acci�n consolidado 2025'!$A$3:$V$504,S$1,0)</f>
        <v># de Campañas publicadas / 1 Campañas a publicar</v>
      </c>
      <c r="T306" s="176" t="str">
        <f>VLOOKUP($A306,'Plan de acci�n consolidado 2025'!$A$3:$V$504,T$1,0)</f>
        <v>2025-02-03</v>
      </c>
      <c r="U306" s="176" t="str">
        <f>VLOOKUP($A306,'Plan de acci�n consolidado 2025'!$A$3:$V$504,U$1,0)</f>
        <v>2025-07-30</v>
      </c>
      <c r="V306" t="str">
        <f>VLOOKUP($A306,'Plan de acci�n consolidado 2025'!$A$3:$V$504,V$1,0)</f>
        <v>7000-DESPACHO DEL SUPERINTENDENTE DELEGADO PARA LA PROTECCIÓN DE DATOS PERSONALES;
73-GRUPO DE TRABAJO DE COMUNICACION</v>
      </c>
      <c r="W306"/>
      <c r="X306"/>
    </row>
    <row r="307" spans="1:24" hidden="1" x14ac:dyDescent="0.25">
      <c r="A307" s="30" t="s">
        <v>891</v>
      </c>
      <c r="B307" t="str">
        <f>VLOOKUP($A307,'Plan de acci�n consolidado 2025'!$A$3:$V$504,B$1,0)</f>
        <v>7000-DESPACHO DEL SUPERINTENDENTE DELEGADO PARA LA PROTECCIÓN DE DATOS PERSONALES</v>
      </c>
      <c r="C307">
        <f>VLOOKUP($A307,'Plan de acci�n consolidado 2025'!$A$3:$V$504,C$1,0)</f>
        <v>2</v>
      </c>
      <c r="D307" t="str">
        <f>VLOOKUP($A307,'Plan de acci�n consolidado 2025'!$A$3:$V$504,D$1,0)</f>
        <v>Actividad propia</v>
      </c>
      <c r="E307" t="str">
        <f>VLOOKUP($A307,'Plan de acci�n consolidado 2025'!$A$3:$V$504,E$1,0)</f>
        <v>7000.5.1</v>
      </c>
      <c r="F307" t="str">
        <f>VLOOKUP($A307,'Plan de acci�n consolidado 2025'!$A$3:$V$504,F$1,0)</f>
        <v>N/A</v>
      </c>
      <c r="G307" t="str">
        <f>VLOOKUP($A307,'Plan de acci�n consolidado 2025'!$A$3:$V$504,G$1,0)</f>
        <v>N/A</v>
      </c>
      <c r="H307" t="str">
        <f>VLOOKUP($A307,'Plan de acci�n consolidado 2025'!$A$3:$V$504,H$1,0)</f>
        <v>N/A</v>
      </c>
      <c r="I307" t="str">
        <f>VLOOKUP($A307,'Plan de acci�n consolidado 2025'!$A$3:$V$504,I$1,0)</f>
        <v>N/A</v>
      </c>
      <c r="J307" t="str">
        <f>VLOOKUP($A307,'Plan de acci�n consolidado 2025'!$A$3:$V$504,J$1,0)</f>
        <v>N/A</v>
      </c>
      <c r="K307" t="str">
        <f>VLOOKUP($A307,'Plan de acci�n consolidado 2025'!$A$3:$V$504,K$1,0)</f>
        <v>N/A</v>
      </c>
      <c r="L307" t="str">
        <f>VLOOKUP($A307,'Plan de acci�n consolidado 2025'!$A$3:$V$504,L$1,0)</f>
        <v>N/A</v>
      </c>
      <c r="M307" t="str">
        <f>VLOOKUP($A307,'Plan de acci�n consolidado 2025'!$A$3:$V$504,M$1,0)</f>
        <v>N/A</v>
      </c>
      <c r="N307" t="str">
        <f>VLOOKUP($A307,'Plan de acci�n consolidado 2025'!$A$3:$V$504,N$1,0)</f>
        <v>N/A</v>
      </c>
      <c r="O307" t="str">
        <f>VLOOKUP($A307,'Plan de acci�n consolidado 2025'!$A$3:$V$504,O$1,0)</f>
        <v>Diligenciar y enviar al Grupo de trabajo de comunicaciones el brief  de la campaña genérica previa concertación con OSCAE. (correo electrónico con el Brief diligenciado /único entregable)</v>
      </c>
      <c r="P307">
        <f>VLOOKUP($A307,'Plan de acci�n consolidado 2025'!$A$3:$V$504,P$1,0)</f>
        <v>50</v>
      </c>
      <c r="Q307">
        <f>VLOOKUP($A307,'Plan de acci�n consolidado 2025'!$A$3:$V$504,Q$1,0)</f>
        <v>1</v>
      </c>
      <c r="R307" t="str">
        <f>VLOOKUP($A307,'Plan de acci�n consolidado 2025'!$A$3:$V$504,R$1,0)</f>
        <v>Númerica</v>
      </c>
      <c r="S307" t="str">
        <f>VLOOKUP($A307,'Plan de acci�n consolidado 2025'!$A$3:$V$504,S$1,0)</f>
        <v># de Brief de la campaña genérica diligenciado y enviado / 1 Brief de campaña genérica a diligenciar y enviar</v>
      </c>
      <c r="T307" s="176" t="str">
        <f>VLOOKUP($A307,'Plan de acci�n consolidado 2025'!$A$3:$V$504,T$1,0)</f>
        <v>2025-02-03</v>
      </c>
      <c r="U307" s="176" t="str">
        <f>VLOOKUP($A307,'Plan de acci�n consolidado 2025'!$A$3:$V$504,U$1,0)</f>
        <v>2025-03-20</v>
      </c>
      <c r="V307" t="str">
        <f>VLOOKUP($A307,'Plan de acci�n consolidado 2025'!$A$3:$V$504,V$1,0)</f>
        <v>7000-DESPACHO DEL SUPERINTENDENTE DELEGADO PARA LA PROTECCIÓN DE DATOS PERSONALES</v>
      </c>
      <c r="W307"/>
      <c r="X307"/>
    </row>
    <row r="308" spans="1:24" hidden="1" x14ac:dyDescent="0.25">
      <c r="A308" s="30" t="s">
        <v>893</v>
      </c>
      <c r="B308" t="str">
        <f>VLOOKUP($A308,'Plan de acci�n consolidado 2025'!$A$3:$V$504,B$1,0)</f>
        <v>7000-DESPACHO DEL SUPERINTENDENTE DELEGADO PARA LA PROTECCIÓN DE DATOS PERSONALES</v>
      </c>
      <c r="C308">
        <f>VLOOKUP($A308,'Plan de acci�n consolidado 2025'!$A$3:$V$504,C$1,0)</f>
        <v>2</v>
      </c>
      <c r="D308" t="str">
        <f>VLOOKUP($A308,'Plan de acci�n consolidado 2025'!$A$3:$V$504,D$1,0)</f>
        <v>Actividad sin participación</v>
      </c>
      <c r="E308" t="str">
        <f>VLOOKUP($A308,'Plan de acci�n consolidado 2025'!$A$3:$V$504,E$1,0)</f>
        <v>7000.5.2</v>
      </c>
      <c r="F308" t="str">
        <f>VLOOKUP($A308,'Plan de acci�n consolidado 2025'!$A$3:$V$504,F$1,0)</f>
        <v>N/A</v>
      </c>
      <c r="G308" t="str">
        <f>VLOOKUP($A308,'Plan de acci�n consolidado 2025'!$A$3:$V$504,G$1,0)</f>
        <v>N/A</v>
      </c>
      <c r="H308" t="str">
        <f>VLOOKUP($A308,'Plan de acci�n consolidado 2025'!$A$3:$V$504,H$1,0)</f>
        <v>N/A</v>
      </c>
      <c r="I308" t="str">
        <f>VLOOKUP($A308,'Plan de acci�n consolidado 2025'!$A$3:$V$504,I$1,0)</f>
        <v>N/A</v>
      </c>
      <c r="J308" t="str">
        <f>VLOOKUP($A308,'Plan de acci�n consolidado 2025'!$A$3:$V$504,J$1,0)</f>
        <v>N/A</v>
      </c>
      <c r="K308" t="str">
        <f>VLOOKUP($A308,'Plan de acci�n consolidado 2025'!$A$3:$V$504,K$1,0)</f>
        <v>N/A</v>
      </c>
      <c r="L308" t="str">
        <f>VLOOKUP($A308,'Plan de acci�n consolidado 2025'!$A$3:$V$504,L$1,0)</f>
        <v>N/A</v>
      </c>
      <c r="M308" t="str">
        <f>VLOOKUP($A308,'Plan de acci�n consolidado 2025'!$A$3:$V$504,M$1,0)</f>
        <v>N/A</v>
      </c>
      <c r="N308" t="str">
        <f>VLOOKUP($A308,'Plan de acci�n consolidado 2025'!$A$3:$V$504,N$1,0)</f>
        <v>N/A</v>
      </c>
      <c r="O308" t="str">
        <f>VLOOKUP($A308,'Plan de acci�n consolidado 2025'!$A$3:$V$504,O$1,0)</f>
        <v>Elaborar y presentar el concepto gráfico y racional de la campaña y sus diferentes ejes temáticos  (correo electrónico con Documento en el que se observe el concepto gráfico y racional de la campaña integral y sus diferentes ejes temáticos /único entregable)</v>
      </c>
      <c r="P308">
        <f>VLOOKUP($A308,'Plan de acci�n consolidado 2025'!$A$3:$V$504,P$1,0)</f>
        <v>0</v>
      </c>
      <c r="Q308">
        <f>VLOOKUP($A308,'Plan de acci�n consolidado 2025'!$A$3:$V$504,Q$1,0)</f>
        <v>1</v>
      </c>
      <c r="R308" t="str">
        <f>VLOOKUP($A308,'Plan de acci�n consolidado 2025'!$A$3:$V$504,R$1,0)</f>
        <v>Númerica</v>
      </c>
      <c r="S308" t="str">
        <f>VLOOKUP($A308,'Plan de acci�n consolidado 2025'!$A$3:$V$504,S$1,0)</f>
        <v># de conceptos gráficos elaborados y presentados / 1 conceptos gráficos a elaborar y presentar</v>
      </c>
      <c r="T308" s="176" t="str">
        <f>VLOOKUP($A308,'Plan de acci�n consolidado 2025'!$A$3:$V$504,T$1,0)</f>
        <v>2025-03-21</v>
      </c>
      <c r="U308" s="176" t="str">
        <f>VLOOKUP($A308,'Plan de acci�n consolidado 2025'!$A$3:$V$504,U$1,0)</f>
        <v>2025-05-05</v>
      </c>
      <c r="V308" t="str">
        <f>VLOOKUP($A308,'Plan de acci�n consolidado 2025'!$A$3:$V$504,V$1,0)</f>
        <v>73-GRUPO DE TRABAJO DE COMUNICACION</v>
      </c>
      <c r="W308"/>
      <c r="X308"/>
    </row>
    <row r="309" spans="1:24" hidden="1" x14ac:dyDescent="0.25">
      <c r="A309" s="30" t="s">
        <v>895</v>
      </c>
      <c r="B309" t="str">
        <f>VLOOKUP($A309,'Plan de acci�n consolidado 2025'!$A$3:$V$504,B$1,0)</f>
        <v>7000-DESPACHO DEL SUPERINTENDENTE DELEGADO PARA LA PROTECCIÓN DE DATOS PERSONALES</v>
      </c>
      <c r="C309">
        <f>VLOOKUP($A309,'Plan de acci�n consolidado 2025'!$A$3:$V$504,C$1,0)</f>
        <v>2</v>
      </c>
      <c r="D309" t="str">
        <f>VLOOKUP($A309,'Plan de acci�n consolidado 2025'!$A$3:$V$504,D$1,0)</f>
        <v>Actividad propia</v>
      </c>
      <c r="E309" t="str">
        <f>VLOOKUP($A309,'Plan de acci�n consolidado 2025'!$A$3:$V$504,E$1,0)</f>
        <v>7000.5.3</v>
      </c>
      <c r="F309" t="str">
        <f>VLOOKUP($A309,'Plan de acci�n consolidado 2025'!$A$3:$V$504,F$1,0)</f>
        <v>N/A</v>
      </c>
      <c r="G309" t="str">
        <f>VLOOKUP($A309,'Plan de acci�n consolidado 2025'!$A$3:$V$504,G$1,0)</f>
        <v>N/A</v>
      </c>
      <c r="H309" t="str">
        <f>VLOOKUP($A309,'Plan de acci�n consolidado 2025'!$A$3:$V$504,H$1,0)</f>
        <v>N/A</v>
      </c>
      <c r="I309" t="str">
        <f>VLOOKUP($A309,'Plan de acci�n consolidado 2025'!$A$3:$V$504,I$1,0)</f>
        <v>N/A</v>
      </c>
      <c r="J309" t="str">
        <f>VLOOKUP($A309,'Plan de acci�n consolidado 2025'!$A$3:$V$504,J$1,0)</f>
        <v>N/A</v>
      </c>
      <c r="K309" t="str">
        <f>VLOOKUP($A309,'Plan de acci�n consolidado 2025'!$A$3:$V$504,K$1,0)</f>
        <v>N/A</v>
      </c>
      <c r="L309" t="str">
        <f>VLOOKUP($A309,'Plan de acci�n consolidado 2025'!$A$3:$V$504,L$1,0)</f>
        <v>N/A</v>
      </c>
      <c r="M309" t="str">
        <f>VLOOKUP($A309,'Plan de acci�n consolidado 2025'!$A$3:$V$504,M$1,0)</f>
        <v>N/A</v>
      </c>
      <c r="N309" t="str">
        <f>VLOOKUP($A309,'Plan de acci�n consolidado 2025'!$A$3:$V$504,N$1,0)</f>
        <v>N/A</v>
      </c>
      <c r="O309" t="str">
        <f>VLOOKUP($A309,'Plan de acci�n consolidado 2025'!$A$3:$V$504,O$1,0)</f>
        <v>Revisar y aprobar la propuesta por parte del área responsable (única revisión) /correo electrónico con documento aprobado)</v>
      </c>
      <c r="P309">
        <f>VLOOKUP($A309,'Plan de acci�n consolidado 2025'!$A$3:$V$504,P$1,0)</f>
        <v>50</v>
      </c>
      <c r="Q309">
        <f>VLOOKUP($A309,'Plan de acci�n consolidado 2025'!$A$3:$V$504,Q$1,0)</f>
        <v>1</v>
      </c>
      <c r="R309" t="str">
        <f>VLOOKUP($A309,'Plan de acci�n consolidado 2025'!$A$3:$V$504,R$1,0)</f>
        <v>Númerica</v>
      </c>
      <c r="S309" t="str">
        <f>VLOOKUP($A309,'Plan de acci�n consolidado 2025'!$A$3:$V$504,S$1,0)</f>
        <v># de propuestas revisadas y aprobadas / 1 propuestas a revisar y aprobar</v>
      </c>
      <c r="T309" s="176" t="str">
        <f>VLOOKUP($A309,'Plan de acci�n consolidado 2025'!$A$3:$V$504,T$1,0)</f>
        <v>2025-05-06</v>
      </c>
      <c r="U309" s="176" t="str">
        <f>VLOOKUP($A309,'Plan de acci�n consolidado 2025'!$A$3:$V$504,U$1,0)</f>
        <v>2025-05-08</v>
      </c>
      <c r="V309" t="str">
        <f>VLOOKUP($A309,'Plan de acci�n consolidado 2025'!$A$3:$V$504,V$1,0)</f>
        <v>7000-DESPACHO DEL SUPERINTENDENTE DELEGADO PARA LA PROTECCIÓN DE DATOS PERSONALES</v>
      </c>
      <c r="W309"/>
      <c r="X309"/>
    </row>
    <row r="310" spans="1:24" hidden="1" x14ac:dyDescent="0.25">
      <c r="A310" s="30" t="s">
        <v>897</v>
      </c>
      <c r="B310" t="str">
        <f>VLOOKUP($A310,'Plan de acci�n consolidado 2025'!$A$3:$V$504,B$1,0)</f>
        <v>7000-DESPACHO DEL SUPERINTENDENTE DELEGADO PARA LA PROTECCIÓN DE DATOS PERSONALES</v>
      </c>
      <c r="C310">
        <f>VLOOKUP($A310,'Plan de acci�n consolidado 2025'!$A$3:$V$504,C$1,0)</f>
        <v>2</v>
      </c>
      <c r="D310" t="str">
        <f>VLOOKUP($A310,'Plan de acci�n consolidado 2025'!$A$3:$V$504,D$1,0)</f>
        <v>Actividad sin participación</v>
      </c>
      <c r="E310" t="str">
        <f>VLOOKUP($A310,'Plan de acci�n consolidado 2025'!$A$3:$V$504,E$1,0)</f>
        <v>7000.5.4</v>
      </c>
      <c r="F310" t="str">
        <f>VLOOKUP($A310,'Plan de acci�n consolidado 2025'!$A$3:$V$504,F$1,0)</f>
        <v>N/A</v>
      </c>
      <c r="G310" t="str">
        <f>VLOOKUP($A310,'Plan de acci�n consolidado 2025'!$A$3:$V$504,G$1,0)</f>
        <v>N/A</v>
      </c>
      <c r="H310" t="str">
        <f>VLOOKUP($A310,'Plan de acci�n consolidado 2025'!$A$3:$V$504,H$1,0)</f>
        <v>N/A</v>
      </c>
      <c r="I310" t="str">
        <f>VLOOKUP($A310,'Plan de acci�n consolidado 2025'!$A$3:$V$504,I$1,0)</f>
        <v>N/A</v>
      </c>
      <c r="J310" t="str">
        <f>VLOOKUP($A310,'Plan de acci�n consolidado 2025'!$A$3:$V$504,J$1,0)</f>
        <v>N/A</v>
      </c>
      <c r="K310" t="str">
        <f>VLOOKUP($A310,'Plan de acci�n consolidado 2025'!$A$3:$V$504,K$1,0)</f>
        <v>N/A</v>
      </c>
      <c r="L310" t="str">
        <f>VLOOKUP($A310,'Plan de acci�n consolidado 2025'!$A$3:$V$504,L$1,0)</f>
        <v>N/A</v>
      </c>
      <c r="M310" t="str">
        <f>VLOOKUP($A310,'Plan de acci�n consolidado 2025'!$A$3:$V$504,M$1,0)</f>
        <v>N/A</v>
      </c>
      <c r="N310" t="str">
        <f>VLOOKUP($A310,'Plan de acci�n consolidado 2025'!$A$3:$V$504,N$1,0)</f>
        <v>N/A</v>
      </c>
      <c r="O310" t="str">
        <f>VLOOKUP($A310,'Plan de acci�n consolidado 2025'!$A$3:$V$504,O$1,0)</f>
        <v>Ejecutar la campaña  (Capturas de pantalla de la publicación de la campaña)</v>
      </c>
      <c r="P310">
        <f>VLOOKUP($A310,'Plan de acci�n consolidado 2025'!$A$3:$V$504,P$1,0)</f>
        <v>0</v>
      </c>
      <c r="Q310">
        <f>VLOOKUP($A310,'Plan de acci�n consolidado 2025'!$A$3:$V$504,Q$1,0)</f>
        <v>1</v>
      </c>
      <c r="R310" t="str">
        <f>VLOOKUP($A310,'Plan de acci�n consolidado 2025'!$A$3:$V$504,R$1,0)</f>
        <v>Númerica</v>
      </c>
      <c r="S310" t="str">
        <f>VLOOKUP($A310,'Plan de acci�n consolidado 2025'!$A$3:$V$504,S$1,0)</f>
        <v># de Campañas ejecutadas / 1 Total de Campañas a ejecutar</v>
      </c>
      <c r="T310" s="176" t="str">
        <f>VLOOKUP($A310,'Plan de acci�n consolidado 2025'!$A$3:$V$504,T$1,0)</f>
        <v>2025-05-09</v>
      </c>
      <c r="U310" s="176" t="str">
        <f>VLOOKUP($A310,'Plan de acci�n consolidado 2025'!$A$3:$V$504,U$1,0)</f>
        <v>2025-07-30</v>
      </c>
      <c r="V310" t="str">
        <f>VLOOKUP($A310,'Plan de acci�n consolidado 2025'!$A$3:$V$504,V$1,0)</f>
        <v>73-GRUPO DE TRABAJO DE COMUNICACION</v>
      </c>
      <c r="W310"/>
      <c r="X310"/>
    </row>
    <row r="311" spans="1:24" hidden="1" x14ac:dyDescent="0.25">
      <c r="A311" s="30" t="s">
        <v>1206</v>
      </c>
      <c r="B311" t="str">
        <f>VLOOKUP($A311,'Plan de acci�n consolidado 2025'!$A$3:$V$504,B$1,0)</f>
        <v>130-DIRECCIÓN FINANCIERA</v>
      </c>
      <c r="C311">
        <f>VLOOKUP($A311,'Plan de acci�n consolidado 2025'!$A$3:$V$504,C$1,0)</f>
        <v>1</v>
      </c>
      <c r="D311" t="str">
        <f>VLOOKUP($A311,'Plan de acci�n consolidado 2025'!$A$3:$V$504,D$1,0)</f>
        <v>Producto</v>
      </c>
      <c r="E311" t="str">
        <f>VLOOKUP($A311,'Plan de acci�n consolidado 2025'!$A$3:$V$504,E$1,0)</f>
        <v>130.1</v>
      </c>
      <c r="F311" t="str">
        <f>VLOOKUP($A311,'Plan de acci�n consolidado 2025'!$A$3:$V$504,F$1,0)</f>
        <v>Innovador</v>
      </c>
      <c r="G311" t="str">
        <f>VLOOKUP($A311,'Plan de acci�n consolidado 2025'!$A$3:$V$504,G$1,0)</f>
        <v>Fortalecer el Sistema Integral de Gestión Institucional en el marco del Modelo Integrado de Planeación y gestión para mejorar la prestación del servicio.</v>
      </c>
      <c r="H311" t="str">
        <f>VLOOKUP($A311,'Plan de acci�n consolidado 2025'!$A$3:$V$504,H$1,0)</f>
        <v xml:space="preserve">Cumplimiento de productos del PAI asociados a Fortalecer la gestión de la información, el conocimiento y la innovación para optimizar la capacidad institucional 
</v>
      </c>
      <c r="I311" t="str">
        <f>VLOOKUP($A311,'Plan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1" t="str">
        <f>VLOOKUP($A311,'Plan de acci�n consolidado 2025'!$A$3:$V$504,J$1,0)</f>
        <v>N/A</v>
      </c>
      <c r="K311" t="str">
        <f>VLOOKUP($A311,'Plan de acci�n consolidado 2025'!$A$3:$V$504,K$1,0)</f>
        <v>Si</v>
      </c>
      <c r="L311" t="str">
        <f>VLOOKUP($A311,'Plan de acci�n consolidado 2025'!$A$3:$V$504,L$1,0)</f>
        <v>N/A</v>
      </c>
      <c r="M311" t="str">
        <f>VLOOKUP($A311,'Plan de acci�n consolidado 2025'!$A$3:$V$504,M$1,0)</f>
        <v>Política Gestión Presupuestal y Eficiencia del Gasto Público _DIMENSIÓN Direccionamiento Estratégico y Planeación</v>
      </c>
      <c r="N311" t="str">
        <f>VLOOKUP($A311,'Plan de acci�n consolidado 2025'!$A$3:$V$504,N$1,0)</f>
        <v>N/A</v>
      </c>
      <c r="O311" t="str">
        <f>VLOOKUP($A311,'Plan de acci�n consolidado 2025'!$A$3:$V$504,O$1,0)</f>
        <v>Estrategia para incrementar los ingresos garantizando la sostenibilidad financiera de la Entidad, diseñada  (Documento de diseño de la estrategia para incrementar los ingresos)</v>
      </c>
      <c r="P311">
        <f>VLOOKUP($A311,'Plan de acci�n consolidado 2025'!$A$3:$V$504,P$1,0)</f>
        <v>100</v>
      </c>
      <c r="Q311">
        <f>VLOOKUP($A311,'Plan de acci�n consolidado 2025'!$A$3:$V$504,Q$1,0)</f>
        <v>1</v>
      </c>
      <c r="R311" t="str">
        <f>VLOOKUP($A311,'Plan de acci�n consolidado 2025'!$A$3:$V$504,R$1,0)</f>
        <v>Númerica</v>
      </c>
      <c r="S311" t="str">
        <f>VLOOKUP($A311,'Plan de acci�n consolidado 2025'!$A$3:$V$504,S$1,0)</f>
        <v># de soportes presentados / 1 soporte a presentar</v>
      </c>
      <c r="T311" s="176" t="str">
        <f>VLOOKUP($A311,'Plan de acci�n consolidado 2025'!$A$3:$V$504,T$1,0)</f>
        <v>2025-02-17</v>
      </c>
      <c r="U311" s="176" t="str">
        <f>VLOOKUP($A311,'Plan de acci�n consolidado 2025'!$A$3:$V$504,U$1,0)</f>
        <v>2025-11-17</v>
      </c>
      <c r="V311" t="str">
        <f>VLOOKUP($A311,'Plan de acci�n consolidado 2025'!$A$3:$V$504,V$1,0)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1"/>
      <c r="X311"/>
    </row>
    <row r="312" spans="1:24" hidden="1" x14ac:dyDescent="0.25">
      <c r="A312" s="30" t="s">
        <v>1209</v>
      </c>
      <c r="B312" t="str">
        <f>VLOOKUP($A312,'Plan de acci�n consolidado 2025'!$A$3:$V$504,B$1,0)</f>
        <v>130-DIRECCIÓN FINANCIERA</v>
      </c>
      <c r="C312">
        <f>VLOOKUP($A312,'Plan de acci�n consolidado 2025'!$A$3:$V$504,C$1,0)</f>
        <v>1</v>
      </c>
      <c r="D312" t="str">
        <f>VLOOKUP($A312,'Plan de acci�n consolidado 2025'!$A$3:$V$504,D$1,0)</f>
        <v>Actividad propia</v>
      </c>
      <c r="E312" t="str">
        <f>VLOOKUP($A312,'Plan de acci�n consolidado 2025'!$A$3:$V$504,E$1,0)</f>
        <v>130.1.1</v>
      </c>
      <c r="F312" t="str">
        <f>VLOOKUP($A312,'Plan de acci�n consolidado 2025'!$A$3:$V$504,F$1,0)</f>
        <v>N/A</v>
      </c>
      <c r="G312" t="str">
        <f>VLOOKUP($A312,'Plan de acci�n consolidado 2025'!$A$3:$V$504,G$1,0)</f>
        <v>N/A</v>
      </c>
      <c r="H312" t="str">
        <f>VLOOKUP($A312,'Plan de acci�n consolidado 2025'!$A$3:$V$504,H$1,0)</f>
        <v>N/A</v>
      </c>
      <c r="I312" t="str">
        <f>VLOOKUP($A312,'Plan de acci�n consolidado 2025'!$A$3:$V$504,I$1,0)</f>
        <v>N/A</v>
      </c>
      <c r="J312" t="str">
        <f>VLOOKUP($A312,'Plan de acci�n consolidado 2025'!$A$3:$V$504,J$1,0)</f>
        <v>N/A</v>
      </c>
      <c r="K312" t="str">
        <f>VLOOKUP($A312,'Plan de acci�n consolidado 2025'!$A$3:$V$504,K$1,0)</f>
        <v>N/A</v>
      </c>
      <c r="L312" t="str">
        <f>VLOOKUP($A312,'Plan de acci�n consolidado 2025'!$A$3:$V$504,L$1,0)</f>
        <v>N/A</v>
      </c>
      <c r="M312" t="str">
        <f>VLOOKUP($A312,'Plan de acci�n consolidado 2025'!$A$3:$V$504,M$1,0)</f>
        <v>N/A</v>
      </c>
      <c r="N312" t="str">
        <f>VLOOKUP($A312,'Plan de acci�n consolidado 2025'!$A$3:$V$504,N$1,0)</f>
        <v>N/A</v>
      </c>
      <c r="O312" t="str">
        <f>VLOOKUP($A312,'Plan de acci�n consolidado 2025'!$A$3:$V$504,O$1,0)</f>
        <v>Monitorear el comportamiento del recaudo por Delegatura y presentar reportes periódicos a los Delegados y al Secretario General (Tablero de control con el seguimiento del recaudo por delegatura  y Correos electrónicos)</v>
      </c>
      <c r="P312">
        <f>VLOOKUP($A312,'Plan de acci�n consolidado 2025'!$A$3:$V$504,P$1,0)</f>
        <v>10</v>
      </c>
      <c r="Q312">
        <f>VLOOKUP($A312,'Plan de acci�n consolidado 2025'!$A$3:$V$504,Q$1,0)</f>
        <v>6</v>
      </c>
      <c r="R312" t="str">
        <f>VLOOKUP($A312,'Plan de acci�n consolidado 2025'!$A$3:$V$504,R$1,0)</f>
        <v>Númerica</v>
      </c>
      <c r="S312" t="str">
        <f>VLOOKUP($A312,'Plan de acci�n consolidado 2025'!$A$3:$V$504,S$1,0)</f>
        <v># de Monitoreos Efectuados / 6 Monitoreos programados</v>
      </c>
      <c r="T312" s="176" t="str">
        <f>VLOOKUP($A312,'Plan de acci�n consolidado 2025'!$A$3:$V$504,T$1,0)</f>
        <v>2025-02-17</v>
      </c>
      <c r="U312" s="176" t="str">
        <f>VLOOKUP($A312,'Plan de acci�n consolidado 2025'!$A$3:$V$504,U$1,0)</f>
        <v>2025-11-17</v>
      </c>
      <c r="V312" t="str">
        <f>VLOOKUP($A312,'Plan de acci�n consolidado 2025'!$A$3:$V$504,V$1,0)</f>
        <v>100-SECRETARIA GENERAL;
130-DIRECCIÓN FINANCIERA</v>
      </c>
      <c r="W312"/>
      <c r="X312"/>
    </row>
    <row r="313" spans="1:24" hidden="1" x14ac:dyDescent="0.25">
      <c r="A313" s="30" t="s">
        <v>1211</v>
      </c>
      <c r="B313" t="str">
        <f>VLOOKUP($A313,'Plan de acci�n consolidado 2025'!$A$3:$V$504,B$1,0)</f>
        <v>130-DIRECCIÓN FINANCIERA</v>
      </c>
      <c r="C313">
        <f>VLOOKUP($A313,'Plan de acci�n consolidado 2025'!$A$3:$V$504,C$1,0)</f>
        <v>1</v>
      </c>
      <c r="D313" t="str">
        <f>VLOOKUP($A313,'Plan de acci�n consolidado 2025'!$A$3:$V$504,D$1,0)</f>
        <v>Actividad propia</v>
      </c>
      <c r="E313" t="str">
        <f>VLOOKUP($A313,'Plan de acci�n consolidado 2025'!$A$3:$V$504,E$1,0)</f>
        <v>130.1.2</v>
      </c>
      <c r="F313" t="str">
        <f>VLOOKUP($A313,'Plan de acci�n consolidado 2025'!$A$3:$V$504,F$1,0)</f>
        <v>N/A</v>
      </c>
      <c r="G313" t="str">
        <f>VLOOKUP($A313,'Plan de acci�n consolidado 2025'!$A$3:$V$504,G$1,0)</f>
        <v>N/A</v>
      </c>
      <c r="H313" t="str">
        <f>VLOOKUP($A313,'Plan de acci�n consolidado 2025'!$A$3:$V$504,H$1,0)</f>
        <v>N/A</v>
      </c>
      <c r="I313" t="str">
        <f>VLOOKUP($A313,'Plan de acci�n consolidado 2025'!$A$3:$V$504,I$1,0)</f>
        <v>N/A</v>
      </c>
      <c r="J313" t="str">
        <f>VLOOKUP($A313,'Plan de acci�n consolidado 2025'!$A$3:$V$504,J$1,0)</f>
        <v>N/A</v>
      </c>
      <c r="K313" t="str">
        <f>VLOOKUP($A313,'Plan de acci�n consolidado 2025'!$A$3:$V$504,K$1,0)</f>
        <v>N/A</v>
      </c>
      <c r="L313" t="str">
        <f>VLOOKUP($A313,'Plan de acci�n consolidado 2025'!$A$3:$V$504,L$1,0)</f>
        <v>N/A</v>
      </c>
      <c r="M313" t="str">
        <f>VLOOKUP($A313,'Plan de acci�n consolidado 2025'!$A$3:$V$504,M$1,0)</f>
        <v>N/A</v>
      </c>
      <c r="N313" t="str">
        <f>VLOOKUP($A313,'Plan de acci�n consolidado 2025'!$A$3:$V$504,N$1,0)</f>
        <v>N/A</v>
      </c>
      <c r="O313" t="str">
        <f>VLOOKUP($A313,'Plan de acci�n consolidado 2025'!$A$3:$V$504,O$1,0)</f>
        <v>Elaborar y presentar en comité directivo el estudio de análisis de nuevas fuentes de ingreso (Documento de estudio con identificación de nuevas fuentes de ingresos y Acta del Comité Directivo)</v>
      </c>
      <c r="P313">
        <f>VLOOKUP($A313,'Plan de acci�n consolidado 2025'!$A$3:$V$504,P$1,0)</f>
        <v>30</v>
      </c>
      <c r="Q313">
        <f>VLOOKUP($A313,'Plan de acci�n consolidado 2025'!$A$3:$V$504,Q$1,0)</f>
        <v>1</v>
      </c>
      <c r="R313" t="str">
        <f>VLOOKUP($A313,'Plan de acci�n consolidado 2025'!$A$3:$V$504,R$1,0)</f>
        <v>Númerica</v>
      </c>
      <c r="S313" t="str">
        <f>VLOOKUP($A313,'Plan de acci�n consolidado 2025'!$A$3:$V$504,S$1,0)</f>
        <v># de estudio socializado / 1 estudio programado</v>
      </c>
      <c r="T313" s="176" t="str">
        <f>VLOOKUP($A313,'Plan de acci�n consolidado 2025'!$A$3:$V$504,T$1,0)</f>
        <v>2025-02-17</v>
      </c>
      <c r="U313" s="176" t="str">
        <f>VLOOKUP($A313,'Plan de acci�n consolidado 2025'!$A$3:$V$504,U$1,0)</f>
        <v>2025-09-30</v>
      </c>
      <c r="V313" t="str">
        <f>VLOOKUP($A313,'Plan de acci�n consolidado 2025'!$A$3:$V$504,V$1,0)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W313"/>
      <c r="X313"/>
    </row>
    <row r="314" spans="1:24" hidden="1" x14ac:dyDescent="0.25">
      <c r="A314" s="30" t="s">
        <v>1214</v>
      </c>
      <c r="B314" t="str">
        <f>VLOOKUP($A314,'Plan de acci�n consolidado 2025'!$A$3:$V$504,B$1,0)</f>
        <v>130-DIRECCIÓN FINANCIERA</v>
      </c>
      <c r="C314">
        <f>VLOOKUP($A314,'Plan de acci�n consolidado 2025'!$A$3:$V$504,C$1,0)</f>
        <v>1</v>
      </c>
      <c r="D314" t="str">
        <f>VLOOKUP($A314,'Plan de acci�n consolidado 2025'!$A$3:$V$504,D$1,0)</f>
        <v>Actividad sin participación</v>
      </c>
      <c r="E314" t="str">
        <f>VLOOKUP($A314,'Plan de acci�n consolidado 2025'!$A$3:$V$504,E$1,0)</f>
        <v>130.1.3</v>
      </c>
      <c r="F314" t="str">
        <f>VLOOKUP($A314,'Plan de acci�n consolidado 2025'!$A$3:$V$504,F$1,0)</f>
        <v>N/A</v>
      </c>
      <c r="G314" t="str">
        <f>VLOOKUP($A314,'Plan de acci�n consolidado 2025'!$A$3:$V$504,G$1,0)</f>
        <v>N/A</v>
      </c>
      <c r="H314" t="str">
        <f>VLOOKUP($A314,'Plan de acci�n consolidado 2025'!$A$3:$V$504,H$1,0)</f>
        <v>N/A</v>
      </c>
      <c r="I314" t="str">
        <f>VLOOKUP($A314,'Plan de acci�n consolidado 2025'!$A$3:$V$504,I$1,0)</f>
        <v>N/A</v>
      </c>
      <c r="J314" t="str">
        <f>VLOOKUP($A314,'Plan de acci�n consolidado 2025'!$A$3:$V$504,J$1,0)</f>
        <v>N/A</v>
      </c>
      <c r="K314" t="str">
        <f>VLOOKUP($A314,'Plan de acci�n consolidado 2025'!$A$3:$V$504,K$1,0)</f>
        <v>N/A</v>
      </c>
      <c r="L314" t="str">
        <f>VLOOKUP($A314,'Plan de acci�n consolidado 2025'!$A$3:$V$504,L$1,0)</f>
        <v>N/A</v>
      </c>
      <c r="M314" t="str">
        <f>VLOOKUP($A314,'Plan de acci�n consolidado 2025'!$A$3:$V$504,M$1,0)</f>
        <v>N/A</v>
      </c>
      <c r="N314" t="str">
        <f>VLOOKUP($A314,'Plan de acci�n consolidado 2025'!$A$3:$V$504,N$1,0)</f>
        <v>N/A</v>
      </c>
      <c r="O314" t="str">
        <f>VLOOKUP($A314,'Plan de acci�n consolidado 2025'!$A$3:$V$504,O$1,0)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P314">
        <f>VLOOKUP($A314,'Plan de acci�n consolidado 2025'!$A$3:$V$504,P$1,0)</f>
        <v>0</v>
      </c>
      <c r="Q314">
        <f>VLOOKUP($A314,'Plan de acci�n consolidado 2025'!$A$3:$V$504,Q$1,0)</f>
        <v>1</v>
      </c>
      <c r="R314" t="str">
        <f>VLOOKUP($A314,'Plan de acci�n consolidado 2025'!$A$3:$V$504,R$1,0)</f>
        <v>Númerica</v>
      </c>
      <c r="S314" t="str">
        <f>VLOOKUP($A314,'Plan de acci�n consolidado 2025'!$A$3:$V$504,S$1,0)</f>
        <v># de soportes presentados / 1 soporte a presentar</v>
      </c>
      <c r="T314" s="176" t="str">
        <f>VLOOKUP($A314,'Plan de acci�n consolidado 2025'!$A$3:$V$504,T$1,0)</f>
        <v>2025-02-17</v>
      </c>
      <c r="U314" s="176" t="str">
        <f>VLOOKUP($A314,'Plan de acci�n consolidado 2025'!$A$3:$V$504,U$1,0)</f>
        <v>2025-10-31</v>
      </c>
      <c r="V314" t="str">
        <f>VLOOKUP($A314,'Plan de acci�n consolidado 2025'!$A$3:$V$504,V$1,0)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4"/>
      <c r="X314"/>
    </row>
    <row r="315" spans="1:24" hidden="1" x14ac:dyDescent="0.25">
      <c r="A315" s="30" t="s">
        <v>1216</v>
      </c>
      <c r="B315" t="str">
        <f>VLOOKUP($A315,'Plan de acci�n consolidado 2025'!$A$3:$V$504,B$1,0)</f>
        <v>130-DIRECCIÓN FINANCIERA</v>
      </c>
      <c r="C315">
        <f>VLOOKUP($A315,'Plan de acci�n consolidado 2025'!$A$3:$V$504,C$1,0)</f>
        <v>1</v>
      </c>
      <c r="D315" t="str">
        <f>VLOOKUP($A315,'Plan de acci�n consolidado 2025'!$A$3:$V$504,D$1,0)</f>
        <v>Actividad propia</v>
      </c>
      <c r="E315" t="str">
        <f>VLOOKUP($A315,'Plan de acci�n consolidado 2025'!$A$3:$V$504,E$1,0)</f>
        <v>130.1.4</v>
      </c>
      <c r="F315" t="str">
        <f>VLOOKUP($A315,'Plan de acci�n consolidado 2025'!$A$3:$V$504,F$1,0)</f>
        <v>N/A</v>
      </c>
      <c r="G315" t="str">
        <f>VLOOKUP($A315,'Plan de acci�n consolidado 2025'!$A$3:$V$504,G$1,0)</f>
        <v>N/A</v>
      </c>
      <c r="H315" t="str">
        <f>VLOOKUP($A315,'Plan de acci�n consolidado 2025'!$A$3:$V$504,H$1,0)</f>
        <v>N/A</v>
      </c>
      <c r="I315" t="str">
        <f>VLOOKUP($A315,'Plan de acci�n consolidado 2025'!$A$3:$V$504,I$1,0)</f>
        <v>N/A</v>
      </c>
      <c r="J315" t="str">
        <f>VLOOKUP($A315,'Plan de acci�n consolidado 2025'!$A$3:$V$504,J$1,0)</f>
        <v>N/A</v>
      </c>
      <c r="K315" t="str">
        <f>VLOOKUP($A315,'Plan de acci�n consolidado 2025'!$A$3:$V$504,K$1,0)</f>
        <v>N/A</v>
      </c>
      <c r="L315" t="str">
        <f>VLOOKUP($A315,'Plan de acci�n consolidado 2025'!$A$3:$V$504,L$1,0)</f>
        <v>N/A</v>
      </c>
      <c r="M315" t="str">
        <f>VLOOKUP($A315,'Plan de acci�n consolidado 2025'!$A$3:$V$504,M$1,0)</f>
        <v>N/A</v>
      </c>
      <c r="N315" t="str">
        <f>VLOOKUP($A315,'Plan de acci�n consolidado 2025'!$A$3:$V$504,N$1,0)</f>
        <v>N/A</v>
      </c>
      <c r="O315" t="str">
        <f>VLOOKUP($A315,'Plan de acci�n consolidado 2025'!$A$3:$V$504,O$1,0)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P315">
        <f>VLOOKUP($A315,'Plan de acci�n consolidado 2025'!$A$3:$V$504,P$1,0)</f>
        <v>30</v>
      </c>
      <c r="Q315">
        <f>VLOOKUP($A315,'Plan de acci�n consolidado 2025'!$A$3:$V$504,Q$1,0)</f>
        <v>1</v>
      </c>
      <c r="R315" t="str">
        <f>VLOOKUP($A315,'Plan de acci�n consolidado 2025'!$A$3:$V$504,R$1,0)</f>
        <v>Númerica</v>
      </c>
      <c r="S315" t="str">
        <f>VLOOKUP($A315,'Plan de acci�n consolidado 2025'!$A$3:$V$504,S$1,0)</f>
        <v># de soportes presentados / 1 soporte a presentar</v>
      </c>
      <c r="T315" s="176" t="str">
        <f>VLOOKUP($A315,'Plan de acci�n consolidado 2025'!$A$3:$V$504,T$1,0)</f>
        <v>2025-02-17</v>
      </c>
      <c r="U315" s="176" t="str">
        <f>VLOOKUP($A315,'Plan de acci�n consolidado 2025'!$A$3:$V$504,U$1,0)</f>
        <v>2025-05-30</v>
      </c>
      <c r="V315" t="str">
        <f>VLOOKUP($A315,'Plan de acci�n consolidado 2025'!$A$3:$V$504,V$1,0)</f>
        <v>130-DIRECCIÓN FINANCIERA;
11-GRUPO DE TRABAJO DE COBRO COACTIVO</v>
      </c>
      <c r="W315"/>
      <c r="X315"/>
    </row>
    <row r="316" spans="1:24" hidden="1" x14ac:dyDescent="0.25">
      <c r="A316" s="30" t="s">
        <v>1218</v>
      </c>
      <c r="B316" t="str">
        <f>VLOOKUP($A316,'Plan de acci�n consolidado 2025'!$A$3:$V$504,B$1,0)</f>
        <v>130-DIRECCIÓN FINANCIERA</v>
      </c>
      <c r="C316">
        <f>VLOOKUP($A316,'Plan de acci�n consolidado 2025'!$A$3:$V$504,C$1,0)</f>
        <v>1</v>
      </c>
      <c r="D316" t="str">
        <f>VLOOKUP($A316,'Plan de acci�n consolidado 2025'!$A$3:$V$504,D$1,0)</f>
        <v>Actividad propia</v>
      </c>
      <c r="E316" t="str">
        <f>VLOOKUP($A316,'Plan de acci�n consolidado 2025'!$A$3:$V$504,E$1,0)</f>
        <v>130.1.5</v>
      </c>
      <c r="F316" t="str">
        <f>VLOOKUP($A316,'Plan de acci�n consolidado 2025'!$A$3:$V$504,F$1,0)</f>
        <v>N/A</v>
      </c>
      <c r="G316" t="str">
        <f>VLOOKUP($A316,'Plan de acci�n consolidado 2025'!$A$3:$V$504,G$1,0)</f>
        <v>N/A</v>
      </c>
      <c r="H316" t="str">
        <f>VLOOKUP($A316,'Plan de acci�n consolidado 2025'!$A$3:$V$504,H$1,0)</f>
        <v>N/A</v>
      </c>
      <c r="I316" t="str">
        <f>VLOOKUP($A316,'Plan de acci�n consolidado 2025'!$A$3:$V$504,I$1,0)</f>
        <v>N/A</v>
      </c>
      <c r="J316" t="str">
        <f>VLOOKUP($A316,'Plan de acci�n consolidado 2025'!$A$3:$V$504,J$1,0)</f>
        <v>N/A</v>
      </c>
      <c r="K316" t="str">
        <f>VLOOKUP($A316,'Plan de acci�n consolidado 2025'!$A$3:$V$504,K$1,0)</f>
        <v>N/A</v>
      </c>
      <c r="L316" t="str">
        <f>VLOOKUP($A316,'Plan de acci�n consolidado 2025'!$A$3:$V$504,L$1,0)</f>
        <v>N/A</v>
      </c>
      <c r="M316" t="str">
        <f>VLOOKUP($A316,'Plan de acci�n consolidado 2025'!$A$3:$V$504,M$1,0)</f>
        <v>N/A</v>
      </c>
      <c r="N316" t="str">
        <f>VLOOKUP($A316,'Plan de acci�n consolidado 2025'!$A$3:$V$504,N$1,0)</f>
        <v>N/A</v>
      </c>
      <c r="O316" t="str">
        <f>VLOOKUP($A316,'Plan de acci�n consolidado 2025'!$A$3:$V$504,O$1,0)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P316">
        <f>VLOOKUP($A316,'Plan de acci�n consolidado 2025'!$A$3:$V$504,P$1,0)</f>
        <v>30</v>
      </c>
      <c r="Q316">
        <f>VLOOKUP($A316,'Plan de acci�n consolidado 2025'!$A$3:$V$504,Q$1,0)</f>
        <v>2</v>
      </c>
      <c r="R316" t="str">
        <f>VLOOKUP($A316,'Plan de acci�n consolidado 2025'!$A$3:$V$504,R$1,0)</f>
        <v>Númerica</v>
      </c>
      <c r="S316" t="str">
        <f>VLOOKUP($A316,'Plan de acci�n consolidado 2025'!$A$3:$V$504,S$1,0)</f>
        <v># de lineamiento socializados / 2 lineamiento programado</v>
      </c>
      <c r="T316" s="176" t="str">
        <f>VLOOKUP($A316,'Plan de acci�n consolidado 2025'!$A$3:$V$504,T$1,0)</f>
        <v>2025-06-02</v>
      </c>
      <c r="U316" s="176" t="str">
        <f>VLOOKUP($A316,'Plan de acci�n consolidado 2025'!$A$3:$V$504,U$1,0)</f>
        <v>2025-11-17</v>
      </c>
      <c r="V316" t="str">
        <f>VLOOKUP($A316,'Plan de acci�n consolidado 2025'!$A$3:$V$504,V$1,0)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W316"/>
      <c r="X316"/>
    </row>
    <row r="317" spans="1:24" hidden="1" x14ac:dyDescent="0.25">
      <c r="A317" s="30" t="s">
        <v>1374</v>
      </c>
      <c r="B317" t="str">
        <f>VLOOKUP($A317,'Plan de acci�n consolidado 2025'!$A$3:$V$504,B$1,0)</f>
        <v>100-SECRETARIA GENERAL</v>
      </c>
      <c r="C317">
        <f>VLOOKUP($A317,'Plan de acci�n consolidado 2025'!$A$3:$V$504,C$1,0)</f>
        <v>2</v>
      </c>
      <c r="D317" t="str">
        <f>VLOOKUP($A317,'Plan de acci�n consolidado 2025'!$A$3:$V$504,D$1,0)</f>
        <v>Producto</v>
      </c>
      <c r="E317" t="str">
        <f>VLOOKUP($A317,'Plan de acci�n consolidado 2025'!$A$3:$V$504,E$1,0)</f>
        <v>100.1</v>
      </c>
      <c r="F317" t="str">
        <f>VLOOKUP($A317,'Plan de acci�n consolidado 2025'!$A$3:$V$504,F$1,0)</f>
        <v>Innovador</v>
      </c>
      <c r="G317" t="str">
        <f>VLOOKUP($A317,'Plan de acci�n consolidado 2025'!$A$3:$V$504,G$1,0)</f>
        <v xml:space="preserve">Fortalecer la infraestructura, uso y aprovechamiento de las tecnologías de la información, para optimizar la capacidad institucional
</v>
      </c>
      <c r="H317" t="str">
        <f>VLOOKUP($A317,'Plan de acci�n consolidado 2025'!$A$3:$V$504,H$1,0)</f>
        <v xml:space="preserve">Cumplimiento de productos del PAI asociados a Fortalecer la infraestructura, uso y aprovechamiento de las tecnologías de la información, para optimizar la capacidad institucional
</v>
      </c>
      <c r="I317" t="str">
        <f>VLOOKUP($A317,'Plan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17" t="str">
        <f>VLOOKUP($A317,'Plan de acci�n consolidado 2025'!$A$3:$V$504,J$1,0)</f>
        <v>N/A</v>
      </c>
      <c r="K317" t="str">
        <f>VLOOKUP($A317,'Plan de acci�n consolidado 2025'!$A$3:$V$504,K$1,0)</f>
        <v>Si</v>
      </c>
      <c r="L317" t="str">
        <f>VLOOKUP($A317,'Plan de acci�n consolidado 2025'!$A$3:$V$504,L$1,0)</f>
        <v>FUNCIONAMIENTO</v>
      </c>
      <c r="M317" t="str">
        <f>VLOOKUP($A317,'Plan de acci�n consolidado 2025'!$A$3:$V$504,M$1,0)</f>
        <v>Política Gobierno Digital _DIMENSIÓN Gestión con Valores para Resultados</v>
      </c>
      <c r="N317" t="str">
        <f>VLOOKUP($A317,'Plan de acci�n consolidado 2025'!$A$3:$V$504,N$1,0)</f>
        <v>N/A</v>
      </c>
      <c r="O317" t="str">
        <f>VLOOKUP($A317,'Plan de acci�n consolidado 2025'!$A$3:$V$504,O$1,0)</f>
        <v>Unificación y optimización de radicación en la Sede Electrónica de la SIC, implementada (Informe  que de cuenta de le unificación y optimización de radicación en la Sede Electrónica de la SIC)</v>
      </c>
      <c r="P317">
        <f>VLOOKUP($A317,'Plan de acci�n consolidado 2025'!$A$3:$V$504,P$1,0)</f>
        <v>25</v>
      </c>
      <c r="Q317">
        <f>VLOOKUP($A317,'Plan de acci�n consolidado 2025'!$A$3:$V$504,Q$1,0)</f>
        <v>100</v>
      </c>
      <c r="R317" t="str">
        <f>VLOOKUP($A317,'Plan de acci�n consolidado 2025'!$A$3:$V$504,R$1,0)</f>
        <v>Porcentual</v>
      </c>
      <c r="S317" t="str">
        <f>VLOOKUP($A317,'Plan de acci�n consolidado 2025'!$A$3:$V$504,S$1,0)</f>
        <v>% de Plan Ejecutado / 100% de Plan a ejecutar</v>
      </c>
      <c r="T317" s="176" t="str">
        <f>VLOOKUP($A317,'Plan de acci�n consolidado 2025'!$A$3:$V$504,T$1,0)</f>
        <v>2025-03-03</v>
      </c>
      <c r="U317" s="176" t="str">
        <f>VLOOKUP($A317,'Plan de acci�n consolidado 2025'!$A$3:$V$504,U$1,0)</f>
        <v>2025-12-16</v>
      </c>
      <c r="V317" t="str">
        <f>VLOOKUP($A317,'Plan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7"/>
      <c r="X317"/>
    </row>
    <row r="318" spans="1:24" hidden="1" x14ac:dyDescent="0.25">
      <c r="A318" s="30" t="s">
        <v>1377</v>
      </c>
      <c r="B318" t="str">
        <f>VLOOKUP($A318,'Plan de acci�n consolidado 2025'!$A$3:$V$504,B$1,0)</f>
        <v>100-SECRETARIA GENERAL</v>
      </c>
      <c r="C318">
        <f>VLOOKUP($A318,'Plan de acci�n consolidado 2025'!$A$3:$V$504,C$1,0)</f>
        <v>2</v>
      </c>
      <c r="D318" t="str">
        <f>VLOOKUP($A318,'Plan de acci�n consolidado 2025'!$A$3:$V$504,D$1,0)</f>
        <v>Actividad propia</v>
      </c>
      <c r="E318" t="str">
        <f>VLOOKUP($A318,'Plan de acci�n consolidado 2025'!$A$3:$V$504,E$1,0)</f>
        <v>100.1.1</v>
      </c>
      <c r="F318" t="str">
        <f>VLOOKUP($A318,'Plan de acci�n consolidado 2025'!$A$3:$V$504,F$1,0)</f>
        <v>N/A</v>
      </c>
      <c r="G318" t="str">
        <f>VLOOKUP($A318,'Plan de acci�n consolidado 2025'!$A$3:$V$504,G$1,0)</f>
        <v>N/A</v>
      </c>
      <c r="H318" t="str">
        <f>VLOOKUP($A318,'Plan de acci�n consolidado 2025'!$A$3:$V$504,H$1,0)</f>
        <v>N/A</v>
      </c>
      <c r="I318" t="str">
        <f>VLOOKUP($A318,'Plan de acci�n consolidado 2025'!$A$3:$V$504,I$1,0)</f>
        <v>N/A</v>
      </c>
      <c r="J318" t="str">
        <f>VLOOKUP($A318,'Plan de acci�n consolidado 2025'!$A$3:$V$504,J$1,0)</f>
        <v>N/A</v>
      </c>
      <c r="K318" t="str">
        <f>VLOOKUP($A318,'Plan de acci�n consolidado 2025'!$A$3:$V$504,K$1,0)</f>
        <v>N/A</v>
      </c>
      <c r="L318" t="str">
        <f>VLOOKUP($A318,'Plan de acci�n consolidado 2025'!$A$3:$V$504,L$1,0)</f>
        <v>N/A</v>
      </c>
      <c r="M318" t="str">
        <f>VLOOKUP($A318,'Plan de acci�n consolidado 2025'!$A$3:$V$504,M$1,0)</f>
        <v>N/A</v>
      </c>
      <c r="N318" t="str">
        <f>VLOOKUP($A318,'Plan de acci�n consolidado 2025'!$A$3:$V$504,N$1,0)</f>
        <v>N/A</v>
      </c>
      <c r="O318" t="str">
        <f>VLOOKUP($A318,'Plan de acci�n consolidado 2025'!$A$3:$V$504,O$1,0)</f>
        <v>Elaborar un diagnóstico para identificar los canales de radicación, el volumen de entradas y el grado de congestión de los mismos (Diagnóstico del estado de los canales de radicación y grado de congestión)</v>
      </c>
      <c r="P318">
        <f>VLOOKUP($A318,'Plan de acci�n consolidado 2025'!$A$3:$V$504,P$1,0)</f>
        <v>25</v>
      </c>
      <c r="Q318">
        <f>VLOOKUP($A318,'Plan de acci�n consolidado 2025'!$A$3:$V$504,Q$1,0)</f>
        <v>1</v>
      </c>
      <c r="R318" t="str">
        <f>VLOOKUP($A318,'Plan de acci�n consolidado 2025'!$A$3:$V$504,R$1,0)</f>
        <v>Númerica</v>
      </c>
      <c r="S318" t="str">
        <f>VLOOKUP($A318,'Plan de acci�n consolidado 2025'!$A$3:$V$504,S$1,0)</f>
        <v># de diagnóstico realizado / 1 Diagnostico a realizar</v>
      </c>
      <c r="T318" s="176" t="str">
        <f>VLOOKUP($A318,'Plan de acci�n consolidado 2025'!$A$3:$V$504,T$1,0)</f>
        <v>2025-03-03</v>
      </c>
      <c r="U318" s="176" t="str">
        <f>VLOOKUP($A318,'Plan de acci�n consolidado 2025'!$A$3:$V$504,U$1,0)</f>
        <v>2025-03-31</v>
      </c>
      <c r="V318" t="str">
        <f>VLOOKUP($A318,'Plan de acci�n consolidado 2025'!$A$3:$V$504,V$1,0)</f>
        <v>100-SECRETARIA GENERAL;
141-GRUPO DE TRABAJO DE GESTIÓN DOCUMENTAL Y ARCHIVO;
20-OFICINA DE TECNOLOGÍA E INFORMÁTICA;
72-GRUPO DE TRABAJO DE ATENCION AL CIUDADANO</v>
      </c>
      <c r="W318"/>
      <c r="X318"/>
    </row>
    <row r="319" spans="1:24" hidden="1" x14ac:dyDescent="0.25">
      <c r="A319" s="30" t="s">
        <v>1380</v>
      </c>
      <c r="B319" t="str">
        <f>VLOOKUP($A319,'Plan de acci�n consolidado 2025'!$A$3:$V$504,B$1,0)</f>
        <v>100-SECRETARIA GENERAL</v>
      </c>
      <c r="C319">
        <f>VLOOKUP($A319,'Plan de acci�n consolidado 2025'!$A$3:$V$504,C$1,0)</f>
        <v>2</v>
      </c>
      <c r="D319" t="str">
        <f>VLOOKUP($A319,'Plan de acci�n consolidado 2025'!$A$3:$V$504,D$1,0)</f>
        <v>Actividad propia</v>
      </c>
      <c r="E319" t="str">
        <f>VLOOKUP($A319,'Plan de acci�n consolidado 2025'!$A$3:$V$504,E$1,0)</f>
        <v>100.1.2</v>
      </c>
      <c r="F319" t="str">
        <f>VLOOKUP($A319,'Plan de acci�n consolidado 2025'!$A$3:$V$504,F$1,0)</f>
        <v>N/A</v>
      </c>
      <c r="G319" t="str">
        <f>VLOOKUP($A319,'Plan de acci�n consolidado 2025'!$A$3:$V$504,G$1,0)</f>
        <v>N/A</v>
      </c>
      <c r="H319" t="str">
        <f>VLOOKUP($A319,'Plan de acci�n consolidado 2025'!$A$3:$V$504,H$1,0)</f>
        <v>N/A</v>
      </c>
      <c r="I319" t="str">
        <f>VLOOKUP($A319,'Plan de acci�n consolidado 2025'!$A$3:$V$504,I$1,0)</f>
        <v>N/A</v>
      </c>
      <c r="J319" t="str">
        <f>VLOOKUP($A319,'Plan de acci�n consolidado 2025'!$A$3:$V$504,J$1,0)</f>
        <v>N/A</v>
      </c>
      <c r="K319" t="str">
        <f>VLOOKUP($A319,'Plan de acci�n consolidado 2025'!$A$3:$V$504,K$1,0)</f>
        <v>N/A</v>
      </c>
      <c r="L319" t="str">
        <f>VLOOKUP($A319,'Plan de acci�n consolidado 2025'!$A$3:$V$504,L$1,0)</f>
        <v>N/A</v>
      </c>
      <c r="M319" t="str">
        <f>VLOOKUP($A319,'Plan de acci�n consolidado 2025'!$A$3:$V$504,M$1,0)</f>
        <v>N/A</v>
      </c>
      <c r="N319" t="str">
        <f>VLOOKUP($A319,'Plan de acci�n consolidado 2025'!$A$3:$V$504,N$1,0)</f>
        <v>N/A</v>
      </c>
      <c r="O319" t="str">
        <f>VLOOKUP($A319,'Plan de acci�n consolidado 2025'!$A$3:$V$504,O$1,0)</f>
        <v>Realizar un plan de trabajo para la unificación y optimización de radicación en la Sede Electrónica de la SIC (Plan de trabajo para la implementación de la estrategia de unificación y optimización de radicación en la Sede Electrónica de la SIC)</v>
      </c>
      <c r="P319">
        <f>VLOOKUP($A319,'Plan de acci�n consolidado 2025'!$A$3:$V$504,P$1,0)</f>
        <v>15</v>
      </c>
      <c r="Q319">
        <f>VLOOKUP($A319,'Plan de acci�n consolidado 2025'!$A$3:$V$504,Q$1,0)</f>
        <v>1</v>
      </c>
      <c r="R319" t="str">
        <f>VLOOKUP($A319,'Plan de acci�n consolidado 2025'!$A$3:$V$504,R$1,0)</f>
        <v>Númerica</v>
      </c>
      <c r="S319" t="str">
        <f>VLOOKUP($A319,'Plan de acci�n consolidado 2025'!$A$3:$V$504,S$1,0)</f>
        <v># de planes de trabajo elaborados / 1 planes de trabajo programados</v>
      </c>
      <c r="T319" s="176" t="str">
        <f>VLOOKUP($A319,'Plan de acci�n consolidado 2025'!$A$3:$V$504,T$1,0)</f>
        <v>2025-04-01</v>
      </c>
      <c r="U319" s="176" t="str">
        <f>VLOOKUP($A319,'Plan de acci�n consolidado 2025'!$A$3:$V$504,U$1,0)</f>
        <v>2025-04-30</v>
      </c>
      <c r="V319" t="str">
        <f>VLOOKUP($A319,'Plan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19"/>
      <c r="X319"/>
    </row>
    <row r="320" spans="1:24" hidden="1" x14ac:dyDescent="0.25">
      <c r="A320" s="30" t="s">
        <v>1382</v>
      </c>
      <c r="B320" t="str">
        <f>VLOOKUP($A320,'Plan de acci�n consolidado 2025'!$A$3:$V$504,B$1,0)</f>
        <v>100-SECRETARIA GENERAL</v>
      </c>
      <c r="C320">
        <f>VLOOKUP($A320,'Plan de acci�n consolidado 2025'!$A$3:$V$504,C$1,0)</f>
        <v>2</v>
      </c>
      <c r="D320" t="str">
        <f>VLOOKUP($A320,'Plan de acci�n consolidado 2025'!$A$3:$V$504,D$1,0)</f>
        <v>Actividad propia</v>
      </c>
      <c r="E320" t="str">
        <f>VLOOKUP($A320,'Plan de acci�n consolidado 2025'!$A$3:$V$504,E$1,0)</f>
        <v>100.1.3</v>
      </c>
      <c r="F320" t="str">
        <f>VLOOKUP($A320,'Plan de acci�n consolidado 2025'!$A$3:$V$504,F$1,0)</f>
        <v>N/A</v>
      </c>
      <c r="G320" t="str">
        <f>VLOOKUP($A320,'Plan de acci�n consolidado 2025'!$A$3:$V$504,G$1,0)</f>
        <v>N/A</v>
      </c>
      <c r="H320" t="str">
        <f>VLOOKUP($A320,'Plan de acci�n consolidado 2025'!$A$3:$V$504,H$1,0)</f>
        <v>N/A</v>
      </c>
      <c r="I320" t="str">
        <f>VLOOKUP($A320,'Plan de acci�n consolidado 2025'!$A$3:$V$504,I$1,0)</f>
        <v>N/A</v>
      </c>
      <c r="J320" t="str">
        <f>VLOOKUP($A320,'Plan de acci�n consolidado 2025'!$A$3:$V$504,J$1,0)</f>
        <v>N/A</v>
      </c>
      <c r="K320" t="str">
        <f>VLOOKUP($A320,'Plan de acci�n consolidado 2025'!$A$3:$V$504,K$1,0)</f>
        <v>N/A</v>
      </c>
      <c r="L320" t="str">
        <f>VLOOKUP($A320,'Plan de acci�n consolidado 2025'!$A$3:$V$504,L$1,0)</f>
        <v>N/A</v>
      </c>
      <c r="M320" t="str">
        <f>VLOOKUP($A320,'Plan de acci�n consolidado 2025'!$A$3:$V$504,M$1,0)</f>
        <v>N/A</v>
      </c>
      <c r="N320" t="str">
        <f>VLOOKUP($A320,'Plan de acci�n consolidado 2025'!$A$3:$V$504,N$1,0)</f>
        <v>N/A</v>
      </c>
      <c r="O320" t="str">
        <f>VLOOKUP($A320,'Plan de acci�n consolidado 2025'!$A$3:$V$504,O$1,0)</f>
        <v>Ejecutar el plan de trabajo para la unificación y optimización de radicación en la Sede Electrónica de la SIC (Plan de trabajo con seguimiento y sus respectivas evidencias)</v>
      </c>
      <c r="P320">
        <f>VLOOKUP($A320,'Plan de acci�n consolidado 2025'!$A$3:$V$504,P$1,0)</f>
        <v>60</v>
      </c>
      <c r="Q320">
        <f>VLOOKUP($A320,'Plan de acci�n consolidado 2025'!$A$3:$V$504,Q$1,0)</f>
        <v>100</v>
      </c>
      <c r="R320" t="str">
        <f>VLOOKUP($A320,'Plan de acci�n consolidado 2025'!$A$3:$V$504,R$1,0)</f>
        <v>Porcentual</v>
      </c>
      <c r="S320" t="str">
        <f>VLOOKUP($A320,'Plan de acci�n consolidado 2025'!$A$3:$V$504,S$1,0)</f>
        <v>% de Plan Ejecutado / 100% de Plan a ejecutar</v>
      </c>
      <c r="T320" s="176" t="str">
        <f>VLOOKUP($A320,'Plan de acci�n consolidado 2025'!$A$3:$V$504,T$1,0)</f>
        <v>2025-05-02</v>
      </c>
      <c r="U320" s="176" t="str">
        <f>VLOOKUP($A320,'Plan de acci�n consolidado 2025'!$A$3:$V$504,U$1,0)</f>
        <v>2025-12-16</v>
      </c>
      <c r="V320" t="str">
        <f>VLOOKUP($A320,'Plan de acci�n consolidado 2025'!$A$3:$V$504,V$1,0)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W320"/>
      <c r="X320"/>
    </row>
    <row r="321" spans="1:24" hidden="1" x14ac:dyDescent="0.25">
      <c r="A321" s="30" t="s">
        <v>1383</v>
      </c>
      <c r="B321" t="str">
        <f>VLOOKUP($A321,'Plan de acci�n consolidado 2025'!$A$3:$V$504,B$1,0)</f>
        <v>100-SECRETARIA GENERAL</v>
      </c>
      <c r="C321">
        <f>VLOOKUP($A321,'Plan de acci�n consolidado 2025'!$A$3:$V$504,C$1,0)</f>
        <v>2</v>
      </c>
      <c r="D321" t="str">
        <f>VLOOKUP($A321,'Plan de acci�n consolidado 2025'!$A$3:$V$504,D$1,0)</f>
        <v>Producto</v>
      </c>
      <c r="E321" t="str">
        <f>VLOOKUP($A321,'Plan de acci�n consolidado 2025'!$A$3:$V$504,E$1,0)</f>
        <v>100.2</v>
      </c>
      <c r="F321" t="str">
        <f>VLOOKUP($A321,'Plan de acci�n consolidado 2025'!$A$3:$V$504,F$1,0)</f>
        <v>Innovador</v>
      </c>
      <c r="G321" t="str">
        <f>VLOOKUP($A321,'Plan de acci�n consolidado 2025'!$A$3:$V$504,G$1,0)</f>
        <v xml:space="preserve">Fortalecer la infraestructura, uso y aprovechamiento de las tecnologías de la información, para optimizar la capacidad institucional
</v>
      </c>
      <c r="H321" t="str">
        <f>VLOOKUP($A321,'Plan de acci�n consolidado 2025'!$A$3:$V$504,H$1,0)</f>
        <v xml:space="preserve">Cumplimiento de productos del PAI asociados a Fortalecer la infraestructura, uso y aprovechamiento de las tecnologías de la información, para optimizar la capacidad institucional
</v>
      </c>
      <c r="I321" t="str">
        <f>VLOOKUP($A321,'Plan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21" t="str">
        <f>VLOOKUP($A321,'Plan de acci�n consolidado 2025'!$A$3:$V$504,J$1,0)</f>
        <v xml:space="preserve">PND - 5-31-5-d- Convergencia regional - Gobierno digital para la gente </v>
      </c>
      <c r="K321" t="str">
        <f>VLOOKUP($A321,'Plan de acci�n consolidado 2025'!$A$3:$V$504,K$1,0)</f>
        <v>Si</v>
      </c>
      <c r="L321" t="str">
        <f>VLOOKUP($A321,'Plan de acci�n consolidado 2025'!$A$3:$V$504,L$1,0)</f>
        <v>C-3599-0200-0005-53105b</v>
      </c>
      <c r="M321" t="str">
        <f>VLOOKUP($A321,'Plan de acci�n consolidado 2025'!$A$3:$V$504,M$1,0)</f>
        <v>Política Transparencia, acceso a la información pública y lucha contra la corrupción _DIMENSIÓN Gestión con Valores para Resultados</v>
      </c>
      <c r="N321" t="str">
        <f>VLOOKUP($A321,'Plan de acci�n consolidado 2025'!$A$3:$V$504,N$1,0)</f>
        <v>N/A</v>
      </c>
      <c r="O321" t="str">
        <f>VLOOKUP($A321,'Plan de acci�n consolidado 2025'!$A$3:$V$504,O$1,0)</f>
        <v>Sede electrónica de la SIC accesible, intuitiva y comprensible que acerque la oferta institucional a la ciudadanía, operando (Informe final de implementación de la Sede Electrónica accesible, intuitiva y comprensible para la ciudadanía)</v>
      </c>
      <c r="P321">
        <f>VLOOKUP($A321,'Plan de acci�n consolidado 2025'!$A$3:$V$504,P$1,0)</f>
        <v>25</v>
      </c>
      <c r="Q321">
        <f>VLOOKUP($A321,'Plan de acci�n consolidado 2025'!$A$3:$V$504,Q$1,0)</f>
        <v>1</v>
      </c>
      <c r="R321" t="str">
        <f>VLOOKUP($A321,'Plan de acci�n consolidado 2025'!$A$3:$V$504,R$1,0)</f>
        <v>Númerica</v>
      </c>
      <c r="S321" t="str">
        <f>VLOOKUP($A321,'Plan de acci�n consolidado 2025'!$A$3:$V$504,S$1,0)</f>
        <v># de informes elaborados / 1 Informes por elaborar</v>
      </c>
      <c r="T321" s="176" t="str">
        <f>VLOOKUP($A321,'Plan de acci�n consolidado 2025'!$A$3:$V$504,T$1,0)</f>
        <v>2025-02-03</v>
      </c>
      <c r="U321" s="176" t="str">
        <f>VLOOKUP($A321,'Plan de acci�n consolidado 2025'!$A$3:$V$504,U$1,0)</f>
        <v>2025-12-16</v>
      </c>
      <c r="V321" t="str">
        <f>VLOOKUP($A321,'Plan de acci�n consolidado 2025'!$A$3:$V$504,V$1,0)</f>
        <v>100-SECRETARIA GENERAL;
20-OFICINA DE TECNOLOGÍA E INFORMÁTICA;
73-GRUPO DE TRABAJO DE COMUNICACION</v>
      </c>
      <c r="W321"/>
      <c r="X321"/>
    </row>
    <row r="322" spans="1:24" hidden="1" x14ac:dyDescent="0.25">
      <c r="A322" s="30" t="s">
        <v>1386</v>
      </c>
      <c r="B322" t="str">
        <f>VLOOKUP($A322,'Plan de acci�n consolidado 2025'!$A$3:$V$504,B$1,0)</f>
        <v>100-SECRETARIA GENERAL</v>
      </c>
      <c r="C322">
        <f>VLOOKUP($A322,'Plan de acci�n consolidado 2025'!$A$3:$V$504,C$1,0)</f>
        <v>2</v>
      </c>
      <c r="D322" t="str">
        <f>VLOOKUP($A322,'Plan de acci�n consolidado 2025'!$A$3:$V$504,D$1,0)</f>
        <v>Actividad propia</v>
      </c>
      <c r="E322" t="str">
        <f>VLOOKUP($A322,'Plan de acci�n consolidado 2025'!$A$3:$V$504,E$1,0)</f>
        <v>100.2.1</v>
      </c>
      <c r="F322" t="str">
        <f>VLOOKUP($A322,'Plan de acci�n consolidado 2025'!$A$3:$V$504,F$1,0)</f>
        <v>N/A</v>
      </c>
      <c r="G322" t="str">
        <f>VLOOKUP($A322,'Plan de acci�n consolidado 2025'!$A$3:$V$504,G$1,0)</f>
        <v>N/A</v>
      </c>
      <c r="H322" t="str">
        <f>VLOOKUP($A322,'Plan de acci�n consolidado 2025'!$A$3:$V$504,H$1,0)</f>
        <v>N/A</v>
      </c>
      <c r="I322" t="str">
        <f>VLOOKUP($A322,'Plan de acci�n consolidado 2025'!$A$3:$V$504,I$1,0)</f>
        <v>N/A</v>
      </c>
      <c r="J322" t="str">
        <f>VLOOKUP($A322,'Plan de acci�n consolidado 2025'!$A$3:$V$504,J$1,0)</f>
        <v>N/A</v>
      </c>
      <c r="K322" t="str">
        <f>VLOOKUP($A322,'Plan de acci�n consolidado 2025'!$A$3:$V$504,K$1,0)</f>
        <v>N/A</v>
      </c>
      <c r="L322" t="str">
        <f>VLOOKUP($A322,'Plan de acci�n consolidado 2025'!$A$3:$V$504,L$1,0)</f>
        <v>N/A</v>
      </c>
      <c r="M322" t="str">
        <f>VLOOKUP($A322,'Plan de acci�n consolidado 2025'!$A$3:$V$504,M$1,0)</f>
        <v>N/A</v>
      </c>
      <c r="N322" t="str">
        <f>VLOOKUP($A322,'Plan de acci�n consolidado 2025'!$A$3:$V$504,N$1,0)</f>
        <v>N/A</v>
      </c>
      <c r="O322" t="str">
        <f>VLOOKUP($A322,'Plan de acci�n consolidado 2025'!$A$3:$V$504,O$1,0)</f>
        <v>Realizar un diagnóstico por un equipo especializado para determinar el grado de accesibilidad de la Sede Electrónica de la Entidad (Diagnóstico del estado de accesibilidad de la Sede Electrónica)</v>
      </c>
      <c r="P322">
        <f>VLOOKUP($A322,'Plan de acci�n consolidado 2025'!$A$3:$V$504,P$1,0)</f>
        <v>30</v>
      </c>
      <c r="Q322">
        <f>VLOOKUP($A322,'Plan de acci�n consolidado 2025'!$A$3:$V$504,Q$1,0)</f>
        <v>1</v>
      </c>
      <c r="R322" t="str">
        <f>VLOOKUP($A322,'Plan de acci�n consolidado 2025'!$A$3:$V$504,R$1,0)</f>
        <v>Númerica</v>
      </c>
      <c r="S322" t="str">
        <f>VLOOKUP($A322,'Plan de acci�n consolidado 2025'!$A$3:$V$504,S$1,0)</f>
        <v># de diagnósticos realizados / 1 Diagnostico a realizar</v>
      </c>
      <c r="T322" s="176" t="str">
        <f>VLOOKUP($A322,'Plan de acci�n consolidado 2025'!$A$3:$V$504,T$1,0)</f>
        <v>2025-02-03</v>
      </c>
      <c r="U322" s="176" t="str">
        <f>VLOOKUP($A322,'Plan de acci�n consolidado 2025'!$A$3:$V$504,U$1,0)</f>
        <v>2025-02-21</v>
      </c>
      <c r="V322" t="str">
        <f>VLOOKUP($A322,'Plan de acci�n consolidado 2025'!$A$3:$V$504,V$1,0)</f>
        <v>100-SECRETARIA GENERAL;
20-OFICINA DE TECNOLOGÍA E INFORMÁTICA</v>
      </c>
      <c r="W322"/>
      <c r="X322"/>
    </row>
    <row r="323" spans="1:24" hidden="1" x14ac:dyDescent="0.25">
      <c r="A323" s="30" t="s">
        <v>1389</v>
      </c>
      <c r="B323" t="str">
        <f>VLOOKUP($A323,'Plan de acci�n consolidado 2025'!$A$3:$V$504,B$1,0)</f>
        <v>100-SECRETARIA GENERAL</v>
      </c>
      <c r="C323">
        <f>VLOOKUP($A323,'Plan de acci�n consolidado 2025'!$A$3:$V$504,C$1,0)</f>
        <v>2</v>
      </c>
      <c r="D323" t="str">
        <f>VLOOKUP($A323,'Plan de acci�n consolidado 2025'!$A$3:$V$504,D$1,0)</f>
        <v>Actividad propia</v>
      </c>
      <c r="E323" t="str">
        <f>VLOOKUP($A323,'Plan de acci�n consolidado 2025'!$A$3:$V$504,E$1,0)</f>
        <v>100.2.2</v>
      </c>
      <c r="F323" t="str">
        <f>VLOOKUP($A323,'Plan de acci�n consolidado 2025'!$A$3:$V$504,F$1,0)</f>
        <v>N/A</v>
      </c>
      <c r="G323" t="str">
        <f>VLOOKUP($A323,'Plan de acci�n consolidado 2025'!$A$3:$V$504,G$1,0)</f>
        <v>N/A</v>
      </c>
      <c r="H323" t="str">
        <f>VLOOKUP($A323,'Plan de acci�n consolidado 2025'!$A$3:$V$504,H$1,0)</f>
        <v>N/A</v>
      </c>
      <c r="I323" t="str">
        <f>VLOOKUP($A323,'Plan de acci�n consolidado 2025'!$A$3:$V$504,I$1,0)</f>
        <v>N/A</v>
      </c>
      <c r="J323" t="str">
        <f>VLOOKUP($A323,'Plan de acci�n consolidado 2025'!$A$3:$V$504,J$1,0)</f>
        <v>N/A</v>
      </c>
      <c r="K323" t="str">
        <f>VLOOKUP($A323,'Plan de acci�n consolidado 2025'!$A$3:$V$504,K$1,0)</f>
        <v>N/A</v>
      </c>
      <c r="L323" t="str">
        <f>VLOOKUP($A323,'Plan de acci�n consolidado 2025'!$A$3:$V$504,L$1,0)</f>
        <v>N/A</v>
      </c>
      <c r="M323" t="str">
        <f>VLOOKUP($A323,'Plan de acci�n consolidado 2025'!$A$3:$V$504,M$1,0)</f>
        <v>N/A</v>
      </c>
      <c r="N323" t="str">
        <f>VLOOKUP($A323,'Plan de acci�n consolidado 2025'!$A$3:$V$504,N$1,0)</f>
        <v>N/A</v>
      </c>
      <c r="O323" t="str">
        <f>VLOOKUP($A323,'Plan de acci�n consolidado 2025'!$A$3:$V$504,O$1,0)</f>
        <v>Elaborar un plan de trabajo con las áreas participantes del producto, con el propósito de lograr una sede electrónica accesible, intuitiva y comprensible (Plan de Trabajo para una sede electrónica accesible)</v>
      </c>
      <c r="P323">
        <f>VLOOKUP($A323,'Plan de acci�n consolidado 2025'!$A$3:$V$504,P$1,0)</f>
        <v>10</v>
      </c>
      <c r="Q323">
        <f>VLOOKUP($A323,'Plan de acci�n consolidado 2025'!$A$3:$V$504,Q$1,0)</f>
        <v>1</v>
      </c>
      <c r="R323" t="str">
        <f>VLOOKUP($A323,'Plan de acci�n consolidado 2025'!$A$3:$V$504,R$1,0)</f>
        <v>Númerica</v>
      </c>
      <c r="S323" t="str">
        <f>VLOOKUP($A323,'Plan de acci�n consolidado 2025'!$A$3:$V$504,S$1,0)</f>
        <v># de planes de trabajo elaborados / 1 planes de trabajo programado</v>
      </c>
      <c r="T323" s="176" t="str">
        <f>VLOOKUP($A323,'Plan de acci�n consolidado 2025'!$A$3:$V$504,T$1,0)</f>
        <v>2025-02-17</v>
      </c>
      <c r="U323" s="176" t="str">
        <f>VLOOKUP($A323,'Plan de acci�n consolidado 2025'!$A$3:$V$504,U$1,0)</f>
        <v>2025-03-14</v>
      </c>
      <c r="V323" t="str">
        <f>VLOOKUP($A323,'Plan de acci�n consolidado 2025'!$A$3:$V$504,V$1,0)</f>
        <v>100-SECRETARIA GENERAL;
20-OFICINA DE TECNOLOGÍA E INFORMÁTICA;
73-GRUPO DE TRABAJO DE COMUNICACION</v>
      </c>
      <c r="W323"/>
      <c r="X323"/>
    </row>
    <row r="324" spans="1:24" hidden="1" x14ac:dyDescent="0.25">
      <c r="A324" s="30" t="s">
        <v>1391</v>
      </c>
      <c r="B324" t="str">
        <f>VLOOKUP($A324,'Plan de acci�n consolidado 2025'!$A$3:$V$504,B$1,0)</f>
        <v>100-SECRETARIA GENERAL</v>
      </c>
      <c r="C324">
        <f>VLOOKUP($A324,'Plan de acci�n consolidado 2025'!$A$3:$V$504,C$1,0)</f>
        <v>2</v>
      </c>
      <c r="D324" t="str">
        <f>VLOOKUP($A324,'Plan de acci�n consolidado 2025'!$A$3:$V$504,D$1,0)</f>
        <v>Actividad propia</v>
      </c>
      <c r="E324" t="str">
        <f>VLOOKUP($A324,'Plan de acci�n consolidado 2025'!$A$3:$V$504,E$1,0)</f>
        <v>100.2.3</v>
      </c>
      <c r="F324" t="str">
        <f>VLOOKUP($A324,'Plan de acci�n consolidado 2025'!$A$3:$V$504,F$1,0)</f>
        <v>N/A</v>
      </c>
      <c r="G324" t="str">
        <f>VLOOKUP($A324,'Plan de acci�n consolidado 2025'!$A$3:$V$504,G$1,0)</f>
        <v>N/A</v>
      </c>
      <c r="H324" t="str">
        <f>VLOOKUP($A324,'Plan de acci�n consolidado 2025'!$A$3:$V$504,H$1,0)</f>
        <v>N/A</v>
      </c>
      <c r="I324" t="str">
        <f>VLOOKUP($A324,'Plan de acci�n consolidado 2025'!$A$3:$V$504,I$1,0)</f>
        <v>N/A</v>
      </c>
      <c r="J324" t="str">
        <f>VLOOKUP($A324,'Plan de acci�n consolidado 2025'!$A$3:$V$504,J$1,0)</f>
        <v>N/A</v>
      </c>
      <c r="K324" t="str">
        <f>VLOOKUP($A324,'Plan de acci�n consolidado 2025'!$A$3:$V$504,K$1,0)</f>
        <v>N/A</v>
      </c>
      <c r="L324" t="str">
        <f>VLOOKUP($A324,'Plan de acci�n consolidado 2025'!$A$3:$V$504,L$1,0)</f>
        <v>N/A</v>
      </c>
      <c r="M324" t="str">
        <f>VLOOKUP($A324,'Plan de acci�n consolidado 2025'!$A$3:$V$504,M$1,0)</f>
        <v>N/A</v>
      </c>
      <c r="N324" t="str">
        <f>VLOOKUP($A324,'Plan de acci�n consolidado 2025'!$A$3:$V$504,N$1,0)</f>
        <v>N/A</v>
      </c>
      <c r="O324" t="str">
        <f>VLOOKUP($A324,'Plan de acci�n consolidado 2025'!$A$3:$V$504,O$1,0)</f>
        <v>Ejecutar el plan de trabajo para una sede electrónica accesible, intuitiva y comprensible (Plan de trabajo con seguimiento y sus respectivas evidencias)</v>
      </c>
      <c r="P324">
        <f>VLOOKUP($A324,'Plan de acci�n consolidado 2025'!$A$3:$V$504,P$1,0)</f>
        <v>60</v>
      </c>
      <c r="Q324">
        <f>VLOOKUP($A324,'Plan de acci�n consolidado 2025'!$A$3:$V$504,Q$1,0)</f>
        <v>100</v>
      </c>
      <c r="R324" t="str">
        <f>VLOOKUP($A324,'Plan de acci�n consolidado 2025'!$A$3:$V$504,R$1,0)</f>
        <v>Porcentual</v>
      </c>
      <c r="S324" t="str">
        <f>VLOOKUP($A324,'Plan de acci�n consolidado 2025'!$A$3:$V$504,S$1,0)</f>
        <v>% de Plan Ejecutado / 100% de Plan a ejecutar</v>
      </c>
      <c r="T324" s="176" t="str">
        <f>VLOOKUP($A324,'Plan de acci�n consolidado 2025'!$A$3:$V$504,T$1,0)</f>
        <v>2025-03-17</v>
      </c>
      <c r="U324" s="176" t="str">
        <f>VLOOKUP($A324,'Plan de acci�n consolidado 2025'!$A$3:$V$504,U$1,0)</f>
        <v>2025-12-16</v>
      </c>
      <c r="V324" t="str">
        <f>VLOOKUP($A324,'Plan de acci�n consolidado 2025'!$A$3:$V$504,V$1,0)</f>
        <v>100-SECRETARIA GENERAL;
20-OFICINA DE TECNOLOGÍA E INFORMÁTICA;
73-GRUPO DE TRABAJO DE COMUNICACION</v>
      </c>
      <c r="W324"/>
      <c r="X324"/>
    </row>
    <row r="325" spans="1:24" hidden="1" x14ac:dyDescent="0.25">
      <c r="A325" s="30" t="s">
        <v>1392</v>
      </c>
      <c r="B325" t="str">
        <f>VLOOKUP($A325,'Plan de acci�n consolidado 2025'!$A$3:$V$504,B$1,0)</f>
        <v>100-SECRETARIA GENERAL</v>
      </c>
      <c r="C325">
        <f>VLOOKUP($A325,'Plan de acci�n consolidado 2025'!$A$3:$V$504,C$1,0)</f>
        <v>2</v>
      </c>
      <c r="D325" t="str">
        <f>VLOOKUP($A325,'Plan de acci�n consolidado 2025'!$A$3:$V$504,D$1,0)</f>
        <v>Producto</v>
      </c>
      <c r="E325" t="str">
        <f>VLOOKUP($A325,'Plan de acci�n consolidado 2025'!$A$3:$V$504,E$1,0)</f>
        <v>100.3</v>
      </c>
      <c r="F325" t="str">
        <f>VLOOKUP($A325,'Plan de acci�n consolidado 2025'!$A$3:$V$504,F$1,0)</f>
        <v>Innovador</v>
      </c>
      <c r="G325" t="str">
        <f>VLOOKUP($A325,'Plan de acci�n consolidado 2025'!$A$3:$V$504,G$1,0)</f>
        <v xml:space="preserve">Promover el enfoque preventivo, diferencial y territorial en el que hacer misional de la entidad 
</v>
      </c>
      <c r="H325" t="str">
        <f>VLOOKUP($A325,'Plan de acci�n consolidado 2025'!$A$3:$V$504,H$1,0)</f>
        <v xml:space="preserve">Cumplimiento de productos del PAI asociados a Promover el enfoque preventivo, diferencial y territorial en el que hacer misional de la entidad 
</v>
      </c>
      <c r="I325" t="str">
        <f>VLOOKUP($A325,'Plan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25" t="str">
        <f>VLOOKUP($A325,'Plan de acci�n consolidado 2025'!$A$3:$V$504,J$1,0)</f>
        <v xml:space="preserve">PND - 5-31-5-b- Convergencia regional - Entidades públicas territoriales y nacionales fortalecidas </v>
      </c>
      <c r="K325" t="str">
        <f>VLOOKUP($A325,'Plan de acci�n consolidado 2025'!$A$3:$V$504,K$1,0)</f>
        <v>Si</v>
      </c>
      <c r="L325" t="str">
        <f>VLOOKUP($A325,'Plan de acci�n consolidado 2025'!$A$3:$V$504,L$1,0)</f>
        <v>FUNCIONAMIENTO</v>
      </c>
      <c r="M325" t="str">
        <f>VLOOKUP($A325,'Plan de acci�n consolidado 2025'!$A$3:$V$504,M$1,0)</f>
        <v>Política Participación Ciudadana en la Gestión Pública _DIMENSIÓN Gestión con Valores para Resultados</v>
      </c>
      <c r="N325" t="str">
        <f>VLOOKUP($A325,'Plan de acci�n consolidado 2025'!$A$3:$V$504,N$1,0)</f>
        <v>N/A</v>
      </c>
      <c r="O325" t="str">
        <f>VLOOKUP($A325,'Plan de acci�n consolidado 2025'!$A$3:$V$504,O$1,0)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P325">
        <f>VLOOKUP($A325,'Plan de acci�n consolidado 2025'!$A$3:$V$504,P$1,0)</f>
        <v>25</v>
      </c>
      <c r="Q325">
        <f>VLOOKUP($A325,'Plan de acci�n consolidado 2025'!$A$3:$V$504,Q$1,0)</f>
        <v>1</v>
      </c>
      <c r="R325" t="str">
        <f>VLOOKUP($A325,'Plan de acci�n consolidado 2025'!$A$3:$V$504,R$1,0)</f>
        <v>Númerica</v>
      </c>
      <c r="S325" t="str">
        <f>VLOOKUP($A325,'Plan de acci�n consolidado 2025'!$A$3:$V$504,S$1,0)</f>
        <v># de informes elaborados / 1 Informes por elaborar</v>
      </c>
      <c r="T325" s="176" t="str">
        <f>VLOOKUP($A325,'Plan de acci�n consolidado 2025'!$A$3:$V$504,T$1,0)</f>
        <v>2025-01-27</v>
      </c>
      <c r="U325" s="176" t="str">
        <f>VLOOKUP($A325,'Plan de acci�n consolidado 2025'!$A$3:$V$504,U$1,0)</f>
        <v>2025-12-16</v>
      </c>
      <c r="V325" t="str">
        <f>VLOOKUP($A325,'Plan de acci�n consolidado 2025'!$A$3:$V$504,V$1,0)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5"/>
      <c r="X325"/>
    </row>
    <row r="326" spans="1:24" hidden="1" x14ac:dyDescent="0.25">
      <c r="A326" s="30" t="s">
        <v>1394</v>
      </c>
      <c r="B326" t="str">
        <f>VLOOKUP($A326,'Plan de acci�n consolidado 2025'!$A$3:$V$504,B$1,0)</f>
        <v>100-SECRETARIA GENERAL</v>
      </c>
      <c r="C326">
        <f>VLOOKUP($A326,'Plan de acci�n consolidado 2025'!$A$3:$V$504,C$1,0)</f>
        <v>2</v>
      </c>
      <c r="D326" t="str">
        <f>VLOOKUP($A326,'Plan de acci�n consolidado 2025'!$A$3:$V$504,D$1,0)</f>
        <v>Actividad propia</v>
      </c>
      <c r="E326" t="str">
        <f>VLOOKUP($A326,'Plan de acci�n consolidado 2025'!$A$3:$V$504,E$1,0)</f>
        <v>100.3.1</v>
      </c>
      <c r="F326" t="str">
        <f>VLOOKUP($A326,'Plan de acci�n consolidado 2025'!$A$3:$V$504,F$1,0)</f>
        <v>N/A</v>
      </c>
      <c r="G326" t="str">
        <f>VLOOKUP($A326,'Plan de acci�n consolidado 2025'!$A$3:$V$504,G$1,0)</f>
        <v>N/A</v>
      </c>
      <c r="H326" t="str">
        <f>VLOOKUP($A326,'Plan de acci�n consolidado 2025'!$A$3:$V$504,H$1,0)</f>
        <v>N/A</v>
      </c>
      <c r="I326" t="str">
        <f>VLOOKUP($A326,'Plan de acci�n consolidado 2025'!$A$3:$V$504,I$1,0)</f>
        <v>N/A</v>
      </c>
      <c r="J326" t="str">
        <f>VLOOKUP($A326,'Plan de acci�n consolidado 2025'!$A$3:$V$504,J$1,0)</f>
        <v>N/A</v>
      </c>
      <c r="K326" t="str">
        <f>VLOOKUP($A326,'Plan de acci�n consolidado 2025'!$A$3:$V$504,K$1,0)</f>
        <v>N/A</v>
      </c>
      <c r="L326" t="str">
        <f>VLOOKUP($A326,'Plan de acci�n consolidado 2025'!$A$3:$V$504,L$1,0)</f>
        <v>N/A</v>
      </c>
      <c r="M326" t="str">
        <f>VLOOKUP($A326,'Plan de acci�n consolidado 2025'!$A$3:$V$504,M$1,0)</f>
        <v>N/A</v>
      </c>
      <c r="N326" t="str">
        <f>VLOOKUP($A326,'Plan de acci�n consolidado 2025'!$A$3:$V$504,N$1,0)</f>
        <v>N/A</v>
      </c>
      <c r="O326" t="str">
        <f>VLOOKUP($A326,'Plan de acci�n consolidado 2025'!$A$3:$V$504,O$1,0)</f>
        <v>Actualizar la política de Derechos Humanos de la Entidad, incorporando el enfoque diferencial  (Política de Derechos Humanos Actualizada)</v>
      </c>
      <c r="P326">
        <f>VLOOKUP($A326,'Plan de acci�n consolidado 2025'!$A$3:$V$504,P$1,0)</f>
        <v>50</v>
      </c>
      <c r="Q326">
        <f>VLOOKUP($A326,'Plan de acci�n consolidado 2025'!$A$3:$V$504,Q$1,0)</f>
        <v>1</v>
      </c>
      <c r="R326" t="str">
        <f>VLOOKUP($A326,'Plan de acci�n consolidado 2025'!$A$3:$V$504,R$1,0)</f>
        <v>Númerica</v>
      </c>
      <c r="S326" t="str">
        <f>VLOOKUP($A326,'Plan de acci�n consolidado 2025'!$A$3:$V$504,S$1,0)</f>
        <v># de políticas actualizadas / 1 políticas programadas a ser actualizadas</v>
      </c>
      <c r="T326" s="176" t="str">
        <f>VLOOKUP($A326,'Plan de acci�n consolidado 2025'!$A$3:$V$504,T$1,0)</f>
        <v>2025-01-27</v>
      </c>
      <c r="U326" s="176" t="str">
        <f>VLOOKUP($A326,'Plan de acci�n consolidado 2025'!$A$3:$V$504,U$1,0)</f>
        <v>2025-11-28</v>
      </c>
      <c r="V326" t="str">
        <f>VLOOKUP($A326,'Plan de acci�n consolidado 2025'!$A$3:$V$504,V$1,0)</f>
        <v>100-SECRETARIA GENERAL</v>
      </c>
      <c r="W326"/>
      <c r="X326"/>
    </row>
    <row r="327" spans="1:24" hidden="1" x14ac:dyDescent="0.25">
      <c r="A327" s="30" t="s">
        <v>1396</v>
      </c>
      <c r="B327" t="str">
        <f>VLOOKUP($A327,'Plan de acci�n consolidado 2025'!$A$3:$V$504,B$1,0)</f>
        <v>100-SECRETARIA GENERAL</v>
      </c>
      <c r="C327">
        <f>VLOOKUP($A327,'Plan de acci�n consolidado 2025'!$A$3:$V$504,C$1,0)</f>
        <v>2</v>
      </c>
      <c r="D327" t="str">
        <f>VLOOKUP($A327,'Plan de acci�n consolidado 2025'!$A$3:$V$504,D$1,0)</f>
        <v>Actividad propia</v>
      </c>
      <c r="E327" t="str">
        <f>VLOOKUP($A327,'Plan de acci�n consolidado 2025'!$A$3:$V$504,E$1,0)</f>
        <v>100.3.2</v>
      </c>
      <c r="F327" t="str">
        <f>VLOOKUP($A327,'Plan de acci�n consolidado 2025'!$A$3:$V$504,F$1,0)</f>
        <v>N/A</v>
      </c>
      <c r="G327" t="str">
        <f>VLOOKUP($A327,'Plan de acci�n consolidado 2025'!$A$3:$V$504,G$1,0)</f>
        <v>N/A</v>
      </c>
      <c r="H327" t="str">
        <f>VLOOKUP($A327,'Plan de acci�n consolidado 2025'!$A$3:$V$504,H$1,0)</f>
        <v>N/A</v>
      </c>
      <c r="I327" t="str">
        <f>VLOOKUP($A327,'Plan de acci�n consolidado 2025'!$A$3:$V$504,I$1,0)</f>
        <v>N/A</v>
      </c>
      <c r="J327" t="str">
        <f>VLOOKUP($A327,'Plan de acci�n consolidado 2025'!$A$3:$V$504,J$1,0)</f>
        <v>N/A</v>
      </c>
      <c r="K327" t="str">
        <f>VLOOKUP($A327,'Plan de acci�n consolidado 2025'!$A$3:$V$504,K$1,0)</f>
        <v>N/A</v>
      </c>
      <c r="L327" t="str">
        <f>VLOOKUP($A327,'Plan de acci�n consolidado 2025'!$A$3:$V$504,L$1,0)</f>
        <v>N/A</v>
      </c>
      <c r="M327" t="str">
        <f>VLOOKUP($A327,'Plan de acci�n consolidado 2025'!$A$3:$V$504,M$1,0)</f>
        <v>N/A</v>
      </c>
      <c r="N327" t="str">
        <f>VLOOKUP($A327,'Plan de acci�n consolidado 2025'!$A$3:$V$504,N$1,0)</f>
        <v>N/A</v>
      </c>
      <c r="O327" t="str">
        <f>VLOOKUP($A327,'Plan de acci�n consolidado 2025'!$A$3:$V$504,O$1,0)</f>
        <v>Ejecutar el plan de trabajo de la Política de Equidad de Género y Diversidad, formulado en la vigencia 2024 (Plan de trabajo con seguimiento y sus respectivas evidencias)</v>
      </c>
      <c r="P327">
        <f>VLOOKUP($A327,'Plan de acci�n consolidado 2025'!$A$3:$V$504,P$1,0)</f>
        <v>50</v>
      </c>
      <c r="Q327">
        <f>VLOOKUP($A327,'Plan de acci�n consolidado 2025'!$A$3:$V$504,Q$1,0)</f>
        <v>100</v>
      </c>
      <c r="R327" t="str">
        <f>VLOOKUP($A327,'Plan de acci�n consolidado 2025'!$A$3:$V$504,R$1,0)</f>
        <v>Porcentual</v>
      </c>
      <c r="S327" t="str">
        <f>VLOOKUP($A327,'Plan de acci�n consolidado 2025'!$A$3:$V$504,S$1,0)</f>
        <v>% de Plan Ejecutado / 100% de Plan a ejecutar</v>
      </c>
      <c r="T327" s="176" t="str">
        <f>VLOOKUP($A327,'Plan de acci�n consolidado 2025'!$A$3:$V$504,T$1,0)</f>
        <v>2025-01-27</v>
      </c>
      <c r="U327" s="176" t="str">
        <f>VLOOKUP($A327,'Plan de acci�n consolidado 2025'!$A$3:$V$504,U$1,0)</f>
        <v>2025-12-16</v>
      </c>
      <c r="V327" t="str">
        <f>VLOOKUP($A327,'Plan de acci�n consolidado 2025'!$A$3:$V$504,V$1,0)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W327"/>
      <c r="X327"/>
    </row>
    <row r="328" spans="1:24" hidden="1" x14ac:dyDescent="0.25">
      <c r="A328" s="30" t="s">
        <v>1397</v>
      </c>
      <c r="B328" t="str">
        <f>VLOOKUP($A328,'Plan de acci�n consolidado 2025'!$A$3:$V$504,B$1,0)</f>
        <v>100-SECRETARIA GENERAL</v>
      </c>
      <c r="C328">
        <f>VLOOKUP($A328,'Plan de acci�n consolidado 2025'!$A$3:$V$504,C$1,0)</f>
        <v>2</v>
      </c>
      <c r="D328" t="str">
        <f>VLOOKUP($A328,'Plan de acci�n consolidado 2025'!$A$3:$V$504,D$1,0)</f>
        <v>Actividad propia Eliminada</v>
      </c>
      <c r="E328" t="str">
        <f>VLOOKUP($A328,'Plan de acci�n consolidado 2025'!$A$3:$V$504,E$1,0)</f>
        <v>100.3.3</v>
      </c>
      <c r="F328" t="str">
        <f>VLOOKUP($A328,'Plan de acci�n consolidado 2025'!$A$3:$V$504,F$1,0)</f>
        <v>N/A</v>
      </c>
      <c r="G328" t="str">
        <f>VLOOKUP($A328,'Plan de acci�n consolidado 2025'!$A$3:$V$504,G$1,0)</f>
        <v>N/A</v>
      </c>
      <c r="H328" t="str">
        <f>VLOOKUP($A328,'Plan de acci�n consolidado 2025'!$A$3:$V$504,H$1,0)</f>
        <v>N/A</v>
      </c>
      <c r="I328" t="str">
        <f>VLOOKUP($A328,'Plan de acci�n consolidado 2025'!$A$3:$V$504,I$1,0)</f>
        <v>N/A</v>
      </c>
      <c r="J328" t="str">
        <f>VLOOKUP($A328,'Plan de acci�n consolidado 2025'!$A$3:$V$504,J$1,0)</f>
        <v>N/A</v>
      </c>
      <c r="K328" t="str">
        <f>VLOOKUP($A328,'Plan de acci�n consolidado 2025'!$A$3:$V$504,K$1,0)</f>
        <v>N/A</v>
      </c>
      <c r="L328" t="str">
        <f>VLOOKUP($A328,'Plan de acci�n consolidado 2025'!$A$3:$V$504,L$1,0)</f>
        <v>N/A</v>
      </c>
      <c r="M328" t="str">
        <f>VLOOKUP($A328,'Plan de acci�n consolidado 2025'!$A$3:$V$504,M$1,0)</f>
        <v>N/A</v>
      </c>
      <c r="N328" t="str">
        <f>VLOOKUP($A328,'Plan de acci�n consolidado 2025'!$A$3:$V$504,N$1,0)</f>
        <v>N/A</v>
      </c>
      <c r="O328" t="str">
        <f>VLOOKUP($A328,'Plan de acci�n consolidado 2025'!$A$3:$V$504,O$1,0)</f>
        <v>Formular un plan de trabajo para la implementación de la política de Derechos Humanos de la Entidad (Plan de Trabajo de la Política de Derechos Humanos)</v>
      </c>
      <c r="P328">
        <f>VLOOKUP($A328,'Plan de acci�n consolidado 2025'!$A$3:$V$504,P$1,0)</f>
        <v>10</v>
      </c>
      <c r="Q328">
        <f>VLOOKUP($A328,'Plan de acci�n consolidado 2025'!$A$3:$V$504,Q$1,0)</f>
        <v>1</v>
      </c>
      <c r="R328" t="str">
        <f>VLOOKUP($A328,'Plan de acci�n consolidado 2025'!$A$3:$V$504,R$1,0)</f>
        <v>Númerica</v>
      </c>
      <c r="S328" t="str">
        <f>VLOOKUP($A328,'Plan de acci�n consolidado 2025'!$A$3:$V$504,S$1,0)</f>
        <v># de planes de trabajo realizados / 1 planes de trabajo programados</v>
      </c>
      <c r="T328" s="176" t="str">
        <f>VLOOKUP($A328,'Plan de acci�n consolidado 2025'!$A$3:$V$504,T$1,0)</f>
        <v>2025-11-03</v>
      </c>
      <c r="U328" s="176" t="str">
        <f>VLOOKUP($A328,'Plan de acci�n consolidado 2025'!$A$3:$V$504,U$1,0)</f>
        <v>2025-12-16</v>
      </c>
      <c r="V328" t="str">
        <f>VLOOKUP($A328,'Plan de acci�n consolidado 2025'!$A$3:$V$504,V$1,0)</f>
        <v>100-SECRETARIA GENERAL</v>
      </c>
      <c r="W328"/>
      <c r="X328"/>
    </row>
    <row r="329" spans="1:24" hidden="1" x14ac:dyDescent="0.25">
      <c r="A329" s="30" t="s">
        <v>1399</v>
      </c>
      <c r="B329" t="str">
        <f>VLOOKUP($A329,'Plan de acci�n consolidado 2025'!$A$3:$V$504,B$1,0)</f>
        <v>100-SECRETARIA GENERAL</v>
      </c>
      <c r="C329">
        <f>VLOOKUP($A329,'Plan de acci�n consolidado 2025'!$A$3:$V$504,C$1,0)</f>
        <v>2</v>
      </c>
      <c r="D329" t="str">
        <f>VLOOKUP($A329,'Plan de acci�n consolidado 2025'!$A$3:$V$504,D$1,0)</f>
        <v>Actividad propia Eliminada</v>
      </c>
      <c r="E329" t="str">
        <f>VLOOKUP($A329,'Plan de acci�n consolidado 2025'!$A$3:$V$504,E$1,0)</f>
        <v>100.3.4</v>
      </c>
      <c r="F329" t="str">
        <f>VLOOKUP($A329,'Plan de acci�n consolidado 2025'!$A$3:$V$504,F$1,0)</f>
        <v>N/A</v>
      </c>
      <c r="G329" t="str">
        <f>VLOOKUP($A329,'Plan de acci�n consolidado 2025'!$A$3:$V$504,G$1,0)</f>
        <v>N/A</v>
      </c>
      <c r="H329" t="str">
        <f>VLOOKUP($A329,'Plan de acci�n consolidado 2025'!$A$3:$V$504,H$1,0)</f>
        <v>N/A</v>
      </c>
      <c r="I329" t="str">
        <f>VLOOKUP($A329,'Plan de acci�n consolidado 2025'!$A$3:$V$504,I$1,0)</f>
        <v>N/A</v>
      </c>
      <c r="J329" t="str">
        <f>VLOOKUP($A329,'Plan de acci�n consolidado 2025'!$A$3:$V$504,J$1,0)</f>
        <v>N/A</v>
      </c>
      <c r="K329" t="str">
        <f>VLOOKUP($A329,'Plan de acci�n consolidado 2025'!$A$3:$V$504,K$1,0)</f>
        <v>N/A</v>
      </c>
      <c r="L329" t="str">
        <f>VLOOKUP($A329,'Plan de acci�n consolidado 2025'!$A$3:$V$504,L$1,0)</f>
        <v>N/A</v>
      </c>
      <c r="M329" t="str">
        <f>VLOOKUP($A329,'Plan de acci�n consolidado 2025'!$A$3:$V$504,M$1,0)</f>
        <v>N/A</v>
      </c>
      <c r="N329" t="str">
        <f>VLOOKUP($A329,'Plan de acci�n consolidado 2025'!$A$3:$V$504,N$1,0)</f>
        <v>N/A</v>
      </c>
      <c r="O329" t="str">
        <f>VLOOKUP($A329,'Plan de acci�n consolidado 2025'!$A$3:$V$504,O$1,0)</f>
        <v>Ejecutar el plan de trabajo de la Política de Derechos Humanos de la SIC.  (Plan de trabajo con seguimiento y sus respectivas evidencias)</v>
      </c>
      <c r="P329">
        <f>VLOOKUP($A329,'Plan de acci�n consolidado 2025'!$A$3:$V$504,P$1,0)</f>
        <v>20</v>
      </c>
      <c r="Q329">
        <f>VLOOKUP($A329,'Plan de acci�n consolidado 2025'!$A$3:$V$504,Q$1,0)</f>
        <v>100</v>
      </c>
      <c r="R329" t="str">
        <f>VLOOKUP($A329,'Plan de acci�n consolidado 2025'!$A$3:$V$504,R$1,0)</f>
        <v>Porcentual</v>
      </c>
      <c r="S329" t="str">
        <f>VLOOKUP($A329,'Plan de acci�n consolidado 2025'!$A$3:$V$504,S$1,0)</f>
        <v>% de Plan Ejecutado / 100% de Plan a ejecutar</v>
      </c>
      <c r="T329" s="176" t="str">
        <f>VLOOKUP($A329,'Plan de acci�n consolidado 2025'!$A$3:$V$504,T$1,0)</f>
        <v>2025-07-28</v>
      </c>
      <c r="U329" s="176" t="str">
        <f>VLOOKUP($A329,'Plan de acci�n consolidado 2025'!$A$3:$V$504,U$1,0)</f>
        <v>2025-12-16</v>
      </c>
      <c r="V329" t="str">
        <f>VLOOKUP($A329,'Plan de acci�n consolidado 2025'!$A$3:$V$504,V$1,0)</f>
        <v>100-SECRETARIA GENERAL;
111-GRUPO DE TRABAJO DE ADMINISTRACIÓN DE PERSONAL;
117-GRUPO DE TRABAJO DE DESARROLLO DE TALENTO HUMANO;
72-GRUPO DE TRABAJO DE ATENCION AL CIUDADANO;
73-GRUPO DE TRABAJO DE COMUNICACION</v>
      </c>
      <c r="W329"/>
      <c r="X329"/>
    </row>
    <row r="330" spans="1:24" hidden="1" x14ac:dyDescent="0.25">
      <c r="A330" s="30" t="s">
        <v>1401</v>
      </c>
      <c r="B330" t="str">
        <f>VLOOKUP($A330,'Plan de acci�n consolidado 2025'!$A$3:$V$504,B$1,0)</f>
        <v>100-SECRETARIA GENERAL</v>
      </c>
      <c r="C330">
        <f>VLOOKUP($A330,'Plan de acci�n consolidado 2025'!$A$3:$V$504,C$1,0)</f>
        <v>2</v>
      </c>
      <c r="D330" t="str">
        <f>VLOOKUP($A330,'Plan de acci�n consolidado 2025'!$A$3:$V$504,D$1,0)</f>
        <v>Producto</v>
      </c>
      <c r="E330" t="str">
        <f>VLOOKUP($A330,'Plan de acci�n consolidado 2025'!$A$3:$V$504,E$1,0)</f>
        <v>100.4</v>
      </c>
      <c r="F330" t="str">
        <f>VLOOKUP($A330,'Plan de acci�n consolidado 2025'!$A$3:$V$504,F$1,0)</f>
        <v>Innovador</v>
      </c>
      <c r="G330" t="str">
        <f>VLOOKUP($A330,'Plan de acci�n consolidado 2025'!$A$3:$V$504,G$1,0)</f>
        <v>Fortalecer el Sistema Integral de Gestión Institucional en el marco del Modelo Integrado de Planeación y gestión para mejorar la prestación del servicio.</v>
      </c>
      <c r="H330" t="str">
        <f>VLOOKUP($A330,'Plan de acci�n consolidado 2025'!$A$3:$V$504,H$1,0)</f>
        <v xml:space="preserve">Cumplimiento de productos del PAI asociados a Fortacer el Sistema Integral de Gestión Institucional para mejorar la prestación del servicio. 
</v>
      </c>
      <c r="I330" t="str">
        <f>VLOOKUP($A330,'Plan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30" t="str">
        <f>VLOOKUP($A330,'Plan de acci�n consolidado 2025'!$A$3:$V$504,J$1,0)</f>
        <v>N/A</v>
      </c>
      <c r="K330" t="str">
        <f>VLOOKUP($A330,'Plan de acci�n consolidado 2025'!$A$3:$V$504,K$1,0)</f>
        <v>No</v>
      </c>
      <c r="L330" t="str">
        <f>VLOOKUP($A330,'Plan de acci�n consolidado 2025'!$A$3:$V$504,L$1,0)</f>
        <v>FUNCIONAMIENTO</v>
      </c>
      <c r="M330" t="str">
        <f>VLOOKUP($A330,'Plan de acci�n consolidado 2025'!$A$3:$V$504,M$1,0)</f>
        <v>Política Fortalecimiento Organizacional y Simplificación de Procesos _DIMENSIÓN Gestión con Valores para Resultados</v>
      </c>
      <c r="N330" t="str">
        <f>VLOOKUP($A330,'Plan de acci�n consolidado 2025'!$A$3:$V$504,N$1,0)</f>
        <v>N/A</v>
      </c>
      <c r="O330" t="str">
        <f>VLOOKUP($A330,'Plan de acci�n consolidado 2025'!$A$3:$V$504,O$1,0)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P330">
        <f>VLOOKUP($A330,'Plan de acci�n consolidado 2025'!$A$3:$V$504,P$1,0)</f>
        <v>25</v>
      </c>
      <c r="Q330">
        <f>VLOOKUP($A330,'Plan de acci�n consolidado 2025'!$A$3:$V$504,Q$1,0)</f>
        <v>100</v>
      </c>
      <c r="R330" t="str">
        <f>VLOOKUP($A330,'Plan de acci�n consolidado 2025'!$A$3:$V$504,R$1,0)</f>
        <v>Porcentual</v>
      </c>
      <c r="S330" t="str">
        <f>VLOOKUP($A330,'Plan de acci�n consolidado 2025'!$A$3:$V$504,S$1,0)</f>
        <v>% de informes elaborados / 100% de Informes por elaborar</v>
      </c>
      <c r="T330" s="176" t="str">
        <f>VLOOKUP($A330,'Plan de acci�n consolidado 2025'!$A$3:$V$504,T$1,0)</f>
        <v>2025-01-27</v>
      </c>
      <c r="U330" s="176" t="str">
        <f>VLOOKUP($A330,'Plan de acci�n consolidado 2025'!$A$3:$V$504,U$1,0)</f>
        <v>2025-12-19</v>
      </c>
      <c r="V330" t="str">
        <f>VLOOKUP($A330,'Plan de acci�n consolidado 2025'!$A$3:$V$504,V$1,0)</f>
        <v>100-SECRETARIA GENERAL</v>
      </c>
      <c r="W330"/>
      <c r="X330"/>
    </row>
    <row r="331" spans="1:24" hidden="1" x14ac:dyDescent="0.25">
      <c r="A331" s="30" t="s">
        <v>1403</v>
      </c>
      <c r="B331" t="str">
        <f>VLOOKUP($A331,'Plan de acci�n consolidado 2025'!$A$3:$V$504,B$1,0)</f>
        <v>100-SECRETARIA GENERAL</v>
      </c>
      <c r="C331">
        <f>VLOOKUP($A331,'Plan de acci�n consolidado 2025'!$A$3:$V$504,C$1,0)</f>
        <v>2</v>
      </c>
      <c r="D331" t="str">
        <f>VLOOKUP($A331,'Plan de acci�n consolidado 2025'!$A$3:$V$504,D$1,0)</f>
        <v>Actividad propia</v>
      </c>
      <c r="E331" t="str">
        <f>VLOOKUP($A331,'Plan de acci�n consolidado 2025'!$A$3:$V$504,E$1,0)</f>
        <v>100.4.1</v>
      </c>
      <c r="F331" t="str">
        <f>VLOOKUP($A331,'Plan de acci�n consolidado 2025'!$A$3:$V$504,F$1,0)</f>
        <v>N/A</v>
      </c>
      <c r="G331" t="str">
        <f>VLOOKUP($A331,'Plan de acci�n consolidado 2025'!$A$3:$V$504,G$1,0)</f>
        <v>N/A</v>
      </c>
      <c r="H331" t="str">
        <f>VLOOKUP($A331,'Plan de acci�n consolidado 2025'!$A$3:$V$504,H$1,0)</f>
        <v>N/A</v>
      </c>
      <c r="I331" t="str">
        <f>VLOOKUP($A331,'Plan de acci�n consolidado 2025'!$A$3:$V$504,I$1,0)</f>
        <v>N/A</v>
      </c>
      <c r="J331" t="str">
        <f>VLOOKUP($A331,'Plan de acci�n consolidado 2025'!$A$3:$V$504,J$1,0)</f>
        <v>N/A</v>
      </c>
      <c r="K331" t="str">
        <f>VLOOKUP($A331,'Plan de acci�n consolidado 2025'!$A$3:$V$504,K$1,0)</f>
        <v>N/A</v>
      </c>
      <c r="L331" t="str">
        <f>VLOOKUP($A331,'Plan de acci�n consolidado 2025'!$A$3:$V$504,L$1,0)</f>
        <v>N/A</v>
      </c>
      <c r="M331" t="str">
        <f>VLOOKUP($A331,'Plan de acci�n consolidado 2025'!$A$3:$V$504,M$1,0)</f>
        <v>N/A</v>
      </c>
      <c r="N331" t="str">
        <f>VLOOKUP($A331,'Plan de acci�n consolidado 2025'!$A$3:$V$504,N$1,0)</f>
        <v>N/A</v>
      </c>
      <c r="O331" t="str">
        <f>VLOOKUP($A331,'Plan de acci�n consolidado 2025'!$A$3:$V$504,O$1,0)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P331">
        <f>VLOOKUP($A331,'Plan de acci�n consolidado 2025'!$A$3:$V$504,P$1,0)</f>
        <v>10</v>
      </c>
      <c r="Q331">
        <f>VLOOKUP($A331,'Plan de acci�n consolidado 2025'!$A$3:$V$504,Q$1,0)</f>
        <v>1</v>
      </c>
      <c r="R331" t="str">
        <f>VLOOKUP($A331,'Plan de acci�n consolidado 2025'!$A$3:$V$504,R$1,0)</f>
        <v>Númerica</v>
      </c>
      <c r="S331" t="str">
        <f>VLOOKUP($A331,'Plan de acci�n consolidado 2025'!$A$3:$V$504,S$1,0)</f>
        <v># de Documento con la actualización de la materialidad y la identificación de la doble materialidad de la Entidad elaborado / 1 Documento con la actualización de la materialidad y la identificación de la doble materialidad de la Entidad a elaborar</v>
      </c>
      <c r="T331" s="176" t="str">
        <f>VLOOKUP($A331,'Plan de acci�n consolidado 2025'!$A$3:$V$504,T$1,0)</f>
        <v>2025-01-27</v>
      </c>
      <c r="U331" s="176" t="str">
        <f>VLOOKUP($A331,'Plan de acci�n consolidado 2025'!$A$3:$V$504,U$1,0)</f>
        <v>2025-02-28</v>
      </c>
      <c r="V331" t="str">
        <f>VLOOKUP($A331,'Plan de acci�n consolidado 2025'!$A$3:$V$504,V$1,0)</f>
        <v>100-SECRETARIA GENERAL</v>
      </c>
      <c r="W331"/>
      <c r="X331"/>
    </row>
    <row r="332" spans="1:24" hidden="1" x14ac:dyDescent="0.25">
      <c r="A332" s="30" t="s">
        <v>1405</v>
      </c>
      <c r="B332" t="str">
        <f>VLOOKUP($A332,'Plan de acci�n consolidado 2025'!$A$3:$V$504,B$1,0)</f>
        <v>100-SECRETARIA GENERAL</v>
      </c>
      <c r="C332">
        <f>VLOOKUP($A332,'Plan de acci�n consolidado 2025'!$A$3:$V$504,C$1,0)</f>
        <v>2</v>
      </c>
      <c r="D332" t="str">
        <f>VLOOKUP($A332,'Plan de acci�n consolidado 2025'!$A$3:$V$504,D$1,0)</f>
        <v>Actividad propia</v>
      </c>
      <c r="E332" t="str">
        <f>VLOOKUP($A332,'Plan de acci�n consolidado 2025'!$A$3:$V$504,E$1,0)</f>
        <v>100.4.2</v>
      </c>
      <c r="F332" t="str">
        <f>VLOOKUP($A332,'Plan de acci�n consolidado 2025'!$A$3:$V$504,F$1,0)</f>
        <v>N/A</v>
      </c>
      <c r="G332" t="str">
        <f>VLOOKUP($A332,'Plan de acci�n consolidado 2025'!$A$3:$V$504,G$1,0)</f>
        <v>N/A</v>
      </c>
      <c r="H332" t="str">
        <f>VLOOKUP($A332,'Plan de acci�n consolidado 2025'!$A$3:$V$504,H$1,0)</f>
        <v>N/A</v>
      </c>
      <c r="I332" t="str">
        <f>VLOOKUP($A332,'Plan de acci�n consolidado 2025'!$A$3:$V$504,I$1,0)</f>
        <v>N/A</v>
      </c>
      <c r="J332" t="str">
        <f>VLOOKUP($A332,'Plan de acci�n consolidado 2025'!$A$3:$V$504,J$1,0)</f>
        <v>N/A</v>
      </c>
      <c r="K332" t="str">
        <f>VLOOKUP($A332,'Plan de acci�n consolidado 2025'!$A$3:$V$504,K$1,0)</f>
        <v>N/A</v>
      </c>
      <c r="L332" t="str">
        <f>VLOOKUP($A332,'Plan de acci�n consolidado 2025'!$A$3:$V$504,L$1,0)</f>
        <v>N/A</v>
      </c>
      <c r="M332" t="str">
        <f>VLOOKUP($A332,'Plan de acci�n consolidado 2025'!$A$3:$V$504,M$1,0)</f>
        <v>N/A</v>
      </c>
      <c r="N332" t="str">
        <f>VLOOKUP($A332,'Plan de acci�n consolidado 2025'!$A$3:$V$504,N$1,0)</f>
        <v>N/A</v>
      </c>
      <c r="O332" t="str">
        <f>VLOOKUP($A332,'Plan de acci�n consolidado 2025'!$A$3:$V$504,O$1,0)</f>
        <v>Elaborar un plan de trabajo con las actividades propuestas dentro de la estrategia para fortalecer la cultura de sostenibilidad de la Entidad (Plan de Trabajo con las actividades de la Estrategia)</v>
      </c>
      <c r="P332">
        <f>VLOOKUP($A332,'Plan de acci�n consolidado 2025'!$A$3:$V$504,P$1,0)</f>
        <v>30</v>
      </c>
      <c r="Q332">
        <f>VLOOKUP($A332,'Plan de acci�n consolidado 2025'!$A$3:$V$504,Q$1,0)</f>
        <v>1</v>
      </c>
      <c r="R332" t="str">
        <f>VLOOKUP($A332,'Plan de acci�n consolidado 2025'!$A$3:$V$504,R$1,0)</f>
        <v>Númerica</v>
      </c>
      <c r="S332" t="str">
        <f>VLOOKUP($A332,'Plan de acci�n consolidado 2025'!$A$3:$V$504,S$1,0)</f>
        <v># de Plan de trabajo elaborado / 1 plan de trabajo programado</v>
      </c>
      <c r="T332" s="176" t="str">
        <f>VLOOKUP($A332,'Plan de acci�n consolidado 2025'!$A$3:$V$504,T$1,0)</f>
        <v>2025-03-03</v>
      </c>
      <c r="U332" s="176" t="str">
        <f>VLOOKUP($A332,'Plan de acci�n consolidado 2025'!$A$3:$V$504,U$1,0)</f>
        <v>2025-07-25</v>
      </c>
      <c r="V332" t="str">
        <f>VLOOKUP($A332,'Plan de acci�n consolidado 2025'!$A$3:$V$504,V$1,0)</f>
        <v>100-SECRETARIA GENERAL</v>
      </c>
      <c r="W332"/>
      <c r="X332"/>
    </row>
    <row r="333" spans="1:24" hidden="1" x14ac:dyDescent="0.25">
      <c r="A333" s="30" t="s">
        <v>1406</v>
      </c>
      <c r="B333" t="str">
        <f>VLOOKUP($A333,'Plan de acci�n consolidado 2025'!$A$3:$V$504,B$1,0)</f>
        <v>100-SECRETARIA GENERAL</v>
      </c>
      <c r="C333">
        <f>VLOOKUP($A333,'Plan de acci�n consolidado 2025'!$A$3:$V$504,C$1,0)</f>
        <v>2</v>
      </c>
      <c r="D333" t="str">
        <f>VLOOKUP($A333,'Plan de acci�n consolidado 2025'!$A$3:$V$504,D$1,0)</f>
        <v>Actividad propia</v>
      </c>
      <c r="E333" t="str">
        <f>VLOOKUP($A333,'Plan de acci�n consolidado 2025'!$A$3:$V$504,E$1,0)</f>
        <v>100.4.3</v>
      </c>
      <c r="F333" t="str">
        <f>VLOOKUP($A333,'Plan de acci�n consolidado 2025'!$A$3:$V$504,F$1,0)</f>
        <v>N/A</v>
      </c>
      <c r="G333" t="str">
        <f>VLOOKUP($A333,'Plan de acci�n consolidado 2025'!$A$3:$V$504,G$1,0)</f>
        <v>N/A</v>
      </c>
      <c r="H333" t="str">
        <f>VLOOKUP($A333,'Plan de acci�n consolidado 2025'!$A$3:$V$504,H$1,0)</f>
        <v>N/A</v>
      </c>
      <c r="I333" t="str">
        <f>VLOOKUP($A333,'Plan de acci�n consolidado 2025'!$A$3:$V$504,I$1,0)</f>
        <v>N/A</v>
      </c>
      <c r="J333" t="str">
        <f>VLOOKUP($A333,'Plan de acci�n consolidado 2025'!$A$3:$V$504,J$1,0)</f>
        <v>N/A</v>
      </c>
      <c r="K333" t="str">
        <f>VLOOKUP($A333,'Plan de acci�n consolidado 2025'!$A$3:$V$504,K$1,0)</f>
        <v>N/A</v>
      </c>
      <c r="L333" t="str">
        <f>VLOOKUP($A333,'Plan de acci�n consolidado 2025'!$A$3:$V$504,L$1,0)</f>
        <v>N/A</v>
      </c>
      <c r="M333" t="str">
        <f>VLOOKUP($A333,'Plan de acci�n consolidado 2025'!$A$3:$V$504,M$1,0)</f>
        <v>N/A</v>
      </c>
      <c r="N333" t="str">
        <f>VLOOKUP($A333,'Plan de acci�n consolidado 2025'!$A$3:$V$504,N$1,0)</f>
        <v>N/A</v>
      </c>
      <c r="O333" t="str">
        <f>VLOOKUP($A333,'Plan de acci�n consolidado 2025'!$A$3:$V$504,O$1,0)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P333">
        <f>VLOOKUP($A333,'Plan de acci�n consolidado 2025'!$A$3:$V$504,P$1,0)</f>
        <v>60</v>
      </c>
      <c r="Q333">
        <f>VLOOKUP($A333,'Plan de acci�n consolidado 2025'!$A$3:$V$504,Q$1,0)</f>
        <v>100</v>
      </c>
      <c r="R333" t="str">
        <f>VLOOKUP($A333,'Plan de acci�n consolidado 2025'!$A$3:$V$504,R$1,0)</f>
        <v>Porcentual</v>
      </c>
      <c r="S333" t="str">
        <f>VLOOKUP($A333,'Plan de acci�n consolidado 2025'!$A$3:$V$504,S$1,0)</f>
        <v>% de Plan Ejecutado / 100% de Plan a ejecutar</v>
      </c>
      <c r="T333" s="176" t="str">
        <f>VLOOKUP($A333,'Plan de acci�n consolidado 2025'!$A$3:$V$504,T$1,0)</f>
        <v>2025-03-03</v>
      </c>
      <c r="U333" s="176" t="str">
        <f>VLOOKUP($A333,'Plan de acci�n consolidado 2025'!$A$3:$V$504,U$1,0)</f>
        <v>2025-12-19</v>
      </c>
      <c r="V333" t="str">
        <f>VLOOKUP($A333,'Plan de acci�n consolidado 2025'!$A$3:$V$504,V$1,0)</f>
        <v>100-SECRETARIA GENERAL</v>
      </c>
      <c r="W333"/>
      <c r="X333"/>
    </row>
    <row r="334" spans="1:24" hidden="1" x14ac:dyDescent="0.25">
      <c r="A334" s="30" t="s">
        <v>1407</v>
      </c>
      <c r="B334" t="str">
        <f>VLOOKUP($A334,'Plan de acci�n consolidado 2025'!$A$3:$V$504,B$1,0)</f>
        <v>100-SECRETARIA GENERAL</v>
      </c>
      <c r="C334">
        <f>VLOOKUP($A334,'Plan de acci�n consolidado 2025'!$A$3:$V$504,C$1,0)</f>
        <v>2</v>
      </c>
      <c r="D334" t="str">
        <f>VLOOKUP($A334,'Plan de acci�n consolidado 2025'!$A$3:$V$504,D$1,0)</f>
        <v>Actividad propia Eliminada</v>
      </c>
      <c r="E334" t="str">
        <f>VLOOKUP($A334,'Plan de acci�n consolidado 2025'!$A$3:$V$504,E$1,0)</f>
        <v>100.4.4</v>
      </c>
      <c r="F334" t="str">
        <f>VLOOKUP($A334,'Plan de acci�n consolidado 2025'!$A$3:$V$504,F$1,0)</f>
        <v>N/A</v>
      </c>
      <c r="G334" t="str">
        <f>VLOOKUP($A334,'Plan de acci�n consolidado 2025'!$A$3:$V$504,G$1,0)</f>
        <v>N/A</v>
      </c>
      <c r="H334" t="str">
        <f>VLOOKUP($A334,'Plan de acci�n consolidado 2025'!$A$3:$V$504,H$1,0)</f>
        <v>N/A</v>
      </c>
      <c r="I334" t="str">
        <f>VLOOKUP($A334,'Plan de acci�n consolidado 2025'!$A$3:$V$504,I$1,0)</f>
        <v>N/A</v>
      </c>
      <c r="J334" t="str">
        <f>VLOOKUP($A334,'Plan de acci�n consolidado 2025'!$A$3:$V$504,J$1,0)</f>
        <v>N/A</v>
      </c>
      <c r="K334" t="str">
        <f>VLOOKUP($A334,'Plan de acci�n consolidado 2025'!$A$3:$V$504,K$1,0)</f>
        <v>N/A</v>
      </c>
      <c r="L334" t="str">
        <f>VLOOKUP($A334,'Plan de acci�n consolidado 2025'!$A$3:$V$504,L$1,0)</f>
        <v>N/A</v>
      </c>
      <c r="M334" t="str">
        <f>VLOOKUP($A334,'Plan de acci�n consolidado 2025'!$A$3:$V$504,M$1,0)</f>
        <v>N/A</v>
      </c>
      <c r="N334" t="str">
        <f>VLOOKUP($A334,'Plan de acci�n consolidado 2025'!$A$3:$V$504,N$1,0)</f>
        <v>N/A</v>
      </c>
      <c r="O334" t="str">
        <f>VLOOKUP($A334,'Plan de acci�n consolidado 2025'!$A$3:$V$504,O$1,0)</f>
        <v>Elaborar el Informe de Sostenibilidad para la vigencia 2024 con el propósito de promover la comunicación y medición de la gestión de la Sostenibilidad (Informe de Sostenibilidad de la vigencia 2024)</v>
      </c>
      <c r="P334">
        <f>VLOOKUP($A334,'Plan de acci�n consolidado 2025'!$A$3:$V$504,P$1,0)</f>
        <v>30</v>
      </c>
      <c r="Q334">
        <f>VLOOKUP($A334,'Plan de acci�n consolidado 2025'!$A$3:$V$504,Q$1,0)</f>
        <v>1</v>
      </c>
      <c r="R334" t="str">
        <f>VLOOKUP($A334,'Plan de acci�n consolidado 2025'!$A$3:$V$504,R$1,0)</f>
        <v>Númerica</v>
      </c>
      <c r="S334" t="str">
        <f>VLOOKUP($A334,'Plan de acci�n consolidado 2025'!$A$3:$V$504,S$1,0)</f>
        <v># de informes elaborados / 1 Informes por elaborar</v>
      </c>
      <c r="T334" s="176" t="str">
        <f>VLOOKUP($A334,'Plan de acci�n consolidado 2025'!$A$3:$V$504,T$1,0)</f>
        <v>2025-03-20</v>
      </c>
      <c r="U334" s="176" t="str">
        <f>VLOOKUP($A334,'Plan de acci�n consolidado 2025'!$A$3:$V$504,U$1,0)</f>
        <v>2025-08-29</v>
      </c>
      <c r="V334" t="str">
        <f>VLOOKUP($A334,'Plan de acci�n consolidado 2025'!$A$3:$V$504,V$1,0)</f>
        <v>100-SECRETARIA GENERAL</v>
      </c>
      <c r="W334"/>
      <c r="X334"/>
    </row>
    <row r="335" spans="1:24" hidden="1" x14ac:dyDescent="0.25">
      <c r="A335" s="30" t="s">
        <v>1408</v>
      </c>
      <c r="B335" t="str">
        <f>VLOOKUP($A335,'Plan de acci�n consolidado 2025'!$A$3:$V$504,B$1,0)</f>
        <v>100-SECRETARIA GENERAL</v>
      </c>
      <c r="C335">
        <f>VLOOKUP($A335,'Plan de acci�n consolidado 2025'!$A$3:$V$504,C$1,0)</f>
        <v>2</v>
      </c>
      <c r="D335" t="str">
        <f>VLOOKUP($A335,'Plan de acci�n consolidado 2025'!$A$3:$V$504,D$1,0)</f>
        <v>Actividad propia Eliminada</v>
      </c>
      <c r="E335" t="str">
        <f>VLOOKUP($A335,'Plan de acci�n consolidado 2025'!$A$3:$V$504,E$1,0)</f>
        <v>100.4.5</v>
      </c>
      <c r="F335" t="str">
        <f>VLOOKUP($A335,'Plan de acci�n consolidado 2025'!$A$3:$V$504,F$1,0)</f>
        <v>N/A</v>
      </c>
      <c r="G335" t="str">
        <f>VLOOKUP($A335,'Plan de acci�n consolidado 2025'!$A$3:$V$504,G$1,0)</f>
        <v>N/A</v>
      </c>
      <c r="H335" t="str">
        <f>VLOOKUP($A335,'Plan de acci�n consolidado 2025'!$A$3:$V$504,H$1,0)</f>
        <v>N/A</v>
      </c>
      <c r="I335" t="str">
        <f>VLOOKUP($A335,'Plan de acci�n consolidado 2025'!$A$3:$V$504,I$1,0)</f>
        <v>N/A</v>
      </c>
      <c r="J335" t="str">
        <f>VLOOKUP($A335,'Plan de acci�n consolidado 2025'!$A$3:$V$504,J$1,0)</f>
        <v>N/A</v>
      </c>
      <c r="K335" t="str">
        <f>VLOOKUP($A335,'Plan de acci�n consolidado 2025'!$A$3:$V$504,K$1,0)</f>
        <v>N/A</v>
      </c>
      <c r="L335" t="str">
        <f>VLOOKUP($A335,'Plan de acci�n consolidado 2025'!$A$3:$V$504,L$1,0)</f>
        <v>N/A</v>
      </c>
      <c r="M335" t="str">
        <f>VLOOKUP($A335,'Plan de acci�n consolidado 2025'!$A$3:$V$504,M$1,0)</f>
        <v>N/A</v>
      </c>
      <c r="N335" t="str">
        <f>VLOOKUP($A335,'Plan de acci�n consolidado 2025'!$A$3:$V$504,N$1,0)</f>
        <v>N/A</v>
      </c>
      <c r="O335" t="str">
        <f>VLOOKUP($A335,'Plan de acci�n consolidado 2025'!$A$3:$V$504,O$1,0)</f>
        <v>Elaborar una guía que brinde herramientas para integrar los Objetivos de Desarrollo Sostenible (ODS) en la gestión y misionalidad de la SIC.  (Guía de incorporación de los ODS y alineación de la agenda 2030 a misionalidad y gestión de la SIC)</v>
      </c>
      <c r="P335">
        <f>VLOOKUP($A335,'Plan de acci�n consolidado 2025'!$A$3:$V$504,P$1,0)</f>
        <v>20</v>
      </c>
      <c r="Q335">
        <f>VLOOKUP($A335,'Plan de acci�n consolidado 2025'!$A$3:$V$504,Q$1,0)</f>
        <v>1</v>
      </c>
      <c r="R335" t="str">
        <f>VLOOKUP($A335,'Plan de acci�n consolidado 2025'!$A$3:$V$504,R$1,0)</f>
        <v>Númerica</v>
      </c>
      <c r="S335" t="str">
        <f>VLOOKUP($A335,'Plan de acci�n consolidado 2025'!$A$3:$V$504,S$1,0)</f>
        <v># de guías elaboradas / 1 guías previstas para elaborar</v>
      </c>
      <c r="T335" s="176" t="str">
        <f>VLOOKUP($A335,'Plan de acci�n consolidado 2025'!$A$3:$V$504,T$1,0)</f>
        <v>2025-06-24</v>
      </c>
      <c r="U335" s="176" t="str">
        <f>VLOOKUP($A335,'Plan de acci�n consolidado 2025'!$A$3:$V$504,U$1,0)</f>
        <v>2025-12-19</v>
      </c>
      <c r="V335" t="str">
        <f>VLOOKUP($A335,'Plan de acci�n consolidado 2025'!$A$3:$V$504,V$1,0)</f>
        <v>100-SECRETARIA GENERAL</v>
      </c>
      <c r="W335"/>
      <c r="X335"/>
    </row>
    <row r="336" spans="1:24" hidden="1" x14ac:dyDescent="0.25">
      <c r="A336" s="30" t="s">
        <v>996</v>
      </c>
      <c r="B336" t="str">
        <f>VLOOKUP($A336,'Plan de acci�n consolidado 2025'!$A$3:$V$504,B$1,0)</f>
        <v>2000-DESPACHO DEL SUPERINTENDENTE DELEGADO PARA LA PROPIEDAD INDUSTRIAL</v>
      </c>
      <c r="C336">
        <f>VLOOKUP($A336,'Plan de acci�n consolidado 2025'!$A$3:$V$504,C$1,0)</f>
        <v>1</v>
      </c>
      <c r="D336" t="str">
        <f>VLOOKUP($A336,'Plan de acci�n consolidado 2025'!$A$3:$V$504,D$1,0)</f>
        <v>Producto</v>
      </c>
      <c r="E336" t="str">
        <f>VLOOKUP($A336,'Plan de acci�n consolidado 2025'!$A$3:$V$504,E$1,0)</f>
        <v>2000.1</v>
      </c>
      <c r="F336" t="str">
        <f>VLOOKUP($A336,'Plan de acci�n consolidado 2025'!$A$3:$V$504,F$1,0)</f>
        <v>Operativo SI</v>
      </c>
      <c r="G336" t="str">
        <f>VLOOKUP($A336,'Plan de acci�n consolidado 2025'!$A$3:$V$504,G$1,0)</f>
        <v>Mejorar la oportunidad en la atención de trámites y servicios.</v>
      </c>
      <c r="H336" t="str">
        <f>VLOOKUP($A336,'Plan de acci�n consolidado 2025'!$A$3:$V$504,H$1,0)</f>
        <v>Avance promedio de cumplimiento de productos asociados a mejorar la oportunidad en la atención de trámites y servicios.</v>
      </c>
      <c r="I336" t="str">
        <f>VLOOKUP($A336,'Plan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6" t="str">
        <f>VLOOKUP($A336,'Plan de acci�n consolidado 2025'!$A$3:$V$504,J$1,0)</f>
        <v xml:space="preserve">PND - 5-31-5-b- Convergencia regional - Entidades públicas territoriales y nacionales fortalecidas </v>
      </c>
      <c r="K336" t="str">
        <f>VLOOKUP($A336,'Plan de acci�n consolidado 2025'!$A$3:$V$504,K$1,0)</f>
        <v>No</v>
      </c>
      <c r="L336" t="str">
        <f>VLOOKUP($A336,'Plan de acci�n consolidado 2025'!$A$3:$V$504,L$1,0)</f>
        <v>C-3503-0200-0014-20309b</v>
      </c>
      <c r="M336" t="str">
        <f>VLOOKUP($A336,'Plan de acci�n consolidado 2025'!$A$3:$V$504,M$1,0)</f>
        <v>Política Servicio al Ciudadano_DIMENSIÓN Gestión con Valores para Resultados</v>
      </c>
      <c r="N336" t="str">
        <f>VLOOKUP($A336,'Plan de acci�n consolidado 2025'!$A$3:$V$504,N$1,0)</f>
        <v>N/A</v>
      </c>
      <c r="O336" t="str">
        <f>VLOOKUP($A336,'Plan de acci�n consolidado 2025'!$A$3:$V$504,O$1,0)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P336">
        <f>VLOOKUP($A336,'Plan de acci�n consolidado 2025'!$A$3:$V$504,P$1,0)</f>
        <v>50</v>
      </c>
      <c r="Q336">
        <f>VLOOKUP($A336,'Plan de acci�n consolidado 2025'!$A$3:$V$504,Q$1,0)</f>
        <v>60</v>
      </c>
      <c r="R336" t="str">
        <f>VLOOKUP($A336,'Plan de acci�n consolidado 2025'!$A$3:$V$504,R$1,0)</f>
        <v>Porcentual</v>
      </c>
      <c r="S336" t="str">
        <f>VLOOKUP($A336,'Plan de acci�n consolidado 2025'!$A$3:$V$504,S$1,0)</f>
        <v>% de Recursos decididos / 60% de Recursos por decidir</v>
      </c>
      <c r="T336" s="176" t="str">
        <f>VLOOKUP($A336,'Plan de acci�n consolidado 2025'!$A$3:$V$504,T$1,0)</f>
        <v>2025-01-02</v>
      </c>
      <c r="U336" s="176" t="str">
        <f>VLOOKUP($A336,'Plan de acci�n consolidado 2025'!$A$3:$V$504,U$1,0)</f>
        <v>2025-12-31</v>
      </c>
      <c r="V336" t="str">
        <f>VLOOKUP($A336,'Plan de acci�n consolidado 2025'!$A$3:$V$504,V$1,0)</f>
        <v>2000-DESPACHO DEL SUPERINTENDENTE DELEGADO PARA LA PROPIEDAD INDUSTRIAL</v>
      </c>
      <c r="W336"/>
      <c r="X336"/>
    </row>
    <row r="337" spans="1:24" hidden="1" x14ac:dyDescent="0.25">
      <c r="A337" s="30" t="s">
        <v>998</v>
      </c>
      <c r="B337" t="str">
        <f>VLOOKUP($A337,'Plan de acci�n consolidado 2025'!$A$3:$V$504,B$1,0)</f>
        <v>2000-DESPACHO DEL SUPERINTENDENTE DELEGADO PARA LA PROPIEDAD INDUSTRIAL</v>
      </c>
      <c r="C337">
        <f>VLOOKUP($A337,'Plan de acci�n consolidado 2025'!$A$3:$V$504,C$1,0)</f>
        <v>1</v>
      </c>
      <c r="D337" t="str">
        <f>VLOOKUP($A337,'Plan de acci�n consolidado 2025'!$A$3:$V$504,D$1,0)</f>
        <v>Actividad propia</v>
      </c>
      <c r="E337" t="str">
        <f>VLOOKUP($A337,'Plan de acci�n consolidado 2025'!$A$3:$V$504,E$1,0)</f>
        <v>2000.1.1</v>
      </c>
      <c r="F337" t="str">
        <f>VLOOKUP($A337,'Plan de acci�n consolidado 2025'!$A$3:$V$504,F$1,0)</f>
        <v>N/A</v>
      </c>
      <c r="G337" t="str">
        <f>VLOOKUP($A337,'Plan de acci�n consolidado 2025'!$A$3:$V$504,G$1,0)</f>
        <v>N/A</v>
      </c>
      <c r="H337" t="str">
        <f>VLOOKUP($A337,'Plan de acci�n consolidado 2025'!$A$3:$V$504,H$1,0)</f>
        <v>N/A</v>
      </c>
      <c r="I337" t="str">
        <f>VLOOKUP($A337,'Plan de acci�n consolidado 2025'!$A$3:$V$504,I$1,0)</f>
        <v>N/A</v>
      </c>
      <c r="J337" t="str">
        <f>VLOOKUP($A337,'Plan de acci�n consolidado 2025'!$A$3:$V$504,J$1,0)</f>
        <v>N/A</v>
      </c>
      <c r="K337" t="str">
        <f>VLOOKUP($A337,'Plan de acci�n consolidado 2025'!$A$3:$V$504,K$1,0)</f>
        <v>N/A</v>
      </c>
      <c r="L337" t="str">
        <f>VLOOKUP($A337,'Plan de acci�n consolidado 2025'!$A$3:$V$504,L$1,0)</f>
        <v>N/A</v>
      </c>
      <c r="M337" t="str">
        <f>VLOOKUP($A337,'Plan de acci�n consolidado 2025'!$A$3:$V$504,M$1,0)</f>
        <v>N/A</v>
      </c>
      <c r="N337" t="str">
        <f>VLOOKUP($A337,'Plan de acci�n consolidado 2025'!$A$3:$V$504,N$1,0)</f>
        <v>N/A</v>
      </c>
      <c r="O337" t="str">
        <f>VLOOKUP($A337,'Plan de acci�n consolidado 2025'!$A$3:$V$504,O$1,0)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P337">
        <f>VLOOKUP($A337,'Plan de acci�n consolidado 2025'!$A$3:$V$504,P$1,0)</f>
        <v>100</v>
      </c>
      <c r="Q337">
        <f>VLOOKUP($A337,'Plan de acci�n consolidado 2025'!$A$3:$V$504,Q$1,0)</f>
        <v>60</v>
      </c>
      <c r="R337" t="str">
        <f>VLOOKUP($A337,'Plan de acci�n consolidado 2025'!$A$3:$V$504,R$1,0)</f>
        <v>Porcentual</v>
      </c>
      <c r="S337" t="str">
        <f>VLOOKUP($A337,'Plan de acci�n consolidado 2025'!$A$3:$V$504,S$1,0)</f>
        <v>% de Recursos decididos / 60% de Recursos por decidir</v>
      </c>
      <c r="T337" s="176" t="str">
        <f>VLOOKUP($A337,'Plan de acci�n consolidado 2025'!$A$3:$V$504,T$1,0)</f>
        <v>2025-01-02</v>
      </c>
      <c r="U337" s="176" t="str">
        <f>VLOOKUP($A337,'Plan de acci�n consolidado 2025'!$A$3:$V$504,U$1,0)</f>
        <v>2025-12-31</v>
      </c>
      <c r="V337" t="str">
        <f>VLOOKUP($A337,'Plan de acci�n consolidado 2025'!$A$3:$V$504,V$1,0)</f>
        <v>2000-DESPACHO DEL SUPERINTENDENTE DELEGADO PARA LA PROPIEDAD INDUSTRIAL</v>
      </c>
      <c r="W337"/>
      <c r="X337"/>
    </row>
    <row r="338" spans="1:24" hidden="1" x14ac:dyDescent="0.25">
      <c r="A338" s="30" t="s">
        <v>999</v>
      </c>
      <c r="B338" t="str">
        <f>VLOOKUP($A338,'Plan de acci�n consolidado 2025'!$A$3:$V$504,B$1,0)</f>
        <v>2000-DESPACHO DEL SUPERINTENDENTE DELEGADO PARA LA PROPIEDAD INDUSTRIAL</v>
      </c>
      <c r="C338">
        <f>VLOOKUP($A338,'Plan de acci�n consolidado 2025'!$A$3:$V$504,C$1,0)</f>
        <v>1</v>
      </c>
      <c r="D338" t="str">
        <f>VLOOKUP($A338,'Plan de acci�n consolidado 2025'!$A$3:$V$504,D$1,0)</f>
        <v>Producto</v>
      </c>
      <c r="E338" t="str">
        <f>VLOOKUP($A338,'Plan de acci�n consolidado 2025'!$A$3:$V$504,E$1,0)</f>
        <v>2000.2</v>
      </c>
      <c r="F338" t="str">
        <f>VLOOKUP($A338,'Plan de acci�n consolidado 2025'!$A$3:$V$504,F$1,0)</f>
        <v>N/A</v>
      </c>
      <c r="G338" t="str">
        <f>VLOOKUP($A338,'Plan de acci�n consolidado 2025'!$A$3:$V$504,G$1,0)</f>
        <v xml:space="preserve">Fortalecer la gestión de la información, el conocimiento y la innovación para optimizar la capacidad institucional 
</v>
      </c>
      <c r="H338" t="str">
        <f>VLOOKUP($A338,'Plan de acci�n consolidado 2025'!$A$3:$V$504,H$1,0)</f>
        <v xml:space="preserve">Cumplimiento de productos del PAI asociados a Fortalecer la gestión de la información, el conocimiento y la innovación para optimizar la capacidad institucional 
</v>
      </c>
      <c r="I338" t="str">
        <f>VLOOKUP($A338,'Plan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8" t="str">
        <f>VLOOKUP($A338,'Plan de acci�n consolidado 2025'!$A$3:$V$504,J$1,0)</f>
        <v xml:space="preserve">PND - 5-31-5-b- Convergencia regional - Entidades públicas territoriales y nacionales fortalecidas </v>
      </c>
      <c r="K338" t="str">
        <f>VLOOKUP($A338,'Plan de acci�n consolidado 2025'!$A$3:$V$504,K$1,0)</f>
        <v>Si</v>
      </c>
      <c r="L338" t="str">
        <f>VLOOKUP($A338,'Plan de acci�n consolidado 2025'!$A$3:$V$504,L$1,0)</f>
        <v>N/A</v>
      </c>
      <c r="M338" t="str">
        <f>VLOOKUP($A338,'Plan de acci�n consolidado 2025'!$A$3:$V$504,M$1,0)</f>
        <v>Política Servicio al Ciudadano_DIMENSIÓN Gestión con Valores para Resultados</v>
      </c>
      <c r="N338" t="str">
        <f>VLOOKUP($A338,'Plan de acci�n consolidado 2025'!$A$3:$V$504,N$1,0)</f>
        <v>N/A</v>
      </c>
      <c r="O338" t="str">
        <f>VLOOKUP($A338,'Plan de acci�n consolidado 2025'!$A$3:$V$504,O$1,0)</f>
        <v>Protocolo para la promoción, sensibilización y orientación al ciudadano en temas de Propiedad Industrial, mediante comunicación clara, oportuna y veraz, socializado (Acta de socialización firmada)</v>
      </c>
      <c r="P338">
        <f>VLOOKUP($A338,'Plan de acci�n consolidado 2025'!$A$3:$V$504,P$1,0)</f>
        <v>10</v>
      </c>
      <c r="Q338">
        <f>VLOOKUP($A338,'Plan de acci�n consolidado 2025'!$A$3:$V$504,Q$1,0)</f>
        <v>1</v>
      </c>
      <c r="R338" t="str">
        <f>VLOOKUP($A338,'Plan de acci�n consolidado 2025'!$A$3:$V$504,R$1,0)</f>
        <v>Númerica</v>
      </c>
      <c r="S338" t="str">
        <f>VLOOKUP($A338,'Plan de acci�n consolidado 2025'!$A$3:$V$504,S$1,0)</f>
        <v># de Protocolos socializados / 1 Protocolo por socializar</v>
      </c>
      <c r="T338" s="176" t="str">
        <f>VLOOKUP($A338,'Plan de acci�n consolidado 2025'!$A$3:$V$504,T$1,0)</f>
        <v>2025-03-03</v>
      </c>
      <c r="U338" s="176" t="str">
        <f>VLOOKUP($A338,'Plan de acci�n consolidado 2025'!$A$3:$V$504,U$1,0)</f>
        <v>2025-10-31</v>
      </c>
      <c r="V338" t="str">
        <f>VLOOKUP($A338,'Plan de acci�n consolidado 2025'!$A$3:$V$504,V$1,0)</f>
        <v>2000-DESPACHO DEL SUPERINTENDENTE DELEGADO PARA LA PROPIEDAD INDUSTRIAL;
2023-GRUPO DE TRABAJO DE CENTRO DE INFORMACIÓN TECNOLÓGICA Y APOYO A LA GESTIÓN DE PROPIEDAD LA INDUSTRIAL</v>
      </c>
      <c r="W338"/>
      <c r="X338"/>
    </row>
    <row r="339" spans="1:24" hidden="1" x14ac:dyDescent="0.25">
      <c r="A339" s="30" t="s">
        <v>1002</v>
      </c>
      <c r="B339" t="str">
        <f>VLOOKUP($A339,'Plan de acci�n consolidado 2025'!$A$3:$V$504,B$1,0)</f>
        <v>2000-DESPACHO DEL SUPERINTENDENTE DELEGADO PARA LA PROPIEDAD INDUSTRIAL</v>
      </c>
      <c r="C339">
        <f>VLOOKUP($A339,'Plan de acci�n consolidado 2025'!$A$3:$V$504,C$1,0)</f>
        <v>1</v>
      </c>
      <c r="D339" t="str">
        <f>VLOOKUP($A339,'Plan de acci�n consolidado 2025'!$A$3:$V$504,D$1,0)</f>
        <v>Actividad sin participación</v>
      </c>
      <c r="E339" t="str">
        <f>VLOOKUP($A339,'Plan de acci�n consolidado 2025'!$A$3:$V$504,E$1,0)</f>
        <v>2000.2.1</v>
      </c>
      <c r="F339" t="str">
        <f>VLOOKUP($A339,'Plan de acci�n consolidado 2025'!$A$3:$V$504,F$1,0)</f>
        <v>N/A</v>
      </c>
      <c r="G339" t="str">
        <f>VLOOKUP($A339,'Plan de acci�n consolidado 2025'!$A$3:$V$504,G$1,0)</f>
        <v>N/A</v>
      </c>
      <c r="H339" t="str">
        <f>VLOOKUP($A339,'Plan de acci�n consolidado 2025'!$A$3:$V$504,H$1,0)</f>
        <v>N/A</v>
      </c>
      <c r="I339" t="str">
        <f>VLOOKUP($A339,'Plan de acci�n consolidado 2025'!$A$3:$V$504,I$1,0)</f>
        <v>N/A</v>
      </c>
      <c r="J339" t="str">
        <f>VLOOKUP($A339,'Plan de acci�n consolidado 2025'!$A$3:$V$504,J$1,0)</f>
        <v>N/A</v>
      </c>
      <c r="K339" t="str">
        <f>VLOOKUP($A339,'Plan de acci�n consolidado 2025'!$A$3:$V$504,K$1,0)</f>
        <v>N/A</v>
      </c>
      <c r="L339" t="str">
        <f>VLOOKUP($A339,'Plan de acci�n consolidado 2025'!$A$3:$V$504,L$1,0)</f>
        <v>N/A</v>
      </c>
      <c r="M339" t="str">
        <f>VLOOKUP($A339,'Plan de acci�n consolidado 2025'!$A$3:$V$504,M$1,0)</f>
        <v>N/A</v>
      </c>
      <c r="N339" t="str">
        <f>VLOOKUP($A339,'Plan de acci�n consolidado 2025'!$A$3:$V$504,N$1,0)</f>
        <v>N/A</v>
      </c>
      <c r="O339" t="str">
        <f>VLOOKUP($A339,'Plan de acci�n consolidado 2025'!$A$3:$V$504,O$1,0)</f>
        <v>Definir la estructura y contenido del protocolo (Estructura y contenido del Protocolo definida)</v>
      </c>
      <c r="P339">
        <f>VLOOKUP($A339,'Plan de acci�n consolidado 2025'!$A$3:$V$504,P$1,0)</f>
        <v>0</v>
      </c>
      <c r="Q339">
        <f>VLOOKUP($A339,'Plan de acci�n consolidado 2025'!$A$3:$V$504,Q$1,0)</f>
        <v>1</v>
      </c>
      <c r="R339" t="str">
        <f>VLOOKUP($A339,'Plan de acci�n consolidado 2025'!$A$3:$V$504,R$1,0)</f>
        <v>Númerica</v>
      </c>
      <c r="S339" t="str">
        <f>VLOOKUP($A339,'Plan de acci�n consolidado 2025'!$A$3:$V$504,S$1,0)</f>
        <v># de Estructuras y contenidos definidos / 1 Estructura y contenido por definir</v>
      </c>
      <c r="T339" s="176" t="str">
        <f>VLOOKUP($A339,'Plan de acci�n consolidado 2025'!$A$3:$V$504,T$1,0)</f>
        <v>2025-03-03</v>
      </c>
      <c r="U339" s="176" t="str">
        <f>VLOOKUP($A339,'Plan de acci�n consolidado 2025'!$A$3:$V$504,U$1,0)</f>
        <v>2025-03-31</v>
      </c>
      <c r="V339" t="str">
        <f>VLOOKUP($A339,'Plan de acci�n consolidado 2025'!$A$3:$V$504,V$1,0)</f>
        <v>2023-GRUPO DE TRABAJO DE CENTRO DE INFORMACIÓN TECNOLÓGICA Y APOYO A LA GESTIÓN DE PROPIEDAD LA INDUSTRIAL</v>
      </c>
      <c r="W339"/>
      <c r="X339"/>
    </row>
    <row r="340" spans="1:24" hidden="1" x14ac:dyDescent="0.25">
      <c r="A340" s="30" t="s">
        <v>1004</v>
      </c>
      <c r="B340" t="str">
        <f>VLOOKUP($A340,'Plan de acci�n consolidado 2025'!$A$3:$V$504,B$1,0)</f>
        <v>2000-DESPACHO DEL SUPERINTENDENTE DELEGADO PARA LA PROPIEDAD INDUSTRIAL</v>
      </c>
      <c r="C340">
        <f>VLOOKUP($A340,'Plan de acci�n consolidado 2025'!$A$3:$V$504,C$1,0)</f>
        <v>1</v>
      </c>
      <c r="D340" t="str">
        <f>VLOOKUP($A340,'Plan de acci�n consolidado 2025'!$A$3:$V$504,D$1,0)</f>
        <v>Actividad propia</v>
      </c>
      <c r="E340" t="str">
        <f>VLOOKUP($A340,'Plan de acci�n consolidado 2025'!$A$3:$V$504,E$1,0)</f>
        <v>2000.2.2</v>
      </c>
      <c r="F340" t="str">
        <f>VLOOKUP($A340,'Plan de acci�n consolidado 2025'!$A$3:$V$504,F$1,0)</f>
        <v>N/A</v>
      </c>
      <c r="G340" t="str">
        <f>VLOOKUP($A340,'Plan de acci�n consolidado 2025'!$A$3:$V$504,G$1,0)</f>
        <v>N/A</v>
      </c>
      <c r="H340" t="str">
        <f>VLOOKUP($A340,'Plan de acci�n consolidado 2025'!$A$3:$V$504,H$1,0)</f>
        <v>N/A</v>
      </c>
      <c r="I340" t="str">
        <f>VLOOKUP($A340,'Plan de acci�n consolidado 2025'!$A$3:$V$504,I$1,0)</f>
        <v>N/A</v>
      </c>
      <c r="J340" t="str">
        <f>VLOOKUP($A340,'Plan de acci�n consolidado 2025'!$A$3:$V$504,J$1,0)</f>
        <v>N/A</v>
      </c>
      <c r="K340" t="str">
        <f>VLOOKUP($A340,'Plan de acci�n consolidado 2025'!$A$3:$V$504,K$1,0)</f>
        <v>N/A</v>
      </c>
      <c r="L340" t="str">
        <f>VLOOKUP($A340,'Plan de acci�n consolidado 2025'!$A$3:$V$504,L$1,0)</f>
        <v>N/A</v>
      </c>
      <c r="M340" t="str">
        <f>VLOOKUP($A340,'Plan de acci�n consolidado 2025'!$A$3:$V$504,M$1,0)</f>
        <v>N/A</v>
      </c>
      <c r="N340" t="str">
        <f>VLOOKUP($A340,'Plan de acci�n consolidado 2025'!$A$3:$V$504,N$1,0)</f>
        <v>N/A</v>
      </c>
      <c r="O340" t="str">
        <f>VLOOKUP($A340,'Plan de acci�n consolidado 2025'!$A$3:$V$504,O$1,0)</f>
        <v>Definir los lineamientos para la promoción,  sensibilización y orientación en temas de Propiedad Industrial que se desarrollarán en el protocolo (Lineamientos para la promoción definidos)</v>
      </c>
      <c r="P340">
        <f>VLOOKUP($A340,'Plan de acci�n consolidado 2025'!$A$3:$V$504,P$1,0)</f>
        <v>50</v>
      </c>
      <c r="Q340">
        <f>VLOOKUP($A340,'Plan de acci�n consolidado 2025'!$A$3:$V$504,Q$1,0)</f>
        <v>1</v>
      </c>
      <c r="R340" t="str">
        <f>VLOOKUP($A340,'Plan de acci�n consolidado 2025'!$A$3:$V$504,R$1,0)</f>
        <v>Númerica</v>
      </c>
      <c r="S340" t="str">
        <f>VLOOKUP($A340,'Plan de acci�n consolidado 2025'!$A$3:$V$504,S$1,0)</f>
        <v># de Lineamientos definidos / 1 Lineamientos por definir</v>
      </c>
      <c r="T340" s="176" t="str">
        <f>VLOOKUP($A340,'Plan de acci�n consolidado 2025'!$A$3:$V$504,T$1,0)</f>
        <v>2025-04-01</v>
      </c>
      <c r="U340" s="176" t="str">
        <f>VLOOKUP($A340,'Plan de acci�n consolidado 2025'!$A$3:$V$504,U$1,0)</f>
        <v>2025-05-30</v>
      </c>
      <c r="V340" t="str">
        <f>VLOOKUP($A340,'Plan de acci�n consolidado 2025'!$A$3:$V$504,V$1,0)</f>
        <v>2000-DESPACHO DEL SUPERINTENDENTE DELEGADO PARA LA PROPIEDAD INDUSTRIAL;
2023-GRUPO DE TRABAJO DE CENTRO DE INFORMACIÓN TECNOLÓGICA Y APOYO A LA GESTIÓN DE PROPIEDAD LA INDUSTRIAL</v>
      </c>
      <c r="W340"/>
      <c r="X340"/>
    </row>
    <row r="341" spans="1:24" hidden="1" x14ac:dyDescent="0.25">
      <c r="A341" s="30" t="s">
        <v>1006</v>
      </c>
      <c r="B341" t="str">
        <f>VLOOKUP($A341,'Plan de acci�n consolidado 2025'!$A$3:$V$504,B$1,0)</f>
        <v>2000-DESPACHO DEL SUPERINTENDENTE DELEGADO PARA LA PROPIEDAD INDUSTRIAL</v>
      </c>
      <c r="C341">
        <f>VLOOKUP($A341,'Plan de acci�n consolidado 2025'!$A$3:$V$504,C$1,0)</f>
        <v>1</v>
      </c>
      <c r="D341" t="str">
        <f>VLOOKUP($A341,'Plan de acci�n consolidado 2025'!$A$3:$V$504,D$1,0)</f>
        <v>Actividad sin participación</v>
      </c>
      <c r="E341" t="str">
        <f>VLOOKUP($A341,'Plan de acci�n consolidado 2025'!$A$3:$V$504,E$1,0)</f>
        <v>2000.2.3</v>
      </c>
      <c r="F341" t="str">
        <f>VLOOKUP($A341,'Plan de acci�n consolidado 2025'!$A$3:$V$504,F$1,0)</f>
        <v>N/A</v>
      </c>
      <c r="G341" t="str">
        <f>VLOOKUP($A341,'Plan de acci�n consolidado 2025'!$A$3:$V$504,G$1,0)</f>
        <v>N/A</v>
      </c>
      <c r="H341" t="str">
        <f>VLOOKUP($A341,'Plan de acci�n consolidado 2025'!$A$3:$V$504,H$1,0)</f>
        <v>N/A</v>
      </c>
      <c r="I341" t="str">
        <f>VLOOKUP($A341,'Plan de acci�n consolidado 2025'!$A$3:$V$504,I$1,0)</f>
        <v>N/A</v>
      </c>
      <c r="J341" t="str">
        <f>VLOOKUP($A341,'Plan de acci�n consolidado 2025'!$A$3:$V$504,J$1,0)</f>
        <v>N/A</v>
      </c>
      <c r="K341" t="str">
        <f>VLOOKUP($A341,'Plan de acci�n consolidado 2025'!$A$3:$V$504,K$1,0)</f>
        <v>N/A</v>
      </c>
      <c r="L341" t="str">
        <f>VLOOKUP($A341,'Plan de acci�n consolidado 2025'!$A$3:$V$504,L$1,0)</f>
        <v>N/A</v>
      </c>
      <c r="M341" t="str">
        <f>VLOOKUP($A341,'Plan de acci�n consolidado 2025'!$A$3:$V$504,M$1,0)</f>
        <v>N/A</v>
      </c>
      <c r="N341" t="str">
        <f>VLOOKUP($A341,'Plan de acci�n consolidado 2025'!$A$3:$V$504,N$1,0)</f>
        <v>N/A</v>
      </c>
      <c r="O341" t="str">
        <f>VLOOKUP($A341,'Plan de acci�n consolidado 2025'!$A$3:$V$504,O$1,0)</f>
        <v>Elaborar el protocolo para la promoción,  sensibilización y orientación en temas de Propiedad Industrial (Protocolo elaborado)</v>
      </c>
      <c r="P341">
        <f>VLOOKUP($A341,'Plan de acci�n consolidado 2025'!$A$3:$V$504,P$1,0)</f>
        <v>0</v>
      </c>
      <c r="Q341">
        <f>VLOOKUP($A341,'Plan de acci�n consolidado 2025'!$A$3:$V$504,Q$1,0)</f>
        <v>1</v>
      </c>
      <c r="R341" t="str">
        <f>VLOOKUP($A341,'Plan de acci�n consolidado 2025'!$A$3:$V$504,R$1,0)</f>
        <v>Númerica</v>
      </c>
      <c r="S341" t="str">
        <f>VLOOKUP($A341,'Plan de acci�n consolidado 2025'!$A$3:$V$504,S$1,0)</f>
        <v># de Protocolos elaborados / 1 Protocolo por elaborar</v>
      </c>
      <c r="T341" s="176" t="str">
        <f>VLOOKUP($A341,'Plan de acci�n consolidado 2025'!$A$3:$V$504,T$1,0)</f>
        <v>2025-06-03</v>
      </c>
      <c r="U341" s="176" t="str">
        <f>VLOOKUP($A341,'Plan de acci�n consolidado 2025'!$A$3:$V$504,U$1,0)</f>
        <v>2025-08-29</v>
      </c>
      <c r="V341" t="str">
        <f>VLOOKUP($A341,'Plan de acci�n consolidado 2025'!$A$3:$V$504,V$1,0)</f>
        <v>2023-GRUPO DE TRABAJO DE CENTRO DE INFORMACIÓN TECNOLÓGICA Y APOYO A LA GESTIÓN DE PROPIEDAD LA INDUSTRIAL</v>
      </c>
      <c r="W341"/>
      <c r="X341"/>
    </row>
    <row r="342" spans="1:24" hidden="1" x14ac:dyDescent="0.25">
      <c r="A342" s="30" t="s">
        <v>1008</v>
      </c>
      <c r="B342" t="str">
        <f>VLOOKUP($A342,'Plan de acci�n consolidado 2025'!$A$3:$V$504,B$1,0)</f>
        <v>2000-DESPACHO DEL SUPERINTENDENTE DELEGADO PARA LA PROPIEDAD INDUSTRIAL</v>
      </c>
      <c r="C342">
        <f>VLOOKUP($A342,'Plan de acci�n consolidado 2025'!$A$3:$V$504,C$1,0)</f>
        <v>1</v>
      </c>
      <c r="D342" t="str">
        <f>VLOOKUP($A342,'Plan de acci�n consolidado 2025'!$A$3:$V$504,D$1,0)</f>
        <v>Actividad propia</v>
      </c>
      <c r="E342" t="str">
        <f>VLOOKUP($A342,'Plan de acci�n consolidado 2025'!$A$3:$V$504,E$1,0)</f>
        <v>2000.2.4</v>
      </c>
      <c r="F342" t="str">
        <f>VLOOKUP($A342,'Plan de acci�n consolidado 2025'!$A$3:$V$504,F$1,0)</f>
        <v>N/A</v>
      </c>
      <c r="G342" t="str">
        <f>VLOOKUP($A342,'Plan de acci�n consolidado 2025'!$A$3:$V$504,G$1,0)</f>
        <v>N/A</v>
      </c>
      <c r="H342" t="str">
        <f>VLOOKUP($A342,'Plan de acci�n consolidado 2025'!$A$3:$V$504,H$1,0)</f>
        <v>N/A</v>
      </c>
      <c r="I342" t="str">
        <f>VLOOKUP($A342,'Plan de acci�n consolidado 2025'!$A$3:$V$504,I$1,0)</f>
        <v>N/A</v>
      </c>
      <c r="J342" t="str">
        <f>VLOOKUP($A342,'Plan de acci�n consolidado 2025'!$A$3:$V$504,J$1,0)</f>
        <v>N/A</v>
      </c>
      <c r="K342" t="str">
        <f>VLOOKUP($A342,'Plan de acci�n consolidado 2025'!$A$3:$V$504,K$1,0)</f>
        <v>N/A</v>
      </c>
      <c r="L342" t="str">
        <f>VLOOKUP($A342,'Plan de acci�n consolidado 2025'!$A$3:$V$504,L$1,0)</f>
        <v>N/A</v>
      </c>
      <c r="M342" t="str">
        <f>VLOOKUP($A342,'Plan de acci�n consolidado 2025'!$A$3:$V$504,M$1,0)</f>
        <v>N/A</v>
      </c>
      <c r="N342" t="str">
        <f>VLOOKUP($A342,'Plan de acci�n consolidado 2025'!$A$3:$V$504,N$1,0)</f>
        <v>N/A</v>
      </c>
      <c r="O342" t="str">
        <f>VLOOKUP($A342,'Plan de acci�n consolidado 2025'!$A$3:$V$504,O$1,0)</f>
        <v>Socializar a OSCAE y a la Red de Protección al Consumidor, el protocolo para la promoción,  sensibilización y orientación en temas de Propiedad Industrial (Acta de socialización firmada)</v>
      </c>
      <c r="P342">
        <f>VLOOKUP($A342,'Plan de acci�n consolidado 2025'!$A$3:$V$504,P$1,0)</f>
        <v>50</v>
      </c>
      <c r="Q342">
        <f>VLOOKUP($A342,'Plan de acci�n consolidado 2025'!$A$3:$V$504,Q$1,0)</f>
        <v>1</v>
      </c>
      <c r="R342" t="str">
        <f>VLOOKUP($A342,'Plan de acci�n consolidado 2025'!$A$3:$V$504,R$1,0)</f>
        <v>Númerica</v>
      </c>
      <c r="S342" t="str">
        <f>VLOOKUP($A342,'Plan de acci�n consolidado 2025'!$A$3:$V$504,S$1,0)</f>
        <v># de Protocolos socializados / 1 Protocolo por socializar</v>
      </c>
      <c r="T342" s="176" t="str">
        <f>VLOOKUP($A342,'Plan de acci�n consolidado 2025'!$A$3:$V$504,T$1,0)</f>
        <v>2025-09-01</v>
      </c>
      <c r="U342" s="176" t="str">
        <f>VLOOKUP($A342,'Plan de acci�n consolidado 2025'!$A$3:$V$504,U$1,0)</f>
        <v>2025-10-31</v>
      </c>
      <c r="V342" t="str">
        <f>VLOOKUP($A342,'Plan de acci�n consolidado 2025'!$A$3:$V$504,V$1,0)</f>
        <v>2000-DESPACHO DEL SUPERINTENDENTE DELEGADO PARA LA PROPIEDAD INDUSTRIAL;
2023-GRUPO DE TRABAJO DE CENTRO DE INFORMACIÓN TECNOLÓGICA Y APOYO A LA GESTIÓN DE PROPIEDAD LA INDUSTRIAL</v>
      </c>
      <c r="W342"/>
      <c r="X342"/>
    </row>
    <row r="343" spans="1:24" x14ac:dyDescent="0.25">
      <c r="A343" s="30" t="s">
        <v>1009</v>
      </c>
      <c r="B343" t="str">
        <f>VLOOKUP($A343,'Plan de acci�n consolidado 2025'!$A$3:$V$504,B$1,0)</f>
        <v>2000-DESPACHO DEL SUPERINTENDENTE DELEGADO PARA LA PROPIEDAD INDUSTRIAL</v>
      </c>
      <c r="C343">
        <f>VLOOKUP($A343,'Plan de acci�n consolidado 2025'!$A$3:$V$504,C$1,0)</f>
        <v>1</v>
      </c>
      <c r="D343" t="str">
        <f>VLOOKUP($A343,'Plan de acci�n consolidado 2025'!$A$3:$V$504,D$1,0)</f>
        <v>Producto</v>
      </c>
      <c r="E343" t="str">
        <f>VLOOKUP($A343,'Plan de acci�n consolidado 2025'!$A$3:$V$504,E$1,0)</f>
        <v>2000.3</v>
      </c>
      <c r="F343" t="str">
        <f>VLOOKUP($A343,'Plan de acci�n consolidado 2025'!$A$3:$V$504,F$1,0)</f>
        <v>Operativo</v>
      </c>
      <c r="G343" t="str">
        <f>VLOOKUP($A343,'Plan de acci�n consolidado 2025'!$A$3:$V$504,G$1,0)</f>
        <v xml:space="preserve">Fortalecer la infraestructura, uso y aprovechamiento de las tecnologías de la información, para optimizar la capacidad institucional
</v>
      </c>
      <c r="H343" t="str">
        <f>VLOOKUP($A343,'Plan de acci�n consolidado 2025'!$A$3:$V$504,H$1,0)</f>
        <v xml:space="preserve">Cumplimiento de productos del PAI asociados a Fortalecer la infraestructura, uso y aprovechamiento de las tecnologías de la información, para optimizar la capacidad institucional
</v>
      </c>
      <c r="I343" t="str">
        <f>VLOOKUP($A343,'Plan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3" t="str">
        <f>VLOOKUP($A343,'Plan de acci�n consolidado 2025'!$A$3:$V$504,J$1,0)</f>
        <v xml:space="preserve">PND - 5-31-5-d- Convergencia regional - Gobierno digital para la gente </v>
      </c>
      <c r="K343" t="str">
        <f>VLOOKUP($A343,'Plan de acci�n consolidado 2025'!$A$3:$V$504,K$1,0)</f>
        <v>Si</v>
      </c>
      <c r="L343" t="str">
        <f>VLOOKUP($A343,'Plan de acci�n consolidado 2025'!$A$3:$V$504,L$1,0)</f>
        <v>N/A</v>
      </c>
      <c r="M343" t="str">
        <f>VLOOKUP($A343,'Plan de acci�n consolidado 2025'!$A$3:$V$504,M$1,0)</f>
        <v>Política Gestión Documental _DIMENSIÓN Información y Comunicación</v>
      </c>
      <c r="N343" t="str">
        <f>VLOOKUP($A343,'Plan de acci�n consolidado 2025'!$A$3:$V$504,N$1,0)</f>
        <v>N/A</v>
      </c>
      <c r="O343" t="str">
        <f>VLOOKUP($A343,'Plan de acci�n consolidado 2025'!$A$3:$V$504,O$1,0)</f>
        <v>Solución, mapa de ruta y documentación inicial en materia procedimental para el manejo del expediente electrónico - Segunda fase de estructura de expediente electrónico, realizada  (Informe elaborado)</v>
      </c>
      <c r="P343">
        <f>VLOOKUP($A343,'Plan de acci�n consolidado 2025'!$A$3:$V$504,P$1,0)</f>
        <v>10</v>
      </c>
      <c r="Q343">
        <f>VLOOKUP($A343,'Plan de acci�n consolidado 2025'!$A$3:$V$504,Q$1,0)</f>
        <v>1</v>
      </c>
      <c r="R343" t="str">
        <f>VLOOKUP($A343,'Plan de acci�n consolidado 2025'!$A$3:$V$504,R$1,0)</f>
        <v>Númerica</v>
      </c>
      <c r="S343" t="str">
        <f>VLOOKUP($A343,'Plan de acci�n consolidado 2025'!$A$3:$V$504,S$1,0)</f>
        <v># de soluciones realizadas / 1 Solución por realizar</v>
      </c>
      <c r="T343" s="176" t="str">
        <f>VLOOKUP($A343,'Plan de acci�n consolidado 2025'!$A$3:$V$504,T$1,0)</f>
        <v>2025-02-03</v>
      </c>
      <c r="U343" s="176" t="str">
        <f>VLOOKUP($A343,'Plan de acci�n consolidado 2025'!$A$3:$V$504,U$1,0)</f>
        <v>2025-11-28</v>
      </c>
      <c r="V343" t="str">
        <f>VLOOKUP($A343,'Plan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3"/>
      <c r="X343"/>
    </row>
    <row r="344" spans="1:24" hidden="1" x14ac:dyDescent="0.25">
      <c r="A344" s="30" t="s">
        <v>1013</v>
      </c>
      <c r="B344" t="str">
        <f>VLOOKUP($A344,'Plan de acci�n consolidado 2025'!$A$3:$V$504,B$1,0)</f>
        <v>2000-DESPACHO DEL SUPERINTENDENTE DELEGADO PARA LA PROPIEDAD INDUSTRIAL</v>
      </c>
      <c r="C344">
        <f>VLOOKUP($A344,'Plan de acci�n consolidado 2025'!$A$3:$V$504,C$1,0)</f>
        <v>1</v>
      </c>
      <c r="D344" t="str">
        <f>VLOOKUP($A344,'Plan de acci�n consolidado 2025'!$A$3:$V$504,D$1,0)</f>
        <v>Actividad propia</v>
      </c>
      <c r="E344" t="str">
        <f>VLOOKUP($A344,'Plan de acci�n consolidado 2025'!$A$3:$V$504,E$1,0)</f>
        <v>2000.3.1</v>
      </c>
      <c r="F344" t="str">
        <f>VLOOKUP($A344,'Plan de acci�n consolidado 2025'!$A$3:$V$504,F$1,0)</f>
        <v>N/A</v>
      </c>
      <c r="G344" t="str">
        <f>VLOOKUP($A344,'Plan de acci�n consolidado 2025'!$A$3:$V$504,G$1,0)</f>
        <v>N/A</v>
      </c>
      <c r="H344" t="str">
        <f>VLOOKUP($A344,'Plan de acci�n consolidado 2025'!$A$3:$V$504,H$1,0)</f>
        <v>N/A</v>
      </c>
      <c r="I344" t="str">
        <f>VLOOKUP($A344,'Plan de acci�n consolidado 2025'!$A$3:$V$504,I$1,0)</f>
        <v>N/A</v>
      </c>
      <c r="J344" t="str">
        <f>VLOOKUP($A344,'Plan de acci�n consolidado 2025'!$A$3:$V$504,J$1,0)</f>
        <v>N/A</v>
      </c>
      <c r="K344" t="str">
        <f>VLOOKUP($A344,'Plan de acci�n consolidado 2025'!$A$3:$V$504,K$1,0)</f>
        <v>N/A</v>
      </c>
      <c r="L344" t="str">
        <f>VLOOKUP($A344,'Plan de acci�n consolidado 2025'!$A$3:$V$504,L$1,0)</f>
        <v>N/A</v>
      </c>
      <c r="M344" t="str">
        <f>VLOOKUP($A344,'Plan de acci�n consolidado 2025'!$A$3:$V$504,M$1,0)</f>
        <v>N/A</v>
      </c>
      <c r="N344" t="str">
        <f>VLOOKUP($A344,'Plan de acci�n consolidado 2025'!$A$3:$V$504,N$1,0)</f>
        <v>N/A</v>
      </c>
      <c r="O344" t="str">
        <f>VLOOKUP($A344,'Plan de acci�n consolidado 2025'!$A$3:$V$504,O$1,0)</f>
        <v>Establecer cronograma para identificar el plan de trabajo a desarrollar (Cronograma establecido)</v>
      </c>
      <c r="P344">
        <f>VLOOKUP($A344,'Plan de acci�n consolidado 2025'!$A$3:$V$504,P$1,0)</f>
        <v>10</v>
      </c>
      <c r="Q344">
        <f>VLOOKUP($A344,'Plan de acci�n consolidado 2025'!$A$3:$V$504,Q$1,0)</f>
        <v>1</v>
      </c>
      <c r="R344" t="str">
        <f>VLOOKUP($A344,'Plan de acci�n consolidado 2025'!$A$3:$V$504,R$1,0)</f>
        <v>Númerica</v>
      </c>
      <c r="S344" t="str">
        <f>VLOOKUP($A344,'Plan de acci�n consolidado 2025'!$A$3:$V$504,S$1,0)</f>
        <v># de cronogramas establecidos / 1 Cronograma por establecer</v>
      </c>
      <c r="T344" s="176" t="str">
        <f>VLOOKUP($A344,'Plan de acci�n consolidado 2025'!$A$3:$V$504,T$1,0)</f>
        <v>2025-02-03</v>
      </c>
      <c r="U344" s="176" t="str">
        <f>VLOOKUP($A344,'Plan de acci�n consolidado 2025'!$A$3:$V$504,U$1,0)</f>
        <v>2025-02-28</v>
      </c>
      <c r="V344" t="str">
        <f>VLOOKUP($A344,'Plan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4"/>
      <c r="X344"/>
    </row>
    <row r="345" spans="1:24" hidden="1" x14ac:dyDescent="0.25">
      <c r="A345" s="30" t="s">
        <v>1015</v>
      </c>
      <c r="B345" t="str">
        <f>VLOOKUP($A345,'Plan de acci�n consolidado 2025'!$A$3:$V$504,B$1,0)</f>
        <v>2000-DESPACHO DEL SUPERINTENDENTE DELEGADO PARA LA PROPIEDAD INDUSTRIAL</v>
      </c>
      <c r="C345">
        <f>VLOOKUP($A345,'Plan de acci�n consolidado 2025'!$A$3:$V$504,C$1,0)</f>
        <v>1</v>
      </c>
      <c r="D345" t="str">
        <f>VLOOKUP($A345,'Plan de acci�n consolidado 2025'!$A$3:$V$504,D$1,0)</f>
        <v>Actividad propia</v>
      </c>
      <c r="E345" t="str">
        <f>VLOOKUP($A345,'Plan de acci�n consolidado 2025'!$A$3:$V$504,E$1,0)</f>
        <v>2000.3.2</v>
      </c>
      <c r="F345" t="str">
        <f>VLOOKUP($A345,'Plan de acci�n consolidado 2025'!$A$3:$V$504,F$1,0)</f>
        <v>N/A</v>
      </c>
      <c r="G345" t="str">
        <f>VLOOKUP($A345,'Plan de acci�n consolidado 2025'!$A$3:$V$504,G$1,0)</f>
        <v>N/A</v>
      </c>
      <c r="H345" t="str">
        <f>VLOOKUP($A345,'Plan de acci�n consolidado 2025'!$A$3:$V$504,H$1,0)</f>
        <v>N/A</v>
      </c>
      <c r="I345" t="str">
        <f>VLOOKUP($A345,'Plan de acci�n consolidado 2025'!$A$3:$V$504,I$1,0)</f>
        <v>N/A</v>
      </c>
      <c r="J345" t="str">
        <f>VLOOKUP($A345,'Plan de acci�n consolidado 2025'!$A$3:$V$504,J$1,0)</f>
        <v>N/A</v>
      </c>
      <c r="K345" t="str">
        <f>VLOOKUP($A345,'Plan de acci�n consolidado 2025'!$A$3:$V$504,K$1,0)</f>
        <v>N/A</v>
      </c>
      <c r="L345" t="str">
        <f>VLOOKUP($A345,'Plan de acci�n consolidado 2025'!$A$3:$V$504,L$1,0)</f>
        <v>N/A</v>
      </c>
      <c r="M345" t="str">
        <f>VLOOKUP($A345,'Plan de acci�n consolidado 2025'!$A$3:$V$504,M$1,0)</f>
        <v>N/A</v>
      </c>
      <c r="N345" t="str">
        <f>VLOOKUP($A345,'Plan de acci�n consolidado 2025'!$A$3:$V$504,N$1,0)</f>
        <v>N/A</v>
      </c>
      <c r="O345" t="str">
        <f>VLOOKUP($A345,'Plan de acci�n consolidado 2025'!$A$3:$V$504,O$1,0)</f>
        <v>Realizar el seguimiento a las actividades planeadas en el cronograma (Informes de seguimiento a las actividades planeadas en el cronograma)</v>
      </c>
      <c r="P345">
        <f>VLOOKUP($A345,'Plan de acci�n consolidado 2025'!$A$3:$V$504,P$1,0)</f>
        <v>60</v>
      </c>
      <c r="Q345">
        <f>VLOOKUP($A345,'Plan de acci�n consolidado 2025'!$A$3:$V$504,Q$1,0)</f>
        <v>8</v>
      </c>
      <c r="R345" t="str">
        <f>VLOOKUP($A345,'Plan de acci�n consolidado 2025'!$A$3:$V$504,R$1,0)</f>
        <v>Númerica</v>
      </c>
      <c r="S345" t="str">
        <f>VLOOKUP($A345,'Plan de acci�n consolidado 2025'!$A$3:$V$504,S$1,0)</f>
        <v># de seguimientos realizados / 8 seguimientos por realizar</v>
      </c>
      <c r="T345" s="176" t="str">
        <f>VLOOKUP($A345,'Plan de acci�n consolidado 2025'!$A$3:$V$504,T$1,0)</f>
        <v>2025-03-03</v>
      </c>
      <c r="U345" s="176" t="str">
        <f>VLOOKUP($A345,'Plan de acci�n consolidado 2025'!$A$3:$V$504,U$1,0)</f>
        <v>2025-10-31</v>
      </c>
      <c r="V345" t="str">
        <f>VLOOKUP($A345,'Plan de acci�n consolidado 2025'!$A$3:$V$504,V$1,0)</f>
        <v>2000-DESPACHO DEL SUPERINTENDENTE DELEGADO PARA LA PROPIEDAD INDUSTRIAL</v>
      </c>
      <c r="W345"/>
      <c r="X345"/>
    </row>
    <row r="346" spans="1:24" hidden="1" x14ac:dyDescent="0.25">
      <c r="A346" s="30" t="s">
        <v>1017</v>
      </c>
      <c r="B346" t="str">
        <f>VLOOKUP($A346,'Plan de acci�n consolidado 2025'!$A$3:$V$504,B$1,0)</f>
        <v>2000-DESPACHO DEL SUPERINTENDENTE DELEGADO PARA LA PROPIEDAD INDUSTRIAL</v>
      </c>
      <c r="C346">
        <f>VLOOKUP($A346,'Plan de acci�n consolidado 2025'!$A$3:$V$504,C$1,0)</f>
        <v>1</v>
      </c>
      <c r="D346" t="str">
        <f>VLOOKUP($A346,'Plan de acci�n consolidado 2025'!$A$3:$V$504,D$1,0)</f>
        <v>Actividad propia</v>
      </c>
      <c r="E346" t="str">
        <f>VLOOKUP($A346,'Plan de acci�n consolidado 2025'!$A$3:$V$504,E$1,0)</f>
        <v>2000.3.3</v>
      </c>
      <c r="F346" t="str">
        <f>VLOOKUP($A346,'Plan de acci�n consolidado 2025'!$A$3:$V$504,F$1,0)</f>
        <v>N/A</v>
      </c>
      <c r="G346" t="str">
        <f>VLOOKUP($A346,'Plan de acci�n consolidado 2025'!$A$3:$V$504,G$1,0)</f>
        <v>N/A</v>
      </c>
      <c r="H346" t="str">
        <f>VLOOKUP($A346,'Plan de acci�n consolidado 2025'!$A$3:$V$504,H$1,0)</f>
        <v>N/A</v>
      </c>
      <c r="I346" t="str">
        <f>VLOOKUP($A346,'Plan de acci�n consolidado 2025'!$A$3:$V$504,I$1,0)</f>
        <v>N/A</v>
      </c>
      <c r="J346" t="str">
        <f>VLOOKUP($A346,'Plan de acci�n consolidado 2025'!$A$3:$V$504,J$1,0)</f>
        <v>N/A</v>
      </c>
      <c r="K346" t="str">
        <f>VLOOKUP($A346,'Plan de acci�n consolidado 2025'!$A$3:$V$504,K$1,0)</f>
        <v>N/A</v>
      </c>
      <c r="L346" t="str">
        <f>VLOOKUP($A346,'Plan de acci�n consolidado 2025'!$A$3:$V$504,L$1,0)</f>
        <v>N/A</v>
      </c>
      <c r="M346" t="str">
        <f>VLOOKUP($A346,'Plan de acci�n consolidado 2025'!$A$3:$V$504,M$1,0)</f>
        <v>N/A</v>
      </c>
      <c r="N346" t="str">
        <f>VLOOKUP($A346,'Plan de acci�n consolidado 2025'!$A$3:$V$504,N$1,0)</f>
        <v>N/A</v>
      </c>
      <c r="O346" t="str">
        <f>VLOOKUP($A346,'Plan de acci�n consolidado 2025'!$A$3:$V$504,O$1,0)</f>
        <v>Elaborar informe de brechas (Informe elaborado)</v>
      </c>
      <c r="P346">
        <f>VLOOKUP($A346,'Plan de acci�n consolidado 2025'!$A$3:$V$504,P$1,0)</f>
        <v>30</v>
      </c>
      <c r="Q346">
        <f>VLOOKUP($A346,'Plan de acci�n consolidado 2025'!$A$3:$V$504,Q$1,0)</f>
        <v>1</v>
      </c>
      <c r="R346" t="str">
        <f>VLOOKUP($A346,'Plan de acci�n consolidado 2025'!$A$3:$V$504,R$1,0)</f>
        <v>Númerica</v>
      </c>
      <c r="S346" t="str">
        <f>VLOOKUP($A346,'Plan de acci�n consolidado 2025'!$A$3:$V$504,S$1,0)</f>
        <v># de informes realizados / 1 informes por realizar</v>
      </c>
      <c r="T346" s="176" t="str">
        <f>VLOOKUP($A346,'Plan de acci�n consolidado 2025'!$A$3:$V$504,T$1,0)</f>
        <v>2025-11-04</v>
      </c>
      <c r="U346" s="176" t="str">
        <f>VLOOKUP($A346,'Plan de acci�n consolidado 2025'!$A$3:$V$504,U$1,0)</f>
        <v>2025-11-28</v>
      </c>
      <c r="V346" t="str">
        <f>VLOOKUP($A346,'Plan de acci�n consolidado 2025'!$A$3:$V$504,V$1,0)</f>
        <v>141-GRUPO DE TRABAJO DE GESTIÓN DOCUMENTAL Y ARCHIVO;
20-OFICINA DE TECNOLOGÍA E INFORMÁTICA;
2000-DESPACHO DEL SUPERINTENDENTE DELEGADO PARA LA PROPIEDAD INDUSTRIAL;
2020-DIRECCIÓN DE NUEVAS CREACIONES;
30-OFICINA ASESORA DE PLANEACIÓN</v>
      </c>
      <c r="W346"/>
      <c r="X346"/>
    </row>
    <row r="347" spans="1:24" x14ac:dyDescent="0.25">
      <c r="A347" s="30" t="s">
        <v>1019</v>
      </c>
      <c r="B347" t="str">
        <f>VLOOKUP($A347,'Plan de acci�n consolidado 2025'!$A$3:$V$504,B$1,0)</f>
        <v>2000-DESPACHO DEL SUPERINTENDENTE DELEGADO PARA LA PROPIEDAD INDUSTRIAL</v>
      </c>
      <c r="C347">
        <f>VLOOKUP($A347,'Plan de acci�n consolidado 2025'!$A$3:$V$504,C$1,0)</f>
        <v>1</v>
      </c>
      <c r="D347" t="str">
        <f>VLOOKUP($A347,'Plan de acci�n consolidado 2025'!$A$3:$V$504,D$1,0)</f>
        <v>Producto</v>
      </c>
      <c r="E347" t="str">
        <f>VLOOKUP($A347,'Plan de acci�n consolidado 2025'!$A$3:$V$504,E$1,0)</f>
        <v>2000.4</v>
      </c>
      <c r="F347" t="str">
        <f>VLOOKUP($A347,'Plan de acci�n consolidado 2025'!$A$3:$V$504,F$1,0)</f>
        <v>Innovador</v>
      </c>
      <c r="G347" t="str">
        <f>VLOOKUP($A347,'Plan de acci�n consolidado 2025'!$A$3:$V$504,G$1,0)</f>
        <v xml:space="preserve">Fortalecer la infraestructura, uso y aprovechamiento de las tecnologías de la información, para optimizar la capacidad institucional
</v>
      </c>
      <c r="H347" t="str">
        <f>VLOOKUP($A347,'Plan de acci�n consolidado 2025'!$A$3:$V$504,H$1,0)</f>
        <v xml:space="preserve">Cumplimiento de productos del PAI asociados a Fortalecer la infraestructura, uso y aprovechamiento de las tecnologías de la información, para optimizar la capacidad institucional
</v>
      </c>
      <c r="I347" t="str">
        <f>VLOOKUP($A347,'Plan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47" t="str">
        <f>VLOOKUP($A347,'Plan de acci�n consolidado 2025'!$A$3:$V$504,J$1,0)</f>
        <v>N/A</v>
      </c>
      <c r="K347" t="str">
        <f>VLOOKUP($A347,'Plan de acci�n consolidado 2025'!$A$3:$V$504,K$1,0)</f>
        <v>Si</v>
      </c>
      <c r="L347" t="str">
        <f>VLOOKUP($A347,'Plan de acci�n consolidado 2025'!$A$3:$V$504,L$1,0)</f>
        <v>N/A</v>
      </c>
      <c r="M347" t="str">
        <f>VLOOKUP($A347,'Plan de acci�n consolidado 2025'!$A$3:$V$504,M$1,0)</f>
        <v>Política Gestión Documental _DIMENSIÓN Información y Comunicación</v>
      </c>
      <c r="N347" t="str">
        <f>VLOOKUP($A347,'Plan de acci�n consolidado 2025'!$A$3:$V$504,N$1,0)</f>
        <v>N/A</v>
      </c>
      <c r="O347" t="str">
        <f>VLOOKUP($A347,'Plan de acci�n consolidado 2025'!$A$3:$V$504,O$1,0)</f>
        <v>Protocolo para la conservación de evidencias en el entorno digital, gestión de pruebas digitales y el aseguramiento del acervo probatorio en entornos digitales, elaborado. (Protocolo elaborado)</v>
      </c>
      <c r="P347">
        <f>VLOOKUP($A347,'Plan de acci�n consolidado 2025'!$A$3:$V$504,P$1,0)</f>
        <v>10</v>
      </c>
      <c r="Q347">
        <f>VLOOKUP($A347,'Plan de acci�n consolidado 2025'!$A$3:$V$504,Q$1,0)</f>
        <v>1</v>
      </c>
      <c r="R347" t="str">
        <f>VLOOKUP($A347,'Plan de acci�n consolidado 2025'!$A$3:$V$504,R$1,0)</f>
        <v>Númerica</v>
      </c>
      <c r="S347" t="str">
        <f>VLOOKUP($A347,'Plan de acci�n consolidado 2025'!$A$3:$V$504,S$1,0)</f>
        <v># de Protocolos elaborados / 1 Protocolo por elaborar</v>
      </c>
      <c r="T347" s="176" t="str">
        <f>VLOOKUP($A347,'Plan de acci�n consolidado 2025'!$A$3:$V$504,T$1,0)</f>
        <v>2025-01-20</v>
      </c>
      <c r="U347" s="176" t="str">
        <f>VLOOKUP($A347,'Plan de acci�n consolidado 2025'!$A$3:$V$504,U$1,0)</f>
        <v>2025-11-28</v>
      </c>
      <c r="V347" t="str">
        <f>VLOOKUP($A347,'Plan de acci�n consolidado 2025'!$A$3:$V$504,V$1,0)</f>
        <v>10-OFICINA  ASESORA JURÍDICA;
20-OFICINA DE TECNOLOGÍA E INFORMÁTICA;
2000-DESPACHO DEL SUPERINTENDENTE DELEGADO PARA LA PROPIEDAD INDUSTRIAL;
2010-DIRECCION DE SIGNOS DISTINTIVOS;
2020-DIRECCIÓN DE NUEVAS CREACIONES</v>
      </c>
      <c r="W347"/>
      <c r="X347"/>
    </row>
    <row r="348" spans="1:24" hidden="1" x14ac:dyDescent="0.25">
      <c r="A348" s="30" t="s">
        <v>1021</v>
      </c>
      <c r="B348" t="str">
        <f>VLOOKUP($A348,'Plan de acci�n consolidado 2025'!$A$3:$V$504,B$1,0)</f>
        <v>2000-DESPACHO DEL SUPERINTENDENTE DELEGADO PARA LA PROPIEDAD INDUSTRIAL</v>
      </c>
      <c r="C348">
        <f>VLOOKUP($A348,'Plan de acci�n consolidado 2025'!$A$3:$V$504,C$1,0)</f>
        <v>1</v>
      </c>
      <c r="D348" t="str">
        <f>VLOOKUP($A348,'Plan de acci�n consolidado 2025'!$A$3:$V$504,D$1,0)</f>
        <v>Actividad propia</v>
      </c>
      <c r="E348" t="str">
        <f>VLOOKUP($A348,'Plan de acci�n consolidado 2025'!$A$3:$V$504,E$1,0)</f>
        <v>2000.4.1</v>
      </c>
      <c r="F348" t="str">
        <f>VLOOKUP($A348,'Plan de acci�n consolidado 2025'!$A$3:$V$504,F$1,0)</f>
        <v>N/A</v>
      </c>
      <c r="G348" t="str">
        <f>VLOOKUP($A348,'Plan de acci�n consolidado 2025'!$A$3:$V$504,G$1,0)</f>
        <v>N/A</v>
      </c>
      <c r="H348" t="str">
        <f>VLOOKUP($A348,'Plan de acci�n consolidado 2025'!$A$3:$V$504,H$1,0)</f>
        <v>N/A</v>
      </c>
      <c r="I348" t="str">
        <f>VLOOKUP($A348,'Plan de acci�n consolidado 2025'!$A$3:$V$504,I$1,0)</f>
        <v>N/A</v>
      </c>
      <c r="J348" t="str">
        <f>VLOOKUP($A348,'Plan de acci�n consolidado 2025'!$A$3:$V$504,J$1,0)</f>
        <v>N/A</v>
      </c>
      <c r="K348" t="str">
        <f>VLOOKUP($A348,'Plan de acci�n consolidado 2025'!$A$3:$V$504,K$1,0)</f>
        <v>N/A</v>
      </c>
      <c r="L348" t="str">
        <f>VLOOKUP($A348,'Plan de acci�n consolidado 2025'!$A$3:$V$504,L$1,0)</f>
        <v>N/A</v>
      </c>
      <c r="M348" t="str">
        <f>VLOOKUP($A348,'Plan de acci�n consolidado 2025'!$A$3:$V$504,M$1,0)</f>
        <v>N/A</v>
      </c>
      <c r="N348" t="str">
        <f>VLOOKUP($A348,'Plan de acci�n consolidado 2025'!$A$3:$V$504,N$1,0)</f>
        <v>N/A</v>
      </c>
      <c r="O348" t="str">
        <f>VLOOKUP($A348,'Plan de acci�n consolidado 2025'!$A$3:$V$504,O$1,0)</f>
        <v>Identificar los tipos de evidencia y fuentes que requieren de conservación en los trámites de PI  (Informe sobre tipos de evidencia y fuentes de conservación elaborado)</v>
      </c>
      <c r="P348">
        <f>VLOOKUP($A348,'Plan de acci�n consolidado 2025'!$A$3:$V$504,P$1,0)</f>
        <v>40</v>
      </c>
      <c r="Q348">
        <f>VLOOKUP($A348,'Plan de acci�n consolidado 2025'!$A$3:$V$504,Q$1,0)</f>
        <v>1</v>
      </c>
      <c r="R348" t="str">
        <f>VLOOKUP($A348,'Plan de acci�n consolidado 2025'!$A$3:$V$504,R$1,0)</f>
        <v>Númerica</v>
      </c>
      <c r="S348" t="str">
        <f>VLOOKUP($A348,'Plan de acci�n consolidado 2025'!$A$3:$V$504,S$1,0)</f>
        <v># de Identificación de evidencias y fuentes realizadas / 1 Identificación de evidencias y fuentes por realizar</v>
      </c>
      <c r="T348" s="176" t="str">
        <f>VLOOKUP($A348,'Plan de acci�n consolidado 2025'!$A$3:$V$504,T$1,0)</f>
        <v>2025-01-20</v>
      </c>
      <c r="U348" s="176" t="str">
        <f>VLOOKUP($A348,'Plan de acci�n consolidado 2025'!$A$3:$V$504,U$1,0)</f>
        <v>2025-02-28</v>
      </c>
      <c r="V348" t="str">
        <f>VLOOKUP($A348,'Plan de acci�n consolidado 2025'!$A$3:$V$504,V$1,0)</f>
        <v>20-OFICINA DE TECNOLOGÍA E INFORMÁTICA;
2000-DESPACHO DEL SUPERINTENDENTE DELEGADO PARA LA PROPIEDAD INDUSTRIAL;
2010-DIRECCION DE SIGNOS DISTINTIVOS;
2020-DIRECCIÓN DE NUEVAS CREACIONES</v>
      </c>
      <c r="W348"/>
      <c r="X348"/>
    </row>
    <row r="349" spans="1:24" hidden="1" x14ac:dyDescent="0.25">
      <c r="A349" s="30" t="s">
        <v>1024</v>
      </c>
      <c r="B349" t="str">
        <f>VLOOKUP($A349,'Plan de acci�n consolidado 2025'!$A$3:$V$504,B$1,0)</f>
        <v>2000-DESPACHO DEL SUPERINTENDENTE DELEGADO PARA LA PROPIEDAD INDUSTRIAL</v>
      </c>
      <c r="C349">
        <f>VLOOKUP($A349,'Plan de acci�n consolidado 2025'!$A$3:$V$504,C$1,0)</f>
        <v>1</v>
      </c>
      <c r="D349" t="str">
        <f>VLOOKUP($A349,'Plan de acci�n consolidado 2025'!$A$3:$V$504,D$1,0)</f>
        <v>Actividad sin participación</v>
      </c>
      <c r="E349" t="str">
        <f>VLOOKUP($A349,'Plan de acci�n consolidado 2025'!$A$3:$V$504,E$1,0)</f>
        <v>2000.4.2</v>
      </c>
      <c r="F349" t="str">
        <f>VLOOKUP($A349,'Plan de acci�n consolidado 2025'!$A$3:$V$504,F$1,0)</f>
        <v>N/A</v>
      </c>
      <c r="G349" t="str">
        <f>VLOOKUP($A349,'Plan de acci�n consolidado 2025'!$A$3:$V$504,G$1,0)</f>
        <v>N/A</v>
      </c>
      <c r="H349" t="str">
        <f>VLOOKUP($A349,'Plan de acci�n consolidado 2025'!$A$3:$V$504,H$1,0)</f>
        <v>N/A</v>
      </c>
      <c r="I349" t="str">
        <f>VLOOKUP($A349,'Plan de acci�n consolidado 2025'!$A$3:$V$504,I$1,0)</f>
        <v>N/A</v>
      </c>
      <c r="J349" t="str">
        <f>VLOOKUP($A349,'Plan de acci�n consolidado 2025'!$A$3:$V$504,J$1,0)</f>
        <v>N/A</v>
      </c>
      <c r="K349" t="str">
        <f>VLOOKUP($A349,'Plan de acci�n consolidado 2025'!$A$3:$V$504,K$1,0)</f>
        <v>N/A</v>
      </c>
      <c r="L349" t="str">
        <f>VLOOKUP($A349,'Plan de acci�n consolidado 2025'!$A$3:$V$504,L$1,0)</f>
        <v>N/A</v>
      </c>
      <c r="M349" t="str">
        <f>VLOOKUP($A349,'Plan de acci�n consolidado 2025'!$A$3:$V$504,M$1,0)</f>
        <v>N/A</v>
      </c>
      <c r="N349" t="str">
        <f>VLOOKUP($A349,'Plan de acci�n consolidado 2025'!$A$3:$V$504,N$1,0)</f>
        <v>N/A</v>
      </c>
      <c r="O349" t="str">
        <f>VLOOKUP($A349,'Plan de acci�n consolidado 2025'!$A$3:$V$504,O$1,0)</f>
        <v>Realizar un análisis de las leyes y regulaciones sobre la conservación de evidencias digitales  (Documento de análisis elaborado)</v>
      </c>
      <c r="P349">
        <f>VLOOKUP($A349,'Plan de acci�n consolidado 2025'!$A$3:$V$504,P$1,0)</f>
        <v>0</v>
      </c>
      <c r="Q349">
        <f>VLOOKUP($A349,'Plan de acci�n consolidado 2025'!$A$3:$V$504,Q$1,0)</f>
        <v>1</v>
      </c>
      <c r="R349" t="str">
        <f>VLOOKUP($A349,'Plan de acci�n consolidado 2025'!$A$3:$V$504,R$1,0)</f>
        <v>Númerica</v>
      </c>
      <c r="S349" t="str">
        <f>VLOOKUP($A349,'Plan de acci�n consolidado 2025'!$A$3:$V$504,S$1,0)</f>
        <v># de Análisis de las leyes y regulaciones realizadas / 1 Análisis de las leyes y regulaciones por realizar</v>
      </c>
      <c r="T349" s="176" t="str">
        <f>VLOOKUP($A349,'Plan de acci�n consolidado 2025'!$A$3:$V$504,T$1,0)</f>
        <v>2025-01-20</v>
      </c>
      <c r="U349" s="176" t="str">
        <f>VLOOKUP($A349,'Plan de acci�n consolidado 2025'!$A$3:$V$504,U$1,0)</f>
        <v>2025-02-28</v>
      </c>
      <c r="V349" t="str">
        <f>VLOOKUP($A349,'Plan de acci�n consolidado 2025'!$A$3:$V$504,V$1,0)</f>
        <v>10-OFICINA  ASESORA JURÍDICA</v>
      </c>
      <c r="W349"/>
      <c r="X349"/>
    </row>
    <row r="350" spans="1:24" hidden="1" x14ac:dyDescent="0.25">
      <c r="A350" s="30" t="s">
        <v>1027</v>
      </c>
      <c r="B350" t="str">
        <f>VLOOKUP($A350,'Plan de acci�n consolidado 2025'!$A$3:$V$504,B$1,0)</f>
        <v>2000-DESPACHO DEL SUPERINTENDENTE DELEGADO PARA LA PROPIEDAD INDUSTRIAL</v>
      </c>
      <c r="C350">
        <f>VLOOKUP($A350,'Plan de acci�n consolidado 2025'!$A$3:$V$504,C$1,0)</f>
        <v>1</v>
      </c>
      <c r="D350" t="str">
        <f>VLOOKUP($A350,'Plan de acci�n consolidado 2025'!$A$3:$V$504,D$1,0)</f>
        <v>Actividad propia</v>
      </c>
      <c r="E350" t="str">
        <f>VLOOKUP($A350,'Plan de acci�n consolidado 2025'!$A$3:$V$504,E$1,0)</f>
        <v>2000.4.3</v>
      </c>
      <c r="F350" t="str">
        <f>VLOOKUP($A350,'Plan de acci�n consolidado 2025'!$A$3:$V$504,F$1,0)</f>
        <v>N/A</v>
      </c>
      <c r="G350" t="str">
        <f>VLOOKUP($A350,'Plan de acci�n consolidado 2025'!$A$3:$V$504,G$1,0)</f>
        <v>N/A</v>
      </c>
      <c r="H350" t="str">
        <f>VLOOKUP($A350,'Plan de acci�n consolidado 2025'!$A$3:$V$504,H$1,0)</f>
        <v>N/A</v>
      </c>
      <c r="I350" t="str">
        <f>VLOOKUP($A350,'Plan de acci�n consolidado 2025'!$A$3:$V$504,I$1,0)</f>
        <v>N/A</v>
      </c>
      <c r="J350" t="str">
        <f>VLOOKUP($A350,'Plan de acci�n consolidado 2025'!$A$3:$V$504,J$1,0)</f>
        <v>N/A</v>
      </c>
      <c r="K350" t="str">
        <f>VLOOKUP($A350,'Plan de acci�n consolidado 2025'!$A$3:$V$504,K$1,0)</f>
        <v>N/A</v>
      </c>
      <c r="L350" t="str">
        <f>VLOOKUP($A350,'Plan de acci�n consolidado 2025'!$A$3:$V$504,L$1,0)</f>
        <v>N/A</v>
      </c>
      <c r="M350" t="str">
        <f>VLOOKUP($A350,'Plan de acci�n consolidado 2025'!$A$3:$V$504,M$1,0)</f>
        <v>N/A</v>
      </c>
      <c r="N350" t="str">
        <f>VLOOKUP($A350,'Plan de acci�n consolidado 2025'!$A$3:$V$504,N$1,0)</f>
        <v>N/A</v>
      </c>
      <c r="O350" t="str">
        <f>VLOOKUP($A350,'Plan de acci�n consolidado 2025'!$A$3:$V$504,O$1,0)</f>
        <v>Definir la estructura y contenido del Protocolo (Documento con la estructura y contenido definido)</v>
      </c>
      <c r="P350">
        <f>VLOOKUP($A350,'Plan de acci�n consolidado 2025'!$A$3:$V$504,P$1,0)</f>
        <v>30</v>
      </c>
      <c r="Q350">
        <f>VLOOKUP($A350,'Plan de acci�n consolidado 2025'!$A$3:$V$504,Q$1,0)</f>
        <v>1</v>
      </c>
      <c r="R350" t="str">
        <f>VLOOKUP($A350,'Plan de acci�n consolidado 2025'!$A$3:$V$504,R$1,0)</f>
        <v>Númerica</v>
      </c>
      <c r="S350" t="str">
        <f>VLOOKUP($A350,'Plan de acci�n consolidado 2025'!$A$3:$V$504,S$1,0)</f>
        <v># de Estructuras y contenidos definidos / 1 Estructura y contenido por definir</v>
      </c>
      <c r="T350" s="176" t="str">
        <f>VLOOKUP($A350,'Plan de acci�n consolidado 2025'!$A$3:$V$504,T$1,0)</f>
        <v>2025-03-03</v>
      </c>
      <c r="U350" s="176" t="str">
        <f>VLOOKUP($A350,'Plan de acci�n consolidado 2025'!$A$3:$V$504,U$1,0)</f>
        <v>2025-04-30</v>
      </c>
      <c r="V350" t="str">
        <f>VLOOKUP($A350,'Plan de acci�n consolidado 2025'!$A$3:$V$504,V$1,0)</f>
        <v>20-OFICINA DE TECNOLOGÍA E INFORMÁTICA;
2000-DESPACHO DEL SUPERINTENDENTE DELEGADO PARA LA PROPIEDAD INDUSTRIAL;
2010-DIRECCION DE SIGNOS DISTINTIVOS;
2020-DIRECCIÓN DE NUEVAS CREACIONES</v>
      </c>
      <c r="W350"/>
      <c r="X350"/>
    </row>
    <row r="351" spans="1:24" hidden="1" x14ac:dyDescent="0.25">
      <c r="A351" s="30" t="s">
        <v>1028</v>
      </c>
      <c r="B351" t="str">
        <f>VLOOKUP($A351,'Plan de acci�n consolidado 2025'!$A$3:$V$504,B$1,0)</f>
        <v>2000-DESPACHO DEL SUPERINTENDENTE DELEGADO PARA LA PROPIEDAD INDUSTRIAL</v>
      </c>
      <c r="C351">
        <f>VLOOKUP($A351,'Plan de acci�n consolidado 2025'!$A$3:$V$504,C$1,0)</f>
        <v>1</v>
      </c>
      <c r="D351" t="str">
        <f>VLOOKUP($A351,'Plan de acci�n consolidado 2025'!$A$3:$V$504,D$1,0)</f>
        <v>Actividad propia</v>
      </c>
      <c r="E351" t="str">
        <f>VLOOKUP($A351,'Plan de acci�n consolidado 2025'!$A$3:$V$504,E$1,0)</f>
        <v>2000.4.4</v>
      </c>
      <c r="F351" t="str">
        <f>VLOOKUP($A351,'Plan de acci�n consolidado 2025'!$A$3:$V$504,F$1,0)</f>
        <v>N/A</v>
      </c>
      <c r="G351" t="str">
        <f>VLOOKUP($A351,'Plan de acci�n consolidado 2025'!$A$3:$V$504,G$1,0)</f>
        <v>N/A</v>
      </c>
      <c r="H351" t="str">
        <f>VLOOKUP($A351,'Plan de acci�n consolidado 2025'!$A$3:$V$504,H$1,0)</f>
        <v>N/A</v>
      </c>
      <c r="I351" t="str">
        <f>VLOOKUP($A351,'Plan de acci�n consolidado 2025'!$A$3:$V$504,I$1,0)</f>
        <v>N/A</v>
      </c>
      <c r="J351" t="str">
        <f>VLOOKUP($A351,'Plan de acci�n consolidado 2025'!$A$3:$V$504,J$1,0)</f>
        <v>N/A</v>
      </c>
      <c r="K351" t="str">
        <f>VLOOKUP($A351,'Plan de acci�n consolidado 2025'!$A$3:$V$504,K$1,0)</f>
        <v>N/A</v>
      </c>
      <c r="L351" t="str">
        <f>VLOOKUP($A351,'Plan de acci�n consolidado 2025'!$A$3:$V$504,L$1,0)</f>
        <v>N/A</v>
      </c>
      <c r="M351" t="str">
        <f>VLOOKUP($A351,'Plan de acci�n consolidado 2025'!$A$3:$V$504,M$1,0)</f>
        <v>N/A</v>
      </c>
      <c r="N351" t="str">
        <f>VLOOKUP($A351,'Plan de acci�n consolidado 2025'!$A$3:$V$504,N$1,0)</f>
        <v>N/A</v>
      </c>
      <c r="O351" t="str">
        <f>VLOOKUP($A351,'Plan de acci�n consolidado 2025'!$A$3:$V$504,O$1,0)</f>
        <v>Elaborar el protocolo para la conservación de evidencias en el entorno digital (Protocolo elaborado)</v>
      </c>
      <c r="P351">
        <f>VLOOKUP($A351,'Plan de acci�n consolidado 2025'!$A$3:$V$504,P$1,0)</f>
        <v>30</v>
      </c>
      <c r="Q351">
        <f>VLOOKUP($A351,'Plan de acci�n consolidado 2025'!$A$3:$V$504,Q$1,0)</f>
        <v>1</v>
      </c>
      <c r="R351" t="str">
        <f>VLOOKUP($A351,'Plan de acci�n consolidado 2025'!$A$3:$V$504,R$1,0)</f>
        <v>Númerica</v>
      </c>
      <c r="S351" t="str">
        <f>VLOOKUP($A351,'Plan de acci�n consolidado 2025'!$A$3:$V$504,S$1,0)</f>
        <v># de Protocolos elaborados / 1 Protocolo por elaborar</v>
      </c>
      <c r="T351" s="176" t="str">
        <f>VLOOKUP($A351,'Plan de acci�n consolidado 2025'!$A$3:$V$504,T$1,0)</f>
        <v>2025-05-05</v>
      </c>
      <c r="U351" s="176" t="str">
        <f>VLOOKUP($A351,'Plan de acci�n consolidado 2025'!$A$3:$V$504,U$1,0)</f>
        <v>2025-11-28</v>
      </c>
      <c r="V351" t="str">
        <f>VLOOKUP($A351,'Plan de acci�n consolidado 2025'!$A$3:$V$504,V$1,0)</f>
        <v>20-OFICINA DE TECNOLOGÍA E INFORMÁTICA;
2000-DESPACHO DEL SUPERINTENDENTE DELEGADO PARA LA PROPIEDAD INDUSTRIAL;
2010-DIRECCION DE SIGNOS DISTINTIVOS;
2020-DIRECCIÓN DE NUEVAS CREACIONES</v>
      </c>
      <c r="W351"/>
      <c r="X351"/>
    </row>
    <row r="352" spans="1:24" hidden="1" x14ac:dyDescent="0.25">
      <c r="A352" s="30" t="s">
        <v>1029</v>
      </c>
      <c r="B352" t="str">
        <f>VLOOKUP($A352,'Plan de acci�n consolidado 2025'!$A$3:$V$504,B$1,0)</f>
        <v>2000-DESPACHO DEL SUPERINTENDENTE DELEGADO PARA LA PROPIEDAD INDUSTRIAL</v>
      </c>
      <c r="C352">
        <f>VLOOKUP($A352,'Plan de acci�n consolidado 2025'!$A$3:$V$504,C$1,0)</f>
        <v>1</v>
      </c>
      <c r="D352" t="str">
        <f>VLOOKUP($A352,'Plan de acci�n consolidado 2025'!$A$3:$V$504,D$1,0)</f>
        <v>Producto</v>
      </c>
      <c r="E352" t="str">
        <f>VLOOKUP($A352,'Plan de acci�n consolidado 2025'!$A$3:$V$504,E$1,0)</f>
        <v>2000.5</v>
      </c>
      <c r="F352" t="str">
        <f>VLOOKUP($A352,'Plan de acci�n consolidado 2025'!$A$3:$V$504,F$1,0)</f>
        <v>Operativo</v>
      </c>
      <c r="G352" t="str">
        <f>VLOOKUP($A352,'Plan de acci�n consolidado 2025'!$A$3:$V$504,G$1,0)</f>
        <v xml:space="preserve">Fortalecer la infraestructura, uso y aprovechamiento de las tecnologías de la información, para optimizar la capacidad institucional
</v>
      </c>
      <c r="H352" t="str">
        <f>VLOOKUP($A352,'Plan de acci�n consolidado 2025'!$A$3:$V$504,H$1,0)</f>
        <v xml:space="preserve">Cumplimiento de productos del PAI asociados a Fortalecer la infraestructura, uso y aprovechamiento de las tecnologías de la información, para optimizar la capacidad institucional
</v>
      </c>
      <c r="I352" t="str">
        <f>VLOOKUP($A352,'Plan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352" t="str">
        <f>VLOOKUP($A352,'Plan de acci�n consolidado 2025'!$A$3:$V$504,J$1,0)</f>
        <v xml:space="preserve">PND - 5-31-5-d- Convergencia regional - Gobierno digital para la gente </v>
      </c>
      <c r="K352" t="str">
        <f>VLOOKUP($A352,'Plan de acci�n consolidado 2025'!$A$3:$V$504,K$1,0)</f>
        <v>Si</v>
      </c>
      <c r="L352" t="str">
        <f>VLOOKUP($A352,'Plan de acci�n consolidado 2025'!$A$3:$V$504,L$1,0)</f>
        <v>FUNCIONAMIENTO</v>
      </c>
      <c r="M352" t="str">
        <f>VLOOKUP($A352,'Plan de acci�n consolidado 2025'!$A$3:$V$504,M$1,0)</f>
        <v>Política Gobierno Digital _DIMENSIÓN Gestión con Valores para Resultados</v>
      </c>
      <c r="N352" t="str">
        <f>VLOOKUP($A352,'Plan de acci�n consolidado 2025'!$A$3:$V$504,N$1,0)</f>
        <v>N/A</v>
      </c>
      <c r="O352" t="str">
        <f>VLOOKUP($A352,'Plan de acci�n consolidado 2025'!$A$3:$V$504,O$1,0)</f>
        <v>Intervenciones en el sistema de información SIPI respecto a temas funcionales y técnicos, puestas en producción (Correos electrónicos del proveedor indicando la puesta en producción)</v>
      </c>
      <c r="P352">
        <f>VLOOKUP($A352,'Plan de acci�n consolidado 2025'!$A$3:$V$504,P$1,0)</f>
        <v>10</v>
      </c>
      <c r="Q352">
        <f>VLOOKUP($A352,'Plan de acci�n consolidado 2025'!$A$3:$V$504,Q$1,0)</f>
        <v>4</v>
      </c>
      <c r="R352" t="str">
        <f>VLOOKUP($A352,'Plan de acci�n consolidado 2025'!$A$3:$V$504,R$1,0)</f>
        <v>Númerica</v>
      </c>
      <c r="S352" t="str">
        <f>VLOOKUP($A352,'Plan de acci�n consolidado 2025'!$A$3:$V$504,S$1,0)</f>
        <v># de intervenciones en el sistema de información SIPI puestas en producción / 4 intervenciones en el sistema de información SIPI por poner en producción</v>
      </c>
      <c r="T352" s="176" t="str">
        <f>VLOOKUP($A352,'Plan de acci�n consolidado 2025'!$A$3:$V$504,T$1,0)</f>
        <v>2025-01-07</v>
      </c>
      <c r="U352" s="176" t="str">
        <f>VLOOKUP($A352,'Plan de acci�n consolidado 2025'!$A$3:$V$504,U$1,0)</f>
        <v>2025-11-28</v>
      </c>
      <c r="V352" t="str">
        <f>VLOOKUP($A352,'Plan de acci�n consolidado 2025'!$A$3:$V$504,V$1,0)</f>
        <v>20-OFICINA DE TECNOLOGÍA E INFORMÁTICA;
2000-DESPACHO DEL SUPERINTENDENTE DELEGADO PARA LA PROPIEDAD INDUSTRIAL</v>
      </c>
      <c r="W352"/>
      <c r="X352"/>
    </row>
    <row r="353" spans="1:24" hidden="1" x14ac:dyDescent="0.25">
      <c r="A353" s="30" t="s">
        <v>1032</v>
      </c>
      <c r="B353" t="str">
        <f>VLOOKUP($A353,'Plan de acci�n consolidado 2025'!$A$3:$V$504,B$1,0)</f>
        <v>2000-DESPACHO DEL SUPERINTENDENTE DELEGADO PARA LA PROPIEDAD INDUSTRIAL</v>
      </c>
      <c r="C353">
        <f>VLOOKUP($A353,'Plan de acci�n consolidado 2025'!$A$3:$V$504,C$1,0)</f>
        <v>1</v>
      </c>
      <c r="D353" t="str">
        <f>VLOOKUP($A353,'Plan de acci�n consolidado 2025'!$A$3:$V$504,D$1,0)</f>
        <v>Actividad propia</v>
      </c>
      <c r="E353" t="str">
        <f>VLOOKUP($A353,'Plan de acci�n consolidado 2025'!$A$3:$V$504,E$1,0)</f>
        <v>2000.5.1</v>
      </c>
      <c r="F353" t="str">
        <f>VLOOKUP($A353,'Plan de acci�n consolidado 2025'!$A$3:$V$504,F$1,0)</f>
        <v>N/A</v>
      </c>
      <c r="G353" t="str">
        <f>VLOOKUP($A353,'Plan de acci�n consolidado 2025'!$A$3:$V$504,G$1,0)</f>
        <v>N/A</v>
      </c>
      <c r="H353" t="str">
        <f>VLOOKUP($A353,'Plan de acci�n consolidado 2025'!$A$3:$V$504,H$1,0)</f>
        <v>N/A</v>
      </c>
      <c r="I353" t="str">
        <f>VLOOKUP($A353,'Plan de acci�n consolidado 2025'!$A$3:$V$504,I$1,0)</f>
        <v>N/A</v>
      </c>
      <c r="J353" t="str">
        <f>VLOOKUP($A353,'Plan de acci�n consolidado 2025'!$A$3:$V$504,J$1,0)</f>
        <v>N/A</v>
      </c>
      <c r="K353" t="str">
        <f>VLOOKUP($A353,'Plan de acci�n consolidado 2025'!$A$3:$V$504,K$1,0)</f>
        <v>N/A</v>
      </c>
      <c r="L353" t="str">
        <f>VLOOKUP($A353,'Plan de acci�n consolidado 2025'!$A$3:$V$504,L$1,0)</f>
        <v>N/A</v>
      </c>
      <c r="M353" t="str">
        <f>VLOOKUP($A353,'Plan de acci�n consolidado 2025'!$A$3:$V$504,M$1,0)</f>
        <v>N/A</v>
      </c>
      <c r="N353" t="str">
        <f>VLOOKUP($A353,'Plan de acci�n consolidado 2025'!$A$3:$V$504,N$1,0)</f>
        <v>N/A</v>
      </c>
      <c r="O353" t="str">
        <f>VLOOKUP($A353,'Plan de acci�n consolidado 2025'!$A$3:$V$504,O$1,0)</f>
        <v>Priorizar y enviar los requerimientos previstos para las 4 versiones de fortalecimiento del SIPI (Correos electrónicos de la OTI al proveedor informando los requerimientos priorizados)</v>
      </c>
      <c r="P353">
        <f>VLOOKUP($A353,'Plan de acci�n consolidado 2025'!$A$3:$V$504,P$1,0)</f>
        <v>50</v>
      </c>
      <c r="Q353">
        <f>VLOOKUP($A353,'Plan de acci�n consolidado 2025'!$A$3:$V$504,Q$1,0)</f>
        <v>4</v>
      </c>
      <c r="R353" t="str">
        <f>VLOOKUP($A353,'Plan de acci�n consolidado 2025'!$A$3:$V$504,R$1,0)</f>
        <v>Númerica</v>
      </c>
      <c r="S353" t="str">
        <f>VLOOKUP($A353,'Plan de acci�n consolidado 2025'!$A$3:$V$504,S$1,0)</f>
        <v># de priorizaciones enviadas / 4 priorizaciones por  enviar</v>
      </c>
      <c r="T353" s="176" t="str">
        <f>VLOOKUP($A353,'Plan de acci�n consolidado 2025'!$A$3:$V$504,T$1,0)</f>
        <v>2025-01-07</v>
      </c>
      <c r="U353" s="176" t="str">
        <f>VLOOKUP($A353,'Plan de acci�n consolidado 2025'!$A$3:$V$504,U$1,0)</f>
        <v>2025-11-28</v>
      </c>
      <c r="V353" t="str">
        <f>VLOOKUP($A353,'Plan de acci�n consolidado 2025'!$A$3:$V$504,V$1,0)</f>
        <v>20-OFICINA DE TECNOLOGÍA E INFORMÁTICA;
2000-DESPACHO DEL SUPERINTENDENTE DELEGADO PARA LA PROPIEDAD INDUSTRIAL</v>
      </c>
      <c r="W353"/>
      <c r="X353"/>
    </row>
    <row r="354" spans="1:24" hidden="1" x14ac:dyDescent="0.25">
      <c r="A354" s="30" t="s">
        <v>1034</v>
      </c>
      <c r="B354" t="str">
        <f>VLOOKUP($A354,'Plan de acci�n consolidado 2025'!$A$3:$V$504,B$1,0)</f>
        <v>2000-DESPACHO DEL SUPERINTENDENTE DELEGADO PARA LA PROPIEDAD INDUSTRIAL</v>
      </c>
      <c r="C354">
        <f>VLOOKUP($A354,'Plan de acci�n consolidado 2025'!$A$3:$V$504,C$1,0)</f>
        <v>1</v>
      </c>
      <c r="D354" t="str">
        <f>VLOOKUP($A354,'Plan de acci�n consolidado 2025'!$A$3:$V$504,D$1,0)</f>
        <v>Actividad propia</v>
      </c>
      <c r="E354" t="str">
        <f>VLOOKUP($A354,'Plan de acci�n consolidado 2025'!$A$3:$V$504,E$1,0)</f>
        <v>2000.5.2</v>
      </c>
      <c r="F354" t="str">
        <f>VLOOKUP($A354,'Plan de acci�n consolidado 2025'!$A$3:$V$504,F$1,0)</f>
        <v>N/A</v>
      </c>
      <c r="G354" t="str">
        <f>VLOOKUP($A354,'Plan de acci�n consolidado 2025'!$A$3:$V$504,G$1,0)</f>
        <v>N/A</v>
      </c>
      <c r="H354" t="str">
        <f>VLOOKUP($A354,'Plan de acci�n consolidado 2025'!$A$3:$V$504,H$1,0)</f>
        <v>N/A</v>
      </c>
      <c r="I354" t="str">
        <f>VLOOKUP($A354,'Plan de acci�n consolidado 2025'!$A$3:$V$504,I$1,0)</f>
        <v>N/A</v>
      </c>
      <c r="J354" t="str">
        <f>VLOOKUP($A354,'Plan de acci�n consolidado 2025'!$A$3:$V$504,J$1,0)</f>
        <v>N/A</v>
      </c>
      <c r="K354" t="str">
        <f>VLOOKUP($A354,'Plan de acci�n consolidado 2025'!$A$3:$V$504,K$1,0)</f>
        <v>N/A</v>
      </c>
      <c r="L354" t="str">
        <f>VLOOKUP($A354,'Plan de acci�n consolidado 2025'!$A$3:$V$504,L$1,0)</f>
        <v>N/A</v>
      </c>
      <c r="M354" t="str">
        <f>VLOOKUP($A354,'Plan de acci�n consolidado 2025'!$A$3:$V$504,M$1,0)</f>
        <v>N/A</v>
      </c>
      <c r="N354" t="str">
        <f>VLOOKUP($A354,'Plan de acci�n consolidado 2025'!$A$3:$V$504,N$1,0)</f>
        <v>N/A</v>
      </c>
      <c r="O354" t="str">
        <f>VLOOKUP($A354,'Plan de acci�n consolidado 2025'!$A$3:$V$504,O$1,0)</f>
        <v>Realizar seguimiento al desarrollo, prueba y puesta en producción de los requerimientos priorizados en las 4 versiones (Correos electrónicos del proveedor indicando la puesta en producción)</v>
      </c>
      <c r="P354">
        <f>VLOOKUP($A354,'Plan de acci�n consolidado 2025'!$A$3:$V$504,P$1,0)</f>
        <v>50</v>
      </c>
      <c r="Q354">
        <f>VLOOKUP($A354,'Plan de acci�n consolidado 2025'!$A$3:$V$504,Q$1,0)</f>
        <v>4</v>
      </c>
      <c r="R354" t="str">
        <f>VLOOKUP($A354,'Plan de acci�n consolidado 2025'!$A$3:$V$504,R$1,0)</f>
        <v>Númerica</v>
      </c>
      <c r="S354" t="str">
        <f>VLOOKUP($A354,'Plan de acci�n consolidado 2025'!$A$3:$V$504,S$1,0)</f>
        <v># de intervenciones en el sistema de información SIPI puestas en producción / 4 intervenciones en el sistema de información SIPI por poner en producción</v>
      </c>
      <c r="T354" s="176" t="str">
        <f>VLOOKUP($A354,'Plan de acci�n consolidado 2025'!$A$3:$V$504,T$1,0)</f>
        <v>2025-04-01</v>
      </c>
      <c r="U354" s="176" t="str">
        <f>VLOOKUP($A354,'Plan de acci�n consolidado 2025'!$A$3:$V$504,U$1,0)</f>
        <v>2025-11-28</v>
      </c>
      <c r="V354" t="str">
        <f>VLOOKUP($A354,'Plan de acci�n consolidado 2025'!$A$3:$V$504,V$1,0)</f>
        <v>20-OFICINA DE TECNOLOGÍA E INFORMÁTICA;
2000-DESPACHO DEL SUPERINTENDENTE DELEGADO PARA LA PROPIEDAD INDUSTRIAL</v>
      </c>
      <c r="W354"/>
      <c r="X354"/>
    </row>
    <row r="355" spans="1:24" hidden="1" x14ac:dyDescent="0.25">
      <c r="A355" s="30" t="s">
        <v>1035</v>
      </c>
      <c r="B355" t="str">
        <f>VLOOKUP($A355,'Plan de acci�n consolidado 2025'!$A$3:$V$504,B$1,0)</f>
        <v>2000-DESPACHO DEL SUPERINTENDENTE DELEGADO PARA LA PROPIEDAD INDUSTRIAL</v>
      </c>
      <c r="C355">
        <f>VLOOKUP($A355,'Plan de acci�n consolidado 2025'!$A$3:$V$504,C$1,0)</f>
        <v>1</v>
      </c>
      <c r="D355" t="str">
        <f>VLOOKUP($A355,'Plan de acci�n consolidado 2025'!$A$3:$V$504,D$1,0)</f>
        <v>Producto</v>
      </c>
      <c r="E355" t="str">
        <f>VLOOKUP($A355,'Plan de acci�n consolidado 2025'!$A$3:$V$504,E$1,0)</f>
        <v>2000.6</v>
      </c>
      <c r="F355" t="str">
        <f>VLOOKUP($A355,'Plan de acci�n consolidado 2025'!$A$3:$V$504,F$1,0)</f>
        <v>Operativo</v>
      </c>
      <c r="G355" t="str">
        <f>VLOOKUP($A355,'Plan de acci�n consolidado 2025'!$A$3:$V$504,G$1,0)</f>
        <v>Fortalecer el Sistema Integral de Gestión Institucional en el marco del Modelo Integrado de Planeación y gestión para mejorar la prestación del servicio.</v>
      </c>
      <c r="H355" t="str">
        <f>VLOOKUP($A355,'Plan de acci�n consolidado 2025'!$A$3:$V$504,H$1,0)</f>
        <v xml:space="preserve">Cumplimiento de productos del PAI asociados a Fortalecer la infraestructura, uso y aprovechamiento de las tecnologías de la información, para optimizar la capacidad institucional
</v>
      </c>
      <c r="I355" t="str">
        <f>VLOOKUP($A355,'Plan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55" t="str">
        <f>VLOOKUP($A355,'Plan de acci�n consolidado 2025'!$A$3:$V$504,J$1,0)</f>
        <v>N/A</v>
      </c>
      <c r="K355" t="str">
        <f>VLOOKUP($A355,'Plan de acci�n consolidado 2025'!$A$3:$V$504,K$1,0)</f>
        <v>Si</v>
      </c>
      <c r="L355" t="str">
        <f>VLOOKUP($A355,'Plan de acci�n consolidado 2025'!$A$3:$V$504,L$1,0)</f>
        <v>N/A</v>
      </c>
      <c r="M355" t="str">
        <f>VLOOKUP($A355,'Plan de acci�n consolidado 2025'!$A$3:$V$504,M$1,0)</f>
        <v>Política Mejora Normativa _DIMENSIÓN Gestión con Valores para Resultados</v>
      </c>
      <c r="N355" t="str">
        <f>VLOOKUP($A355,'Plan de acci�n consolidado 2025'!$A$3:$V$504,N$1,0)</f>
        <v>N/A</v>
      </c>
      <c r="O355" t="str">
        <f>VLOOKUP($A355,'Plan de acci�n consolidado 2025'!$A$3:$V$504,O$1,0)</f>
        <v>Propuestas de modificación y actualización del Título X de la Circular Única de la Superintendencia de Industria y Comercio en materia de Propiedad Industrial, remitida al grupo de regulación (Propuestas de modificación enviadas por memorando)</v>
      </c>
      <c r="P355">
        <f>VLOOKUP($A355,'Plan de acci�n consolidado 2025'!$A$3:$V$504,P$1,0)</f>
        <v>10</v>
      </c>
      <c r="Q355">
        <f>VLOOKUP($A355,'Plan de acci�n consolidado 2025'!$A$3:$V$504,Q$1,0)</f>
        <v>2</v>
      </c>
      <c r="R355" t="str">
        <f>VLOOKUP($A355,'Plan de acci�n consolidado 2025'!$A$3:$V$504,R$1,0)</f>
        <v>Númerica</v>
      </c>
      <c r="S355" t="str">
        <f>VLOOKUP($A355,'Plan de acci�n consolidado 2025'!$A$3:$V$504,S$1,0)</f>
        <v># de Propuestas enviadas / 2 Propuesta por enviar</v>
      </c>
      <c r="T355" s="176" t="str">
        <f>VLOOKUP($A355,'Plan de acci�n consolidado 2025'!$A$3:$V$504,T$1,0)</f>
        <v>2025-01-20</v>
      </c>
      <c r="U355" s="176" t="str">
        <f>VLOOKUP($A355,'Plan de acci�n consolidado 2025'!$A$3:$V$504,U$1,0)</f>
        <v>2025-07-18</v>
      </c>
      <c r="V355" t="str">
        <f>VLOOKUP($A355,'Plan de acci�n consolidado 2025'!$A$3:$V$504,V$1,0)</f>
        <v>2000-DESPACHO DEL SUPERINTENDENTE DELEGADO PARA LA PROPIEDAD INDUSTRIAL;
2010-DIRECCION DE SIGNOS DISTINTIVOS;
2020-DIRECCIÓN DE NUEVAS CREACIONES</v>
      </c>
      <c r="W355"/>
      <c r="X355"/>
    </row>
    <row r="356" spans="1:24" hidden="1" x14ac:dyDescent="0.25">
      <c r="A356" s="30" t="s">
        <v>1037</v>
      </c>
      <c r="B356" t="str">
        <f>VLOOKUP($A356,'Plan de acci�n consolidado 2025'!$A$3:$V$504,B$1,0)</f>
        <v>2000-DESPACHO DEL SUPERINTENDENTE DELEGADO PARA LA PROPIEDAD INDUSTRIAL</v>
      </c>
      <c r="C356">
        <f>VLOOKUP($A356,'Plan de acci�n consolidado 2025'!$A$3:$V$504,C$1,0)</f>
        <v>1</v>
      </c>
      <c r="D356" t="str">
        <f>VLOOKUP($A356,'Plan de acci�n consolidado 2025'!$A$3:$V$504,D$1,0)</f>
        <v>Actividad sin participación</v>
      </c>
      <c r="E356" t="str">
        <f>VLOOKUP($A356,'Plan de acci�n consolidado 2025'!$A$3:$V$504,E$1,0)</f>
        <v>2000.6.1</v>
      </c>
      <c r="F356" t="str">
        <f>VLOOKUP($A356,'Plan de acci�n consolidado 2025'!$A$3:$V$504,F$1,0)</f>
        <v>N/A</v>
      </c>
      <c r="G356" t="str">
        <f>VLOOKUP($A356,'Plan de acci�n consolidado 2025'!$A$3:$V$504,G$1,0)</f>
        <v>N/A</v>
      </c>
      <c r="H356" t="str">
        <f>VLOOKUP($A356,'Plan de acci�n consolidado 2025'!$A$3:$V$504,H$1,0)</f>
        <v>N/A</v>
      </c>
      <c r="I356" t="str">
        <f>VLOOKUP($A356,'Plan de acci�n consolidado 2025'!$A$3:$V$504,I$1,0)</f>
        <v>N/A</v>
      </c>
      <c r="J356" t="str">
        <f>VLOOKUP($A356,'Plan de acci�n consolidado 2025'!$A$3:$V$504,J$1,0)</f>
        <v>N/A</v>
      </c>
      <c r="K356" t="str">
        <f>VLOOKUP($A356,'Plan de acci�n consolidado 2025'!$A$3:$V$504,K$1,0)</f>
        <v>N/A</v>
      </c>
      <c r="L356" t="str">
        <f>VLOOKUP($A356,'Plan de acci�n consolidado 2025'!$A$3:$V$504,L$1,0)</f>
        <v>N/A</v>
      </c>
      <c r="M356" t="str">
        <f>VLOOKUP($A356,'Plan de acci�n consolidado 2025'!$A$3:$V$504,M$1,0)</f>
        <v>N/A</v>
      </c>
      <c r="N356" t="str">
        <f>VLOOKUP($A356,'Plan de acci�n consolidado 2025'!$A$3:$V$504,N$1,0)</f>
        <v>N/A</v>
      </c>
      <c r="O356" t="str">
        <f>VLOOKUP($A356,'Plan de acci�n consolidado 2025'!$A$3:$V$504,O$1,0)</f>
        <v>Identificar necesidades de regulación en materia de Propiedad Industrial para mejora de los trámites (Documento de identificación de necesidades elaborado)</v>
      </c>
      <c r="P356">
        <f>VLOOKUP($A356,'Plan de acci�n consolidado 2025'!$A$3:$V$504,P$1,0)</f>
        <v>0</v>
      </c>
      <c r="Q356">
        <f>VLOOKUP($A356,'Plan de acci�n consolidado 2025'!$A$3:$V$504,Q$1,0)</f>
        <v>2</v>
      </c>
      <c r="R356" t="str">
        <f>VLOOKUP($A356,'Plan de acci�n consolidado 2025'!$A$3:$V$504,R$1,0)</f>
        <v>Númerica</v>
      </c>
      <c r="S356" t="str">
        <f>VLOOKUP($A356,'Plan de acci�n consolidado 2025'!$A$3:$V$504,S$1,0)</f>
        <v># de Análisis realizados / 2 Análisis por realizar</v>
      </c>
      <c r="T356" s="176" t="str">
        <f>VLOOKUP($A356,'Plan de acci�n consolidado 2025'!$A$3:$V$504,T$1,0)</f>
        <v>2025-01-20</v>
      </c>
      <c r="U356" s="176" t="str">
        <f>VLOOKUP($A356,'Plan de acci�n consolidado 2025'!$A$3:$V$504,U$1,0)</f>
        <v>2025-05-30</v>
      </c>
      <c r="V356" t="str">
        <f>VLOOKUP($A356,'Plan de acci�n consolidado 2025'!$A$3:$V$504,V$1,0)</f>
        <v>2010-DIRECCION DE SIGNOS DISTINTIVOS;
2020-DIRECCIÓN DE NUEVAS CREACIONES</v>
      </c>
      <c r="W356"/>
      <c r="X356"/>
    </row>
    <row r="357" spans="1:24" hidden="1" x14ac:dyDescent="0.25">
      <c r="A357" s="30" t="s">
        <v>1040</v>
      </c>
      <c r="B357" t="str">
        <f>VLOOKUP($A357,'Plan de acci�n consolidado 2025'!$A$3:$V$504,B$1,0)</f>
        <v>2000-DESPACHO DEL SUPERINTENDENTE DELEGADO PARA LA PROPIEDAD INDUSTRIAL</v>
      </c>
      <c r="C357">
        <f>VLOOKUP($A357,'Plan de acci�n consolidado 2025'!$A$3:$V$504,C$1,0)</f>
        <v>1</v>
      </c>
      <c r="D357" t="str">
        <f>VLOOKUP($A357,'Plan de acci�n consolidado 2025'!$A$3:$V$504,D$1,0)</f>
        <v>Actividad sin participación</v>
      </c>
      <c r="E357" t="str">
        <f>VLOOKUP($A357,'Plan de acci�n consolidado 2025'!$A$3:$V$504,E$1,0)</f>
        <v>2000.6.2</v>
      </c>
      <c r="F357" t="str">
        <f>VLOOKUP($A357,'Plan de acci�n consolidado 2025'!$A$3:$V$504,F$1,0)</f>
        <v>N/A</v>
      </c>
      <c r="G357" t="str">
        <f>VLOOKUP($A357,'Plan de acci�n consolidado 2025'!$A$3:$V$504,G$1,0)</f>
        <v>N/A</v>
      </c>
      <c r="H357" t="str">
        <f>VLOOKUP($A357,'Plan de acci�n consolidado 2025'!$A$3:$V$504,H$1,0)</f>
        <v>N/A</v>
      </c>
      <c r="I357" t="str">
        <f>VLOOKUP($A357,'Plan de acci�n consolidado 2025'!$A$3:$V$504,I$1,0)</f>
        <v>N/A</v>
      </c>
      <c r="J357" t="str">
        <f>VLOOKUP($A357,'Plan de acci�n consolidado 2025'!$A$3:$V$504,J$1,0)</f>
        <v>N/A</v>
      </c>
      <c r="K357" t="str">
        <f>VLOOKUP($A357,'Plan de acci�n consolidado 2025'!$A$3:$V$504,K$1,0)</f>
        <v>N/A</v>
      </c>
      <c r="L357" t="str">
        <f>VLOOKUP($A357,'Plan de acci�n consolidado 2025'!$A$3:$V$504,L$1,0)</f>
        <v>N/A</v>
      </c>
      <c r="M357" t="str">
        <f>VLOOKUP($A357,'Plan de acci�n consolidado 2025'!$A$3:$V$504,M$1,0)</f>
        <v>N/A</v>
      </c>
      <c r="N357" t="str">
        <f>VLOOKUP($A357,'Plan de acci�n consolidado 2025'!$A$3:$V$504,N$1,0)</f>
        <v>N/A</v>
      </c>
      <c r="O357" t="str">
        <f>VLOOKUP($A357,'Plan de acci�n consolidado 2025'!$A$3:$V$504,O$1,0)</f>
        <v>Elaborar propuesta de modificación y actualización del Título X de la Circular Única de la Superintendencia de Industria y Comercio en materia de Nuevas Creaciones y  Signos Distintivos (Propuestas de modificación entregadas al Despacho de PI)</v>
      </c>
      <c r="P357">
        <f>VLOOKUP($A357,'Plan de acci�n consolidado 2025'!$A$3:$V$504,P$1,0)</f>
        <v>0</v>
      </c>
      <c r="Q357">
        <f>VLOOKUP($A357,'Plan de acci�n consolidado 2025'!$A$3:$V$504,Q$1,0)</f>
        <v>2</v>
      </c>
      <c r="R357" t="str">
        <f>VLOOKUP($A357,'Plan de acci�n consolidado 2025'!$A$3:$V$504,R$1,0)</f>
        <v>Númerica</v>
      </c>
      <c r="S357" t="str">
        <f>VLOOKUP($A357,'Plan de acci�n consolidado 2025'!$A$3:$V$504,S$1,0)</f>
        <v># de Propuestas elaboradas / 2 Propuestas por elaborar</v>
      </c>
      <c r="T357" s="176" t="str">
        <f>VLOOKUP($A357,'Plan de acci�n consolidado 2025'!$A$3:$V$504,T$1,0)</f>
        <v>2025-01-20</v>
      </c>
      <c r="U357" s="176" t="str">
        <f>VLOOKUP($A357,'Plan de acci�n consolidado 2025'!$A$3:$V$504,U$1,0)</f>
        <v>2025-05-30</v>
      </c>
      <c r="V357" t="str">
        <f>VLOOKUP($A357,'Plan de acci�n consolidado 2025'!$A$3:$V$504,V$1,0)</f>
        <v>2010-DIRECCION DE SIGNOS DISTINTIVOS;
2020-DIRECCIÓN DE NUEVAS CREACIONES</v>
      </c>
      <c r="W357"/>
      <c r="X357"/>
    </row>
    <row r="358" spans="1:24" hidden="1" x14ac:dyDescent="0.25">
      <c r="A358" s="30" t="s">
        <v>1042</v>
      </c>
      <c r="B358" t="str">
        <f>VLOOKUP($A358,'Plan de acci�n consolidado 2025'!$A$3:$V$504,B$1,0)</f>
        <v>2000-DESPACHO DEL SUPERINTENDENTE DELEGADO PARA LA PROPIEDAD INDUSTRIAL</v>
      </c>
      <c r="C358">
        <f>VLOOKUP($A358,'Plan de acci�n consolidado 2025'!$A$3:$V$504,C$1,0)</f>
        <v>1</v>
      </c>
      <c r="D358" t="str">
        <f>VLOOKUP($A358,'Plan de acci�n consolidado 2025'!$A$3:$V$504,D$1,0)</f>
        <v>Actividad propia</v>
      </c>
      <c r="E358" t="str">
        <f>VLOOKUP($A358,'Plan de acci�n consolidado 2025'!$A$3:$V$504,E$1,0)</f>
        <v>2000.6.3</v>
      </c>
      <c r="F358" t="str">
        <f>VLOOKUP($A358,'Plan de acci�n consolidado 2025'!$A$3:$V$504,F$1,0)</f>
        <v>N/A</v>
      </c>
      <c r="G358" t="str">
        <f>VLOOKUP($A358,'Plan de acci�n consolidado 2025'!$A$3:$V$504,G$1,0)</f>
        <v>N/A</v>
      </c>
      <c r="H358" t="str">
        <f>VLOOKUP($A358,'Plan de acci�n consolidado 2025'!$A$3:$V$504,H$1,0)</f>
        <v>N/A</v>
      </c>
      <c r="I358" t="str">
        <f>VLOOKUP($A358,'Plan de acci�n consolidado 2025'!$A$3:$V$504,I$1,0)</f>
        <v>N/A</v>
      </c>
      <c r="J358" t="str">
        <f>VLOOKUP($A358,'Plan de acci�n consolidado 2025'!$A$3:$V$504,J$1,0)</f>
        <v>N/A</v>
      </c>
      <c r="K358" t="str">
        <f>VLOOKUP($A358,'Plan de acci�n consolidado 2025'!$A$3:$V$504,K$1,0)</f>
        <v>N/A</v>
      </c>
      <c r="L358" t="str">
        <f>VLOOKUP($A358,'Plan de acci�n consolidado 2025'!$A$3:$V$504,L$1,0)</f>
        <v>N/A</v>
      </c>
      <c r="M358" t="str">
        <f>VLOOKUP($A358,'Plan de acci�n consolidado 2025'!$A$3:$V$504,M$1,0)</f>
        <v>N/A</v>
      </c>
      <c r="N358" t="str">
        <f>VLOOKUP($A358,'Plan de acci�n consolidado 2025'!$A$3:$V$504,N$1,0)</f>
        <v>N/A</v>
      </c>
      <c r="O358" t="str">
        <f>VLOOKUP($A358,'Plan de acci�n consolidado 2025'!$A$3:$V$504,O$1,0)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P358">
        <f>VLOOKUP($A358,'Plan de acci�n consolidado 2025'!$A$3:$V$504,P$1,0)</f>
        <v>50</v>
      </c>
      <c r="Q358">
        <f>VLOOKUP($A358,'Plan de acci�n consolidado 2025'!$A$3:$V$504,Q$1,0)</f>
        <v>2</v>
      </c>
      <c r="R358" t="str">
        <f>VLOOKUP($A358,'Plan de acci�n consolidado 2025'!$A$3:$V$504,R$1,0)</f>
        <v>Númerica</v>
      </c>
      <c r="S358" t="str">
        <f>VLOOKUP($A358,'Plan de acci�n consolidado 2025'!$A$3:$V$504,S$1,0)</f>
        <v># de Propuestas enviadas / 2 Propuestas por enviar</v>
      </c>
      <c r="T358" s="176" t="str">
        <f>VLOOKUP($A358,'Plan de acci�n consolidado 2025'!$A$3:$V$504,T$1,0)</f>
        <v>2025-06-03</v>
      </c>
      <c r="U358" s="176" t="str">
        <f>VLOOKUP($A358,'Plan de acci�n consolidado 2025'!$A$3:$V$504,U$1,0)</f>
        <v>2025-06-27</v>
      </c>
      <c r="V358" t="str">
        <f>VLOOKUP($A358,'Plan de acci�n consolidado 2025'!$A$3:$V$504,V$1,0)</f>
        <v>2000-DESPACHO DEL SUPERINTENDENTE DELEGADO PARA LA PROPIEDAD INDUSTRIAL</v>
      </c>
      <c r="W358"/>
      <c r="X358"/>
    </row>
    <row r="359" spans="1:24" hidden="1" x14ac:dyDescent="0.25">
      <c r="A359" s="30" t="s">
        <v>1043</v>
      </c>
      <c r="B359" t="str">
        <f>VLOOKUP($A359,'Plan de acci�n consolidado 2025'!$A$3:$V$504,B$1,0)</f>
        <v>2000-DESPACHO DEL SUPERINTENDENTE DELEGADO PARA LA PROPIEDAD INDUSTRIAL</v>
      </c>
      <c r="C359">
        <f>VLOOKUP($A359,'Plan de acci�n consolidado 2025'!$A$3:$V$504,C$1,0)</f>
        <v>1</v>
      </c>
      <c r="D359" t="str">
        <f>VLOOKUP($A359,'Plan de acci�n consolidado 2025'!$A$3:$V$504,D$1,0)</f>
        <v>Actividad propia</v>
      </c>
      <c r="E359" t="str">
        <f>VLOOKUP($A359,'Plan de acci�n consolidado 2025'!$A$3:$V$504,E$1,0)</f>
        <v>2000.6.4</v>
      </c>
      <c r="F359" t="str">
        <f>VLOOKUP($A359,'Plan de acci�n consolidado 2025'!$A$3:$V$504,F$1,0)</f>
        <v>N/A</v>
      </c>
      <c r="G359" t="str">
        <f>VLOOKUP($A359,'Plan de acci�n consolidado 2025'!$A$3:$V$504,G$1,0)</f>
        <v>N/A</v>
      </c>
      <c r="H359" t="str">
        <f>VLOOKUP($A359,'Plan de acci�n consolidado 2025'!$A$3:$V$504,H$1,0)</f>
        <v>N/A</v>
      </c>
      <c r="I359" t="str">
        <f>VLOOKUP($A359,'Plan de acci�n consolidado 2025'!$A$3:$V$504,I$1,0)</f>
        <v>N/A</v>
      </c>
      <c r="J359" t="str">
        <f>VLOOKUP($A359,'Plan de acci�n consolidado 2025'!$A$3:$V$504,J$1,0)</f>
        <v>N/A</v>
      </c>
      <c r="K359" t="str">
        <f>VLOOKUP($A359,'Plan de acci�n consolidado 2025'!$A$3:$V$504,K$1,0)</f>
        <v>N/A</v>
      </c>
      <c r="L359" t="str">
        <f>VLOOKUP($A359,'Plan de acci�n consolidado 2025'!$A$3:$V$504,L$1,0)</f>
        <v>N/A</v>
      </c>
      <c r="M359" t="str">
        <f>VLOOKUP($A359,'Plan de acci�n consolidado 2025'!$A$3:$V$504,M$1,0)</f>
        <v>N/A</v>
      </c>
      <c r="N359" t="str">
        <f>VLOOKUP($A359,'Plan de acci�n consolidado 2025'!$A$3:$V$504,N$1,0)</f>
        <v>N/A</v>
      </c>
      <c r="O359" t="str">
        <f>VLOOKUP($A359,'Plan de acci�n consolidado 2025'!$A$3:$V$504,O$1,0)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P359">
        <f>VLOOKUP($A359,'Plan de acci�n consolidado 2025'!$A$3:$V$504,P$1,0)</f>
        <v>50</v>
      </c>
      <c r="Q359">
        <f>VLOOKUP($A359,'Plan de acci�n consolidado 2025'!$A$3:$V$504,Q$1,0)</f>
        <v>2</v>
      </c>
      <c r="R359" t="str">
        <f>VLOOKUP($A359,'Plan de acci�n consolidado 2025'!$A$3:$V$504,R$1,0)</f>
        <v>Númerica</v>
      </c>
      <c r="S359" t="str">
        <f>VLOOKUP($A359,'Plan de acci�n consolidado 2025'!$A$3:$V$504,S$1,0)</f>
        <v># de Propuestas enviadas / 2 Propuestas por enviar</v>
      </c>
      <c r="T359" s="176" t="str">
        <f>VLOOKUP($A359,'Plan de acci�n consolidado 2025'!$A$3:$V$504,T$1,0)</f>
        <v>2025-07-01</v>
      </c>
      <c r="U359" s="176" t="str">
        <f>VLOOKUP($A359,'Plan de acci�n consolidado 2025'!$A$3:$V$504,U$1,0)</f>
        <v>2025-07-18</v>
      </c>
      <c r="V359" t="str">
        <f>VLOOKUP($A359,'Plan de acci�n consolidado 2025'!$A$3:$V$504,V$1,0)</f>
        <v>2000-DESPACHO DEL SUPERINTENDENTE DELEGADO PARA LA PROPIEDAD INDUSTRIAL</v>
      </c>
      <c r="W359"/>
      <c r="X359"/>
    </row>
    <row r="360" spans="1:24" hidden="1" x14ac:dyDescent="0.25">
      <c r="A360" s="30" t="s">
        <v>513</v>
      </c>
      <c r="B360" t="str">
        <f>VLOOKUP($A360,'Plan de acci�n consolidado 2025'!$A$3:$V$504,B$1,0)</f>
        <v>50-OFICINA DE CONTROL INTERNO</v>
      </c>
      <c r="C360">
        <f>VLOOKUP($A360,'Plan de acci�n consolidado 2025'!$A$3:$V$504,C$1,0)</f>
        <v>4</v>
      </c>
      <c r="D360" t="str">
        <f>VLOOKUP($A360,'Plan de acci�n consolidado 2025'!$A$3:$V$504,D$1,0)</f>
        <v>Producto</v>
      </c>
      <c r="E360" t="str">
        <f>VLOOKUP($A360,'Plan de acci�n consolidado 2025'!$A$3:$V$504,E$1,0)</f>
        <v>50.1</v>
      </c>
      <c r="F360" t="str">
        <f>VLOOKUP($A360,'Plan de acci�n consolidado 2025'!$A$3:$V$504,F$1,0)</f>
        <v>Operativo</v>
      </c>
      <c r="G360" t="str">
        <f>VLOOKUP($A360,'Plan de acci�n consolidado 2025'!$A$3:$V$504,G$1,0)</f>
        <v>Fortalecer el Sistema Integral de Gestión Institucional en el marco del Modelo Integrado de Planeación y gestión para mejorar la prestación del servicio.</v>
      </c>
      <c r="H360" t="str">
        <f>VLOOKUP($A360,'Plan de acci�n consolidado 2025'!$A$3:$V$504,H$1,0)</f>
        <v xml:space="preserve">Cumplimiento de productos del PAI asociados a Fortacer el Sistema Integral de Gestión Institucional para mejorar la prestación del servicio. 
</v>
      </c>
      <c r="I360" t="str">
        <f>VLOOKUP($A360,'Plan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0" t="str">
        <f>VLOOKUP($A360,'Plan de acci�n consolidado 2025'!$A$3:$V$504,J$1,0)</f>
        <v>N/A</v>
      </c>
      <c r="K360" t="str">
        <f>VLOOKUP($A360,'Plan de acci�n consolidado 2025'!$A$3:$V$504,K$1,0)</f>
        <v>No</v>
      </c>
      <c r="L360" t="str">
        <f>VLOOKUP($A360,'Plan de acci�n consolidado 2025'!$A$3:$V$504,L$1,0)</f>
        <v>N/A</v>
      </c>
      <c r="M360" t="str">
        <f>VLOOKUP($A360,'Plan de acci�n consolidado 2025'!$A$3:$V$504,M$1,0)</f>
        <v>Política Control Interno _DIMENSIÓN Control Interno</v>
      </c>
      <c r="N360" t="str">
        <f>VLOOKUP($A360,'Plan de acci�n consolidado 2025'!$A$3:$V$504,N$1,0)</f>
        <v>N/A</v>
      </c>
      <c r="O360" t="str">
        <f>VLOOKUP($A360,'Plan de acci�n consolidado 2025'!$A$3:$V$504,O$1,0)</f>
        <v>Plan Anual de Auditorías ejecutado y presentado al CICCI (actas del CICCI firmadas semestralmente por Superintendente y jefe OCI)</v>
      </c>
      <c r="P360">
        <f>VLOOKUP($A360,'Plan de acci�n consolidado 2025'!$A$3:$V$504,P$1,0)</f>
        <v>50</v>
      </c>
      <c r="Q360">
        <f>VLOOKUP($A360,'Plan de acci�n consolidado 2025'!$A$3:$V$504,Q$1,0)</f>
        <v>100</v>
      </c>
      <c r="R360" t="str">
        <f>VLOOKUP($A360,'Plan de acci�n consolidado 2025'!$A$3:$V$504,R$1,0)</f>
        <v>Porcentual</v>
      </c>
      <c r="S360" t="str">
        <f>VLOOKUP($A360,'Plan de acci�n consolidado 2025'!$A$3:$V$504,S$1,0)</f>
        <v>% de plan ejecutado / 100% de plan a ejecutar</v>
      </c>
      <c r="T360" s="176" t="str">
        <f>VLOOKUP($A360,'Plan de acci�n consolidado 2025'!$A$3:$V$504,T$1,0)</f>
        <v>2025-01-02</v>
      </c>
      <c r="U360" s="176" t="str">
        <f>VLOOKUP($A360,'Plan de acci�n consolidado 2025'!$A$3:$V$504,U$1,0)</f>
        <v>2025-12-31</v>
      </c>
      <c r="V360" t="str">
        <f>VLOOKUP($A360,'Plan de acci�n consolidado 2025'!$A$3:$V$504,V$1,0)</f>
        <v>50-OFICINA DE CONTROL INTERNO</v>
      </c>
      <c r="W360"/>
      <c r="X360"/>
    </row>
    <row r="361" spans="1:24" hidden="1" x14ac:dyDescent="0.25">
      <c r="A361" s="30" t="s">
        <v>517</v>
      </c>
      <c r="B361" t="str">
        <f>VLOOKUP($A361,'Plan de acci�n consolidado 2025'!$A$3:$V$504,B$1,0)</f>
        <v>50-OFICINA DE CONTROL INTERNO</v>
      </c>
      <c r="C361">
        <f>VLOOKUP($A361,'Plan de acci�n consolidado 2025'!$A$3:$V$504,C$1,0)</f>
        <v>4</v>
      </c>
      <c r="D361" t="str">
        <f>VLOOKUP($A361,'Plan de acci�n consolidado 2025'!$A$3:$V$504,D$1,0)</f>
        <v>Actividad propia</v>
      </c>
      <c r="E361" t="str">
        <f>VLOOKUP($A361,'Plan de acci�n consolidado 2025'!$A$3:$V$504,E$1,0)</f>
        <v>50.1.1</v>
      </c>
      <c r="F361" t="str">
        <f>VLOOKUP($A361,'Plan de acci�n consolidado 2025'!$A$3:$V$504,F$1,0)</f>
        <v>N/A</v>
      </c>
      <c r="G361" t="str">
        <f>VLOOKUP($A361,'Plan de acci�n consolidado 2025'!$A$3:$V$504,G$1,0)</f>
        <v>N/A</v>
      </c>
      <c r="H361" t="str">
        <f>VLOOKUP($A361,'Plan de acci�n consolidado 2025'!$A$3:$V$504,H$1,0)</f>
        <v>N/A</v>
      </c>
      <c r="I361" t="str">
        <f>VLOOKUP($A361,'Plan de acci�n consolidado 2025'!$A$3:$V$504,I$1,0)</f>
        <v>N/A</v>
      </c>
      <c r="J361" t="str">
        <f>VLOOKUP($A361,'Plan de acci�n consolidado 2025'!$A$3:$V$504,J$1,0)</f>
        <v>N/A</v>
      </c>
      <c r="K361" t="str">
        <f>VLOOKUP($A361,'Plan de acci�n consolidado 2025'!$A$3:$V$504,K$1,0)</f>
        <v>N/A</v>
      </c>
      <c r="L361" t="str">
        <f>VLOOKUP($A361,'Plan de acci�n consolidado 2025'!$A$3:$V$504,L$1,0)</f>
        <v>N/A</v>
      </c>
      <c r="M361" t="str">
        <f>VLOOKUP($A361,'Plan de acci�n consolidado 2025'!$A$3:$V$504,M$1,0)</f>
        <v>N/A</v>
      </c>
      <c r="N361" t="str">
        <f>VLOOKUP($A361,'Plan de acci�n consolidado 2025'!$A$3:$V$504,N$1,0)</f>
        <v>N/A</v>
      </c>
      <c r="O361" t="str">
        <f>VLOOKUP($A361,'Plan de acci�n consolidado 2025'!$A$3:$V$504,O$1,0)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P361">
        <f>VLOOKUP($A361,'Plan de acci�n consolidado 2025'!$A$3:$V$504,P$1,0)</f>
        <v>80</v>
      </c>
      <c r="Q361">
        <f>VLOOKUP($A361,'Plan de acci�n consolidado 2025'!$A$3:$V$504,Q$1,0)</f>
        <v>100</v>
      </c>
      <c r="R361" t="str">
        <f>VLOOKUP($A361,'Plan de acci�n consolidado 2025'!$A$3:$V$504,R$1,0)</f>
        <v>Porcentual</v>
      </c>
      <c r="S361" t="str">
        <f>VLOOKUP($A361,'Plan de acci�n consolidado 2025'!$A$3:$V$504,S$1,0)</f>
        <v>% de plan ejecutado / 100% de plan a ejecutar</v>
      </c>
      <c r="T361" s="176" t="str">
        <f>VLOOKUP($A361,'Plan de acci�n consolidado 2025'!$A$3:$V$504,T$1,0)</f>
        <v>2025-01-02</v>
      </c>
      <c r="U361" s="176" t="str">
        <f>VLOOKUP($A361,'Plan de acci�n consolidado 2025'!$A$3:$V$504,U$1,0)</f>
        <v>2025-12-31</v>
      </c>
      <c r="V361" t="str">
        <f>VLOOKUP($A361,'Plan de acci�n consolidado 2025'!$A$3:$V$504,V$1,0)</f>
        <v>50-OFICINA DE CONTROL INTERNO</v>
      </c>
      <c r="W361"/>
      <c r="X361"/>
    </row>
    <row r="362" spans="1:24" hidden="1" x14ac:dyDescent="0.25">
      <c r="A362" s="30" t="s">
        <v>518</v>
      </c>
      <c r="B362" t="str">
        <f>VLOOKUP($A362,'Plan de acci�n consolidado 2025'!$A$3:$V$504,B$1,0)</f>
        <v>50-OFICINA DE CONTROL INTERNO</v>
      </c>
      <c r="C362">
        <f>VLOOKUP($A362,'Plan de acci�n consolidado 2025'!$A$3:$V$504,C$1,0)</f>
        <v>4</v>
      </c>
      <c r="D362" t="str">
        <f>VLOOKUP($A362,'Plan de acci�n consolidado 2025'!$A$3:$V$504,D$1,0)</f>
        <v>Actividad propia</v>
      </c>
      <c r="E362" t="str">
        <f>VLOOKUP($A362,'Plan de acci�n consolidado 2025'!$A$3:$V$504,E$1,0)</f>
        <v>50.1.2</v>
      </c>
      <c r="F362" t="str">
        <f>VLOOKUP($A362,'Plan de acci�n consolidado 2025'!$A$3:$V$504,F$1,0)</f>
        <v>N/A</v>
      </c>
      <c r="G362" t="str">
        <f>VLOOKUP($A362,'Plan de acci�n consolidado 2025'!$A$3:$V$504,G$1,0)</f>
        <v>N/A</v>
      </c>
      <c r="H362" t="str">
        <f>VLOOKUP($A362,'Plan de acci�n consolidado 2025'!$A$3:$V$504,H$1,0)</f>
        <v>N/A</v>
      </c>
      <c r="I362" t="str">
        <f>VLOOKUP($A362,'Plan de acci�n consolidado 2025'!$A$3:$V$504,I$1,0)</f>
        <v>N/A</v>
      </c>
      <c r="J362" t="str">
        <f>VLOOKUP($A362,'Plan de acci�n consolidado 2025'!$A$3:$V$504,J$1,0)</f>
        <v>N/A</v>
      </c>
      <c r="K362" t="str">
        <f>VLOOKUP($A362,'Plan de acci�n consolidado 2025'!$A$3:$V$504,K$1,0)</f>
        <v>N/A</v>
      </c>
      <c r="L362" t="str">
        <f>VLOOKUP($A362,'Plan de acci�n consolidado 2025'!$A$3:$V$504,L$1,0)</f>
        <v>N/A</v>
      </c>
      <c r="M362" t="str">
        <f>VLOOKUP($A362,'Plan de acci�n consolidado 2025'!$A$3:$V$504,M$1,0)</f>
        <v>N/A</v>
      </c>
      <c r="N362" t="str">
        <f>VLOOKUP($A362,'Plan de acci�n consolidado 2025'!$A$3:$V$504,N$1,0)</f>
        <v>N/A</v>
      </c>
      <c r="O362" t="str">
        <f>VLOOKUP($A362,'Plan de acci�n consolidado 2025'!$A$3:$V$504,O$1,0)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P362">
        <f>VLOOKUP($A362,'Plan de acci�n consolidado 2025'!$A$3:$V$504,P$1,0)</f>
        <v>20</v>
      </c>
      <c r="Q362">
        <f>VLOOKUP($A362,'Plan de acci�n consolidado 2025'!$A$3:$V$504,Q$1,0)</f>
        <v>2</v>
      </c>
      <c r="R362" t="str">
        <f>VLOOKUP($A362,'Plan de acci�n consolidado 2025'!$A$3:$V$504,R$1,0)</f>
        <v>Númerica</v>
      </c>
      <c r="S362" t="str">
        <f>VLOOKUP($A362,'Plan de acci�n consolidado 2025'!$A$3:$V$504,S$1,0)</f>
        <v># de Comités ejecutados / 2 Comités Programados</v>
      </c>
      <c r="T362" s="176" t="str">
        <f>VLOOKUP($A362,'Plan de acci�n consolidado 2025'!$A$3:$V$504,T$1,0)</f>
        <v>2025-06-03</v>
      </c>
      <c r="U362" s="176" t="str">
        <f>VLOOKUP($A362,'Plan de acci�n consolidado 2025'!$A$3:$V$504,U$1,0)</f>
        <v>2025-12-31</v>
      </c>
      <c r="V362" t="str">
        <f>VLOOKUP($A362,'Plan de acci�n consolidado 2025'!$A$3:$V$504,V$1,0)</f>
        <v>50-OFICINA DE CONTROL INTERNO</v>
      </c>
      <c r="W362"/>
      <c r="X362"/>
    </row>
    <row r="363" spans="1:24" hidden="1" x14ac:dyDescent="0.25">
      <c r="A363" s="30" t="s">
        <v>520</v>
      </c>
      <c r="B363" t="str">
        <f>VLOOKUP($A363,'Plan de acci�n consolidado 2025'!$A$3:$V$504,B$1,0)</f>
        <v>50-OFICINA DE CONTROL INTERNO</v>
      </c>
      <c r="C363">
        <f>VLOOKUP($A363,'Plan de acci�n consolidado 2025'!$A$3:$V$504,C$1,0)</f>
        <v>4</v>
      </c>
      <c r="D363" t="str">
        <f>VLOOKUP($A363,'Plan de acci�n consolidado 2025'!$A$3:$V$504,D$1,0)</f>
        <v>Producto</v>
      </c>
      <c r="E363" t="str">
        <f>VLOOKUP($A363,'Plan de acci�n consolidado 2025'!$A$3:$V$504,E$1,0)</f>
        <v>50.2</v>
      </c>
      <c r="F363" t="str">
        <f>VLOOKUP($A363,'Plan de acci�n consolidado 2025'!$A$3:$V$504,F$1,0)</f>
        <v>Operativo</v>
      </c>
      <c r="G363" t="str">
        <f>VLOOKUP($A363,'Plan de acci�n consolidado 2025'!$A$3:$V$504,G$1,0)</f>
        <v>Fortalecer el Sistema Integral de Gestión Institucional en el marco del Modelo Integrado de Planeación y gestión para mejorar la prestación del servicio.</v>
      </c>
      <c r="H363" t="str">
        <f>VLOOKUP($A363,'Plan de acci�n consolidado 2025'!$A$3:$V$504,H$1,0)</f>
        <v xml:space="preserve">Cumplimiento de productos del PAI asociados a Fortacer el Sistema Integral de Gestión Institucional para mejorar la prestación del servicio. 
</v>
      </c>
      <c r="I363" t="str">
        <f>VLOOKUP($A363,'Plan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3" t="str">
        <f>VLOOKUP($A363,'Plan de acci�n consolidado 2025'!$A$3:$V$504,J$1,0)</f>
        <v xml:space="preserve">PND - 5-31-5-b- Convergencia regional - Entidades públicas territoriales y nacionales fortalecidas </v>
      </c>
      <c r="K363" t="str">
        <f>VLOOKUP($A363,'Plan de acci�n consolidado 2025'!$A$3:$V$504,K$1,0)</f>
        <v>No</v>
      </c>
      <c r="L363" t="str">
        <f>VLOOKUP($A363,'Plan de acci�n consolidado 2025'!$A$3:$V$504,L$1,0)</f>
        <v>N/A</v>
      </c>
      <c r="M363" t="str">
        <f>VLOOKUP($A363,'Plan de acci�n consolidado 2025'!$A$3:$V$504,M$1,0)</f>
        <v>Política Control Interno _DIMENSIÓN Control Interno</v>
      </c>
      <c r="N363" t="str">
        <f>VLOOKUP($A363,'Plan de acci�n consolidado 2025'!$A$3:$V$504,N$1,0)</f>
        <v>N/A</v>
      </c>
      <c r="O363" t="str">
        <f>VLOOKUP($A363,'Plan de acci�n consolidado 2025'!$A$3:$V$504,O$1,0)</f>
        <v>Seguimiento Planes de trabajo MIPG en el marco de la Política Control Interno, con seguimiento realizado y radicado ante la OAP  (Informe)Entregable: (Informes de seguimiento  a la implementación y actas del comité)</v>
      </c>
      <c r="P363">
        <f>VLOOKUP($A363,'Plan de acci�n consolidado 2025'!$A$3:$V$504,P$1,0)</f>
        <v>25</v>
      </c>
      <c r="Q363">
        <f>VLOOKUP($A363,'Plan de acci�n consolidado 2025'!$A$3:$V$504,Q$1,0)</f>
        <v>1</v>
      </c>
      <c r="R363" t="str">
        <f>VLOOKUP($A363,'Plan de acci�n consolidado 2025'!$A$3:$V$504,R$1,0)</f>
        <v>Númerica</v>
      </c>
      <c r="S363" t="str">
        <f>VLOOKUP($A363,'Plan de acci�n consolidado 2025'!$A$3:$V$504,S$1,0)</f>
        <v># de Informe realizado y presentado / 1 Informe programado</v>
      </c>
      <c r="T363" s="176" t="str">
        <f>VLOOKUP($A363,'Plan de acci�n consolidado 2025'!$A$3:$V$504,T$1,0)</f>
        <v>2025-04-01</v>
      </c>
      <c r="U363" s="176" t="str">
        <f>VLOOKUP($A363,'Plan de acci�n consolidado 2025'!$A$3:$V$504,U$1,0)</f>
        <v>2025-07-31</v>
      </c>
      <c r="V363" t="str">
        <f>VLOOKUP($A363,'Plan de acci�n consolidado 2025'!$A$3:$V$504,V$1,0)</f>
        <v>50-OFICINA DE CONTROL INTERNO</v>
      </c>
      <c r="W363"/>
      <c r="X363"/>
    </row>
    <row r="364" spans="1:24" hidden="1" x14ac:dyDescent="0.25">
      <c r="A364" s="30" t="s">
        <v>522</v>
      </c>
      <c r="B364" t="str">
        <f>VLOOKUP($A364,'Plan de acci�n consolidado 2025'!$A$3:$V$504,B$1,0)</f>
        <v>50-OFICINA DE CONTROL INTERNO</v>
      </c>
      <c r="C364">
        <f>VLOOKUP($A364,'Plan de acci�n consolidado 2025'!$A$3:$V$504,C$1,0)</f>
        <v>4</v>
      </c>
      <c r="D364" t="str">
        <f>VLOOKUP($A364,'Plan de acci�n consolidado 2025'!$A$3:$V$504,D$1,0)</f>
        <v>Actividad propia</v>
      </c>
      <c r="E364" t="str">
        <f>VLOOKUP($A364,'Plan de acci�n consolidado 2025'!$A$3:$V$504,E$1,0)</f>
        <v>50.2.1</v>
      </c>
      <c r="F364" t="str">
        <f>VLOOKUP($A364,'Plan de acci�n consolidado 2025'!$A$3:$V$504,F$1,0)</f>
        <v>N/A</v>
      </c>
      <c r="G364" t="str">
        <f>VLOOKUP($A364,'Plan de acci�n consolidado 2025'!$A$3:$V$504,G$1,0)</f>
        <v>N/A</v>
      </c>
      <c r="H364" t="str">
        <f>VLOOKUP($A364,'Plan de acci�n consolidado 2025'!$A$3:$V$504,H$1,0)</f>
        <v>N/A</v>
      </c>
      <c r="I364" t="str">
        <f>VLOOKUP($A364,'Plan de acci�n consolidado 2025'!$A$3:$V$504,I$1,0)</f>
        <v>N/A</v>
      </c>
      <c r="J364" t="str">
        <f>VLOOKUP($A364,'Plan de acci�n consolidado 2025'!$A$3:$V$504,J$1,0)</f>
        <v>N/A</v>
      </c>
      <c r="K364" t="str">
        <f>VLOOKUP($A364,'Plan de acci�n consolidado 2025'!$A$3:$V$504,K$1,0)</f>
        <v>N/A</v>
      </c>
      <c r="L364" t="str">
        <f>VLOOKUP($A364,'Plan de acci�n consolidado 2025'!$A$3:$V$504,L$1,0)</f>
        <v>N/A</v>
      </c>
      <c r="M364" t="str">
        <f>VLOOKUP($A364,'Plan de acci�n consolidado 2025'!$A$3:$V$504,M$1,0)</f>
        <v>N/A</v>
      </c>
      <c r="N364" t="str">
        <f>VLOOKUP($A364,'Plan de acci�n consolidado 2025'!$A$3:$V$504,N$1,0)</f>
        <v>N/A</v>
      </c>
      <c r="O364" t="str">
        <f>VLOOKUP($A364,'Plan de acci�n consolidado 2025'!$A$3:$V$504,O$1,0)</f>
        <v>Realizar seguimiento a  los Planes de trabajo MIPG que afectan a la Política Control Interno, conforme a las recomendaciones del FURAG (Correo de solicitud de información a las áreas frente a los seguimientos de las MIPG cuando aplique)</v>
      </c>
      <c r="P364">
        <f>VLOOKUP($A364,'Plan de acci�n consolidado 2025'!$A$3:$V$504,P$1,0)</f>
        <v>80</v>
      </c>
      <c r="Q364">
        <f>VLOOKUP($A364,'Plan de acci�n consolidado 2025'!$A$3:$V$504,Q$1,0)</f>
        <v>1</v>
      </c>
      <c r="R364" t="str">
        <f>VLOOKUP($A364,'Plan de acci�n consolidado 2025'!$A$3:$V$504,R$1,0)</f>
        <v>Númerica</v>
      </c>
      <c r="S364" t="str">
        <f>VLOOKUP($A364,'Plan de acci�n consolidado 2025'!$A$3:$V$504,S$1,0)</f>
        <v># de Informe realizado / 1 Informe programado</v>
      </c>
      <c r="T364" s="176" t="str">
        <f>VLOOKUP($A364,'Plan de acci�n consolidado 2025'!$A$3:$V$504,T$1,0)</f>
        <v>2025-04-01</v>
      </c>
      <c r="U364" s="176" t="str">
        <f>VLOOKUP($A364,'Plan de acci�n consolidado 2025'!$A$3:$V$504,U$1,0)</f>
        <v>2025-07-31</v>
      </c>
      <c r="V364" t="str">
        <f>VLOOKUP($A364,'Plan de acci�n consolidado 2025'!$A$3:$V$504,V$1,0)</f>
        <v>50-OFICINA DE CONTROL INTERNO</v>
      </c>
      <c r="W364"/>
      <c r="X364"/>
    </row>
    <row r="365" spans="1:24" hidden="1" x14ac:dyDescent="0.25">
      <c r="A365" s="30" t="s">
        <v>523</v>
      </c>
      <c r="B365" t="str">
        <f>VLOOKUP($A365,'Plan de acci�n consolidado 2025'!$A$3:$V$504,B$1,0)</f>
        <v>50-OFICINA DE CONTROL INTERNO</v>
      </c>
      <c r="C365">
        <f>VLOOKUP($A365,'Plan de acci�n consolidado 2025'!$A$3:$V$504,C$1,0)</f>
        <v>4</v>
      </c>
      <c r="D365" t="str">
        <f>VLOOKUP($A365,'Plan de acci�n consolidado 2025'!$A$3:$V$504,D$1,0)</f>
        <v>Actividad propia</v>
      </c>
      <c r="E365" t="str">
        <f>VLOOKUP($A365,'Plan de acci�n consolidado 2025'!$A$3:$V$504,E$1,0)</f>
        <v>50.2.2</v>
      </c>
      <c r="F365" t="str">
        <f>VLOOKUP($A365,'Plan de acci�n consolidado 2025'!$A$3:$V$504,F$1,0)</f>
        <v>N/A</v>
      </c>
      <c r="G365" t="str">
        <f>VLOOKUP($A365,'Plan de acci�n consolidado 2025'!$A$3:$V$504,G$1,0)</f>
        <v>N/A</v>
      </c>
      <c r="H365" t="str">
        <f>VLOOKUP($A365,'Plan de acci�n consolidado 2025'!$A$3:$V$504,H$1,0)</f>
        <v>N/A</v>
      </c>
      <c r="I365" t="str">
        <f>VLOOKUP($A365,'Plan de acci�n consolidado 2025'!$A$3:$V$504,I$1,0)</f>
        <v>N/A</v>
      </c>
      <c r="J365" t="str">
        <f>VLOOKUP($A365,'Plan de acci�n consolidado 2025'!$A$3:$V$504,J$1,0)</f>
        <v>N/A</v>
      </c>
      <c r="K365" t="str">
        <f>VLOOKUP($A365,'Plan de acci�n consolidado 2025'!$A$3:$V$504,K$1,0)</f>
        <v>N/A</v>
      </c>
      <c r="L365" t="str">
        <f>VLOOKUP($A365,'Plan de acci�n consolidado 2025'!$A$3:$V$504,L$1,0)</f>
        <v>N/A</v>
      </c>
      <c r="M365" t="str">
        <f>VLOOKUP($A365,'Plan de acci�n consolidado 2025'!$A$3:$V$504,M$1,0)</f>
        <v>N/A</v>
      </c>
      <c r="N365" t="str">
        <f>VLOOKUP($A365,'Plan de acci�n consolidado 2025'!$A$3:$V$504,N$1,0)</f>
        <v>N/A</v>
      </c>
      <c r="O365" t="str">
        <f>VLOOKUP($A365,'Plan de acci�n consolidado 2025'!$A$3:$V$504,O$1,0)</f>
        <v>Elaborar y presentar al Comité Institucional de Gestión y Desempeño el informe de seguimiento a la implementación del MIPG (Actas de CIGD)</v>
      </c>
      <c r="P365">
        <f>VLOOKUP($A365,'Plan de acci�n consolidado 2025'!$A$3:$V$504,P$1,0)</f>
        <v>20</v>
      </c>
      <c r="Q365">
        <f>VLOOKUP($A365,'Plan de acci�n consolidado 2025'!$A$3:$V$504,Q$1,0)</f>
        <v>1</v>
      </c>
      <c r="R365" t="str">
        <f>VLOOKUP($A365,'Plan de acci�n consolidado 2025'!$A$3:$V$504,R$1,0)</f>
        <v>Númerica</v>
      </c>
      <c r="S365" t="str">
        <f>VLOOKUP($A365,'Plan de acci�n consolidado 2025'!$A$3:$V$504,S$1,0)</f>
        <v># de Acta presentada / 1 Acta programada</v>
      </c>
      <c r="T365" s="176" t="str">
        <f>VLOOKUP($A365,'Plan de acci�n consolidado 2025'!$A$3:$V$504,T$1,0)</f>
        <v>2025-04-01</v>
      </c>
      <c r="U365" s="176" t="str">
        <f>VLOOKUP($A365,'Plan de acci�n consolidado 2025'!$A$3:$V$504,U$1,0)</f>
        <v>2025-07-31</v>
      </c>
      <c r="V365" t="str">
        <f>VLOOKUP($A365,'Plan de acci�n consolidado 2025'!$A$3:$V$504,V$1,0)</f>
        <v>50-OFICINA DE CONTROL INTERNO</v>
      </c>
      <c r="W365"/>
      <c r="X365"/>
    </row>
    <row r="366" spans="1:24" hidden="1" x14ac:dyDescent="0.25">
      <c r="A366" s="30" t="s">
        <v>524</v>
      </c>
      <c r="B366" t="str">
        <f>VLOOKUP($A366,'Plan de acci�n consolidado 2025'!$A$3:$V$504,B$1,0)</f>
        <v>50-OFICINA DE CONTROL INTERNO</v>
      </c>
      <c r="C366">
        <f>VLOOKUP($A366,'Plan de acci�n consolidado 2025'!$A$3:$V$504,C$1,0)</f>
        <v>4</v>
      </c>
      <c r="D366" t="str">
        <f>VLOOKUP($A366,'Plan de acci�n consolidado 2025'!$A$3:$V$504,D$1,0)</f>
        <v>Producto</v>
      </c>
      <c r="E366" t="str">
        <f>VLOOKUP($A366,'Plan de acci�n consolidado 2025'!$A$3:$V$504,E$1,0)</f>
        <v>50.3</v>
      </c>
      <c r="F366" t="str">
        <f>VLOOKUP($A366,'Plan de acci�n consolidado 2025'!$A$3:$V$504,F$1,0)</f>
        <v>Operativo</v>
      </c>
      <c r="G366" t="str">
        <f>VLOOKUP($A366,'Plan de acci�n consolidado 2025'!$A$3:$V$504,G$1,0)</f>
        <v>Fortalecer el Sistema Integral de Gestión Institucional en el marco del Modelo Integrado de Planeación y gestión para mejorar la prestación del servicio.</v>
      </c>
      <c r="H366" t="str">
        <f>VLOOKUP($A366,'Plan de acci�n consolidado 2025'!$A$3:$V$504,H$1,0)</f>
        <v xml:space="preserve">Cumplimiento de productos del PAI asociados a Fortacer el Sistema Integral de Gestión Institucional para mejorar la prestación del servicio. 
</v>
      </c>
      <c r="I366" t="str">
        <f>VLOOKUP($A366,'Plan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66" t="str">
        <f>VLOOKUP($A366,'Plan de acci�n consolidado 2025'!$A$3:$V$504,J$1,0)</f>
        <v>N/A</v>
      </c>
      <c r="K366" t="str">
        <f>VLOOKUP($A366,'Plan de acci�n consolidado 2025'!$A$3:$V$504,K$1,0)</f>
        <v>No</v>
      </c>
      <c r="L366" t="str">
        <f>VLOOKUP($A366,'Plan de acci�n consolidado 2025'!$A$3:$V$504,L$1,0)</f>
        <v>N/A</v>
      </c>
      <c r="M366" t="str">
        <f>VLOOKUP($A366,'Plan de acci�n consolidado 2025'!$A$3:$V$504,M$1,0)</f>
        <v>Política Control Interno _DIMENSIÓN Control Interno</v>
      </c>
      <c r="N366" t="str">
        <f>VLOOKUP($A366,'Plan de acci�n consolidado 2025'!$A$3:$V$504,N$1,0)</f>
        <v>N/A</v>
      </c>
      <c r="O366" t="str">
        <f>VLOOKUP($A366,'Plan de acci�n consolidado 2025'!$A$3:$V$504,O$1,0)</f>
        <v>Objetivos estratégicos y orientaciones PND, evaluados frente a la planeación 2025 y el PES (Informe elaborado y enviado a Despacho y OAP/memorando o correo)</v>
      </c>
      <c r="P366">
        <f>VLOOKUP($A366,'Plan de acci�n consolidado 2025'!$A$3:$V$504,P$1,0)</f>
        <v>25</v>
      </c>
      <c r="Q366">
        <f>VLOOKUP($A366,'Plan de acci�n consolidado 2025'!$A$3:$V$504,Q$1,0)</f>
        <v>1</v>
      </c>
      <c r="R366" t="str">
        <f>VLOOKUP($A366,'Plan de acci�n consolidado 2025'!$A$3:$V$504,R$1,0)</f>
        <v>Númerica</v>
      </c>
      <c r="S366" t="str">
        <f>VLOOKUP($A366,'Plan de acci�n consolidado 2025'!$A$3:$V$504,S$1,0)</f>
        <v># de Informe radicado / 1 Informe programado</v>
      </c>
      <c r="T366" s="176" t="str">
        <f>VLOOKUP($A366,'Plan de acci�n consolidado 2025'!$A$3:$V$504,T$1,0)</f>
        <v>2025-02-19</v>
      </c>
      <c r="U366" s="176" t="str">
        <f>VLOOKUP($A366,'Plan de acci�n consolidado 2025'!$A$3:$V$504,U$1,0)</f>
        <v>2025-08-04</v>
      </c>
      <c r="V366" t="str">
        <f>VLOOKUP($A366,'Plan de acci�n consolidado 2025'!$A$3:$V$504,V$1,0)</f>
        <v>50-OFICINA DE CONTROL INTERNO</v>
      </c>
      <c r="W366"/>
      <c r="X366"/>
    </row>
    <row r="367" spans="1:24" hidden="1" x14ac:dyDescent="0.25">
      <c r="A367" s="30" t="s">
        <v>526</v>
      </c>
      <c r="B367" t="str">
        <f>VLOOKUP($A367,'Plan de acci�n consolidado 2025'!$A$3:$V$504,B$1,0)</f>
        <v>50-OFICINA DE CONTROL INTERNO</v>
      </c>
      <c r="C367">
        <f>VLOOKUP($A367,'Plan de acci�n consolidado 2025'!$A$3:$V$504,C$1,0)</f>
        <v>4</v>
      </c>
      <c r="D367" t="str">
        <f>VLOOKUP($A367,'Plan de acci�n consolidado 2025'!$A$3:$V$504,D$1,0)</f>
        <v>Actividad propia</v>
      </c>
      <c r="E367" t="str">
        <f>VLOOKUP($A367,'Plan de acci�n consolidado 2025'!$A$3:$V$504,E$1,0)</f>
        <v>50.3.1</v>
      </c>
      <c r="F367" t="str">
        <f>VLOOKUP($A367,'Plan de acci�n consolidado 2025'!$A$3:$V$504,F$1,0)</f>
        <v>N/A</v>
      </c>
      <c r="G367" t="str">
        <f>VLOOKUP($A367,'Plan de acci�n consolidado 2025'!$A$3:$V$504,G$1,0)</f>
        <v>N/A</v>
      </c>
      <c r="H367" t="str">
        <f>VLOOKUP($A367,'Plan de acci�n consolidado 2025'!$A$3:$V$504,H$1,0)</f>
        <v>N/A</v>
      </c>
      <c r="I367" t="str">
        <f>VLOOKUP($A367,'Plan de acci�n consolidado 2025'!$A$3:$V$504,I$1,0)</f>
        <v>N/A</v>
      </c>
      <c r="J367" t="str">
        <f>VLOOKUP($A367,'Plan de acci�n consolidado 2025'!$A$3:$V$504,J$1,0)</f>
        <v>N/A</v>
      </c>
      <c r="K367" t="str">
        <f>VLOOKUP($A367,'Plan de acci�n consolidado 2025'!$A$3:$V$504,K$1,0)</f>
        <v>N/A</v>
      </c>
      <c r="L367" t="str">
        <f>VLOOKUP($A367,'Plan de acci�n consolidado 2025'!$A$3:$V$504,L$1,0)</f>
        <v>N/A</v>
      </c>
      <c r="M367" t="str">
        <f>VLOOKUP($A367,'Plan de acci�n consolidado 2025'!$A$3:$V$504,M$1,0)</f>
        <v>N/A</v>
      </c>
      <c r="N367" t="str">
        <f>VLOOKUP($A367,'Plan de acci�n consolidado 2025'!$A$3:$V$504,N$1,0)</f>
        <v>N/A</v>
      </c>
      <c r="O367" t="str">
        <f>VLOOKUP($A367,'Plan de acci�n consolidado 2025'!$A$3:$V$504,O$1,0)</f>
        <v>Evaluar el cumplimiento de compromisos que la Superintendencia  tiene en el Plan Estratégico Sectorial frente a los objetivos estratégicos del ministerio (informe con los resultados de la evaluación elaborado)</v>
      </c>
      <c r="P367">
        <f>VLOOKUP($A367,'Plan de acci�n consolidado 2025'!$A$3:$V$504,P$1,0)</f>
        <v>80</v>
      </c>
      <c r="Q367">
        <f>VLOOKUP($A367,'Plan de acci�n consolidado 2025'!$A$3:$V$504,Q$1,0)</f>
        <v>1</v>
      </c>
      <c r="R367" t="str">
        <f>VLOOKUP($A367,'Plan de acci�n consolidado 2025'!$A$3:$V$504,R$1,0)</f>
        <v>Númerica</v>
      </c>
      <c r="S367" t="str">
        <f>VLOOKUP($A367,'Plan de acci�n consolidado 2025'!$A$3:$V$504,S$1,0)</f>
        <v># de Documento soporte realizado / 1 Documento soporte programado</v>
      </c>
      <c r="T367" s="176" t="str">
        <f>VLOOKUP($A367,'Plan de acci�n consolidado 2025'!$A$3:$V$504,T$1,0)</f>
        <v>2025-02-19</v>
      </c>
      <c r="U367" s="176" t="str">
        <f>VLOOKUP($A367,'Plan de acci�n consolidado 2025'!$A$3:$V$504,U$1,0)</f>
        <v>2025-08-04</v>
      </c>
      <c r="V367" t="str">
        <f>VLOOKUP($A367,'Plan de acci�n consolidado 2025'!$A$3:$V$504,V$1,0)</f>
        <v>50-OFICINA DE CONTROL INTERNO</v>
      </c>
      <c r="W367"/>
      <c r="X367"/>
    </row>
    <row r="368" spans="1:24" hidden="1" x14ac:dyDescent="0.25">
      <c r="A368" s="30" t="s">
        <v>528</v>
      </c>
      <c r="B368" t="str">
        <f>VLOOKUP($A368,'Plan de acci�n consolidado 2025'!$A$3:$V$504,B$1,0)</f>
        <v>50-OFICINA DE CONTROL INTERNO</v>
      </c>
      <c r="C368">
        <f>VLOOKUP($A368,'Plan de acci�n consolidado 2025'!$A$3:$V$504,C$1,0)</f>
        <v>4</v>
      </c>
      <c r="D368" t="str">
        <f>VLOOKUP($A368,'Plan de acci�n consolidado 2025'!$A$3:$V$504,D$1,0)</f>
        <v>Actividad propia Eliminada</v>
      </c>
      <c r="E368" t="str">
        <f>VLOOKUP($A368,'Plan de acci�n consolidado 2025'!$A$3:$V$504,E$1,0)</f>
        <v>50.3.2</v>
      </c>
      <c r="F368" t="str">
        <f>VLOOKUP($A368,'Plan de acci�n consolidado 2025'!$A$3:$V$504,F$1,0)</f>
        <v>N/A</v>
      </c>
      <c r="G368" t="str">
        <f>VLOOKUP($A368,'Plan de acci�n consolidado 2025'!$A$3:$V$504,G$1,0)</f>
        <v>N/A</v>
      </c>
      <c r="H368" t="str">
        <f>VLOOKUP($A368,'Plan de acci�n consolidado 2025'!$A$3:$V$504,H$1,0)</f>
        <v>N/A</v>
      </c>
      <c r="I368" t="str">
        <f>VLOOKUP($A368,'Plan de acci�n consolidado 2025'!$A$3:$V$504,I$1,0)</f>
        <v>N/A</v>
      </c>
      <c r="J368" t="str">
        <f>VLOOKUP($A368,'Plan de acci�n consolidado 2025'!$A$3:$V$504,J$1,0)</f>
        <v>N/A</v>
      </c>
      <c r="K368" t="str">
        <f>VLOOKUP($A368,'Plan de acci�n consolidado 2025'!$A$3:$V$504,K$1,0)</f>
        <v>N/A</v>
      </c>
      <c r="L368" t="str">
        <f>VLOOKUP($A368,'Plan de acci�n consolidado 2025'!$A$3:$V$504,L$1,0)</f>
        <v>N/A</v>
      </c>
      <c r="M368" t="str">
        <f>VLOOKUP($A368,'Plan de acci�n consolidado 2025'!$A$3:$V$504,M$1,0)</f>
        <v>N/A</v>
      </c>
      <c r="N368" t="str">
        <f>VLOOKUP($A368,'Plan de acci�n consolidado 2025'!$A$3:$V$504,N$1,0)</f>
        <v>N/A</v>
      </c>
      <c r="O368" t="str">
        <f>VLOOKUP($A368,'Plan de acci�n consolidado 2025'!$A$3:$V$504,O$1,0)</f>
        <v>Evaluar cumplimiento de los Objetivos Estrategicos  y el Plan Nacional de Desarrollo frente a las responsabilidades determinadas por los mismos para la SIC. (informe con los resultados de la evaluación elaborado).</v>
      </c>
      <c r="P368">
        <f>VLOOKUP($A368,'Plan de acci�n consolidado 2025'!$A$3:$V$504,P$1,0)</f>
        <v>40</v>
      </c>
      <c r="Q368">
        <f>VLOOKUP($A368,'Plan de acci�n consolidado 2025'!$A$3:$V$504,Q$1,0)</f>
        <v>1</v>
      </c>
      <c r="R368" t="str">
        <f>VLOOKUP($A368,'Plan de acci�n consolidado 2025'!$A$3:$V$504,R$1,0)</f>
        <v>Númerica</v>
      </c>
      <c r="S368" t="str">
        <f>VLOOKUP($A368,'Plan de acci�n consolidado 2025'!$A$3:$V$504,S$1,0)</f>
        <v># de Documento soporte realizado / 1 Documento soporte programado</v>
      </c>
      <c r="T368" s="176" t="str">
        <f>VLOOKUP($A368,'Plan de acci�n consolidado 2025'!$A$3:$V$504,T$1,0)</f>
        <v>2025-02-19</v>
      </c>
      <c r="U368" s="176" t="str">
        <f>VLOOKUP($A368,'Plan de acci�n consolidado 2025'!$A$3:$V$504,U$1,0)</f>
        <v>2025-12-19</v>
      </c>
      <c r="V368" t="str">
        <f>VLOOKUP($A368,'Plan de acci�n consolidado 2025'!$A$3:$V$504,V$1,0)</f>
        <v>50-OFICINA DE CONTROL INTERNO</v>
      </c>
      <c r="W368"/>
      <c r="X368"/>
    </row>
    <row r="369" spans="1:24" hidden="1" x14ac:dyDescent="0.25">
      <c r="A369" s="30" t="s">
        <v>529</v>
      </c>
      <c r="B369" t="str">
        <f>VLOOKUP($A369,'Plan de acci�n consolidado 2025'!$A$3:$V$504,B$1,0)</f>
        <v>50-OFICINA DE CONTROL INTERNO</v>
      </c>
      <c r="C369">
        <f>VLOOKUP($A369,'Plan de acci�n consolidado 2025'!$A$3:$V$504,C$1,0)</f>
        <v>4</v>
      </c>
      <c r="D369" t="str">
        <f>VLOOKUP($A369,'Plan de acci�n consolidado 2025'!$A$3:$V$504,D$1,0)</f>
        <v>Actividad propia</v>
      </c>
      <c r="E369" t="str">
        <f>VLOOKUP($A369,'Plan de acci�n consolidado 2025'!$A$3:$V$504,E$1,0)</f>
        <v>50.3.3</v>
      </c>
      <c r="F369" t="str">
        <f>VLOOKUP($A369,'Plan de acci�n consolidado 2025'!$A$3:$V$504,F$1,0)</f>
        <v>N/A</v>
      </c>
      <c r="G369" t="str">
        <f>VLOOKUP($A369,'Plan de acci�n consolidado 2025'!$A$3:$V$504,G$1,0)</f>
        <v>N/A</v>
      </c>
      <c r="H369" t="str">
        <f>VLOOKUP($A369,'Plan de acci�n consolidado 2025'!$A$3:$V$504,H$1,0)</f>
        <v>N/A</v>
      </c>
      <c r="I369" t="str">
        <f>VLOOKUP($A369,'Plan de acci�n consolidado 2025'!$A$3:$V$504,I$1,0)</f>
        <v>N/A</v>
      </c>
      <c r="J369" t="str">
        <f>VLOOKUP($A369,'Plan de acci�n consolidado 2025'!$A$3:$V$504,J$1,0)</f>
        <v>N/A</v>
      </c>
      <c r="K369" t="str">
        <f>VLOOKUP($A369,'Plan de acci�n consolidado 2025'!$A$3:$V$504,K$1,0)</f>
        <v>N/A</v>
      </c>
      <c r="L369" t="str">
        <f>VLOOKUP($A369,'Plan de acci�n consolidado 2025'!$A$3:$V$504,L$1,0)</f>
        <v>N/A</v>
      </c>
      <c r="M369" t="str">
        <f>VLOOKUP($A369,'Plan de acci�n consolidado 2025'!$A$3:$V$504,M$1,0)</f>
        <v>N/A</v>
      </c>
      <c r="N369" t="str">
        <f>VLOOKUP($A369,'Plan de acci�n consolidado 2025'!$A$3:$V$504,N$1,0)</f>
        <v>N/A</v>
      </c>
      <c r="O369" t="str">
        <f>VLOOKUP($A369,'Plan de acci�n consolidado 2025'!$A$3:$V$504,O$1,0)</f>
        <v>Elaborar y radicar ante los responsables, el informe. (informe con los resultados de la evaluación elaborado y radicado al Superintendente y OAP / Correo-Memorando)</v>
      </c>
      <c r="P369">
        <f>VLOOKUP($A369,'Plan de acci�n consolidado 2025'!$A$3:$V$504,P$1,0)</f>
        <v>20</v>
      </c>
      <c r="Q369">
        <f>VLOOKUP($A369,'Plan de acci�n consolidado 2025'!$A$3:$V$504,Q$1,0)</f>
        <v>1</v>
      </c>
      <c r="R369" t="str">
        <f>VLOOKUP($A369,'Plan de acci�n consolidado 2025'!$A$3:$V$504,R$1,0)</f>
        <v>Númerica</v>
      </c>
      <c r="S369" t="str">
        <f>VLOOKUP($A369,'Plan de acci�n consolidado 2025'!$A$3:$V$504,S$1,0)</f>
        <v># de Informe radicado / 1 Informe programado</v>
      </c>
      <c r="T369" s="176" t="str">
        <f>VLOOKUP($A369,'Plan de acci�n consolidado 2025'!$A$3:$V$504,T$1,0)</f>
        <v>2025-02-19</v>
      </c>
      <c r="U369" s="176" t="str">
        <f>VLOOKUP($A369,'Plan de acci�n consolidado 2025'!$A$3:$V$504,U$1,0)</f>
        <v>2025-08-04</v>
      </c>
      <c r="V369" t="str">
        <f>VLOOKUP($A369,'Plan de acci�n consolidado 2025'!$A$3:$V$504,V$1,0)</f>
        <v>50-OFICINA DE CONTROL INTERNO</v>
      </c>
      <c r="W369"/>
      <c r="X369"/>
    </row>
    <row r="370" spans="1:24" hidden="1" x14ac:dyDescent="0.25">
      <c r="A370" s="30" t="s">
        <v>934</v>
      </c>
      <c r="B370" t="str">
        <f>VLOOKUP($A370,'Plan de acci�n consolidado 2025'!$A$3:$V$504,B$1,0)</f>
        <v>72-GRUPO DE TRABAJO DE ATENCION AL CIUDADANO</v>
      </c>
      <c r="C370">
        <f>VLOOKUP($A370,'Plan de acci�n consolidado 2025'!$A$3:$V$504,C$1,0)</f>
        <v>2</v>
      </c>
      <c r="D370" t="str">
        <f>VLOOKUP($A370,'Plan de acci�n consolidado 2025'!$A$3:$V$504,D$1,0)</f>
        <v>Producto</v>
      </c>
      <c r="E370" t="str">
        <f>VLOOKUP($A370,'Plan de acci�n consolidado 2025'!$A$3:$V$504,E$1,0)</f>
        <v>72.1</v>
      </c>
      <c r="F370" t="str">
        <f>VLOOKUP($A370,'Plan de acci�n consolidado 2025'!$A$3:$V$504,F$1,0)</f>
        <v>Operativo</v>
      </c>
      <c r="G370" t="str">
        <f>VLOOKUP($A370,'Plan de acci�n consolidado 2025'!$A$3:$V$504,G$1,0)</f>
        <v>Fortalecer el Sistema Integral de Gestión Institucional en el marco del Modelo Integrado de Planeación y gestión para mejorar la prestación del servicio.</v>
      </c>
      <c r="H370" t="str">
        <f>VLOOKUP($A370,'Plan de acci�n consolidado 2025'!$A$3:$V$504,H$1,0)</f>
        <v xml:space="preserve">Cumplimiento de productos del PAI asociados a Promover el enfoque preventivo, diferencial y territorial en el que hacer misional de la entidad 
</v>
      </c>
      <c r="I370" t="str">
        <f>VLOOKUP($A370,'Plan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0" t="str">
        <f>VLOOKUP($A370,'Plan de acci�n consolidado 2025'!$A$3:$V$504,J$1,0)</f>
        <v>N/A</v>
      </c>
      <c r="K370" t="str">
        <f>VLOOKUP($A370,'Plan de acci�n consolidado 2025'!$A$3:$V$504,K$1,0)</f>
        <v>No</v>
      </c>
      <c r="L370" t="str">
        <f>VLOOKUP($A370,'Plan de acci�n consolidado 2025'!$A$3:$V$504,L$1,0)</f>
        <v>C-3599-0200-0005-53105b</v>
      </c>
      <c r="M370" t="str">
        <f>VLOOKUP($A370,'Plan de acci�n consolidado 2025'!$A$3:$V$504,M$1,0)</f>
        <v>Política Participación Ciudadana en la Gestión Pública _DIMENSIÓN Gestión con Valores para Resultados</v>
      </c>
      <c r="N370" t="str">
        <f>VLOOKUP($A370,'Plan de acci�n consolidado 2025'!$A$3:$V$504,N$1,0)</f>
        <v>N/A</v>
      </c>
      <c r="O370" t="str">
        <f>VLOOKUP($A370,'Plan de acci�n consolidado 2025'!$A$3:$V$504,O$1,0)</f>
        <v>Estrategia Integral de Relacionamiento Ciudadano, orientada al fortalecimiento de la relación entre la entidad y los ciudadanos, promoviendo la participación, el servicio eficiente y la confianza mutua, ejecutada (Informe de actividades realizadas )</v>
      </c>
      <c r="P370">
        <f>VLOOKUP($A370,'Plan de acci�n consolidado 2025'!$A$3:$V$504,P$1,0)</f>
        <v>30</v>
      </c>
      <c r="Q370">
        <f>VLOOKUP($A370,'Plan de acci�n consolidado 2025'!$A$3:$V$504,Q$1,0)</f>
        <v>100</v>
      </c>
      <c r="R370" t="str">
        <f>VLOOKUP($A370,'Plan de acci�n consolidado 2025'!$A$3:$V$504,R$1,0)</f>
        <v>Porcentual</v>
      </c>
      <c r="S370" t="str">
        <f>VLOOKUP($A370,'Plan de acci�n consolidado 2025'!$A$3:$V$504,S$1,0)</f>
        <v>% de informes elaborados / 100% de informes planeados a elaborar</v>
      </c>
      <c r="T370" s="176" t="str">
        <f>VLOOKUP($A370,'Plan de acci�n consolidado 2025'!$A$3:$V$504,T$1,0)</f>
        <v>2025-01-15</v>
      </c>
      <c r="U370" s="176" t="str">
        <f>VLOOKUP($A370,'Plan de acci�n consolidado 2025'!$A$3:$V$504,U$1,0)</f>
        <v>2025-11-14</v>
      </c>
      <c r="V370" t="str">
        <f>VLOOKUP($A370,'Plan de acci�n consolidado 2025'!$A$3:$V$504,V$1,0)</f>
        <v>72-GRUPO DE TRABAJO DE ATENCION AL CIUDADANO</v>
      </c>
      <c r="W370"/>
      <c r="X370"/>
    </row>
    <row r="371" spans="1:24" hidden="1" x14ac:dyDescent="0.25">
      <c r="A371" s="30" t="s">
        <v>936</v>
      </c>
      <c r="B371" t="str">
        <f>VLOOKUP($A371,'Plan de acci�n consolidado 2025'!$A$3:$V$504,B$1,0)</f>
        <v>72-GRUPO DE TRABAJO DE ATENCION AL CIUDADANO</v>
      </c>
      <c r="C371">
        <f>VLOOKUP($A371,'Plan de acci�n consolidado 2025'!$A$3:$V$504,C$1,0)</f>
        <v>2</v>
      </c>
      <c r="D371" t="str">
        <f>VLOOKUP($A371,'Plan de acci�n consolidado 2025'!$A$3:$V$504,D$1,0)</f>
        <v>Actividad propia</v>
      </c>
      <c r="E371" t="str">
        <f>VLOOKUP($A371,'Plan de acci�n consolidado 2025'!$A$3:$V$504,E$1,0)</f>
        <v>72.1.1</v>
      </c>
      <c r="F371" t="str">
        <f>VLOOKUP($A371,'Plan de acci�n consolidado 2025'!$A$3:$V$504,F$1,0)</f>
        <v>N/A</v>
      </c>
      <c r="G371" t="str">
        <f>VLOOKUP($A371,'Plan de acci�n consolidado 2025'!$A$3:$V$504,G$1,0)</f>
        <v>N/A</v>
      </c>
      <c r="H371" t="str">
        <f>VLOOKUP($A371,'Plan de acci�n consolidado 2025'!$A$3:$V$504,H$1,0)</f>
        <v>N/A</v>
      </c>
      <c r="I371" t="str">
        <f>VLOOKUP($A371,'Plan de acci�n consolidado 2025'!$A$3:$V$504,I$1,0)</f>
        <v>N/A</v>
      </c>
      <c r="J371" t="str">
        <f>VLOOKUP($A371,'Plan de acci�n consolidado 2025'!$A$3:$V$504,J$1,0)</f>
        <v>N/A</v>
      </c>
      <c r="K371" t="str">
        <f>VLOOKUP($A371,'Plan de acci�n consolidado 2025'!$A$3:$V$504,K$1,0)</f>
        <v>N/A</v>
      </c>
      <c r="L371" t="str">
        <f>VLOOKUP($A371,'Plan de acci�n consolidado 2025'!$A$3:$V$504,L$1,0)</f>
        <v>N/A</v>
      </c>
      <c r="M371" t="str">
        <f>VLOOKUP($A371,'Plan de acci�n consolidado 2025'!$A$3:$V$504,M$1,0)</f>
        <v>N/A</v>
      </c>
      <c r="N371" t="str">
        <f>VLOOKUP($A371,'Plan de acci�n consolidado 2025'!$A$3:$V$504,N$1,0)</f>
        <v>N/A</v>
      </c>
      <c r="O371" t="str">
        <f>VLOOKUP($A371,'Plan de acci�n consolidado 2025'!$A$3:$V$504,O$1,0)</f>
        <v>Diseñar la estrategia de relacionamiento con la ciudadanía SIC 2025  que incluya el plan de trabajo para su ejecución (Documento de estrategia que incluya plan de trabajo)</v>
      </c>
      <c r="P371">
        <f>VLOOKUP($A371,'Plan de acci�n consolidado 2025'!$A$3:$V$504,P$1,0)</f>
        <v>10</v>
      </c>
      <c r="Q371">
        <f>VLOOKUP($A371,'Plan de acci�n consolidado 2025'!$A$3:$V$504,Q$1,0)</f>
        <v>1</v>
      </c>
      <c r="R371" t="str">
        <f>VLOOKUP($A371,'Plan de acci�n consolidado 2025'!$A$3:$V$504,R$1,0)</f>
        <v>Númerica</v>
      </c>
      <c r="S371" t="str">
        <f>VLOOKUP($A371,'Plan de acci�n consolidado 2025'!$A$3:$V$504,S$1,0)</f>
        <v># de estrategias de relacionamiento diseñadas / 1 Estrategias de relacionamiento a diseñar</v>
      </c>
      <c r="T371" s="176" t="str">
        <f>VLOOKUP($A371,'Plan de acci�n consolidado 2025'!$A$3:$V$504,T$1,0)</f>
        <v>2025-01-15</v>
      </c>
      <c r="U371" s="176" t="str">
        <f>VLOOKUP($A371,'Plan de acci�n consolidado 2025'!$A$3:$V$504,U$1,0)</f>
        <v>2025-02-18</v>
      </c>
      <c r="V371" t="str">
        <f>VLOOKUP($A371,'Plan de acci�n consolidado 2025'!$A$3:$V$504,V$1,0)</f>
        <v>72-GRUPO DE TRABAJO DE ATENCION AL CIUDADANO</v>
      </c>
      <c r="W371"/>
      <c r="X371"/>
    </row>
    <row r="372" spans="1:24" hidden="1" x14ac:dyDescent="0.25">
      <c r="A372" s="30" t="s">
        <v>938</v>
      </c>
      <c r="B372" t="str">
        <f>VLOOKUP($A372,'Plan de acci�n consolidado 2025'!$A$3:$V$504,B$1,0)</f>
        <v>72-GRUPO DE TRABAJO DE ATENCION AL CIUDADANO</v>
      </c>
      <c r="C372">
        <f>VLOOKUP($A372,'Plan de acci�n consolidado 2025'!$A$3:$V$504,C$1,0)</f>
        <v>2</v>
      </c>
      <c r="D372" t="str">
        <f>VLOOKUP($A372,'Plan de acci�n consolidado 2025'!$A$3:$V$504,D$1,0)</f>
        <v>Actividad propia</v>
      </c>
      <c r="E372" t="str">
        <f>VLOOKUP($A372,'Plan de acci�n consolidado 2025'!$A$3:$V$504,E$1,0)</f>
        <v>72.1.2</v>
      </c>
      <c r="F372" t="str">
        <f>VLOOKUP($A372,'Plan de acci�n consolidado 2025'!$A$3:$V$504,F$1,0)</f>
        <v>N/A</v>
      </c>
      <c r="G372" t="str">
        <f>VLOOKUP($A372,'Plan de acci�n consolidado 2025'!$A$3:$V$504,G$1,0)</f>
        <v>N/A</v>
      </c>
      <c r="H372" t="str">
        <f>VLOOKUP($A372,'Plan de acci�n consolidado 2025'!$A$3:$V$504,H$1,0)</f>
        <v>N/A</v>
      </c>
      <c r="I372" t="str">
        <f>VLOOKUP($A372,'Plan de acci�n consolidado 2025'!$A$3:$V$504,I$1,0)</f>
        <v>N/A</v>
      </c>
      <c r="J372" t="str">
        <f>VLOOKUP($A372,'Plan de acci�n consolidado 2025'!$A$3:$V$504,J$1,0)</f>
        <v>N/A</v>
      </c>
      <c r="K372" t="str">
        <f>VLOOKUP($A372,'Plan de acci�n consolidado 2025'!$A$3:$V$504,K$1,0)</f>
        <v>N/A</v>
      </c>
      <c r="L372" t="str">
        <f>VLOOKUP($A372,'Plan de acci�n consolidado 2025'!$A$3:$V$504,L$1,0)</f>
        <v>N/A</v>
      </c>
      <c r="M372" t="str">
        <f>VLOOKUP($A372,'Plan de acci�n consolidado 2025'!$A$3:$V$504,M$1,0)</f>
        <v>N/A</v>
      </c>
      <c r="N372" t="str">
        <f>VLOOKUP($A372,'Plan de acci�n consolidado 2025'!$A$3:$V$504,N$1,0)</f>
        <v>N/A</v>
      </c>
      <c r="O372" t="str">
        <f>VLOOKUP($A372,'Plan de acci�n consolidado 2025'!$A$3:$V$504,O$1,0)</f>
        <v>Comunicar a los grupos de valor la Estrategia de relacionamiento diseñada  (Capturas de pantalla de la divulgación en la página web y redes sociales)</v>
      </c>
      <c r="P372">
        <f>VLOOKUP($A372,'Plan de acci�n consolidado 2025'!$A$3:$V$504,P$1,0)</f>
        <v>10</v>
      </c>
      <c r="Q372">
        <f>VLOOKUP($A372,'Plan de acci�n consolidado 2025'!$A$3:$V$504,Q$1,0)</f>
        <v>1</v>
      </c>
      <c r="R372" t="str">
        <f>VLOOKUP($A372,'Plan de acci�n consolidado 2025'!$A$3:$V$504,R$1,0)</f>
        <v>Númerica</v>
      </c>
      <c r="S372" t="str">
        <f>VLOOKUP($A372,'Plan de acci�n consolidado 2025'!$A$3:$V$504,S$1,0)</f>
        <v># de estrategias de relacionamiento divulgadas / 1 estrategias de relacionamiento a divulgar</v>
      </c>
      <c r="T372" s="176" t="str">
        <f>VLOOKUP($A372,'Plan de acci�n consolidado 2025'!$A$3:$V$504,T$1,0)</f>
        <v>2025-02-19</v>
      </c>
      <c r="U372" s="176" t="str">
        <f>VLOOKUP($A372,'Plan de acci�n consolidado 2025'!$A$3:$V$504,U$1,0)</f>
        <v>2025-02-28</v>
      </c>
      <c r="V372" t="str">
        <f>VLOOKUP($A372,'Plan de acci�n consolidado 2025'!$A$3:$V$504,V$1,0)</f>
        <v>72-GRUPO DE TRABAJO DE ATENCION AL CIUDADANO</v>
      </c>
      <c r="W372"/>
      <c r="X372"/>
    </row>
    <row r="373" spans="1:24" hidden="1" x14ac:dyDescent="0.25">
      <c r="A373" s="30" t="s">
        <v>940</v>
      </c>
      <c r="B373" t="str">
        <f>VLOOKUP($A373,'Plan de acci�n consolidado 2025'!$A$3:$V$504,B$1,0)</f>
        <v>72-GRUPO DE TRABAJO DE ATENCION AL CIUDADANO</v>
      </c>
      <c r="C373">
        <f>VLOOKUP($A373,'Plan de acci�n consolidado 2025'!$A$3:$V$504,C$1,0)</f>
        <v>2</v>
      </c>
      <c r="D373" t="str">
        <f>VLOOKUP($A373,'Plan de acci�n consolidado 2025'!$A$3:$V$504,D$1,0)</f>
        <v>Actividad propia</v>
      </c>
      <c r="E373" t="str">
        <f>VLOOKUP($A373,'Plan de acci�n consolidado 2025'!$A$3:$V$504,E$1,0)</f>
        <v>72.1.3</v>
      </c>
      <c r="F373" t="str">
        <f>VLOOKUP($A373,'Plan de acci�n consolidado 2025'!$A$3:$V$504,F$1,0)</f>
        <v>N/A</v>
      </c>
      <c r="G373" t="str">
        <f>VLOOKUP($A373,'Plan de acci�n consolidado 2025'!$A$3:$V$504,G$1,0)</f>
        <v>N/A</v>
      </c>
      <c r="H373" t="str">
        <f>VLOOKUP($A373,'Plan de acci�n consolidado 2025'!$A$3:$V$504,H$1,0)</f>
        <v>N/A</v>
      </c>
      <c r="I373" t="str">
        <f>VLOOKUP($A373,'Plan de acci�n consolidado 2025'!$A$3:$V$504,I$1,0)</f>
        <v>N/A</v>
      </c>
      <c r="J373" t="str">
        <f>VLOOKUP($A373,'Plan de acci�n consolidado 2025'!$A$3:$V$504,J$1,0)</f>
        <v>N/A</v>
      </c>
      <c r="K373" t="str">
        <f>VLOOKUP($A373,'Plan de acci�n consolidado 2025'!$A$3:$V$504,K$1,0)</f>
        <v>N/A</v>
      </c>
      <c r="L373" t="str">
        <f>VLOOKUP($A373,'Plan de acci�n consolidado 2025'!$A$3:$V$504,L$1,0)</f>
        <v>N/A</v>
      </c>
      <c r="M373" t="str">
        <f>VLOOKUP($A373,'Plan de acci�n consolidado 2025'!$A$3:$V$504,M$1,0)</f>
        <v>N/A</v>
      </c>
      <c r="N373" t="str">
        <f>VLOOKUP($A373,'Plan de acci�n consolidado 2025'!$A$3:$V$504,N$1,0)</f>
        <v>N/A</v>
      </c>
      <c r="O373" t="str">
        <f>VLOOKUP($A373,'Plan de acci�n consolidado 2025'!$A$3:$V$504,O$1,0)</f>
        <v>Desarrollar laboratorios de simplicidad para traducir a lenguaje claro documentos de alto tráfico de cara a la ciudadanía  (Informe con el resultado de los laboratorios)</v>
      </c>
      <c r="P373">
        <f>VLOOKUP($A373,'Plan de acci�n consolidado 2025'!$A$3:$V$504,P$1,0)</f>
        <v>15</v>
      </c>
      <c r="Q373">
        <f>VLOOKUP($A373,'Plan de acci�n consolidado 2025'!$A$3:$V$504,Q$1,0)</f>
        <v>2</v>
      </c>
      <c r="R373" t="str">
        <f>VLOOKUP($A373,'Plan de acci�n consolidado 2025'!$A$3:$V$504,R$1,0)</f>
        <v>Númerica</v>
      </c>
      <c r="S373" t="str">
        <f>VLOOKUP($A373,'Plan de acci�n consolidado 2025'!$A$3:$V$504,S$1,0)</f>
        <v># de laboratorios de simplicidad desarrollados / 2 laboratorios de simplicidad a desarrollar</v>
      </c>
      <c r="T373" s="176" t="str">
        <f>VLOOKUP($A373,'Plan de acci�n consolidado 2025'!$A$3:$V$504,T$1,0)</f>
        <v>2025-03-03</v>
      </c>
      <c r="U373" s="176" t="str">
        <f>VLOOKUP($A373,'Plan de acci�n consolidado 2025'!$A$3:$V$504,U$1,0)</f>
        <v>2025-09-30</v>
      </c>
      <c r="V373" t="str">
        <f>VLOOKUP($A373,'Plan de acci�n consolidado 2025'!$A$3:$V$504,V$1,0)</f>
        <v>72-GRUPO DE TRABAJO DE ATENCION AL CIUDADANO</v>
      </c>
      <c r="W373"/>
      <c r="X373"/>
    </row>
    <row r="374" spans="1:24" hidden="1" x14ac:dyDescent="0.25">
      <c r="A374" s="30" t="s">
        <v>942</v>
      </c>
      <c r="B374" t="str">
        <f>VLOOKUP($A374,'Plan de acci�n consolidado 2025'!$A$3:$V$504,B$1,0)</f>
        <v>72-GRUPO DE TRABAJO DE ATENCION AL CIUDADANO</v>
      </c>
      <c r="C374">
        <f>VLOOKUP($A374,'Plan de acci�n consolidado 2025'!$A$3:$V$504,C$1,0)</f>
        <v>2</v>
      </c>
      <c r="D374" t="str">
        <f>VLOOKUP($A374,'Plan de acci�n consolidado 2025'!$A$3:$V$504,D$1,0)</f>
        <v>Actividad propia</v>
      </c>
      <c r="E374" t="str">
        <f>VLOOKUP($A374,'Plan de acci�n consolidado 2025'!$A$3:$V$504,E$1,0)</f>
        <v>72.1.4</v>
      </c>
      <c r="F374" t="str">
        <f>VLOOKUP($A374,'Plan de acci�n consolidado 2025'!$A$3:$V$504,F$1,0)</f>
        <v>N/A</v>
      </c>
      <c r="G374" t="str">
        <f>VLOOKUP($A374,'Plan de acci�n consolidado 2025'!$A$3:$V$504,G$1,0)</f>
        <v>N/A</v>
      </c>
      <c r="H374" t="str">
        <f>VLOOKUP($A374,'Plan de acci�n consolidado 2025'!$A$3:$V$504,H$1,0)</f>
        <v>N/A</v>
      </c>
      <c r="I374" t="str">
        <f>VLOOKUP($A374,'Plan de acci�n consolidado 2025'!$A$3:$V$504,I$1,0)</f>
        <v>N/A</v>
      </c>
      <c r="J374" t="str">
        <f>VLOOKUP($A374,'Plan de acci�n consolidado 2025'!$A$3:$V$504,J$1,0)</f>
        <v>N/A</v>
      </c>
      <c r="K374" t="str">
        <f>VLOOKUP($A374,'Plan de acci�n consolidado 2025'!$A$3:$V$504,K$1,0)</f>
        <v>N/A</v>
      </c>
      <c r="L374" t="str">
        <f>VLOOKUP($A374,'Plan de acci�n consolidado 2025'!$A$3:$V$504,L$1,0)</f>
        <v>N/A</v>
      </c>
      <c r="M374" t="str">
        <f>VLOOKUP($A374,'Plan de acci�n consolidado 2025'!$A$3:$V$504,M$1,0)</f>
        <v>N/A</v>
      </c>
      <c r="N374" t="str">
        <f>VLOOKUP($A374,'Plan de acci�n consolidado 2025'!$A$3:$V$504,N$1,0)</f>
        <v>N/A</v>
      </c>
      <c r="O374" t="str">
        <f>VLOOKUP($A374,'Plan de acci�n consolidado 2025'!$A$3:$V$504,O$1,0)</f>
        <v>Traducir la Carta de Trato Digno dirigida a la ciudadanía en una lengua étnica y en braille  (Dos traducciones realizadas)</v>
      </c>
      <c r="P374">
        <f>VLOOKUP($A374,'Plan de acci�n consolidado 2025'!$A$3:$V$504,P$1,0)</f>
        <v>20</v>
      </c>
      <c r="Q374">
        <f>VLOOKUP($A374,'Plan de acci�n consolidado 2025'!$A$3:$V$504,Q$1,0)</f>
        <v>2</v>
      </c>
      <c r="R374" t="str">
        <f>VLOOKUP($A374,'Plan de acci�n consolidado 2025'!$A$3:$V$504,R$1,0)</f>
        <v>Númerica</v>
      </c>
      <c r="S374" t="str">
        <f>VLOOKUP($A374,'Plan de acci�n consolidado 2025'!$A$3:$V$504,S$1,0)</f>
        <v># de traducciones en lenguas étnicas y en braille realizadas / 2 traducciones en lenguas étnicas y en braille a realizar</v>
      </c>
      <c r="T374" s="176" t="str">
        <f>VLOOKUP($A374,'Plan de acci�n consolidado 2025'!$A$3:$V$504,T$1,0)</f>
        <v>2025-04-01</v>
      </c>
      <c r="U374" s="176" t="str">
        <f>VLOOKUP($A374,'Plan de acci�n consolidado 2025'!$A$3:$V$504,U$1,0)</f>
        <v>2025-10-31</v>
      </c>
      <c r="V374" t="str">
        <f>VLOOKUP($A374,'Plan de acci�n consolidado 2025'!$A$3:$V$504,V$1,0)</f>
        <v>72-GRUPO DE TRABAJO DE ATENCION AL CIUDADANO</v>
      </c>
      <c r="W374"/>
      <c r="X374"/>
    </row>
    <row r="375" spans="1:24" hidden="1" x14ac:dyDescent="0.25">
      <c r="A375" s="30" t="s">
        <v>944</v>
      </c>
      <c r="B375" t="str">
        <f>VLOOKUP($A375,'Plan de acci�n consolidado 2025'!$A$3:$V$504,B$1,0)</f>
        <v>72-GRUPO DE TRABAJO DE ATENCION AL CIUDADANO</v>
      </c>
      <c r="C375">
        <f>VLOOKUP($A375,'Plan de acci�n consolidado 2025'!$A$3:$V$504,C$1,0)</f>
        <v>2</v>
      </c>
      <c r="D375" t="str">
        <f>VLOOKUP($A375,'Plan de acci�n consolidado 2025'!$A$3:$V$504,D$1,0)</f>
        <v>Actividad propia</v>
      </c>
      <c r="E375" t="str">
        <f>VLOOKUP($A375,'Plan de acci�n consolidado 2025'!$A$3:$V$504,E$1,0)</f>
        <v>72.1.5</v>
      </c>
      <c r="F375" t="str">
        <f>VLOOKUP($A375,'Plan de acci�n consolidado 2025'!$A$3:$V$504,F$1,0)</f>
        <v>N/A</v>
      </c>
      <c r="G375" t="str">
        <f>VLOOKUP($A375,'Plan de acci�n consolidado 2025'!$A$3:$V$504,G$1,0)</f>
        <v>N/A</v>
      </c>
      <c r="H375" t="str">
        <f>VLOOKUP($A375,'Plan de acci�n consolidado 2025'!$A$3:$V$504,H$1,0)</f>
        <v>N/A</v>
      </c>
      <c r="I375" t="str">
        <f>VLOOKUP($A375,'Plan de acci�n consolidado 2025'!$A$3:$V$504,I$1,0)</f>
        <v>N/A</v>
      </c>
      <c r="J375" t="str">
        <f>VLOOKUP($A375,'Plan de acci�n consolidado 2025'!$A$3:$V$504,J$1,0)</f>
        <v>N/A</v>
      </c>
      <c r="K375" t="str">
        <f>VLOOKUP($A375,'Plan de acci�n consolidado 2025'!$A$3:$V$504,K$1,0)</f>
        <v>N/A</v>
      </c>
      <c r="L375" t="str">
        <f>VLOOKUP($A375,'Plan de acci�n consolidado 2025'!$A$3:$V$504,L$1,0)</f>
        <v>N/A</v>
      </c>
      <c r="M375" t="str">
        <f>VLOOKUP($A375,'Plan de acci�n consolidado 2025'!$A$3:$V$504,M$1,0)</f>
        <v>N/A</v>
      </c>
      <c r="N375" t="str">
        <f>VLOOKUP($A375,'Plan de acci�n consolidado 2025'!$A$3:$V$504,N$1,0)</f>
        <v>N/A</v>
      </c>
      <c r="O375" t="str">
        <f>VLOOKUP($A375,'Plan de acci�n consolidado 2025'!$A$3:$V$504,O$1,0)</f>
        <v>Promover el uso de los canales virtuales a través de campañas de comunicación interna y externa  (Evidencias de las campañas realizadas)</v>
      </c>
      <c r="P375">
        <f>VLOOKUP($A375,'Plan de acci�n consolidado 2025'!$A$3:$V$504,P$1,0)</f>
        <v>15</v>
      </c>
      <c r="Q375">
        <f>VLOOKUP($A375,'Plan de acci�n consolidado 2025'!$A$3:$V$504,Q$1,0)</f>
        <v>2</v>
      </c>
      <c r="R375" t="str">
        <f>VLOOKUP($A375,'Plan de acci�n consolidado 2025'!$A$3:$V$504,R$1,0)</f>
        <v>Númerica</v>
      </c>
      <c r="S375" t="str">
        <f>VLOOKUP($A375,'Plan de acci�n consolidado 2025'!$A$3:$V$504,S$1,0)</f>
        <v># de campañas de comunicación interna y externa realizadas / 2 Campañas de comunicación interna y externa a realizar</v>
      </c>
      <c r="T375" s="176" t="str">
        <f>VLOOKUP($A375,'Plan de acci�n consolidado 2025'!$A$3:$V$504,T$1,0)</f>
        <v>2025-04-07</v>
      </c>
      <c r="U375" s="176" t="str">
        <f>VLOOKUP($A375,'Plan de acci�n consolidado 2025'!$A$3:$V$504,U$1,0)</f>
        <v>2025-09-30</v>
      </c>
      <c r="V375" t="str">
        <f>VLOOKUP($A375,'Plan de acci�n consolidado 2025'!$A$3:$V$504,V$1,0)</f>
        <v>72-GRUPO DE TRABAJO DE ATENCION AL CIUDADANO</v>
      </c>
      <c r="W375"/>
      <c r="X375"/>
    </row>
    <row r="376" spans="1:24" hidden="1" x14ac:dyDescent="0.25">
      <c r="A376" s="30" t="s">
        <v>946</v>
      </c>
      <c r="B376" t="str">
        <f>VLOOKUP($A376,'Plan de acci�n consolidado 2025'!$A$3:$V$504,B$1,0)</f>
        <v>72-GRUPO DE TRABAJO DE ATENCION AL CIUDADANO</v>
      </c>
      <c r="C376">
        <f>VLOOKUP($A376,'Plan de acci�n consolidado 2025'!$A$3:$V$504,C$1,0)</f>
        <v>2</v>
      </c>
      <c r="D376" t="str">
        <f>VLOOKUP($A376,'Plan de acci�n consolidado 2025'!$A$3:$V$504,D$1,0)</f>
        <v>Actividad propia</v>
      </c>
      <c r="E376" t="str">
        <f>VLOOKUP($A376,'Plan de acci�n consolidado 2025'!$A$3:$V$504,E$1,0)</f>
        <v>72.1.6</v>
      </c>
      <c r="F376" t="str">
        <f>VLOOKUP($A376,'Plan de acci�n consolidado 2025'!$A$3:$V$504,F$1,0)</f>
        <v>N/A</v>
      </c>
      <c r="G376" t="str">
        <f>VLOOKUP($A376,'Plan de acci�n consolidado 2025'!$A$3:$V$504,G$1,0)</f>
        <v>N/A</v>
      </c>
      <c r="H376" t="str">
        <f>VLOOKUP($A376,'Plan de acci�n consolidado 2025'!$A$3:$V$504,H$1,0)</f>
        <v>N/A</v>
      </c>
      <c r="I376" t="str">
        <f>VLOOKUP($A376,'Plan de acci�n consolidado 2025'!$A$3:$V$504,I$1,0)</f>
        <v>N/A</v>
      </c>
      <c r="J376" t="str">
        <f>VLOOKUP($A376,'Plan de acci�n consolidado 2025'!$A$3:$V$504,J$1,0)</f>
        <v>N/A</v>
      </c>
      <c r="K376" t="str">
        <f>VLOOKUP($A376,'Plan de acci�n consolidado 2025'!$A$3:$V$504,K$1,0)</f>
        <v>N/A</v>
      </c>
      <c r="L376" t="str">
        <f>VLOOKUP($A376,'Plan de acci�n consolidado 2025'!$A$3:$V$504,L$1,0)</f>
        <v>N/A</v>
      </c>
      <c r="M376" t="str">
        <f>VLOOKUP($A376,'Plan de acci�n consolidado 2025'!$A$3:$V$504,M$1,0)</f>
        <v>N/A</v>
      </c>
      <c r="N376" t="str">
        <f>VLOOKUP($A376,'Plan de acci�n consolidado 2025'!$A$3:$V$504,N$1,0)</f>
        <v>N/A</v>
      </c>
      <c r="O376" t="str">
        <f>VLOOKUP($A376,'Plan de acci�n consolidado 2025'!$A$3:$V$504,O$1,0)</f>
        <v>Desarrollar jornadas de socialización de lineamientos de Atención al Ciudadano a nivel interno  (Evidencias de socialización)</v>
      </c>
      <c r="P376">
        <f>VLOOKUP($A376,'Plan de acci�n consolidado 2025'!$A$3:$V$504,P$1,0)</f>
        <v>10</v>
      </c>
      <c r="Q376">
        <f>VLOOKUP($A376,'Plan de acci�n consolidado 2025'!$A$3:$V$504,Q$1,0)</f>
        <v>2</v>
      </c>
      <c r="R376" t="str">
        <f>VLOOKUP($A376,'Plan de acci�n consolidado 2025'!$A$3:$V$504,R$1,0)</f>
        <v>Númerica</v>
      </c>
      <c r="S376" t="str">
        <f>VLOOKUP($A376,'Plan de acci�n consolidado 2025'!$A$3:$V$504,S$1,0)</f>
        <v># de jornadas de socialización realizadas / 2 jornadas de socialización a realizar</v>
      </c>
      <c r="T376" s="176" t="str">
        <f>VLOOKUP($A376,'Plan de acci�n consolidado 2025'!$A$3:$V$504,T$1,0)</f>
        <v>2025-05-02</v>
      </c>
      <c r="U376" s="176" t="str">
        <f>VLOOKUP($A376,'Plan de acci�n consolidado 2025'!$A$3:$V$504,U$1,0)</f>
        <v>2025-09-30</v>
      </c>
      <c r="V376" t="str">
        <f>VLOOKUP($A376,'Plan de acci�n consolidado 2025'!$A$3:$V$504,V$1,0)</f>
        <v>72-GRUPO DE TRABAJO DE ATENCION AL CIUDADANO</v>
      </c>
      <c r="W376"/>
      <c r="X376"/>
    </row>
    <row r="377" spans="1:24" hidden="1" x14ac:dyDescent="0.25">
      <c r="A377" s="30" t="s">
        <v>948</v>
      </c>
      <c r="B377" t="str">
        <f>VLOOKUP($A377,'Plan de acci�n consolidado 2025'!$A$3:$V$504,B$1,0)</f>
        <v>72-GRUPO DE TRABAJO DE ATENCION AL CIUDADANO</v>
      </c>
      <c r="C377">
        <f>VLOOKUP($A377,'Plan de acci�n consolidado 2025'!$A$3:$V$504,C$1,0)</f>
        <v>2</v>
      </c>
      <c r="D377" t="str">
        <f>VLOOKUP($A377,'Plan de acci�n consolidado 2025'!$A$3:$V$504,D$1,0)</f>
        <v>Actividad propia</v>
      </c>
      <c r="E377" t="str">
        <f>VLOOKUP($A377,'Plan de acci�n consolidado 2025'!$A$3:$V$504,E$1,0)</f>
        <v>72.1.7</v>
      </c>
      <c r="F377" t="str">
        <f>VLOOKUP($A377,'Plan de acci�n consolidado 2025'!$A$3:$V$504,F$1,0)</f>
        <v>N/A</v>
      </c>
      <c r="G377" t="str">
        <f>VLOOKUP($A377,'Plan de acci�n consolidado 2025'!$A$3:$V$504,G$1,0)</f>
        <v>N/A</v>
      </c>
      <c r="H377" t="str">
        <f>VLOOKUP($A377,'Plan de acci�n consolidado 2025'!$A$3:$V$504,H$1,0)</f>
        <v>N/A</v>
      </c>
      <c r="I377" t="str">
        <f>VLOOKUP($A377,'Plan de acci�n consolidado 2025'!$A$3:$V$504,I$1,0)</f>
        <v>N/A</v>
      </c>
      <c r="J377" t="str">
        <f>VLOOKUP($A377,'Plan de acci�n consolidado 2025'!$A$3:$V$504,J$1,0)</f>
        <v>N/A</v>
      </c>
      <c r="K377" t="str">
        <f>VLOOKUP($A377,'Plan de acci�n consolidado 2025'!$A$3:$V$504,K$1,0)</f>
        <v>N/A</v>
      </c>
      <c r="L377" t="str">
        <f>VLOOKUP($A377,'Plan de acci�n consolidado 2025'!$A$3:$V$504,L$1,0)</f>
        <v>N/A</v>
      </c>
      <c r="M377" t="str">
        <f>VLOOKUP($A377,'Plan de acci�n consolidado 2025'!$A$3:$V$504,M$1,0)</f>
        <v>N/A</v>
      </c>
      <c r="N377" t="str">
        <f>VLOOKUP($A377,'Plan de acci�n consolidado 2025'!$A$3:$V$504,N$1,0)</f>
        <v>N/A</v>
      </c>
      <c r="O377" t="str">
        <f>VLOOKUP($A377,'Plan de acci�n consolidado 2025'!$A$3:$V$504,O$1,0)</f>
        <v>Ejecutar el plan de trabajo de la estrategia de relacionamiento con la ciudadanía SIC 2025 (Informe de ejecución de estrategia de relacionamiento elaborado)</v>
      </c>
      <c r="P377">
        <f>VLOOKUP($A377,'Plan de acci�n consolidado 2025'!$A$3:$V$504,P$1,0)</f>
        <v>10</v>
      </c>
      <c r="Q377">
        <f>VLOOKUP($A377,'Plan de acci�n consolidado 2025'!$A$3:$V$504,Q$1,0)</f>
        <v>100</v>
      </c>
      <c r="R377" t="str">
        <f>VLOOKUP($A377,'Plan de acci�n consolidado 2025'!$A$3:$V$504,R$1,0)</f>
        <v>Porcentual</v>
      </c>
      <c r="S377" t="str">
        <f>VLOOKUP($A377,'Plan de acci�n consolidado 2025'!$A$3:$V$504,S$1,0)</f>
        <v>% de Avance logrado plan de trabajo / 100% de Avance propuesto plan de trabajo</v>
      </c>
      <c r="T377" s="176" t="str">
        <f>VLOOKUP($A377,'Plan de acci�n consolidado 2025'!$A$3:$V$504,T$1,0)</f>
        <v>2025-05-02</v>
      </c>
      <c r="U377" s="176" t="str">
        <f>VLOOKUP($A377,'Plan de acci�n consolidado 2025'!$A$3:$V$504,U$1,0)</f>
        <v>2025-09-30</v>
      </c>
      <c r="V377" t="str">
        <f>VLOOKUP($A377,'Plan de acci�n consolidado 2025'!$A$3:$V$504,V$1,0)</f>
        <v>72-GRUPO DE TRABAJO DE ATENCION AL CIUDADANO</v>
      </c>
      <c r="W377"/>
      <c r="X377"/>
    </row>
    <row r="378" spans="1:24" hidden="1" x14ac:dyDescent="0.25">
      <c r="A378" s="30" t="s">
        <v>949</v>
      </c>
      <c r="B378" t="str">
        <f>VLOOKUP($A378,'Plan de acci�n consolidado 2025'!$A$3:$V$504,B$1,0)</f>
        <v>72-GRUPO DE TRABAJO DE ATENCION AL CIUDADANO</v>
      </c>
      <c r="C378">
        <f>VLOOKUP($A378,'Plan de acci�n consolidado 2025'!$A$3:$V$504,C$1,0)</f>
        <v>2</v>
      </c>
      <c r="D378" t="str">
        <f>VLOOKUP($A378,'Plan de acci�n consolidado 2025'!$A$3:$V$504,D$1,0)</f>
        <v>Actividad propia</v>
      </c>
      <c r="E378" t="str">
        <f>VLOOKUP($A378,'Plan de acci�n consolidado 2025'!$A$3:$V$504,E$1,0)</f>
        <v>72.1.8</v>
      </c>
      <c r="F378" t="str">
        <f>VLOOKUP($A378,'Plan de acci�n consolidado 2025'!$A$3:$V$504,F$1,0)</f>
        <v>N/A</v>
      </c>
      <c r="G378" t="str">
        <f>VLOOKUP($A378,'Plan de acci�n consolidado 2025'!$A$3:$V$504,G$1,0)</f>
        <v>N/A</v>
      </c>
      <c r="H378" t="str">
        <f>VLOOKUP($A378,'Plan de acci�n consolidado 2025'!$A$3:$V$504,H$1,0)</f>
        <v>N/A</v>
      </c>
      <c r="I378" t="str">
        <f>VLOOKUP($A378,'Plan de acci�n consolidado 2025'!$A$3:$V$504,I$1,0)</f>
        <v>N/A</v>
      </c>
      <c r="J378" t="str">
        <f>VLOOKUP($A378,'Plan de acci�n consolidado 2025'!$A$3:$V$504,J$1,0)</f>
        <v>N/A</v>
      </c>
      <c r="K378" t="str">
        <f>VLOOKUP($A378,'Plan de acci�n consolidado 2025'!$A$3:$V$504,K$1,0)</f>
        <v>N/A</v>
      </c>
      <c r="L378" t="str">
        <f>VLOOKUP($A378,'Plan de acci�n consolidado 2025'!$A$3:$V$504,L$1,0)</f>
        <v>N/A</v>
      </c>
      <c r="M378" t="str">
        <f>VLOOKUP($A378,'Plan de acci�n consolidado 2025'!$A$3:$V$504,M$1,0)</f>
        <v>N/A</v>
      </c>
      <c r="N378" t="str">
        <f>VLOOKUP($A378,'Plan de acci�n consolidado 2025'!$A$3:$V$504,N$1,0)</f>
        <v>N/A</v>
      </c>
      <c r="O378" t="str">
        <f>VLOOKUP($A378,'Plan de acci�n consolidado 2025'!$A$3:$V$504,O$1,0)</f>
        <v>Elaborar y publicar informe con el resultado de la implementación de la estrategia de relacionamiento  (Informe publicado en el página web)</v>
      </c>
      <c r="P378">
        <f>VLOOKUP($A378,'Plan de acci�n consolidado 2025'!$A$3:$V$504,P$1,0)</f>
        <v>10</v>
      </c>
      <c r="Q378">
        <f>VLOOKUP($A378,'Plan de acci�n consolidado 2025'!$A$3:$V$504,Q$1,0)</f>
        <v>1</v>
      </c>
      <c r="R378" t="str">
        <f>VLOOKUP($A378,'Plan de acci�n consolidado 2025'!$A$3:$V$504,R$1,0)</f>
        <v>Númerica</v>
      </c>
      <c r="S378" t="str">
        <f>VLOOKUP($A378,'Plan de acci�n consolidado 2025'!$A$3:$V$504,S$1,0)</f>
        <v># de informes del resultado de la implementación de la estrategia de relacionamiento elaborados y publicados / 1 informes del resultado de la implementación de la estrategia de relacionamiento a elaborar y a publicar</v>
      </c>
      <c r="T378" s="176" t="str">
        <f>VLOOKUP($A378,'Plan de acci�n consolidado 2025'!$A$3:$V$504,T$1,0)</f>
        <v>2025-10-01</v>
      </c>
      <c r="U378" s="176" t="str">
        <f>VLOOKUP($A378,'Plan de acci�n consolidado 2025'!$A$3:$V$504,U$1,0)</f>
        <v>2025-11-14</v>
      </c>
      <c r="V378" t="str">
        <f>VLOOKUP($A378,'Plan de acci�n consolidado 2025'!$A$3:$V$504,V$1,0)</f>
        <v>72-GRUPO DE TRABAJO DE ATENCION AL CIUDADANO</v>
      </c>
      <c r="W378"/>
      <c r="X378"/>
    </row>
    <row r="379" spans="1:24" hidden="1" x14ac:dyDescent="0.25">
      <c r="A379" s="30" t="s">
        <v>951</v>
      </c>
      <c r="B379" t="str">
        <f>VLOOKUP($A379,'Plan de acci�n consolidado 2025'!$A$3:$V$504,B$1,0)</f>
        <v>72-GRUPO DE TRABAJO DE ATENCION AL CIUDADANO</v>
      </c>
      <c r="C379">
        <f>VLOOKUP($A379,'Plan de acci�n consolidado 2025'!$A$3:$V$504,C$1,0)</f>
        <v>2</v>
      </c>
      <c r="D379" t="str">
        <f>VLOOKUP($A379,'Plan de acci�n consolidado 2025'!$A$3:$V$504,D$1,0)</f>
        <v>Producto</v>
      </c>
      <c r="E379" t="str">
        <f>VLOOKUP($A379,'Plan de acci�n consolidado 2025'!$A$3:$V$504,E$1,0)</f>
        <v>72.2</v>
      </c>
      <c r="F379" t="str">
        <f>VLOOKUP($A379,'Plan de acci�n consolidado 2025'!$A$3:$V$504,F$1,0)</f>
        <v>Operativo</v>
      </c>
      <c r="G379" t="str">
        <f>VLOOKUP($A379,'Plan de acci�n consolidado 2025'!$A$3:$V$504,G$1,0)</f>
        <v>Mejorar la oportunidad en la atención de trámites y servicios.</v>
      </c>
      <c r="H379" t="str">
        <f>VLOOKUP($A379,'Plan de acci�n consolidado 2025'!$A$3:$V$504,H$1,0)</f>
        <v>Avance promedio de cumplimiento de productos asociados a mejorar la oportunidad en la atención de trámites y servicios.</v>
      </c>
      <c r="I379" t="str">
        <f>VLOOKUP($A379,'Plan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79" t="str">
        <f>VLOOKUP($A379,'Plan de acci�n consolidado 2025'!$A$3:$V$504,J$1,0)</f>
        <v>N/A</v>
      </c>
      <c r="K379" t="str">
        <f>VLOOKUP($A379,'Plan de acci�n consolidado 2025'!$A$3:$V$504,K$1,0)</f>
        <v>No</v>
      </c>
      <c r="L379" t="str">
        <f>VLOOKUP($A379,'Plan de acci�n consolidado 2025'!$A$3:$V$504,L$1,0)</f>
        <v>C-3599-0200-0005-53105b</v>
      </c>
      <c r="M379" t="str">
        <f>VLOOKUP($A379,'Plan de acci�n consolidado 2025'!$A$3:$V$504,M$1,0)</f>
        <v>Política Servicio al Ciudadano_DIMENSIÓN Gestión con Valores para Resultados</v>
      </c>
      <c r="N379" t="str">
        <f>VLOOKUP($A379,'Plan de acci�n consolidado 2025'!$A$3:$V$504,N$1,0)</f>
        <v>N/A</v>
      </c>
      <c r="O379" t="str">
        <f>VLOOKUP($A379,'Plan de acci�n consolidado 2025'!$A$3:$V$504,O$1,0)</f>
        <v>Estrategia de Sinergia Interinstitucional para Jornadas Conjuntas de  Atención a la Ciudadanía, diseñada e implementada (Informe de actividades realizadas)</v>
      </c>
      <c r="P379">
        <f>VLOOKUP($A379,'Plan de acci�n consolidado 2025'!$A$3:$V$504,P$1,0)</f>
        <v>25</v>
      </c>
      <c r="Q379">
        <f>VLOOKUP($A379,'Plan de acci�n consolidado 2025'!$A$3:$V$504,Q$1,0)</f>
        <v>1</v>
      </c>
      <c r="R379" t="str">
        <f>VLOOKUP($A379,'Plan de acci�n consolidado 2025'!$A$3:$V$504,R$1,0)</f>
        <v>Númerica</v>
      </c>
      <c r="S379" t="str">
        <f>VLOOKUP($A379,'Plan de acci�n consolidado 2025'!$A$3:$V$504,S$1,0)</f>
        <v># de Informes realizados / 1 Total de Informes programados</v>
      </c>
      <c r="T379" s="176" t="str">
        <f>VLOOKUP($A379,'Plan de acci�n consolidado 2025'!$A$3:$V$504,T$1,0)</f>
        <v>2025-02-03</v>
      </c>
      <c r="U379" s="176" t="str">
        <f>VLOOKUP($A379,'Plan de acci�n consolidado 2025'!$A$3:$V$504,U$1,0)</f>
        <v>2025-12-31</v>
      </c>
      <c r="V379" t="str">
        <f>VLOOKUP($A379,'Plan de acci�n consolidado 2025'!$A$3:$V$504,V$1,0)</f>
        <v>72-GRUPO DE TRABAJO DE ATENCION AL CIUDADANO</v>
      </c>
      <c r="W379"/>
      <c r="X379"/>
    </row>
    <row r="380" spans="1:24" hidden="1" x14ac:dyDescent="0.25">
      <c r="A380" s="30" t="s">
        <v>953</v>
      </c>
      <c r="B380" t="str">
        <f>VLOOKUP($A380,'Plan de acci�n consolidado 2025'!$A$3:$V$504,B$1,0)</f>
        <v>72-GRUPO DE TRABAJO DE ATENCION AL CIUDADANO</v>
      </c>
      <c r="C380">
        <f>VLOOKUP($A380,'Plan de acci�n consolidado 2025'!$A$3:$V$504,C$1,0)</f>
        <v>2</v>
      </c>
      <c r="D380" t="str">
        <f>VLOOKUP($A380,'Plan de acci�n consolidado 2025'!$A$3:$V$504,D$1,0)</f>
        <v>Actividad propia</v>
      </c>
      <c r="E380" t="str">
        <f>VLOOKUP($A380,'Plan de acci�n consolidado 2025'!$A$3:$V$504,E$1,0)</f>
        <v>72.2.1</v>
      </c>
      <c r="F380" t="str">
        <f>VLOOKUP($A380,'Plan de acci�n consolidado 2025'!$A$3:$V$504,F$1,0)</f>
        <v>N/A</v>
      </c>
      <c r="G380" t="str">
        <f>VLOOKUP($A380,'Plan de acci�n consolidado 2025'!$A$3:$V$504,G$1,0)</f>
        <v>N/A</v>
      </c>
      <c r="H380" t="str">
        <f>VLOOKUP($A380,'Plan de acci�n consolidado 2025'!$A$3:$V$504,H$1,0)</f>
        <v>N/A</v>
      </c>
      <c r="I380" t="str">
        <f>VLOOKUP($A380,'Plan de acci�n consolidado 2025'!$A$3:$V$504,I$1,0)</f>
        <v>N/A</v>
      </c>
      <c r="J380" t="str">
        <f>VLOOKUP($A380,'Plan de acci�n consolidado 2025'!$A$3:$V$504,J$1,0)</f>
        <v>N/A</v>
      </c>
      <c r="K380" t="str">
        <f>VLOOKUP($A380,'Plan de acci�n consolidado 2025'!$A$3:$V$504,K$1,0)</f>
        <v>N/A</v>
      </c>
      <c r="L380" t="str">
        <f>VLOOKUP($A380,'Plan de acci�n consolidado 2025'!$A$3:$V$504,L$1,0)</f>
        <v>N/A</v>
      </c>
      <c r="M380" t="str">
        <f>VLOOKUP($A380,'Plan de acci�n consolidado 2025'!$A$3:$V$504,M$1,0)</f>
        <v>N/A</v>
      </c>
      <c r="N380" t="str">
        <f>VLOOKUP($A380,'Plan de acci�n consolidado 2025'!$A$3:$V$504,N$1,0)</f>
        <v>N/A</v>
      </c>
      <c r="O380" t="str">
        <f>VLOOKUP($A380,'Plan de acci�n consolidado 2025'!$A$3:$V$504,O$1,0)</f>
        <v>Diseñar la estrategia de sinergia con otras entidades que incluya plan de trabajo   (Documento estrategia (incluye plan de trabajo)</v>
      </c>
      <c r="P380">
        <f>VLOOKUP($A380,'Plan de acci�n consolidado 2025'!$A$3:$V$504,P$1,0)</f>
        <v>30</v>
      </c>
      <c r="Q380">
        <f>VLOOKUP($A380,'Plan de acci�n consolidado 2025'!$A$3:$V$504,Q$1,0)</f>
        <v>1</v>
      </c>
      <c r="R380" t="str">
        <f>VLOOKUP($A380,'Plan de acci�n consolidado 2025'!$A$3:$V$504,R$1,0)</f>
        <v>Númerica</v>
      </c>
      <c r="S380" t="str">
        <f>VLOOKUP($A380,'Plan de acci�n consolidado 2025'!$A$3:$V$504,S$1,0)</f>
        <v># de estrategias de sinergia diseñada / 1 estrategias de sinergia a diseñar</v>
      </c>
      <c r="T380" s="176" t="str">
        <f>VLOOKUP($A380,'Plan de acci�n consolidado 2025'!$A$3:$V$504,T$1,0)</f>
        <v>2025-02-03</v>
      </c>
      <c r="U380" s="176" t="str">
        <f>VLOOKUP($A380,'Plan de acci�n consolidado 2025'!$A$3:$V$504,U$1,0)</f>
        <v>2025-03-31</v>
      </c>
      <c r="V380" t="str">
        <f>VLOOKUP($A380,'Plan de acci�n consolidado 2025'!$A$3:$V$504,V$1,0)</f>
        <v>72-GRUPO DE TRABAJO DE ATENCION AL CIUDADANO</v>
      </c>
      <c r="W380"/>
      <c r="X380"/>
    </row>
    <row r="381" spans="1:24" hidden="1" x14ac:dyDescent="0.25">
      <c r="A381" s="30" t="s">
        <v>955</v>
      </c>
      <c r="B381" t="str">
        <f>VLOOKUP($A381,'Plan de acci�n consolidado 2025'!$A$3:$V$504,B$1,0)</f>
        <v>72-GRUPO DE TRABAJO DE ATENCION AL CIUDADANO</v>
      </c>
      <c r="C381">
        <f>VLOOKUP($A381,'Plan de acci�n consolidado 2025'!$A$3:$V$504,C$1,0)</f>
        <v>2</v>
      </c>
      <c r="D381" t="str">
        <f>VLOOKUP($A381,'Plan de acci�n consolidado 2025'!$A$3:$V$504,D$1,0)</f>
        <v>Actividad propia</v>
      </c>
      <c r="E381" t="str">
        <f>VLOOKUP($A381,'Plan de acci�n consolidado 2025'!$A$3:$V$504,E$1,0)</f>
        <v>72.2.2</v>
      </c>
      <c r="F381" t="str">
        <f>VLOOKUP($A381,'Plan de acci�n consolidado 2025'!$A$3:$V$504,F$1,0)</f>
        <v>N/A</v>
      </c>
      <c r="G381" t="str">
        <f>VLOOKUP($A381,'Plan de acci�n consolidado 2025'!$A$3:$V$504,G$1,0)</f>
        <v>N/A</v>
      </c>
      <c r="H381" t="str">
        <f>VLOOKUP($A381,'Plan de acci�n consolidado 2025'!$A$3:$V$504,H$1,0)</f>
        <v>N/A</v>
      </c>
      <c r="I381" t="str">
        <f>VLOOKUP($A381,'Plan de acci�n consolidado 2025'!$A$3:$V$504,I$1,0)</f>
        <v>N/A</v>
      </c>
      <c r="J381" t="str">
        <f>VLOOKUP($A381,'Plan de acci�n consolidado 2025'!$A$3:$V$504,J$1,0)</f>
        <v>N/A</v>
      </c>
      <c r="K381" t="str">
        <f>VLOOKUP($A381,'Plan de acci�n consolidado 2025'!$A$3:$V$504,K$1,0)</f>
        <v>N/A</v>
      </c>
      <c r="L381" t="str">
        <f>VLOOKUP($A381,'Plan de acci�n consolidado 2025'!$A$3:$V$504,L$1,0)</f>
        <v>N/A</v>
      </c>
      <c r="M381" t="str">
        <f>VLOOKUP($A381,'Plan de acci�n consolidado 2025'!$A$3:$V$504,M$1,0)</f>
        <v>N/A</v>
      </c>
      <c r="N381" t="str">
        <f>VLOOKUP($A381,'Plan de acci�n consolidado 2025'!$A$3:$V$504,N$1,0)</f>
        <v>N/A</v>
      </c>
      <c r="O381" t="str">
        <f>VLOOKUP($A381,'Plan de acci�n consolidado 2025'!$A$3:$V$504,O$1,0)</f>
        <v>Ejecutar el plan de trabajo de la estrategia de sinergia (Documento de seguimiento trimestral)</v>
      </c>
      <c r="P381">
        <f>VLOOKUP($A381,'Plan de acci�n consolidado 2025'!$A$3:$V$504,P$1,0)</f>
        <v>60</v>
      </c>
      <c r="Q381">
        <f>VLOOKUP($A381,'Plan de acci�n consolidado 2025'!$A$3:$V$504,Q$1,0)</f>
        <v>100</v>
      </c>
      <c r="R381" t="str">
        <f>VLOOKUP($A381,'Plan de acci�n consolidado 2025'!$A$3:$V$504,R$1,0)</f>
        <v>Porcentual</v>
      </c>
      <c r="S381" t="str">
        <f>VLOOKUP($A381,'Plan de acci�n consolidado 2025'!$A$3:$V$504,S$1,0)</f>
        <v xml:space="preserve">% de # de actividades realizadas  / 100% de # de actividades a realizar </v>
      </c>
      <c r="T381" s="176" t="str">
        <f>VLOOKUP($A381,'Plan de acci�n consolidado 2025'!$A$3:$V$504,T$1,0)</f>
        <v>2025-04-01</v>
      </c>
      <c r="U381" s="176" t="str">
        <f>VLOOKUP($A381,'Plan de acci�n consolidado 2025'!$A$3:$V$504,U$1,0)</f>
        <v>2025-12-31</v>
      </c>
      <c r="V381" t="str">
        <f>VLOOKUP($A381,'Plan de acci�n consolidado 2025'!$A$3:$V$504,V$1,0)</f>
        <v>72-GRUPO DE TRABAJO DE ATENCION AL CIUDADANO</v>
      </c>
      <c r="W381"/>
      <c r="X381"/>
    </row>
    <row r="382" spans="1:24" hidden="1" x14ac:dyDescent="0.25">
      <c r="A382" s="30" t="s">
        <v>956</v>
      </c>
      <c r="B382" t="str">
        <f>VLOOKUP($A382,'Plan de acci�n consolidado 2025'!$A$3:$V$504,B$1,0)</f>
        <v>72-GRUPO DE TRABAJO DE ATENCION AL CIUDADANO</v>
      </c>
      <c r="C382">
        <f>VLOOKUP($A382,'Plan de acci�n consolidado 2025'!$A$3:$V$504,C$1,0)</f>
        <v>2</v>
      </c>
      <c r="D382" t="str">
        <f>VLOOKUP($A382,'Plan de acci�n consolidado 2025'!$A$3:$V$504,D$1,0)</f>
        <v>Actividad propia</v>
      </c>
      <c r="E382" t="str">
        <f>VLOOKUP($A382,'Plan de acci�n consolidado 2025'!$A$3:$V$504,E$1,0)</f>
        <v>72.2.3</v>
      </c>
      <c r="F382" t="str">
        <f>VLOOKUP($A382,'Plan de acci�n consolidado 2025'!$A$3:$V$504,F$1,0)</f>
        <v>N/A</v>
      </c>
      <c r="G382" t="str">
        <f>VLOOKUP($A382,'Plan de acci�n consolidado 2025'!$A$3:$V$504,G$1,0)</f>
        <v>N/A</v>
      </c>
      <c r="H382" t="str">
        <f>VLOOKUP($A382,'Plan de acci�n consolidado 2025'!$A$3:$V$504,H$1,0)</f>
        <v>N/A</v>
      </c>
      <c r="I382" t="str">
        <f>VLOOKUP($A382,'Plan de acci�n consolidado 2025'!$A$3:$V$504,I$1,0)</f>
        <v>N/A</v>
      </c>
      <c r="J382" t="str">
        <f>VLOOKUP($A382,'Plan de acci�n consolidado 2025'!$A$3:$V$504,J$1,0)</f>
        <v>N/A</v>
      </c>
      <c r="K382" t="str">
        <f>VLOOKUP($A382,'Plan de acci�n consolidado 2025'!$A$3:$V$504,K$1,0)</f>
        <v>N/A</v>
      </c>
      <c r="L382" t="str">
        <f>VLOOKUP($A382,'Plan de acci�n consolidado 2025'!$A$3:$V$504,L$1,0)</f>
        <v>N/A</v>
      </c>
      <c r="M382" t="str">
        <f>VLOOKUP($A382,'Plan de acci�n consolidado 2025'!$A$3:$V$504,M$1,0)</f>
        <v>N/A</v>
      </c>
      <c r="N382" t="str">
        <f>VLOOKUP($A382,'Plan de acci�n consolidado 2025'!$A$3:$V$504,N$1,0)</f>
        <v>N/A</v>
      </c>
      <c r="O382" t="str">
        <f>VLOOKUP($A382,'Plan de acci�n consolidado 2025'!$A$3:$V$504,O$1,0)</f>
        <v>Elaborar informe final de la estrategia (Informe elaborado)</v>
      </c>
      <c r="P382">
        <f>VLOOKUP($A382,'Plan de acci�n consolidado 2025'!$A$3:$V$504,P$1,0)</f>
        <v>10</v>
      </c>
      <c r="Q382">
        <f>VLOOKUP($A382,'Plan de acci�n consolidado 2025'!$A$3:$V$504,Q$1,0)</f>
        <v>1</v>
      </c>
      <c r="R382" t="str">
        <f>VLOOKUP($A382,'Plan de acci�n consolidado 2025'!$A$3:$V$504,R$1,0)</f>
        <v>Númerica</v>
      </c>
      <c r="S382" t="str">
        <f>VLOOKUP($A382,'Plan de acci�n consolidado 2025'!$A$3:$V$504,S$1,0)</f>
        <v># de informes de resultados de la implementación de la estrategia de elaborados / 1 informes de resultados de la implementación de la estrategia a elaborar</v>
      </c>
      <c r="T382" s="176" t="str">
        <f>VLOOKUP($A382,'Plan de acci�n consolidado 2025'!$A$3:$V$504,T$1,0)</f>
        <v>2025-12-01</v>
      </c>
      <c r="U382" s="176" t="str">
        <f>VLOOKUP($A382,'Plan de acci�n consolidado 2025'!$A$3:$V$504,U$1,0)</f>
        <v>2025-12-31</v>
      </c>
      <c r="V382" t="str">
        <f>VLOOKUP($A382,'Plan de acci�n consolidado 2025'!$A$3:$V$504,V$1,0)</f>
        <v>72-GRUPO DE TRABAJO DE ATENCION AL CIUDADANO</v>
      </c>
      <c r="W382"/>
      <c r="X382"/>
    </row>
    <row r="383" spans="1:24" hidden="1" x14ac:dyDescent="0.25">
      <c r="A383" s="30" t="s">
        <v>958</v>
      </c>
      <c r="B383" t="str">
        <f>VLOOKUP($A383,'Plan de acci�n consolidado 2025'!$A$3:$V$504,B$1,0)</f>
        <v>72-GRUPO DE TRABAJO DE ATENCION AL CIUDADANO</v>
      </c>
      <c r="C383">
        <f>VLOOKUP($A383,'Plan de acci�n consolidado 2025'!$A$3:$V$504,C$1,0)</f>
        <v>2</v>
      </c>
      <c r="D383" t="str">
        <f>VLOOKUP($A383,'Plan de acci�n consolidado 2025'!$A$3:$V$504,D$1,0)</f>
        <v>Producto</v>
      </c>
      <c r="E383" t="str">
        <f>VLOOKUP($A383,'Plan de acci�n consolidado 2025'!$A$3:$V$504,E$1,0)</f>
        <v>72.3</v>
      </c>
      <c r="F383" t="str">
        <f>VLOOKUP($A383,'Plan de acci�n consolidado 2025'!$A$3:$V$504,F$1,0)</f>
        <v>Innovador</v>
      </c>
      <c r="G383" t="str">
        <f>VLOOKUP($A383,'Plan de acci�n consolidado 2025'!$A$3:$V$504,G$1,0)</f>
        <v xml:space="preserve">Promover el enfoque preventivo, diferencial y territorial en el que hacer misional de la entidad 
</v>
      </c>
      <c r="H383" t="str">
        <f>VLOOKUP($A383,'Plan de acci�n consolidado 2025'!$A$3:$V$504,H$1,0)</f>
        <v xml:space="preserve">Cumplimiento de productos del PAI asociados a Promover el enfoque preventivo, diferencial y territorial en el que hacer misional de la entidad 
</v>
      </c>
      <c r="I383" t="str">
        <f>VLOOKUP($A383,'Plan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3" t="str">
        <f>VLOOKUP($A383,'Plan de acci�n consolidado 2025'!$A$3:$V$504,J$1,0)</f>
        <v>N/A</v>
      </c>
      <c r="K383" t="str">
        <f>VLOOKUP($A383,'Plan de acci�n consolidado 2025'!$A$3:$V$504,K$1,0)</f>
        <v>Si</v>
      </c>
      <c r="L383" t="str">
        <f>VLOOKUP($A383,'Plan de acci�n consolidado 2025'!$A$3:$V$504,L$1,0)</f>
        <v>C-3599-0200-0005-53105b</v>
      </c>
      <c r="M383" t="str">
        <f>VLOOKUP($A383,'Plan de acci�n consolidado 2025'!$A$3:$V$504,M$1,0)</f>
        <v>Política Participación Ciudadana en la Gestión Pública _DIMENSIÓN Gestión con Valores para Resultados</v>
      </c>
      <c r="N383" t="str">
        <f>VLOOKUP($A383,'Plan de acci�n consolidado 2025'!$A$3:$V$504,N$1,0)</f>
        <v>N/A</v>
      </c>
      <c r="O383" t="str">
        <f>VLOOKUP($A383,'Plan de acci�n consolidado 2025'!$A$3:$V$504,O$1,0)</f>
        <v>Programa de atención a la ciudadanía con enfoque diferencial implementado. (Informe de actividades realizadas )</v>
      </c>
      <c r="P383">
        <f>VLOOKUP($A383,'Plan de acci�n consolidado 2025'!$A$3:$V$504,P$1,0)</f>
        <v>25</v>
      </c>
      <c r="Q383">
        <f>VLOOKUP($A383,'Plan de acci�n consolidado 2025'!$A$3:$V$504,Q$1,0)</f>
        <v>1</v>
      </c>
      <c r="R383" t="str">
        <f>VLOOKUP($A383,'Plan de acci�n consolidado 2025'!$A$3:$V$504,R$1,0)</f>
        <v>Númerica</v>
      </c>
      <c r="S383" t="str">
        <f>VLOOKUP($A383,'Plan de acci�n consolidado 2025'!$A$3:$V$504,S$1,0)</f>
        <v># de Informes realizados / 1 Total de Informes programados</v>
      </c>
      <c r="T383" s="176" t="str">
        <f>VLOOKUP($A383,'Plan de acci�n consolidado 2025'!$A$3:$V$504,T$1,0)</f>
        <v>2025-02-03</v>
      </c>
      <c r="U383" s="176" t="str">
        <f>VLOOKUP($A383,'Plan de acci�n consolidado 2025'!$A$3:$V$504,U$1,0)</f>
        <v>2025-11-28</v>
      </c>
      <c r="V383" t="str">
        <f>VLOOKUP($A383,'Plan de acci�n consolidado 2025'!$A$3:$V$504,V$1,0)</f>
        <v>142-GRUPO DE TRABAJO DE SERVICIOS ADMINISTRATIVOS Y RECURSOS FÍSICOS;
20-OFICINA DE TECNOLOGÍA E INFORMÁTICA;
72-GRUPO DE TRABAJO DE ATENCION AL CIUDADANO</v>
      </c>
      <c r="W383"/>
      <c r="X383"/>
    </row>
    <row r="384" spans="1:24" hidden="1" x14ac:dyDescent="0.25">
      <c r="A384" s="30" t="s">
        <v>960</v>
      </c>
      <c r="B384" t="str">
        <f>VLOOKUP($A384,'Plan de acci�n consolidado 2025'!$A$3:$V$504,B$1,0)</f>
        <v>72-GRUPO DE TRABAJO DE ATENCION AL CIUDADANO</v>
      </c>
      <c r="C384">
        <f>VLOOKUP($A384,'Plan de acci�n consolidado 2025'!$A$3:$V$504,C$1,0)</f>
        <v>2</v>
      </c>
      <c r="D384" t="str">
        <f>VLOOKUP($A384,'Plan de acci�n consolidado 2025'!$A$3:$V$504,D$1,0)</f>
        <v>Actividad propia</v>
      </c>
      <c r="E384" t="str">
        <f>VLOOKUP($A384,'Plan de acci�n consolidado 2025'!$A$3:$V$504,E$1,0)</f>
        <v>72.3.1</v>
      </c>
      <c r="F384" t="str">
        <f>VLOOKUP($A384,'Plan de acci�n consolidado 2025'!$A$3:$V$504,F$1,0)</f>
        <v>N/A</v>
      </c>
      <c r="G384" t="str">
        <f>VLOOKUP($A384,'Plan de acci�n consolidado 2025'!$A$3:$V$504,G$1,0)</f>
        <v>N/A</v>
      </c>
      <c r="H384" t="str">
        <f>VLOOKUP($A384,'Plan de acci�n consolidado 2025'!$A$3:$V$504,H$1,0)</f>
        <v>N/A</v>
      </c>
      <c r="I384" t="str">
        <f>VLOOKUP($A384,'Plan de acci�n consolidado 2025'!$A$3:$V$504,I$1,0)</f>
        <v>N/A</v>
      </c>
      <c r="J384" t="str">
        <f>VLOOKUP($A384,'Plan de acci�n consolidado 2025'!$A$3:$V$504,J$1,0)</f>
        <v>N/A</v>
      </c>
      <c r="K384" t="str">
        <f>VLOOKUP($A384,'Plan de acci�n consolidado 2025'!$A$3:$V$504,K$1,0)</f>
        <v>N/A</v>
      </c>
      <c r="L384" t="str">
        <f>VLOOKUP($A384,'Plan de acci�n consolidado 2025'!$A$3:$V$504,L$1,0)</f>
        <v>N/A</v>
      </c>
      <c r="M384" t="str">
        <f>VLOOKUP($A384,'Plan de acci�n consolidado 2025'!$A$3:$V$504,M$1,0)</f>
        <v>N/A</v>
      </c>
      <c r="N384" t="str">
        <f>VLOOKUP($A384,'Plan de acci�n consolidado 2025'!$A$3:$V$504,N$1,0)</f>
        <v>N/A</v>
      </c>
      <c r="O384" t="str">
        <f>VLOOKUP($A384,'Plan de acci�n consolidado 2025'!$A$3:$V$504,O$1,0)</f>
        <v>Identificar e intervenir los canales y servicios a los que se aplicará el enfoque diferencial (Documento con la propuesta de intervención de canales/servicios)</v>
      </c>
      <c r="P384">
        <f>VLOOKUP($A384,'Plan de acci�n consolidado 2025'!$A$3:$V$504,P$1,0)</f>
        <v>15</v>
      </c>
      <c r="Q384">
        <f>VLOOKUP($A384,'Plan de acci�n consolidado 2025'!$A$3:$V$504,Q$1,0)</f>
        <v>1</v>
      </c>
      <c r="R384" t="str">
        <f>VLOOKUP($A384,'Plan de acci�n consolidado 2025'!$A$3:$V$504,R$1,0)</f>
        <v>Númerica</v>
      </c>
      <c r="S384" t="str">
        <f>VLOOKUP($A384,'Plan de acci�n consolidado 2025'!$A$3:$V$504,S$1,0)</f>
        <v># de documentos con propuesta de intervención realizados / 1 documentos con propuesta de intervención a realizar</v>
      </c>
      <c r="T384" s="176" t="str">
        <f>VLOOKUP($A384,'Plan de acci�n consolidado 2025'!$A$3:$V$504,T$1,0)</f>
        <v>2025-02-03</v>
      </c>
      <c r="U384" s="176" t="str">
        <f>VLOOKUP($A384,'Plan de acci�n consolidado 2025'!$A$3:$V$504,U$1,0)</f>
        <v>2025-03-14</v>
      </c>
      <c r="V384" t="str">
        <f>VLOOKUP($A384,'Plan de acci�n consolidado 2025'!$A$3:$V$504,V$1,0)</f>
        <v>72-GRUPO DE TRABAJO DE ATENCION AL CIUDADANO</v>
      </c>
      <c r="W384"/>
      <c r="X384"/>
    </row>
    <row r="385" spans="1:24" hidden="1" x14ac:dyDescent="0.25">
      <c r="A385" s="30" t="s">
        <v>962</v>
      </c>
      <c r="B385" t="str">
        <f>VLOOKUP($A385,'Plan de acci�n consolidado 2025'!$A$3:$V$504,B$1,0)</f>
        <v>72-GRUPO DE TRABAJO DE ATENCION AL CIUDADANO</v>
      </c>
      <c r="C385">
        <f>VLOOKUP($A385,'Plan de acci�n consolidado 2025'!$A$3:$V$504,C$1,0)</f>
        <v>2</v>
      </c>
      <c r="D385" t="str">
        <f>VLOOKUP($A385,'Plan de acci�n consolidado 2025'!$A$3:$V$504,D$1,0)</f>
        <v>Actividad propia</v>
      </c>
      <c r="E385" t="str">
        <f>VLOOKUP($A385,'Plan de acci�n consolidado 2025'!$A$3:$V$504,E$1,0)</f>
        <v>72.3.2</v>
      </c>
      <c r="F385" t="str">
        <f>VLOOKUP($A385,'Plan de acci�n consolidado 2025'!$A$3:$V$504,F$1,0)</f>
        <v>N/A</v>
      </c>
      <c r="G385" t="str">
        <f>VLOOKUP($A385,'Plan de acci�n consolidado 2025'!$A$3:$V$504,G$1,0)</f>
        <v>N/A</v>
      </c>
      <c r="H385" t="str">
        <f>VLOOKUP($A385,'Plan de acci�n consolidado 2025'!$A$3:$V$504,H$1,0)</f>
        <v>N/A</v>
      </c>
      <c r="I385" t="str">
        <f>VLOOKUP($A385,'Plan de acci�n consolidado 2025'!$A$3:$V$504,I$1,0)</f>
        <v>N/A</v>
      </c>
      <c r="J385" t="str">
        <f>VLOOKUP($A385,'Plan de acci�n consolidado 2025'!$A$3:$V$504,J$1,0)</f>
        <v>N/A</v>
      </c>
      <c r="K385" t="str">
        <f>VLOOKUP($A385,'Plan de acci�n consolidado 2025'!$A$3:$V$504,K$1,0)</f>
        <v>N/A</v>
      </c>
      <c r="L385" t="str">
        <f>VLOOKUP($A385,'Plan de acci�n consolidado 2025'!$A$3:$V$504,L$1,0)</f>
        <v>N/A</v>
      </c>
      <c r="M385" t="str">
        <f>VLOOKUP($A385,'Plan de acci�n consolidado 2025'!$A$3:$V$504,M$1,0)</f>
        <v>N/A</v>
      </c>
      <c r="N385" t="str">
        <f>VLOOKUP($A385,'Plan de acci�n consolidado 2025'!$A$3:$V$504,N$1,0)</f>
        <v>N/A</v>
      </c>
      <c r="O385" t="str">
        <f>VLOOKUP($A385,'Plan de acci�n consolidado 2025'!$A$3:$V$504,O$1,0)</f>
        <v>Implementar la señalización inclusiva en otro lenguaje o idioma para los puntos priorizados de atención al ciudadano presenciales a nivel nacional (Informe de implementación)</v>
      </c>
      <c r="P385">
        <f>VLOOKUP($A385,'Plan de acci�n consolidado 2025'!$A$3:$V$504,P$1,0)</f>
        <v>15</v>
      </c>
      <c r="Q385">
        <f>VLOOKUP($A385,'Plan de acci�n consolidado 2025'!$A$3:$V$504,Q$1,0)</f>
        <v>1</v>
      </c>
      <c r="R385" t="str">
        <f>VLOOKUP($A385,'Plan de acci�n consolidado 2025'!$A$3:$V$504,R$1,0)</f>
        <v>Númerica</v>
      </c>
      <c r="S385" t="str">
        <f>VLOOKUP($A385,'Plan de acci�n consolidado 2025'!$A$3:$V$504,S$1,0)</f>
        <v># de conceptos de viabilidad emitidos / 1 conceptos de viabilidad a emitir</v>
      </c>
      <c r="T385" s="176" t="str">
        <f>VLOOKUP($A385,'Plan de acci�n consolidado 2025'!$A$3:$V$504,T$1,0)</f>
        <v>2025-03-18</v>
      </c>
      <c r="U385" s="176" t="str">
        <f>VLOOKUP($A385,'Plan de acci�n consolidado 2025'!$A$3:$V$504,U$1,0)</f>
        <v>2025-08-29</v>
      </c>
      <c r="V385" t="str">
        <f>VLOOKUP($A385,'Plan de acci�n consolidado 2025'!$A$3:$V$504,V$1,0)</f>
        <v>142-GRUPO DE TRABAJO DE SERVICIOS ADMINISTRATIVOS Y RECURSOS FÍSICOS;
72-GRUPO DE TRABAJO DE ATENCION AL CIUDADANO</v>
      </c>
      <c r="W385"/>
      <c r="X385"/>
    </row>
    <row r="386" spans="1:24" hidden="1" x14ac:dyDescent="0.25">
      <c r="A386" s="30" t="s">
        <v>965</v>
      </c>
      <c r="B386" t="str">
        <f>VLOOKUP($A386,'Plan de acci�n consolidado 2025'!$A$3:$V$504,B$1,0)</f>
        <v>72-GRUPO DE TRABAJO DE ATENCION AL CIUDADANO</v>
      </c>
      <c r="C386">
        <f>VLOOKUP($A386,'Plan de acci�n consolidado 2025'!$A$3:$V$504,C$1,0)</f>
        <v>2</v>
      </c>
      <c r="D386" t="str">
        <f>VLOOKUP($A386,'Plan de acci�n consolidado 2025'!$A$3:$V$504,D$1,0)</f>
        <v>Actividad propia</v>
      </c>
      <c r="E386" t="str">
        <f>VLOOKUP($A386,'Plan de acci�n consolidado 2025'!$A$3:$V$504,E$1,0)</f>
        <v>72.3.3</v>
      </c>
      <c r="F386" t="str">
        <f>VLOOKUP($A386,'Plan de acci�n consolidado 2025'!$A$3:$V$504,F$1,0)</f>
        <v>N/A</v>
      </c>
      <c r="G386" t="str">
        <f>VLOOKUP($A386,'Plan de acci�n consolidado 2025'!$A$3:$V$504,G$1,0)</f>
        <v>N/A</v>
      </c>
      <c r="H386" t="str">
        <f>VLOOKUP($A386,'Plan de acci�n consolidado 2025'!$A$3:$V$504,H$1,0)</f>
        <v>N/A</v>
      </c>
      <c r="I386" t="str">
        <f>VLOOKUP($A386,'Plan de acci�n consolidado 2025'!$A$3:$V$504,I$1,0)</f>
        <v>N/A</v>
      </c>
      <c r="J386" t="str">
        <f>VLOOKUP($A386,'Plan de acci�n consolidado 2025'!$A$3:$V$504,J$1,0)</f>
        <v>N/A</v>
      </c>
      <c r="K386" t="str">
        <f>VLOOKUP($A386,'Plan de acci�n consolidado 2025'!$A$3:$V$504,K$1,0)</f>
        <v>N/A</v>
      </c>
      <c r="L386" t="str">
        <f>VLOOKUP($A386,'Plan de acci�n consolidado 2025'!$A$3:$V$504,L$1,0)</f>
        <v>N/A</v>
      </c>
      <c r="M386" t="str">
        <f>VLOOKUP($A386,'Plan de acci�n consolidado 2025'!$A$3:$V$504,M$1,0)</f>
        <v>N/A</v>
      </c>
      <c r="N386" t="str">
        <f>VLOOKUP($A386,'Plan de acci�n consolidado 2025'!$A$3:$V$504,N$1,0)</f>
        <v>N/A</v>
      </c>
      <c r="O386" t="str">
        <f>VLOOKUP($A386,'Plan de acci�n consolidado 2025'!$A$3:$V$504,O$1,0)</f>
        <v>Desarrolla jornada  con las entidades líderes en la atención incluyente y documentar las buenas prácticas en la materia (Documento de buenas prácticas identificadas)</v>
      </c>
      <c r="P386">
        <f>VLOOKUP($A386,'Plan de acci�n consolidado 2025'!$A$3:$V$504,P$1,0)</f>
        <v>20</v>
      </c>
      <c r="Q386">
        <f>VLOOKUP($A386,'Plan de acci�n consolidado 2025'!$A$3:$V$504,Q$1,0)</f>
        <v>1</v>
      </c>
      <c r="R386" t="str">
        <f>VLOOKUP($A386,'Plan de acci�n consolidado 2025'!$A$3:$V$504,R$1,0)</f>
        <v>Númerica</v>
      </c>
      <c r="S386" t="str">
        <f>VLOOKUP($A386,'Plan de acci�n consolidado 2025'!$A$3:$V$504,S$1,0)</f>
        <v># de documentos de buenas prácticas generados / 1 documentos de buenas prácticas a generar</v>
      </c>
      <c r="T386" s="176" t="str">
        <f>VLOOKUP($A386,'Plan de acci�n consolidado 2025'!$A$3:$V$504,T$1,0)</f>
        <v>2025-04-01</v>
      </c>
      <c r="U386" s="176" t="str">
        <f>VLOOKUP($A386,'Plan de acci�n consolidado 2025'!$A$3:$V$504,U$1,0)</f>
        <v>2025-06-04</v>
      </c>
      <c r="V386" t="str">
        <f>VLOOKUP($A386,'Plan de acci�n consolidado 2025'!$A$3:$V$504,V$1,0)</f>
        <v>72-GRUPO DE TRABAJO DE ATENCION AL CIUDADANO</v>
      </c>
      <c r="W386"/>
      <c r="X386"/>
    </row>
    <row r="387" spans="1:24" hidden="1" x14ac:dyDescent="0.25">
      <c r="A387" s="30" t="s">
        <v>967</v>
      </c>
      <c r="B387" t="str">
        <f>VLOOKUP($A387,'Plan de acci�n consolidado 2025'!$A$3:$V$504,B$1,0)</f>
        <v>72-GRUPO DE TRABAJO DE ATENCION AL CIUDADANO</v>
      </c>
      <c r="C387">
        <f>VLOOKUP($A387,'Plan de acci�n consolidado 2025'!$A$3:$V$504,C$1,0)</f>
        <v>2</v>
      </c>
      <c r="D387" t="str">
        <f>VLOOKUP($A387,'Plan de acci�n consolidado 2025'!$A$3:$V$504,D$1,0)</f>
        <v>Actividad propia Eliminada</v>
      </c>
      <c r="E387" t="str">
        <f>VLOOKUP($A387,'Plan de acci�n consolidado 2025'!$A$3:$V$504,E$1,0)</f>
        <v>72.3.4</v>
      </c>
      <c r="F387" t="str">
        <f>VLOOKUP($A387,'Plan de acci�n consolidado 2025'!$A$3:$V$504,F$1,0)</f>
        <v>N/A</v>
      </c>
      <c r="G387" t="str">
        <f>VLOOKUP($A387,'Plan de acci�n consolidado 2025'!$A$3:$V$504,G$1,0)</f>
        <v>N/A</v>
      </c>
      <c r="H387" t="str">
        <f>VLOOKUP($A387,'Plan de acci�n consolidado 2025'!$A$3:$V$504,H$1,0)</f>
        <v>N/A</v>
      </c>
      <c r="I387" t="str">
        <f>VLOOKUP($A387,'Plan de acci�n consolidado 2025'!$A$3:$V$504,I$1,0)</f>
        <v>N/A</v>
      </c>
      <c r="J387" t="str">
        <f>VLOOKUP($A387,'Plan de acci�n consolidado 2025'!$A$3:$V$504,J$1,0)</f>
        <v>N/A</v>
      </c>
      <c r="K387" t="str">
        <f>VLOOKUP($A387,'Plan de acci�n consolidado 2025'!$A$3:$V$504,K$1,0)</f>
        <v>N/A</v>
      </c>
      <c r="L387" t="str">
        <f>VLOOKUP($A387,'Plan de acci�n consolidado 2025'!$A$3:$V$504,L$1,0)</f>
        <v>N/A</v>
      </c>
      <c r="M387" t="str">
        <f>VLOOKUP($A387,'Plan de acci�n consolidado 2025'!$A$3:$V$504,M$1,0)</f>
        <v>N/A</v>
      </c>
      <c r="N387" t="str">
        <f>VLOOKUP($A387,'Plan de acci�n consolidado 2025'!$A$3:$V$504,N$1,0)</f>
        <v>N/A</v>
      </c>
      <c r="O387" t="str">
        <f>VLOOKUP($A387,'Plan de acci�n consolidado 2025'!$A$3:$V$504,O$1,0)</f>
        <v>Rediseñar el menú de atención y servicios a la ciudadanía con mejoras en la accesibilidad y experiencia de los usuarios  (Menú destacado actualizado)</v>
      </c>
      <c r="P387">
        <f>VLOOKUP($A387,'Plan de acci�n consolidado 2025'!$A$3:$V$504,P$1,0)</f>
        <v>30</v>
      </c>
      <c r="Q387">
        <f>VLOOKUP($A387,'Plan de acci�n consolidado 2025'!$A$3:$V$504,Q$1,0)</f>
        <v>1</v>
      </c>
      <c r="R387" t="str">
        <f>VLOOKUP($A387,'Plan de acci�n consolidado 2025'!$A$3:$V$504,R$1,0)</f>
        <v>Númerica</v>
      </c>
      <c r="S387" t="str">
        <f>VLOOKUP($A387,'Plan de acci�n consolidado 2025'!$A$3:$V$504,S$1,0)</f>
        <v># de menús destacados actualizados / 1 menús destacados a actualizar</v>
      </c>
      <c r="T387" s="176" t="str">
        <f>VLOOKUP($A387,'Plan de acci�n consolidado 2025'!$A$3:$V$504,T$1,0)</f>
        <v>2025-06-03</v>
      </c>
      <c r="U387" s="176" t="str">
        <f>VLOOKUP($A387,'Plan de acci�n consolidado 2025'!$A$3:$V$504,U$1,0)</f>
        <v>2025-11-28</v>
      </c>
      <c r="V387" t="str">
        <f>VLOOKUP($A387,'Plan de acci�n consolidado 2025'!$A$3:$V$504,V$1,0)</f>
        <v>20-OFICINA DE TECNOLOGÍA E INFORMÁTICA;
72-GRUPO DE TRABAJO DE ATENCION AL CIUDADANO</v>
      </c>
      <c r="W387"/>
      <c r="X387"/>
    </row>
    <row r="388" spans="1:24" hidden="1" x14ac:dyDescent="0.25">
      <c r="A388" s="30" t="s">
        <v>970</v>
      </c>
      <c r="B388" t="str">
        <f>VLOOKUP($A388,'Plan de acci�n consolidado 2025'!$A$3:$V$504,B$1,0)</f>
        <v>72-GRUPO DE TRABAJO DE ATENCION AL CIUDADANO</v>
      </c>
      <c r="C388">
        <f>VLOOKUP($A388,'Plan de acci�n consolidado 2025'!$A$3:$V$504,C$1,0)</f>
        <v>2</v>
      </c>
      <c r="D388" t="str">
        <f>VLOOKUP($A388,'Plan de acci�n consolidado 2025'!$A$3:$V$504,D$1,0)</f>
        <v>Actividad propia</v>
      </c>
      <c r="E388" t="str">
        <f>VLOOKUP($A388,'Plan de acci�n consolidado 2025'!$A$3:$V$504,E$1,0)</f>
        <v>72.3.5</v>
      </c>
      <c r="F388" t="str">
        <f>VLOOKUP($A388,'Plan de acci�n consolidado 2025'!$A$3:$V$504,F$1,0)</f>
        <v>N/A</v>
      </c>
      <c r="G388" t="str">
        <f>VLOOKUP($A388,'Plan de acci�n consolidado 2025'!$A$3:$V$504,G$1,0)</f>
        <v>N/A</v>
      </c>
      <c r="H388" t="str">
        <f>VLOOKUP($A388,'Plan de acci�n consolidado 2025'!$A$3:$V$504,H$1,0)</f>
        <v>N/A</v>
      </c>
      <c r="I388" t="str">
        <f>VLOOKUP($A388,'Plan de acci�n consolidado 2025'!$A$3:$V$504,I$1,0)</f>
        <v>N/A</v>
      </c>
      <c r="J388" t="str">
        <f>VLOOKUP($A388,'Plan de acci�n consolidado 2025'!$A$3:$V$504,J$1,0)</f>
        <v>N/A</v>
      </c>
      <c r="K388" t="str">
        <f>VLOOKUP($A388,'Plan de acci�n consolidado 2025'!$A$3:$V$504,K$1,0)</f>
        <v>N/A</v>
      </c>
      <c r="L388" t="str">
        <f>VLOOKUP($A388,'Plan de acci�n consolidado 2025'!$A$3:$V$504,L$1,0)</f>
        <v>N/A</v>
      </c>
      <c r="M388" t="str">
        <f>VLOOKUP($A388,'Plan de acci�n consolidado 2025'!$A$3:$V$504,M$1,0)</f>
        <v>N/A</v>
      </c>
      <c r="N388" t="str">
        <f>VLOOKUP($A388,'Plan de acci�n consolidado 2025'!$A$3:$V$504,N$1,0)</f>
        <v>N/A</v>
      </c>
      <c r="O388" t="str">
        <f>VLOOKUP($A388,'Plan de acci�n consolidado 2025'!$A$3:$V$504,O$1,0)</f>
        <v>Implementar fase 2 del traductor interactivo  (Adquisición pantalla y en funcionamiento)</v>
      </c>
      <c r="P388">
        <f>VLOOKUP($A388,'Plan de acci�n consolidado 2025'!$A$3:$V$504,P$1,0)</f>
        <v>50</v>
      </c>
      <c r="Q388">
        <f>VLOOKUP($A388,'Plan de acci�n consolidado 2025'!$A$3:$V$504,Q$1,0)</f>
        <v>1</v>
      </c>
      <c r="R388" t="str">
        <f>VLOOKUP($A388,'Plan de acci�n consolidado 2025'!$A$3:$V$504,R$1,0)</f>
        <v>Númerica</v>
      </c>
      <c r="S388" t="str">
        <f>VLOOKUP($A388,'Plan de acci�n consolidado 2025'!$A$3:$V$504,S$1,0)</f>
        <v># de pantallas adquiridas y puestas en funcionamiento / 1 pantallas programas para su adquisición y puesta en funcionamiento</v>
      </c>
      <c r="T388" s="176" t="str">
        <f>VLOOKUP($A388,'Plan de acci�n consolidado 2025'!$A$3:$V$504,T$1,0)</f>
        <v>2025-06-20</v>
      </c>
      <c r="U388" s="176" t="str">
        <f>VLOOKUP($A388,'Plan de acci�n consolidado 2025'!$A$3:$V$504,U$1,0)</f>
        <v>2025-11-28</v>
      </c>
      <c r="V388" t="str">
        <f>VLOOKUP($A388,'Plan de acci�n consolidado 2025'!$A$3:$V$504,V$1,0)</f>
        <v>20-OFICINA DE TECNOLOGÍA E INFORMÁTICA;
72-GRUPO DE TRABAJO DE ATENCION AL CIUDADANO</v>
      </c>
      <c r="W388"/>
      <c r="X388"/>
    </row>
    <row r="389" spans="1:24" hidden="1" x14ac:dyDescent="0.25">
      <c r="A389" s="30" t="s">
        <v>972</v>
      </c>
      <c r="B389" t="str">
        <f>VLOOKUP($A389,'Plan de acci�n consolidado 2025'!$A$3:$V$504,B$1,0)</f>
        <v>72-GRUPO DE TRABAJO DE ATENCION AL CIUDADANO</v>
      </c>
      <c r="C389">
        <f>VLOOKUP($A389,'Plan de acci�n consolidado 2025'!$A$3:$V$504,C$1,0)</f>
        <v>2</v>
      </c>
      <c r="D389" t="str">
        <f>VLOOKUP($A389,'Plan de acci�n consolidado 2025'!$A$3:$V$504,D$1,0)</f>
        <v>Producto</v>
      </c>
      <c r="E389" t="str">
        <f>VLOOKUP($A389,'Plan de acci�n consolidado 2025'!$A$3:$V$504,E$1,0)</f>
        <v>72.4</v>
      </c>
      <c r="F389" t="str">
        <f>VLOOKUP($A389,'Plan de acci�n consolidado 2025'!$A$3:$V$504,F$1,0)</f>
        <v>Operativo</v>
      </c>
      <c r="G389" t="str">
        <f>VLOOKUP($A389,'Plan de acci�n consolidado 2025'!$A$3:$V$504,G$1,0)</f>
        <v>Fortalecer el Sistema Integral de Gestión Institucional en el marco del Modelo Integrado de Planeación y gestión para mejorar la prestación del servicio.</v>
      </c>
      <c r="H389" t="str">
        <f>VLOOKUP($A389,'Plan de acci�n consolidado 2025'!$A$3:$V$504,H$1,0)</f>
        <v xml:space="preserve">Cumplimiento de productos del PAI asociados a Fortacer el Sistema Integral de Gestión Institucional para mejorar la prestación del servicio. 
</v>
      </c>
      <c r="I389" t="str">
        <f>VLOOKUP($A389,'Plan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89" t="str">
        <f>VLOOKUP($A389,'Plan de acci�n consolidado 2025'!$A$3:$V$504,J$1,0)</f>
        <v xml:space="preserve">PND - 5-31-5-b- Convergencia regional - Entidades públicas territoriales y nacionales fortalecidas </v>
      </c>
      <c r="K389" t="str">
        <f>VLOOKUP($A389,'Plan de acci�n consolidado 2025'!$A$3:$V$504,K$1,0)</f>
        <v>No</v>
      </c>
      <c r="L389" t="str">
        <f>VLOOKUP($A389,'Plan de acci�n consolidado 2025'!$A$3:$V$504,L$1,0)</f>
        <v>C-3599-0200-0005-53105b</v>
      </c>
      <c r="M389" t="str">
        <f>VLOOKUP($A389,'Plan de acci�n consolidado 2025'!$A$3:$V$504,M$1,0)</f>
        <v>Política Participación Ciudadana en la Gestión Pública _DIMENSIÓN Gestión con Valores para Resultados</v>
      </c>
      <c r="N389" t="str">
        <f>VLOOKUP($A389,'Plan de acci�n consolidado 2025'!$A$3:$V$504,N$1,0)</f>
        <v>PEI_24;
PES_20230281</v>
      </c>
      <c r="O389" t="str">
        <f>VLOOKUP($A389,'Plan de acci�n consolidado 2025'!$A$3:$V$504,O$1,0)</f>
        <v>Estrategia de promoción de la participación ciudadana en la SIC, formulada e implementada  (Informe de actividades realizadas )</v>
      </c>
      <c r="P389">
        <f>VLOOKUP($A389,'Plan de acci�n consolidado 2025'!$A$3:$V$504,P$1,0)</f>
        <v>20</v>
      </c>
      <c r="Q389">
        <f>VLOOKUP($A389,'Plan de acci�n consolidado 2025'!$A$3:$V$504,Q$1,0)</f>
        <v>30</v>
      </c>
      <c r="R389" t="str">
        <f>VLOOKUP($A389,'Plan de acci�n consolidado 2025'!$A$3:$V$504,R$1,0)</f>
        <v>Porcentual</v>
      </c>
      <c r="S389" t="str">
        <f>VLOOKUP($A389,'Plan de acci�n consolidado 2025'!$A$3:$V$504,S$1,0)</f>
        <v>% de actividades de participación ciudadana formuladas e implementadas / 30% de actividades de participación ciudadana a formular e implementar</v>
      </c>
      <c r="T389" s="176" t="str">
        <f>VLOOKUP($A389,'Plan de acci�n consolidado 2025'!$A$3:$V$504,T$1,0)</f>
        <v>2025-01-15</v>
      </c>
      <c r="U389" s="176" t="str">
        <f>VLOOKUP($A389,'Plan de acci�n consolidado 2025'!$A$3:$V$504,U$1,0)</f>
        <v>2025-12-15</v>
      </c>
      <c r="V389" t="str">
        <f>VLOOKUP($A389,'Plan de acci�n consolidado 2025'!$A$3:$V$504,V$1,0)</f>
        <v>72-GRUPO DE TRABAJO DE ATENCION AL CIUDADANO</v>
      </c>
      <c r="W389"/>
      <c r="X389"/>
    </row>
    <row r="390" spans="1:24" hidden="1" x14ac:dyDescent="0.25">
      <c r="A390" s="30" t="s">
        <v>974</v>
      </c>
      <c r="B390" t="str">
        <f>VLOOKUP($A390,'Plan de acci�n consolidado 2025'!$A$3:$V$504,B$1,0)</f>
        <v>72-GRUPO DE TRABAJO DE ATENCION AL CIUDADANO</v>
      </c>
      <c r="C390">
        <f>VLOOKUP($A390,'Plan de acci�n consolidado 2025'!$A$3:$V$504,C$1,0)</f>
        <v>2</v>
      </c>
      <c r="D390" t="str">
        <f>VLOOKUP($A390,'Plan de acci�n consolidado 2025'!$A$3:$V$504,D$1,0)</f>
        <v>Actividad propia</v>
      </c>
      <c r="E390" t="str">
        <f>VLOOKUP($A390,'Plan de acci�n consolidado 2025'!$A$3:$V$504,E$1,0)</f>
        <v>72.4.1</v>
      </c>
      <c r="F390" t="str">
        <f>VLOOKUP($A390,'Plan de acci�n consolidado 2025'!$A$3:$V$504,F$1,0)</f>
        <v>N/A</v>
      </c>
      <c r="G390" t="str">
        <f>VLOOKUP($A390,'Plan de acci�n consolidado 2025'!$A$3:$V$504,G$1,0)</f>
        <v>N/A</v>
      </c>
      <c r="H390" t="str">
        <f>VLOOKUP($A390,'Plan de acci�n consolidado 2025'!$A$3:$V$504,H$1,0)</f>
        <v>N/A</v>
      </c>
      <c r="I390" t="str">
        <f>VLOOKUP($A390,'Plan de acci�n consolidado 2025'!$A$3:$V$504,I$1,0)</f>
        <v>N/A</v>
      </c>
      <c r="J390" t="str">
        <f>VLOOKUP($A390,'Plan de acci�n consolidado 2025'!$A$3:$V$504,J$1,0)</f>
        <v>N/A</v>
      </c>
      <c r="K390" t="str">
        <f>VLOOKUP($A390,'Plan de acci�n consolidado 2025'!$A$3:$V$504,K$1,0)</f>
        <v>N/A</v>
      </c>
      <c r="L390" t="str">
        <f>VLOOKUP($A390,'Plan de acci�n consolidado 2025'!$A$3:$V$504,L$1,0)</f>
        <v>N/A</v>
      </c>
      <c r="M390" t="str">
        <f>VLOOKUP($A390,'Plan de acci�n consolidado 2025'!$A$3:$V$504,M$1,0)</f>
        <v>N/A</v>
      </c>
      <c r="N390" t="str">
        <f>VLOOKUP($A390,'Plan de acci�n consolidado 2025'!$A$3:$V$504,N$1,0)</f>
        <v>N/A</v>
      </c>
      <c r="O390" t="str">
        <f>VLOOKUP($A390,'Plan de acci�n consolidado 2025'!$A$3:$V$504,O$1,0)</f>
        <v>Diseñar la estrategia de participación ciudadanía SIC 2025 que incluya el plan detrabajo para su ejecución (Documento de estrategia)</v>
      </c>
      <c r="P390">
        <f>VLOOKUP($A390,'Plan de acci�n consolidado 2025'!$A$3:$V$504,P$1,0)</f>
        <v>25</v>
      </c>
      <c r="Q390">
        <f>VLOOKUP($A390,'Plan de acci�n consolidado 2025'!$A$3:$V$504,Q$1,0)</f>
        <v>1</v>
      </c>
      <c r="R390" t="str">
        <f>VLOOKUP($A390,'Plan de acci�n consolidado 2025'!$A$3:$V$504,R$1,0)</f>
        <v>Númerica</v>
      </c>
      <c r="S390" t="str">
        <f>VLOOKUP($A390,'Plan de acci�n consolidado 2025'!$A$3:$V$504,S$1,0)</f>
        <v># de estrategias de participación ciudadana diseñadas / 1 estrategias de participación ciudadana a diseñar</v>
      </c>
      <c r="T390" s="176" t="str">
        <f>VLOOKUP($A390,'Plan de acci�n consolidado 2025'!$A$3:$V$504,T$1,0)</f>
        <v>2025-01-15</v>
      </c>
      <c r="U390" s="176" t="str">
        <f>VLOOKUP($A390,'Plan de acci�n consolidado 2025'!$A$3:$V$504,U$1,0)</f>
        <v>2025-02-18</v>
      </c>
      <c r="V390" t="str">
        <f>VLOOKUP($A390,'Plan de acci�n consolidado 2025'!$A$3:$V$504,V$1,0)</f>
        <v>72-GRUPO DE TRABAJO DE ATENCION AL CIUDADANO</v>
      </c>
      <c r="W390"/>
      <c r="X390"/>
    </row>
    <row r="391" spans="1:24" hidden="1" x14ac:dyDescent="0.25">
      <c r="A391" s="30" t="s">
        <v>976</v>
      </c>
      <c r="B391" t="str">
        <f>VLOOKUP($A391,'Plan de acci�n consolidado 2025'!$A$3:$V$504,B$1,0)</f>
        <v>72-GRUPO DE TRABAJO DE ATENCION AL CIUDADANO</v>
      </c>
      <c r="C391">
        <f>VLOOKUP($A391,'Plan de acci�n consolidado 2025'!$A$3:$V$504,C$1,0)</f>
        <v>2</v>
      </c>
      <c r="D391" t="str">
        <f>VLOOKUP($A391,'Plan de acci�n consolidado 2025'!$A$3:$V$504,D$1,0)</f>
        <v>Actividad propia</v>
      </c>
      <c r="E391" t="str">
        <f>VLOOKUP($A391,'Plan de acci�n consolidado 2025'!$A$3:$V$504,E$1,0)</f>
        <v>72.4.2</v>
      </c>
      <c r="F391" t="str">
        <f>VLOOKUP($A391,'Plan de acci�n consolidado 2025'!$A$3:$V$504,F$1,0)</f>
        <v>N/A</v>
      </c>
      <c r="G391" t="str">
        <f>VLOOKUP($A391,'Plan de acci�n consolidado 2025'!$A$3:$V$504,G$1,0)</f>
        <v>N/A</v>
      </c>
      <c r="H391" t="str">
        <f>VLOOKUP($A391,'Plan de acci�n consolidado 2025'!$A$3:$V$504,H$1,0)</f>
        <v>N/A</v>
      </c>
      <c r="I391" t="str">
        <f>VLOOKUP($A391,'Plan de acci�n consolidado 2025'!$A$3:$V$504,I$1,0)</f>
        <v>N/A</v>
      </c>
      <c r="J391" t="str">
        <f>VLOOKUP($A391,'Plan de acci�n consolidado 2025'!$A$3:$V$504,J$1,0)</f>
        <v>N/A</v>
      </c>
      <c r="K391" t="str">
        <f>VLOOKUP($A391,'Plan de acci�n consolidado 2025'!$A$3:$V$504,K$1,0)</f>
        <v>N/A</v>
      </c>
      <c r="L391" t="str">
        <f>VLOOKUP($A391,'Plan de acci�n consolidado 2025'!$A$3:$V$504,L$1,0)</f>
        <v>N/A</v>
      </c>
      <c r="M391" t="str">
        <f>VLOOKUP($A391,'Plan de acci�n consolidado 2025'!$A$3:$V$504,M$1,0)</f>
        <v>N/A</v>
      </c>
      <c r="N391" t="str">
        <f>VLOOKUP($A391,'Plan de acci�n consolidado 2025'!$A$3:$V$504,N$1,0)</f>
        <v>N/A</v>
      </c>
      <c r="O391" t="str">
        <f>VLOOKUP($A391,'Plan de acci�n consolidado 2025'!$A$3:$V$504,O$1,0)</f>
        <v>Comunicar a los grupos de valor la Estrategia de participación ciudadana diseñada  (Capturas de pantalla de la divulgación en la página web y redes sociales)</v>
      </c>
      <c r="P391">
        <f>VLOOKUP($A391,'Plan de acci�n consolidado 2025'!$A$3:$V$504,P$1,0)</f>
        <v>20</v>
      </c>
      <c r="Q391">
        <f>VLOOKUP($A391,'Plan de acci�n consolidado 2025'!$A$3:$V$504,Q$1,0)</f>
        <v>1</v>
      </c>
      <c r="R391" t="str">
        <f>VLOOKUP($A391,'Plan de acci�n consolidado 2025'!$A$3:$V$504,R$1,0)</f>
        <v>Númerica</v>
      </c>
      <c r="S391" t="str">
        <f>VLOOKUP($A391,'Plan de acci�n consolidado 2025'!$A$3:$V$504,S$1,0)</f>
        <v># de estrategias de participación ciudadana comunicadas a la ciudadanía / 1 estrategias de participación ciudadana a comunicar a la ciudadanía</v>
      </c>
      <c r="T391" s="176" t="str">
        <f>VLOOKUP($A391,'Plan de acci�n consolidado 2025'!$A$3:$V$504,T$1,0)</f>
        <v>2025-02-19</v>
      </c>
      <c r="U391" s="176" t="str">
        <f>VLOOKUP($A391,'Plan de acci�n consolidado 2025'!$A$3:$V$504,U$1,0)</f>
        <v>2025-02-28</v>
      </c>
      <c r="V391" t="str">
        <f>VLOOKUP($A391,'Plan de acci�n consolidado 2025'!$A$3:$V$504,V$1,0)</f>
        <v>72-GRUPO DE TRABAJO DE ATENCION AL CIUDADANO</v>
      </c>
      <c r="W391"/>
      <c r="X391"/>
    </row>
    <row r="392" spans="1:24" hidden="1" x14ac:dyDescent="0.25">
      <c r="A392" s="30" t="s">
        <v>978</v>
      </c>
      <c r="B392" t="str">
        <f>VLOOKUP($A392,'Plan de acci�n consolidado 2025'!$A$3:$V$504,B$1,0)</f>
        <v>72-GRUPO DE TRABAJO DE ATENCION AL CIUDADANO</v>
      </c>
      <c r="C392">
        <f>VLOOKUP($A392,'Plan de acci�n consolidado 2025'!$A$3:$V$504,C$1,0)</f>
        <v>2</v>
      </c>
      <c r="D392" t="str">
        <f>VLOOKUP($A392,'Plan de acci�n consolidado 2025'!$A$3:$V$504,D$1,0)</f>
        <v>Actividad propia</v>
      </c>
      <c r="E392" t="str">
        <f>VLOOKUP($A392,'Plan de acci�n consolidado 2025'!$A$3:$V$504,E$1,0)</f>
        <v>72.4.3</v>
      </c>
      <c r="F392" t="str">
        <f>VLOOKUP($A392,'Plan de acci�n consolidado 2025'!$A$3:$V$504,F$1,0)</f>
        <v>N/A</v>
      </c>
      <c r="G392" t="str">
        <f>VLOOKUP($A392,'Plan de acci�n consolidado 2025'!$A$3:$V$504,G$1,0)</f>
        <v>N/A</v>
      </c>
      <c r="H392" t="str">
        <f>VLOOKUP($A392,'Plan de acci�n consolidado 2025'!$A$3:$V$504,H$1,0)</f>
        <v>N/A</v>
      </c>
      <c r="I392" t="str">
        <f>VLOOKUP($A392,'Plan de acci�n consolidado 2025'!$A$3:$V$504,I$1,0)</f>
        <v>N/A</v>
      </c>
      <c r="J392" t="str">
        <f>VLOOKUP($A392,'Plan de acci�n consolidado 2025'!$A$3:$V$504,J$1,0)</f>
        <v>N/A</v>
      </c>
      <c r="K392" t="str">
        <f>VLOOKUP($A392,'Plan de acci�n consolidado 2025'!$A$3:$V$504,K$1,0)</f>
        <v>N/A</v>
      </c>
      <c r="L392" t="str">
        <f>VLOOKUP($A392,'Plan de acci�n consolidado 2025'!$A$3:$V$504,L$1,0)</f>
        <v>N/A</v>
      </c>
      <c r="M392" t="str">
        <f>VLOOKUP($A392,'Plan de acci�n consolidado 2025'!$A$3:$V$504,M$1,0)</f>
        <v>N/A</v>
      </c>
      <c r="N392" t="str">
        <f>VLOOKUP($A392,'Plan de acci�n consolidado 2025'!$A$3:$V$504,N$1,0)</f>
        <v>N/A</v>
      </c>
      <c r="O392" t="str">
        <f>VLOOKUP($A392,'Plan de acci�n consolidado 2025'!$A$3:$V$504,O$1,0)</f>
        <v>Ejecutar el plan de trabajo de la estrategia  (Informe trimestral de seguimiento elaborado)</v>
      </c>
      <c r="P392">
        <f>VLOOKUP($A392,'Plan de acci�n consolidado 2025'!$A$3:$V$504,P$1,0)</f>
        <v>30</v>
      </c>
      <c r="Q392">
        <f>VLOOKUP($A392,'Plan de acci�n consolidado 2025'!$A$3:$V$504,Q$1,0)</f>
        <v>100</v>
      </c>
      <c r="R392" t="str">
        <f>VLOOKUP($A392,'Plan de acci�n consolidado 2025'!$A$3:$V$504,R$1,0)</f>
        <v>Porcentual</v>
      </c>
      <c r="S392" t="str">
        <f>VLOOKUP($A392,'Plan de acci�n consolidado 2025'!$A$3:$V$504,S$1,0)</f>
        <v xml:space="preserve">% de # de actividades realizadas  / 100% de # de actividades a realizar  </v>
      </c>
      <c r="T392" s="176" t="str">
        <f>VLOOKUP($A392,'Plan de acci�n consolidado 2025'!$A$3:$V$504,T$1,0)</f>
        <v>2025-03-03</v>
      </c>
      <c r="U392" s="176" t="str">
        <f>VLOOKUP($A392,'Plan de acci�n consolidado 2025'!$A$3:$V$504,U$1,0)</f>
        <v>2025-11-14</v>
      </c>
      <c r="V392" t="str">
        <f>VLOOKUP($A392,'Plan de acci�n consolidado 2025'!$A$3:$V$504,V$1,0)</f>
        <v>72-GRUPO DE TRABAJO DE ATENCION AL CIUDADANO</v>
      </c>
      <c r="W392"/>
      <c r="X392"/>
    </row>
    <row r="393" spans="1:24" hidden="1" x14ac:dyDescent="0.25">
      <c r="A393" s="30" t="s">
        <v>979</v>
      </c>
      <c r="B393" t="str">
        <f>VLOOKUP($A393,'Plan de acci�n consolidado 2025'!$A$3:$V$504,B$1,0)</f>
        <v>72-GRUPO DE TRABAJO DE ATENCION AL CIUDADANO</v>
      </c>
      <c r="C393">
        <f>VLOOKUP($A393,'Plan de acci�n consolidado 2025'!$A$3:$V$504,C$1,0)</f>
        <v>2</v>
      </c>
      <c r="D393" t="str">
        <f>VLOOKUP($A393,'Plan de acci�n consolidado 2025'!$A$3:$V$504,D$1,0)</f>
        <v>Actividad propia</v>
      </c>
      <c r="E393" t="str">
        <f>VLOOKUP($A393,'Plan de acci�n consolidado 2025'!$A$3:$V$504,E$1,0)</f>
        <v>72.4.4</v>
      </c>
      <c r="F393" t="str">
        <f>VLOOKUP($A393,'Plan de acci�n consolidado 2025'!$A$3:$V$504,F$1,0)</f>
        <v>N/A</v>
      </c>
      <c r="G393" t="str">
        <f>VLOOKUP($A393,'Plan de acci�n consolidado 2025'!$A$3:$V$504,G$1,0)</f>
        <v>N/A</v>
      </c>
      <c r="H393" t="str">
        <f>VLOOKUP($A393,'Plan de acci�n consolidado 2025'!$A$3:$V$504,H$1,0)</f>
        <v>N/A</v>
      </c>
      <c r="I393" t="str">
        <f>VLOOKUP($A393,'Plan de acci�n consolidado 2025'!$A$3:$V$504,I$1,0)</f>
        <v>N/A</v>
      </c>
      <c r="J393" t="str">
        <f>VLOOKUP($A393,'Plan de acci�n consolidado 2025'!$A$3:$V$504,J$1,0)</f>
        <v>N/A</v>
      </c>
      <c r="K393" t="str">
        <f>VLOOKUP($A393,'Plan de acci�n consolidado 2025'!$A$3:$V$504,K$1,0)</f>
        <v>N/A</v>
      </c>
      <c r="L393" t="str">
        <f>VLOOKUP($A393,'Plan de acci�n consolidado 2025'!$A$3:$V$504,L$1,0)</f>
        <v>N/A</v>
      </c>
      <c r="M393" t="str">
        <f>VLOOKUP($A393,'Plan de acci�n consolidado 2025'!$A$3:$V$504,M$1,0)</f>
        <v>N/A</v>
      </c>
      <c r="N393" t="str">
        <f>VLOOKUP($A393,'Plan de acci�n consolidado 2025'!$A$3:$V$504,N$1,0)</f>
        <v>N/A</v>
      </c>
      <c r="O393" t="str">
        <f>VLOOKUP($A393,'Plan de acci�n consolidado 2025'!$A$3:$V$504,O$1,0)</f>
        <v>Elaborar y publicar informe con el resultado de la implementación de la estrategia de participación ciudadana (Informe publicado en el página web)</v>
      </c>
      <c r="P393">
        <f>VLOOKUP($A393,'Plan de acci�n consolidado 2025'!$A$3:$V$504,P$1,0)</f>
        <v>25</v>
      </c>
      <c r="Q393">
        <f>VLOOKUP($A393,'Plan de acci�n consolidado 2025'!$A$3:$V$504,Q$1,0)</f>
        <v>1</v>
      </c>
      <c r="R393" t="str">
        <f>VLOOKUP($A393,'Plan de acci�n consolidado 2025'!$A$3:$V$504,R$1,0)</f>
        <v>Númerica</v>
      </c>
      <c r="S393" t="str">
        <f>VLOOKUP($A393,'Plan de acci�n consolidado 2025'!$A$3:$V$504,S$1,0)</f>
        <v># de informes de resultados de la implementación de la estrategia de participación ciudadana elaborados / 1 informes de resultados de la implementación de la estrategia de participación ciudadana a elaborar</v>
      </c>
      <c r="T393" s="176" t="str">
        <f>VLOOKUP($A393,'Plan de acci�n consolidado 2025'!$A$3:$V$504,T$1,0)</f>
        <v>2025-12-01</v>
      </c>
      <c r="U393" s="176" t="str">
        <f>VLOOKUP($A393,'Plan de acci�n consolidado 2025'!$A$3:$V$504,U$1,0)</f>
        <v>2025-12-15</v>
      </c>
      <c r="V393" t="str">
        <f>VLOOKUP($A393,'Plan de acci�n consolidado 2025'!$A$3:$V$504,V$1,0)</f>
        <v>72-GRUPO DE TRABAJO DE ATENCION AL CIUDADANO</v>
      </c>
      <c r="W393"/>
      <c r="X393"/>
    </row>
    <row r="394" spans="1:24" hidden="1" x14ac:dyDescent="0.25">
      <c r="A394" s="30" t="s">
        <v>900</v>
      </c>
      <c r="B394" t="str">
        <f>VLOOKUP($A394,'Plan de acci�n consolidado 2025'!$A$3:$V$504,B$1,0)</f>
        <v>7100-DIRECCIÓN DE INVESTIGACIONES DE PROTECCIÓN DE DATOS PERSONALES</v>
      </c>
      <c r="C394">
        <f>VLOOKUP($A394,'Plan de acci�n consolidado 2025'!$A$3:$V$504,C$1,0)</f>
        <v>2</v>
      </c>
      <c r="D394" t="str">
        <f>VLOOKUP($A394,'Plan de acci�n consolidado 2025'!$A$3:$V$504,D$1,0)</f>
        <v>Producto</v>
      </c>
      <c r="E394" t="str">
        <f>VLOOKUP($A394,'Plan de acci�n consolidado 2025'!$A$3:$V$504,E$1,0)</f>
        <v>7100.1</v>
      </c>
      <c r="F394" t="str">
        <f>VLOOKUP($A394,'Plan de acci�n consolidado 2025'!$A$3:$V$504,F$1,0)</f>
        <v>Operativo</v>
      </c>
      <c r="G394" t="str">
        <f>VLOOKUP($A394,'Plan de acci�n consolidado 2025'!$A$3:$V$504,G$1,0)</f>
        <v xml:space="preserve">Promover el enfoque preventivo, diferencial y territorial en el que hacer misional de la entidad 
</v>
      </c>
      <c r="H394" t="str">
        <f>VLOOKUP($A394,'Plan de acci�n consolidado 2025'!$A$3:$V$504,H$1,0)</f>
        <v xml:space="preserve">Cumplimiento de productos del PAI asociados a Fortalecer la gestión de la información, el conocimiento y la innovación para optimizar la capacidad institucional 
</v>
      </c>
      <c r="I394" t="str">
        <f>VLOOKUP($A394,'Plan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4" t="str">
        <f>VLOOKUP($A394,'Plan de acci�n consolidado 2025'!$A$3:$V$504,J$1,0)</f>
        <v xml:space="preserve">PND - 2-01-4-c- Seguridad humana y justicia social - Portabilidad de datos para el empoderamiento ciudadano </v>
      </c>
      <c r="K394" t="str">
        <f>VLOOKUP($A394,'Plan de acci�n consolidado 2025'!$A$3:$V$504,K$1,0)</f>
        <v>Si</v>
      </c>
      <c r="L394" t="str">
        <f>VLOOKUP($A394,'Plan de acci�n consolidado 2025'!$A$3:$V$504,L$1,0)</f>
        <v>C-3503-0200-0012-20104c</v>
      </c>
      <c r="M394" t="str">
        <f>VLOOKUP($A394,'Plan de acci�n consolidado 2025'!$A$3:$V$504,M$1,0)</f>
        <v>Política Participación Ciudadana en la Gestión Pública _DIMENSIÓN Gestión con Valores para Resultados</v>
      </c>
      <c r="N394" t="str">
        <f>VLOOKUP($A394,'Plan de acci�n consolidado 2025'!$A$3:$V$504,N$1,0)</f>
        <v>N/A</v>
      </c>
      <c r="O394" t="str">
        <f>VLOOKUP($A394,'Plan de acci�n consolidado 2025'!$A$3:$V$504,O$1,0)</f>
        <v>Capacitaciones dirigidas al a los sujetos obligados para la adecuada inscripción de sus bases de datos en el Registro Nacional de Bases de Datos (RNBD), realizadas (registros fotográficos/capturas de pantallas )</v>
      </c>
      <c r="P394">
        <f>VLOOKUP($A394,'Plan de acci�n consolidado 2025'!$A$3:$V$504,P$1,0)</f>
        <v>50</v>
      </c>
      <c r="Q394">
        <f>VLOOKUP($A394,'Plan de acci�n consolidado 2025'!$A$3:$V$504,Q$1,0)</f>
        <v>6</v>
      </c>
      <c r="R394" t="str">
        <f>VLOOKUP($A394,'Plan de acci�n consolidado 2025'!$A$3:$V$504,R$1,0)</f>
        <v>Númerica</v>
      </c>
      <c r="S394" t="str">
        <f>VLOOKUP($A394,'Plan de acci�n consolidado 2025'!$A$3:$V$504,S$1,0)</f>
        <v># de capacitaciones realizadas / 6 capacitaciones a realizar</v>
      </c>
      <c r="T394" s="176" t="str">
        <f>VLOOKUP($A394,'Plan de acci�n consolidado 2025'!$A$3:$V$504,T$1,0)</f>
        <v>2025-02-04</v>
      </c>
      <c r="U394" s="176" t="str">
        <f>VLOOKUP($A394,'Plan de acci�n consolidado 2025'!$A$3:$V$504,U$1,0)</f>
        <v>2025-12-16</v>
      </c>
      <c r="V394" t="str">
        <f>VLOOKUP($A394,'Plan de acci�n consolidado 2025'!$A$3:$V$504,V$1,0)</f>
        <v>7100-DIRECCIÓN DE INVESTIGACIONES DE PROTECCIÓN DE DATOS PERSONALES;
73-GRUPO DE TRABAJO DE COMUNICACION</v>
      </c>
      <c r="W394"/>
      <c r="X394"/>
    </row>
    <row r="395" spans="1:24" hidden="1" x14ac:dyDescent="0.25">
      <c r="A395" s="30" t="s">
        <v>903</v>
      </c>
      <c r="B395" t="str">
        <f>VLOOKUP($A395,'Plan de acci�n consolidado 2025'!$A$3:$V$504,B$1,0)</f>
        <v>7100-DIRECCIÓN DE INVESTIGACIONES DE PROTECCIÓN DE DATOS PERSONALES</v>
      </c>
      <c r="C395">
        <f>VLOOKUP($A395,'Plan de acci�n consolidado 2025'!$A$3:$V$504,C$1,0)</f>
        <v>2</v>
      </c>
      <c r="D395" t="str">
        <f>VLOOKUP($A395,'Plan de acci�n consolidado 2025'!$A$3:$V$504,D$1,0)</f>
        <v>Actividad propia</v>
      </c>
      <c r="E395" t="str">
        <f>VLOOKUP($A395,'Plan de acci�n consolidado 2025'!$A$3:$V$504,E$1,0)</f>
        <v>7100.1.1</v>
      </c>
      <c r="F395" t="str">
        <f>VLOOKUP($A395,'Plan de acci�n consolidado 2025'!$A$3:$V$504,F$1,0)</f>
        <v>N/A</v>
      </c>
      <c r="G395" t="str">
        <f>VLOOKUP($A395,'Plan de acci�n consolidado 2025'!$A$3:$V$504,G$1,0)</f>
        <v>N/A</v>
      </c>
      <c r="H395" t="str">
        <f>VLOOKUP($A395,'Plan de acci�n consolidado 2025'!$A$3:$V$504,H$1,0)</f>
        <v>N/A</v>
      </c>
      <c r="I395" t="str">
        <f>VLOOKUP($A395,'Plan de acci�n consolidado 2025'!$A$3:$V$504,I$1,0)</f>
        <v>N/A</v>
      </c>
      <c r="J395" t="str">
        <f>VLOOKUP($A395,'Plan de acci�n consolidado 2025'!$A$3:$V$504,J$1,0)</f>
        <v>N/A</v>
      </c>
      <c r="K395" t="str">
        <f>VLOOKUP($A395,'Plan de acci�n consolidado 2025'!$A$3:$V$504,K$1,0)</f>
        <v>N/A</v>
      </c>
      <c r="L395" t="str">
        <f>VLOOKUP($A395,'Plan de acci�n consolidado 2025'!$A$3:$V$504,L$1,0)</f>
        <v>N/A</v>
      </c>
      <c r="M395" t="str">
        <f>VLOOKUP($A395,'Plan de acci�n consolidado 2025'!$A$3:$V$504,M$1,0)</f>
        <v>N/A</v>
      </c>
      <c r="N395" t="str">
        <f>VLOOKUP($A395,'Plan de acci�n consolidado 2025'!$A$3:$V$504,N$1,0)</f>
        <v>N/A</v>
      </c>
      <c r="O395" t="str">
        <f>VLOOKUP($A395,'Plan de acci�n consolidado 2025'!$A$3:$V$504,O$1,0)</f>
        <v>Elaborar y enviar cronograma de capacitaciones al grupo de comunicaciones  (correo electrónico con cronograma/único entregable)</v>
      </c>
      <c r="P395">
        <f>VLOOKUP($A395,'Plan de acci�n consolidado 2025'!$A$3:$V$504,P$1,0)</f>
        <v>10</v>
      </c>
      <c r="Q395">
        <f>VLOOKUP($A395,'Plan de acci�n consolidado 2025'!$A$3:$V$504,Q$1,0)</f>
        <v>1</v>
      </c>
      <c r="R395" t="str">
        <f>VLOOKUP($A395,'Plan de acci�n consolidado 2025'!$A$3:$V$504,R$1,0)</f>
        <v>Númerica</v>
      </c>
      <c r="S395" t="str">
        <f>VLOOKUP($A395,'Plan de acci�n consolidado 2025'!$A$3:$V$504,S$1,0)</f>
        <v># de cronogramas enviados / 1 cronograma de capacitación a enviar</v>
      </c>
      <c r="T395" s="176" t="str">
        <f>VLOOKUP($A395,'Plan de acci�n consolidado 2025'!$A$3:$V$504,T$1,0)</f>
        <v>2025-02-04</v>
      </c>
      <c r="U395" s="176" t="str">
        <f>VLOOKUP($A395,'Plan de acci�n consolidado 2025'!$A$3:$V$504,U$1,0)</f>
        <v>2025-02-07</v>
      </c>
      <c r="V395" t="str">
        <f>VLOOKUP($A395,'Plan de acci�n consolidado 2025'!$A$3:$V$504,V$1,0)</f>
        <v>7100-DIRECCIÓN DE INVESTIGACIONES DE PROTECCIÓN DE DATOS PERSONALES</v>
      </c>
      <c r="W395"/>
      <c r="X395"/>
    </row>
    <row r="396" spans="1:24" hidden="1" x14ac:dyDescent="0.25">
      <c r="A396" s="30" t="s">
        <v>905</v>
      </c>
      <c r="B396" t="str">
        <f>VLOOKUP($A396,'Plan de acci�n consolidado 2025'!$A$3:$V$504,B$1,0)</f>
        <v>7100-DIRECCIÓN DE INVESTIGACIONES DE PROTECCIÓN DE DATOS PERSONALES</v>
      </c>
      <c r="C396">
        <f>VLOOKUP($A396,'Plan de acci�n consolidado 2025'!$A$3:$V$504,C$1,0)</f>
        <v>2</v>
      </c>
      <c r="D396" t="str">
        <f>VLOOKUP($A396,'Plan de acci�n consolidado 2025'!$A$3:$V$504,D$1,0)</f>
        <v>Actividad propia</v>
      </c>
      <c r="E396" t="str">
        <f>VLOOKUP($A396,'Plan de acci�n consolidado 2025'!$A$3:$V$504,E$1,0)</f>
        <v>7100.1.2</v>
      </c>
      <c r="F396" t="str">
        <f>VLOOKUP($A396,'Plan de acci�n consolidado 2025'!$A$3:$V$504,F$1,0)</f>
        <v>N/A</v>
      </c>
      <c r="G396" t="str">
        <f>VLOOKUP($A396,'Plan de acci�n consolidado 2025'!$A$3:$V$504,G$1,0)</f>
        <v>N/A</v>
      </c>
      <c r="H396" t="str">
        <f>VLOOKUP($A396,'Plan de acci�n consolidado 2025'!$A$3:$V$504,H$1,0)</f>
        <v>N/A</v>
      </c>
      <c r="I396" t="str">
        <f>VLOOKUP($A396,'Plan de acci�n consolidado 2025'!$A$3:$V$504,I$1,0)</f>
        <v>N/A</v>
      </c>
      <c r="J396" t="str">
        <f>VLOOKUP($A396,'Plan de acci�n consolidado 2025'!$A$3:$V$504,J$1,0)</f>
        <v>N/A</v>
      </c>
      <c r="K396" t="str">
        <f>VLOOKUP($A396,'Plan de acci�n consolidado 2025'!$A$3:$V$504,K$1,0)</f>
        <v>N/A</v>
      </c>
      <c r="L396" t="str">
        <f>VLOOKUP($A396,'Plan de acci�n consolidado 2025'!$A$3:$V$504,L$1,0)</f>
        <v>N/A</v>
      </c>
      <c r="M396" t="str">
        <f>VLOOKUP($A396,'Plan de acci�n consolidado 2025'!$A$3:$V$504,M$1,0)</f>
        <v>N/A</v>
      </c>
      <c r="N396" t="str">
        <f>VLOOKUP($A396,'Plan de acci�n consolidado 2025'!$A$3:$V$504,N$1,0)</f>
        <v>N/A</v>
      </c>
      <c r="O396" t="str">
        <f>VLOOKUP($A396,'Plan de acci�n consolidado 2025'!$A$3:$V$504,O$1,0)</f>
        <v>Realizar capacitaciones en temas relacionados con datos personales. (Registro fotográfico o captura de pantalla)</v>
      </c>
      <c r="P396">
        <f>VLOOKUP($A396,'Plan de acci�n consolidado 2025'!$A$3:$V$504,P$1,0)</f>
        <v>60</v>
      </c>
      <c r="Q396">
        <f>VLOOKUP($A396,'Plan de acci�n consolidado 2025'!$A$3:$V$504,Q$1,0)</f>
        <v>6</v>
      </c>
      <c r="R396" t="str">
        <f>VLOOKUP($A396,'Plan de acci�n consolidado 2025'!$A$3:$V$504,R$1,0)</f>
        <v>Númerica</v>
      </c>
      <c r="S396" t="str">
        <f>VLOOKUP($A396,'Plan de acci�n consolidado 2025'!$A$3:$V$504,S$1,0)</f>
        <v># de capacitaciones realizadas / 6 capacitaciones a realizar</v>
      </c>
      <c r="T396" s="176" t="str">
        <f>VLOOKUP($A396,'Plan de acci�n consolidado 2025'!$A$3:$V$504,T$1,0)</f>
        <v>2025-02-11</v>
      </c>
      <c r="U396" s="176" t="str">
        <f>VLOOKUP($A396,'Plan de acci�n consolidado 2025'!$A$3:$V$504,U$1,0)</f>
        <v>2025-11-28</v>
      </c>
      <c r="V396" t="str">
        <f>VLOOKUP($A396,'Plan de acci�n consolidado 2025'!$A$3:$V$504,V$1,0)</f>
        <v>7100-DIRECCIÓN DE INVESTIGACIONES DE PROTECCIÓN DE DATOS PERSONALES;
73-GRUPO DE TRABAJO DE COMUNICACION</v>
      </c>
      <c r="W396"/>
      <c r="X396"/>
    </row>
    <row r="397" spans="1:24" hidden="1" x14ac:dyDescent="0.25">
      <c r="A397" s="30" t="s">
        <v>906</v>
      </c>
      <c r="B397" t="str">
        <f>VLOOKUP($A397,'Plan de acci�n consolidado 2025'!$A$3:$V$504,B$1,0)</f>
        <v>7100-DIRECCIÓN DE INVESTIGACIONES DE PROTECCIÓN DE DATOS PERSONALES</v>
      </c>
      <c r="C397">
        <f>VLOOKUP($A397,'Plan de acci�n consolidado 2025'!$A$3:$V$504,C$1,0)</f>
        <v>2</v>
      </c>
      <c r="D397" t="str">
        <f>VLOOKUP($A397,'Plan de acci�n consolidado 2025'!$A$3:$V$504,D$1,0)</f>
        <v>Actividad propia</v>
      </c>
      <c r="E397" t="str">
        <f>VLOOKUP($A397,'Plan de acci�n consolidado 2025'!$A$3:$V$504,E$1,0)</f>
        <v>7100.1.3</v>
      </c>
      <c r="F397" t="str">
        <f>VLOOKUP($A397,'Plan de acci�n consolidado 2025'!$A$3:$V$504,F$1,0)</f>
        <v>N/A</v>
      </c>
      <c r="G397" t="str">
        <f>VLOOKUP($A397,'Plan de acci�n consolidado 2025'!$A$3:$V$504,G$1,0)</f>
        <v>N/A</v>
      </c>
      <c r="H397" t="str">
        <f>VLOOKUP($A397,'Plan de acci�n consolidado 2025'!$A$3:$V$504,H$1,0)</f>
        <v>N/A</v>
      </c>
      <c r="I397" t="str">
        <f>VLOOKUP($A397,'Plan de acci�n consolidado 2025'!$A$3:$V$504,I$1,0)</f>
        <v>N/A</v>
      </c>
      <c r="J397" t="str">
        <f>VLOOKUP($A397,'Plan de acci�n consolidado 2025'!$A$3:$V$504,J$1,0)</f>
        <v>N/A</v>
      </c>
      <c r="K397" t="str">
        <f>VLOOKUP($A397,'Plan de acci�n consolidado 2025'!$A$3:$V$504,K$1,0)</f>
        <v>N/A</v>
      </c>
      <c r="L397" t="str">
        <f>VLOOKUP($A397,'Plan de acci�n consolidado 2025'!$A$3:$V$504,L$1,0)</f>
        <v>N/A</v>
      </c>
      <c r="M397" t="str">
        <f>VLOOKUP($A397,'Plan de acci�n consolidado 2025'!$A$3:$V$504,M$1,0)</f>
        <v>N/A</v>
      </c>
      <c r="N397" t="str">
        <f>VLOOKUP($A397,'Plan de acci�n consolidado 2025'!$A$3:$V$504,N$1,0)</f>
        <v>N/A</v>
      </c>
      <c r="O397" t="str">
        <f>VLOOKUP($A397,'Plan de acci�n consolidado 2025'!$A$3:$V$504,O$1,0)</f>
        <v>Realizar informes de capacitaciones realizadas  (Informe elaborado)</v>
      </c>
      <c r="P397">
        <f>VLOOKUP($A397,'Plan de acci�n consolidado 2025'!$A$3:$V$504,P$1,0)</f>
        <v>30</v>
      </c>
      <c r="Q397">
        <f>VLOOKUP($A397,'Plan de acci�n consolidado 2025'!$A$3:$V$504,Q$1,0)</f>
        <v>6</v>
      </c>
      <c r="R397" t="str">
        <f>VLOOKUP($A397,'Plan de acci�n consolidado 2025'!$A$3:$V$504,R$1,0)</f>
        <v>Númerica</v>
      </c>
      <c r="S397" t="str">
        <f>VLOOKUP($A397,'Plan de acci�n consolidado 2025'!$A$3:$V$504,S$1,0)</f>
        <v># de informe realizado / 6 informes a realizar</v>
      </c>
      <c r="T397" s="176" t="str">
        <f>VLOOKUP($A397,'Plan de acci�n consolidado 2025'!$A$3:$V$504,T$1,0)</f>
        <v>2025-02-11</v>
      </c>
      <c r="U397" s="176" t="str">
        <f>VLOOKUP($A397,'Plan de acci�n consolidado 2025'!$A$3:$V$504,U$1,0)</f>
        <v>2025-12-16</v>
      </c>
      <c r="V397" t="str">
        <f>VLOOKUP($A397,'Plan de acci�n consolidado 2025'!$A$3:$V$504,V$1,0)</f>
        <v>7100-DIRECCIÓN DE INVESTIGACIONES DE PROTECCIÓN DE DATOS PERSONALES</v>
      </c>
      <c r="W397"/>
      <c r="X397"/>
    </row>
    <row r="398" spans="1:24" hidden="1" x14ac:dyDescent="0.25">
      <c r="A398" s="30" t="s">
        <v>908</v>
      </c>
      <c r="B398" t="str">
        <f>VLOOKUP($A398,'Plan de acci�n consolidado 2025'!$A$3:$V$504,B$1,0)</f>
        <v>7100-DIRECCIÓN DE INVESTIGACIONES DE PROTECCIÓN DE DATOS PERSONALES</v>
      </c>
      <c r="C398">
        <f>VLOOKUP($A398,'Plan de acci�n consolidado 2025'!$A$3:$V$504,C$1,0)</f>
        <v>2</v>
      </c>
      <c r="D398" t="str">
        <f>VLOOKUP($A398,'Plan de acci�n consolidado 2025'!$A$3:$V$504,D$1,0)</f>
        <v>Producto</v>
      </c>
      <c r="E398" t="str">
        <f>VLOOKUP($A398,'Plan de acci�n consolidado 2025'!$A$3:$V$504,E$1,0)</f>
        <v>7100.2</v>
      </c>
      <c r="F398" t="str">
        <f>VLOOKUP($A398,'Plan de acci�n consolidado 2025'!$A$3:$V$504,F$1,0)</f>
        <v>Innovador</v>
      </c>
      <c r="G398" t="str">
        <f>VLOOKUP($A398,'Plan de acci�n consolidado 2025'!$A$3:$V$504,G$1,0)</f>
        <v>Mejorar la oportunidad en la atención de trámites y servicios.</v>
      </c>
      <c r="H398" t="str">
        <f>VLOOKUP($A398,'Plan de acci�n consolidado 2025'!$A$3:$V$504,H$1,0)</f>
        <v>Avance promedio de cumplimiento de productos asociados a mejorar la oportunidad en la atención de trámites y servicios.</v>
      </c>
      <c r="I398" t="str">
        <f>VLOOKUP($A398,'Plan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98" t="str">
        <f>VLOOKUP($A398,'Plan de acci�n consolidado 2025'!$A$3:$V$504,J$1,0)</f>
        <v>N/A</v>
      </c>
      <c r="K398" t="str">
        <f>VLOOKUP($A398,'Plan de acci�n consolidado 2025'!$A$3:$V$504,K$1,0)</f>
        <v>No</v>
      </c>
      <c r="L398" t="str">
        <f>VLOOKUP($A398,'Plan de acci�n consolidado 2025'!$A$3:$V$504,L$1,0)</f>
        <v>C-3503-0200-0012-20104c</v>
      </c>
      <c r="M398" t="str">
        <f>VLOOKUP($A398,'Plan de acci�n consolidado 2025'!$A$3:$V$504,M$1,0)</f>
        <v>Política Fortalecimiento Organizacional y Simplificación de Procesos _DIMENSIÓN Gestión con Valores para Resultados</v>
      </c>
      <c r="N398" t="str">
        <f>VLOOKUP($A398,'Plan de acci�n consolidado 2025'!$A$3:$V$504,N$1,0)</f>
        <v>N/A</v>
      </c>
      <c r="O398" t="str">
        <f>VLOOKUP($A398,'Plan de acci�n consolidado 2025'!$A$3:$V$504,O$1,0)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P398">
        <f>VLOOKUP($A398,'Plan de acci�n consolidado 2025'!$A$3:$V$504,P$1,0)</f>
        <v>50</v>
      </c>
      <c r="Q398">
        <f>VLOOKUP($A398,'Plan de acci�n consolidado 2025'!$A$3:$V$504,Q$1,0)</f>
        <v>1</v>
      </c>
      <c r="R398" t="str">
        <f>VLOOKUP($A398,'Plan de acci�n consolidado 2025'!$A$3:$V$504,R$1,0)</f>
        <v>Númerica</v>
      </c>
      <c r="S398" t="str">
        <f>VLOOKUP($A398,'Plan de acci�n consolidado 2025'!$A$3:$V$504,S$1,0)</f>
        <v># de informe realizado / 1 informes a realizar</v>
      </c>
      <c r="T398" s="176" t="str">
        <f>VLOOKUP($A398,'Plan de acci�n consolidado 2025'!$A$3:$V$504,T$1,0)</f>
        <v>2025-02-03</v>
      </c>
      <c r="U398" s="176" t="str">
        <f>VLOOKUP($A398,'Plan de acci�n consolidado 2025'!$A$3:$V$504,U$1,0)</f>
        <v>2025-09-30</v>
      </c>
      <c r="V398" t="str">
        <f>VLOOKUP($A398,'Plan de acci�n consolidado 2025'!$A$3:$V$504,V$1,0)</f>
        <v>7100-DIRECCIÓN DE INVESTIGACIONES DE PROTECCIÓN DE DATOS PERSONALES</v>
      </c>
      <c r="W398"/>
      <c r="X398"/>
    </row>
    <row r="399" spans="1:24" hidden="1" x14ac:dyDescent="0.25">
      <c r="A399" s="30" t="s">
        <v>910</v>
      </c>
      <c r="B399" t="str">
        <f>VLOOKUP($A399,'Plan de acci�n consolidado 2025'!$A$3:$V$504,B$1,0)</f>
        <v>7100-DIRECCIÓN DE INVESTIGACIONES DE PROTECCIÓN DE DATOS PERSONALES</v>
      </c>
      <c r="C399">
        <f>VLOOKUP($A399,'Plan de acci�n consolidado 2025'!$A$3:$V$504,C$1,0)</f>
        <v>2</v>
      </c>
      <c r="D399" t="str">
        <f>VLOOKUP($A399,'Plan de acci�n consolidado 2025'!$A$3:$V$504,D$1,0)</f>
        <v>Actividad propia</v>
      </c>
      <c r="E399" t="str">
        <f>VLOOKUP($A399,'Plan de acci�n consolidado 2025'!$A$3:$V$504,E$1,0)</f>
        <v>7100.2.1</v>
      </c>
      <c r="F399" t="str">
        <f>VLOOKUP($A399,'Plan de acci�n consolidado 2025'!$A$3:$V$504,F$1,0)</f>
        <v>N/A</v>
      </c>
      <c r="G399" t="str">
        <f>VLOOKUP($A399,'Plan de acci�n consolidado 2025'!$A$3:$V$504,G$1,0)</f>
        <v>N/A</v>
      </c>
      <c r="H399" t="str">
        <f>VLOOKUP($A399,'Plan de acci�n consolidado 2025'!$A$3:$V$504,H$1,0)</f>
        <v>N/A</v>
      </c>
      <c r="I399" t="str">
        <f>VLOOKUP($A399,'Plan de acci�n consolidado 2025'!$A$3:$V$504,I$1,0)</f>
        <v>N/A</v>
      </c>
      <c r="J399" t="str">
        <f>VLOOKUP($A399,'Plan de acci�n consolidado 2025'!$A$3:$V$504,J$1,0)</f>
        <v>N/A</v>
      </c>
      <c r="K399" t="str">
        <f>VLOOKUP($A399,'Plan de acci�n consolidado 2025'!$A$3:$V$504,K$1,0)</f>
        <v>N/A</v>
      </c>
      <c r="L399" t="str">
        <f>VLOOKUP($A399,'Plan de acci�n consolidado 2025'!$A$3:$V$504,L$1,0)</f>
        <v>N/A</v>
      </c>
      <c r="M399" t="str">
        <f>VLOOKUP($A399,'Plan de acci�n consolidado 2025'!$A$3:$V$504,M$1,0)</f>
        <v>N/A</v>
      </c>
      <c r="N399" t="str">
        <f>VLOOKUP($A399,'Plan de acci�n consolidado 2025'!$A$3:$V$504,N$1,0)</f>
        <v>N/A</v>
      </c>
      <c r="O399" t="str">
        <f>VLOOKUP($A399,'Plan de acci�n consolidado 2025'!$A$3:$V$504,O$1,0)</f>
        <v>Realizar el diseño de la integración de la herramienta del Detector de Políticas con el Registro Nacional de Bases de Datos (Documento técnico con los diagramas de componentes requeridos y la descripción de cada uno)</v>
      </c>
      <c r="P399">
        <f>VLOOKUP($A399,'Plan de acci�n consolidado 2025'!$A$3:$V$504,P$1,0)</f>
        <v>20</v>
      </c>
      <c r="Q399">
        <f>VLOOKUP($A399,'Plan de acci�n consolidado 2025'!$A$3:$V$504,Q$1,0)</f>
        <v>1</v>
      </c>
      <c r="R399" t="str">
        <f>VLOOKUP($A399,'Plan de acci�n consolidado 2025'!$A$3:$V$504,R$1,0)</f>
        <v>Númerica</v>
      </c>
      <c r="S399" t="str">
        <f>VLOOKUP($A399,'Plan de acci�n consolidado 2025'!$A$3:$V$504,S$1,0)</f>
        <v># de documentos elaborados y enviados / 1 documento a elaborar y enviar</v>
      </c>
      <c r="T399" s="176" t="str">
        <f>VLOOKUP($A399,'Plan de acci�n consolidado 2025'!$A$3:$V$504,T$1,0)</f>
        <v>2025-02-03</v>
      </c>
      <c r="U399" s="176" t="str">
        <f>VLOOKUP($A399,'Plan de acci�n consolidado 2025'!$A$3:$V$504,U$1,0)</f>
        <v>2025-03-17</v>
      </c>
      <c r="V399" t="str">
        <f>VLOOKUP($A399,'Plan de acci�n consolidado 2025'!$A$3:$V$504,V$1,0)</f>
        <v>7100-DIRECCIÓN DE INVESTIGACIONES DE PROTECCIÓN DE DATOS PERSONALES</v>
      </c>
      <c r="W399"/>
      <c r="X399"/>
    </row>
    <row r="400" spans="1:24" hidden="1" x14ac:dyDescent="0.25">
      <c r="A400" s="30" t="s">
        <v>912</v>
      </c>
      <c r="B400" t="str">
        <f>VLOOKUP($A400,'Plan de acci�n consolidado 2025'!$A$3:$V$504,B$1,0)</f>
        <v>7100-DIRECCIÓN DE INVESTIGACIONES DE PROTECCIÓN DE DATOS PERSONALES</v>
      </c>
      <c r="C400">
        <f>VLOOKUP($A400,'Plan de acci�n consolidado 2025'!$A$3:$V$504,C$1,0)</f>
        <v>2</v>
      </c>
      <c r="D400" t="str">
        <f>VLOOKUP($A400,'Plan de acci�n consolidado 2025'!$A$3:$V$504,D$1,0)</f>
        <v>Actividad propia</v>
      </c>
      <c r="E400" t="str">
        <f>VLOOKUP($A400,'Plan de acci�n consolidado 2025'!$A$3:$V$504,E$1,0)</f>
        <v>7100.2.2</v>
      </c>
      <c r="F400" t="str">
        <f>VLOOKUP($A400,'Plan de acci�n consolidado 2025'!$A$3:$V$504,F$1,0)</f>
        <v>N/A</v>
      </c>
      <c r="G400" t="str">
        <f>VLOOKUP($A400,'Plan de acci�n consolidado 2025'!$A$3:$V$504,G$1,0)</f>
        <v>N/A</v>
      </c>
      <c r="H400" t="str">
        <f>VLOOKUP($A400,'Plan de acci�n consolidado 2025'!$A$3:$V$504,H$1,0)</f>
        <v>N/A</v>
      </c>
      <c r="I400" t="str">
        <f>VLOOKUP($A400,'Plan de acci�n consolidado 2025'!$A$3:$V$504,I$1,0)</f>
        <v>N/A</v>
      </c>
      <c r="J400" t="str">
        <f>VLOOKUP($A400,'Plan de acci�n consolidado 2025'!$A$3:$V$504,J$1,0)</f>
        <v>N/A</v>
      </c>
      <c r="K400" t="str">
        <f>VLOOKUP($A400,'Plan de acci�n consolidado 2025'!$A$3:$V$504,K$1,0)</f>
        <v>N/A</v>
      </c>
      <c r="L400" t="str">
        <f>VLOOKUP($A400,'Plan de acci�n consolidado 2025'!$A$3:$V$504,L$1,0)</f>
        <v>N/A</v>
      </c>
      <c r="M400" t="str">
        <f>VLOOKUP($A400,'Plan de acci�n consolidado 2025'!$A$3:$V$504,M$1,0)</f>
        <v>N/A</v>
      </c>
      <c r="N400" t="str">
        <f>VLOOKUP($A400,'Plan de acci�n consolidado 2025'!$A$3:$V$504,N$1,0)</f>
        <v>N/A</v>
      </c>
      <c r="O400" t="str">
        <f>VLOOKUP($A400,'Plan de acci�n consolidado 2025'!$A$3:$V$504,O$1,0)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P400">
        <f>VLOOKUP($A400,'Plan de acci�n consolidado 2025'!$A$3:$V$504,P$1,0)</f>
        <v>30</v>
      </c>
      <c r="Q400">
        <f>VLOOKUP($A400,'Plan de acci�n consolidado 2025'!$A$3:$V$504,Q$1,0)</f>
        <v>1</v>
      </c>
      <c r="R400" t="str">
        <f>VLOOKUP($A400,'Plan de acci�n consolidado 2025'!$A$3:$V$504,R$1,0)</f>
        <v>Númerica</v>
      </c>
      <c r="S400" t="str">
        <f>VLOOKUP($A400,'Plan de acci�n consolidado 2025'!$A$3:$V$504,S$1,0)</f>
        <v># de documentos elaborados y enviados / 1 documento a elaborar y enviar</v>
      </c>
      <c r="T400" s="176" t="str">
        <f>VLOOKUP($A400,'Plan de acci�n consolidado 2025'!$A$3:$V$504,T$1,0)</f>
        <v>2025-03-18</v>
      </c>
      <c r="U400" s="176" t="str">
        <f>VLOOKUP($A400,'Plan de acci�n consolidado 2025'!$A$3:$V$504,U$1,0)</f>
        <v>2025-05-29</v>
      </c>
      <c r="V400" t="str">
        <f>VLOOKUP($A400,'Plan de acci�n consolidado 2025'!$A$3:$V$504,V$1,0)</f>
        <v>7100-DIRECCIÓN DE INVESTIGACIONES DE PROTECCIÓN DE DATOS PERSONALES</v>
      </c>
      <c r="W400"/>
      <c r="X400"/>
    </row>
    <row r="401" spans="1:24" hidden="1" x14ac:dyDescent="0.25">
      <c r="A401" s="30" t="s">
        <v>913</v>
      </c>
      <c r="B401" t="str">
        <f>VLOOKUP($A401,'Plan de acci�n consolidado 2025'!$A$3:$V$504,B$1,0)</f>
        <v>7100-DIRECCIÓN DE INVESTIGACIONES DE PROTECCIÓN DE DATOS PERSONALES</v>
      </c>
      <c r="C401">
        <f>VLOOKUP($A401,'Plan de acci�n consolidado 2025'!$A$3:$V$504,C$1,0)</f>
        <v>2</v>
      </c>
      <c r="D401" t="str">
        <f>VLOOKUP($A401,'Plan de acci�n consolidado 2025'!$A$3:$V$504,D$1,0)</f>
        <v>Actividad propia</v>
      </c>
      <c r="E401" t="str">
        <f>VLOOKUP($A401,'Plan de acci�n consolidado 2025'!$A$3:$V$504,E$1,0)</f>
        <v>7100.2.3</v>
      </c>
      <c r="F401" t="str">
        <f>VLOOKUP($A401,'Plan de acci�n consolidado 2025'!$A$3:$V$504,F$1,0)</f>
        <v>N/A</v>
      </c>
      <c r="G401" t="str">
        <f>VLOOKUP($A401,'Plan de acci�n consolidado 2025'!$A$3:$V$504,G$1,0)</f>
        <v>N/A</v>
      </c>
      <c r="H401" t="str">
        <f>VLOOKUP($A401,'Plan de acci�n consolidado 2025'!$A$3:$V$504,H$1,0)</f>
        <v>N/A</v>
      </c>
      <c r="I401" t="str">
        <f>VLOOKUP($A401,'Plan de acci�n consolidado 2025'!$A$3:$V$504,I$1,0)</f>
        <v>N/A</v>
      </c>
      <c r="J401" t="str">
        <f>VLOOKUP($A401,'Plan de acci�n consolidado 2025'!$A$3:$V$504,J$1,0)</f>
        <v>N/A</v>
      </c>
      <c r="K401" t="str">
        <f>VLOOKUP($A401,'Plan de acci�n consolidado 2025'!$A$3:$V$504,K$1,0)</f>
        <v>N/A</v>
      </c>
      <c r="L401" t="str">
        <f>VLOOKUP($A401,'Plan de acci�n consolidado 2025'!$A$3:$V$504,L$1,0)</f>
        <v>N/A</v>
      </c>
      <c r="M401" t="str">
        <f>VLOOKUP($A401,'Plan de acci�n consolidado 2025'!$A$3:$V$504,M$1,0)</f>
        <v>N/A</v>
      </c>
      <c r="N401" t="str">
        <f>VLOOKUP($A401,'Plan de acci�n consolidado 2025'!$A$3:$V$504,N$1,0)</f>
        <v>N/A</v>
      </c>
      <c r="O401" t="str">
        <f>VLOOKUP($A401,'Plan de acci�n consolidado 2025'!$A$3:$V$504,O$1,0)</f>
        <v>Ejecutar pruebas funcionales y pruebas de carga al sistema RNBD para garantizar su correcto funcionamiento en el proceso de  validación de documentos de políticas (Informe que detalle los resultados obtenidos durante el proceso de pruebas)</v>
      </c>
      <c r="P401">
        <f>VLOOKUP($A401,'Plan de acci�n consolidado 2025'!$A$3:$V$504,P$1,0)</f>
        <v>20</v>
      </c>
      <c r="Q401">
        <f>VLOOKUP($A401,'Plan de acci�n consolidado 2025'!$A$3:$V$504,Q$1,0)</f>
        <v>1</v>
      </c>
      <c r="R401" t="str">
        <f>VLOOKUP($A401,'Plan de acci�n consolidado 2025'!$A$3:$V$504,R$1,0)</f>
        <v>Númerica</v>
      </c>
      <c r="S401" t="str">
        <f>VLOOKUP($A401,'Plan de acci�n consolidado 2025'!$A$3:$V$504,S$1,0)</f>
        <v># de documentos elaborados y enviados / 1 documento a elaborar y enviar</v>
      </c>
      <c r="T401" s="176" t="str">
        <f>VLOOKUP($A401,'Plan de acci�n consolidado 2025'!$A$3:$V$504,T$1,0)</f>
        <v>2025-06-03</v>
      </c>
      <c r="U401" s="176" t="str">
        <f>VLOOKUP($A401,'Plan de acci�n consolidado 2025'!$A$3:$V$504,U$1,0)</f>
        <v>2025-07-11</v>
      </c>
      <c r="V401" t="str">
        <f>VLOOKUP($A401,'Plan de acci�n consolidado 2025'!$A$3:$V$504,V$1,0)</f>
        <v>7100-DIRECCIÓN DE INVESTIGACIONES DE PROTECCIÓN DE DATOS PERSONALES</v>
      </c>
      <c r="W401"/>
      <c r="X401"/>
    </row>
    <row r="402" spans="1:24" hidden="1" x14ac:dyDescent="0.25">
      <c r="A402" s="30" t="s">
        <v>914</v>
      </c>
      <c r="B402" t="str">
        <f>VLOOKUP($A402,'Plan de acci�n consolidado 2025'!$A$3:$V$504,B$1,0)</f>
        <v>7100-DIRECCIÓN DE INVESTIGACIONES DE PROTECCIÓN DE DATOS PERSONALES</v>
      </c>
      <c r="C402">
        <f>VLOOKUP($A402,'Plan de acci�n consolidado 2025'!$A$3:$V$504,C$1,0)</f>
        <v>2</v>
      </c>
      <c r="D402" t="str">
        <f>VLOOKUP($A402,'Plan de acci�n consolidado 2025'!$A$3:$V$504,D$1,0)</f>
        <v>Actividad propia</v>
      </c>
      <c r="E402" t="str">
        <f>VLOOKUP($A402,'Plan de acci�n consolidado 2025'!$A$3:$V$504,E$1,0)</f>
        <v>7100.2.4</v>
      </c>
      <c r="F402" t="str">
        <f>VLOOKUP($A402,'Plan de acci�n consolidado 2025'!$A$3:$V$504,F$1,0)</f>
        <v>N/A</v>
      </c>
      <c r="G402" t="str">
        <f>VLOOKUP($A402,'Plan de acci�n consolidado 2025'!$A$3:$V$504,G$1,0)</f>
        <v>N/A</v>
      </c>
      <c r="H402" t="str">
        <f>VLOOKUP($A402,'Plan de acci�n consolidado 2025'!$A$3:$V$504,H$1,0)</f>
        <v>N/A</v>
      </c>
      <c r="I402" t="str">
        <f>VLOOKUP($A402,'Plan de acci�n consolidado 2025'!$A$3:$V$504,I$1,0)</f>
        <v>N/A</v>
      </c>
      <c r="J402" t="str">
        <f>VLOOKUP($A402,'Plan de acci�n consolidado 2025'!$A$3:$V$504,J$1,0)</f>
        <v>N/A</v>
      </c>
      <c r="K402" t="str">
        <f>VLOOKUP($A402,'Plan de acci�n consolidado 2025'!$A$3:$V$504,K$1,0)</f>
        <v>N/A</v>
      </c>
      <c r="L402" t="str">
        <f>VLOOKUP($A402,'Plan de acci�n consolidado 2025'!$A$3:$V$504,L$1,0)</f>
        <v>N/A</v>
      </c>
      <c r="M402" t="str">
        <f>VLOOKUP($A402,'Plan de acci�n consolidado 2025'!$A$3:$V$504,M$1,0)</f>
        <v>N/A</v>
      </c>
      <c r="N402" t="str">
        <f>VLOOKUP($A402,'Plan de acci�n consolidado 2025'!$A$3:$V$504,N$1,0)</f>
        <v>N/A</v>
      </c>
      <c r="O402" t="str">
        <f>VLOOKUP($A402,'Plan de acci�n consolidado 2025'!$A$3:$V$504,O$1,0)</f>
        <v>Realizar capacitación a los usuarios funcionales para socializar el manejo del servicio del Detector de Políticas como parte del sistema RNBD (Actas de Capacitación realizadas a los usuarios funcionales)</v>
      </c>
      <c r="P402">
        <f>VLOOKUP($A402,'Plan de acci�n consolidado 2025'!$A$3:$V$504,P$1,0)</f>
        <v>10</v>
      </c>
      <c r="Q402">
        <f>VLOOKUP($A402,'Plan de acci�n consolidado 2025'!$A$3:$V$504,Q$1,0)</f>
        <v>1</v>
      </c>
      <c r="R402" t="str">
        <f>VLOOKUP($A402,'Plan de acci�n consolidado 2025'!$A$3:$V$504,R$1,0)</f>
        <v>Númerica</v>
      </c>
      <c r="S402" t="str">
        <f>VLOOKUP($A402,'Plan de acci�n consolidado 2025'!$A$3:$V$504,S$1,0)</f>
        <v># de acta de  capacitaciones realizadas / 1 acta de  capacitaciones a realizar</v>
      </c>
      <c r="T402" s="176" t="str">
        <f>VLOOKUP($A402,'Plan de acci�n consolidado 2025'!$A$3:$V$504,T$1,0)</f>
        <v>2025-07-14</v>
      </c>
      <c r="U402" s="176" t="str">
        <f>VLOOKUP($A402,'Plan de acci�n consolidado 2025'!$A$3:$V$504,U$1,0)</f>
        <v>2025-08-29</v>
      </c>
      <c r="V402" t="str">
        <f>VLOOKUP($A402,'Plan de acci�n consolidado 2025'!$A$3:$V$504,V$1,0)</f>
        <v>7100-DIRECCIÓN DE INVESTIGACIONES DE PROTECCIÓN DE DATOS PERSONALES</v>
      </c>
      <c r="W402"/>
      <c r="X402"/>
    </row>
    <row r="403" spans="1:24" hidden="1" x14ac:dyDescent="0.25">
      <c r="A403" s="30" t="s">
        <v>916</v>
      </c>
      <c r="B403" t="str">
        <f>VLOOKUP($A403,'Plan de acci�n consolidado 2025'!$A$3:$V$504,B$1,0)</f>
        <v>7100-DIRECCIÓN DE INVESTIGACIONES DE PROTECCIÓN DE DATOS PERSONALES</v>
      </c>
      <c r="C403">
        <f>VLOOKUP($A403,'Plan de acci�n consolidado 2025'!$A$3:$V$504,C$1,0)</f>
        <v>2</v>
      </c>
      <c r="D403" t="str">
        <f>VLOOKUP($A403,'Plan de acci�n consolidado 2025'!$A$3:$V$504,D$1,0)</f>
        <v>Actividad propia</v>
      </c>
      <c r="E403" t="str">
        <f>VLOOKUP($A403,'Plan de acci�n consolidado 2025'!$A$3:$V$504,E$1,0)</f>
        <v>7100.2.5</v>
      </c>
      <c r="F403" t="str">
        <f>VLOOKUP($A403,'Plan de acci�n consolidado 2025'!$A$3:$V$504,F$1,0)</f>
        <v>N/A</v>
      </c>
      <c r="G403" t="str">
        <f>VLOOKUP($A403,'Plan de acci�n consolidado 2025'!$A$3:$V$504,G$1,0)</f>
        <v>N/A</v>
      </c>
      <c r="H403" t="str">
        <f>VLOOKUP($A403,'Plan de acci�n consolidado 2025'!$A$3:$V$504,H$1,0)</f>
        <v>N/A</v>
      </c>
      <c r="I403" t="str">
        <f>VLOOKUP($A403,'Plan de acci�n consolidado 2025'!$A$3:$V$504,I$1,0)</f>
        <v>N/A</v>
      </c>
      <c r="J403" t="str">
        <f>VLOOKUP($A403,'Plan de acci�n consolidado 2025'!$A$3:$V$504,J$1,0)</f>
        <v>N/A</v>
      </c>
      <c r="K403" t="str">
        <f>VLOOKUP($A403,'Plan de acci�n consolidado 2025'!$A$3:$V$504,K$1,0)</f>
        <v>N/A</v>
      </c>
      <c r="L403" t="str">
        <f>VLOOKUP($A403,'Plan de acci�n consolidado 2025'!$A$3:$V$504,L$1,0)</f>
        <v>N/A</v>
      </c>
      <c r="M403" t="str">
        <f>VLOOKUP($A403,'Plan de acci�n consolidado 2025'!$A$3:$V$504,M$1,0)</f>
        <v>N/A</v>
      </c>
      <c r="N403" t="str">
        <f>VLOOKUP($A403,'Plan de acci�n consolidado 2025'!$A$3:$V$504,N$1,0)</f>
        <v>N/A</v>
      </c>
      <c r="O403" t="str">
        <f>VLOOKUP($A403,'Plan de acci�n consolidado 2025'!$A$3:$V$504,O$1,0)</f>
        <v>Realizar paso a producción de la versión del sistema RNBD que incluya la integración con el Detector de Políticas (Informe que evidencie el paso a producción)</v>
      </c>
      <c r="P403">
        <f>VLOOKUP($A403,'Plan de acci�n consolidado 2025'!$A$3:$V$504,P$1,0)</f>
        <v>20</v>
      </c>
      <c r="Q403">
        <f>VLOOKUP($A403,'Plan de acci�n consolidado 2025'!$A$3:$V$504,Q$1,0)</f>
        <v>1</v>
      </c>
      <c r="R403" t="str">
        <f>VLOOKUP($A403,'Plan de acci�n consolidado 2025'!$A$3:$V$504,R$1,0)</f>
        <v>Númerica</v>
      </c>
      <c r="S403" t="str">
        <f>VLOOKUP($A403,'Plan de acci�n consolidado 2025'!$A$3:$V$504,S$1,0)</f>
        <v># de informe realizado / 1 informes a realizar</v>
      </c>
      <c r="T403" s="176" t="str">
        <f>VLOOKUP($A403,'Plan de acci�n consolidado 2025'!$A$3:$V$504,T$1,0)</f>
        <v>2025-09-01</v>
      </c>
      <c r="U403" s="176" t="str">
        <f>VLOOKUP($A403,'Plan de acci�n consolidado 2025'!$A$3:$V$504,U$1,0)</f>
        <v>2025-09-30</v>
      </c>
      <c r="V403" t="str">
        <f>VLOOKUP($A403,'Plan de acci�n consolidado 2025'!$A$3:$V$504,V$1,0)</f>
        <v>7100-DIRECCIÓN DE INVESTIGACIONES DE PROTECCIÓN DE DATOS PERSONALES</v>
      </c>
      <c r="W403"/>
      <c r="X403"/>
    </row>
    <row r="404" spans="1:24" hidden="1" x14ac:dyDescent="0.25">
      <c r="A404" s="30" t="s">
        <v>1183</v>
      </c>
      <c r="B404" t="str">
        <f>VLOOKUP($A404,'Plan de acci�n consolidado 2025'!$A$3:$V$504,B$1,0)</f>
        <v>71-GRUPO DE TRABAJO DE FORMACION</v>
      </c>
      <c r="C404">
        <f>VLOOKUP($A404,'Plan de acci�n consolidado 2025'!$A$3:$V$504,C$1,0)</f>
        <v>4</v>
      </c>
      <c r="D404" t="str">
        <f>VLOOKUP($A404,'Plan de acci�n consolidado 2025'!$A$3:$V$504,D$1,0)</f>
        <v>Producto</v>
      </c>
      <c r="E404" t="str">
        <f>VLOOKUP($A404,'Plan de acci�n consolidado 2025'!$A$3:$V$504,E$1,0)</f>
        <v>71.1</v>
      </c>
      <c r="F404" t="str">
        <f>VLOOKUP($A404,'Plan de acci�n consolidado 2025'!$A$3:$V$504,F$1,0)</f>
        <v>Operativo</v>
      </c>
      <c r="G404" t="str">
        <f>VLOOKUP($A404,'Plan de acci�n consolidado 2025'!$A$3:$V$504,G$1,0)</f>
        <v xml:space="preserve">Promover el enfoque preventivo, diferencial y territorial en el que hacer misional de la entidad 
</v>
      </c>
      <c r="H404" t="str">
        <f>VLOOKUP($A404,'Plan de acci�n consolidado 2025'!$A$3:$V$504,H$1,0)</f>
        <v xml:space="preserve">Cumplimiento de productos del PAI asociados a Promover el enfoque preventivo, diferencial y territorial en el que hacer misional de la entidad 
</v>
      </c>
      <c r="I404" t="str">
        <f>VLOOKUP($A404,'Plan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4" t="str">
        <f>VLOOKUP($A404,'Plan de acci�n consolidado 2025'!$A$3:$V$504,J$1,0)</f>
        <v>N/A</v>
      </c>
      <c r="K404" t="str">
        <f>VLOOKUP($A404,'Plan de acci�n consolidado 2025'!$A$3:$V$504,K$1,0)</f>
        <v>No</v>
      </c>
      <c r="L404" t="str">
        <f>VLOOKUP($A404,'Plan de acci�n consolidado 2025'!$A$3:$V$504,L$1,0)</f>
        <v>C-3599-0200-0005-53105b</v>
      </c>
      <c r="M404" t="str">
        <f>VLOOKUP($A404,'Plan de acci�n consolidado 2025'!$A$3:$V$504,M$1,0)</f>
        <v>Política Servicio al Ciudadano_DIMENSIÓN Gestión con Valores para Resultados</v>
      </c>
      <c r="N404" t="str">
        <f>VLOOKUP($A404,'Plan de acci�n consolidado 2025'!$A$3:$V$504,N$1,0)</f>
        <v>N/A</v>
      </c>
      <c r="O404" t="str">
        <f>VLOOKUP($A404,'Plan de acci�n consolidado 2025'!$A$3:$V$504,O$1,0)</f>
        <v>Jornadas de Capacitación bajo la Estrategia Marcas de Paz, realizadas.
 (Informe consolidado de la ejecución de las jornadas)</v>
      </c>
      <c r="P404">
        <f>VLOOKUP($A404,'Plan de acci�n consolidado 2025'!$A$3:$V$504,P$1,0)</f>
        <v>30</v>
      </c>
      <c r="Q404">
        <f>VLOOKUP($A404,'Plan de acci�n consolidado 2025'!$A$3:$V$504,Q$1,0)</f>
        <v>100</v>
      </c>
      <c r="R404" t="str">
        <f>VLOOKUP($A404,'Plan de acci�n consolidado 2025'!$A$3:$V$504,R$1,0)</f>
        <v>Porcentual</v>
      </c>
      <c r="S404" t="str">
        <f>VLOOKUP($A404,'Plan de acci�n consolidado 2025'!$A$3:$V$504,S$1,0)</f>
        <v>% de Jornadas de Capacitación  bajo la Estrategia Marcas de Paz realizadas / 100% de Jornadas de Capacitación  bajo la Estrategia Marcas de Paz a implementar</v>
      </c>
      <c r="T404" s="176" t="str">
        <f>VLOOKUP($A404,'Plan de acci�n consolidado 2025'!$A$3:$V$504,T$1,0)</f>
        <v>2025-02-03</v>
      </c>
      <c r="U404" s="176" t="str">
        <f>VLOOKUP($A404,'Plan de acci�n consolidado 2025'!$A$3:$V$504,U$1,0)</f>
        <v>2025-12-19</v>
      </c>
      <c r="V404" t="str">
        <f>VLOOKUP($A404,'Plan de acci�n consolidado 2025'!$A$3:$V$504,V$1,0)</f>
        <v>71-GRUPO DE TRABAJO DE FORMACION</v>
      </c>
      <c r="W404"/>
      <c r="X404"/>
    </row>
    <row r="405" spans="1:24" hidden="1" x14ac:dyDescent="0.25">
      <c r="A405" s="30" t="s">
        <v>1185</v>
      </c>
      <c r="B405" t="str">
        <f>VLOOKUP($A405,'Plan de acci�n consolidado 2025'!$A$3:$V$504,B$1,0)</f>
        <v>71-GRUPO DE TRABAJO DE FORMACION</v>
      </c>
      <c r="C405">
        <f>VLOOKUP($A405,'Plan de acci�n consolidado 2025'!$A$3:$V$504,C$1,0)</f>
        <v>4</v>
      </c>
      <c r="D405" t="str">
        <f>VLOOKUP($A405,'Plan de acci�n consolidado 2025'!$A$3:$V$504,D$1,0)</f>
        <v>Actividad propia</v>
      </c>
      <c r="E405" t="str">
        <f>VLOOKUP($A405,'Plan de acci�n consolidado 2025'!$A$3:$V$504,E$1,0)</f>
        <v>71.1.1</v>
      </c>
      <c r="F405" t="str">
        <f>VLOOKUP($A405,'Plan de acci�n consolidado 2025'!$A$3:$V$504,F$1,0)</f>
        <v>N/A</v>
      </c>
      <c r="G405" t="str">
        <f>VLOOKUP($A405,'Plan de acci�n consolidado 2025'!$A$3:$V$504,G$1,0)</f>
        <v>N/A</v>
      </c>
      <c r="H405" t="str">
        <f>VLOOKUP($A405,'Plan de acci�n consolidado 2025'!$A$3:$V$504,H$1,0)</f>
        <v>N/A</v>
      </c>
      <c r="I405" t="str">
        <f>VLOOKUP($A405,'Plan de acci�n consolidado 2025'!$A$3:$V$504,I$1,0)</f>
        <v>N/A</v>
      </c>
      <c r="J405" t="str">
        <f>VLOOKUP($A405,'Plan de acci�n consolidado 2025'!$A$3:$V$504,J$1,0)</f>
        <v>N/A</v>
      </c>
      <c r="K405" t="str">
        <f>VLOOKUP($A405,'Plan de acci�n consolidado 2025'!$A$3:$V$504,K$1,0)</f>
        <v>N/A</v>
      </c>
      <c r="L405" t="str">
        <f>VLOOKUP($A405,'Plan de acci�n consolidado 2025'!$A$3:$V$504,L$1,0)</f>
        <v>N/A</v>
      </c>
      <c r="M405" t="str">
        <f>VLOOKUP($A405,'Plan de acci�n consolidado 2025'!$A$3:$V$504,M$1,0)</f>
        <v>N/A</v>
      </c>
      <c r="N405" t="str">
        <f>VLOOKUP($A405,'Plan de acci�n consolidado 2025'!$A$3:$V$504,N$1,0)</f>
        <v>N/A</v>
      </c>
      <c r="O405" t="str">
        <f>VLOOKUP($A405,'Plan de acci�n consolidado 2025'!$A$3:$V$504,O$1,0)</f>
        <v>Definir, en coordinación con el Despacho de la Superintendente de PI, el contenido temático que será abordado en las jornadas de capacitación y los aportes a la proyección mensual del número de jornadas a realizar. (Documento con las definiciones)</v>
      </c>
      <c r="P405">
        <f>VLOOKUP($A405,'Plan de acci�n consolidado 2025'!$A$3:$V$504,P$1,0)</f>
        <v>30</v>
      </c>
      <c r="Q405">
        <f>VLOOKUP($A405,'Plan de acci�n consolidado 2025'!$A$3:$V$504,Q$1,0)</f>
        <v>1</v>
      </c>
      <c r="R405" t="str">
        <f>VLOOKUP($A405,'Plan de acci�n consolidado 2025'!$A$3:$V$504,R$1,0)</f>
        <v>Númerica</v>
      </c>
      <c r="S405" t="str">
        <f>VLOOKUP($A405,'Plan de acci�n consolidado 2025'!$A$3:$V$504,S$1,0)</f>
        <v># de Documento realizado / 1 Documento programado</v>
      </c>
      <c r="T405" s="176" t="str">
        <f>VLOOKUP($A405,'Plan de acci�n consolidado 2025'!$A$3:$V$504,T$1,0)</f>
        <v>2025-02-03</v>
      </c>
      <c r="U405" s="176" t="str">
        <f>VLOOKUP($A405,'Plan de acci�n consolidado 2025'!$A$3:$V$504,U$1,0)</f>
        <v>2025-03-28</v>
      </c>
      <c r="V405" t="str">
        <f>VLOOKUP($A405,'Plan de acci�n consolidado 2025'!$A$3:$V$504,V$1,0)</f>
        <v>71-GRUPO DE TRABAJO DE FORMACION</v>
      </c>
      <c r="W405"/>
      <c r="X405"/>
    </row>
    <row r="406" spans="1:24" hidden="1" x14ac:dyDescent="0.25">
      <c r="A406" s="30" t="s">
        <v>1187</v>
      </c>
      <c r="B406" t="str">
        <f>VLOOKUP($A406,'Plan de acci�n consolidado 2025'!$A$3:$V$504,B$1,0)</f>
        <v>71-GRUPO DE TRABAJO DE FORMACION</v>
      </c>
      <c r="C406">
        <f>VLOOKUP($A406,'Plan de acci�n consolidado 2025'!$A$3:$V$504,C$1,0)</f>
        <v>4</v>
      </c>
      <c r="D406" t="str">
        <f>VLOOKUP($A406,'Plan de acci�n consolidado 2025'!$A$3:$V$504,D$1,0)</f>
        <v>Actividad propia</v>
      </c>
      <c r="E406" t="str">
        <f>VLOOKUP($A406,'Plan de acci�n consolidado 2025'!$A$3:$V$504,E$1,0)</f>
        <v>71.1.2</v>
      </c>
      <c r="F406" t="str">
        <f>VLOOKUP($A406,'Plan de acci�n consolidado 2025'!$A$3:$V$504,F$1,0)</f>
        <v>N/A</v>
      </c>
      <c r="G406" t="str">
        <f>VLOOKUP($A406,'Plan de acci�n consolidado 2025'!$A$3:$V$504,G$1,0)</f>
        <v>N/A</v>
      </c>
      <c r="H406" t="str">
        <f>VLOOKUP($A406,'Plan de acci�n consolidado 2025'!$A$3:$V$504,H$1,0)</f>
        <v>N/A</v>
      </c>
      <c r="I406" t="str">
        <f>VLOOKUP($A406,'Plan de acci�n consolidado 2025'!$A$3:$V$504,I$1,0)</f>
        <v>N/A</v>
      </c>
      <c r="J406" t="str">
        <f>VLOOKUP($A406,'Plan de acci�n consolidado 2025'!$A$3:$V$504,J$1,0)</f>
        <v>N/A</v>
      </c>
      <c r="K406" t="str">
        <f>VLOOKUP($A406,'Plan de acci�n consolidado 2025'!$A$3:$V$504,K$1,0)</f>
        <v>N/A</v>
      </c>
      <c r="L406" t="str">
        <f>VLOOKUP($A406,'Plan de acci�n consolidado 2025'!$A$3:$V$504,L$1,0)</f>
        <v>N/A</v>
      </c>
      <c r="M406" t="str">
        <f>VLOOKUP($A406,'Plan de acci�n consolidado 2025'!$A$3:$V$504,M$1,0)</f>
        <v>N/A</v>
      </c>
      <c r="N406" t="str">
        <f>VLOOKUP($A406,'Plan de acci�n consolidado 2025'!$A$3:$V$504,N$1,0)</f>
        <v>N/A</v>
      </c>
      <c r="O406" t="str">
        <f>VLOOKUP($A406,'Plan de acci�n consolidado 2025'!$A$3:$V$504,O$1,0)</f>
        <v>Realizar las jornadas de capacitación. (Matriz de gestión de jornadas realizadas)</v>
      </c>
      <c r="P406">
        <f>VLOOKUP($A406,'Plan de acci�n consolidado 2025'!$A$3:$V$504,P$1,0)</f>
        <v>60</v>
      </c>
      <c r="Q406">
        <f>VLOOKUP($A406,'Plan de acci�n consolidado 2025'!$A$3:$V$504,Q$1,0)</f>
        <v>30</v>
      </c>
      <c r="R406" t="str">
        <f>VLOOKUP($A406,'Plan de acci�n consolidado 2025'!$A$3:$V$504,R$1,0)</f>
        <v>Númerica</v>
      </c>
      <c r="S406" t="str">
        <f>VLOOKUP($A406,'Plan de acci�n consolidado 2025'!$A$3:$V$504,S$1,0)</f>
        <v># de Jornadas de Capacitación  bajo la Estrategia Marcas de Paz realizadas / 30 Jornadas de Capacitación  bajo la Estrategia Marcas de Paz a realizar</v>
      </c>
      <c r="T406" s="176" t="str">
        <f>VLOOKUP($A406,'Plan de acci�n consolidado 2025'!$A$3:$V$504,T$1,0)</f>
        <v>2025-04-01</v>
      </c>
      <c r="U406" s="176" t="str">
        <f>VLOOKUP($A406,'Plan de acci�n consolidado 2025'!$A$3:$V$504,U$1,0)</f>
        <v>2025-12-05</v>
      </c>
      <c r="V406" t="str">
        <f>VLOOKUP($A406,'Plan de acci�n consolidado 2025'!$A$3:$V$504,V$1,0)</f>
        <v>71-GRUPO DE TRABAJO DE FORMACION</v>
      </c>
      <c r="W406"/>
      <c r="X406"/>
    </row>
    <row r="407" spans="1:24" hidden="1" x14ac:dyDescent="0.25">
      <c r="A407" s="30" t="s">
        <v>1188</v>
      </c>
      <c r="B407" t="str">
        <f>VLOOKUP($A407,'Plan de acci�n consolidado 2025'!$A$3:$V$504,B$1,0)</f>
        <v>71-GRUPO DE TRABAJO DE FORMACION</v>
      </c>
      <c r="C407">
        <f>VLOOKUP($A407,'Plan de acci�n consolidado 2025'!$A$3:$V$504,C$1,0)</f>
        <v>4</v>
      </c>
      <c r="D407" t="str">
        <f>VLOOKUP($A407,'Plan de acci�n consolidado 2025'!$A$3:$V$504,D$1,0)</f>
        <v>Actividad propia</v>
      </c>
      <c r="E407" t="str">
        <f>VLOOKUP($A407,'Plan de acci�n consolidado 2025'!$A$3:$V$504,E$1,0)</f>
        <v>71.1.3</v>
      </c>
      <c r="F407" t="str">
        <f>VLOOKUP($A407,'Plan de acci�n consolidado 2025'!$A$3:$V$504,F$1,0)</f>
        <v>N/A</v>
      </c>
      <c r="G407" t="str">
        <f>VLOOKUP($A407,'Plan de acci�n consolidado 2025'!$A$3:$V$504,G$1,0)</f>
        <v>N/A</v>
      </c>
      <c r="H407" t="str">
        <f>VLOOKUP($A407,'Plan de acci�n consolidado 2025'!$A$3:$V$504,H$1,0)</f>
        <v>N/A</v>
      </c>
      <c r="I407" t="str">
        <f>VLOOKUP($A407,'Plan de acci�n consolidado 2025'!$A$3:$V$504,I$1,0)</f>
        <v>N/A</v>
      </c>
      <c r="J407" t="str">
        <f>VLOOKUP($A407,'Plan de acci�n consolidado 2025'!$A$3:$V$504,J$1,0)</f>
        <v>N/A</v>
      </c>
      <c r="K407" t="str">
        <f>VLOOKUP($A407,'Plan de acci�n consolidado 2025'!$A$3:$V$504,K$1,0)</f>
        <v>N/A</v>
      </c>
      <c r="L407" t="str">
        <f>VLOOKUP($A407,'Plan de acci�n consolidado 2025'!$A$3:$V$504,L$1,0)</f>
        <v>N/A</v>
      </c>
      <c r="M407" t="str">
        <f>VLOOKUP($A407,'Plan de acci�n consolidado 2025'!$A$3:$V$504,M$1,0)</f>
        <v>N/A</v>
      </c>
      <c r="N407" t="str">
        <f>VLOOKUP($A407,'Plan de acci�n consolidado 2025'!$A$3:$V$504,N$1,0)</f>
        <v>N/A</v>
      </c>
      <c r="O407" t="str">
        <f>VLOOKUP($A407,'Plan de acci�n consolidado 2025'!$A$3:$V$504,O$1,0)</f>
        <v>Elaborar informes trimestrales de las jornadas de capacitación realizadas. (Informe)</v>
      </c>
      <c r="P407">
        <f>VLOOKUP($A407,'Plan de acci�n consolidado 2025'!$A$3:$V$504,P$1,0)</f>
        <v>10</v>
      </c>
      <c r="Q407">
        <f>VLOOKUP($A407,'Plan de acci�n consolidado 2025'!$A$3:$V$504,Q$1,0)</f>
        <v>3</v>
      </c>
      <c r="R407" t="str">
        <f>VLOOKUP($A407,'Plan de acci�n consolidado 2025'!$A$3:$V$504,R$1,0)</f>
        <v>Númerica</v>
      </c>
      <c r="S407" t="str">
        <f>VLOOKUP($A407,'Plan de acci�n consolidado 2025'!$A$3:$V$504,S$1,0)</f>
        <v># de Informes de las jornadas bajo la Estrategia Marcas de Paz elaborados / 3 Informes de las jornadas bajo la Estrategia Marcas de Paz a elaborar</v>
      </c>
      <c r="T407" s="176" t="str">
        <f>VLOOKUP($A407,'Plan de acci�n consolidado 2025'!$A$3:$V$504,T$1,0)</f>
        <v>2025-04-01</v>
      </c>
      <c r="U407" s="176" t="str">
        <f>VLOOKUP($A407,'Plan de acci�n consolidado 2025'!$A$3:$V$504,U$1,0)</f>
        <v>2025-12-19</v>
      </c>
      <c r="V407" t="str">
        <f>VLOOKUP($A407,'Plan de acci�n consolidado 2025'!$A$3:$V$504,V$1,0)</f>
        <v>71-GRUPO DE TRABAJO DE FORMACION</v>
      </c>
      <c r="W407"/>
      <c r="X407"/>
    </row>
    <row r="408" spans="1:24" hidden="1" x14ac:dyDescent="0.25">
      <c r="A408" s="30" t="s">
        <v>1190</v>
      </c>
      <c r="B408" t="str">
        <f>VLOOKUP($A408,'Plan de acci�n consolidado 2025'!$A$3:$V$504,B$1,0)</f>
        <v>71-GRUPO DE TRABAJO DE FORMACION</v>
      </c>
      <c r="C408">
        <f>VLOOKUP($A408,'Plan de acci�n consolidado 2025'!$A$3:$V$504,C$1,0)</f>
        <v>4</v>
      </c>
      <c r="D408" t="str">
        <f>VLOOKUP($A408,'Plan de acci�n consolidado 2025'!$A$3:$V$504,D$1,0)</f>
        <v>Producto</v>
      </c>
      <c r="E408" t="str">
        <f>VLOOKUP($A408,'Plan de acci�n consolidado 2025'!$A$3:$V$504,E$1,0)</f>
        <v>71.2</v>
      </c>
      <c r="F408" t="str">
        <f>VLOOKUP($A408,'Plan de acci�n consolidado 2025'!$A$3:$V$504,F$1,0)</f>
        <v>Operativo</v>
      </c>
      <c r="G408" t="str">
        <f>VLOOKUP($A408,'Plan de acci�n consolidado 2025'!$A$3:$V$504,G$1,0)</f>
        <v xml:space="preserve">Promover el enfoque preventivo, diferencial y territorial en el que hacer misional de la entidad 
</v>
      </c>
      <c r="H408" t="str">
        <f>VLOOKUP($A408,'Plan de acci�n consolidado 2025'!$A$3:$V$504,H$1,0)</f>
        <v xml:space="preserve">Cumplimiento de productos del PAI asociados a Promover el enfoque preventivo, diferencial y territorial en el que hacer misional de la entidad 
</v>
      </c>
      <c r="I408" t="str">
        <f>VLOOKUP($A408,'Plan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08" t="str">
        <f>VLOOKUP($A408,'Plan de acci�n consolidado 2025'!$A$3:$V$504,J$1,0)</f>
        <v xml:space="preserve">PND - 5-31-5-b- Convergencia regional - Entidades públicas territoriales y nacionales fortalecidas </v>
      </c>
      <c r="K408" t="str">
        <f>VLOOKUP($A408,'Plan de acci�n consolidado 2025'!$A$3:$V$504,K$1,0)</f>
        <v>No</v>
      </c>
      <c r="L408" t="str">
        <f>VLOOKUP($A408,'Plan de acci�n consolidado 2025'!$A$3:$V$504,L$1,0)</f>
        <v>C-3599-0200-0005-53105b</v>
      </c>
      <c r="M408" t="str">
        <f>VLOOKUP($A408,'Plan de acci�n consolidado 2025'!$A$3:$V$504,M$1,0)</f>
        <v>Política Participación Ciudadana en la Gestión Pública _DIMENSIÓN Gestión con Valores para Resultados</v>
      </c>
      <c r="N408" t="str">
        <f>VLOOKUP($A408,'Plan de acci�n consolidado 2025'!$A$3:$V$504,N$1,0)</f>
        <v>N/A</v>
      </c>
      <c r="O408" t="str">
        <f>VLOOKUP($A408,'Plan de acci�n consolidado 2025'!$A$3:$V$504,O$1,0)</f>
        <v>Programa estratégico de enfoque diferencial para la Inclusión de población vulnerable en la oferta académica del Grupo de Formación, ejecutado (Informe consolidado de la ejecución del programa)</v>
      </c>
      <c r="P408">
        <f>VLOOKUP($A408,'Plan de acci�n consolidado 2025'!$A$3:$V$504,P$1,0)</f>
        <v>20</v>
      </c>
      <c r="Q408">
        <f>VLOOKUP($A408,'Plan de acci�n consolidado 2025'!$A$3:$V$504,Q$1,0)</f>
        <v>100</v>
      </c>
      <c r="R408" t="str">
        <f>VLOOKUP($A408,'Plan de acci�n consolidado 2025'!$A$3:$V$504,R$1,0)</f>
        <v>Porcentual</v>
      </c>
      <c r="S408" t="str">
        <f>VLOOKUP($A408,'Plan de acci�n consolidado 2025'!$A$3:$V$504,S$1,0)</f>
        <v>% de programas con enfoque diferencial en la oferta académica implementados / 100% de programas con enfoque diferencial en la oferta académica a implementar</v>
      </c>
      <c r="T408" s="176" t="str">
        <f>VLOOKUP($A408,'Plan de acci�n consolidado 2025'!$A$3:$V$504,T$1,0)</f>
        <v>2025-02-03</v>
      </c>
      <c r="U408" s="176" t="str">
        <f>VLOOKUP($A408,'Plan de acci�n consolidado 2025'!$A$3:$V$504,U$1,0)</f>
        <v>2025-11-28</v>
      </c>
      <c r="V408" t="str">
        <f>VLOOKUP($A408,'Plan de acci�n consolidado 2025'!$A$3:$V$504,V$1,0)</f>
        <v>71-GRUPO DE TRABAJO DE FORMACION</v>
      </c>
      <c r="W408"/>
      <c r="X408"/>
    </row>
    <row r="409" spans="1:24" hidden="1" x14ac:dyDescent="0.25">
      <c r="A409" s="30" t="s">
        <v>1192</v>
      </c>
      <c r="B409" t="str">
        <f>VLOOKUP($A409,'Plan de acci�n consolidado 2025'!$A$3:$V$504,B$1,0)</f>
        <v>71-GRUPO DE TRABAJO DE FORMACION</v>
      </c>
      <c r="C409">
        <f>VLOOKUP($A409,'Plan de acci�n consolidado 2025'!$A$3:$V$504,C$1,0)</f>
        <v>4</v>
      </c>
      <c r="D409" t="str">
        <f>VLOOKUP($A409,'Plan de acci�n consolidado 2025'!$A$3:$V$504,D$1,0)</f>
        <v>Actividad propia</v>
      </c>
      <c r="E409" t="str">
        <f>VLOOKUP($A409,'Plan de acci�n consolidado 2025'!$A$3:$V$504,E$1,0)</f>
        <v>71.2.1</v>
      </c>
      <c r="F409" t="str">
        <f>VLOOKUP($A409,'Plan de acci�n consolidado 2025'!$A$3:$V$504,F$1,0)</f>
        <v>N/A</v>
      </c>
      <c r="G409" t="str">
        <f>VLOOKUP($A409,'Plan de acci�n consolidado 2025'!$A$3:$V$504,G$1,0)</f>
        <v>N/A</v>
      </c>
      <c r="H409" t="str">
        <f>VLOOKUP($A409,'Plan de acci�n consolidado 2025'!$A$3:$V$504,H$1,0)</f>
        <v>N/A</v>
      </c>
      <c r="I409" t="str">
        <f>VLOOKUP($A409,'Plan de acci�n consolidado 2025'!$A$3:$V$504,I$1,0)</f>
        <v>N/A</v>
      </c>
      <c r="J409" t="str">
        <f>VLOOKUP($A409,'Plan de acci�n consolidado 2025'!$A$3:$V$504,J$1,0)</f>
        <v>N/A</v>
      </c>
      <c r="K409" t="str">
        <f>VLOOKUP($A409,'Plan de acci�n consolidado 2025'!$A$3:$V$504,K$1,0)</f>
        <v>N/A</v>
      </c>
      <c r="L409" t="str">
        <f>VLOOKUP($A409,'Plan de acci�n consolidado 2025'!$A$3:$V$504,L$1,0)</f>
        <v>N/A</v>
      </c>
      <c r="M409" t="str">
        <f>VLOOKUP($A409,'Plan de acci�n consolidado 2025'!$A$3:$V$504,M$1,0)</f>
        <v>N/A</v>
      </c>
      <c r="N409" t="str">
        <f>VLOOKUP($A409,'Plan de acci�n consolidado 2025'!$A$3:$V$504,N$1,0)</f>
        <v>N/A</v>
      </c>
      <c r="O409" t="str">
        <f>VLOOKUP($A409,'Plan de acci�n consolidado 2025'!$A$3:$V$504,O$1,0)</f>
        <v>Diseñar el programa de enfoque diferencial  que incluya el plan de trabajo. (Documento de programa)</v>
      </c>
      <c r="P409">
        <f>VLOOKUP($A409,'Plan de acci�n consolidado 2025'!$A$3:$V$504,P$1,0)</f>
        <v>30</v>
      </c>
      <c r="Q409">
        <f>VLOOKUP($A409,'Plan de acci�n consolidado 2025'!$A$3:$V$504,Q$1,0)</f>
        <v>1</v>
      </c>
      <c r="R409" t="str">
        <f>VLOOKUP($A409,'Plan de acci�n consolidado 2025'!$A$3:$V$504,R$1,0)</f>
        <v>Númerica</v>
      </c>
      <c r="S409" t="str">
        <f>VLOOKUP($A409,'Plan de acci�n consolidado 2025'!$A$3:$V$504,S$1,0)</f>
        <v># de programas con enfoque diferencial  diseñados / 1 programas con enfoque diferencial a diseñar</v>
      </c>
      <c r="T409" s="176" t="str">
        <f>VLOOKUP($A409,'Plan de acci�n consolidado 2025'!$A$3:$V$504,T$1,0)</f>
        <v>2025-02-03</v>
      </c>
      <c r="U409" s="176" t="str">
        <f>VLOOKUP($A409,'Plan de acci�n consolidado 2025'!$A$3:$V$504,U$1,0)</f>
        <v>2025-03-31</v>
      </c>
      <c r="V409" t="str">
        <f>VLOOKUP($A409,'Plan de acci�n consolidado 2025'!$A$3:$V$504,V$1,0)</f>
        <v>71-GRUPO DE TRABAJO DE FORMACION</v>
      </c>
      <c r="W409"/>
      <c r="X409"/>
    </row>
    <row r="410" spans="1:24" hidden="1" x14ac:dyDescent="0.25">
      <c r="A410" s="30" t="s">
        <v>1194</v>
      </c>
      <c r="B410" t="str">
        <f>VLOOKUP($A410,'Plan de acci�n consolidado 2025'!$A$3:$V$504,B$1,0)</f>
        <v>71-GRUPO DE TRABAJO DE FORMACION</v>
      </c>
      <c r="C410">
        <f>VLOOKUP($A410,'Plan de acci�n consolidado 2025'!$A$3:$V$504,C$1,0)</f>
        <v>4</v>
      </c>
      <c r="D410" t="str">
        <f>VLOOKUP($A410,'Plan de acci�n consolidado 2025'!$A$3:$V$504,D$1,0)</f>
        <v>Actividad propia</v>
      </c>
      <c r="E410" t="str">
        <f>VLOOKUP($A410,'Plan de acci�n consolidado 2025'!$A$3:$V$504,E$1,0)</f>
        <v>71.2.2</v>
      </c>
      <c r="F410" t="str">
        <f>VLOOKUP($A410,'Plan de acci�n consolidado 2025'!$A$3:$V$504,F$1,0)</f>
        <v>N/A</v>
      </c>
      <c r="G410" t="str">
        <f>VLOOKUP($A410,'Plan de acci�n consolidado 2025'!$A$3:$V$504,G$1,0)</f>
        <v>N/A</v>
      </c>
      <c r="H410" t="str">
        <f>VLOOKUP($A410,'Plan de acci�n consolidado 2025'!$A$3:$V$504,H$1,0)</f>
        <v>N/A</v>
      </c>
      <c r="I410" t="str">
        <f>VLOOKUP($A410,'Plan de acci�n consolidado 2025'!$A$3:$V$504,I$1,0)</f>
        <v>N/A</v>
      </c>
      <c r="J410" t="str">
        <f>VLOOKUP($A410,'Plan de acci�n consolidado 2025'!$A$3:$V$504,J$1,0)</f>
        <v>N/A</v>
      </c>
      <c r="K410" t="str">
        <f>VLOOKUP($A410,'Plan de acci�n consolidado 2025'!$A$3:$V$504,K$1,0)</f>
        <v>N/A</v>
      </c>
      <c r="L410" t="str">
        <f>VLOOKUP($A410,'Plan de acci�n consolidado 2025'!$A$3:$V$504,L$1,0)</f>
        <v>N/A</v>
      </c>
      <c r="M410" t="str">
        <f>VLOOKUP($A410,'Plan de acci�n consolidado 2025'!$A$3:$V$504,M$1,0)</f>
        <v>N/A</v>
      </c>
      <c r="N410" t="str">
        <f>VLOOKUP($A410,'Plan de acci�n consolidado 2025'!$A$3:$V$504,N$1,0)</f>
        <v>N/A</v>
      </c>
      <c r="O410" t="str">
        <f>VLOOKUP($A410,'Plan de acci�n consolidado 2025'!$A$3:$V$504,O$1,0)</f>
        <v>Elaborar e implementar un protocolo de  enfoque diferencial de la oferta académica (Protocolo elaborado)</v>
      </c>
      <c r="P410">
        <f>VLOOKUP($A410,'Plan de acci�n consolidado 2025'!$A$3:$V$504,P$1,0)</f>
        <v>60</v>
      </c>
      <c r="Q410">
        <f>VLOOKUP($A410,'Plan de acci�n consolidado 2025'!$A$3:$V$504,Q$1,0)</f>
        <v>1</v>
      </c>
      <c r="R410" t="str">
        <f>VLOOKUP($A410,'Plan de acci�n consolidado 2025'!$A$3:$V$504,R$1,0)</f>
        <v>Númerica</v>
      </c>
      <c r="S410" t="str">
        <f>VLOOKUP($A410,'Plan de acci�n consolidado 2025'!$A$3:$V$504,S$1,0)</f>
        <v># de protocolos con enfoque diferencial elaborados e implementados / 1 protocolos con enfoque diferencial a elaborar e implementar</v>
      </c>
      <c r="T410" s="176" t="str">
        <f>VLOOKUP($A410,'Plan de acci�n consolidado 2025'!$A$3:$V$504,T$1,0)</f>
        <v>2025-04-01</v>
      </c>
      <c r="U410" s="176" t="str">
        <f>VLOOKUP($A410,'Plan de acci�n consolidado 2025'!$A$3:$V$504,U$1,0)</f>
        <v>2025-11-28</v>
      </c>
      <c r="V410" t="str">
        <f>VLOOKUP($A410,'Plan de acci�n consolidado 2025'!$A$3:$V$504,V$1,0)</f>
        <v>71-GRUPO DE TRABAJO DE FORMACION</v>
      </c>
      <c r="W410"/>
      <c r="X410"/>
    </row>
    <row r="411" spans="1:24" hidden="1" x14ac:dyDescent="0.25">
      <c r="A411" s="30" t="s">
        <v>1196</v>
      </c>
      <c r="B411" t="str">
        <f>VLOOKUP($A411,'Plan de acci�n consolidado 2025'!$A$3:$V$504,B$1,0)</f>
        <v>71-GRUPO DE TRABAJO DE FORMACION</v>
      </c>
      <c r="C411">
        <f>VLOOKUP($A411,'Plan de acci�n consolidado 2025'!$A$3:$V$504,C$1,0)</f>
        <v>4</v>
      </c>
      <c r="D411" t="str">
        <f>VLOOKUP($A411,'Plan de acci�n consolidado 2025'!$A$3:$V$504,D$1,0)</f>
        <v>Actividad propia</v>
      </c>
      <c r="E411" t="str">
        <f>VLOOKUP($A411,'Plan de acci�n consolidado 2025'!$A$3:$V$504,E$1,0)</f>
        <v>71.2.3</v>
      </c>
      <c r="F411" t="str">
        <f>VLOOKUP($A411,'Plan de acci�n consolidado 2025'!$A$3:$V$504,F$1,0)</f>
        <v>N/A</v>
      </c>
      <c r="G411" t="str">
        <f>VLOOKUP($A411,'Plan de acci�n consolidado 2025'!$A$3:$V$504,G$1,0)</f>
        <v>N/A</v>
      </c>
      <c r="H411" t="str">
        <f>VLOOKUP($A411,'Plan de acci�n consolidado 2025'!$A$3:$V$504,H$1,0)</f>
        <v>N/A</v>
      </c>
      <c r="I411" t="str">
        <f>VLOOKUP($A411,'Plan de acci�n consolidado 2025'!$A$3:$V$504,I$1,0)</f>
        <v>N/A</v>
      </c>
      <c r="J411" t="str">
        <f>VLOOKUP($A411,'Plan de acci�n consolidado 2025'!$A$3:$V$504,J$1,0)</f>
        <v>N/A</v>
      </c>
      <c r="K411" t="str">
        <f>VLOOKUP($A411,'Plan de acci�n consolidado 2025'!$A$3:$V$504,K$1,0)</f>
        <v>N/A</v>
      </c>
      <c r="L411" t="str">
        <f>VLOOKUP($A411,'Plan de acci�n consolidado 2025'!$A$3:$V$504,L$1,0)</f>
        <v>N/A</v>
      </c>
      <c r="M411" t="str">
        <f>VLOOKUP($A411,'Plan de acci�n consolidado 2025'!$A$3:$V$504,M$1,0)</f>
        <v>N/A</v>
      </c>
      <c r="N411" t="str">
        <f>VLOOKUP($A411,'Plan de acci�n consolidado 2025'!$A$3:$V$504,N$1,0)</f>
        <v>N/A</v>
      </c>
      <c r="O411" t="str">
        <f>VLOOKUP($A411,'Plan de acci�n consolidado 2025'!$A$3:$V$504,O$1,0)</f>
        <v>Ejecutar el plan de trabajo del programa de enfoque diferencial.  (Informe de la ejecución del programa)</v>
      </c>
      <c r="P411">
        <f>VLOOKUP($A411,'Plan de acci�n consolidado 2025'!$A$3:$V$504,P$1,0)</f>
        <v>10</v>
      </c>
      <c r="Q411">
        <f>VLOOKUP($A411,'Plan de acci�n consolidado 2025'!$A$3:$V$504,Q$1,0)</f>
        <v>100</v>
      </c>
      <c r="R411" t="str">
        <f>VLOOKUP($A411,'Plan de acci�n consolidado 2025'!$A$3:$V$504,R$1,0)</f>
        <v>Porcentual</v>
      </c>
      <c r="S411" t="str">
        <f>VLOOKUP($A411,'Plan de acci�n consolidado 2025'!$A$3:$V$504,S$1,0)</f>
        <v>% de plan de trabajo del programa de enfoque diferencial ejecutado  / 100% de plan de trabajo del programa de enfoque diferencial a ejecutar</v>
      </c>
      <c r="T411" s="176" t="str">
        <f>VLOOKUP($A411,'Plan de acci�n consolidado 2025'!$A$3:$V$504,T$1,0)</f>
        <v>2025-04-01</v>
      </c>
      <c r="U411" s="176" t="str">
        <f>VLOOKUP($A411,'Plan de acci�n consolidado 2025'!$A$3:$V$504,U$1,0)</f>
        <v>2025-11-28</v>
      </c>
      <c r="V411" t="str">
        <f>VLOOKUP($A411,'Plan de acci�n consolidado 2025'!$A$3:$V$504,V$1,0)</f>
        <v>71-GRUPO DE TRABAJO DE FORMACION</v>
      </c>
      <c r="W411"/>
      <c r="X411"/>
    </row>
    <row r="412" spans="1:24" hidden="1" x14ac:dyDescent="0.25">
      <c r="A412" s="30" t="s">
        <v>1197</v>
      </c>
      <c r="B412" t="str">
        <f>VLOOKUP($A412,'Plan de acci�n consolidado 2025'!$A$3:$V$504,B$1,0)</f>
        <v>71-GRUPO DE TRABAJO DE FORMACION</v>
      </c>
      <c r="C412">
        <f>VLOOKUP($A412,'Plan de acci�n consolidado 2025'!$A$3:$V$504,C$1,0)</f>
        <v>4</v>
      </c>
      <c r="D412" t="str">
        <f>VLOOKUP($A412,'Plan de acci�n consolidado 2025'!$A$3:$V$504,D$1,0)</f>
        <v>Producto</v>
      </c>
      <c r="E412" t="str">
        <f>VLOOKUP($A412,'Plan de acci�n consolidado 2025'!$A$3:$V$504,E$1,0)</f>
        <v>71.3</v>
      </c>
      <c r="F412" t="str">
        <f>VLOOKUP($A412,'Plan de acci�n consolidado 2025'!$A$3:$V$504,F$1,0)</f>
        <v>Operativo</v>
      </c>
      <c r="G412" t="str">
        <f>VLOOKUP($A412,'Plan de acci�n consolidado 2025'!$A$3:$V$504,G$1,0)</f>
        <v xml:space="preserve">Fortalecer la infraestructura, uso y aprovechamiento de las tecnologías de la información, para optimizar la capacidad institucional
</v>
      </c>
      <c r="H412" t="str">
        <f>VLOOKUP($A412,'Plan de acci�n consolidado 2025'!$A$3:$V$504,H$1,0)</f>
        <v xml:space="preserve">Cumplimiento de productos del PAI asociados a Fortalecer la infraestructura, uso y aprovechamiento de las tecnologías de la información, para optimizar la capacidad institucional
</v>
      </c>
      <c r="I412" t="str">
        <f>VLOOKUP($A412,'Plan de acci�n consolidado 2025'!$A$3:$V$504,I$1,0)</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12" t="str">
        <f>VLOOKUP($A412,'Plan de acci�n consolidado 2025'!$A$3:$V$504,J$1,0)</f>
        <v>N/A</v>
      </c>
      <c r="K412" t="str">
        <f>VLOOKUP($A412,'Plan de acci�n consolidado 2025'!$A$3:$V$504,K$1,0)</f>
        <v>No</v>
      </c>
      <c r="L412" t="str">
        <f>VLOOKUP($A412,'Plan de acci�n consolidado 2025'!$A$3:$V$504,L$1,0)</f>
        <v>C-3599-0200-0005-53105b</v>
      </c>
      <c r="M412" t="str">
        <f>VLOOKUP($A412,'Plan de acci�n consolidado 2025'!$A$3:$V$504,M$1,0)</f>
        <v>Política Servicio al Ciudadano_DIMENSIÓN Gestión con Valores para Resultados</v>
      </c>
      <c r="N412" t="str">
        <f>VLOOKUP($A412,'Plan de acci�n consolidado 2025'!$A$3:$V$504,N$1,0)</f>
        <v>N/A</v>
      </c>
      <c r="O412" t="str">
        <f>VLOOKUP($A412,'Plan de acci�n consolidado 2025'!$A$3:$V$504,O$1,0)</f>
        <v>Plataforma del Campus virtual accesible conforme a los estándares WCAG 2.1 nivel AA implementada (Informe consolidado de la implementación)</v>
      </c>
      <c r="P412">
        <f>VLOOKUP($A412,'Plan de acci�n consolidado 2025'!$A$3:$V$504,P$1,0)</f>
        <v>20</v>
      </c>
      <c r="Q412">
        <f>VLOOKUP($A412,'Plan de acci�n consolidado 2025'!$A$3:$V$504,Q$1,0)</f>
        <v>100</v>
      </c>
      <c r="R412" t="str">
        <f>VLOOKUP($A412,'Plan de acci�n consolidado 2025'!$A$3:$V$504,R$1,0)</f>
        <v>Porcentual</v>
      </c>
      <c r="S412" t="str">
        <f>VLOOKUP($A412,'Plan de acci�n consolidado 2025'!$A$3:$V$504,S$1,0)</f>
        <v>% de plataforma campus virtual accesible implementada / 100% de plataforma campus virtual accesible a implementar</v>
      </c>
      <c r="T412" s="176" t="str">
        <f>VLOOKUP($A412,'Plan de acci�n consolidado 2025'!$A$3:$V$504,T$1,0)</f>
        <v>2025-02-17</v>
      </c>
      <c r="U412" s="176" t="str">
        <f>VLOOKUP($A412,'Plan de acci�n consolidado 2025'!$A$3:$V$504,U$1,0)</f>
        <v>2025-12-12</v>
      </c>
      <c r="V412" t="str">
        <f>VLOOKUP($A412,'Plan de acci�n consolidado 2025'!$A$3:$V$504,V$1,0)</f>
        <v>71-GRUPO DE TRABAJO DE FORMACION</v>
      </c>
      <c r="W412"/>
      <c r="X412"/>
    </row>
    <row r="413" spans="1:24" hidden="1" x14ac:dyDescent="0.25">
      <c r="A413" s="30" t="s">
        <v>1198</v>
      </c>
      <c r="B413" t="str">
        <f>VLOOKUP($A413,'Plan de acci�n consolidado 2025'!$A$3:$V$504,B$1,0)</f>
        <v>71-GRUPO DE TRABAJO DE FORMACION</v>
      </c>
      <c r="C413">
        <f>VLOOKUP($A413,'Plan de acci�n consolidado 2025'!$A$3:$V$504,C$1,0)</f>
        <v>4</v>
      </c>
      <c r="D413" t="str">
        <f>VLOOKUP($A413,'Plan de acci�n consolidado 2025'!$A$3:$V$504,D$1,0)</f>
        <v>Actividad propia</v>
      </c>
      <c r="E413" t="str">
        <f>VLOOKUP($A413,'Plan de acci�n consolidado 2025'!$A$3:$V$504,E$1,0)</f>
        <v>71.3.1</v>
      </c>
      <c r="F413" t="str">
        <f>VLOOKUP($A413,'Plan de acci�n consolidado 2025'!$A$3:$V$504,F$1,0)</f>
        <v>N/A</v>
      </c>
      <c r="G413" t="str">
        <f>VLOOKUP($A413,'Plan de acci�n consolidado 2025'!$A$3:$V$504,G$1,0)</f>
        <v>N/A</v>
      </c>
      <c r="H413" t="str">
        <f>VLOOKUP($A413,'Plan de acci�n consolidado 2025'!$A$3:$V$504,H$1,0)</f>
        <v>N/A</v>
      </c>
      <c r="I413" t="str">
        <f>VLOOKUP($A413,'Plan de acci�n consolidado 2025'!$A$3:$V$504,I$1,0)</f>
        <v>N/A</v>
      </c>
      <c r="J413" t="str">
        <f>VLOOKUP($A413,'Plan de acci�n consolidado 2025'!$A$3:$V$504,J$1,0)</f>
        <v>N/A</v>
      </c>
      <c r="K413" t="str">
        <f>VLOOKUP($A413,'Plan de acci�n consolidado 2025'!$A$3:$V$504,K$1,0)</f>
        <v>N/A</v>
      </c>
      <c r="L413" t="str">
        <f>VLOOKUP($A413,'Plan de acci�n consolidado 2025'!$A$3:$V$504,L$1,0)</f>
        <v>N/A</v>
      </c>
      <c r="M413" t="str">
        <f>VLOOKUP($A413,'Plan de acci�n consolidado 2025'!$A$3:$V$504,M$1,0)</f>
        <v>N/A</v>
      </c>
      <c r="N413" t="str">
        <f>VLOOKUP($A413,'Plan de acci�n consolidado 2025'!$A$3:$V$504,N$1,0)</f>
        <v>N/A</v>
      </c>
      <c r="O413" t="str">
        <f>VLOOKUP($A413,'Plan de acci�n consolidado 2025'!$A$3:$V$504,O$1,0)</f>
        <v>Elaborar un diagnóstico de los aspectos que requieren ser implementados en accesibilidad de la plataforma del campus virtual. (Informe de diagnóstico).</v>
      </c>
      <c r="P413">
        <f>VLOOKUP($A413,'Plan de acci�n consolidado 2025'!$A$3:$V$504,P$1,0)</f>
        <v>30</v>
      </c>
      <c r="Q413">
        <f>VLOOKUP($A413,'Plan de acci�n consolidado 2025'!$A$3:$V$504,Q$1,0)</f>
        <v>1</v>
      </c>
      <c r="R413" t="str">
        <f>VLOOKUP($A413,'Plan de acci�n consolidado 2025'!$A$3:$V$504,R$1,0)</f>
        <v>Númerica</v>
      </c>
      <c r="S413" t="str">
        <f>VLOOKUP($A413,'Plan de acci�n consolidado 2025'!$A$3:$V$504,S$1,0)</f>
        <v xml:space="preserve"># de diagnóstico de los aspectos a implementar en accesibilidad de la plataforma del campus virtual elaborado / 1 diagnóstico de los aspectos a implementar en accesibilidad de la plataforma del campus virtual a elaborar. </v>
      </c>
      <c r="T413" s="176" t="str">
        <f>VLOOKUP($A413,'Plan de acci�n consolidado 2025'!$A$3:$V$504,T$1,0)</f>
        <v>2025-02-17</v>
      </c>
      <c r="U413" s="176" t="str">
        <f>VLOOKUP($A413,'Plan de acci�n consolidado 2025'!$A$3:$V$504,U$1,0)</f>
        <v>2025-07-15</v>
      </c>
      <c r="V413" t="str">
        <f>VLOOKUP($A413,'Plan de acci�n consolidado 2025'!$A$3:$V$504,V$1,0)</f>
        <v>71-GRUPO DE TRABAJO DE FORMACION</v>
      </c>
      <c r="W413"/>
      <c r="X413"/>
    </row>
    <row r="414" spans="1:24" hidden="1" x14ac:dyDescent="0.25">
      <c r="A414" s="30" t="s">
        <v>1199</v>
      </c>
      <c r="B414" t="str">
        <f>VLOOKUP($A414,'Plan de acci�n consolidado 2025'!$A$3:$V$504,B$1,0)</f>
        <v>71-GRUPO DE TRABAJO DE FORMACION</v>
      </c>
      <c r="C414">
        <f>VLOOKUP($A414,'Plan de acci�n consolidado 2025'!$A$3:$V$504,C$1,0)</f>
        <v>4</v>
      </c>
      <c r="D414" t="str">
        <f>VLOOKUP($A414,'Plan de acci�n consolidado 2025'!$A$3:$V$504,D$1,0)</f>
        <v>Actividad propia</v>
      </c>
      <c r="E414" t="str">
        <f>VLOOKUP($A414,'Plan de acci�n consolidado 2025'!$A$3:$V$504,E$1,0)</f>
        <v>71.3.2</v>
      </c>
      <c r="F414" t="str">
        <f>VLOOKUP($A414,'Plan de acci�n consolidado 2025'!$A$3:$V$504,F$1,0)</f>
        <v>N/A</v>
      </c>
      <c r="G414" t="str">
        <f>VLOOKUP($A414,'Plan de acci�n consolidado 2025'!$A$3:$V$504,G$1,0)</f>
        <v>N/A</v>
      </c>
      <c r="H414" t="str">
        <f>VLOOKUP($A414,'Plan de acci�n consolidado 2025'!$A$3:$V$504,H$1,0)</f>
        <v>N/A</v>
      </c>
      <c r="I414" t="str">
        <f>VLOOKUP($A414,'Plan de acci�n consolidado 2025'!$A$3:$V$504,I$1,0)</f>
        <v>N/A</v>
      </c>
      <c r="J414" t="str">
        <f>VLOOKUP($A414,'Plan de acci�n consolidado 2025'!$A$3:$V$504,J$1,0)</f>
        <v>N/A</v>
      </c>
      <c r="K414" t="str">
        <f>VLOOKUP($A414,'Plan de acci�n consolidado 2025'!$A$3:$V$504,K$1,0)</f>
        <v>N/A</v>
      </c>
      <c r="L414" t="str">
        <f>VLOOKUP($A414,'Plan de acci�n consolidado 2025'!$A$3:$V$504,L$1,0)</f>
        <v>N/A</v>
      </c>
      <c r="M414" t="str">
        <f>VLOOKUP($A414,'Plan de acci�n consolidado 2025'!$A$3:$V$504,M$1,0)</f>
        <v>N/A</v>
      </c>
      <c r="N414" t="str">
        <f>VLOOKUP($A414,'Plan de acci�n consolidado 2025'!$A$3:$V$504,N$1,0)</f>
        <v>N/A</v>
      </c>
      <c r="O414" t="str">
        <f>VLOOKUP($A414,'Plan de acci�n consolidado 2025'!$A$3:$V$504,O$1,0)</f>
        <v>Elaborar un plan de trabajo para la implementación de accesibilidad del campus virtual. (Plan de trabajo).</v>
      </c>
      <c r="P414">
        <f>VLOOKUP($A414,'Plan de acci�n consolidado 2025'!$A$3:$V$504,P$1,0)</f>
        <v>20</v>
      </c>
      <c r="Q414">
        <f>VLOOKUP($A414,'Plan de acci�n consolidado 2025'!$A$3:$V$504,Q$1,0)</f>
        <v>1</v>
      </c>
      <c r="R414" t="str">
        <f>VLOOKUP($A414,'Plan de acci�n consolidado 2025'!$A$3:$V$504,R$1,0)</f>
        <v>Númerica</v>
      </c>
      <c r="S414" t="str">
        <f>VLOOKUP($A414,'Plan de acci�n consolidado 2025'!$A$3:$V$504,S$1,0)</f>
        <v xml:space="preserve"># de plan de trabajo para la implementación de accesibilidad de la plataforma del  campus virtual elaborado / 1 plan de trabajo para la implementación de accesibilidad de la plataforma del  campus virtual  a elaborar. </v>
      </c>
      <c r="T414" s="176" t="str">
        <f>VLOOKUP($A414,'Plan de acci�n consolidado 2025'!$A$3:$V$504,T$1,0)</f>
        <v>2025-03-17</v>
      </c>
      <c r="U414" s="176" t="str">
        <f>VLOOKUP($A414,'Plan de acci�n consolidado 2025'!$A$3:$V$504,U$1,0)</f>
        <v>2025-07-31</v>
      </c>
      <c r="V414" t="str">
        <f>VLOOKUP($A414,'Plan de acci�n consolidado 2025'!$A$3:$V$504,V$1,0)</f>
        <v>71-GRUPO DE TRABAJO DE FORMACION</v>
      </c>
      <c r="W414"/>
      <c r="X414"/>
    </row>
    <row r="415" spans="1:24" hidden="1" x14ac:dyDescent="0.25">
      <c r="A415" s="30" t="s">
        <v>1200</v>
      </c>
      <c r="B415" t="str">
        <f>VLOOKUP($A415,'Plan de acci�n consolidado 2025'!$A$3:$V$504,B$1,0)</f>
        <v>71-GRUPO DE TRABAJO DE FORMACION</v>
      </c>
      <c r="C415">
        <f>VLOOKUP($A415,'Plan de acci�n consolidado 2025'!$A$3:$V$504,C$1,0)</f>
        <v>4</v>
      </c>
      <c r="D415" t="str">
        <f>VLOOKUP($A415,'Plan de acci�n consolidado 2025'!$A$3:$V$504,D$1,0)</f>
        <v>Actividad propia</v>
      </c>
      <c r="E415" t="str">
        <f>VLOOKUP($A415,'Plan de acci�n consolidado 2025'!$A$3:$V$504,E$1,0)</f>
        <v>71.3.3</v>
      </c>
      <c r="F415" t="str">
        <f>VLOOKUP($A415,'Plan de acci�n consolidado 2025'!$A$3:$V$504,F$1,0)</f>
        <v>N/A</v>
      </c>
      <c r="G415" t="str">
        <f>VLOOKUP($A415,'Plan de acci�n consolidado 2025'!$A$3:$V$504,G$1,0)</f>
        <v>N/A</v>
      </c>
      <c r="H415" t="str">
        <f>VLOOKUP($A415,'Plan de acci�n consolidado 2025'!$A$3:$V$504,H$1,0)</f>
        <v>N/A</v>
      </c>
      <c r="I415" t="str">
        <f>VLOOKUP($A415,'Plan de acci�n consolidado 2025'!$A$3:$V$504,I$1,0)</f>
        <v>N/A</v>
      </c>
      <c r="J415" t="str">
        <f>VLOOKUP($A415,'Plan de acci�n consolidado 2025'!$A$3:$V$504,J$1,0)</f>
        <v>N/A</v>
      </c>
      <c r="K415" t="str">
        <f>VLOOKUP($A415,'Plan de acci�n consolidado 2025'!$A$3:$V$504,K$1,0)</f>
        <v>N/A</v>
      </c>
      <c r="L415" t="str">
        <f>VLOOKUP($A415,'Plan de acci�n consolidado 2025'!$A$3:$V$504,L$1,0)</f>
        <v>N/A</v>
      </c>
      <c r="M415" t="str">
        <f>VLOOKUP($A415,'Plan de acci�n consolidado 2025'!$A$3:$V$504,M$1,0)</f>
        <v>N/A</v>
      </c>
      <c r="N415" t="str">
        <f>VLOOKUP($A415,'Plan de acci�n consolidado 2025'!$A$3:$V$504,N$1,0)</f>
        <v>N/A</v>
      </c>
      <c r="O415" t="str">
        <f>VLOOKUP($A415,'Plan de acci�n consolidado 2025'!$A$3:$V$504,O$1,0)</f>
        <v>Ejecutar el plan de trabajo  para la implementación de accesibilidad de la plataforma del campus virtual. (Reporte de avance de la ejecución del plan de trabajo).</v>
      </c>
      <c r="P415">
        <f>VLOOKUP($A415,'Plan de acci�n consolidado 2025'!$A$3:$V$504,P$1,0)</f>
        <v>40</v>
      </c>
      <c r="Q415">
        <f>VLOOKUP($A415,'Plan de acci�n consolidado 2025'!$A$3:$V$504,Q$1,0)</f>
        <v>100</v>
      </c>
      <c r="R415" t="str">
        <f>VLOOKUP($A415,'Plan de acci�n consolidado 2025'!$A$3:$V$504,R$1,0)</f>
        <v>Porcentual</v>
      </c>
      <c r="S415" t="str">
        <f>VLOOKUP($A415,'Plan de acci�n consolidado 2025'!$A$3:$V$504,S$1,0)</f>
        <v>% de plan de trabajo para la implementación de accesibilidad de la plataforma del  campus virtual ejecutado  / 100% de  plan de trabajo para la implementación de accesibilidad de la plataforma del  campus virtual a ejecutar</v>
      </c>
      <c r="T415" s="176" t="str">
        <f>VLOOKUP($A415,'Plan de acci�n consolidado 2025'!$A$3:$V$504,T$1,0)</f>
        <v>2025-04-01</v>
      </c>
      <c r="U415" s="176" t="str">
        <f>VLOOKUP($A415,'Plan de acci�n consolidado 2025'!$A$3:$V$504,U$1,0)</f>
        <v>2025-12-05</v>
      </c>
      <c r="V415" t="str">
        <f>VLOOKUP($A415,'Plan de acci�n consolidado 2025'!$A$3:$V$504,V$1,0)</f>
        <v>71-GRUPO DE TRABAJO DE FORMACION</v>
      </c>
      <c r="W415"/>
      <c r="X415"/>
    </row>
    <row r="416" spans="1:24" hidden="1" x14ac:dyDescent="0.25">
      <c r="A416" s="30" t="s">
        <v>1201</v>
      </c>
      <c r="B416" t="str">
        <f>VLOOKUP($A416,'Plan de acci�n consolidado 2025'!$A$3:$V$504,B$1,0)</f>
        <v>71-GRUPO DE TRABAJO DE FORMACION</v>
      </c>
      <c r="C416">
        <f>VLOOKUP($A416,'Plan de acci�n consolidado 2025'!$A$3:$V$504,C$1,0)</f>
        <v>4</v>
      </c>
      <c r="D416" t="str">
        <f>VLOOKUP($A416,'Plan de acci�n consolidado 2025'!$A$3:$V$504,D$1,0)</f>
        <v>Actividad propia</v>
      </c>
      <c r="E416" t="str">
        <f>VLOOKUP($A416,'Plan de acci�n consolidado 2025'!$A$3:$V$504,E$1,0)</f>
        <v>71.3.4</v>
      </c>
      <c r="F416" t="str">
        <f>VLOOKUP($A416,'Plan de acci�n consolidado 2025'!$A$3:$V$504,F$1,0)</f>
        <v>N/A</v>
      </c>
      <c r="G416" t="str">
        <f>VLOOKUP($A416,'Plan de acci�n consolidado 2025'!$A$3:$V$504,G$1,0)</f>
        <v>N/A</v>
      </c>
      <c r="H416" t="str">
        <f>VLOOKUP($A416,'Plan de acci�n consolidado 2025'!$A$3:$V$504,H$1,0)</f>
        <v>N/A</v>
      </c>
      <c r="I416" t="str">
        <f>VLOOKUP($A416,'Plan de acci�n consolidado 2025'!$A$3:$V$504,I$1,0)</f>
        <v>N/A</v>
      </c>
      <c r="J416" t="str">
        <f>VLOOKUP($A416,'Plan de acci�n consolidado 2025'!$A$3:$V$504,J$1,0)</f>
        <v>N/A</v>
      </c>
      <c r="K416" t="str">
        <f>VLOOKUP($A416,'Plan de acci�n consolidado 2025'!$A$3:$V$504,K$1,0)</f>
        <v>N/A</v>
      </c>
      <c r="L416" t="str">
        <f>VLOOKUP($A416,'Plan de acci�n consolidado 2025'!$A$3:$V$504,L$1,0)</f>
        <v>N/A</v>
      </c>
      <c r="M416" t="str">
        <f>VLOOKUP($A416,'Plan de acci�n consolidado 2025'!$A$3:$V$504,M$1,0)</f>
        <v>N/A</v>
      </c>
      <c r="N416" t="str">
        <f>VLOOKUP($A416,'Plan de acci�n consolidado 2025'!$A$3:$V$504,N$1,0)</f>
        <v>N/A</v>
      </c>
      <c r="O416" t="str">
        <f>VLOOKUP($A416,'Plan de acci�n consolidado 2025'!$A$3:$V$504,O$1,0)</f>
        <v>Elaborar informe de resultados de la accesibilidad de la plataforma del campus virtual. (Informe consolidado de la  accesibilidad)</v>
      </c>
      <c r="P416">
        <f>VLOOKUP($A416,'Plan de acci�n consolidado 2025'!$A$3:$V$504,P$1,0)</f>
        <v>10</v>
      </c>
      <c r="Q416">
        <f>VLOOKUP($A416,'Plan de acci�n consolidado 2025'!$A$3:$V$504,Q$1,0)</f>
        <v>1</v>
      </c>
      <c r="R416" t="str">
        <f>VLOOKUP($A416,'Plan de acci�n consolidado 2025'!$A$3:$V$504,R$1,0)</f>
        <v>Númerica</v>
      </c>
      <c r="S416" t="str">
        <f>VLOOKUP($A416,'Plan de acci�n consolidado 2025'!$A$3:$V$504,S$1,0)</f>
        <v># de informes de resultados de la  caccesibilidad de la plataforma del campus virtual elaborados  / 1  informe de resultados de la accesibilidad de la plataforma del campus virtual a elaborar.</v>
      </c>
      <c r="T416" s="176" t="str">
        <f>VLOOKUP($A416,'Plan de acci�n consolidado 2025'!$A$3:$V$504,T$1,0)</f>
        <v>2025-12-01</v>
      </c>
      <c r="U416" s="176" t="str">
        <f>VLOOKUP($A416,'Plan de acci�n consolidado 2025'!$A$3:$V$504,U$1,0)</f>
        <v>2025-12-12</v>
      </c>
      <c r="V416" t="str">
        <f>VLOOKUP($A416,'Plan de acci�n consolidado 2025'!$A$3:$V$504,V$1,0)</f>
        <v>71-GRUPO DE TRABAJO DE FORMACION</v>
      </c>
      <c r="W416"/>
      <c r="X416"/>
    </row>
    <row r="417" spans="1:24" hidden="1" x14ac:dyDescent="0.25">
      <c r="A417" s="30" t="s">
        <v>1202</v>
      </c>
      <c r="B417" t="str">
        <f>VLOOKUP($A417,'Plan de acci�n consolidado 2025'!$A$3:$V$504,B$1,0)</f>
        <v>71-GRUPO DE TRABAJO DE FORMACION</v>
      </c>
      <c r="C417">
        <f>VLOOKUP($A417,'Plan de acci�n consolidado 2025'!$A$3:$V$504,C$1,0)</f>
        <v>4</v>
      </c>
      <c r="D417" t="str">
        <f>VLOOKUP($A417,'Plan de acci�n consolidado 2025'!$A$3:$V$504,D$1,0)</f>
        <v>Producto</v>
      </c>
      <c r="E417" t="str">
        <f>VLOOKUP($A417,'Plan de acci�n consolidado 2025'!$A$3:$V$504,E$1,0)</f>
        <v>71.4</v>
      </c>
      <c r="F417" t="str">
        <f>VLOOKUP($A417,'Plan de acci�n consolidado 2025'!$A$3:$V$504,F$1,0)</f>
        <v>Operativo</v>
      </c>
      <c r="G417" t="str">
        <f>VLOOKUP($A417,'Plan de acci�n consolidado 2025'!$A$3:$V$504,G$1,0)</f>
        <v xml:space="preserve">Promover el enfoque preventivo, diferencial y territorial en el que hacer misional de la entidad 
</v>
      </c>
      <c r="H417" t="str">
        <f>VLOOKUP($A417,'Plan de acci�n consolidado 2025'!$A$3:$V$504,H$1,0)</f>
        <v xml:space="preserve">Cumplimiento de productos del PAI asociados a Fortacer el Sistema Integral de Gestión Institucional para mejorar la prestación del servicio. 
</v>
      </c>
      <c r="I417" t="str">
        <f>VLOOKUP($A417,'Plan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17" t="str">
        <f>VLOOKUP($A417,'Plan de acci�n consolidado 2025'!$A$3:$V$504,J$1,0)</f>
        <v>N/A</v>
      </c>
      <c r="K417" t="str">
        <f>VLOOKUP($A417,'Plan de acci�n consolidado 2025'!$A$3:$V$504,K$1,0)</f>
        <v>No</v>
      </c>
      <c r="L417" t="str">
        <f>VLOOKUP($A417,'Plan de acci�n consolidado 2025'!$A$3:$V$504,L$1,0)</f>
        <v>C-3599-0200-0005-53105b</v>
      </c>
      <c r="M417" t="str">
        <f>VLOOKUP($A417,'Plan de acci�n consolidado 2025'!$A$3:$V$504,M$1,0)</f>
        <v>Política Servicio al Ciudadano_DIMENSIÓN Gestión con Valores para Resultados</v>
      </c>
      <c r="N417" t="str">
        <f>VLOOKUP($A417,'Plan de acci�n consolidado 2025'!$A$3:$V$504,N$1,0)</f>
        <v>PEI_21;
PES_20230188</v>
      </c>
      <c r="O417" t="str">
        <f>VLOOKUP($A417,'Plan de acci�n consolidado 2025'!$A$3:$V$504,O$1,0)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P417">
        <f>VLOOKUP($A417,'Plan de acci�n consolidado 2025'!$A$3:$V$504,P$1,0)</f>
        <v>30</v>
      </c>
      <c r="Q417">
        <f>VLOOKUP($A417,'Plan de acci�n consolidado 2025'!$A$3:$V$504,Q$1,0)</f>
        <v>290</v>
      </c>
      <c r="R417" t="str">
        <f>VLOOKUP($A417,'Plan de acci�n consolidado 2025'!$A$3:$V$504,R$1,0)</f>
        <v>Númerica</v>
      </c>
      <c r="S417" t="str">
        <f>VLOOKUP($A417,'Plan de acci�n consolidado 2025'!$A$3:$V$504,S$1,0)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7" s="176" t="str">
        <f>VLOOKUP($A417,'Plan de acci�n consolidado 2025'!$A$3:$V$504,T$1,0)</f>
        <v>2025-03-01</v>
      </c>
      <c r="U417" s="176" t="str">
        <f>VLOOKUP($A417,'Plan de acci�n consolidado 2025'!$A$3:$V$504,U$1,0)</f>
        <v>2025-12-12</v>
      </c>
      <c r="V417" t="str">
        <f>VLOOKUP($A417,'Plan de acci�n consolidado 2025'!$A$3:$V$504,V$1,0)</f>
        <v>71-GRUPO DE TRABAJO DE FORMACION</v>
      </c>
      <c r="W417"/>
      <c r="X417"/>
    </row>
    <row r="418" spans="1:24" hidden="1" x14ac:dyDescent="0.25">
      <c r="A418" s="30" t="s">
        <v>1203</v>
      </c>
      <c r="B418" t="str">
        <f>VLOOKUP($A418,'Plan de acci�n consolidado 2025'!$A$3:$V$504,B$1,0)</f>
        <v>71-GRUPO DE TRABAJO DE FORMACION</v>
      </c>
      <c r="C418">
        <f>VLOOKUP($A418,'Plan de acci�n consolidado 2025'!$A$3:$V$504,C$1,0)</f>
        <v>4</v>
      </c>
      <c r="D418" t="str">
        <f>VLOOKUP($A418,'Plan de acci�n consolidado 2025'!$A$3:$V$504,D$1,0)</f>
        <v>Actividad propia</v>
      </c>
      <c r="E418" t="str">
        <f>VLOOKUP($A418,'Plan de acci�n consolidado 2025'!$A$3:$V$504,E$1,0)</f>
        <v>71.4.1</v>
      </c>
      <c r="F418" t="str">
        <f>VLOOKUP($A418,'Plan de acci�n consolidado 2025'!$A$3:$V$504,F$1,0)</f>
        <v>N/A</v>
      </c>
      <c r="G418" t="str">
        <f>VLOOKUP($A418,'Plan de acci�n consolidado 2025'!$A$3:$V$504,G$1,0)</f>
        <v>N/A</v>
      </c>
      <c r="H418" t="str">
        <f>VLOOKUP($A418,'Plan de acci�n consolidado 2025'!$A$3:$V$504,H$1,0)</f>
        <v>N/A</v>
      </c>
      <c r="I418" t="str">
        <f>VLOOKUP($A418,'Plan de acci�n consolidado 2025'!$A$3:$V$504,I$1,0)</f>
        <v>N/A</v>
      </c>
      <c r="J418" t="str">
        <f>VLOOKUP($A418,'Plan de acci�n consolidado 2025'!$A$3:$V$504,J$1,0)</f>
        <v>N/A</v>
      </c>
      <c r="K418" t="str">
        <f>VLOOKUP($A418,'Plan de acci�n consolidado 2025'!$A$3:$V$504,K$1,0)</f>
        <v>N/A</v>
      </c>
      <c r="L418" t="str">
        <f>VLOOKUP($A418,'Plan de acci�n consolidado 2025'!$A$3:$V$504,L$1,0)</f>
        <v>N/A</v>
      </c>
      <c r="M418" t="str">
        <f>VLOOKUP($A418,'Plan de acci�n consolidado 2025'!$A$3:$V$504,M$1,0)</f>
        <v>N/A</v>
      </c>
      <c r="N418" t="str">
        <f>VLOOKUP($A418,'Plan de acci�n consolidado 2025'!$A$3:$V$504,N$1,0)</f>
        <v>N/A</v>
      </c>
      <c r="O418" t="str">
        <f>VLOOKUP($A418,'Plan de acci�n consolidado 2025'!$A$3:$V$504,O$1,0)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P418">
        <f>VLOOKUP($A418,'Plan de acci�n consolidado 2025'!$A$3:$V$504,P$1,0)</f>
        <v>70</v>
      </c>
      <c r="Q418">
        <f>VLOOKUP($A418,'Plan de acci�n consolidado 2025'!$A$3:$V$504,Q$1,0)</f>
        <v>290</v>
      </c>
      <c r="R418" t="str">
        <f>VLOOKUP($A418,'Plan de acci�n consolidado 2025'!$A$3:$V$504,R$1,0)</f>
        <v>Númerica</v>
      </c>
      <c r="S418" t="str">
        <f>VLOOKUP($A418,'Plan de acci�n consolidado 2025'!$A$3:$V$504,S$1,0)</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418" s="176" t="str">
        <f>VLOOKUP($A418,'Plan de acci�n consolidado 2025'!$A$3:$V$504,T$1,0)</f>
        <v>2025-03-01</v>
      </c>
      <c r="U418" s="176" t="str">
        <f>VLOOKUP($A418,'Plan de acci�n consolidado 2025'!$A$3:$V$504,U$1,0)</f>
        <v>2025-12-12</v>
      </c>
      <c r="V418" t="str">
        <f>VLOOKUP($A418,'Plan de acci�n consolidado 2025'!$A$3:$V$504,V$1,0)</f>
        <v>71-GRUPO DE TRABAJO DE FORMACION</v>
      </c>
      <c r="W418"/>
      <c r="X418"/>
    </row>
    <row r="419" spans="1:24" hidden="1" x14ac:dyDescent="0.25">
      <c r="A419" s="30" t="s">
        <v>1204</v>
      </c>
      <c r="B419" t="str">
        <f>VLOOKUP($A419,'Plan de acci�n consolidado 2025'!$A$3:$V$504,B$1,0)</f>
        <v>71-GRUPO DE TRABAJO DE FORMACION</v>
      </c>
      <c r="C419">
        <f>VLOOKUP($A419,'Plan de acci�n consolidado 2025'!$A$3:$V$504,C$1,0)</f>
        <v>4</v>
      </c>
      <c r="D419" t="str">
        <f>VLOOKUP($A419,'Plan de acci�n consolidado 2025'!$A$3:$V$504,D$1,0)</f>
        <v>Actividad propia</v>
      </c>
      <c r="E419" t="str">
        <f>VLOOKUP($A419,'Plan de acci�n consolidado 2025'!$A$3:$V$504,E$1,0)</f>
        <v>71.4.2</v>
      </c>
      <c r="F419" t="str">
        <f>VLOOKUP($A419,'Plan de acci�n consolidado 2025'!$A$3:$V$504,F$1,0)</f>
        <v>N/A</v>
      </c>
      <c r="G419" t="str">
        <f>VLOOKUP($A419,'Plan de acci�n consolidado 2025'!$A$3:$V$504,G$1,0)</f>
        <v>N/A</v>
      </c>
      <c r="H419" t="str">
        <f>VLOOKUP($A419,'Plan de acci�n consolidado 2025'!$A$3:$V$504,H$1,0)</f>
        <v>N/A</v>
      </c>
      <c r="I419" t="str">
        <f>VLOOKUP($A419,'Plan de acci�n consolidado 2025'!$A$3:$V$504,I$1,0)</f>
        <v>N/A</v>
      </c>
      <c r="J419" t="str">
        <f>VLOOKUP($A419,'Plan de acci�n consolidado 2025'!$A$3:$V$504,J$1,0)</f>
        <v>N/A</v>
      </c>
      <c r="K419" t="str">
        <f>VLOOKUP($A419,'Plan de acci�n consolidado 2025'!$A$3:$V$504,K$1,0)</f>
        <v>N/A</v>
      </c>
      <c r="L419" t="str">
        <f>VLOOKUP($A419,'Plan de acci�n consolidado 2025'!$A$3:$V$504,L$1,0)</f>
        <v>N/A</v>
      </c>
      <c r="M419" t="str">
        <f>VLOOKUP($A419,'Plan de acci�n consolidado 2025'!$A$3:$V$504,M$1,0)</f>
        <v>N/A</v>
      </c>
      <c r="N419" t="str">
        <f>VLOOKUP($A419,'Plan de acci�n consolidado 2025'!$A$3:$V$504,N$1,0)</f>
        <v>N/A</v>
      </c>
      <c r="O419" t="str">
        <f>VLOOKUP($A419,'Plan de acci�n consolidado 2025'!$A$3:$V$504,O$1,0)</f>
        <v>Elaborar informe final de las Jornadas de Formación (Capacitaciones, Sensibilizaciones, Jornada de Información) en Metrología Legal y Reglamentos Técnicos. (Informe final con resultados de la actividad, elaborado).</v>
      </c>
      <c r="P419">
        <f>VLOOKUP($A419,'Plan de acci�n consolidado 2025'!$A$3:$V$504,P$1,0)</f>
        <v>30</v>
      </c>
      <c r="Q419">
        <f>VLOOKUP($A419,'Plan de acci�n consolidado 2025'!$A$3:$V$504,Q$1,0)</f>
        <v>1</v>
      </c>
      <c r="R419" t="str">
        <f>VLOOKUP($A419,'Plan de acci�n consolidado 2025'!$A$3:$V$504,R$1,0)</f>
        <v>Númerica</v>
      </c>
      <c r="S419" t="str">
        <f>VLOOKUP($A419,'Plan de acci�n consolidado 2025'!$A$3:$V$504,S$1,0)</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T419" s="176" t="str">
        <f>VLOOKUP($A419,'Plan de acci�n consolidado 2025'!$A$3:$V$504,T$1,0)</f>
        <v>2025-12-01</v>
      </c>
      <c r="U419" s="176" t="str">
        <f>VLOOKUP($A419,'Plan de acci�n consolidado 2025'!$A$3:$V$504,U$1,0)</f>
        <v>2025-12-12</v>
      </c>
      <c r="V419" t="str">
        <f>VLOOKUP($A419,'Plan de acci�n consolidado 2025'!$A$3:$V$504,V$1,0)</f>
        <v>71-GRUPO DE TRABAJO DE FORMACION</v>
      </c>
      <c r="W419"/>
      <c r="X419"/>
    </row>
    <row r="420" spans="1:24" hidden="1" x14ac:dyDescent="0.25">
      <c r="A420" s="30" t="s">
        <v>1276</v>
      </c>
      <c r="B420" t="str">
        <f>VLOOKUP($A420,'Plan de acci�n consolidado 2025'!$A$3:$V$504,B$1,0)</f>
        <v>3003-GRUPO DE TRABAJO DE APOYO A LA RED NACIONAL DE PROTECCIÓN  AL CONSUMIDOR</v>
      </c>
      <c r="C420">
        <f>VLOOKUP($A420,'Plan de acci�n consolidado 2025'!$A$3:$V$504,C$1,0)</f>
        <v>3</v>
      </c>
      <c r="D420" t="str">
        <f>VLOOKUP($A420,'Plan de acci�n consolidado 2025'!$A$3:$V$504,D$1,0)</f>
        <v>Producto</v>
      </c>
      <c r="E420" t="str">
        <f>VLOOKUP($A420,'Plan de acci�n consolidado 2025'!$A$3:$V$504,E$1,0)</f>
        <v>3003.1</v>
      </c>
      <c r="F420" t="str">
        <f>VLOOKUP($A420,'Plan de acci�n consolidado 2025'!$A$3:$V$504,F$1,0)</f>
        <v>Operativo</v>
      </c>
      <c r="G420" t="str">
        <f>VLOOKUP($A420,'Plan de acci�n consolidado 2025'!$A$3:$V$504,G$1,0)</f>
        <v xml:space="preserve">Promover el enfoque preventivo, diferencial y territorial en el que hacer misional de la entidad 
</v>
      </c>
      <c r="H420" t="str">
        <f>VLOOKUP($A420,'Plan de acci�n consolidado 2025'!$A$3:$V$504,H$1,0)</f>
        <v xml:space="preserve">Cumplimiento de productos del PAI asociados a Promover el enfoque preventivo, diferencial y territorial en el que hacer misional de la entidad 
</v>
      </c>
      <c r="I420" t="str">
        <f>VLOOKUP($A420,'Plan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20" t="str">
        <f>VLOOKUP($A420,'Plan de acci�n consolidado 2025'!$A$3:$V$504,J$1,0)</f>
        <v>N/A</v>
      </c>
      <c r="K420" t="str">
        <f>VLOOKUP($A420,'Plan de acci�n consolidado 2025'!$A$3:$V$504,K$1,0)</f>
        <v>Si</v>
      </c>
      <c r="L420" t="str">
        <f>VLOOKUP($A420,'Plan de acci�n consolidado 2025'!$A$3:$V$504,L$1,0)</f>
        <v>C-3503-0200-0009-40401c</v>
      </c>
      <c r="M420" t="str">
        <f>VLOOKUP($A420,'Plan de acci�n consolidado 2025'!$A$3:$V$504,M$1,0)</f>
        <v>Política Servicio al Ciudadano_DIMENSIÓN Gestión con Valores para Resultados</v>
      </c>
      <c r="N420" t="str">
        <f>VLOOKUP($A420,'Plan de acci�n consolidado 2025'!$A$3:$V$504,N$1,0)</f>
        <v>PND_8_Fortalecer lasCapacidades yConocimiento sobreDerechos yDeberesDe las relacionesDeConsumo</v>
      </c>
      <c r="O420" t="str">
        <f>VLOOKUP($A420,'Plan de acci�n consolidado 2025'!$A$3:$V$504,O$1,0)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P420">
        <f>VLOOKUP($A420,'Plan de acci�n consolidado 2025'!$A$3:$V$504,P$1,0)</f>
        <v>20</v>
      </c>
      <c r="Q420">
        <f>VLOOKUP($A420,'Plan de acci�n consolidado 2025'!$A$3:$V$504,Q$1,0)</f>
        <v>100</v>
      </c>
      <c r="R420" t="str">
        <f>VLOOKUP($A420,'Plan de acci�n consolidado 2025'!$A$3:$V$504,R$1,0)</f>
        <v>Porcentual</v>
      </c>
      <c r="S420" t="str">
        <f>VLOOKUP($A420,'Plan de acci�n consolidado 2025'!$A$3:$V$504,S$1,0)</f>
        <v>% de avance ejecutado / 100% de meta % programada</v>
      </c>
      <c r="T420" s="176" t="str">
        <f>VLOOKUP($A420,'Plan de acci�n consolidado 2025'!$A$3:$V$504,T$1,0)</f>
        <v>2025-01-13</v>
      </c>
      <c r="U420" s="176" t="str">
        <f>VLOOKUP($A420,'Plan de acci�n consolidado 2025'!$A$3:$V$504,U$1,0)</f>
        <v>2025-12-31</v>
      </c>
      <c r="V420" t="str">
        <f>VLOOKUP($A420,'Plan de acci�n consolidado 2025'!$A$3:$V$504,V$1,0)</f>
        <v>3000-DESPACHO DEL SUPERINTENDENTE DELEGADO PARA LA PROTECCIÓN DEL CONSUMIDOR;
3003-GRUPO DE TRABAJO DE APOYO A LA RED NACIONAL DE PROTECCIÓN  AL CONSUMIDOR</v>
      </c>
      <c r="W420"/>
      <c r="X420"/>
    </row>
    <row r="421" spans="1:24" hidden="1" x14ac:dyDescent="0.25">
      <c r="A421" s="30" t="s">
        <v>1279</v>
      </c>
      <c r="B421" t="str">
        <f>VLOOKUP($A421,'Plan de acci�n consolidado 2025'!$A$3:$V$504,B$1,0)</f>
        <v>3003-GRUPO DE TRABAJO DE APOYO A LA RED NACIONAL DE PROTECCIÓN  AL CONSUMIDOR</v>
      </c>
      <c r="C421">
        <f>VLOOKUP($A421,'Plan de acci�n consolidado 2025'!$A$3:$V$504,C$1,0)</f>
        <v>3</v>
      </c>
      <c r="D421" t="str">
        <f>VLOOKUP($A421,'Plan de acci�n consolidado 2025'!$A$3:$V$504,D$1,0)</f>
        <v>Actividad propia</v>
      </c>
      <c r="E421" t="str">
        <f>VLOOKUP($A421,'Plan de acci�n consolidado 2025'!$A$3:$V$504,E$1,0)</f>
        <v>3003.1.1</v>
      </c>
      <c r="F421" t="str">
        <f>VLOOKUP($A421,'Plan de acci�n consolidado 2025'!$A$3:$V$504,F$1,0)</f>
        <v>N/A</v>
      </c>
      <c r="G421" t="str">
        <f>VLOOKUP($A421,'Plan de acci�n consolidado 2025'!$A$3:$V$504,G$1,0)</f>
        <v>N/A</v>
      </c>
      <c r="H421" t="str">
        <f>VLOOKUP($A421,'Plan de acci�n consolidado 2025'!$A$3:$V$504,H$1,0)</f>
        <v>N/A</v>
      </c>
      <c r="I421" t="str">
        <f>VLOOKUP($A421,'Plan de acci�n consolidado 2025'!$A$3:$V$504,I$1,0)</f>
        <v>N/A</v>
      </c>
      <c r="J421" t="str">
        <f>VLOOKUP($A421,'Plan de acci�n consolidado 2025'!$A$3:$V$504,J$1,0)</f>
        <v>N/A</v>
      </c>
      <c r="K421" t="str">
        <f>VLOOKUP($A421,'Plan de acci�n consolidado 2025'!$A$3:$V$504,K$1,0)</f>
        <v>N/A</v>
      </c>
      <c r="L421" t="str">
        <f>VLOOKUP($A421,'Plan de acci�n consolidado 2025'!$A$3:$V$504,L$1,0)</f>
        <v>N/A</v>
      </c>
      <c r="M421" t="str">
        <f>VLOOKUP($A421,'Plan de acci�n consolidado 2025'!$A$3:$V$504,M$1,0)</f>
        <v>N/A</v>
      </c>
      <c r="N421" t="str">
        <f>VLOOKUP($A421,'Plan de acci�n consolidado 2025'!$A$3:$V$504,N$1,0)</f>
        <v>N/A</v>
      </c>
      <c r="O421" t="str">
        <f>VLOOKUP($A421,'Plan de acci�n consolidado 2025'!$A$3:$V$504,O$1,0)</f>
        <v>Definir el Plan de difusión (incluye actividades, responsables, fechas y las metas de atenciones, divulgaciones, capacitaciones, sensibilizaciones y campañas .) (Documento Plan de difusión)</v>
      </c>
      <c r="P421">
        <f>VLOOKUP($A421,'Plan de acci�n consolidado 2025'!$A$3:$V$504,P$1,0)</f>
        <v>30</v>
      </c>
      <c r="Q421">
        <f>VLOOKUP($A421,'Plan de acci�n consolidado 2025'!$A$3:$V$504,Q$1,0)</f>
        <v>1</v>
      </c>
      <c r="R421" t="str">
        <f>VLOOKUP($A421,'Plan de acci�n consolidado 2025'!$A$3:$V$504,R$1,0)</f>
        <v>Númerica</v>
      </c>
      <c r="S421" t="str">
        <f>VLOOKUP($A421,'Plan de acci�n consolidado 2025'!$A$3:$V$504,S$1,0)</f>
        <v># de Plan estratégico y cronograma realizado / 1 Plan estratégico y cronograma programado</v>
      </c>
      <c r="T421" s="176" t="str">
        <f>VLOOKUP($A421,'Plan de acci�n consolidado 2025'!$A$3:$V$504,T$1,0)</f>
        <v>2025-01-13</v>
      </c>
      <c r="U421" s="176" t="str">
        <f>VLOOKUP($A421,'Plan de acci�n consolidado 2025'!$A$3:$V$504,U$1,0)</f>
        <v>2025-02-03</v>
      </c>
      <c r="V421" t="str">
        <f>VLOOKUP($A421,'Plan de acci�n consolidado 2025'!$A$3:$V$504,V$1,0)</f>
        <v>3003-GRUPO DE TRABAJO DE APOYO A LA RED NACIONAL DE PROTECCIÓN  AL CONSUMIDOR</v>
      </c>
      <c r="W421"/>
      <c r="X421"/>
    </row>
    <row r="422" spans="1:24" hidden="1" x14ac:dyDescent="0.25">
      <c r="A422" s="30" t="s">
        <v>1281</v>
      </c>
      <c r="B422" t="str">
        <f>VLOOKUP($A422,'Plan de acci�n consolidado 2025'!$A$3:$V$504,B$1,0)</f>
        <v>3003-GRUPO DE TRABAJO DE APOYO A LA RED NACIONAL DE PROTECCIÓN  AL CONSUMIDOR</v>
      </c>
      <c r="C422">
        <f>VLOOKUP($A422,'Plan de acci�n consolidado 2025'!$A$3:$V$504,C$1,0)</f>
        <v>3</v>
      </c>
      <c r="D422" t="str">
        <f>VLOOKUP($A422,'Plan de acci�n consolidado 2025'!$A$3:$V$504,D$1,0)</f>
        <v>Actividad sin participación</v>
      </c>
      <c r="E422" t="str">
        <f>VLOOKUP($A422,'Plan de acci�n consolidado 2025'!$A$3:$V$504,E$1,0)</f>
        <v>3003.1.2</v>
      </c>
      <c r="F422" t="str">
        <f>VLOOKUP($A422,'Plan de acci�n consolidado 2025'!$A$3:$V$504,F$1,0)</f>
        <v>N/A</v>
      </c>
      <c r="G422" t="str">
        <f>VLOOKUP($A422,'Plan de acci�n consolidado 2025'!$A$3:$V$504,G$1,0)</f>
        <v>N/A</v>
      </c>
      <c r="H422" t="str">
        <f>VLOOKUP($A422,'Plan de acci�n consolidado 2025'!$A$3:$V$504,H$1,0)</f>
        <v>N/A</v>
      </c>
      <c r="I422" t="str">
        <f>VLOOKUP($A422,'Plan de acci�n consolidado 2025'!$A$3:$V$504,I$1,0)</f>
        <v>N/A</v>
      </c>
      <c r="J422" t="str">
        <f>VLOOKUP($A422,'Plan de acci�n consolidado 2025'!$A$3:$V$504,J$1,0)</f>
        <v>N/A</v>
      </c>
      <c r="K422" t="str">
        <f>VLOOKUP($A422,'Plan de acci�n consolidado 2025'!$A$3:$V$504,K$1,0)</f>
        <v>N/A</v>
      </c>
      <c r="L422" t="str">
        <f>VLOOKUP($A422,'Plan de acci�n consolidado 2025'!$A$3:$V$504,L$1,0)</f>
        <v>N/A</v>
      </c>
      <c r="M422" t="str">
        <f>VLOOKUP($A422,'Plan de acci�n consolidado 2025'!$A$3:$V$504,M$1,0)</f>
        <v>N/A</v>
      </c>
      <c r="N422" t="str">
        <f>VLOOKUP($A422,'Plan de acci�n consolidado 2025'!$A$3:$V$504,N$1,0)</f>
        <v>N/A</v>
      </c>
      <c r="O422" t="str">
        <f>VLOOKUP($A422,'Plan de acci�n consolidado 2025'!$A$3:$V$504,O$1,0)</f>
        <v>Aprobar el Plan de difusión (Plan Estratégico y Cronograma aprobado por el Coordinador de la RNPC Y/o otras áreas participantes de requerirse.)</v>
      </c>
      <c r="P422">
        <f>VLOOKUP($A422,'Plan de acci�n consolidado 2025'!$A$3:$V$504,P$1,0)</f>
        <v>0</v>
      </c>
      <c r="Q422">
        <f>VLOOKUP($A422,'Plan de acci�n consolidado 2025'!$A$3:$V$504,Q$1,0)</f>
        <v>1</v>
      </c>
      <c r="R422" t="str">
        <f>VLOOKUP($A422,'Plan de acci�n consolidado 2025'!$A$3:$V$504,R$1,0)</f>
        <v>Númerica</v>
      </c>
      <c r="S422" t="str">
        <f>VLOOKUP($A422,'Plan de acci�n consolidado 2025'!$A$3:$V$504,S$1,0)</f>
        <v># de Plan Estratégico y Cronograma de las actividades misionales de la RNPC, aprobado. / 1 Plan Estratégico y Cronograma de las actividades misionales de la RNPC, programado.</v>
      </c>
      <c r="T422" s="176" t="str">
        <f>VLOOKUP($A422,'Plan de acci�n consolidado 2025'!$A$3:$V$504,T$1,0)</f>
        <v>2025-02-03</v>
      </c>
      <c r="U422" s="176" t="str">
        <f>VLOOKUP($A422,'Plan de acci�n consolidado 2025'!$A$3:$V$504,U$1,0)</f>
        <v>2025-02-28</v>
      </c>
      <c r="V422" t="str">
        <f>VLOOKUP($A422,'Plan de acci�n consolidado 2025'!$A$3:$V$504,V$1,0)</f>
        <v>3000-DESPACHO DEL SUPERINTENDENTE DELEGADO PARA LA PROTECCIÓN DEL CONSUMIDOR</v>
      </c>
      <c r="W422"/>
      <c r="X422"/>
    </row>
    <row r="423" spans="1:24" hidden="1" x14ac:dyDescent="0.25">
      <c r="A423" s="30" t="s">
        <v>1284</v>
      </c>
      <c r="B423" t="str">
        <f>VLOOKUP($A423,'Plan de acci�n consolidado 2025'!$A$3:$V$504,B$1,0)</f>
        <v>3003-GRUPO DE TRABAJO DE APOYO A LA RED NACIONAL DE PROTECCIÓN  AL CONSUMIDOR</v>
      </c>
      <c r="C423">
        <f>VLOOKUP($A423,'Plan de acci�n consolidado 2025'!$A$3:$V$504,C$1,0)</f>
        <v>3</v>
      </c>
      <c r="D423" t="str">
        <f>VLOOKUP($A423,'Plan de acci�n consolidado 2025'!$A$3:$V$504,D$1,0)</f>
        <v>Actividad propia</v>
      </c>
      <c r="E423" t="str">
        <f>VLOOKUP($A423,'Plan de acci�n consolidado 2025'!$A$3:$V$504,E$1,0)</f>
        <v>3003.1.3</v>
      </c>
      <c r="F423" t="str">
        <f>VLOOKUP($A423,'Plan de acci�n consolidado 2025'!$A$3:$V$504,F$1,0)</f>
        <v>N/A</v>
      </c>
      <c r="G423" t="str">
        <f>VLOOKUP($A423,'Plan de acci�n consolidado 2025'!$A$3:$V$504,G$1,0)</f>
        <v>N/A</v>
      </c>
      <c r="H423" t="str">
        <f>VLOOKUP($A423,'Plan de acci�n consolidado 2025'!$A$3:$V$504,H$1,0)</f>
        <v>N/A</v>
      </c>
      <c r="I423" t="str">
        <f>VLOOKUP($A423,'Plan de acci�n consolidado 2025'!$A$3:$V$504,I$1,0)</f>
        <v>N/A</v>
      </c>
      <c r="J423" t="str">
        <f>VLOOKUP($A423,'Plan de acci�n consolidado 2025'!$A$3:$V$504,J$1,0)</f>
        <v>N/A</v>
      </c>
      <c r="K423" t="str">
        <f>VLOOKUP($A423,'Plan de acci�n consolidado 2025'!$A$3:$V$504,K$1,0)</f>
        <v>N/A</v>
      </c>
      <c r="L423" t="str">
        <f>VLOOKUP($A423,'Plan de acci�n consolidado 2025'!$A$3:$V$504,L$1,0)</f>
        <v>N/A</v>
      </c>
      <c r="M423" t="str">
        <f>VLOOKUP($A423,'Plan de acci�n consolidado 2025'!$A$3:$V$504,M$1,0)</f>
        <v>N/A</v>
      </c>
      <c r="N423" t="str">
        <f>VLOOKUP($A423,'Plan de acci�n consolidado 2025'!$A$3:$V$504,N$1,0)</f>
        <v>N/A</v>
      </c>
      <c r="O423" t="str">
        <f>VLOOKUP($A423,'Plan de acci�n consolidado 2025'!$A$3:$V$504,O$1,0)</f>
        <v>Ejecutar el Plan de difusión  (Seguimiento trimestral plan y evidencias de ejecución)</v>
      </c>
      <c r="P423">
        <f>VLOOKUP($A423,'Plan de acci�n consolidado 2025'!$A$3:$V$504,P$1,0)</f>
        <v>70</v>
      </c>
      <c r="Q423">
        <f>VLOOKUP($A423,'Plan de acci�n consolidado 2025'!$A$3:$V$504,Q$1,0)</f>
        <v>100</v>
      </c>
      <c r="R423" t="str">
        <f>VLOOKUP($A423,'Plan de acci�n consolidado 2025'!$A$3:$V$504,R$1,0)</f>
        <v>Porcentual</v>
      </c>
      <c r="S423" t="str">
        <f>VLOOKUP($A423,'Plan de acci�n consolidado 2025'!$A$3:$V$504,S$1,0)</f>
        <v>% de avance porcentual de las actividades programadas / 100% de Total porcentaje del plan a ejecutar</v>
      </c>
      <c r="T423" s="176" t="str">
        <f>VLOOKUP($A423,'Plan de acci�n consolidado 2025'!$A$3:$V$504,T$1,0)</f>
        <v>2025-02-03</v>
      </c>
      <c r="U423" s="176" t="str">
        <f>VLOOKUP($A423,'Plan de acci�n consolidado 2025'!$A$3:$V$504,U$1,0)</f>
        <v>2025-12-31</v>
      </c>
      <c r="V423" t="str">
        <f>VLOOKUP($A423,'Plan de acci�n consolidado 2025'!$A$3:$V$504,V$1,0)</f>
        <v>3003-GRUPO DE TRABAJO DE APOYO A LA RED NACIONAL DE PROTECCIÓN  AL CONSUMIDOR</v>
      </c>
      <c r="W423"/>
      <c r="X423"/>
    </row>
    <row r="424" spans="1:24" hidden="1" x14ac:dyDescent="0.25">
      <c r="A424" s="30" t="s">
        <v>1285</v>
      </c>
      <c r="B424" t="str">
        <f>VLOOKUP($A424,'Plan de acci�n consolidado 2025'!$A$3:$V$504,B$1,0)</f>
        <v>3003-GRUPO DE TRABAJO DE APOYO A LA RED NACIONAL DE PROTECCIÓN  AL CONSUMIDOR</v>
      </c>
      <c r="C424">
        <f>VLOOKUP($A424,'Plan de acci�n consolidado 2025'!$A$3:$V$504,C$1,0)</f>
        <v>3</v>
      </c>
      <c r="D424" t="str">
        <f>VLOOKUP($A424,'Plan de acci�n consolidado 2025'!$A$3:$V$504,D$1,0)</f>
        <v>Producto</v>
      </c>
      <c r="E424" t="str">
        <f>VLOOKUP($A424,'Plan de acci�n consolidado 2025'!$A$3:$V$504,E$1,0)</f>
        <v>3003.2</v>
      </c>
      <c r="F424" t="str">
        <f>VLOOKUP($A424,'Plan de acci�n consolidado 2025'!$A$3:$V$504,F$1,0)</f>
        <v>Operativo</v>
      </c>
      <c r="G424" t="str">
        <f>VLOOKUP($A424,'Plan de acci�n consolidado 2025'!$A$3:$V$504,G$1,0)</f>
        <v>Mejorar la oportunidad en la atención de trámites y servicios.</v>
      </c>
      <c r="H424" t="str">
        <f>VLOOKUP($A424,'Plan de acci�n consolidado 2025'!$A$3:$V$504,H$1,0)</f>
        <v>Avance promedio de cumplimiento de productos asociados a mejorar la oportunidad en la atención de trámites y servicios.</v>
      </c>
      <c r="I424" t="str">
        <f>VLOOKUP($A424,'Plan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24" t="str">
        <f>VLOOKUP($A424,'Plan de acci�n consolidado 2025'!$A$3:$V$504,J$1,0)</f>
        <v>N/A</v>
      </c>
      <c r="K424" t="str">
        <f>VLOOKUP($A424,'Plan de acci�n consolidado 2025'!$A$3:$V$504,K$1,0)</f>
        <v>No</v>
      </c>
      <c r="L424" t="str">
        <f>VLOOKUP($A424,'Plan de acci�n consolidado 2025'!$A$3:$V$504,L$1,0)</f>
        <v>C-3503-0200-0009-40401c</v>
      </c>
      <c r="M424" t="str">
        <f>VLOOKUP($A424,'Plan de acci�n consolidado 2025'!$A$3:$V$504,M$1,0)</f>
        <v>Política Servicio al Ciudadano_DIMENSIÓN Gestión con Valores para Resultados</v>
      </c>
      <c r="N424" t="str">
        <f>VLOOKUP($A424,'Plan de acci�n consolidado 2025'!$A$3:$V$504,N$1,0)</f>
        <v>N/A</v>
      </c>
      <c r="O424" t="str">
        <f>VLOOKUP($A424,'Plan de acci�n consolidado 2025'!$A$3:$V$504,O$1,0)</f>
        <v>Arreglos Directos desarrollados a través de las atenciones de las Casas y Rutas del Consumidor, realizados. (Informe final)</v>
      </c>
      <c r="P424">
        <f>VLOOKUP($A424,'Plan de acci�n consolidado 2025'!$A$3:$V$504,P$1,0)</f>
        <v>10</v>
      </c>
      <c r="Q424">
        <f>VLOOKUP($A424,'Plan de acci�n consolidado 2025'!$A$3:$V$504,Q$1,0)</f>
        <v>40</v>
      </c>
      <c r="R424" t="str">
        <f>VLOOKUP($A424,'Plan de acci�n consolidado 2025'!$A$3:$V$504,R$1,0)</f>
        <v>Porcentual</v>
      </c>
      <c r="S424" t="str">
        <f>VLOOKUP($A424,'Plan de acci�n consolidado 2025'!$A$3:$V$504,S$1,0)</f>
        <v>% de encuentros realizados / 40% de invitaciones enviadas</v>
      </c>
      <c r="T424" s="176" t="str">
        <f>VLOOKUP($A424,'Plan de acci�n consolidado 2025'!$A$3:$V$504,T$1,0)</f>
        <v>2025-02-03</v>
      </c>
      <c r="U424" s="176" t="str">
        <f>VLOOKUP($A424,'Plan de acci�n consolidado 2025'!$A$3:$V$504,U$1,0)</f>
        <v>2025-12-31</v>
      </c>
      <c r="V424" t="str">
        <f>VLOOKUP($A424,'Plan de acci�n consolidado 2025'!$A$3:$V$504,V$1,0)</f>
        <v>3003-GRUPO DE TRABAJO DE APOYO A LA RED NACIONAL DE PROTECCIÓN  AL CONSUMIDOR</v>
      </c>
      <c r="W424"/>
      <c r="X424"/>
    </row>
    <row r="425" spans="1:24" hidden="1" x14ac:dyDescent="0.25">
      <c r="A425" s="30" t="s">
        <v>1287</v>
      </c>
      <c r="B425" t="str">
        <f>VLOOKUP($A425,'Plan de acci�n consolidado 2025'!$A$3:$V$504,B$1,0)</f>
        <v>3003-GRUPO DE TRABAJO DE APOYO A LA RED NACIONAL DE PROTECCIÓN  AL CONSUMIDOR</v>
      </c>
      <c r="C425">
        <f>VLOOKUP($A425,'Plan de acci�n consolidado 2025'!$A$3:$V$504,C$1,0)</f>
        <v>3</v>
      </c>
      <c r="D425" t="str">
        <f>VLOOKUP($A425,'Plan de acci�n consolidado 2025'!$A$3:$V$504,D$1,0)</f>
        <v>Actividad propia</v>
      </c>
      <c r="E425" t="str">
        <f>VLOOKUP($A425,'Plan de acci�n consolidado 2025'!$A$3:$V$504,E$1,0)</f>
        <v>3003.2.1</v>
      </c>
      <c r="F425" t="str">
        <f>VLOOKUP($A425,'Plan de acci�n consolidado 2025'!$A$3:$V$504,F$1,0)</f>
        <v>N/A</v>
      </c>
      <c r="G425" t="str">
        <f>VLOOKUP($A425,'Plan de acci�n consolidado 2025'!$A$3:$V$504,G$1,0)</f>
        <v>N/A</v>
      </c>
      <c r="H425" t="str">
        <f>VLOOKUP($A425,'Plan de acci�n consolidado 2025'!$A$3:$V$504,H$1,0)</f>
        <v>N/A</v>
      </c>
      <c r="I425" t="str">
        <f>VLOOKUP($A425,'Plan de acci�n consolidado 2025'!$A$3:$V$504,I$1,0)</f>
        <v>N/A</v>
      </c>
      <c r="J425" t="str">
        <f>VLOOKUP($A425,'Plan de acci�n consolidado 2025'!$A$3:$V$504,J$1,0)</f>
        <v>N/A</v>
      </c>
      <c r="K425" t="str">
        <f>VLOOKUP($A425,'Plan de acci�n consolidado 2025'!$A$3:$V$504,K$1,0)</f>
        <v>N/A</v>
      </c>
      <c r="L425" t="str">
        <f>VLOOKUP($A425,'Plan de acci�n consolidado 2025'!$A$3:$V$504,L$1,0)</f>
        <v>N/A</v>
      </c>
      <c r="M425" t="str">
        <f>VLOOKUP($A425,'Plan de acci�n consolidado 2025'!$A$3:$V$504,M$1,0)</f>
        <v>N/A</v>
      </c>
      <c r="N425" t="str">
        <f>VLOOKUP($A425,'Plan de acci�n consolidado 2025'!$A$3:$V$504,N$1,0)</f>
        <v>N/A</v>
      </c>
      <c r="O425" t="str">
        <f>VLOOKUP($A425,'Plan de acci�n consolidado 2025'!$A$3:$V$504,O$1,0)</f>
        <v>Realizar invitaciones de servicio arreglo directo (Informe trimestral acumulado) (Informe elaborado de las invitaciones servicio arreglo directo)</v>
      </c>
      <c r="P425">
        <f>VLOOKUP($A425,'Plan de acci�n consolidado 2025'!$A$3:$V$504,P$1,0)</f>
        <v>30</v>
      </c>
      <c r="Q425">
        <f>VLOOKUP($A425,'Plan de acci�n consolidado 2025'!$A$3:$V$504,Q$1,0)</f>
        <v>4000</v>
      </c>
      <c r="R425" t="str">
        <f>VLOOKUP($A425,'Plan de acci�n consolidado 2025'!$A$3:$V$504,R$1,0)</f>
        <v>Númerica</v>
      </c>
      <c r="S425" t="str">
        <f>VLOOKUP($A425,'Plan de acci�n consolidado 2025'!$A$3:$V$504,S$1,0)</f>
        <v># de invitaciones realizadas / 4000 invitaciones programadas</v>
      </c>
      <c r="T425" s="176" t="str">
        <f>VLOOKUP($A425,'Plan de acci�n consolidado 2025'!$A$3:$V$504,T$1,0)</f>
        <v>2025-02-03</v>
      </c>
      <c r="U425" s="176" t="str">
        <f>VLOOKUP($A425,'Plan de acci�n consolidado 2025'!$A$3:$V$504,U$1,0)</f>
        <v>2025-12-31</v>
      </c>
      <c r="V425" t="str">
        <f>VLOOKUP($A425,'Plan de acci�n consolidado 2025'!$A$3:$V$504,V$1,0)</f>
        <v>3003-GRUPO DE TRABAJO DE APOYO A LA RED NACIONAL DE PROTECCIÓN  AL CONSUMIDOR</v>
      </c>
      <c r="W425"/>
      <c r="X425"/>
    </row>
    <row r="426" spans="1:24" hidden="1" x14ac:dyDescent="0.25">
      <c r="A426" s="30" t="s">
        <v>1289</v>
      </c>
      <c r="B426" t="str">
        <f>VLOOKUP($A426,'Plan de acci�n consolidado 2025'!$A$3:$V$504,B$1,0)</f>
        <v>3003-GRUPO DE TRABAJO DE APOYO A LA RED NACIONAL DE PROTECCIÓN  AL CONSUMIDOR</v>
      </c>
      <c r="C426">
        <f>VLOOKUP($A426,'Plan de acci�n consolidado 2025'!$A$3:$V$504,C$1,0)</f>
        <v>3</v>
      </c>
      <c r="D426" t="str">
        <f>VLOOKUP($A426,'Plan de acci�n consolidado 2025'!$A$3:$V$504,D$1,0)</f>
        <v>Actividad propia</v>
      </c>
      <c r="E426" t="str">
        <f>VLOOKUP($A426,'Plan de acci�n consolidado 2025'!$A$3:$V$504,E$1,0)</f>
        <v>3003.2.2</v>
      </c>
      <c r="F426" t="str">
        <f>VLOOKUP($A426,'Plan de acci�n consolidado 2025'!$A$3:$V$504,F$1,0)</f>
        <v>N/A</v>
      </c>
      <c r="G426" t="str">
        <f>VLOOKUP($A426,'Plan de acci�n consolidado 2025'!$A$3:$V$504,G$1,0)</f>
        <v>N/A</v>
      </c>
      <c r="H426" t="str">
        <f>VLOOKUP($A426,'Plan de acci�n consolidado 2025'!$A$3:$V$504,H$1,0)</f>
        <v>N/A</v>
      </c>
      <c r="I426" t="str">
        <f>VLOOKUP($A426,'Plan de acci�n consolidado 2025'!$A$3:$V$504,I$1,0)</f>
        <v>N/A</v>
      </c>
      <c r="J426" t="str">
        <f>VLOOKUP($A426,'Plan de acci�n consolidado 2025'!$A$3:$V$504,J$1,0)</f>
        <v>N/A</v>
      </c>
      <c r="K426" t="str">
        <f>VLOOKUP($A426,'Plan de acci�n consolidado 2025'!$A$3:$V$504,K$1,0)</f>
        <v>N/A</v>
      </c>
      <c r="L426" t="str">
        <f>VLOOKUP($A426,'Plan de acci�n consolidado 2025'!$A$3:$V$504,L$1,0)</f>
        <v>N/A</v>
      </c>
      <c r="M426" t="str">
        <f>VLOOKUP($A426,'Plan de acci�n consolidado 2025'!$A$3:$V$504,M$1,0)</f>
        <v>N/A</v>
      </c>
      <c r="N426" t="str">
        <f>VLOOKUP($A426,'Plan de acci�n consolidado 2025'!$A$3:$V$504,N$1,0)</f>
        <v>N/A</v>
      </c>
      <c r="O426" t="str">
        <f>VLOOKUP($A426,'Plan de acci�n consolidado 2025'!$A$3:$V$504,O$1,0)</f>
        <v>Realizar Jornada Nacional de las soluciones en materia de protección al consumidor  (Informe jornada Nacional de las soluciones en materia de protección al consumidor)</v>
      </c>
      <c r="P426">
        <f>VLOOKUP($A426,'Plan de acci�n consolidado 2025'!$A$3:$V$504,P$1,0)</f>
        <v>30</v>
      </c>
      <c r="Q426">
        <f>VLOOKUP($A426,'Plan de acci�n consolidado 2025'!$A$3:$V$504,Q$1,0)</f>
        <v>4</v>
      </c>
      <c r="R426" t="str">
        <f>VLOOKUP($A426,'Plan de acci�n consolidado 2025'!$A$3:$V$504,R$1,0)</f>
        <v>Númerica</v>
      </c>
      <c r="S426" t="str">
        <f>VLOOKUP($A426,'Plan de acci�n consolidado 2025'!$A$3:$V$504,S$1,0)</f>
        <v># de jornadas realizadas / 4 jornadas programadas</v>
      </c>
      <c r="T426" s="176" t="str">
        <f>VLOOKUP($A426,'Plan de acci�n consolidado 2025'!$A$3:$V$504,T$1,0)</f>
        <v>2025-02-03</v>
      </c>
      <c r="U426" s="176" t="str">
        <f>VLOOKUP($A426,'Plan de acci�n consolidado 2025'!$A$3:$V$504,U$1,0)</f>
        <v>2025-12-31</v>
      </c>
      <c r="V426" t="str">
        <f>VLOOKUP($A426,'Plan de acci�n consolidado 2025'!$A$3:$V$504,V$1,0)</f>
        <v>3003-GRUPO DE TRABAJO DE APOYO A LA RED NACIONAL DE PROTECCIÓN  AL CONSUMIDOR</v>
      </c>
      <c r="W426"/>
      <c r="X426"/>
    </row>
    <row r="427" spans="1:24" hidden="1" x14ac:dyDescent="0.25">
      <c r="A427" s="30" t="s">
        <v>1291</v>
      </c>
      <c r="B427" t="str">
        <f>VLOOKUP($A427,'Plan de acci�n consolidado 2025'!$A$3:$V$504,B$1,0)</f>
        <v>3003-GRUPO DE TRABAJO DE APOYO A LA RED NACIONAL DE PROTECCIÓN  AL CONSUMIDOR</v>
      </c>
      <c r="C427">
        <f>VLOOKUP($A427,'Plan de acci�n consolidado 2025'!$A$3:$V$504,C$1,0)</f>
        <v>3</v>
      </c>
      <c r="D427" t="str">
        <f>VLOOKUP($A427,'Plan de acci�n consolidado 2025'!$A$3:$V$504,D$1,0)</f>
        <v>Actividad propia</v>
      </c>
      <c r="E427" t="str">
        <f>VLOOKUP($A427,'Plan de acci�n consolidado 2025'!$A$3:$V$504,E$1,0)</f>
        <v>3003.2.3</v>
      </c>
      <c r="F427" t="str">
        <f>VLOOKUP($A427,'Plan de acci�n consolidado 2025'!$A$3:$V$504,F$1,0)</f>
        <v>N/A</v>
      </c>
      <c r="G427" t="str">
        <f>VLOOKUP($A427,'Plan de acci�n consolidado 2025'!$A$3:$V$504,G$1,0)</f>
        <v>N/A</v>
      </c>
      <c r="H427" t="str">
        <f>VLOOKUP($A427,'Plan de acci�n consolidado 2025'!$A$3:$V$504,H$1,0)</f>
        <v>N/A</v>
      </c>
      <c r="I427" t="str">
        <f>VLOOKUP($A427,'Plan de acci�n consolidado 2025'!$A$3:$V$504,I$1,0)</f>
        <v>N/A</v>
      </c>
      <c r="J427" t="str">
        <f>VLOOKUP($A427,'Plan de acci�n consolidado 2025'!$A$3:$V$504,J$1,0)</f>
        <v>N/A</v>
      </c>
      <c r="K427" t="str">
        <f>VLOOKUP($A427,'Plan de acci�n consolidado 2025'!$A$3:$V$504,K$1,0)</f>
        <v>N/A</v>
      </c>
      <c r="L427" t="str">
        <f>VLOOKUP($A427,'Plan de acci�n consolidado 2025'!$A$3:$V$504,L$1,0)</f>
        <v>N/A</v>
      </c>
      <c r="M427" t="str">
        <f>VLOOKUP($A427,'Plan de acci�n consolidado 2025'!$A$3:$V$504,M$1,0)</f>
        <v>N/A</v>
      </c>
      <c r="N427" t="str">
        <f>VLOOKUP($A427,'Plan de acci�n consolidado 2025'!$A$3:$V$504,N$1,0)</f>
        <v>N/A</v>
      </c>
      <c r="O427" t="str">
        <f>VLOOKUP($A427,'Plan de acci�n consolidado 2025'!$A$3:$V$504,O$1,0)</f>
        <v>Realizar encuentros de arreglo directo (Informe arreglos directos realizados)</v>
      </c>
      <c r="P427">
        <f>VLOOKUP($A427,'Plan de acci�n consolidado 2025'!$A$3:$V$504,P$1,0)</f>
        <v>40</v>
      </c>
      <c r="Q427">
        <f>VLOOKUP($A427,'Plan de acci�n consolidado 2025'!$A$3:$V$504,Q$1,0)</f>
        <v>1600</v>
      </c>
      <c r="R427" t="str">
        <f>VLOOKUP($A427,'Plan de acci�n consolidado 2025'!$A$3:$V$504,R$1,0)</f>
        <v>Númerica</v>
      </c>
      <c r="S427" t="str">
        <f>VLOOKUP($A427,'Plan de acci�n consolidado 2025'!$A$3:$V$504,S$1,0)</f>
        <v># de Encuentros de arreglos directos realizados / 1600 Encuentros de arreglos directos programados</v>
      </c>
      <c r="T427" s="176" t="str">
        <f>VLOOKUP($A427,'Plan de acci�n consolidado 2025'!$A$3:$V$504,T$1,0)</f>
        <v>2025-02-03</v>
      </c>
      <c r="U427" s="176" t="str">
        <f>VLOOKUP($A427,'Plan de acci�n consolidado 2025'!$A$3:$V$504,U$1,0)</f>
        <v>2025-12-31</v>
      </c>
      <c r="V427" t="str">
        <f>VLOOKUP($A427,'Plan de acci�n consolidado 2025'!$A$3:$V$504,V$1,0)</f>
        <v>3003-GRUPO DE TRABAJO DE APOYO A LA RED NACIONAL DE PROTECCIÓN  AL CONSUMIDOR</v>
      </c>
      <c r="W427"/>
      <c r="X427"/>
    </row>
    <row r="428" spans="1:24" hidden="1" x14ac:dyDescent="0.25">
      <c r="A428" s="30" t="s">
        <v>1292</v>
      </c>
      <c r="B428" t="str">
        <f>VLOOKUP($A428,'Plan de acci�n consolidado 2025'!$A$3:$V$504,B$1,0)</f>
        <v>3003-GRUPO DE TRABAJO DE APOYO A LA RED NACIONAL DE PROTECCIÓN  AL CONSUMIDOR</v>
      </c>
      <c r="C428">
        <f>VLOOKUP($A428,'Plan de acci�n consolidado 2025'!$A$3:$V$504,C$1,0)</f>
        <v>3</v>
      </c>
      <c r="D428" t="str">
        <f>VLOOKUP($A428,'Plan de acci�n consolidado 2025'!$A$3:$V$504,D$1,0)</f>
        <v>Producto</v>
      </c>
      <c r="E428" t="str">
        <f>VLOOKUP($A428,'Plan de acci�n consolidado 2025'!$A$3:$V$504,E$1,0)</f>
        <v>3003.3</v>
      </c>
      <c r="F428" t="str">
        <f>VLOOKUP($A428,'Plan de acci�n consolidado 2025'!$A$3:$V$504,F$1,0)</f>
        <v>Innovador</v>
      </c>
      <c r="G428" t="str">
        <f>VLOOKUP($A428,'Plan de acci�n consolidado 2025'!$A$3:$V$504,G$1,0)</f>
        <v xml:space="preserve">Generar sinergias con agentes nacionales e internacionales que permitan potenciar las capacidades de la SIC.
</v>
      </c>
      <c r="H428" t="str">
        <f>VLOOKUP($A428,'Plan de acci�n consolidado 2025'!$A$3:$V$504,H$1,0)</f>
        <v xml:space="preserve">Cumplimiento de productos del PAI asociados a Generar sinergias con agentes nacionales e internacionales que permitan potenciar las capacidades de la SIC.
</v>
      </c>
      <c r="I428" t="str">
        <f>VLOOKUP($A428,'Plan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28" t="str">
        <f>VLOOKUP($A428,'Plan de acci�n consolidado 2025'!$A$3:$V$504,J$1,0)</f>
        <v>N/A</v>
      </c>
      <c r="K428" t="str">
        <f>VLOOKUP($A428,'Plan de acci�n consolidado 2025'!$A$3:$V$504,K$1,0)</f>
        <v>No</v>
      </c>
      <c r="L428" t="str">
        <f>VLOOKUP($A428,'Plan de acci�n consolidado 2025'!$A$3:$V$504,L$1,0)</f>
        <v>C-3503-0200-0009-40401c</v>
      </c>
      <c r="M428" t="str">
        <f>VLOOKUP($A428,'Plan de acci�n consolidado 2025'!$A$3:$V$504,M$1,0)</f>
        <v>Política Participación Ciudadana en la Gestión Pública _DIMENSIÓN Gestión con Valores para Resultados</v>
      </c>
      <c r="N428" t="str">
        <f>VLOOKUP($A428,'Plan de acci�n consolidado 2025'!$A$3:$V$504,N$1,0)</f>
        <v xml:space="preserve">PND_8_Fortalecer lasCapacidades yConocimiento sobreDerechos yDeberesDe las relacionesDeConsumo;
PND 10_Fortalecer las actividades de inspección, vigilancia y Control </v>
      </c>
      <c r="O428" t="str">
        <f>VLOOKUP($A428,'Plan de acci�n consolidado 2025'!$A$3:$V$504,O$1,0)</f>
        <v>Alcaldías en sus facultades administrativas y de metrología legal frente a la protección al consumidor en el territorio nacional, capacitadas (Informe final)</v>
      </c>
      <c r="P428">
        <f>VLOOKUP($A428,'Plan de acci�n consolidado 2025'!$A$3:$V$504,P$1,0)</f>
        <v>20</v>
      </c>
      <c r="Q428">
        <f>VLOOKUP($A428,'Plan de acci�n consolidado 2025'!$A$3:$V$504,Q$1,0)</f>
        <v>440</v>
      </c>
      <c r="R428" t="str">
        <f>VLOOKUP($A428,'Plan de acci�n consolidado 2025'!$A$3:$V$504,R$1,0)</f>
        <v>Númerica</v>
      </c>
      <c r="S428" t="str">
        <f>VLOOKUP($A428,'Plan de acci�n consolidado 2025'!$A$3:$V$504,S$1,0)</f>
        <v># de alcaldías en materia de protección al consumidor capacitadas(fortalecidas) / 440 alcaldías programadas para capacitar en el 2025 (40total de alcaldías)</v>
      </c>
      <c r="T428" s="176" t="str">
        <f>VLOOKUP($A428,'Plan de acci�n consolidado 2025'!$A$3:$V$504,T$1,0)</f>
        <v>2025-02-03</v>
      </c>
      <c r="U428" s="176" t="str">
        <f>VLOOKUP($A428,'Plan de acci�n consolidado 2025'!$A$3:$V$504,U$1,0)</f>
        <v>2025-12-31</v>
      </c>
      <c r="V428" t="str">
        <f>VLOOKUP($A428,'Plan de acci�n consolidado 2025'!$A$3:$V$504,V$1,0)</f>
        <v>3003-GRUPO DE TRABAJO DE APOYO A LA RED NACIONAL DE PROTECCIÓN  AL CONSUMIDOR</v>
      </c>
      <c r="W428"/>
      <c r="X428"/>
    </row>
    <row r="429" spans="1:24" hidden="1" x14ac:dyDescent="0.25">
      <c r="A429" s="30" t="s">
        <v>1294</v>
      </c>
      <c r="B429" t="str">
        <f>VLOOKUP($A429,'Plan de acci�n consolidado 2025'!$A$3:$V$504,B$1,0)</f>
        <v>3003-GRUPO DE TRABAJO DE APOYO A LA RED NACIONAL DE PROTECCIÓN  AL CONSUMIDOR</v>
      </c>
      <c r="C429">
        <f>VLOOKUP($A429,'Plan de acci�n consolidado 2025'!$A$3:$V$504,C$1,0)</f>
        <v>3</v>
      </c>
      <c r="D429" t="str">
        <f>VLOOKUP($A429,'Plan de acci�n consolidado 2025'!$A$3:$V$504,D$1,0)</f>
        <v>Actividad propia</v>
      </c>
      <c r="E429" t="str">
        <f>VLOOKUP($A429,'Plan de acci�n consolidado 2025'!$A$3:$V$504,E$1,0)</f>
        <v>3003.3.1</v>
      </c>
      <c r="F429" t="str">
        <f>VLOOKUP($A429,'Plan de acci�n consolidado 2025'!$A$3:$V$504,F$1,0)</f>
        <v>N/A</v>
      </c>
      <c r="G429" t="str">
        <f>VLOOKUP($A429,'Plan de acci�n consolidado 2025'!$A$3:$V$504,G$1,0)</f>
        <v>N/A</v>
      </c>
      <c r="H429" t="str">
        <f>VLOOKUP($A429,'Plan de acci�n consolidado 2025'!$A$3:$V$504,H$1,0)</f>
        <v>N/A</v>
      </c>
      <c r="I429" t="str">
        <f>VLOOKUP($A429,'Plan de acci�n consolidado 2025'!$A$3:$V$504,I$1,0)</f>
        <v>N/A</v>
      </c>
      <c r="J429" t="str">
        <f>VLOOKUP($A429,'Plan de acci�n consolidado 2025'!$A$3:$V$504,J$1,0)</f>
        <v>N/A</v>
      </c>
      <c r="K429" t="str">
        <f>VLOOKUP($A429,'Plan de acci�n consolidado 2025'!$A$3:$V$504,K$1,0)</f>
        <v>N/A</v>
      </c>
      <c r="L429" t="str">
        <f>VLOOKUP($A429,'Plan de acci�n consolidado 2025'!$A$3:$V$504,L$1,0)</f>
        <v>N/A</v>
      </c>
      <c r="M429" t="str">
        <f>VLOOKUP($A429,'Plan de acci�n consolidado 2025'!$A$3:$V$504,M$1,0)</f>
        <v>N/A</v>
      </c>
      <c r="N429" t="str">
        <f>VLOOKUP($A429,'Plan de acci�n consolidado 2025'!$A$3:$V$504,N$1,0)</f>
        <v>N/A</v>
      </c>
      <c r="O429" t="str">
        <f>VLOOKUP($A429,'Plan de acci�n consolidado 2025'!$A$3:$V$504,O$1,0)</f>
        <v>Aprobar por parte del coordinador de la RED el cronograma de intervención de alcaldías (Cronograma de intervención de alcaldías aprobado por parte del coordinador de la RED)</v>
      </c>
      <c r="P429">
        <f>VLOOKUP($A429,'Plan de acci�n consolidado 2025'!$A$3:$V$504,P$1,0)</f>
        <v>20</v>
      </c>
      <c r="Q429">
        <f>VLOOKUP($A429,'Plan de acci�n consolidado 2025'!$A$3:$V$504,Q$1,0)</f>
        <v>1</v>
      </c>
      <c r="R429" t="str">
        <f>VLOOKUP($A429,'Plan de acci�n consolidado 2025'!$A$3:$V$504,R$1,0)</f>
        <v>Númerica</v>
      </c>
      <c r="S429" t="str">
        <f>VLOOKUP($A429,'Plan de acci�n consolidado 2025'!$A$3:$V$504,S$1,0)</f>
        <v># de cronogramas aprobado / 1 cronogramas programado</v>
      </c>
      <c r="T429" s="176" t="str">
        <f>VLOOKUP($A429,'Plan de acci�n consolidado 2025'!$A$3:$V$504,T$1,0)</f>
        <v>2025-02-03</v>
      </c>
      <c r="U429" s="176" t="str">
        <f>VLOOKUP($A429,'Plan de acci�n consolidado 2025'!$A$3:$V$504,U$1,0)</f>
        <v>2025-02-28</v>
      </c>
      <c r="V429" t="str">
        <f>VLOOKUP($A429,'Plan de acci�n consolidado 2025'!$A$3:$V$504,V$1,0)</f>
        <v>3003-GRUPO DE TRABAJO DE APOYO A LA RED NACIONAL DE PROTECCIÓN  AL CONSUMIDOR</v>
      </c>
      <c r="W429"/>
      <c r="X429"/>
    </row>
    <row r="430" spans="1:24" hidden="1" x14ac:dyDescent="0.25">
      <c r="A430" s="30" t="s">
        <v>1296</v>
      </c>
      <c r="B430" t="str">
        <f>VLOOKUP($A430,'Plan de acci�n consolidado 2025'!$A$3:$V$504,B$1,0)</f>
        <v>3003-GRUPO DE TRABAJO DE APOYO A LA RED NACIONAL DE PROTECCIÓN  AL CONSUMIDOR</v>
      </c>
      <c r="C430">
        <f>VLOOKUP($A430,'Plan de acci�n consolidado 2025'!$A$3:$V$504,C$1,0)</f>
        <v>3</v>
      </c>
      <c r="D430" t="str">
        <f>VLOOKUP($A430,'Plan de acci�n consolidado 2025'!$A$3:$V$504,D$1,0)</f>
        <v>Actividad propia</v>
      </c>
      <c r="E430" t="str">
        <f>VLOOKUP($A430,'Plan de acci�n consolidado 2025'!$A$3:$V$504,E$1,0)</f>
        <v>3003.3.2</v>
      </c>
      <c r="F430" t="str">
        <f>VLOOKUP($A430,'Plan de acci�n consolidado 2025'!$A$3:$V$504,F$1,0)</f>
        <v>N/A</v>
      </c>
      <c r="G430" t="str">
        <f>VLOOKUP($A430,'Plan de acci�n consolidado 2025'!$A$3:$V$504,G$1,0)</f>
        <v>N/A</v>
      </c>
      <c r="H430" t="str">
        <f>VLOOKUP($A430,'Plan de acci�n consolidado 2025'!$A$3:$V$504,H$1,0)</f>
        <v>N/A</v>
      </c>
      <c r="I430" t="str">
        <f>VLOOKUP($A430,'Plan de acci�n consolidado 2025'!$A$3:$V$504,I$1,0)</f>
        <v>N/A</v>
      </c>
      <c r="J430" t="str">
        <f>VLOOKUP($A430,'Plan de acci�n consolidado 2025'!$A$3:$V$504,J$1,0)</f>
        <v>N/A</v>
      </c>
      <c r="K430" t="str">
        <f>VLOOKUP($A430,'Plan de acci�n consolidado 2025'!$A$3:$V$504,K$1,0)</f>
        <v>N/A</v>
      </c>
      <c r="L430" t="str">
        <f>VLOOKUP($A430,'Plan de acci�n consolidado 2025'!$A$3:$V$504,L$1,0)</f>
        <v>N/A</v>
      </c>
      <c r="M430" t="str">
        <f>VLOOKUP($A430,'Plan de acci�n consolidado 2025'!$A$3:$V$504,M$1,0)</f>
        <v>N/A</v>
      </c>
      <c r="N430" t="str">
        <f>VLOOKUP($A430,'Plan de acci�n consolidado 2025'!$A$3:$V$504,N$1,0)</f>
        <v>N/A</v>
      </c>
      <c r="O430" t="str">
        <f>VLOOKUP($A430,'Plan de acci�n consolidado 2025'!$A$3:$V$504,O$1,0)</f>
        <v>Capacitar en materia de protección al consumidor a las alcaldías municipales (Informe trimestral de seguimiento y Listados de Asistencia/registros fotográficos/capturas de pantallas)</v>
      </c>
      <c r="P430">
        <f>VLOOKUP($A430,'Plan de acci�n consolidado 2025'!$A$3:$V$504,P$1,0)</f>
        <v>80</v>
      </c>
      <c r="Q430">
        <f>VLOOKUP($A430,'Plan de acci�n consolidado 2025'!$A$3:$V$504,Q$1,0)</f>
        <v>440</v>
      </c>
      <c r="R430" t="str">
        <f>VLOOKUP($A430,'Plan de acci�n consolidado 2025'!$A$3:$V$504,R$1,0)</f>
        <v>Númerica</v>
      </c>
      <c r="S430" t="str">
        <f>VLOOKUP($A430,'Plan de acci�n consolidado 2025'!$A$3:$V$504,S$1,0)</f>
        <v># de alcaldías capacitadas / 440 alcaldías programadas</v>
      </c>
      <c r="T430" s="176" t="str">
        <f>VLOOKUP($A430,'Plan de acci�n consolidado 2025'!$A$3:$V$504,T$1,0)</f>
        <v>2025-02-03</v>
      </c>
      <c r="U430" s="176" t="str">
        <f>VLOOKUP($A430,'Plan de acci�n consolidado 2025'!$A$3:$V$504,U$1,0)</f>
        <v>2025-12-31</v>
      </c>
      <c r="V430" t="str">
        <f>VLOOKUP($A430,'Plan de acci�n consolidado 2025'!$A$3:$V$504,V$1,0)</f>
        <v>3003-GRUPO DE TRABAJO DE APOYO A LA RED NACIONAL DE PROTECCIÓN  AL CONSUMIDOR</v>
      </c>
      <c r="W430"/>
      <c r="X430"/>
    </row>
    <row r="431" spans="1:24" hidden="1" x14ac:dyDescent="0.25">
      <c r="A431" s="30" t="s">
        <v>1298</v>
      </c>
      <c r="B431" t="str">
        <f>VLOOKUP($A431,'Plan de acci�n consolidado 2025'!$A$3:$V$504,B$1,0)</f>
        <v>3003-GRUPO DE TRABAJO DE APOYO A LA RED NACIONAL DE PROTECCIÓN  AL CONSUMIDOR</v>
      </c>
      <c r="C431">
        <f>VLOOKUP($A431,'Plan de acci�n consolidado 2025'!$A$3:$V$504,C$1,0)</f>
        <v>3</v>
      </c>
      <c r="D431" t="str">
        <f>VLOOKUP($A431,'Plan de acci�n consolidado 2025'!$A$3:$V$504,D$1,0)</f>
        <v>Producto</v>
      </c>
      <c r="E431" t="str">
        <f>VLOOKUP($A431,'Plan de acci�n consolidado 2025'!$A$3:$V$504,E$1,0)</f>
        <v>3003.4</v>
      </c>
      <c r="F431" t="str">
        <f>VLOOKUP($A431,'Plan de acci�n consolidado 2025'!$A$3:$V$504,F$1,0)</f>
        <v>Operativo</v>
      </c>
      <c r="G431" t="str">
        <f>VLOOKUP($A431,'Plan de acci�n consolidado 2025'!$A$3:$V$504,G$1,0)</f>
        <v xml:space="preserve">Generar sinergias con agentes nacionales e internacionales que permitan potenciar las capacidades de la SIC.
</v>
      </c>
      <c r="H431" t="str">
        <f>VLOOKUP($A431,'Plan de acci�n consolidado 2025'!$A$3:$V$504,H$1,0)</f>
        <v xml:space="preserve">Cumplimiento de productos del PAI asociados a Generar sinergias con agentes nacionales e internacionales que permitan potenciar las capacidades de la SIC.
</v>
      </c>
      <c r="I431" t="str">
        <f>VLOOKUP($A431,'Plan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31" t="str">
        <f>VLOOKUP($A431,'Plan de acci�n consolidado 2025'!$A$3:$V$504,J$1,0)</f>
        <v>N/A</v>
      </c>
      <c r="K431" t="str">
        <f>VLOOKUP($A431,'Plan de acci�n consolidado 2025'!$A$3:$V$504,K$1,0)</f>
        <v>Si</v>
      </c>
      <c r="L431" t="str">
        <f>VLOOKUP($A431,'Plan de acci�n consolidado 2025'!$A$3:$V$504,L$1,0)</f>
        <v>C-3503-0200-0009-40401c</v>
      </c>
      <c r="M431" t="str">
        <f>VLOOKUP($A431,'Plan de acci�n consolidado 2025'!$A$3:$V$504,M$1,0)</f>
        <v>Política Servicio al Ciudadano_DIMENSIÓN Gestión con Valores para Resultados</v>
      </c>
      <c r="N431" t="str">
        <f>VLOOKUP($A431,'Plan de acci�n consolidado 2025'!$A$3:$V$504,N$1,0)</f>
        <v>PND_8_Fortalecer lasCapacidades yConocimiento sobreDerechos yDeberesDe las relacionesDeConsumo</v>
      </c>
      <c r="O431" t="str">
        <f>VLOOKUP($A431,'Plan de acci�n consolidado 2025'!$A$3:$V$504,O$1,0)</f>
        <v>Cobertura departamental de la Red Nacional de Protección al Consumidor, a través de las Casas de Consumidor de Bienes y Servicios, ampliada (Informe final)</v>
      </c>
      <c r="P431">
        <f>VLOOKUP($A431,'Plan de acci�n consolidado 2025'!$A$3:$V$504,P$1,0)</f>
        <v>15</v>
      </c>
      <c r="Q431">
        <f>VLOOKUP($A431,'Plan de acci�n consolidado 2025'!$A$3:$V$504,Q$1,0)</f>
        <v>5</v>
      </c>
      <c r="R431" t="str">
        <f>VLOOKUP($A431,'Plan de acci�n consolidado 2025'!$A$3:$V$504,R$1,0)</f>
        <v>Númerica</v>
      </c>
      <c r="S431" t="str">
        <f>VLOOKUP($A431,'Plan de acci�n consolidado 2025'!$A$3:$V$504,S$1,0)</f>
        <v># de casas abiertas en departamentos  generando presencia de la Red Nacional de Protección del Consumidor / 5 casas programadas</v>
      </c>
      <c r="T431" s="176" t="str">
        <f>VLOOKUP($A431,'Plan de acci�n consolidado 2025'!$A$3:$V$504,T$1,0)</f>
        <v>2025-02-03</v>
      </c>
      <c r="U431" s="176" t="str">
        <f>VLOOKUP($A431,'Plan de acci�n consolidado 2025'!$A$3:$V$504,U$1,0)</f>
        <v>2025-12-19</v>
      </c>
      <c r="V431" t="str">
        <f>VLOOKUP($A431,'Plan de acci�n consolidado 2025'!$A$3:$V$504,V$1,0)</f>
        <v>142-GRUPO DE TRABAJO DE SERVICIOS ADMINISTRATIVOS Y RECURSOS FÍSICOS;
3003-GRUPO DE TRABAJO DE APOYO A LA RED NACIONAL DE PROTECCIÓN  AL CONSUMIDOR;
73-GRUPO DE TRABAJO DE COMUNICACION</v>
      </c>
      <c r="W431"/>
      <c r="X431"/>
    </row>
    <row r="432" spans="1:24" hidden="1" x14ac:dyDescent="0.25">
      <c r="A432" s="30" t="s">
        <v>1300</v>
      </c>
      <c r="B432" t="str">
        <f>VLOOKUP($A432,'Plan de acci�n consolidado 2025'!$A$3:$V$504,B$1,0)</f>
        <v>3003-GRUPO DE TRABAJO DE APOYO A LA RED NACIONAL DE PROTECCIÓN  AL CONSUMIDOR</v>
      </c>
      <c r="C432">
        <f>VLOOKUP($A432,'Plan de acci�n consolidado 2025'!$A$3:$V$504,C$1,0)</f>
        <v>3</v>
      </c>
      <c r="D432" t="str">
        <f>VLOOKUP($A432,'Plan de acci�n consolidado 2025'!$A$3:$V$504,D$1,0)</f>
        <v>Actividad propia</v>
      </c>
      <c r="E432" t="str">
        <f>VLOOKUP($A432,'Plan de acci�n consolidado 2025'!$A$3:$V$504,E$1,0)</f>
        <v>3003.4.1</v>
      </c>
      <c r="F432" t="str">
        <f>VLOOKUP($A432,'Plan de acci�n consolidado 2025'!$A$3:$V$504,F$1,0)</f>
        <v>N/A</v>
      </c>
      <c r="G432" t="str">
        <f>VLOOKUP($A432,'Plan de acci�n consolidado 2025'!$A$3:$V$504,G$1,0)</f>
        <v>N/A</v>
      </c>
      <c r="H432" t="str">
        <f>VLOOKUP($A432,'Plan de acci�n consolidado 2025'!$A$3:$V$504,H$1,0)</f>
        <v>N/A</v>
      </c>
      <c r="I432" t="str">
        <f>VLOOKUP($A432,'Plan de acci�n consolidado 2025'!$A$3:$V$504,I$1,0)</f>
        <v>N/A</v>
      </c>
      <c r="J432" t="str">
        <f>VLOOKUP($A432,'Plan de acci�n consolidado 2025'!$A$3:$V$504,J$1,0)</f>
        <v>N/A</v>
      </c>
      <c r="K432" t="str">
        <f>VLOOKUP($A432,'Plan de acci�n consolidado 2025'!$A$3:$V$504,K$1,0)</f>
        <v>N/A</v>
      </c>
      <c r="L432" t="str">
        <f>VLOOKUP($A432,'Plan de acci�n consolidado 2025'!$A$3:$V$504,L$1,0)</f>
        <v>N/A</v>
      </c>
      <c r="M432" t="str">
        <f>VLOOKUP($A432,'Plan de acci�n consolidado 2025'!$A$3:$V$504,M$1,0)</f>
        <v>N/A</v>
      </c>
      <c r="N432" t="str">
        <f>VLOOKUP($A432,'Plan de acci�n consolidado 2025'!$A$3:$V$504,N$1,0)</f>
        <v>N/A</v>
      </c>
      <c r="O432" t="str">
        <f>VLOOKUP($A432,'Plan de acci�n consolidado 2025'!$A$3:$V$504,O$1,0)</f>
        <v>Gestionar y firmar los convenios interadministrativos con las entidades del orden nacional y/o alcaldías para la apertura de nuevas CCBS (Informe convenios interadministrativos con las entidades del orden nacional y/o alcaldías para la apertura de nuevas CCBS)</v>
      </c>
      <c r="P432">
        <f>VLOOKUP($A432,'Plan de acci�n consolidado 2025'!$A$3:$V$504,P$1,0)</f>
        <v>20</v>
      </c>
      <c r="Q432">
        <f>VLOOKUP($A432,'Plan de acci�n consolidado 2025'!$A$3:$V$504,Q$1,0)</f>
        <v>5</v>
      </c>
      <c r="R432" t="str">
        <f>VLOOKUP($A432,'Plan de acci�n consolidado 2025'!$A$3:$V$504,R$1,0)</f>
        <v>Númerica</v>
      </c>
      <c r="S432" t="str">
        <f>VLOOKUP($A432,'Plan de acci�n consolidado 2025'!$A$3:$V$504,S$1,0)</f>
        <v># de Convenios firmados / 5 convenios programados para firma</v>
      </c>
      <c r="T432" s="176" t="str">
        <f>VLOOKUP($A432,'Plan de acci�n consolidado 2025'!$A$3:$V$504,T$1,0)</f>
        <v>2025-02-03</v>
      </c>
      <c r="U432" s="176" t="str">
        <f>VLOOKUP($A432,'Plan de acci�n consolidado 2025'!$A$3:$V$504,U$1,0)</f>
        <v>2025-12-19</v>
      </c>
      <c r="V432" t="str">
        <f>VLOOKUP($A432,'Plan de acci�n consolidado 2025'!$A$3:$V$504,V$1,0)</f>
        <v>3003-GRUPO DE TRABAJO DE APOYO A LA RED NACIONAL DE PROTECCIÓN  AL CONSUMIDOR</v>
      </c>
      <c r="W432"/>
      <c r="X432"/>
    </row>
    <row r="433" spans="1:24" hidden="1" x14ac:dyDescent="0.25">
      <c r="A433" s="30" t="s">
        <v>1302</v>
      </c>
      <c r="B433" t="str">
        <f>VLOOKUP($A433,'Plan de acci�n consolidado 2025'!$A$3:$V$504,B$1,0)</f>
        <v>3003-GRUPO DE TRABAJO DE APOYO A LA RED NACIONAL DE PROTECCIÓN  AL CONSUMIDOR</v>
      </c>
      <c r="C433">
        <f>VLOOKUP($A433,'Plan de acci�n consolidado 2025'!$A$3:$V$504,C$1,0)</f>
        <v>3</v>
      </c>
      <c r="D433" t="str">
        <f>VLOOKUP($A433,'Plan de acci�n consolidado 2025'!$A$3:$V$504,D$1,0)</f>
        <v>Actividad propia</v>
      </c>
      <c r="E433" t="str">
        <f>VLOOKUP($A433,'Plan de acci�n consolidado 2025'!$A$3:$V$504,E$1,0)</f>
        <v>3003.4.2</v>
      </c>
      <c r="F433" t="str">
        <f>VLOOKUP($A433,'Plan de acci�n consolidado 2025'!$A$3:$V$504,F$1,0)</f>
        <v>N/A</v>
      </c>
      <c r="G433" t="str">
        <f>VLOOKUP($A433,'Plan de acci�n consolidado 2025'!$A$3:$V$504,G$1,0)</f>
        <v>N/A</v>
      </c>
      <c r="H433" t="str">
        <f>VLOOKUP($A433,'Plan de acci�n consolidado 2025'!$A$3:$V$504,H$1,0)</f>
        <v>N/A</v>
      </c>
      <c r="I433" t="str">
        <f>VLOOKUP($A433,'Plan de acci�n consolidado 2025'!$A$3:$V$504,I$1,0)</f>
        <v>N/A</v>
      </c>
      <c r="J433" t="str">
        <f>VLOOKUP($A433,'Plan de acci�n consolidado 2025'!$A$3:$V$504,J$1,0)</f>
        <v>N/A</v>
      </c>
      <c r="K433" t="str">
        <f>VLOOKUP($A433,'Plan de acci�n consolidado 2025'!$A$3:$V$504,K$1,0)</f>
        <v>N/A</v>
      </c>
      <c r="L433" t="str">
        <f>VLOOKUP($A433,'Plan de acci�n consolidado 2025'!$A$3:$V$504,L$1,0)</f>
        <v>N/A</v>
      </c>
      <c r="M433" t="str">
        <f>VLOOKUP($A433,'Plan de acci�n consolidado 2025'!$A$3:$V$504,M$1,0)</f>
        <v>N/A</v>
      </c>
      <c r="N433" t="str">
        <f>VLOOKUP($A433,'Plan de acci�n consolidado 2025'!$A$3:$V$504,N$1,0)</f>
        <v>N/A</v>
      </c>
      <c r="O433" t="str">
        <f>VLOOKUP($A433,'Plan de acci�n consolidado 2025'!$A$3:$V$504,O$1,0)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P433">
        <f>VLOOKUP($A433,'Plan de acci�n consolidado 2025'!$A$3:$V$504,P$1,0)</f>
        <v>20</v>
      </c>
      <c r="Q433">
        <f>VLOOKUP($A433,'Plan de acci�n consolidado 2025'!$A$3:$V$504,Q$1,0)</f>
        <v>5</v>
      </c>
      <c r="R433" t="str">
        <f>VLOOKUP($A433,'Plan de acci�n consolidado 2025'!$A$3:$V$504,R$1,0)</f>
        <v>Númerica</v>
      </c>
      <c r="S433" t="str">
        <f>VLOOKUP($A433,'Plan de acci�n consolidado 2025'!$A$3:$V$504,S$1,0)</f>
        <v># de casas adecuadas y dotadas / 5 casas programadas</v>
      </c>
      <c r="T433" s="176" t="str">
        <f>VLOOKUP($A433,'Plan de acci�n consolidado 2025'!$A$3:$V$504,T$1,0)</f>
        <v>2025-02-03</v>
      </c>
      <c r="U433" s="176" t="str">
        <f>VLOOKUP($A433,'Plan de acci�n consolidado 2025'!$A$3:$V$504,U$1,0)</f>
        <v>2025-12-19</v>
      </c>
      <c r="V433" t="str">
        <f>VLOOKUP($A433,'Plan de acci�n consolidado 2025'!$A$3:$V$504,V$1,0)</f>
        <v>142-GRUPO DE TRABAJO DE SERVICIOS ADMINISTRATIVOS Y RECURSOS FÍSICOS;
3003-GRUPO DE TRABAJO DE APOYO A LA RED NACIONAL DE PROTECCIÓN  AL CONSUMIDOR</v>
      </c>
      <c r="W433"/>
      <c r="X433"/>
    </row>
    <row r="434" spans="1:24" hidden="1" x14ac:dyDescent="0.25">
      <c r="A434" s="30" t="s">
        <v>1305</v>
      </c>
      <c r="B434" t="str">
        <f>VLOOKUP($A434,'Plan de acci�n consolidado 2025'!$A$3:$V$504,B$1,0)</f>
        <v>3003-GRUPO DE TRABAJO DE APOYO A LA RED NACIONAL DE PROTECCIÓN  AL CONSUMIDOR</v>
      </c>
      <c r="C434">
        <f>VLOOKUP($A434,'Plan de acci�n consolidado 2025'!$A$3:$V$504,C$1,0)</f>
        <v>3</v>
      </c>
      <c r="D434" t="str">
        <f>VLOOKUP($A434,'Plan de acci�n consolidado 2025'!$A$3:$V$504,D$1,0)</f>
        <v>Actividad propia</v>
      </c>
      <c r="E434" t="str">
        <f>VLOOKUP($A434,'Plan de acci�n consolidado 2025'!$A$3:$V$504,E$1,0)</f>
        <v>3003.4.3</v>
      </c>
      <c r="F434" t="str">
        <f>VLOOKUP($A434,'Plan de acci�n consolidado 2025'!$A$3:$V$504,F$1,0)</f>
        <v>N/A</v>
      </c>
      <c r="G434" t="str">
        <f>VLOOKUP($A434,'Plan de acci�n consolidado 2025'!$A$3:$V$504,G$1,0)</f>
        <v>N/A</v>
      </c>
      <c r="H434" t="str">
        <f>VLOOKUP($A434,'Plan de acci�n consolidado 2025'!$A$3:$V$504,H$1,0)</f>
        <v>N/A</v>
      </c>
      <c r="I434" t="str">
        <f>VLOOKUP($A434,'Plan de acci�n consolidado 2025'!$A$3:$V$504,I$1,0)</f>
        <v>N/A</v>
      </c>
      <c r="J434" t="str">
        <f>VLOOKUP($A434,'Plan de acci�n consolidado 2025'!$A$3:$V$504,J$1,0)</f>
        <v>N/A</v>
      </c>
      <c r="K434" t="str">
        <f>VLOOKUP($A434,'Plan de acci�n consolidado 2025'!$A$3:$V$504,K$1,0)</f>
        <v>N/A</v>
      </c>
      <c r="L434" t="str">
        <f>VLOOKUP($A434,'Plan de acci�n consolidado 2025'!$A$3:$V$504,L$1,0)</f>
        <v>N/A</v>
      </c>
      <c r="M434" t="str">
        <f>VLOOKUP($A434,'Plan de acci�n consolidado 2025'!$A$3:$V$504,M$1,0)</f>
        <v>N/A</v>
      </c>
      <c r="N434" t="str">
        <f>VLOOKUP($A434,'Plan de acci�n consolidado 2025'!$A$3:$V$504,N$1,0)</f>
        <v>N/A</v>
      </c>
      <c r="O434" t="str">
        <f>VLOOKUP($A434,'Plan de acci�n consolidado 2025'!$A$3:$V$504,O$1,0)</f>
        <v>Realizar la inauguración y poner en operacion las Casas del Consumidor de Bienes y Servicios en el territorio nacional (Informe por CCBS aperturada) (Informe por CCBS apertura da y puesta en operación)</v>
      </c>
      <c r="P434">
        <f>VLOOKUP($A434,'Plan de acci�n consolidado 2025'!$A$3:$V$504,P$1,0)</f>
        <v>60</v>
      </c>
      <c r="Q434">
        <f>VLOOKUP($A434,'Plan de acci�n consolidado 2025'!$A$3:$V$504,Q$1,0)</f>
        <v>5</v>
      </c>
      <c r="R434" t="str">
        <f>VLOOKUP($A434,'Plan de acci�n consolidado 2025'!$A$3:$V$504,R$1,0)</f>
        <v>Númerica</v>
      </c>
      <c r="S434" t="str">
        <f>VLOOKUP($A434,'Plan de acci�n consolidado 2025'!$A$3:$V$504,S$1,0)</f>
        <v># de casas abiertas en departamentos generando presencia de la Red Nacional de Protección del Consumidor / 5 casas programadas</v>
      </c>
      <c r="T434" s="176" t="str">
        <f>VLOOKUP($A434,'Plan de acci�n consolidado 2025'!$A$3:$V$504,T$1,0)</f>
        <v>2025-02-03</v>
      </c>
      <c r="U434" s="176" t="str">
        <f>VLOOKUP($A434,'Plan de acci�n consolidado 2025'!$A$3:$V$504,U$1,0)</f>
        <v>2025-12-19</v>
      </c>
      <c r="V434" t="str">
        <f>VLOOKUP($A434,'Plan de acci�n consolidado 2025'!$A$3:$V$504,V$1,0)</f>
        <v>3003-GRUPO DE TRABAJO DE APOYO A LA RED NACIONAL DE PROTECCIÓN  AL CONSUMIDOR;
73-GRUPO DE TRABAJO DE COMUNICACION</v>
      </c>
      <c r="W434"/>
      <c r="X434"/>
    </row>
    <row r="435" spans="1:24" hidden="1" x14ac:dyDescent="0.25">
      <c r="A435" s="30" t="s">
        <v>1307</v>
      </c>
      <c r="B435" t="str">
        <f>VLOOKUP($A435,'Plan de acci�n consolidado 2025'!$A$3:$V$504,B$1,0)</f>
        <v>3003-GRUPO DE TRABAJO DE APOYO A LA RED NACIONAL DE PROTECCIÓN  AL CONSUMIDOR</v>
      </c>
      <c r="C435">
        <f>VLOOKUP($A435,'Plan de acci�n consolidado 2025'!$A$3:$V$504,C$1,0)</f>
        <v>3</v>
      </c>
      <c r="D435" t="str">
        <f>VLOOKUP($A435,'Plan de acci�n consolidado 2025'!$A$3:$V$504,D$1,0)</f>
        <v>Producto</v>
      </c>
      <c r="E435" t="str">
        <f>VLOOKUP($A435,'Plan de acci�n consolidado 2025'!$A$3:$V$504,E$1,0)</f>
        <v>3003.5</v>
      </c>
      <c r="F435" t="str">
        <f>VLOOKUP($A435,'Plan de acci�n consolidado 2025'!$A$3:$V$504,F$1,0)</f>
        <v>Innovador</v>
      </c>
      <c r="G435" t="str">
        <f>VLOOKUP($A435,'Plan de acci�n consolidado 2025'!$A$3:$V$504,G$1,0)</f>
        <v xml:space="preserve">Promover el enfoque preventivo, diferencial y territorial en el que hacer misional de la entidad 
</v>
      </c>
      <c r="H435" t="str">
        <f>VLOOKUP($A435,'Plan de acci�n consolidado 2025'!$A$3:$V$504,H$1,0)</f>
        <v xml:space="preserve">Cumplimiento de productos del PAI asociados a Promover el enfoque preventivo, diferencial y territorial en el que hacer misional de la entidad 
</v>
      </c>
      <c r="I435" t="str">
        <f>VLOOKUP($A435,'Plan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35" t="str">
        <f>VLOOKUP($A435,'Plan de acci�n consolidado 2025'!$A$3:$V$504,J$1,0)</f>
        <v xml:space="preserve">PND - 5-31-5-b- Convergencia regional - Entidades públicas territoriales y nacionales fortalecidas </v>
      </c>
      <c r="K435" t="str">
        <f>VLOOKUP($A435,'Plan de acci�n consolidado 2025'!$A$3:$V$504,K$1,0)</f>
        <v>Si</v>
      </c>
      <c r="L435" t="str">
        <f>VLOOKUP($A435,'Plan de acci�n consolidado 2025'!$A$3:$V$504,L$1,0)</f>
        <v>C-3503-0200-0009-40401c</v>
      </c>
      <c r="M435" t="str">
        <f>VLOOKUP($A435,'Plan de acci�n consolidado 2025'!$A$3:$V$504,M$1,0)</f>
        <v>Política Gestión del Conocimiento y la Innovación _DIMENSIÓN Gestión del conocimiento y la innovación</v>
      </c>
      <c r="N435" t="str">
        <f>VLOOKUP($A435,'Plan de acci�n consolidado 2025'!$A$3:$V$504,N$1,0)</f>
        <v>PEI_17;
PES_20230197;
PND_8_Fortalecer lasCapacidades yConocimiento sobreDerechos yDeberesDe las relacionesDeConsumo</v>
      </c>
      <c r="O435" t="str">
        <f>VLOOKUP($A435,'Plan de acci�n consolidado 2025'!$A$3:$V$504,O$1,0)</f>
        <v>Guía de Aprendizaje en Derecho de Consumo traducida a lenguaje de minorías étnicas, elaborada y socializada  (Guía en formato digital)</v>
      </c>
      <c r="P435">
        <f>VLOOKUP($A435,'Plan de acci�n consolidado 2025'!$A$3:$V$504,P$1,0)</f>
        <v>20</v>
      </c>
      <c r="Q435">
        <f>VLOOKUP($A435,'Plan de acci�n consolidado 2025'!$A$3:$V$504,Q$1,0)</f>
        <v>1</v>
      </c>
      <c r="R435" t="str">
        <f>VLOOKUP($A435,'Plan de acci�n consolidado 2025'!$A$3:$V$504,R$1,0)</f>
        <v>Númerica</v>
      </c>
      <c r="S435" t="str">
        <f>VLOOKUP($A435,'Plan de acci�n consolidado 2025'!$A$3:$V$504,S$1,0)</f>
        <v># de Guía de Aprendizaje en Derecho de Consumo traducida a lenguaje de minorías étnicas, elaborada y socializada / 1 Guía de Aprendizaje en Derecho de Consumo traducida a lenguaje de minorías étnicas. Programada</v>
      </c>
      <c r="T435" s="176" t="str">
        <f>VLOOKUP($A435,'Plan de acci�n consolidado 2025'!$A$3:$V$504,T$1,0)</f>
        <v>2025-02-03</v>
      </c>
      <c r="U435" s="176" t="str">
        <f>VLOOKUP($A435,'Plan de acci�n consolidado 2025'!$A$3:$V$504,U$1,0)</f>
        <v>2025-12-15</v>
      </c>
      <c r="V435" t="str">
        <f>VLOOKUP($A435,'Plan de acci�n consolidado 2025'!$A$3:$V$504,V$1,0)</f>
        <v>3003-GRUPO DE TRABAJO DE APOYO A LA RED NACIONAL DE PROTECCIÓN  AL CONSUMIDOR;
71-GRUPO DE TRABAJO DE FORMACION</v>
      </c>
      <c r="W435"/>
      <c r="X435"/>
    </row>
    <row r="436" spans="1:24" hidden="1" x14ac:dyDescent="0.25">
      <c r="A436" s="30" t="s">
        <v>1309</v>
      </c>
      <c r="B436" t="str">
        <f>VLOOKUP($A436,'Plan de acci�n consolidado 2025'!$A$3:$V$504,B$1,0)</f>
        <v>3003-GRUPO DE TRABAJO DE APOYO A LA RED NACIONAL DE PROTECCIÓN  AL CONSUMIDOR</v>
      </c>
      <c r="C436">
        <f>VLOOKUP($A436,'Plan de acci�n consolidado 2025'!$A$3:$V$504,C$1,0)</f>
        <v>3</v>
      </c>
      <c r="D436" t="str">
        <f>VLOOKUP($A436,'Plan de acci�n consolidado 2025'!$A$3:$V$504,D$1,0)</f>
        <v>Actividad propia</v>
      </c>
      <c r="E436" t="str">
        <f>VLOOKUP($A436,'Plan de acci�n consolidado 2025'!$A$3:$V$504,E$1,0)</f>
        <v>3003.5.1</v>
      </c>
      <c r="F436" t="str">
        <f>VLOOKUP($A436,'Plan de acci�n consolidado 2025'!$A$3:$V$504,F$1,0)</f>
        <v>N/A</v>
      </c>
      <c r="G436" t="str">
        <f>VLOOKUP($A436,'Plan de acci�n consolidado 2025'!$A$3:$V$504,G$1,0)</f>
        <v>N/A</v>
      </c>
      <c r="H436" t="str">
        <f>VLOOKUP($A436,'Plan de acci�n consolidado 2025'!$A$3:$V$504,H$1,0)</f>
        <v>N/A</v>
      </c>
      <c r="I436" t="str">
        <f>VLOOKUP($A436,'Plan de acci�n consolidado 2025'!$A$3:$V$504,I$1,0)</f>
        <v>N/A</v>
      </c>
      <c r="J436" t="str">
        <f>VLOOKUP($A436,'Plan de acci�n consolidado 2025'!$A$3:$V$504,J$1,0)</f>
        <v>N/A</v>
      </c>
      <c r="K436" t="str">
        <f>VLOOKUP($A436,'Plan de acci�n consolidado 2025'!$A$3:$V$504,K$1,0)</f>
        <v>N/A</v>
      </c>
      <c r="L436" t="str">
        <f>VLOOKUP($A436,'Plan de acci�n consolidado 2025'!$A$3:$V$504,L$1,0)</f>
        <v>N/A</v>
      </c>
      <c r="M436" t="str">
        <f>VLOOKUP($A436,'Plan de acci�n consolidado 2025'!$A$3:$V$504,M$1,0)</f>
        <v>N/A</v>
      </c>
      <c r="N436" t="str">
        <f>VLOOKUP($A436,'Plan de acci�n consolidado 2025'!$A$3:$V$504,N$1,0)</f>
        <v>N/A</v>
      </c>
      <c r="O436" t="str">
        <f>VLOOKUP($A436,'Plan de acci�n consolidado 2025'!$A$3:$V$504,O$1,0)</f>
        <v>Definir el grupo étnico para la traducción de la Guía de Aprendizaje en Derecho de Consumo  (Acta de acuerdo de grupo étnico definido)</v>
      </c>
      <c r="P436">
        <f>VLOOKUP($A436,'Plan de acci�n consolidado 2025'!$A$3:$V$504,P$1,0)</f>
        <v>10</v>
      </c>
      <c r="Q436">
        <f>VLOOKUP($A436,'Plan de acci�n consolidado 2025'!$A$3:$V$504,Q$1,0)</f>
        <v>1</v>
      </c>
      <c r="R436" t="str">
        <f>VLOOKUP($A436,'Plan de acci�n consolidado 2025'!$A$3:$V$504,R$1,0)</f>
        <v>Númerica</v>
      </c>
      <c r="S436" t="str">
        <f>VLOOKUP($A436,'Plan de acci�n consolidado 2025'!$A$3:$V$504,S$1,0)</f>
        <v># de Grupo Étnico definido para realizar la traducción de la guía / 1 Grupo Étnico  por definir para realizar la traducción de la guía</v>
      </c>
      <c r="T436" s="176" t="str">
        <f>VLOOKUP($A436,'Plan de acci�n consolidado 2025'!$A$3:$V$504,T$1,0)</f>
        <v>2025-02-03</v>
      </c>
      <c r="U436" s="176" t="str">
        <f>VLOOKUP($A436,'Plan de acci�n consolidado 2025'!$A$3:$V$504,U$1,0)</f>
        <v>2025-03-31</v>
      </c>
      <c r="V436" t="str">
        <f>VLOOKUP($A436,'Plan de acci�n consolidado 2025'!$A$3:$V$504,V$1,0)</f>
        <v>3003-GRUPO DE TRABAJO DE APOYO A LA RED NACIONAL DE PROTECCIÓN  AL CONSUMIDOR;
71-GRUPO DE TRABAJO DE FORMACION</v>
      </c>
      <c r="W436"/>
      <c r="X436"/>
    </row>
    <row r="437" spans="1:24" hidden="1" x14ac:dyDescent="0.25">
      <c r="A437" s="30" t="s">
        <v>1312</v>
      </c>
      <c r="B437" t="str">
        <f>VLOOKUP($A437,'Plan de acci�n consolidado 2025'!$A$3:$V$504,B$1,0)</f>
        <v>3003-GRUPO DE TRABAJO DE APOYO A LA RED NACIONAL DE PROTECCIÓN  AL CONSUMIDOR</v>
      </c>
      <c r="C437">
        <f>VLOOKUP($A437,'Plan de acci�n consolidado 2025'!$A$3:$V$504,C$1,0)</f>
        <v>3</v>
      </c>
      <c r="D437" t="str">
        <f>VLOOKUP($A437,'Plan de acci�n consolidado 2025'!$A$3:$V$504,D$1,0)</f>
        <v>Actividad propia</v>
      </c>
      <c r="E437" t="str">
        <f>VLOOKUP($A437,'Plan de acci�n consolidado 2025'!$A$3:$V$504,E$1,0)</f>
        <v>3003.5.2</v>
      </c>
      <c r="F437" t="str">
        <f>VLOOKUP($A437,'Plan de acci�n consolidado 2025'!$A$3:$V$504,F$1,0)</f>
        <v>N/A</v>
      </c>
      <c r="G437" t="str">
        <f>VLOOKUP($A437,'Plan de acci�n consolidado 2025'!$A$3:$V$504,G$1,0)</f>
        <v>N/A</v>
      </c>
      <c r="H437" t="str">
        <f>VLOOKUP($A437,'Plan de acci�n consolidado 2025'!$A$3:$V$504,H$1,0)</f>
        <v>N/A</v>
      </c>
      <c r="I437" t="str">
        <f>VLOOKUP($A437,'Plan de acci�n consolidado 2025'!$A$3:$V$504,I$1,0)</f>
        <v>N/A</v>
      </c>
      <c r="J437" t="str">
        <f>VLOOKUP($A437,'Plan de acci�n consolidado 2025'!$A$3:$V$504,J$1,0)</f>
        <v>N/A</v>
      </c>
      <c r="K437" t="str">
        <f>VLOOKUP($A437,'Plan de acci�n consolidado 2025'!$A$3:$V$504,K$1,0)</f>
        <v>N/A</v>
      </c>
      <c r="L437" t="str">
        <f>VLOOKUP($A437,'Plan de acci�n consolidado 2025'!$A$3:$V$504,L$1,0)</f>
        <v>N/A</v>
      </c>
      <c r="M437" t="str">
        <f>VLOOKUP($A437,'Plan de acci�n consolidado 2025'!$A$3:$V$504,M$1,0)</f>
        <v>N/A</v>
      </c>
      <c r="N437" t="str">
        <f>VLOOKUP($A437,'Plan de acci�n consolidado 2025'!$A$3:$V$504,N$1,0)</f>
        <v>N/A</v>
      </c>
      <c r="O437" t="str">
        <f>VLOOKUP($A437,'Plan de acci�n consolidado 2025'!$A$3:$V$504,O$1,0)</f>
        <v>Consolidar y traducir la Guía de Aprendizaje en Derecho de Consumo en lenguaje étnico aprobada (Guía de Aprendizaje en Derecho de Consumo en lenguaje étnico aprobada y traducida)</v>
      </c>
      <c r="P437">
        <f>VLOOKUP($A437,'Plan de acci�n consolidado 2025'!$A$3:$V$504,P$1,0)</f>
        <v>50</v>
      </c>
      <c r="Q437">
        <f>VLOOKUP($A437,'Plan de acci�n consolidado 2025'!$A$3:$V$504,Q$1,0)</f>
        <v>1</v>
      </c>
      <c r="R437" t="str">
        <f>VLOOKUP($A437,'Plan de acci�n consolidado 2025'!$A$3:$V$504,R$1,0)</f>
        <v>Númerica</v>
      </c>
      <c r="S437" t="str">
        <f>VLOOKUP($A437,'Plan de acci�n consolidado 2025'!$A$3:$V$504,S$1,0)</f>
        <v># de Guía de Aprendizaje en Derecho de Consumo en lenguaje étnico, traducida / 1 Guía de Aprendizaje en Derecho de Consumo en lenguaje étnico, por traducir</v>
      </c>
      <c r="T437" s="176" t="str">
        <f>VLOOKUP($A437,'Plan de acci�n consolidado 2025'!$A$3:$V$504,T$1,0)</f>
        <v>2025-04-01</v>
      </c>
      <c r="U437" s="176" t="str">
        <f>VLOOKUP($A437,'Plan de acci�n consolidado 2025'!$A$3:$V$504,U$1,0)</f>
        <v>2025-08-29</v>
      </c>
      <c r="V437" t="str">
        <f>VLOOKUP($A437,'Plan de acci�n consolidado 2025'!$A$3:$V$504,V$1,0)</f>
        <v>3003-GRUPO DE TRABAJO DE APOYO A LA RED NACIONAL DE PROTECCIÓN  AL CONSUMIDOR</v>
      </c>
      <c r="W437"/>
      <c r="X437"/>
    </row>
    <row r="438" spans="1:24" hidden="1" x14ac:dyDescent="0.25">
      <c r="A438" s="30" t="s">
        <v>1314</v>
      </c>
      <c r="B438" t="str">
        <f>VLOOKUP($A438,'Plan de acci�n consolidado 2025'!$A$3:$V$504,B$1,0)</f>
        <v>3003-GRUPO DE TRABAJO DE APOYO A LA RED NACIONAL DE PROTECCIÓN  AL CONSUMIDOR</v>
      </c>
      <c r="C438">
        <f>VLOOKUP($A438,'Plan de acci�n consolidado 2025'!$A$3:$V$504,C$1,0)</f>
        <v>3</v>
      </c>
      <c r="D438" t="str">
        <f>VLOOKUP($A438,'Plan de acci�n consolidado 2025'!$A$3:$V$504,D$1,0)</f>
        <v>Actividad propia</v>
      </c>
      <c r="E438" t="str">
        <f>VLOOKUP($A438,'Plan de acci�n consolidado 2025'!$A$3:$V$504,E$1,0)</f>
        <v>3003.5.3</v>
      </c>
      <c r="F438" t="str">
        <f>VLOOKUP($A438,'Plan de acci�n consolidado 2025'!$A$3:$V$504,F$1,0)</f>
        <v>N/A</v>
      </c>
      <c r="G438" t="str">
        <f>VLOOKUP($A438,'Plan de acci�n consolidado 2025'!$A$3:$V$504,G$1,0)</f>
        <v>N/A</v>
      </c>
      <c r="H438" t="str">
        <f>VLOOKUP($A438,'Plan de acci�n consolidado 2025'!$A$3:$V$504,H$1,0)</f>
        <v>N/A</v>
      </c>
      <c r="I438" t="str">
        <f>VLOOKUP($A438,'Plan de acci�n consolidado 2025'!$A$3:$V$504,I$1,0)</f>
        <v>N/A</v>
      </c>
      <c r="J438" t="str">
        <f>VLOOKUP($A438,'Plan de acci�n consolidado 2025'!$A$3:$V$504,J$1,0)</f>
        <v>N/A</v>
      </c>
      <c r="K438" t="str">
        <f>VLOOKUP($A438,'Plan de acci�n consolidado 2025'!$A$3:$V$504,K$1,0)</f>
        <v>N/A</v>
      </c>
      <c r="L438" t="str">
        <f>VLOOKUP($A438,'Plan de acci�n consolidado 2025'!$A$3:$V$504,L$1,0)</f>
        <v>N/A</v>
      </c>
      <c r="M438" t="str">
        <f>VLOOKUP($A438,'Plan de acci�n consolidado 2025'!$A$3:$V$504,M$1,0)</f>
        <v>N/A</v>
      </c>
      <c r="N438" t="str">
        <f>VLOOKUP($A438,'Plan de acci�n consolidado 2025'!$A$3:$V$504,N$1,0)</f>
        <v>N/A</v>
      </c>
      <c r="O438" t="str">
        <f>VLOOKUP($A438,'Plan de acci�n consolidado 2025'!$A$3:$V$504,O$1,0)</f>
        <v>Definir la Estrategia de socialización de la Guía de Aprendizaje en Derecho de Consumo (Documento Estrategia de socialización de la Guía de Aprendizaje en Derecho de Consumo)</v>
      </c>
      <c r="P438">
        <f>VLOOKUP($A438,'Plan de acci�n consolidado 2025'!$A$3:$V$504,P$1,0)</f>
        <v>20</v>
      </c>
      <c r="Q438">
        <f>VLOOKUP($A438,'Plan de acci�n consolidado 2025'!$A$3:$V$504,Q$1,0)</f>
        <v>1</v>
      </c>
      <c r="R438" t="str">
        <f>VLOOKUP($A438,'Plan de acci�n consolidado 2025'!$A$3:$V$504,R$1,0)</f>
        <v>Númerica</v>
      </c>
      <c r="S438" t="str">
        <f>VLOOKUP($A438,'Plan de acci�n consolidado 2025'!$A$3:$V$504,S$1,0)</f>
        <v># de Estrategia definida / 1 Estrategia por definir</v>
      </c>
      <c r="T438" s="176" t="str">
        <f>VLOOKUP($A438,'Plan de acci�n consolidado 2025'!$A$3:$V$504,T$1,0)</f>
        <v>2025-06-03</v>
      </c>
      <c r="U438" s="176" t="str">
        <f>VLOOKUP($A438,'Plan de acci�n consolidado 2025'!$A$3:$V$504,U$1,0)</f>
        <v>2025-08-29</v>
      </c>
      <c r="V438" t="str">
        <f>VLOOKUP($A438,'Plan de acci�n consolidado 2025'!$A$3:$V$504,V$1,0)</f>
        <v>3003-GRUPO DE TRABAJO DE APOYO A LA RED NACIONAL DE PROTECCIÓN  AL CONSUMIDOR</v>
      </c>
      <c r="W438"/>
      <c r="X438"/>
    </row>
    <row r="439" spans="1:24" hidden="1" x14ac:dyDescent="0.25">
      <c r="A439" s="30" t="s">
        <v>1316</v>
      </c>
      <c r="B439" t="str">
        <f>VLOOKUP($A439,'Plan de acci�n consolidado 2025'!$A$3:$V$504,B$1,0)</f>
        <v>3003-GRUPO DE TRABAJO DE APOYO A LA RED NACIONAL DE PROTECCIÓN  AL CONSUMIDOR</v>
      </c>
      <c r="C439">
        <f>VLOOKUP($A439,'Plan de acci�n consolidado 2025'!$A$3:$V$504,C$1,0)</f>
        <v>3</v>
      </c>
      <c r="D439" t="str">
        <f>VLOOKUP($A439,'Plan de acci�n consolidado 2025'!$A$3:$V$504,D$1,0)</f>
        <v>Actividad propia</v>
      </c>
      <c r="E439" t="str">
        <f>VLOOKUP($A439,'Plan de acci�n consolidado 2025'!$A$3:$V$504,E$1,0)</f>
        <v>3003.5.4</v>
      </c>
      <c r="F439" t="str">
        <f>VLOOKUP($A439,'Plan de acci�n consolidado 2025'!$A$3:$V$504,F$1,0)</f>
        <v>N/A</v>
      </c>
      <c r="G439" t="str">
        <f>VLOOKUP($A439,'Plan de acci�n consolidado 2025'!$A$3:$V$504,G$1,0)</f>
        <v>N/A</v>
      </c>
      <c r="H439" t="str">
        <f>VLOOKUP($A439,'Plan de acci�n consolidado 2025'!$A$3:$V$504,H$1,0)</f>
        <v>N/A</v>
      </c>
      <c r="I439" t="str">
        <f>VLOOKUP($A439,'Plan de acci�n consolidado 2025'!$A$3:$V$504,I$1,0)</f>
        <v>N/A</v>
      </c>
      <c r="J439" t="str">
        <f>VLOOKUP($A439,'Plan de acci�n consolidado 2025'!$A$3:$V$504,J$1,0)</f>
        <v>N/A</v>
      </c>
      <c r="K439" t="str">
        <f>VLOOKUP($A439,'Plan de acci�n consolidado 2025'!$A$3:$V$504,K$1,0)</f>
        <v>N/A</v>
      </c>
      <c r="L439" t="str">
        <f>VLOOKUP($A439,'Plan de acci�n consolidado 2025'!$A$3:$V$504,L$1,0)</f>
        <v>N/A</v>
      </c>
      <c r="M439" t="str">
        <f>VLOOKUP($A439,'Plan de acci�n consolidado 2025'!$A$3:$V$504,M$1,0)</f>
        <v>N/A</v>
      </c>
      <c r="N439" t="str">
        <f>VLOOKUP($A439,'Plan de acci�n consolidado 2025'!$A$3:$V$504,N$1,0)</f>
        <v>N/A</v>
      </c>
      <c r="O439" t="str">
        <f>VLOOKUP($A439,'Plan de acci�n consolidado 2025'!$A$3:$V$504,O$1,0)</f>
        <v>Aplicar la estrategia de socialización definida (Informe de aplicación de la estrategia)</v>
      </c>
      <c r="P439">
        <f>VLOOKUP($A439,'Plan de acci�n consolidado 2025'!$A$3:$V$504,P$1,0)</f>
        <v>20</v>
      </c>
      <c r="Q439">
        <f>VLOOKUP($A439,'Plan de acci�n consolidado 2025'!$A$3:$V$504,Q$1,0)</f>
        <v>1</v>
      </c>
      <c r="R439" t="str">
        <f>VLOOKUP($A439,'Plan de acci�n consolidado 2025'!$A$3:$V$504,R$1,0)</f>
        <v>Númerica</v>
      </c>
      <c r="S439" t="str">
        <f>VLOOKUP($A439,'Plan de acci�n consolidado 2025'!$A$3:$V$504,S$1,0)</f>
        <v># de Estrategia de  socializada / 1 Estrategia programada</v>
      </c>
      <c r="T439" s="176" t="str">
        <f>VLOOKUP($A439,'Plan de acci�n consolidado 2025'!$A$3:$V$504,T$1,0)</f>
        <v>2025-09-01</v>
      </c>
      <c r="U439" s="176" t="str">
        <f>VLOOKUP($A439,'Plan de acci�n consolidado 2025'!$A$3:$V$504,U$1,0)</f>
        <v>2025-12-15</v>
      </c>
      <c r="V439" t="str">
        <f>VLOOKUP($A439,'Plan de acci�n consolidado 2025'!$A$3:$V$504,V$1,0)</f>
        <v>3003-GRUPO DE TRABAJO DE APOYO A LA RED NACIONAL DE PROTECCIÓN  AL CONSUMIDOR</v>
      </c>
      <c r="W439"/>
      <c r="X439"/>
    </row>
    <row r="440" spans="1:24" hidden="1" x14ac:dyDescent="0.25">
      <c r="A440" s="30" t="s">
        <v>1317</v>
      </c>
      <c r="B440" t="str">
        <f>VLOOKUP($A440,'Plan de acci�n consolidado 2025'!$A$3:$V$504,B$1,0)</f>
        <v>3003-GRUPO DE TRABAJO DE APOYO A LA RED NACIONAL DE PROTECCIÓN  AL CONSUMIDOR</v>
      </c>
      <c r="C440">
        <f>VLOOKUP($A440,'Plan de acci�n consolidado 2025'!$A$3:$V$504,C$1,0)</f>
        <v>3</v>
      </c>
      <c r="D440" t="str">
        <f>VLOOKUP($A440,'Plan de acci�n consolidado 2025'!$A$3:$V$504,D$1,0)</f>
        <v>Producto</v>
      </c>
      <c r="E440" t="str">
        <f>VLOOKUP($A440,'Plan de acci�n consolidado 2025'!$A$3:$V$504,E$1,0)</f>
        <v>3003.6</v>
      </c>
      <c r="F440" t="str">
        <f>VLOOKUP($A440,'Plan de acci�n consolidado 2025'!$A$3:$V$504,F$1,0)</f>
        <v>Innovador</v>
      </c>
      <c r="G440" t="str">
        <f>VLOOKUP($A440,'Plan de acci�n consolidado 2025'!$A$3:$V$504,G$1,0)</f>
        <v xml:space="preserve">Generar sinergias con agentes nacionales e internacionales que permitan potenciar las capacidades de la SIC.
</v>
      </c>
      <c r="H440" t="str">
        <f>VLOOKUP($A440,'Plan de acci�n consolidado 2025'!$A$3:$V$504,H$1,0)</f>
        <v xml:space="preserve">Cumplimiento de productos del PAI asociados a Generar sinergias con agentes nacionales e internacionales que permitan potenciar las capacidades de la SIC.
</v>
      </c>
      <c r="I440" t="str">
        <f>VLOOKUP($A440,'Plan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40" t="str">
        <f>VLOOKUP($A440,'Plan de acci�n consolidado 2025'!$A$3:$V$504,J$1,0)</f>
        <v>N/A</v>
      </c>
      <c r="K440" t="str">
        <f>VLOOKUP($A440,'Plan de acci�n consolidado 2025'!$A$3:$V$504,K$1,0)</f>
        <v>No</v>
      </c>
      <c r="L440" t="str">
        <f>VLOOKUP($A440,'Plan de acci�n consolidado 2025'!$A$3:$V$504,L$1,0)</f>
        <v>C-3503-0200-0009-40401c</v>
      </c>
      <c r="M440" t="str">
        <f>VLOOKUP($A440,'Plan de acci�n consolidado 2025'!$A$3:$V$504,M$1,0)</f>
        <v>Política Participación Ciudadana en la Gestión Pública _DIMENSIÓN Gestión con Valores para Resultados</v>
      </c>
      <c r="N440" t="str">
        <f>VLOOKUP($A440,'Plan de acci�n consolidado 2025'!$A$3:$V$504,N$1,0)</f>
        <v>PND_8_Fortalecer lasCapacidades yConocimiento sobreDerechos yDeberesDe las relacionesDeConsumo</v>
      </c>
      <c r="O440" t="str">
        <f>VLOOKUP($A440,'Plan de acci�n consolidado 2025'!$A$3:$V$504,O$1,0)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P440">
        <f>VLOOKUP($A440,'Plan de acci�n consolidado 2025'!$A$3:$V$504,P$1,0)</f>
        <v>15</v>
      </c>
      <c r="Q440">
        <f>VLOOKUP($A440,'Plan de acci�n consolidado 2025'!$A$3:$V$504,Q$1,0)</f>
        <v>1</v>
      </c>
      <c r="R440" t="str">
        <f>VLOOKUP($A440,'Plan de acci�n consolidado 2025'!$A$3:$V$504,R$1,0)</f>
        <v>Númerica</v>
      </c>
      <c r="S440" t="str">
        <f>VLOOKUP($A440,'Plan de acci�n consolidado 2025'!$A$3:$V$504,S$1,0)</f>
        <v># de Cartilla elaborada y aprobada. / 1 Cartilla programada</v>
      </c>
      <c r="T440" s="176" t="str">
        <f>VLOOKUP($A440,'Plan de acci�n consolidado 2025'!$A$3:$V$504,T$1,0)</f>
        <v>2025-02-03</v>
      </c>
      <c r="U440" s="176" t="str">
        <f>VLOOKUP($A440,'Plan de acci�n consolidado 2025'!$A$3:$V$504,U$1,0)</f>
        <v>2025-06-27</v>
      </c>
      <c r="V440" t="str">
        <f>VLOOKUP($A440,'Plan de acci�n consolidado 2025'!$A$3:$V$504,V$1,0)</f>
        <v>3003-GRUPO DE TRABAJO DE APOYO A LA RED NACIONAL DE PROTECCIÓN  AL CONSUMIDOR</v>
      </c>
      <c r="W440"/>
      <c r="X440"/>
    </row>
    <row r="441" spans="1:24" hidden="1" x14ac:dyDescent="0.25">
      <c r="A441" s="30" t="s">
        <v>1318</v>
      </c>
      <c r="B441" t="str">
        <f>VLOOKUP($A441,'Plan de acci�n consolidado 2025'!$A$3:$V$504,B$1,0)</f>
        <v>3003-GRUPO DE TRABAJO DE APOYO A LA RED NACIONAL DE PROTECCIÓN  AL CONSUMIDOR</v>
      </c>
      <c r="C441">
        <f>VLOOKUP($A441,'Plan de acci�n consolidado 2025'!$A$3:$V$504,C$1,0)</f>
        <v>3</v>
      </c>
      <c r="D441" t="str">
        <f>VLOOKUP($A441,'Plan de acci�n consolidado 2025'!$A$3:$V$504,D$1,0)</f>
        <v>Actividad propia</v>
      </c>
      <c r="E441" t="str">
        <f>VLOOKUP($A441,'Plan de acci�n consolidado 2025'!$A$3:$V$504,E$1,0)</f>
        <v>3003.6.1</v>
      </c>
      <c r="F441" t="str">
        <f>VLOOKUP($A441,'Plan de acci�n consolidado 2025'!$A$3:$V$504,F$1,0)</f>
        <v>N/A</v>
      </c>
      <c r="G441" t="str">
        <f>VLOOKUP($A441,'Plan de acci�n consolidado 2025'!$A$3:$V$504,G$1,0)</f>
        <v>N/A</v>
      </c>
      <c r="H441" t="str">
        <f>VLOOKUP($A441,'Plan de acci�n consolidado 2025'!$A$3:$V$504,H$1,0)</f>
        <v>N/A</v>
      </c>
      <c r="I441" t="str">
        <f>VLOOKUP($A441,'Plan de acci�n consolidado 2025'!$A$3:$V$504,I$1,0)</f>
        <v>N/A</v>
      </c>
      <c r="J441" t="str">
        <f>VLOOKUP($A441,'Plan de acci�n consolidado 2025'!$A$3:$V$504,J$1,0)</f>
        <v>N/A</v>
      </c>
      <c r="K441" t="str">
        <f>VLOOKUP($A441,'Plan de acci�n consolidado 2025'!$A$3:$V$504,K$1,0)</f>
        <v>N/A</v>
      </c>
      <c r="L441" t="str">
        <f>VLOOKUP($A441,'Plan de acci�n consolidado 2025'!$A$3:$V$504,L$1,0)</f>
        <v>N/A</v>
      </c>
      <c r="M441" t="str">
        <f>VLOOKUP($A441,'Plan de acci�n consolidado 2025'!$A$3:$V$504,M$1,0)</f>
        <v>N/A</v>
      </c>
      <c r="N441" t="str">
        <f>VLOOKUP($A441,'Plan de acci�n consolidado 2025'!$A$3:$V$504,N$1,0)</f>
        <v>N/A</v>
      </c>
      <c r="O441" t="str">
        <f>VLOOKUP($A441,'Plan de acci�n consolidado 2025'!$A$3:$V$504,O$1,0)</f>
        <v>Elaborar estudios previos  (Documento Estudios previos aprobados secretaria general y jurídica)</v>
      </c>
      <c r="P441">
        <f>VLOOKUP($A441,'Plan de acci�n consolidado 2025'!$A$3:$V$504,P$1,0)</f>
        <v>10</v>
      </c>
      <c r="Q441">
        <f>VLOOKUP($A441,'Plan de acci�n consolidado 2025'!$A$3:$V$504,Q$1,0)</f>
        <v>1</v>
      </c>
      <c r="R441" t="str">
        <f>VLOOKUP($A441,'Plan de acci�n consolidado 2025'!$A$3:$V$504,R$1,0)</f>
        <v>Númerica</v>
      </c>
      <c r="S441" t="str">
        <f>VLOOKUP($A441,'Plan de acci�n consolidado 2025'!$A$3:$V$504,S$1,0)</f>
        <v># de estudios previos elaborados / 1 estudios previos a elaborar</v>
      </c>
      <c r="T441" s="176" t="str">
        <f>VLOOKUP($A441,'Plan de acci�n consolidado 2025'!$A$3:$V$504,T$1,0)</f>
        <v>2025-02-03</v>
      </c>
      <c r="U441" s="176" t="str">
        <f>VLOOKUP($A441,'Plan de acci�n consolidado 2025'!$A$3:$V$504,U$1,0)</f>
        <v>2025-04-14</v>
      </c>
      <c r="V441" t="str">
        <f>VLOOKUP($A441,'Plan de acci�n consolidado 2025'!$A$3:$V$504,V$1,0)</f>
        <v>3003-GRUPO DE TRABAJO DE APOYO A LA RED NACIONAL DE PROTECCIÓN  AL CONSUMIDOR</v>
      </c>
      <c r="W441"/>
      <c r="X441"/>
    </row>
    <row r="442" spans="1:24" hidden="1" x14ac:dyDescent="0.25">
      <c r="A442" s="30" t="s">
        <v>1320</v>
      </c>
      <c r="B442" t="str">
        <f>VLOOKUP($A442,'Plan de acci�n consolidado 2025'!$A$3:$V$504,B$1,0)</f>
        <v>3003-GRUPO DE TRABAJO DE APOYO A LA RED NACIONAL DE PROTECCIÓN  AL CONSUMIDOR</v>
      </c>
      <c r="C442">
        <f>VLOOKUP($A442,'Plan de acci�n consolidado 2025'!$A$3:$V$504,C$1,0)</f>
        <v>3</v>
      </c>
      <c r="D442" t="str">
        <f>VLOOKUP($A442,'Plan de acci�n consolidado 2025'!$A$3:$V$504,D$1,0)</f>
        <v>Actividad propia</v>
      </c>
      <c r="E442" t="str">
        <f>VLOOKUP($A442,'Plan de acci�n consolidado 2025'!$A$3:$V$504,E$1,0)</f>
        <v>3003.6.2</v>
      </c>
      <c r="F442" t="str">
        <f>VLOOKUP($A442,'Plan de acci�n consolidado 2025'!$A$3:$V$504,F$1,0)</f>
        <v>N/A</v>
      </c>
      <c r="G442" t="str">
        <f>VLOOKUP($A442,'Plan de acci�n consolidado 2025'!$A$3:$V$504,G$1,0)</f>
        <v>N/A</v>
      </c>
      <c r="H442" t="str">
        <f>VLOOKUP($A442,'Plan de acci�n consolidado 2025'!$A$3:$V$504,H$1,0)</f>
        <v>N/A</v>
      </c>
      <c r="I442" t="str">
        <f>VLOOKUP($A442,'Plan de acci�n consolidado 2025'!$A$3:$V$504,I$1,0)</f>
        <v>N/A</v>
      </c>
      <c r="J442" t="str">
        <f>VLOOKUP($A442,'Plan de acci�n consolidado 2025'!$A$3:$V$504,J$1,0)</f>
        <v>N/A</v>
      </c>
      <c r="K442" t="str">
        <f>VLOOKUP($A442,'Plan de acci�n consolidado 2025'!$A$3:$V$504,K$1,0)</f>
        <v>N/A</v>
      </c>
      <c r="L442" t="str">
        <f>VLOOKUP($A442,'Plan de acci�n consolidado 2025'!$A$3:$V$504,L$1,0)</f>
        <v>N/A</v>
      </c>
      <c r="M442" t="str">
        <f>VLOOKUP($A442,'Plan de acci�n consolidado 2025'!$A$3:$V$504,M$1,0)</f>
        <v>N/A</v>
      </c>
      <c r="N442" t="str">
        <f>VLOOKUP($A442,'Plan de acci�n consolidado 2025'!$A$3:$V$504,N$1,0)</f>
        <v>N/A</v>
      </c>
      <c r="O442" t="str">
        <f>VLOOKUP($A442,'Plan de acci�n consolidado 2025'!$A$3:$V$504,O$1,0)</f>
        <v>Actualizar y aprobar la cartilla Consufondo  (Cartilla Actualizada y aprobada de Consufondo)</v>
      </c>
      <c r="P442">
        <f>VLOOKUP($A442,'Plan de acci�n consolidado 2025'!$A$3:$V$504,P$1,0)</f>
        <v>10</v>
      </c>
      <c r="Q442">
        <f>VLOOKUP($A442,'Plan de acci�n consolidado 2025'!$A$3:$V$504,Q$1,0)</f>
        <v>1</v>
      </c>
      <c r="R442" t="str">
        <f>VLOOKUP($A442,'Plan de acci�n consolidado 2025'!$A$3:$V$504,R$1,0)</f>
        <v>Númerica</v>
      </c>
      <c r="S442" t="str">
        <f>VLOOKUP($A442,'Plan de acci�n consolidado 2025'!$A$3:$V$504,S$1,0)</f>
        <v># de Cartilla revisada y/o ajustada / 1 Cartilla programada a revisar y/o ajustar</v>
      </c>
      <c r="T442" s="176" t="str">
        <f>VLOOKUP($A442,'Plan de acci�n consolidado 2025'!$A$3:$V$504,T$1,0)</f>
        <v>2025-04-01</v>
      </c>
      <c r="U442" s="176" t="str">
        <f>VLOOKUP($A442,'Plan de acci�n consolidado 2025'!$A$3:$V$504,U$1,0)</f>
        <v>2025-04-30</v>
      </c>
      <c r="V442" t="str">
        <f>VLOOKUP($A442,'Plan de acci�n consolidado 2025'!$A$3:$V$504,V$1,0)</f>
        <v>3003-GRUPO DE TRABAJO DE APOYO A LA RED NACIONAL DE PROTECCIÓN  AL CONSUMIDOR</v>
      </c>
      <c r="W442"/>
      <c r="X442"/>
    </row>
    <row r="443" spans="1:24" hidden="1" x14ac:dyDescent="0.25">
      <c r="A443" s="30" t="s">
        <v>1322</v>
      </c>
      <c r="B443" t="str">
        <f>VLOOKUP($A443,'Plan de acci�n consolidado 2025'!$A$3:$V$504,B$1,0)</f>
        <v>3003-GRUPO DE TRABAJO DE APOYO A LA RED NACIONAL DE PROTECCIÓN  AL CONSUMIDOR</v>
      </c>
      <c r="C443">
        <f>VLOOKUP($A443,'Plan de acci�n consolidado 2025'!$A$3:$V$504,C$1,0)</f>
        <v>3</v>
      </c>
      <c r="D443" t="str">
        <f>VLOOKUP($A443,'Plan de acci�n consolidado 2025'!$A$3:$V$504,D$1,0)</f>
        <v>Actividad propia</v>
      </c>
      <c r="E443" t="str">
        <f>VLOOKUP($A443,'Plan de acci�n consolidado 2025'!$A$3:$V$504,E$1,0)</f>
        <v>3003.6.3</v>
      </c>
      <c r="F443" t="str">
        <f>VLOOKUP($A443,'Plan de acci�n consolidado 2025'!$A$3:$V$504,F$1,0)</f>
        <v>N/A</v>
      </c>
      <c r="G443" t="str">
        <f>VLOOKUP($A443,'Plan de acci�n consolidado 2025'!$A$3:$V$504,G$1,0)</f>
        <v>N/A</v>
      </c>
      <c r="H443" t="str">
        <f>VLOOKUP($A443,'Plan de acci�n consolidado 2025'!$A$3:$V$504,H$1,0)</f>
        <v>N/A</v>
      </c>
      <c r="I443" t="str">
        <f>VLOOKUP($A443,'Plan de acci�n consolidado 2025'!$A$3:$V$504,I$1,0)</f>
        <v>N/A</v>
      </c>
      <c r="J443" t="str">
        <f>VLOOKUP($A443,'Plan de acci�n consolidado 2025'!$A$3:$V$504,J$1,0)</f>
        <v>N/A</v>
      </c>
      <c r="K443" t="str">
        <f>VLOOKUP($A443,'Plan de acci�n consolidado 2025'!$A$3:$V$504,K$1,0)</f>
        <v>N/A</v>
      </c>
      <c r="L443" t="str">
        <f>VLOOKUP($A443,'Plan de acci�n consolidado 2025'!$A$3:$V$504,L$1,0)</f>
        <v>N/A</v>
      </c>
      <c r="M443" t="str">
        <f>VLOOKUP($A443,'Plan de acci�n consolidado 2025'!$A$3:$V$504,M$1,0)</f>
        <v>N/A</v>
      </c>
      <c r="N443" t="str">
        <f>VLOOKUP($A443,'Plan de acci�n consolidado 2025'!$A$3:$V$504,N$1,0)</f>
        <v>N/A</v>
      </c>
      <c r="O443" t="str">
        <f>VLOOKUP($A443,'Plan de acci�n consolidado 2025'!$A$3:$V$504,O$1,0)</f>
        <v>Realizar un informe de valoración del Programa consufondo 2025 y recomendaciones para próximas vigencias.(Informe final)</v>
      </c>
      <c r="P443">
        <f>VLOOKUP($A443,'Plan de acci�n consolidado 2025'!$A$3:$V$504,P$1,0)</f>
        <v>80</v>
      </c>
      <c r="Q443">
        <f>VLOOKUP($A443,'Plan de acci�n consolidado 2025'!$A$3:$V$504,Q$1,0)</f>
        <v>1</v>
      </c>
      <c r="R443" t="str">
        <f>VLOOKUP($A443,'Plan de acci�n consolidado 2025'!$A$3:$V$504,R$1,0)</f>
        <v>Númerica</v>
      </c>
      <c r="S443" t="str">
        <f>VLOOKUP($A443,'Plan de acci�n consolidado 2025'!$A$3:$V$504,S$1,0)</f>
        <v># de Informe realizado / 1 Informe programado</v>
      </c>
      <c r="T443" s="176" t="str">
        <f>VLOOKUP($A443,'Plan de acci�n consolidado 2025'!$A$3:$V$504,T$1,0)</f>
        <v>2025-05-02</v>
      </c>
      <c r="U443" s="176" t="str">
        <f>VLOOKUP($A443,'Plan de acci�n consolidado 2025'!$A$3:$V$504,U$1,0)</f>
        <v>2025-06-27</v>
      </c>
      <c r="V443" t="str">
        <f>VLOOKUP($A443,'Plan de acci�n consolidado 2025'!$A$3:$V$504,V$1,0)</f>
        <v>3003-GRUPO DE TRABAJO DE APOYO A LA RED NACIONAL DE PROTECCIÓN  AL CONSUMIDOR</v>
      </c>
      <c r="W443"/>
      <c r="X443"/>
    </row>
    <row r="444" spans="1:24" hidden="1" x14ac:dyDescent="0.25">
      <c r="A444" s="30" t="s">
        <v>1323</v>
      </c>
      <c r="B444" t="str">
        <f>VLOOKUP($A444,'Plan de acci�n consolidado 2025'!$A$3:$V$504,B$1,0)</f>
        <v>3003-GRUPO DE TRABAJO DE APOYO A LA RED NACIONAL DE PROTECCIÓN  AL CONSUMIDOR</v>
      </c>
      <c r="C444">
        <f>VLOOKUP($A444,'Plan de acci�n consolidado 2025'!$A$3:$V$504,C$1,0)</f>
        <v>3</v>
      </c>
      <c r="D444" t="str">
        <f>VLOOKUP($A444,'Plan de acci�n consolidado 2025'!$A$3:$V$504,D$1,0)</f>
        <v>Actividad propia Eliminada</v>
      </c>
      <c r="E444" t="str">
        <f>VLOOKUP($A444,'Plan de acci�n consolidado 2025'!$A$3:$V$504,E$1,0)</f>
        <v>3003.6.4</v>
      </c>
      <c r="F444" t="str">
        <f>VLOOKUP($A444,'Plan de acci�n consolidado 2025'!$A$3:$V$504,F$1,0)</f>
        <v>N/A</v>
      </c>
      <c r="G444" t="str">
        <f>VLOOKUP($A444,'Plan de acci�n consolidado 2025'!$A$3:$V$504,G$1,0)</f>
        <v>N/A</v>
      </c>
      <c r="H444" t="str">
        <f>VLOOKUP($A444,'Plan de acci�n consolidado 2025'!$A$3:$V$504,H$1,0)</f>
        <v>N/A</v>
      </c>
      <c r="I444" t="str">
        <f>VLOOKUP($A444,'Plan de acci�n consolidado 2025'!$A$3:$V$504,I$1,0)</f>
        <v>N/A</v>
      </c>
      <c r="J444" t="str">
        <f>VLOOKUP($A444,'Plan de acci�n consolidado 2025'!$A$3:$V$504,J$1,0)</f>
        <v>N/A</v>
      </c>
      <c r="K444" t="str">
        <f>VLOOKUP($A444,'Plan de acci�n consolidado 2025'!$A$3:$V$504,K$1,0)</f>
        <v>N/A</v>
      </c>
      <c r="L444" t="str">
        <f>VLOOKUP($A444,'Plan de acci�n consolidado 2025'!$A$3:$V$504,L$1,0)</f>
        <v>N/A</v>
      </c>
      <c r="M444" t="str">
        <f>VLOOKUP($A444,'Plan de acci�n consolidado 2025'!$A$3:$V$504,M$1,0)</f>
        <v>N/A</v>
      </c>
      <c r="N444" t="str">
        <f>VLOOKUP($A444,'Plan de acci�n consolidado 2025'!$A$3:$V$504,N$1,0)</f>
        <v>N/A</v>
      </c>
      <c r="O444" t="str">
        <f>VLOOKUP($A444,'Plan de acci�n consolidado 2025'!$A$3:$V$504,O$1,0)</f>
        <v>Solicitar la contratación a Secretaria General   (Memorando de Solicitud de contratación a Secretaria General)</v>
      </c>
      <c r="P444">
        <f>VLOOKUP($A444,'Plan de acci�n consolidado 2025'!$A$3:$V$504,P$1,0)</f>
        <v>10</v>
      </c>
      <c r="Q444">
        <f>VLOOKUP($A444,'Plan de acci�n consolidado 2025'!$A$3:$V$504,Q$1,0)</f>
        <v>1</v>
      </c>
      <c r="R444" t="str">
        <f>VLOOKUP($A444,'Plan de acci�n consolidado 2025'!$A$3:$V$504,R$1,0)</f>
        <v>Númerica</v>
      </c>
      <c r="S444" t="str">
        <f>VLOOKUP($A444,'Plan de acci�n consolidado 2025'!$A$3:$V$504,S$1,0)</f>
        <v># de solicitudes de contratación realizadas / 1 solicitudes de contratación a realizar.</v>
      </c>
      <c r="T444" s="176" t="str">
        <f>VLOOKUP($A444,'Plan de acci�n consolidado 2025'!$A$3:$V$504,T$1,0)</f>
        <v>2025-05-02</v>
      </c>
      <c r="U444" s="176" t="str">
        <f>VLOOKUP($A444,'Plan de acci�n consolidado 2025'!$A$3:$V$504,U$1,0)</f>
        <v>2025-07-31</v>
      </c>
      <c r="V444" t="str">
        <f>VLOOKUP($A444,'Plan de acci�n consolidado 2025'!$A$3:$V$504,V$1,0)</f>
        <v>3003-GRUPO DE TRABAJO DE APOYO A LA RED NACIONAL DE PROTECCIÓN  AL CONSUMIDOR</v>
      </c>
      <c r="W444"/>
      <c r="X444"/>
    </row>
    <row r="445" spans="1:24" hidden="1" x14ac:dyDescent="0.25">
      <c r="A445" s="30" t="s">
        <v>1325</v>
      </c>
      <c r="B445" t="str">
        <f>VLOOKUP($A445,'Plan de acci�n consolidado 2025'!$A$3:$V$504,B$1,0)</f>
        <v>3003-GRUPO DE TRABAJO DE APOYO A LA RED NACIONAL DE PROTECCIÓN  AL CONSUMIDOR</v>
      </c>
      <c r="C445">
        <f>VLOOKUP($A445,'Plan de acci�n consolidado 2025'!$A$3:$V$504,C$1,0)</f>
        <v>3</v>
      </c>
      <c r="D445" t="str">
        <f>VLOOKUP($A445,'Plan de acci�n consolidado 2025'!$A$3:$V$504,D$1,0)</f>
        <v>Actividad sin participación Eliminada</v>
      </c>
      <c r="E445" t="str">
        <f>VLOOKUP($A445,'Plan de acci�n consolidado 2025'!$A$3:$V$504,E$1,0)</f>
        <v>3003.6.5</v>
      </c>
      <c r="F445" t="str">
        <f>VLOOKUP($A445,'Plan de acci�n consolidado 2025'!$A$3:$V$504,F$1,0)</f>
        <v>N/A</v>
      </c>
      <c r="G445" t="str">
        <f>VLOOKUP($A445,'Plan de acci�n consolidado 2025'!$A$3:$V$504,G$1,0)</f>
        <v>N/A</v>
      </c>
      <c r="H445" t="str">
        <f>VLOOKUP($A445,'Plan de acci�n consolidado 2025'!$A$3:$V$504,H$1,0)</f>
        <v>N/A</v>
      </c>
      <c r="I445" t="str">
        <f>VLOOKUP($A445,'Plan de acci�n consolidado 2025'!$A$3:$V$504,I$1,0)</f>
        <v>N/A</v>
      </c>
      <c r="J445" t="str">
        <f>VLOOKUP($A445,'Plan de acci�n consolidado 2025'!$A$3:$V$504,J$1,0)</f>
        <v>N/A</v>
      </c>
      <c r="K445" t="str">
        <f>VLOOKUP($A445,'Plan de acci�n consolidado 2025'!$A$3:$V$504,K$1,0)</f>
        <v>N/A</v>
      </c>
      <c r="L445" t="str">
        <f>VLOOKUP($A445,'Plan de acci�n consolidado 2025'!$A$3:$V$504,L$1,0)</f>
        <v>N/A</v>
      </c>
      <c r="M445" t="str">
        <f>VLOOKUP($A445,'Plan de acci�n consolidado 2025'!$A$3:$V$504,M$1,0)</f>
        <v>N/A</v>
      </c>
      <c r="N445" t="str">
        <f>VLOOKUP($A445,'Plan de acci�n consolidado 2025'!$A$3:$V$504,N$1,0)</f>
        <v>N/A</v>
      </c>
      <c r="O445" t="str">
        <f>VLOOKUP($A445,'Plan de acci�n consolidado 2025'!$A$3:$V$504,O$1,0)</f>
        <v>Revisar la solicitud de contratación y realizar los ajustes cuando haya lugar a ello  (Correo electrónico del abogado a cargo informando la revisión del proceso y/o captura de pantalla de la publicación en el SECOP /Único entregable)</v>
      </c>
      <c r="P445">
        <f>VLOOKUP($A445,'Plan de acci�n consolidado 2025'!$A$3:$V$504,P$1,0)</f>
        <v>0</v>
      </c>
      <c r="Q445">
        <f>VLOOKUP($A445,'Plan de acci�n consolidado 2025'!$A$3:$V$504,Q$1,0)</f>
        <v>1</v>
      </c>
      <c r="R445" t="str">
        <f>VLOOKUP($A445,'Plan de acci�n consolidado 2025'!$A$3:$V$504,R$1,0)</f>
        <v>Númerica</v>
      </c>
      <c r="S445" t="str">
        <f>VLOOKUP($A445,'Plan de acci�n consolidado 2025'!$A$3:$V$504,S$1,0)</f>
        <v># de Solicitudes de contratación revisadas y ajustadas / 1 Solicitudes de contratación a revisar y ajustar</v>
      </c>
      <c r="T445" s="176" t="str">
        <f>VLOOKUP($A445,'Plan de acci�n consolidado 2025'!$A$3:$V$504,T$1,0)</f>
        <v>2025-08-01</v>
      </c>
      <c r="U445" s="176" t="str">
        <f>VLOOKUP($A445,'Plan de acci�n consolidado 2025'!$A$3:$V$504,U$1,0)</f>
        <v>2025-08-15</v>
      </c>
      <c r="V445" t="str">
        <f>VLOOKUP($A445,'Plan de acci�n consolidado 2025'!$A$3:$V$504,V$1,0)</f>
        <v>105-GRUPO DE TRABAJO DE CONTRATACIÓN</v>
      </c>
      <c r="W445"/>
      <c r="X445"/>
    </row>
    <row r="446" spans="1:24" hidden="1" x14ac:dyDescent="0.25">
      <c r="A446" s="30" t="s">
        <v>1327</v>
      </c>
      <c r="B446" t="str">
        <f>VLOOKUP($A446,'Plan de acci�n consolidado 2025'!$A$3:$V$504,B$1,0)</f>
        <v>3003-GRUPO DE TRABAJO DE APOYO A LA RED NACIONAL DE PROTECCIÓN  AL CONSUMIDOR</v>
      </c>
      <c r="C446">
        <f>VLOOKUP($A446,'Plan de acci�n consolidado 2025'!$A$3:$V$504,C$1,0)</f>
        <v>3</v>
      </c>
      <c r="D446" t="str">
        <f>VLOOKUP($A446,'Plan de acci�n consolidado 2025'!$A$3:$V$504,D$1,0)</f>
        <v>Actividad sin participación Eliminada</v>
      </c>
      <c r="E446" t="str">
        <f>VLOOKUP($A446,'Plan de acci�n consolidado 2025'!$A$3:$V$504,E$1,0)</f>
        <v>3003.6.6</v>
      </c>
      <c r="F446" t="str">
        <f>VLOOKUP($A446,'Plan de acci�n consolidado 2025'!$A$3:$V$504,F$1,0)</f>
        <v>N/A</v>
      </c>
      <c r="G446" t="str">
        <f>VLOOKUP($A446,'Plan de acci�n consolidado 2025'!$A$3:$V$504,G$1,0)</f>
        <v>N/A</v>
      </c>
      <c r="H446" t="str">
        <f>VLOOKUP($A446,'Plan de acci�n consolidado 2025'!$A$3:$V$504,H$1,0)</f>
        <v>N/A</v>
      </c>
      <c r="I446" t="str">
        <f>VLOOKUP($A446,'Plan de acci�n consolidado 2025'!$A$3:$V$504,I$1,0)</f>
        <v>N/A</v>
      </c>
      <c r="J446" t="str">
        <f>VLOOKUP($A446,'Plan de acci�n consolidado 2025'!$A$3:$V$504,J$1,0)</f>
        <v>N/A</v>
      </c>
      <c r="K446" t="str">
        <f>VLOOKUP($A446,'Plan de acci�n consolidado 2025'!$A$3:$V$504,K$1,0)</f>
        <v>N/A</v>
      </c>
      <c r="L446" t="str">
        <f>VLOOKUP($A446,'Plan de acci�n consolidado 2025'!$A$3:$V$504,L$1,0)</f>
        <v>N/A</v>
      </c>
      <c r="M446" t="str">
        <f>VLOOKUP($A446,'Plan de acci�n consolidado 2025'!$A$3:$V$504,M$1,0)</f>
        <v>N/A</v>
      </c>
      <c r="N446" t="str">
        <f>VLOOKUP($A446,'Plan de acci�n consolidado 2025'!$A$3:$V$504,N$1,0)</f>
        <v>N/A</v>
      </c>
      <c r="O446" t="str">
        <f>VLOOKUP($A446,'Plan de acci�n consolidado 2025'!$A$3:$V$504,O$1,0)</f>
        <v>Publicar el proceso de contratación en el SECOP  (Correo electrónico del abogado a cargo informando la publicación del proceso en SECOP y/o captura de pantalla de la publicación en el secop)</v>
      </c>
      <c r="P446">
        <f>VLOOKUP($A446,'Plan de acci�n consolidado 2025'!$A$3:$V$504,P$1,0)</f>
        <v>0</v>
      </c>
      <c r="Q446">
        <f>VLOOKUP($A446,'Plan de acci�n consolidado 2025'!$A$3:$V$504,Q$1,0)</f>
        <v>1</v>
      </c>
      <c r="R446" t="str">
        <f>VLOOKUP($A446,'Plan de acci�n consolidado 2025'!$A$3:$V$504,R$1,0)</f>
        <v>Númerica</v>
      </c>
      <c r="S446" t="str">
        <f>VLOOKUP($A446,'Plan de acci�n consolidado 2025'!$A$3:$V$504,S$1,0)</f>
        <v># de Solicitudes de contratación publicadas / 1 Solicitud Contratación a publicar</v>
      </c>
      <c r="T446" s="176" t="str">
        <f>VLOOKUP($A446,'Plan de acci�n consolidado 2025'!$A$3:$V$504,T$1,0)</f>
        <v>2025-08-19</v>
      </c>
      <c r="U446" s="176" t="str">
        <f>VLOOKUP($A446,'Plan de acci�n consolidado 2025'!$A$3:$V$504,U$1,0)</f>
        <v>2025-08-29</v>
      </c>
      <c r="V446" t="str">
        <f>VLOOKUP($A446,'Plan de acci�n consolidado 2025'!$A$3:$V$504,V$1,0)</f>
        <v>105-GRUPO DE TRABAJO DE CONTRATACIÓN</v>
      </c>
      <c r="W446"/>
      <c r="X446"/>
    </row>
    <row r="447" spans="1:24" hidden="1" x14ac:dyDescent="0.25">
      <c r="A447" s="30" t="s">
        <v>1329</v>
      </c>
      <c r="B447" t="str">
        <f>VLOOKUP($A447,'Plan de acci�n consolidado 2025'!$A$3:$V$504,B$1,0)</f>
        <v>3003-GRUPO DE TRABAJO DE APOYO A LA RED NACIONAL DE PROTECCIÓN  AL CONSUMIDOR</v>
      </c>
      <c r="C447">
        <f>VLOOKUP($A447,'Plan de acci�n consolidado 2025'!$A$3:$V$504,C$1,0)</f>
        <v>3</v>
      </c>
      <c r="D447" t="str">
        <f>VLOOKUP($A447,'Plan de acci�n consolidado 2025'!$A$3:$V$504,D$1,0)</f>
        <v>Actividad sin participación Eliminada</v>
      </c>
      <c r="E447" t="str">
        <f>VLOOKUP($A447,'Plan de acci�n consolidado 2025'!$A$3:$V$504,E$1,0)</f>
        <v>3003.6.7</v>
      </c>
      <c r="F447" t="str">
        <f>VLOOKUP($A447,'Plan de acci�n consolidado 2025'!$A$3:$V$504,F$1,0)</f>
        <v>N/A</v>
      </c>
      <c r="G447" t="str">
        <f>VLOOKUP($A447,'Plan de acci�n consolidado 2025'!$A$3:$V$504,G$1,0)</f>
        <v>N/A</v>
      </c>
      <c r="H447" t="str">
        <f>VLOOKUP($A447,'Plan de acci�n consolidado 2025'!$A$3:$V$504,H$1,0)</f>
        <v>N/A</v>
      </c>
      <c r="I447" t="str">
        <f>VLOOKUP($A447,'Plan de acci�n consolidado 2025'!$A$3:$V$504,I$1,0)</f>
        <v>N/A</v>
      </c>
      <c r="J447" t="str">
        <f>VLOOKUP($A447,'Plan de acci�n consolidado 2025'!$A$3:$V$504,J$1,0)</f>
        <v>N/A</v>
      </c>
      <c r="K447" t="str">
        <f>VLOOKUP($A447,'Plan de acci�n consolidado 2025'!$A$3:$V$504,K$1,0)</f>
        <v>N/A</v>
      </c>
      <c r="L447" t="str">
        <f>VLOOKUP($A447,'Plan de acci�n consolidado 2025'!$A$3:$V$504,L$1,0)</f>
        <v>N/A</v>
      </c>
      <c r="M447" t="str">
        <f>VLOOKUP($A447,'Plan de acci�n consolidado 2025'!$A$3:$V$504,M$1,0)</f>
        <v>N/A</v>
      </c>
      <c r="N447" t="str">
        <f>VLOOKUP($A447,'Plan de acci�n consolidado 2025'!$A$3:$V$504,N$1,0)</f>
        <v>N/A</v>
      </c>
      <c r="O447" t="str">
        <f>VLOOKUP($A447,'Plan de acci�n consolidado 2025'!$A$3:$V$504,O$1,0)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P447">
        <f>VLOOKUP($A447,'Plan de acci�n consolidado 2025'!$A$3:$V$504,P$1,0)</f>
        <v>0</v>
      </c>
      <c r="Q447">
        <f>VLOOKUP($A447,'Plan de acci�n consolidado 2025'!$A$3:$V$504,Q$1,0)</f>
        <v>10</v>
      </c>
      <c r="R447" t="str">
        <f>VLOOKUP($A447,'Plan de acci�n consolidado 2025'!$A$3:$V$504,R$1,0)</f>
        <v>Númerica</v>
      </c>
      <c r="S447" t="str">
        <f>VLOOKUP($A447,'Plan de acci�n consolidado 2025'!$A$3:$V$504,S$1,0)</f>
        <v>#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v>
      </c>
      <c r="T447" s="176" t="str">
        <f>VLOOKUP($A447,'Plan de acci�n consolidado 2025'!$A$3:$V$504,T$1,0)</f>
        <v>2025-08-29</v>
      </c>
      <c r="U447" s="176" t="str">
        <f>VLOOKUP($A447,'Plan de acci�n consolidado 2025'!$A$3:$V$504,U$1,0)</f>
        <v>2025-09-30</v>
      </c>
      <c r="V447" t="str">
        <f>VLOOKUP($A447,'Plan de acci�n consolidado 2025'!$A$3:$V$504,V$1,0)</f>
        <v>105-GRUPO DE TRABAJO DE CONTRATACIÓN</v>
      </c>
      <c r="W447"/>
      <c r="X447"/>
    </row>
    <row r="448" spans="1:24" hidden="1" x14ac:dyDescent="0.25">
      <c r="A448" s="30" t="s">
        <v>1330</v>
      </c>
      <c r="B448" t="str">
        <f>VLOOKUP($A448,'Plan de acci�n consolidado 2025'!$A$3:$V$504,B$1,0)</f>
        <v>3003-GRUPO DE TRABAJO DE APOYO A LA RED NACIONAL DE PROTECCIÓN  AL CONSUMIDOR</v>
      </c>
      <c r="C448">
        <f>VLOOKUP($A448,'Plan de acci�n consolidado 2025'!$A$3:$V$504,C$1,0)</f>
        <v>3</v>
      </c>
      <c r="D448" t="str">
        <f>VLOOKUP($A448,'Plan de acci�n consolidado 2025'!$A$3:$V$504,D$1,0)</f>
        <v>Actividad propia Eliminada</v>
      </c>
      <c r="E448" t="str">
        <f>VLOOKUP($A448,'Plan de acci�n consolidado 2025'!$A$3:$V$504,E$1,0)</f>
        <v>3003.6.8</v>
      </c>
      <c r="F448" t="str">
        <f>VLOOKUP($A448,'Plan de acci�n consolidado 2025'!$A$3:$V$504,F$1,0)</f>
        <v>N/A</v>
      </c>
      <c r="G448" t="str">
        <f>VLOOKUP($A448,'Plan de acci�n consolidado 2025'!$A$3:$V$504,G$1,0)</f>
        <v>N/A</v>
      </c>
      <c r="H448" t="str">
        <f>VLOOKUP($A448,'Plan de acci�n consolidado 2025'!$A$3:$V$504,H$1,0)</f>
        <v>N/A</v>
      </c>
      <c r="I448" t="str">
        <f>VLOOKUP($A448,'Plan de acci�n consolidado 2025'!$A$3:$V$504,I$1,0)</f>
        <v>N/A</v>
      </c>
      <c r="J448" t="str">
        <f>VLOOKUP($A448,'Plan de acci�n consolidado 2025'!$A$3:$V$504,J$1,0)</f>
        <v>N/A</v>
      </c>
      <c r="K448" t="str">
        <f>VLOOKUP($A448,'Plan de acci�n consolidado 2025'!$A$3:$V$504,K$1,0)</f>
        <v>N/A</v>
      </c>
      <c r="L448" t="str">
        <f>VLOOKUP($A448,'Plan de acci�n consolidado 2025'!$A$3:$V$504,L$1,0)</f>
        <v>N/A</v>
      </c>
      <c r="M448" t="str">
        <f>VLOOKUP($A448,'Plan de acci�n consolidado 2025'!$A$3:$V$504,M$1,0)</f>
        <v>N/A</v>
      </c>
      <c r="N448" t="str">
        <f>VLOOKUP($A448,'Plan de acci�n consolidado 2025'!$A$3:$V$504,N$1,0)</f>
        <v>N/A</v>
      </c>
      <c r="O448" t="str">
        <f>VLOOKUP($A448,'Plan de acci�n consolidado 2025'!$A$3:$V$504,O$1,0)</f>
        <v>Realizar seguimiento a la ejecución de la iniciativas seleccionadas (Informe de actividades Programa Consufondo que de cuenta de las ligas fortalecidas)</v>
      </c>
      <c r="P448">
        <f>VLOOKUP($A448,'Plan de acci�n consolidado 2025'!$A$3:$V$504,P$1,0)</f>
        <v>50</v>
      </c>
      <c r="Q448">
        <f>VLOOKUP($A448,'Plan de acci�n consolidado 2025'!$A$3:$V$504,Q$1,0)</f>
        <v>4</v>
      </c>
      <c r="R448" t="str">
        <f>VLOOKUP($A448,'Plan de acci�n consolidado 2025'!$A$3:$V$504,R$1,0)</f>
        <v>Númerica</v>
      </c>
      <c r="S448" t="str">
        <f>VLOOKUP($A448,'Plan de acci�n consolidado 2025'!$A$3:$V$504,S$1,0)</f>
        <v># de informes presentados / 4 informes programados</v>
      </c>
      <c r="T448" s="176" t="str">
        <f>VLOOKUP($A448,'Plan de acci�n consolidado 2025'!$A$3:$V$504,T$1,0)</f>
        <v>2025-09-30</v>
      </c>
      <c r="U448" s="176" t="str">
        <f>VLOOKUP($A448,'Plan de acci�n consolidado 2025'!$A$3:$V$504,U$1,0)</f>
        <v>2025-12-15</v>
      </c>
      <c r="V448" t="str">
        <f>VLOOKUP($A448,'Plan de acci�n consolidado 2025'!$A$3:$V$504,V$1,0)</f>
        <v>3003-GRUPO DE TRABAJO DE APOYO A LA RED NACIONAL DE PROTECCIÓN  AL CONSUMIDOR</v>
      </c>
      <c r="W448"/>
      <c r="X448"/>
    </row>
    <row r="449" spans="1:24" hidden="1" x14ac:dyDescent="0.25">
      <c r="A449" s="30" t="s">
        <v>1137</v>
      </c>
      <c r="B449" t="str">
        <f>VLOOKUP($A449,'Plan de acci�n consolidado 2025'!$A$3:$V$504,B$1,0)</f>
        <v>1000-DESPACHO DEL SUPERINTENDENTE DELEGADO PARA LA PROTECCIÓN DE LA COMPETENCIA</v>
      </c>
      <c r="C449">
        <f>VLOOKUP($A449,'Plan de acci�n consolidado 2025'!$A$3:$V$504,C$1,0)</f>
        <v>1</v>
      </c>
      <c r="D449" t="str">
        <f>VLOOKUP($A449,'Plan de acci�n consolidado 2025'!$A$3:$V$504,D$1,0)</f>
        <v>Producto</v>
      </c>
      <c r="E449" t="str">
        <f>VLOOKUP($A449,'Plan de acci�n consolidado 2025'!$A$3:$V$504,E$1,0)</f>
        <v>1000.1</v>
      </c>
      <c r="F449" t="str">
        <f>VLOOKUP($A449,'Plan de acci�n consolidado 2025'!$A$3:$V$504,F$1,0)</f>
        <v>Innovador</v>
      </c>
      <c r="G449" t="str">
        <f>VLOOKUP($A449,'Plan de acci�n consolidado 2025'!$A$3:$V$504,G$1,0)</f>
        <v xml:space="preserve">Promover el enfoque preventivo, diferencial y territorial en el que hacer misional de la entidad 
</v>
      </c>
      <c r="H449" t="str">
        <f>VLOOKUP($A449,'Plan de acci�n consolidado 2025'!$A$3:$V$504,H$1,0)</f>
        <v xml:space="preserve">Cumplimiento de productos del PAI asociados a Promover el enfoque preventivo, diferencial y territorial en el que hacer misional de la entidad 
</v>
      </c>
      <c r="I449" t="str">
        <f>VLOOKUP($A449,'Plan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49" t="str">
        <f>VLOOKUP($A449,'Plan de acci�n consolidado 2025'!$A$3:$V$504,J$1,0)</f>
        <v>N/A</v>
      </c>
      <c r="K449" t="str">
        <f>VLOOKUP($A449,'Plan de acci�n consolidado 2025'!$A$3:$V$504,K$1,0)</f>
        <v>No</v>
      </c>
      <c r="L449" t="str">
        <f>VLOOKUP($A449,'Plan de acci�n consolidado 2025'!$A$3:$V$504,L$1,0)</f>
        <v>N/A</v>
      </c>
      <c r="M449" t="str">
        <f>VLOOKUP($A449,'Plan de acci�n consolidado 2025'!$A$3:$V$504,M$1,0)</f>
        <v>Política Participación Ciudadana en la Gestión Pública _DIMENSIÓN Gestión con Valores para Resultados</v>
      </c>
      <c r="N449" t="str">
        <f>VLOOKUP($A449,'Plan de acci�n consolidado 2025'!$A$3:$V$504,N$1,0)</f>
        <v>PEI_6;
PEI_7;
PEI_8;
PEI_9;
PES_20230190;
PES_20230195;
PES_20230196;
PES_20230200;
PND_7_Fortalecer lasCapacidades yConocimiento sobreDerechos yDeberesDe las relacionesDeConsumo (programasDeCumplimiento enCompetencia)</v>
      </c>
      <c r="O449" t="str">
        <f>VLOOKUP($A449,'Plan de acci�n consolidado 2025'!$A$3:$V$504,O$1,0)</f>
        <v>Departamentos con estrategias para el Fortalecimiento sobre la Protección y Promoción de la libre competencia, beneficiados (Informe que de cuenta de los departamentos beneficiados )</v>
      </c>
      <c r="P449">
        <f>VLOOKUP($A449,'Plan de acci�n consolidado 2025'!$A$3:$V$504,P$1,0)</f>
        <v>20</v>
      </c>
      <c r="Q449">
        <f>VLOOKUP($A449,'Plan de acci�n consolidado 2025'!$A$3:$V$504,Q$1,0)</f>
        <v>56</v>
      </c>
      <c r="R449" t="str">
        <f>VLOOKUP($A449,'Plan de acci�n consolidado 2025'!$A$3:$V$504,R$1,0)</f>
        <v>Porcentual</v>
      </c>
      <c r="S449" t="str">
        <f>VLOOKUP($A449,'Plan de acci�n consolidado 2025'!$A$3:$V$504,S$1,0)</f>
        <v>% de Departamentos beneficiados / 56% de Departamentos del pais</v>
      </c>
      <c r="T449" s="176" t="str">
        <f>VLOOKUP($A449,'Plan de acci�n consolidado 2025'!$A$3:$V$504,T$1,0)</f>
        <v>2025-01-13</v>
      </c>
      <c r="U449" s="176" t="str">
        <f>VLOOKUP($A449,'Plan de acci�n consolidado 2025'!$A$3:$V$504,U$1,0)</f>
        <v>2025-12-12</v>
      </c>
      <c r="V449" t="str">
        <f>VLOOKUP($A449,'Plan de acci�n consolidado 2025'!$A$3:$V$504,V$1,0)</f>
        <v>1000-DESPACHO DEL SUPERINTENDENTE DELEGADO PARA LA PROTECCIÓN DE LA COMPETENCIA</v>
      </c>
      <c r="W449"/>
      <c r="X449"/>
    </row>
    <row r="450" spans="1:24" hidden="1" x14ac:dyDescent="0.25">
      <c r="A450" s="30" t="s">
        <v>1139</v>
      </c>
      <c r="B450" t="str">
        <f>VLOOKUP($A450,'Plan de acci�n consolidado 2025'!$A$3:$V$504,B$1,0)</f>
        <v>1000-DESPACHO DEL SUPERINTENDENTE DELEGADO PARA LA PROTECCIÓN DE LA COMPETENCIA</v>
      </c>
      <c r="C450">
        <f>VLOOKUP($A450,'Plan de acci�n consolidado 2025'!$A$3:$V$504,C$1,0)</f>
        <v>1</v>
      </c>
      <c r="D450" t="str">
        <f>VLOOKUP($A450,'Plan de acci�n consolidado 2025'!$A$3:$V$504,D$1,0)</f>
        <v>Actividad propia</v>
      </c>
      <c r="E450" t="str">
        <f>VLOOKUP($A450,'Plan de acci�n consolidado 2025'!$A$3:$V$504,E$1,0)</f>
        <v>1000.1.1</v>
      </c>
      <c r="F450" t="str">
        <f>VLOOKUP($A450,'Plan de acci�n consolidado 2025'!$A$3:$V$504,F$1,0)</f>
        <v>N/A</v>
      </c>
      <c r="G450" t="str">
        <f>VLOOKUP($A450,'Plan de acci�n consolidado 2025'!$A$3:$V$504,G$1,0)</f>
        <v>N/A</v>
      </c>
      <c r="H450" t="str">
        <f>VLOOKUP($A450,'Plan de acci�n consolidado 2025'!$A$3:$V$504,H$1,0)</f>
        <v>N/A</v>
      </c>
      <c r="I450" t="str">
        <f>VLOOKUP($A450,'Plan de acci�n consolidado 2025'!$A$3:$V$504,I$1,0)</f>
        <v>N/A</v>
      </c>
      <c r="J450" t="str">
        <f>VLOOKUP($A450,'Plan de acci�n consolidado 2025'!$A$3:$V$504,J$1,0)</f>
        <v>N/A</v>
      </c>
      <c r="K450" t="str">
        <f>VLOOKUP($A450,'Plan de acci�n consolidado 2025'!$A$3:$V$504,K$1,0)</f>
        <v>N/A</v>
      </c>
      <c r="L450" t="str">
        <f>VLOOKUP($A450,'Plan de acci�n consolidado 2025'!$A$3:$V$504,L$1,0)</f>
        <v>N/A</v>
      </c>
      <c r="M450" t="str">
        <f>VLOOKUP($A450,'Plan de acci�n consolidado 2025'!$A$3:$V$504,M$1,0)</f>
        <v>N/A</v>
      </c>
      <c r="N450" t="str">
        <f>VLOOKUP($A450,'Plan de acci�n consolidado 2025'!$A$3:$V$504,N$1,0)</f>
        <v>N/A</v>
      </c>
      <c r="O450" t="str">
        <f>VLOOKUP($A450,'Plan de acci�n consolidado 2025'!$A$3:$V$504,O$1,0)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P450">
        <f>VLOOKUP($A450,'Plan de acci�n consolidado 2025'!$A$3:$V$504,P$1,0)</f>
        <v>20</v>
      </c>
      <c r="Q450">
        <f>VLOOKUP($A450,'Plan de acci�n consolidado 2025'!$A$3:$V$504,Q$1,0)</f>
        <v>1</v>
      </c>
      <c r="R450" t="str">
        <f>VLOOKUP($A450,'Plan de acci�n consolidado 2025'!$A$3:$V$504,R$1,0)</f>
        <v>Númerica</v>
      </c>
      <c r="S450" t="str">
        <f>VLOOKUP($A450,'Plan de acci�n consolidado 2025'!$A$3:$V$504,S$1,0)</f>
        <v># de programas  establecidos / 1 programas a establecer</v>
      </c>
      <c r="T450" s="176" t="str">
        <f>VLOOKUP($A450,'Plan de acci�n consolidado 2025'!$A$3:$V$504,T$1,0)</f>
        <v>2025-01-13</v>
      </c>
      <c r="U450" s="176" t="str">
        <f>VLOOKUP($A450,'Plan de acci�n consolidado 2025'!$A$3:$V$504,U$1,0)</f>
        <v>2025-02-28</v>
      </c>
      <c r="V450" t="str">
        <f>VLOOKUP($A450,'Plan de acci�n consolidado 2025'!$A$3:$V$504,V$1,0)</f>
        <v>1000-DESPACHO DEL SUPERINTENDENTE DELEGADO PARA LA PROTECCIÓN DE LA COMPETENCIA</v>
      </c>
      <c r="W450"/>
      <c r="X450"/>
    </row>
    <row r="451" spans="1:24" hidden="1" x14ac:dyDescent="0.25">
      <c r="A451" s="30" t="s">
        <v>1141</v>
      </c>
      <c r="B451" t="str">
        <f>VLOOKUP($A451,'Plan de acci�n consolidado 2025'!$A$3:$V$504,B$1,0)</f>
        <v>1000-DESPACHO DEL SUPERINTENDENTE DELEGADO PARA LA PROTECCIÓN DE LA COMPETENCIA</v>
      </c>
      <c r="C451">
        <f>VLOOKUP($A451,'Plan de acci�n consolidado 2025'!$A$3:$V$504,C$1,0)</f>
        <v>1</v>
      </c>
      <c r="D451" t="str">
        <f>VLOOKUP($A451,'Plan de acci�n consolidado 2025'!$A$3:$V$504,D$1,0)</f>
        <v>Actividad propia</v>
      </c>
      <c r="E451" t="str">
        <f>VLOOKUP($A451,'Plan de acci�n consolidado 2025'!$A$3:$V$504,E$1,0)</f>
        <v>1000.1.2</v>
      </c>
      <c r="F451" t="str">
        <f>VLOOKUP($A451,'Plan de acci�n consolidado 2025'!$A$3:$V$504,F$1,0)</f>
        <v>N/A</v>
      </c>
      <c r="G451" t="str">
        <f>VLOOKUP($A451,'Plan de acci�n consolidado 2025'!$A$3:$V$504,G$1,0)</f>
        <v>N/A</v>
      </c>
      <c r="H451" t="str">
        <f>VLOOKUP($A451,'Plan de acci�n consolidado 2025'!$A$3:$V$504,H$1,0)</f>
        <v>N/A</v>
      </c>
      <c r="I451" t="str">
        <f>VLOOKUP($A451,'Plan de acci�n consolidado 2025'!$A$3:$V$504,I$1,0)</f>
        <v>N/A</v>
      </c>
      <c r="J451" t="str">
        <f>VLOOKUP($A451,'Plan de acci�n consolidado 2025'!$A$3:$V$504,J$1,0)</f>
        <v>N/A</v>
      </c>
      <c r="K451" t="str">
        <f>VLOOKUP($A451,'Plan de acci�n consolidado 2025'!$A$3:$V$504,K$1,0)</f>
        <v>N/A</v>
      </c>
      <c r="L451" t="str">
        <f>VLOOKUP($A451,'Plan de acci�n consolidado 2025'!$A$3:$V$504,L$1,0)</f>
        <v>N/A</v>
      </c>
      <c r="M451" t="str">
        <f>VLOOKUP($A451,'Plan de acci�n consolidado 2025'!$A$3:$V$504,M$1,0)</f>
        <v>N/A</v>
      </c>
      <c r="N451" t="str">
        <f>VLOOKUP($A451,'Plan de acci�n consolidado 2025'!$A$3:$V$504,N$1,0)</f>
        <v>N/A</v>
      </c>
      <c r="O451" t="str">
        <f>VLOOKUP($A451,'Plan de acci�n consolidado 2025'!$A$3:$V$504,O$1,0)</f>
        <v>Realizar las actividades del Programa de Estrategias para el Fortalecimiento sobre la Protección y Promoción de la libre competencia a nivel territorial, de acuerdo con el programa establecido. (Informe de cada una de las actividades definidas en el programa)</v>
      </c>
      <c r="P451">
        <f>VLOOKUP($A451,'Plan de acci�n consolidado 2025'!$A$3:$V$504,P$1,0)</f>
        <v>80</v>
      </c>
      <c r="Q451">
        <f>VLOOKUP($A451,'Plan de acci�n consolidado 2025'!$A$3:$V$504,Q$1,0)</f>
        <v>100</v>
      </c>
      <c r="R451" t="str">
        <f>VLOOKUP($A451,'Plan de acci�n consolidado 2025'!$A$3:$V$504,R$1,0)</f>
        <v>Porcentual</v>
      </c>
      <c r="S451" t="str">
        <f>VLOOKUP($A451,'Plan de acci�n consolidado 2025'!$A$3:$V$504,S$1,0)</f>
        <v>% de estrategias desarrolladas del programa / 100% de total de estrategias del programa</v>
      </c>
      <c r="T451" s="176" t="str">
        <f>VLOOKUP($A451,'Plan de acci�n consolidado 2025'!$A$3:$V$504,T$1,0)</f>
        <v>2025-03-03</v>
      </c>
      <c r="U451" s="176" t="str">
        <f>VLOOKUP($A451,'Plan de acci�n consolidado 2025'!$A$3:$V$504,U$1,0)</f>
        <v>2025-12-12</v>
      </c>
      <c r="V451" t="str">
        <f>VLOOKUP($A451,'Plan de acci�n consolidado 2025'!$A$3:$V$504,V$1,0)</f>
        <v>1000-DESPACHO DEL SUPERINTENDENTE DELEGADO PARA LA PROTECCIÓN DE LA COMPETENCIA</v>
      </c>
      <c r="W451"/>
      <c r="X451"/>
    </row>
    <row r="452" spans="1:24" hidden="1" x14ac:dyDescent="0.25">
      <c r="A452" s="30" t="s">
        <v>1143</v>
      </c>
      <c r="B452" t="str">
        <f>VLOOKUP($A452,'Plan de acci�n consolidado 2025'!$A$3:$V$504,B$1,0)</f>
        <v>1000-DESPACHO DEL SUPERINTENDENTE DELEGADO PARA LA PROTECCIÓN DE LA COMPETENCIA</v>
      </c>
      <c r="C452">
        <f>VLOOKUP($A452,'Plan de acci�n consolidado 2025'!$A$3:$V$504,C$1,0)</f>
        <v>1</v>
      </c>
      <c r="D452" t="str">
        <f>VLOOKUP($A452,'Plan de acci�n consolidado 2025'!$A$3:$V$504,D$1,0)</f>
        <v>Producto</v>
      </c>
      <c r="E452" t="str">
        <f>VLOOKUP($A452,'Plan de acci�n consolidado 2025'!$A$3:$V$504,E$1,0)</f>
        <v>1000.2</v>
      </c>
      <c r="F452" t="str">
        <f>VLOOKUP($A452,'Plan de acci�n consolidado 2025'!$A$3:$V$504,F$1,0)</f>
        <v>Innovador</v>
      </c>
      <c r="G452" t="str">
        <f>VLOOKUP($A452,'Plan de acci�n consolidado 2025'!$A$3:$V$504,G$1,0)</f>
        <v xml:space="preserve">Fortalecer la gestión de la información, el conocimiento y la innovación para optimizar la capacidad institucional 
</v>
      </c>
      <c r="H452" t="str">
        <f>VLOOKUP($A452,'Plan de acci�n consolidado 2025'!$A$3:$V$504,H$1,0)</f>
        <v xml:space="preserve">Cumplimiento de productos del PAI asociados a Fortalecer la gestión de la información, el conocimiento y la innovación para optimizar la capacidad institucional 
</v>
      </c>
      <c r="I452" t="str">
        <f>VLOOKUP($A452,'Plan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52" t="str">
        <f>VLOOKUP($A452,'Plan de acci�n consolidado 2025'!$A$3:$V$504,J$1,0)</f>
        <v>N/A</v>
      </c>
      <c r="K452" t="str">
        <f>VLOOKUP($A452,'Plan de acci�n consolidado 2025'!$A$3:$V$504,K$1,0)</f>
        <v>Si</v>
      </c>
      <c r="L452" t="str">
        <f>VLOOKUP($A452,'Plan de acci�n consolidado 2025'!$A$3:$V$504,L$1,0)</f>
        <v>N/A</v>
      </c>
      <c r="M452" t="str">
        <f>VLOOKUP($A452,'Plan de acci�n consolidado 2025'!$A$3:$V$504,M$1,0)</f>
        <v>Política Servicio al Ciudadano_DIMENSIÓN Gestión con Valores para Resultados</v>
      </c>
      <c r="N452" t="str">
        <f>VLOOKUP($A452,'Plan de acci�n consolidado 2025'!$A$3:$V$504,N$1,0)</f>
        <v>PND_7_Fortalecer lasCapacidades yConocimiento sobreDerechos yDeberesDe las relacionesDeConsumo (programasDeCumplimiento enCompetencia);
PND_9_Ampliar los instrumentosDePrevención</v>
      </c>
      <c r="O452" t="str">
        <f>VLOOKUP($A452,'Plan de acci�n consolidado 2025'!$A$3:$V$504,O$1,0)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P452">
        <f>VLOOKUP($A452,'Plan de acci�n consolidado 2025'!$A$3:$V$504,P$1,0)</f>
        <v>20</v>
      </c>
      <c r="Q452">
        <f>VLOOKUP($A452,'Plan de acci�n consolidado 2025'!$A$3:$V$504,Q$1,0)</f>
        <v>4</v>
      </c>
      <c r="R452" t="str">
        <f>VLOOKUP($A452,'Plan de acci�n consolidado 2025'!$A$3:$V$504,R$1,0)</f>
        <v>Númerica</v>
      </c>
      <c r="S452" t="str">
        <f>VLOOKUP($A452,'Plan de acci�n consolidado 2025'!$A$3:$V$504,S$1,0)</f>
        <v># de Captura de pantalla de Documentos de la guía o manual publicado / 4 Capturas de pantalla del documento de la guía o manual a publicar</v>
      </c>
      <c r="T452" s="176" t="str">
        <f>VLOOKUP($A452,'Plan de acci�n consolidado 2025'!$A$3:$V$504,T$1,0)</f>
        <v>2025-02-03</v>
      </c>
      <c r="U452" s="176" t="str">
        <f>VLOOKUP($A452,'Plan de acci�n consolidado 2025'!$A$3:$V$504,U$1,0)</f>
        <v>2025-11-28</v>
      </c>
      <c r="V452" t="str">
        <f>VLOOKUP($A452,'Plan de acci�n consolidado 2025'!$A$3:$V$504,V$1,0)</f>
        <v>10-OFICINA  ASESORA JURÍDICA;
1000-DESPACHO DEL SUPERINTENDENTE DELEGADO PARA LA PROTECCIÓN DE LA COMPETENCIA;
73-GRUPO DE TRABAJO DE COMUNICACION</v>
      </c>
      <c r="W452"/>
      <c r="X452"/>
    </row>
    <row r="453" spans="1:24" hidden="1" x14ac:dyDescent="0.25">
      <c r="A453" s="30" t="s">
        <v>1146</v>
      </c>
      <c r="B453" t="str">
        <f>VLOOKUP($A453,'Plan de acci�n consolidado 2025'!$A$3:$V$504,B$1,0)</f>
        <v>1000-DESPACHO DEL SUPERINTENDENTE DELEGADO PARA LA PROTECCIÓN DE LA COMPETENCIA</v>
      </c>
      <c r="C453">
        <f>VLOOKUP($A453,'Plan de acci�n consolidado 2025'!$A$3:$V$504,C$1,0)</f>
        <v>1</v>
      </c>
      <c r="D453" t="str">
        <f>VLOOKUP($A453,'Plan de acci�n consolidado 2025'!$A$3:$V$504,D$1,0)</f>
        <v>Actividad propia</v>
      </c>
      <c r="E453" t="str">
        <f>VLOOKUP($A453,'Plan de acci�n consolidado 2025'!$A$3:$V$504,E$1,0)</f>
        <v>1000.2.1</v>
      </c>
      <c r="F453" t="str">
        <f>VLOOKUP($A453,'Plan de acci�n consolidado 2025'!$A$3:$V$504,F$1,0)</f>
        <v>N/A</v>
      </c>
      <c r="G453" t="str">
        <f>VLOOKUP($A453,'Plan de acci�n consolidado 2025'!$A$3:$V$504,G$1,0)</f>
        <v>N/A</v>
      </c>
      <c r="H453" t="str">
        <f>VLOOKUP($A453,'Plan de acci�n consolidado 2025'!$A$3:$V$504,H$1,0)</f>
        <v>N/A</v>
      </c>
      <c r="I453" t="str">
        <f>VLOOKUP($A453,'Plan de acci�n consolidado 2025'!$A$3:$V$504,I$1,0)</f>
        <v>N/A</v>
      </c>
      <c r="J453" t="str">
        <f>VLOOKUP($A453,'Plan de acci�n consolidado 2025'!$A$3:$V$504,J$1,0)</f>
        <v>N/A</v>
      </c>
      <c r="K453" t="str">
        <f>VLOOKUP($A453,'Plan de acci�n consolidado 2025'!$A$3:$V$504,K$1,0)</f>
        <v>N/A</v>
      </c>
      <c r="L453" t="str">
        <f>VLOOKUP($A453,'Plan de acci�n consolidado 2025'!$A$3:$V$504,L$1,0)</f>
        <v>N/A</v>
      </c>
      <c r="M453" t="str">
        <f>VLOOKUP($A453,'Plan de acci�n consolidado 2025'!$A$3:$V$504,M$1,0)</f>
        <v>N/A</v>
      </c>
      <c r="N453" t="str">
        <f>VLOOKUP($A453,'Plan de acci�n consolidado 2025'!$A$3:$V$504,N$1,0)</f>
        <v>N/A</v>
      </c>
      <c r="O453" t="str">
        <f>VLOOKUP($A453,'Plan de acci�n consolidado 2025'!$A$3:$V$504,O$1,0)</f>
        <v>Elaborar y enviar los documentos a la Oficina Asesora Jurídica  (Documento en Word de la guía o manual remitido a la Oficina Asesora Jurídica)</v>
      </c>
      <c r="P453">
        <f>VLOOKUP($A453,'Plan de acci�n consolidado 2025'!$A$3:$V$504,P$1,0)</f>
        <v>50</v>
      </c>
      <c r="Q453">
        <f>VLOOKUP($A453,'Plan de acci�n consolidado 2025'!$A$3:$V$504,Q$1,0)</f>
        <v>4</v>
      </c>
      <c r="R453" t="str">
        <f>VLOOKUP($A453,'Plan de acci�n consolidado 2025'!$A$3:$V$504,R$1,0)</f>
        <v>Númerica</v>
      </c>
      <c r="S453" t="str">
        <f>VLOOKUP($A453,'Plan de acci�n consolidado 2025'!$A$3:$V$504,S$1,0)</f>
        <v># de guías o manuales elaborados y enviados / 4 guías o manuales  a elaborar y enviar</v>
      </c>
      <c r="T453" s="176" t="str">
        <f>VLOOKUP($A453,'Plan de acci�n consolidado 2025'!$A$3:$V$504,T$1,0)</f>
        <v>2025-02-03</v>
      </c>
      <c r="U453" s="176" t="str">
        <f>VLOOKUP($A453,'Plan de acci�n consolidado 2025'!$A$3:$V$504,U$1,0)</f>
        <v>2025-07-31</v>
      </c>
      <c r="V453" t="str">
        <f>VLOOKUP($A453,'Plan de acci�n consolidado 2025'!$A$3:$V$504,V$1,0)</f>
        <v>1000-DESPACHO DEL SUPERINTENDENTE DELEGADO PARA LA PROTECCIÓN DE LA COMPETENCIA</v>
      </c>
      <c r="W453"/>
      <c r="X453"/>
    </row>
    <row r="454" spans="1:24" hidden="1" x14ac:dyDescent="0.25">
      <c r="A454" s="30" t="s">
        <v>1148</v>
      </c>
      <c r="B454" t="str">
        <f>VLOOKUP($A454,'Plan de acci�n consolidado 2025'!$A$3:$V$504,B$1,0)</f>
        <v>1000-DESPACHO DEL SUPERINTENDENTE DELEGADO PARA LA PROTECCIÓN DE LA COMPETENCIA</v>
      </c>
      <c r="C454">
        <f>VLOOKUP($A454,'Plan de acci�n consolidado 2025'!$A$3:$V$504,C$1,0)</f>
        <v>1</v>
      </c>
      <c r="D454" t="str">
        <f>VLOOKUP($A454,'Plan de acci�n consolidado 2025'!$A$3:$V$504,D$1,0)</f>
        <v>Actividad sin participación</v>
      </c>
      <c r="E454" t="str">
        <f>VLOOKUP($A454,'Plan de acci�n consolidado 2025'!$A$3:$V$504,E$1,0)</f>
        <v>1000.2.2</v>
      </c>
      <c r="F454" t="str">
        <f>VLOOKUP($A454,'Plan de acci�n consolidado 2025'!$A$3:$V$504,F$1,0)</f>
        <v>N/A</v>
      </c>
      <c r="G454" t="str">
        <f>VLOOKUP($A454,'Plan de acci�n consolidado 2025'!$A$3:$V$504,G$1,0)</f>
        <v>N/A</v>
      </c>
      <c r="H454" t="str">
        <f>VLOOKUP($A454,'Plan de acci�n consolidado 2025'!$A$3:$V$504,H$1,0)</f>
        <v>N/A</v>
      </c>
      <c r="I454" t="str">
        <f>VLOOKUP($A454,'Plan de acci�n consolidado 2025'!$A$3:$V$504,I$1,0)</f>
        <v>N/A</v>
      </c>
      <c r="J454" t="str">
        <f>VLOOKUP($A454,'Plan de acci�n consolidado 2025'!$A$3:$V$504,J$1,0)</f>
        <v>N/A</v>
      </c>
      <c r="K454" t="str">
        <f>VLOOKUP($A454,'Plan de acci�n consolidado 2025'!$A$3:$V$504,K$1,0)</f>
        <v>N/A</v>
      </c>
      <c r="L454" t="str">
        <f>VLOOKUP($A454,'Plan de acci�n consolidado 2025'!$A$3:$V$504,L$1,0)</f>
        <v>N/A</v>
      </c>
      <c r="M454" t="str">
        <f>VLOOKUP($A454,'Plan de acci�n consolidado 2025'!$A$3:$V$504,M$1,0)</f>
        <v>N/A</v>
      </c>
      <c r="N454" t="str">
        <f>VLOOKUP($A454,'Plan de acci�n consolidado 2025'!$A$3:$V$504,N$1,0)</f>
        <v>N/A</v>
      </c>
      <c r="O454" t="str">
        <f>VLOOKUP($A454,'Plan de acci�n consolidado 2025'!$A$3:$V$504,O$1,0)</f>
        <v>Revisar y/o aprobar los documentos y enviarlos al área solicitante mediante correo electrónico. (Correo electrónico con revisión y/o aprobación de los documentos)</v>
      </c>
      <c r="P454">
        <f>VLOOKUP($A454,'Plan de acci�n consolidado 2025'!$A$3:$V$504,P$1,0)</f>
        <v>0</v>
      </c>
      <c r="Q454">
        <f>VLOOKUP($A454,'Plan de acci�n consolidado 2025'!$A$3:$V$504,Q$1,0)</f>
        <v>4</v>
      </c>
      <c r="R454" t="str">
        <f>VLOOKUP($A454,'Plan de acci�n consolidado 2025'!$A$3:$V$504,R$1,0)</f>
        <v>Númerica</v>
      </c>
      <c r="S454" t="str">
        <f>VLOOKUP($A454,'Plan de acci�n consolidado 2025'!$A$3:$V$504,S$1,0)</f>
        <v># de guías o manuales revisados / 4 guías o manuales remitidos para revisión</v>
      </c>
      <c r="T454" s="176" t="str">
        <f>VLOOKUP($A454,'Plan de acci�n consolidado 2025'!$A$3:$V$504,T$1,0)</f>
        <v>2025-03-20</v>
      </c>
      <c r="U454" s="176" t="str">
        <f>VLOOKUP($A454,'Plan de acci�n consolidado 2025'!$A$3:$V$504,U$1,0)</f>
        <v>2025-07-31</v>
      </c>
      <c r="V454" t="str">
        <f>VLOOKUP($A454,'Plan de acci�n consolidado 2025'!$A$3:$V$504,V$1,0)</f>
        <v>10-OFICINA  ASESORA JURÍDICA</v>
      </c>
      <c r="W454"/>
      <c r="X454"/>
    </row>
    <row r="455" spans="1:24" hidden="1" x14ac:dyDescent="0.25">
      <c r="A455" s="30" t="s">
        <v>1151</v>
      </c>
      <c r="B455" t="str">
        <f>VLOOKUP($A455,'Plan de acci�n consolidado 2025'!$A$3:$V$504,B$1,0)</f>
        <v>1000-DESPACHO DEL SUPERINTENDENTE DELEGADO PARA LA PROTECCIÓN DE LA COMPETENCIA</v>
      </c>
      <c r="C455">
        <f>VLOOKUP($A455,'Plan de acci�n consolidado 2025'!$A$3:$V$504,C$1,0)</f>
        <v>1</v>
      </c>
      <c r="D455" t="str">
        <f>VLOOKUP($A455,'Plan de acci�n consolidado 2025'!$A$3:$V$504,D$1,0)</f>
        <v>Actividad propia</v>
      </c>
      <c r="E455" t="str">
        <f>VLOOKUP($A455,'Plan de acci�n consolidado 2025'!$A$3:$V$504,E$1,0)</f>
        <v>1000.2.3</v>
      </c>
      <c r="F455" t="str">
        <f>VLOOKUP($A455,'Plan de acci�n consolidado 2025'!$A$3:$V$504,F$1,0)</f>
        <v>N/A</v>
      </c>
      <c r="G455" t="str">
        <f>VLOOKUP($A455,'Plan de acci�n consolidado 2025'!$A$3:$V$504,G$1,0)</f>
        <v>N/A</v>
      </c>
      <c r="H455" t="str">
        <f>VLOOKUP($A455,'Plan de acci�n consolidado 2025'!$A$3:$V$504,H$1,0)</f>
        <v>N/A</v>
      </c>
      <c r="I455" t="str">
        <f>VLOOKUP($A455,'Plan de acci�n consolidado 2025'!$A$3:$V$504,I$1,0)</f>
        <v>N/A</v>
      </c>
      <c r="J455" t="str">
        <f>VLOOKUP($A455,'Plan de acci�n consolidado 2025'!$A$3:$V$504,J$1,0)</f>
        <v>N/A</v>
      </c>
      <c r="K455" t="str">
        <f>VLOOKUP($A455,'Plan de acci�n consolidado 2025'!$A$3:$V$504,K$1,0)</f>
        <v>N/A</v>
      </c>
      <c r="L455" t="str">
        <f>VLOOKUP($A455,'Plan de acci�n consolidado 2025'!$A$3:$V$504,L$1,0)</f>
        <v>N/A</v>
      </c>
      <c r="M455" t="str">
        <f>VLOOKUP($A455,'Plan de acci�n consolidado 2025'!$A$3:$V$504,M$1,0)</f>
        <v>N/A</v>
      </c>
      <c r="N455" t="str">
        <f>VLOOKUP($A455,'Plan de acci�n consolidado 2025'!$A$3:$V$504,N$1,0)</f>
        <v>N/A</v>
      </c>
      <c r="O455" t="str">
        <f>VLOOKUP($A455,'Plan de acci�n consolidado 2025'!$A$3:$V$504,O$1,0)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P455">
        <f>VLOOKUP($A455,'Plan de acci�n consolidado 2025'!$A$3:$V$504,P$1,0)</f>
        <v>30</v>
      </c>
      <c r="Q455">
        <f>VLOOKUP($A455,'Plan de acci�n consolidado 2025'!$A$3:$V$504,Q$1,0)</f>
        <v>4</v>
      </c>
      <c r="R455" t="str">
        <f>VLOOKUP($A455,'Plan de acci�n consolidado 2025'!$A$3:$V$504,R$1,0)</f>
        <v>Númerica</v>
      </c>
      <c r="S455" t="str">
        <f>VLOOKUP($A455,'Plan de acci�n consolidado 2025'!$A$3:$V$504,S$1,0)</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T455" s="176" t="str">
        <f>VLOOKUP($A455,'Plan de acci�n consolidado 2025'!$A$3:$V$504,T$1,0)</f>
        <v>2025-08-01</v>
      </c>
      <c r="U455" s="176" t="str">
        <f>VLOOKUP($A455,'Plan de acci�n consolidado 2025'!$A$3:$V$504,U$1,0)</f>
        <v>2025-08-29</v>
      </c>
      <c r="V455" t="str">
        <f>VLOOKUP($A455,'Plan de acci�n consolidado 2025'!$A$3:$V$504,V$1,0)</f>
        <v>1000-DESPACHO DEL SUPERINTENDENTE DELEGADO PARA LA PROTECCIÓN DE LA COMPETENCIA</v>
      </c>
      <c r="W455"/>
      <c r="X455"/>
    </row>
    <row r="456" spans="1:24" hidden="1" x14ac:dyDescent="0.25">
      <c r="A456" s="30" t="s">
        <v>1153</v>
      </c>
      <c r="B456" t="str">
        <f>VLOOKUP($A456,'Plan de acci�n consolidado 2025'!$A$3:$V$504,B$1,0)</f>
        <v>1000-DESPACHO DEL SUPERINTENDENTE DELEGADO PARA LA PROTECCIÓN DE LA COMPETENCIA</v>
      </c>
      <c r="C456">
        <f>VLOOKUP($A456,'Plan de acci�n consolidado 2025'!$A$3:$V$504,C$1,0)</f>
        <v>1</v>
      </c>
      <c r="D456" t="str">
        <f>VLOOKUP($A456,'Plan de acci�n consolidado 2025'!$A$3:$V$504,D$1,0)</f>
        <v>Actividad sin participación</v>
      </c>
      <c r="E456" t="str">
        <f>VLOOKUP($A456,'Plan de acci�n consolidado 2025'!$A$3:$V$504,E$1,0)</f>
        <v>1000.2.4</v>
      </c>
      <c r="F456" t="str">
        <f>VLOOKUP($A456,'Plan de acci�n consolidado 2025'!$A$3:$V$504,F$1,0)</f>
        <v>N/A</v>
      </c>
      <c r="G456" t="str">
        <f>VLOOKUP($A456,'Plan de acci�n consolidado 2025'!$A$3:$V$504,G$1,0)</f>
        <v>N/A</v>
      </c>
      <c r="H456" t="str">
        <f>VLOOKUP($A456,'Plan de acci�n consolidado 2025'!$A$3:$V$504,H$1,0)</f>
        <v>N/A</v>
      </c>
      <c r="I456" t="str">
        <f>VLOOKUP($A456,'Plan de acci�n consolidado 2025'!$A$3:$V$504,I$1,0)</f>
        <v>N/A</v>
      </c>
      <c r="J456" t="str">
        <f>VLOOKUP($A456,'Plan de acci�n consolidado 2025'!$A$3:$V$504,J$1,0)</f>
        <v>N/A</v>
      </c>
      <c r="K456" t="str">
        <f>VLOOKUP($A456,'Plan de acci�n consolidado 2025'!$A$3:$V$504,K$1,0)</f>
        <v>N/A</v>
      </c>
      <c r="L456" t="str">
        <f>VLOOKUP($A456,'Plan de acci�n consolidado 2025'!$A$3:$V$504,L$1,0)</f>
        <v>N/A</v>
      </c>
      <c r="M456" t="str">
        <f>VLOOKUP($A456,'Plan de acci�n consolidado 2025'!$A$3:$V$504,M$1,0)</f>
        <v>N/A</v>
      </c>
      <c r="N456" t="str">
        <f>VLOOKUP($A456,'Plan de acci�n consolidado 2025'!$A$3:$V$504,N$1,0)</f>
        <v>N/A</v>
      </c>
      <c r="O456" t="str">
        <f>VLOOKUP($A456,'Plan de acci�n consolidado 2025'!$A$3:$V$504,O$1,0)</f>
        <v>Elaborar y enviar al área solicitante, los  documentos con ajustes de corrección de estilo y diagramado.  (Documento Final)</v>
      </c>
      <c r="P456">
        <f>VLOOKUP($A456,'Plan de acci�n consolidado 2025'!$A$3:$V$504,P$1,0)</f>
        <v>0</v>
      </c>
      <c r="Q456">
        <f>VLOOKUP($A456,'Plan de acci�n consolidado 2025'!$A$3:$V$504,Q$1,0)</f>
        <v>4</v>
      </c>
      <c r="R456" t="str">
        <f>VLOOKUP($A456,'Plan de acci�n consolidado 2025'!$A$3:$V$504,R$1,0)</f>
        <v>Númerica</v>
      </c>
      <c r="S456" t="str">
        <f>VLOOKUP($A456,'Plan de acci�n consolidado 2025'!$A$3:$V$504,S$1,0)</f>
        <v># de guías o Manuales con ajustes de corrección de estilo y diagramado elaborados y enviados / 4 guías o manuales con ajustes de corrección de estilo y diagramado que requieren ser elaborados y enviados</v>
      </c>
      <c r="T456" s="176" t="str">
        <f>VLOOKUP($A456,'Plan de acci�n consolidado 2025'!$A$3:$V$504,T$1,0)</f>
        <v>2025-09-01</v>
      </c>
      <c r="U456" s="176" t="str">
        <f>VLOOKUP($A456,'Plan de acci�n consolidado 2025'!$A$3:$V$504,U$1,0)</f>
        <v>2025-10-31</v>
      </c>
      <c r="V456" t="str">
        <f>VLOOKUP($A456,'Plan de acci�n consolidado 2025'!$A$3:$V$504,V$1,0)</f>
        <v>73-GRUPO DE TRABAJO DE COMUNICACION</v>
      </c>
      <c r="W456"/>
      <c r="X456"/>
    </row>
    <row r="457" spans="1:24" hidden="1" x14ac:dyDescent="0.25">
      <c r="A457" s="30" t="s">
        <v>1155</v>
      </c>
      <c r="B457" t="str">
        <f>VLOOKUP($A457,'Plan de acci�n consolidado 2025'!$A$3:$V$504,B$1,0)</f>
        <v>1000-DESPACHO DEL SUPERINTENDENTE DELEGADO PARA LA PROTECCIÓN DE LA COMPETENCIA</v>
      </c>
      <c r="C457">
        <f>VLOOKUP($A457,'Plan de acci�n consolidado 2025'!$A$3:$V$504,C$1,0)</f>
        <v>1</v>
      </c>
      <c r="D457" t="str">
        <f>VLOOKUP($A457,'Plan de acci�n consolidado 2025'!$A$3:$V$504,D$1,0)</f>
        <v>Actividad propia</v>
      </c>
      <c r="E457" t="str">
        <f>VLOOKUP($A457,'Plan de acci�n consolidado 2025'!$A$3:$V$504,E$1,0)</f>
        <v>1000.2.5</v>
      </c>
      <c r="F457" t="str">
        <f>VLOOKUP($A457,'Plan de acci�n consolidado 2025'!$A$3:$V$504,F$1,0)</f>
        <v>N/A</v>
      </c>
      <c r="G457" t="str">
        <f>VLOOKUP($A457,'Plan de acci�n consolidado 2025'!$A$3:$V$504,G$1,0)</f>
        <v>N/A</v>
      </c>
      <c r="H457" t="str">
        <f>VLOOKUP($A457,'Plan de acci�n consolidado 2025'!$A$3:$V$504,H$1,0)</f>
        <v>N/A</v>
      </c>
      <c r="I457" t="str">
        <f>VLOOKUP($A457,'Plan de acci�n consolidado 2025'!$A$3:$V$504,I$1,0)</f>
        <v>N/A</v>
      </c>
      <c r="J457" t="str">
        <f>VLOOKUP($A457,'Plan de acci�n consolidado 2025'!$A$3:$V$504,J$1,0)</f>
        <v>N/A</v>
      </c>
      <c r="K457" t="str">
        <f>VLOOKUP($A457,'Plan de acci�n consolidado 2025'!$A$3:$V$504,K$1,0)</f>
        <v>N/A</v>
      </c>
      <c r="L457" t="str">
        <f>VLOOKUP($A457,'Plan de acci�n consolidado 2025'!$A$3:$V$504,L$1,0)</f>
        <v>N/A</v>
      </c>
      <c r="M457" t="str">
        <f>VLOOKUP($A457,'Plan de acci�n consolidado 2025'!$A$3:$V$504,M$1,0)</f>
        <v>N/A</v>
      </c>
      <c r="N457" t="str">
        <f>VLOOKUP($A457,'Plan de acci�n consolidado 2025'!$A$3:$V$504,N$1,0)</f>
        <v>N/A</v>
      </c>
      <c r="O457" t="str">
        <f>VLOOKUP($A457,'Plan de acci�n consolidado 2025'!$A$3:$V$504,O$1,0)</f>
        <v>Solicitar la Publicación de los documentos en la página web. (Correo electrónico y Documento de la guía o manual a publicar)</v>
      </c>
      <c r="P457">
        <f>VLOOKUP($A457,'Plan de acci�n consolidado 2025'!$A$3:$V$504,P$1,0)</f>
        <v>20</v>
      </c>
      <c r="Q457">
        <f>VLOOKUP($A457,'Plan de acci�n consolidado 2025'!$A$3:$V$504,Q$1,0)</f>
        <v>4</v>
      </c>
      <c r="R457" t="str">
        <f>VLOOKUP($A457,'Plan de acci�n consolidado 2025'!$A$3:$V$504,R$1,0)</f>
        <v>Númerica</v>
      </c>
      <c r="S457" t="str">
        <f>VLOOKUP($A457,'Plan de acci�n consolidado 2025'!$A$3:$V$504,S$1,0)</f>
        <v># de Captura de pantalla de Documentos de la guía o manual publicado / 4 Captura de pantalla de Documento de la guía o manual a publicar</v>
      </c>
      <c r="T457" s="176" t="str">
        <f>VLOOKUP($A457,'Plan de acci�n consolidado 2025'!$A$3:$V$504,T$1,0)</f>
        <v>2025-11-04</v>
      </c>
      <c r="U457" s="176" t="str">
        <f>VLOOKUP($A457,'Plan de acci�n consolidado 2025'!$A$3:$V$504,U$1,0)</f>
        <v>2025-11-28</v>
      </c>
      <c r="V457" t="str">
        <f>VLOOKUP($A457,'Plan de acci�n consolidado 2025'!$A$3:$V$504,V$1,0)</f>
        <v>1000-DESPACHO DEL SUPERINTENDENTE DELEGADO PARA LA PROTECCIÓN DE LA COMPETENCIA</v>
      </c>
      <c r="W457"/>
      <c r="X457"/>
    </row>
    <row r="458" spans="1:24" hidden="1" x14ac:dyDescent="0.25">
      <c r="A458" s="30" t="s">
        <v>1157</v>
      </c>
      <c r="B458" t="str">
        <f>VLOOKUP($A458,'Plan de acci�n consolidado 2025'!$A$3:$V$504,B$1,0)</f>
        <v>1000-DESPACHO DEL SUPERINTENDENTE DELEGADO PARA LA PROTECCIÓN DE LA COMPETENCIA</v>
      </c>
      <c r="C458">
        <f>VLOOKUP($A458,'Plan de acci�n consolidado 2025'!$A$3:$V$504,C$1,0)</f>
        <v>1</v>
      </c>
      <c r="D458" t="str">
        <f>VLOOKUP($A458,'Plan de acci�n consolidado 2025'!$A$3:$V$504,D$1,0)</f>
        <v>Producto</v>
      </c>
      <c r="E458" t="str">
        <f>VLOOKUP($A458,'Plan de acci�n consolidado 2025'!$A$3:$V$504,E$1,0)</f>
        <v>1000.3</v>
      </c>
      <c r="F458" t="str">
        <f>VLOOKUP($A458,'Plan de acci�n consolidado 2025'!$A$3:$V$504,F$1,0)</f>
        <v>Innovador</v>
      </c>
      <c r="G458" t="str">
        <f>VLOOKUP($A458,'Plan de acci�n consolidado 2025'!$A$3:$V$504,G$1,0)</f>
        <v xml:space="preserve">Generar sinergias con agentes nacionales e internacionales que permitan potenciar las capacidades de la SIC.
</v>
      </c>
      <c r="H458" t="str">
        <f>VLOOKUP($A458,'Plan de acci�n consolidado 2025'!$A$3:$V$504,H$1,0)</f>
        <v xml:space="preserve">Cumplimiento de productos del PAI asociados a Generar sinergias con agentes nacionales e internacionales que permitan potenciar las capacidades de la SIC.
</v>
      </c>
      <c r="I458" t="str">
        <f>VLOOKUP($A458,'Plan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58" t="str">
        <f>VLOOKUP($A458,'Plan de acci�n consolidado 2025'!$A$3:$V$504,J$1,0)</f>
        <v>N/A</v>
      </c>
      <c r="K458" t="str">
        <f>VLOOKUP($A458,'Plan de acci�n consolidado 2025'!$A$3:$V$504,K$1,0)</f>
        <v>No</v>
      </c>
      <c r="L458" t="str">
        <f>VLOOKUP($A458,'Plan de acci�n consolidado 2025'!$A$3:$V$504,L$1,0)</f>
        <v>N/A</v>
      </c>
      <c r="M458" t="str">
        <f>VLOOKUP($A458,'Plan de acci�n consolidado 2025'!$A$3:$V$504,M$1,0)</f>
        <v>Política Participación Ciudadana en la Gestión Pública _DIMENSIÓN Gestión con Valores para Resultados</v>
      </c>
      <c r="N458" t="str">
        <f>VLOOKUP($A458,'Plan de acci�n consolidado 2025'!$A$3:$V$504,N$1,0)</f>
        <v xml:space="preserve">PEI_4;
PEI_5;
PES_20230189;
PES_20230192;
PND_9_Ampliar los instrumentosDePrevención;
PND 10_Fortalecer las actividades de inspección, vigilancia y Control </v>
      </c>
      <c r="O458" t="str">
        <f>VLOOKUP($A458,'Plan de acci�n consolidado 2025'!$A$3:$V$504,O$1,0)</f>
        <v>Estudios Económicos o informes que permitan Identificar factores que generen distorsiones en la competencia de los mercados y acciones prioritarias en materia de defensa de la competencia, realizados  (Estudios Económicos o informes elaborados)</v>
      </c>
      <c r="P458">
        <f>VLOOKUP($A458,'Plan de acci�n consolidado 2025'!$A$3:$V$504,P$1,0)</f>
        <v>15</v>
      </c>
      <c r="Q458">
        <f>VLOOKUP($A458,'Plan de acci�n consolidado 2025'!$A$3:$V$504,Q$1,0)</f>
        <v>5</v>
      </c>
      <c r="R458" t="str">
        <f>VLOOKUP($A458,'Plan de acci�n consolidado 2025'!$A$3:$V$504,R$1,0)</f>
        <v>Númerica</v>
      </c>
      <c r="S458" t="str">
        <f>VLOOKUP($A458,'Plan de acci�n consolidado 2025'!$A$3:$V$504,S$1,0)</f>
        <v># de estudios realizados y entregados / 5 estudios a realizar y entregar</v>
      </c>
      <c r="T458" s="176" t="str">
        <f>VLOOKUP($A458,'Plan de acci�n consolidado 2025'!$A$3:$V$504,T$1,0)</f>
        <v>2025-02-03</v>
      </c>
      <c r="U458" s="176" t="str">
        <f>VLOOKUP($A458,'Plan de acci�n consolidado 2025'!$A$3:$V$504,U$1,0)</f>
        <v>2025-12-12</v>
      </c>
      <c r="V458" t="str">
        <f>VLOOKUP($A458,'Plan de acci�n consolidado 2025'!$A$3:$V$504,V$1,0)</f>
        <v>1000-DESPACHO DEL SUPERINTENDENTE DELEGADO PARA LA PROTECCIÓN DE LA COMPETENCIA</v>
      </c>
      <c r="W458"/>
      <c r="X458"/>
    </row>
    <row r="459" spans="1:24" hidden="1" x14ac:dyDescent="0.25">
      <c r="A459" s="30" t="s">
        <v>1159</v>
      </c>
      <c r="B459" t="str">
        <f>VLOOKUP($A459,'Plan de acci�n consolidado 2025'!$A$3:$V$504,B$1,0)</f>
        <v>1000-DESPACHO DEL SUPERINTENDENTE DELEGADO PARA LA PROTECCIÓN DE LA COMPETENCIA</v>
      </c>
      <c r="C459">
        <f>VLOOKUP($A459,'Plan de acci�n consolidado 2025'!$A$3:$V$504,C$1,0)</f>
        <v>1</v>
      </c>
      <c r="D459" t="str">
        <f>VLOOKUP($A459,'Plan de acci�n consolidado 2025'!$A$3:$V$504,D$1,0)</f>
        <v>Actividad propia</v>
      </c>
      <c r="E459" t="str">
        <f>VLOOKUP($A459,'Plan de acci�n consolidado 2025'!$A$3:$V$504,E$1,0)</f>
        <v>1000.3.1</v>
      </c>
      <c r="F459" t="str">
        <f>VLOOKUP($A459,'Plan de acci�n consolidado 2025'!$A$3:$V$504,F$1,0)</f>
        <v>N/A</v>
      </c>
      <c r="G459" t="str">
        <f>VLOOKUP($A459,'Plan de acci�n consolidado 2025'!$A$3:$V$504,G$1,0)</f>
        <v>N/A</v>
      </c>
      <c r="H459" t="str">
        <f>VLOOKUP($A459,'Plan de acci�n consolidado 2025'!$A$3:$V$504,H$1,0)</f>
        <v>N/A</v>
      </c>
      <c r="I459" t="str">
        <f>VLOOKUP($A459,'Plan de acci�n consolidado 2025'!$A$3:$V$504,I$1,0)</f>
        <v>N/A</v>
      </c>
      <c r="J459" t="str">
        <f>VLOOKUP($A459,'Plan de acci�n consolidado 2025'!$A$3:$V$504,J$1,0)</f>
        <v>N/A</v>
      </c>
      <c r="K459" t="str">
        <f>VLOOKUP($A459,'Plan de acci�n consolidado 2025'!$A$3:$V$504,K$1,0)</f>
        <v>N/A</v>
      </c>
      <c r="L459" t="str">
        <f>VLOOKUP($A459,'Plan de acci�n consolidado 2025'!$A$3:$V$504,L$1,0)</f>
        <v>N/A</v>
      </c>
      <c r="M459" t="str">
        <f>VLOOKUP($A459,'Plan de acci�n consolidado 2025'!$A$3:$V$504,M$1,0)</f>
        <v>N/A</v>
      </c>
      <c r="N459" t="str">
        <f>VLOOKUP($A459,'Plan de acci�n consolidado 2025'!$A$3:$V$504,N$1,0)</f>
        <v>N/A</v>
      </c>
      <c r="O459" t="str">
        <f>VLOOKUP($A459,'Plan de acci�n consolidado 2025'!$A$3:$V$504,O$1,0)</f>
        <v>Definir el alcance requerido, para los estudios o informes.  (Acta con el alcance definido)</v>
      </c>
      <c r="P459">
        <f>VLOOKUP($A459,'Plan de acci�n consolidado 2025'!$A$3:$V$504,P$1,0)</f>
        <v>20</v>
      </c>
      <c r="Q459">
        <f>VLOOKUP($A459,'Plan de acci�n consolidado 2025'!$A$3:$V$504,Q$1,0)</f>
        <v>5</v>
      </c>
      <c r="R459" t="str">
        <f>VLOOKUP($A459,'Plan de acci�n consolidado 2025'!$A$3:$V$504,R$1,0)</f>
        <v>Númerica</v>
      </c>
      <c r="S459" t="str">
        <f>VLOOKUP($A459,'Plan de acci�n consolidado 2025'!$A$3:$V$504,S$1,0)</f>
        <v># de actas con el alcance de  los estudios realizadas / 5 actas a realizar con el alcance de los estudios</v>
      </c>
      <c r="T459" s="176" t="str">
        <f>VLOOKUP($A459,'Plan de acci�n consolidado 2025'!$A$3:$V$504,T$1,0)</f>
        <v>2025-02-03</v>
      </c>
      <c r="U459" s="176" t="str">
        <f>VLOOKUP($A459,'Plan de acci�n consolidado 2025'!$A$3:$V$504,U$1,0)</f>
        <v>2025-02-28</v>
      </c>
      <c r="V459" t="str">
        <f>VLOOKUP($A459,'Plan de acci�n consolidado 2025'!$A$3:$V$504,V$1,0)</f>
        <v>1000-DESPACHO DEL SUPERINTENDENTE DELEGADO PARA LA PROTECCIÓN DE LA COMPETENCIA</v>
      </c>
      <c r="W459"/>
      <c r="X459"/>
    </row>
    <row r="460" spans="1:24" hidden="1" x14ac:dyDescent="0.25">
      <c r="A460" s="30" t="s">
        <v>1161</v>
      </c>
      <c r="B460" t="str">
        <f>VLOOKUP($A460,'Plan de acci�n consolidado 2025'!$A$3:$V$504,B$1,0)</f>
        <v>1000-DESPACHO DEL SUPERINTENDENTE DELEGADO PARA LA PROTECCIÓN DE LA COMPETENCIA</v>
      </c>
      <c r="C460">
        <f>VLOOKUP($A460,'Plan de acci�n consolidado 2025'!$A$3:$V$504,C$1,0)</f>
        <v>1</v>
      </c>
      <c r="D460" t="str">
        <f>VLOOKUP($A460,'Plan de acci�n consolidado 2025'!$A$3:$V$504,D$1,0)</f>
        <v>Actividad propia</v>
      </c>
      <c r="E460" t="str">
        <f>VLOOKUP($A460,'Plan de acci�n consolidado 2025'!$A$3:$V$504,E$1,0)</f>
        <v>1000.3.2</v>
      </c>
      <c r="F460" t="str">
        <f>VLOOKUP($A460,'Plan de acci�n consolidado 2025'!$A$3:$V$504,F$1,0)</f>
        <v>N/A</v>
      </c>
      <c r="G460" t="str">
        <f>VLOOKUP($A460,'Plan de acci�n consolidado 2025'!$A$3:$V$504,G$1,0)</f>
        <v>N/A</v>
      </c>
      <c r="H460" t="str">
        <f>VLOOKUP($A460,'Plan de acci�n consolidado 2025'!$A$3:$V$504,H$1,0)</f>
        <v>N/A</v>
      </c>
      <c r="I460" t="str">
        <f>VLOOKUP($A460,'Plan de acci�n consolidado 2025'!$A$3:$V$504,I$1,0)</f>
        <v>N/A</v>
      </c>
      <c r="J460" t="str">
        <f>VLOOKUP($A460,'Plan de acci�n consolidado 2025'!$A$3:$V$504,J$1,0)</f>
        <v>N/A</v>
      </c>
      <c r="K460" t="str">
        <f>VLOOKUP($A460,'Plan de acci�n consolidado 2025'!$A$3:$V$504,K$1,0)</f>
        <v>N/A</v>
      </c>
      <c r="L460" t="str">
        <f>VLOOKUP($A460,'Plan de acci�n consolidado 2025'!$A$3:$V$504,L$1,0)</f>
        <v>N/A</v>
      </c>
      <c r="M460" t="str">
        <f>VLOOKUP($A460,'Plan de acci�n consolidado 2025'!$A$3:$V$504,M$1,0)</f>
        <v>N/A</v>
      </c>
      <c r="N460" t="str">
        <f>VLOOKUP($A460,'Plan de acci�n consolidado 2025'!$A$3:$V$504,N$1,0)</f>
        <v>N/A</v>
      </c>
      <c r="O460" t="str">
        <f>VLOOKUP($A460,'Plan de acci�n consolidado 2025'!$A$3:$V$504,O$1,0)</f>
        <v>Realizar y entregar los estudios o informes   (Estudio presentado a la Delegada para la Protección de la Competencia)</v>
      </c>
      <c r="P460">
        <f>VLOOKUP($A460,'Plan de acci�n consolidado 2025'!$A$3:$V$504,P$1,0)</f>
        <v>80</v>
      </c>
      <c r="Q460">
        <f>VLOOKUP($A460,'Plan de acci�n consolidado 2025'!$A$3:$V$504,Q$1,0)</f>
        <v>5</v>
      </c>
      <c r="R460" t="str">
        <f>VLOOKUP($A460,'Plan de acci�n consolidado 2025'!$A$3:$V$504,R$1,0)</f>
        <v>Númerica</v>
      </c>
      <c r="S460" t="str">
        <f>VLOOKUP($A460,'Plan de acci�n consolidado 2025'!$A$3:$V$504,S$1,0)</f>
        <v># de estudios realizados y entregados / 5 estudios a realizar</v>
      </c>
      <c r="T460" s="176" t="str">
        <f>VLOOKUP($A460,'Plan de acci�n consolidado 2025'!$A$3:$V$504,T$1,0)</f>
        <v>2025-03-03</v>
      </c>
      <c r="U460" s="176" t="str">
        <f>VLOOKUP($A460,'Plan de acci�n consolidado 2025'!$A$3:$V$504,U$1,0)</f>
        <v>2025-12-12</v>
      </c>
      <c r="V460" t="str">
        <f>VLOOKUP($A460,'Plan de acci�n consolidado 2025'!$A$3:$V$504,V$1,0)</f>
        <v>1000-DESPACHO DEL SUPERINTENDENTE DELEGADO PARA LA PROTECCIÓN DE LA COMPETENCIA</v>
      </c>
      <c r="W460"/>
      <c r="X460"/>
    </row>
    <row r="461" spans="1:24" hidden="1" x14ac:dyDescent="0.25">
      <c r="A461" s="30" t="s">
        <v>1163</v>
      </c>
      <c r="B461" t="str">
        <f>VLOOKUP($A461,'Plan de acci�n consolidado 2025'!$A$3:$V$504,B$1,0)</f>
        <v>1000-DESPACHO DEL SUPERINTENDENTE DELEGADO PARA LA PROTECCIÓN DE LA COMPETENCIA</v>
      </c>
      <c r="C461">
        <f>VLOOKUP($A461,'Plan de acci�n consolidado 2025'!$A$3:$V$504,C$1,0)</f>
        <v>1</v>
      </c>
      <c r="D461" t="str">
        <f>VLOOKUP($A461,'Plan de acci�n consolidado 2025'!$A$3:$V$504,D$1,0)</f>
        <v>Producto</v>
      </c>
      <c r="E461" t="str">
        <f>VLOOKUP($A461,'Plan de acci�n consolidado 2025'!$A$3:$V$504,E$1,0)</f>
        <v>1000.4</v>
      </c>
      <c r="F461" t="str">
        <f>VLOOKUP($A461,'Plan de acci�n consolidado 2025'!$A$3:$V$504,F$1,0)</f>
        <v>Innovador</v>
      </c>
      <c r="G461" t="str">
        <f>VLOOKUP($A461,'Plan de acci�n consolidado 2025'!$A$3:$V$504,G$1,0)</f>
        <v xml:space="preserve">Generar sinergias con agentes nacionales e internacionales que permitan potenciar las capacidades de la SIC.
</v>
      </c>
      <c r="H461" t="str">
        <f>VLOOKUP($A461,'Plan de acci�n consolidado 2025'!$A$3:$V$504,H$1,0)</f>
        <v xml:space="preserve">Cumplimiento de productos del PAI asociados a Generar sinergias con agentes nacionales e internacionales que permitan potenciar las capacidades de la SIC.
</v>
      </c>
      <c r="I461" t="str">
        <f>VLOOKUP($A461,'Plan de acci�n consolidado 2025'!$A$3:$V$504,I$1,0)</f>
        <v>1-Generación de oportunidades de cooperación y fortalecimiento de existentes con grupos de interés y de valor.-5-Direccionamiento de la oferta institucional con productos y/o servicios con enfoque preventivo, diferencial y territorial.</v>
      </c>
      <c r="J461" t="str">
        <f>VLOOKUP($A461,'Plan de acci�n consolidado 2025'!$A$3:$V$504,J$1,0)</f>
        <v>N/A</v>
      </c>
      <c r="K461" t="str">
        <f>VLOOKUP($A461,'Plan de acci�n consolidado 2025'!$A$3:$V$504,K$1,0)</f>
        <v>No</v>
      </c>
      <c r="L461" t="str">
        <f>VLOOKUP($A461,'Plan de acci�n consolidado 2025'!$A$3:$V$504,L$1,0)</f>
        <v>N/A</v>
      </c>
      <c r="M461" t="str">
        <f>VLOOKUP($A461,'Plan de acci�n consolidado 2025'!$A$3:$V$504,M$1,0)</f>
        <v>Política Fortalecimiento Organizacional y Simplificación de Procesos _DIMENSIÓN Gestión con Valores para Resultados</v>
      </c>
      <c r="N461" t="str">
        <f>VLOOKUP($A461,'Plan de acci�n consolidado 2025'!$A$3:$V$504,N$1,0)</f>
        <v>PND_6_Fortalecer institucionalmente la autoridadDeCompetencia</v>
      </c>
      <c r="O461" t="str">
        <f>VLOOKUP($A461,'Plan de acci�n consolidado 2025'!$A$3:$V$504,O$1,0)</f>
        <v>Reforma de la norma andina Decisión 608 de la CAN, con el objetivo de contribuir al desarrollo de un sistema normativo de protección de la libre competencia a nivel andino (Documento de revisión)</v>
      </c>
      <c r="P461">
        <f>VLOOKUP($A461,'Plan de acci�n consolidado 2025'!$A$3:$V$504,P$1,0)</f>
        <v>15</v>
      </c>
      <c r="Q461">
        <f>VLOOKUP($A461,'Plan de acci�n consolidado 2025'!$A$3:$V$504,Q$1,0)</f>
        <v>1</v>
      </c>
      <c r="R461" t="str">
        <f>VLOOKUP($A461,'Plan de acci�n consolidado 2025'!$A$3:$V$504,R$1,0)</f>
        <v>Númerica</v>
      </c>
      <c r="S461" t="str">
        <f>VLOOKUP($A461,'Plan de acci�n consolidado 2025'!$A$3:$V$504,S$1,0)</f>
        <v># de documentos con revisión final / 1 documentos con revisión final</v>
      </c>
      <c r="T461" s="176" t="str">
        <f>VLOOKUP($A461,'Plan de acci�n consolidado 2025'!$A$3:$V$504,T$1,0)</f>
        <v>2025-02-03</v>
      </c>
      <c r="U461" s="176" t="str">
        <f>VLOOKUP($A461,'Plan de acci�n consolidado 2025'!$A$3:$V$504,U$1,0)</f>
        <v>2025-12-19</v>
      </c>
      <c r="V461" t="str">
        <f>VLOOKUP($A461,'Plan de acci�n consolidado 2025'!$A$3:$V$504,V$1,0)</f>
        <v>1000-DESPACHO DEL SUPERINTENDENTE DELEGADO PARA LA PROTECCIÓN DE LA COMPETENCIA</v>
      </c>
      <c r="W461"/>
      <c r="X461"/>
    </row>
    <row r="462" spans="1:24" hidden="1" x14ac:dyDescent="0.25">
      <c r="A462" s="30" t="s">
        <v>1165</v>
      </c>
      <c r="B462" t="str">
        <f>VLOOKUP($A462,'Plan de acci�n consolidado 2025'!$A$3:$V$504,B$1,0)</f>
        <v>1000-DESPACHO DEL SUPERINTENDENTE DELEGADO PARA LA PROTECCIÓN DE LA COMPETENCIA</v>
      </c>
      <c r="C462">
        <f>VLOOKUP($A462,'Plan de acci�n consolidado 2025'!$A$3:$V$504,C$1,0)</f>
        <v>1</v>
      </c>
      <c r="D462" t="str">
        <f>VLOOKUP($A462,'Plan de acci�n consolidado 2025'!$A$3:$V$504,D$1,0)</f>
        <v>Actividad propia</v>
      </c>
      <c r="E462" t="str">
        <f>VLOOKUP($A462,'Plan de acci�n consolidado 2025'!$A$3:$V$504,E$1,0)</f>
        <v>1000.4.1</v>
      </c>
      <c r="F462" t="str">
        <f>VLOOKUP($A462,'Plan de acci�n consolidado 2025'!$A$3:$V$504,F$1,0)</f>
        <v>N/A</v>
      </c>
      <c r="G462" t="str">
        <f>VLOOKUP($A462,'Plan de acci�n consolidado 2025'!$A$3:$V$504,G$1,0)</f>
        <v>N/A</v>
      </c>
      <c r="H462" t="str">
        <f>VLOOKUP($A462,'Plan de acci�n consolidado 2025'!$A$3:$V$504,H$1,0)</f>
        <v>N/A</v>
      </c>
      <c r="I462" t="str">
        <f>VLOOKUP($A462,'Plan de acci�n consolidado 2025'!$A$3:$V$504,I$1,0)</f>
        <v>N/A</v>
      </c>
      <c r="J462" t="str">
        <f>VLOOKUP($A462,'Plan de acci�n consolidado 2025'!$A$3:$V$504,J$1,0)</f>
        <v>N/A</v>
      </c>
      <c r="K462" t="str">
        <f>VLOOKUP($A462,'Plan de acci�n consolidado 2025'!$A$3:$V$504,K$1,0)</f>
        <v>N/A</v>
      </c>
      <c r="L462" t="str">
        <f>VLOOKUP($A462,'Plan de acci�n consolidado 2025'!$A$3:$V$504,L$1,0)</f>
        <v>N/A</v>
      </c>
      <c r="M462" t="str">
        <f>VLOOKUP($A462,'Plan de acci�n consolidado 2025'!$A$3:$V$504,M$1,0)</f>
        <v>N/A</v>
      </c>
      <c r="N462" t="str">
        <f>VLOOKUP($A462,'Plan de acci�n consolidado 2025'!$A$3:$V$504,N$1,0)</f>
        <v>N/A</v>
      </c>
      <c r="O462" t="str">
        <f>VLOOKUP($A462,'Plan de acci�n consolidado 2025'!$A$3:$V$504,O$1,0)</f>
        <v>Participar en las reuniones para discusión, aprobación y divulgación del articulado de la modificación a la Decisión 608 de la CAN.  (Listado de asistencia, captura de pantalla de la reunión o acta de discusión)</v>
      </c>
      <c r="P462">
        <f>VLOOKUP($A462,'Plan de acci�n consolidado 2025'!$A$3:$V$504,P$1,0)</f>
        <v>20</v>
      </c>
      <c r="Q462">
        <f>VLOOKUP($A462,'Plan de acci�n consolidado 2025'!$A$3:$V$504,Q$1,0)</f>
        <v>6</v>
      </c>
      <c r="R462" t="str">
        <f>VLOOKUP($A462,'Plan de acci�n consolidado 2025'!$A$3:$V$504,R$1,0)</f>
        <v>Númerica</v>
      </c>
      <c r="S462" t="str">
        <f>VLOOKUP($A462,'Plan de acci�n consolidado 2025'!$A$3:$V$504,S$1,0)</f>
        <v># de reuniones realizadas / 6 reuniones programadas</v>
      </c>
      <c r="T462" s="176" t="str">
        <f>VLOOKUP($A462,'Plan de acci�n consolidado 2025'!$A$3:$V$504,T$1,0)</f>
        <v>2025-02-03</v>
      </c>
      <c r="U462" s="176" t="str">
        <f>VLOOKUP($A462,'Plan de acci�n consolidado 2025'!$A$3:$V$504,U$1,0)</f>
        <v>2025-11-28</v>
      </c>
      <c r="V462" t="str">
        <f>VLOOKUP($A462,'Plan de acci�n consolidado 2025'!$A$3:$V$504,V$1,0)</f>
        <v>1000-DESPACHO DEL SUPERINTENDENTE DELEGADO PARA LA PROTECCIÓN DE LA COMPETENCIA</v>
      </c>
      <c r="W462"/>
      <c r="X462"/>
    </row>
    <row r="463" spans="1:24" hidden="1" x14ac:dyDescent="0.25">
      <c r="A463" s="30" t="s">
        <v>1167</v>
      </c>
      <c r="B463" t="str">
        <f>VLOOKUP($A463,'Plan de acci�n consolidado 2025'!$A$3:$V$504,B$1,0)</f>
        <v>1000-DESPACHO DEL SUPERINTENDENTE DELEGADO PARA LA PROTECCIÓN DE LA COMPETENCIA</v>
      </c>
      <c r="C463">
        <f>VLOOKUP($A463,'Plan de acci�n consolidado 2025'!$A$3:$V$504,C$1,0)</f>
        <v>1</v>
      </c>
      <c r="D463" t="str">
        <f>VLOOKUP($A463,'Plan de acci�n consolidado 2025'!$A$3:$V$504,D$1,0)</f>
        <v>Actividad propia</v>
      </c>
      <c r="E463" t="str">
        <f>VLOOKUP($A463,'Plan de acci�n consolidado 2025'!$A$3:$V$504,E$1,0)</f>
        <v>1000.4.2</v>
      </c>
      <c r="F463" t="str">
        <f>VLOOKUP($A463,'Plan de acci�n consolidado 2025'!$A$3:$V$504,F$1,0)</f>
        <v>N/A</v>
      </c>
      <c r="G463" t="str">
        <f>VLOOKUP($A463,'Plan de acci�n consolidado 2025'!$A$3:$V$504,G$1,0)</f>
        <v>N/A</v>
      </c>
      <c r="H463" t="str">
        <f>VLOOKUP($A463,'Plan de acci�n consolidado 2025'!$A$3:$V$504,H$1,0)</f>
        <v>N/A</v>
      </c>
      <c r="I463" t="str">
        <f>VLOOKUP($A463,'Plan de acci�n consolidado 2025'!$A$3:$V$504,I$1,0)</f>
        <v>N/A</v>
      </c>
      <c r="J463" t="str">
        <f>VLOOKUP($A463,'Plan de acci�n consolidado 2025'!$A$3:$V$504,J$1,0)</f>
        <v>N/A</v>
      </c>
      <c r="K463" t="str">
        <f>VLOOKUP($A463,'Plan de acci�n consolidado 2025'!$A$3:$V$504,K$1,0)</f>
        <v>N/A</v>
      </c>
      <c r="L463" t="str">
        <f>VLOOKUP($A463,'Plan de acci�n consolidado 2025'!$A$3:$V$504,L$1,0)</f>
        <v>N/A</v>
      </c>
      <c r="M463" t="str">
        <f>VLOOKUP($A463,'Plan de acci�n consolidado 2025'!$A$3:$V$504,M$1,0)</f>
        <v>N/A</v>
      </c>
      <c r="N463" t="str">
        <f>VLOOKUP($A463,'Plan de acci�n consolidado 2025'!$A$3:$V$504,N$1,0)</f>
        <v>N/A</v>
      </c>
      <c r="O463" t="str">
        <f>VLOOKUP($A463,'Plan de acci�n consolidado 2025'!$A$3:$V$504,O$1,0)</f>
        <v>Realizar la revisión de las modificaciones a la Decisión 608  (Documento de revisión)</v>
      </c>
      <c r="P463">
        <f>VLOOKUP($A463,'Plan de acci�n consolidado 2025'!$A$3:$V$504,P$1,0)</f>
        <v>80</v>
      </c>
      <c r="Q463">
        <f>VLOOKUP($A463,'Plan de acci�n consolidado 2025'!$A$3:$V$504,Q$1,0)</f>
        <v>1</v>
      </c>
      <c r="R463" t="str">
        <f>VLOOKUP($A463,'Plan de acci�n consolidado 2025'!$A$3:$V$504,R$1,0)</f>
        <v>Númerica</v>
      </c>
      <c r="S463" t="str">
        <f>VLOOKUP($A463,'Plan de acci�n consolidado 2025'!$A$3:$V$504,S$1,0)</f>
        <v># de documentos con revisión final / 1 documentos con revisión final</v>
      </c>
      <c r="T463" s="176" t="str">
        <f>VLOOKUP($A463,'Plan de acci�n consolidado 2025'!$A$3:$V$504,T$1,0)</f>
        <v>2025-08-01</v>
      </c>
      <c r="U463" s="176" t="str">
        <f>VLOOKUP($A463,'Plan de acci�n consolidado 2025'!$A$3:$V$504,U$1,0)</f>
        <v>2025-12-19</v>
      </c>
      <c r="V463" t="str">
        <f>VLOOKUP($A463,'Plan de acci�n consolidado 2025'!$A$3:$V$504,V$1,0)</f>
        <v>1000-DESPACHO DEL SUPERINTENDENTE DELEGADO PARA LA PROTECCIÓN DE LA COMPETENCIA</v>
      </c>
      <c r="W463"/>
      <c r="X463"/>
    </row>
    <row r="464" spans="1:24" hidden="1" x14ac:dyDescent="0.25">
      <c r="A464" s="30" t="s">
        <v>1168</v>
      </c>
      <c r="B464" t="str">
        <f>VLOOKUP($A464,'Plan de acci�n consolidado 2025'!$A$3:$V$504,B$1,0)</f>
        <v>1000-DESPACHO DEL SUPERINTENDENTE DELEGADO PARA LA PROTECCIÓN DE LA COMPETENCIA</v>
      </c>
      <c r="C464">
        <f>VLOOKUP($A464,'Plan de acci�n consolidado 2025'!$A$3:$V$504,C$1,0)</f>
        <v>1</v>
      </c>
      <c r="D464" t="str">
        <f>VLOOKUP($A464,'Plan de acci�n consolidado 2025'!$A$3:$V$504,D$1,0)</f>
        <v>Producto</v>
      </c>
      <c r="E464" t="str">
        <f>VLOOKUP($A464,'Plan de acci�n consolidado 2025'!$A$3:$V$504,E$1,0)</f>
        <v>1000.5</v>
      </c>
      <c r="F464" t="str">
        <f>VLOOKUP($A464,'Plan de acci�n consolidado 2025'!$A$3:$V$504,F$1,0)</f>
        <v>Innovador</v>
      </c>
      <c r="G464" t="str">
        <f>VLOOKUP($A464,'Plan de acci�n consolidado 2025'!$A$3:$V$504,G$1,0)</f>
        <v xml:space="preserve">Promover el enfoque preventivo, diferencial y territorial en el que hacer misional de la entidad 
</v>
      </c>
      <c r="H464" t="str">
        <f>VLOOKUP($A464,'Plan de acci�n consolidado 2025'!$A$3:$V$504,H$1,0)</f>
        <v xml:space="preserve">Cumplimiento de productos del PAI asociados a Promover el enfoque preventivo, diferencial y territorial en el que hacer misional de la entidad 
</v>
      </c>
      <c r="I464" t="str">
        <f>VLOOKUP($A464,'Plan de acci�n consolidado 2025'!$A$3:$V$504,I$1,0)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64" t="str">
        <f>VLOOKUP($A464,'Plan de acci�n consolidado 2025'!$A$3:$V$504,J$1,0)</f>
        <v xml:space="preserve">PND - 4-04-1-c- Transformación productiva, internacionalización y acción climática - Políticas de competencia, consumidor e infraestructura de la calidad modernas </v>
      </c>
      <c r="K464" t="str">
        <f>VLOOKUP($A464,'Plan de acci�n consolidado 2025'!$A$3:$V$504,K$1,0)</f>
        <v>No</v>
      </c>
      <c r="L464" t="str">
        <f>VLOOKUP($A464,'Plan de acci�n consolidado 2025'!$A$3:$V$504,L$1,0)</f>
        <v>N/A</v>
      </c>
      <c r="M464" t="str">
        <f>VLOOKUP($A464,'Plan de acci�n consolidado 2025'!$A$3:$V$504,M$1,0)</f>
        <v>Política Servicio al Ciudadano_DIMENSIÓN Gestión con Valores para Resultados</v>
      </c>
      <c r="N464" t="str">
        <f>VLOOKUP($A464,'Plan de acci�n consolidado 2025'!$A$3:$V$504,N$1,0)</f>
        <v>PND_9_Ampliar los instrumentosDePrevención;
PND _16_Construir mecanismosDe autorregulación que fortalezcan la ProtecciónDe laCompetencia;
PND _17_Sensibilizar en estos aspectos a los empresarios que utilizan plataformas Digitales para sus nichos de mercado.</v>
      </c>
      <c r="O464" t="str">
        <f>VLOOKUP($A464,'Plan de acci�n consolidado 2025'!$A$3:$V$504,O$1,0)</f>
        <v>Matriz de riesgos de colusión en contratación pública y formulación de mecanismos para reducir dichos riesgos, elaborada y socializada (Matrices guía para identificar riesgos entregada)</v>
      </c>
      <c r="P464">
        <f>VLOOKUP($A464,'Plan de acci�n consolidado 2025'!$A$3:$V$504,P$1,0)</f>
        <v>15</v>
      </c>
      <c r="Q464">
        <f>VLOOKUP($A464,'Plan de acci�n consolidado 2025'!$A$3:$V$504,Q$1,0)</f>
        <v>1</v>
      </c>
      <c r="R464" t="str">
        <f>VLOOKUP($A464,'Plan de acci�n consolidado 2025'!$A$3:$V$504,R$1,0)</f>
        <v>Númerica</v>
      </c>
      <c r="S464" t="str">
        <f>VLOOKUP($A464,'Plan de acci�n consolidado 2025'!$A$3:$V$504,S$1,0)</f>
        <v># de matrices guía para identificar riesgos entregadas / 1 matrices guía para identificar riesgos a realizar</v>
      </c>
      <c r="T464" s="176" t="str">
        <f>VLOOKUP($A464,'Plan de acci�n consolidado 2025'!$A$3:$V$504,T$1,0)</f>
        <v>2025-01-20</v>
      </c>
      <c r="U464" s="176" t="str">
        <f>VLOOKUP($A464,'Plan de acci�n consolidado 2025'!$A$3:$V$504,U$1,0)</f>
        <v>2025-12-12</v>
      </c>
      <c r="V464" t="str">
        <f>VLOOKUP($A464,'Plan de acci�n consolidado 2025'!$A$3:$V$504,V$1,0)</f>
        <v>1000-DESPACHO DEL SUPERINTENDENTE DELEGADO PARA LA PROTECCIÓN DE LA COMPETENCIA</v>
      </c>
      <c r="W464"/>
      <c r="X464"/>
    </row>
    <row r="465" spans="1:24" hidden="1" x14ac:dyDescent="0.25">
      <c r="A465" s="30" t="s">
        <v>1170</v>
      </c>
      <c r="B465" t="str">
        <f>VLOOKUP($A465,'Plan de acci�n consolidado 2025'!$A$3:$V$504,B$1,0)</f>
        <v>1000-DESPACHO DEL SUPERINTENDENTE DELEGADO PARA LA PROTECCIÓN DE LA COMPETENCIA</v>
      </c>
      <c r="C465">
        <f>VLOOKUP($A465,'Plan de acci�n consolidado 2025'!$A$3:$V$504,C$1,0)</f>
        <v>1</v>
      </c>
      <c r="D465" t="str">
        <f>VLOOKUP($A465,'Plan de acci�n consolidado 2025'!$A$3:$V$504,D$1,0)</f>
        <v>Actividad propia</v>
      </c>
      <c r="E465" t="str">
        <f>VLOOKUP($A465,'Plan de acci�n consolidado 2025'!$A$3:$V$504,E$1,0)</f>
        <v>1000.5.1</v>
      </c>
      <c r="F465" t="str">
        <f>VLOOKUP($A465,'Plan de acci�n consolidado 2025'!$A$3:$V$504,F$1,0)</f>
        <v>N/A</v>
      </c>
      <c r="G465" t="str">
        <f>VLOOKUP($A465,'Plan de acci�n consolidado 2025'!$A$3:$V$504,G$1,0)</f>
        <v>N/A</v>
      </c>
      <c r="H465" t="str">
        <f>VLOOKUP($A465,'Plan de acci�n consolidado 2025'!$A$3:$V$504,H$1,0)</f>
        <v>N/A</v>
      </c>
      <c r="I465" t="str">
        <f>VLOOKUP($A465,'Plan de acci�n consolidado 2025'!$A$3:$V$504,I$1,0)</f>
        <v>N/A</v>
      </c>
      <c r="J465" t="str">
        <f>VLOOKUP($A465,'Plan de acci�n consolidado 2025'!$A$3:$V$504,J$1,0)</f>
        <v>N/A</v>
      </c>
      <c r="K465" t="str">
        <f>VLOOKUP($A465,'Plan de acci�n consolidado 2025'!$A$3:$V$504,K$1,0)</f>
        <v>N/A</v>
      </c>
      <c r="L465" t="str">
        <f>VLOOKUP($A465,'Plan de acci�n consolidado 2025'!$A$3:$V$504,L$1,0)</f>
        <v>N/A</v>
      </c>
      <c r="M465" t="str">
        <f>VLOOKUP($A465,'Plan de acci�n consolidado 2025'!$A$3:$V$504,M$1,0)</f>
        <v>N/A</v>
      </c>
      <c r="N465" t="str">
        <f>VLOOKUP($A465,'Plan de acci�n consolidado 2025'!$A$3:$V$504,N$1,0)</f>
        <v>N/A</v>
      </c>
      <c r="O465" t="str">
        <f>VLOOKUP($A465,'Plan de acci�n consolidado 2025'!$A$3:$V$504,O$1,0)</f>
        <v>Diseñar la matriz de riesgos de colusión en contratación pública a partir de la identificación y análisis de los riesgos de colusión en contratación pública (Documento con la identificación de riesgos)</v>
      </c>
      <c r="P465">
        <f>VLOOKUP($A465,'Plan de acci�n consolidado 2025'!$A$3:$V$504,P$1,0)</f>
        <v>20</v>
      </c>
      <c r="Q465">
        <f>VLOOKUP($A465,'Plan de acci�n consolidado 2025'!$A$3:$V$504,Q$1,0)</f>
        <v>1</v>
      </c>
      <c r="R465" t="str">
        <f>VLOOKUP($A465,'Plan de acci�n consolidado 2025'!$A$3:$V$504,R$1,0)</f>
        <v>Númerica</v>
      </c>
      <c r="S465" t="str">
        <f>VLOOKUP($A465,'Plan de acci�n consolidado 2025'!$A$3:$V$504,S$1,0)</f>
        <v># de documentos con la identificación de riesgos diseñadas / 1 Documentos con la identificación de riesgos a diseñar</v>
      </c>
      <c r="T465" s="176" t="str">
        <f>VLOOKUP($A465,'Plan de acci�n consolidado 2025'!$A$3:$V$504,T$1,0)</f>
        <v>2025-01-20</v>
      </c>
      <c r="U465" s="176" t="str">
        <f>VLOOKUP($A465,'Plan de acci�n consolidado 2025'!$A$3:$V$504,U$1,0)</f>
        <v>2025-06-27</v>
      </c>
      <c r="V465" t="str">
        <f>VLOOKUP($A465,'Plan de acci�n consolidado 2025'!$A$3:$V$504,V$1,0)</f>
        <v>1000-DESPACHO DEL SUPERINTENDENTE DELEGADO PARA LA PROTECCIÓN DE LA COMPETENCIA</v>
      </c>
      <c r="W465"/>
      <c r="X465"/>
    </row>
    <row r="466" spans="1:24" hidden="1" x14ac:dyDescent="0.25">
      <c r="A466" s="30" t="s">
        <v>1172</v>
      </c>
      <c r="B466" t="str">
        <f>VLOOKUP($A466,'Plan de acci�n consolidado 2025'!$A$3:$V$504,B$1,0)</f>
        <v>1000-DESPACHO DEL SUPERINTENDENTE DELEGADO PARA LA PROTECCIÓN DE LA COMPETENCIA</v>
      </c>
      <c r="C466">
        <f>VLOOKUP($A466,'Plan de acci�n consolidado 2025'!$A$3:$V$504,C$1,0)</f>
        <v>1</v>
      </c>
      <c r="D466" t="str">
        <f>VLOOKUP($A466,'Plan de acci�n consolidado 2025'!$A$3:$V$504,D$1,0)</f>
        <v>Actividad propia</v>
      </c>
      <c r="E466" t="str">
        <f>VLOOKUP($A466,'Plan de acci�n consolidado 2025'!$A$3:$V$504,E$1,0)</f>
        <v>1000.5.2</v>
      </c>
      <c r="F466" t="str">
        <f>VLOOKUP($A466,'Plan de acci�n consolidado 2025'!$A$3:$V$504,F$1,0)</f>
        <v>N/A</v>
      </c>
      <c r="G466" t="str">
        <f>VLOOKUP($A466,'Plan de acci�n consolidado 2025'!$A$3:$V$504,G$1,0)</f>
        <v>N/A</v>
      </c>
      <c r="H466" t="str">
        <f>VLOOKUP($A466,'Plan de acci�n consolidado 2025'!$A$3:$V$504,H$1,0)</f>
        <v>N/A</v>
      </c>
      <c r="I466" t="str">
        <f>VLOOKUP($A466,'Plan de acci�n consolidado 2025'!$A$3:$V$504,I$1,0)</f>
        <v>N/A</v>
      </c>
      <c r="J466" t="str">
        <f>VLOOKUP($A466,'Plan de acci�n consolidado 2025'!$A$3:$V$504,J$1,0)</f>
        <v>N/A</v>
      </c>
      <c r="K466" t="str">
        <f>VLOOKUP($A466,'Plan de acci�n consolidado 2025'!$A$3:$V$504,K$1,0)</f>
        <v>N/A</v>
      </c>
      <c r="L466" t="str">
        <f>VLOOKUP($A466,'Plan de acci�n consolidado 2025'!$A$3:$V$504,L$1,0)</f>
        <v>N/A</v>
      </c>
      <c r="M466" t="str">
        <f>VLOOKUP($A466,'Plan de acci�n consolidado 2025'!$A$3:$V$504,M$1,0)</f>
        <v>N/A</v>
      </c>
      <c r="N466" t="str">
        <f>VLOOKUP($A466,'Plan de acci�n consolidado 2025'!$A$3:$V$504,N$1,0)</f>
        <v>N/A</v>
      </c>
      <c r="O466" t="str">
        <f>VLOOKUP($A466,'Plan de acci�n consolidado 2025'!$A$3:$V$504,O$1,0)</f>
        <v>Socializar la matriz con los grupos de valor externos (Soportes de la socialización de la matriz con las entidades)</v>
      </c>
      <c r="P466">
        <f>VLOOKUP($A466,'Plan de acci�n consolidado 2025'!$A$3:$V$504,P$1,0)</f>
        <v>80</v>
      </c>
      <c r="Q466">
        <f>VLOOKUP($A466,'Plan de acci�n consolidado 2025'!$A$3:$V$504,Q$1,0)</f>
        <v>1</v>
      </c>
      <c r="R466" t="str">
        <f>VLOOKUP($A466,'Plan de acci�n consolidado 2025'!$A$3:$V$504,R$1,0)</f>
        <v>Númerica</v>
      </c>
      <c r="S466" t="str">
        <f>VLOOKUP($A466,'Plan de acci�n consolidado 2025'!$A$3:$V$504,S$1,0)</f>
        <v># de matrices guía para identificar riesgos socializada / 1 matrices guía para identificar riesgos a socializar</v>
      </c>
      <c r="T466" s="176" t="str">
        <f>VLOOKUP($A466,'Plan de acci�n consolidado 2025'!$A$3:$V$504,T$1,0)</f>
        <v>2025-07-01</v>
      </c>
      <c r="U466" s="176" t="str">
        <f>VLOOKUP($A466,'Plan de acci�n consolidado 2025'!$A$3:$V$504,U$1,0)</f>
        <v>2025-12-12</v>
      </c>
      <c r="V466" t="str">
        <f>VLOOKUP($A466,'Plan de acci�n consolidado 2025'!$A$3:$V$504,V$1,0)</f>
        <v>1000-DESPACHO DEL SUPERINTENDENTE DELEGADO PARA LA PROTECCIÓN DE LA COMPETENCIA</v>
      </c>
      <c r="W466"/>
      <c r="X466"/>
    </row>
    <row r="467" spans="1:24" hidden="1" x14ac:dyDescent="0.25">
      <c r="A467" s="30" t="s">
        <v>1174</v>
      </c>
      <c r="B467" t="str">
        <f>VLOOKUP($A467,'Plan de acci�n consolidado 2025'!$A$3:$V$504,B$1,0)</f>
        <v>1000-DESPACHO DEL SUPERINTENDENTE DELEGADO PARA LA PROTECCIÓN DE LA COMPETENCIA</v>
      </c>
      <c r="C467">
        <f>VLOOKUP($A467,'Plan de acci�n consolidado 2025'!$A$3:$V$504,C$1,0)</f>
        <v>1</v>
      </c>
      <c r="D467" t="str">
        <f>VLOOKUP($A467,'Plan de acci�n consolidado 2025'!$A$3:$V$504,D$1,0)</f>
        <v>Producto</v>
      </c>
      <c r="E467" t="str">
        <f>VLOOKUP($A467,'Plan de acci�n consolidado 2025'!$A$3:$V$504,E$1,0)</f>
        <v>1000.6</v>
      </c>
      <c r="F467" t="str">
        <f>VLOOKUP($A467,'Plan de acci�n consolidado 2025'!$A$3:$V$504,F$1,0)</f>
        <v>Innovador</v>
      </c>
      <c r="G467" t="str">
        <f>VLOOKUP($A467,'Plan de acci�n consolidado 2025'!$A$3:$V$504,G$1,0)</f>
        <v>Mejorar la oportunidad en la atención de trámites y servicios.</v>
      </c>
      <c r="H467" t="str">
        <f>VLOOKUP($A467,'Plan de acci�n consolidado 2025'!$A$3:$V$504,H$1,0)</f>
        <v>Avance promedio de cumplimiento de productos asociados a mejorar la oportunidad en la atención de trámites y servicios.</v>
      </c>
      <c r="I467" t="str">
        <f>VLOOKUP($A467,'Plan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67" t="str">
        <f>VLOOKUP($A467,'Plan de acci�n consolidado 2025'!$A$3:$V$504,J$1,0)</f>
        <v>N/A</v>
      </c>
      <c r="K467" t="str">
        <f>VLOOKUP($A467,'Plan de acci�n consolidado 2025'!$A$3:$V$504,K$1,0)</f>
        <v>No</v>
      </c>
      <c r="L467" t="str">
        <f>VLOOKUP($A467,'Plan de acci�n consolidado 2025'!$A$3:$V$504,L$1,0)</f>
        <v>N/A</v>
      </c>
      <c r="M467" t="str">
        <f>VLOOKUP($A467,'Plan de acci�n consolidado 2025'!$A$3:$V$504,M$1,0)</f>
        <v>Política Fortalecimiento Organizacional y Simplificación de Procesos _DIMENSIÓN Gestión con Valores para Resultados</v>
      </c>
      <c r="N467" t="str">
        <f>VLOOKUP($A467,'Plan de acci�n consolidado 2025'!$A$3:$V$504,N$1,0)</f>
        <v>N/A</v>
      </c>
      <c r="O467" t="str">
        <f>VLOOKUP($A467,'Plan de acci�n consolidado 2025'!$A$3:$V$504,O$1,0)</f>
        <v>Herramienta de control y gestión de los tiempos de las actividades de los procedimientos de la Delegatura, diseñada y probada  (Matrices con el registro  de los tiempos de cada actividad entregado)</v>
      </c>
      <c r="P467">
        <f>VLOOKUP($A467,'Plan de acci�n consolidado 2025'!$A$3:$V$504,P$1,0)</f>
        <v>15</v>
      </c>
      <c r="Q467">
        <f>VLOOKUP($A467,'Plan de acci�n consolidado 2025'!$A$3:$V$504,Q$1,0)</f>
        <v>1</v>
      </c>
      <c r="R467" t="str">
        <f>VLOOKUP($A467,'Plan de acci�n consolidado 2025'!$A$3:$V$504,R$1,0)</f>
        <v>Númerica</v>
      </c>
      <c r="S467" t="str">
        <f>VLOOKUP($A467,'Plan de acci�n consolidado 2025'!$A$3:$V$504,S$1,0)</f>
        <v># de matrices con el registro  de los tiempos / 1 matrices con la descripción de los tiempos planeadas</v>
      </c>
      <c r="T467" s="176" t="str">
        <f>VLOOKUP($A467,'Plan de acci�n consolidado 2025'!$A$3:$V$504,T$1,0)</f>
        <v>2025-01-20</v>
      </c>
      <c r="U467" s="176" t="str">
        <f>VLOOKUP($A467,'Plan de acci�n consolidado 2025'!$A$3:$V$504,U$1,0)</f>
        <v>2025-12-12</v>
      </c>
      <c r="V467" t="str">
        <f>VLOOKUP($A467,'Plan de acci�n consolidado 2025'!$A$3:$V$504,V$1,0)</f>
        <v>1000-DESPACHO DEL SUPERINTENDENTE DELEGADO PARA LA PROTECCIÓN DE LA COMPETENCIA</v>
      </c>
      <c r="W467"/>
      <c r="X467"/>
    </row>
    <row r="468" spans="1:24" hidden="1" x14ac:dyDescent="0.25">
      <c r="A468" s="30" t="s">
        <v>1176</v>
      </c>
      <c r="B468" t="str">
        <f>VLOOKUP($A468,'Plan de acci�n consolidado 2025'!$A$3:$V$504,B$1,0)</f>
        <v>1000-DESPACHO DEL SUPERINTENDENTE DELEGADO PARA LA PROTECCIÓN DE LA COMPETENCIA</v>
      </c>
      <c r="C468">
        <f>VLOOKUP($A468,'Plan de acci�n consolidado 2025'!$A$3:$V$504,C$1,0)</f>
        <v>1</v>
      </c>
      <c r="D468" t="str">
        <f>VLOOKUP($A468,'Plan de acci�n consolidado 2025'!$A$3:$V$504,D$1,0)</f>
        <v>Actividad propia</v>
      </c>
      <c r="E468" t="str">
        <f>VLOOKUP($A468,'Plan de acci�n consolidado 2025'!$A$3:$V$504,E$1,0)</f>
        <v>1000.6.1</v>
      </c>
      <c r="F468" t="str">
        <f>VLOOKUP($A468,'Plan de acci�n consolidado 2025'!$A$3:$V$504,F$1,0)</f>
        <v>N/A</v>
      </c>
      <c r="G468" t="str">
        <f>VLOOKUP($A468,'Plan de acci�n consolidado 2025'!$A$3:$V$504,G$1,0)</f>
        <v>N/A</v>
      </c>
      <c r="H468" t="str">
        <f>VLOOKUP($A468,'Plan de acci�n consolidado 2025'!$A$3:$V$504,H$1,0)</f>
        <v>N/A</v>
      </c>
      <c r="I468" t="str">
        <f>VLOOKUP($A468,'Plan de acci�n consolidado 2025'!$A$3:$V$504,I$1,0)</f>
        <v>N/A</v>
      </c>
      <c r="J468" t="str">
        <f>VLOOKUP($A468,'Plan de acci�n consolidado 2025'!$A$3:$V$504,J$1,0)</f>
        <v>N/A</v>
      </c>
      <c r="K468" t="str">
        <f>VLOOKUP($A468,'Plan de acci�n consolidado 2025'!$A$3:$V$504,K$1,0)</f>
        <v>N/A</v>
      </c>
      <c r="L468" t="str">
        <f>VLOOKUP($A468,'Plan de acci�n consolidado 2025'!$A$3:$V$504,L$1,0)</f>
        <v>N/A</v>
      </c>
      <c r="M468" t="str">
        <f>VLOOKUP($A468,'Plan de acci�n consolidado 2025'!$A$3:$V$504,M$1,0)</f>
        <v>N/A</v>
      </c>
      <c r="N468" t="str">
        <f>VLOOKUP($A468,'Plan de acci�n consolidado 2025'!$A$3:$V$504,N$1,0)</f>
        <v>N/A</v>
      </c>
      <c r="O468" t="str">
        <f>VLOOKUP($A468,'Plan de acci�n consolidado 2025'!$A$3:$V$504,O$1,0)</f>
        <v>Diseñar la herramienta de control y gestión de tiempos (Matrices por procedimiento)</v>
      </c>
      <c r="P468">
        <f>VLOOKUP($A468,'Plan de acci�n consolidado 2025'!$A$3:$V$504,P$1,0)</f>
        <v>20</v>
      </c>
      <c r="Q468">
        <f>VLOOKUP($A468,'Plan de acci�n consolidado 2025'!$A$3:$V$504,Q$1,0)</f>
        <v>4</v>
      </c>
      <c r="R468" t="str">
        <f>VLOOKUP($A468,'Plan de acci�n consolidado 2025'!$A$3:$V$504,R$1,0)</f>
        <v>Númerica</v>
      </c>
      <c r="S468" t="str">
        <f>VLOOKUP($A468,'Plan de acci�n consolidado 2025'!$A$3:$V$504,S$1,0)</f>
        <v># de matrices con la descripción de actividades / 4 matrices con la descripción de actividades planeadas</v>
      </c>
      <c r="T468" s="176" t="str">
        <f>VLOOKUP($A468,'Plan de acci�n consolidado 2025'!$A$3:$V$504,T$1,0)</f>
        <v>2025-01-20</v>
      </c>
      <c r="U468" s="176" t="str">
        <f>VLOOKUP($A468,'Plan de acci�n consolidado 2025'!$A$3:$V$504,U$1,0)</f>
        <v>2025-06-27</v>
      </c>
      <c r="V468" t="str">
        <f>VLOOKUP($A468,'Plan de acci�n consolidado 2025'!$A$3:$V$504,V$1,0)</f>
        <v>1000-DESPACHO DEL SUPERINTENDENTE DELEGADO PARA LA PROTECCIÓN DE LA COMPETENCIA</v>
      </c>
      <c r="W468"/>
      <c r="X468"/>
    </row>
    <row r="469" spans="1:24" hidden="1" x14ac:dyDescent="0.25">
      <c r="A469" s="30" t="s">
        <v>1178</v>
      </c>
      <c r="B469" t="str">
        <f>VLOOKUP($A469,'Plan de acci�n consolidado 2025'!$A$3:$V$504,B$1,0)</f>
        <v>1000-DESPACHO DEL SUPERINTENDENTE DELEGADO PARA LA PROTECCIÓN DE LA COMPETENCIA</v>
      </c>
      <c r="C469">
        <f>VLOOKUP($A469,'Plan de acci�n consolidado 2025'!$A$3:$V$504,C$1,0)</f>
        <v>1</v>
      </c>
      <c r="D469" t="str">
        <f>VLOOKUP($A469,'Plan de acci�n consolidado 2025'!$A$3:$V$504,D$1,0)</f>
        <v>Actividad propia</v>
      </c>
      <c r="E469" t="str">
        <f>VLOOKUP($A469,'Plan de acci�n consolidado 2025'!$A$3:$V$504,E$1,0)</f>
        <v>1000.6.2</v>
      </c>
      <c r="F469" t="str">
        <f>VLOOKUP($A469,'Plan de acci�n consolidado 2025'!$A$3:$V$504,F$1,0)</f>
        <v>N/A</v>
      </c>
      <c r="G469" t="str">
        <f>VLOOKUP($A469,'Plan de acci�n consolidado 2025'!$A$3:$V$504,G$1,0)</f>
        <v>N/A</v>
      </c>
      <c r="H469" t="str">
        <f>VLOOKUP($A469,'Plan de acci�n consolidado 2025'!$A$3:$V$504,H$1,0)</f>
        <v>N/A</v>
      </c>
      <c r="I469" t="str">
        <f>VLOOKUP($A469,'Plan de acci�n consolidado 2025'!$A$3:$V$504,I$1,0)</f>
        <v>N/A</v>
      </c>
      <c r="J469" t="str">
        <f>VLOOKUP($A469,'Plan de acci�n consolidado 2025'!$A$3:$V$504,J$1,0)</f>
        <v>N/A</v>
      </c>
      <c r="K469" t="str">
        <f>VLOOKUP($A469,'Plan de acci�n consolidado 2025'!$A$3:$V$504,K$1,0)</f>
        <v>N/A</v>
      </c>
      <c r="L469" t="str">
        <f>VLOOKUP($A469,'Plan de acci�n consolidado 2025'!$A$3:$V$504,L$1,0)</f>
        <v>N/A</v>
      </c>
      <c r="M469" t="str">
        <f>VLOOKUP($A469,'Plan de acci�n consolidado 2025'!$A$3:$V$504,M$1,0)</f>
        <v>N/A</v>
      </c>
      <c r="N469" t="str">
        <f>VLOOKUP($A469,'Plan de acci�n consolidado 2025'!$A$3:$V$504,N$1,0)</f>
        <v>N/A</v>
      </c>
      <c r="O469" t="str">
        <f>VLOOKUP($A469,'Plan de acci�n consolidado 2025'!$A$3:$V$504,O$1,0)</f>
        <v>Establecer las metas de tiempos de atención de las actividades definidas en la herramienta, a partir del histórico de atención de los trámites activos  (Matrices con los tiempos registrados de los trámites de la vigencia 2024)</v>
      </c>
      <c r="P469">
        <f>VLOOKUP($A469,'Plan de acci�n consolidado 2025'!$A$3:$V$504,P$1,0)</f>
        <v>40</v>
      </c>
      <c r="Q469">
        <f>VLOOKUP($A469,'Plan de acci�n consolidado 2025'!$A$3:$V$504,Q$1,0)</f>
        <v>4</v>
      </c>
      <c r="R469" t="str">
        <f>VLOOKUP($A469,'Plan de acci�n consolidado 2025'!$A$3:$V$504,R$1,0)</f>
        <v>Númerica</v>
      </c>
      <c r="S469" t="str">
        <f>VLOOKUP($A469,'Plan de acci�n consolidado 2025'!$A$3:$V$504,S$1,0)</f>
        <v># de matrices con el registro  de los tiempos / 4 matrices con la descripción de los tiempos planeadas</v>
      </c>
      <c r="T469" s="176" t="str">
        <f>VLOOKUP($A469,'Plan de acci�n consolidado 2025'!$A$3:$V$504,T$1,0)</f>
        <v>2025-07-01</v>
      </c>
      <c r="U469" s="176" t="str">
        <f>VLOOKUP($A469,'Plan de acci�n consolidado 2025'!$A$3:$V$504,U$1,0)</f>
        <v>2025-11-14</v>
      </c>
      <c r="V469" t="str">
        <f>VLOOKUP($A469,'Plan de acci�n consolidado 2025'!$A$3:$V$504,V$1,0)</f>
        <v>1000-DESPACHO DEL SUPERINTENDENTE DELEGADO PARA LA PROTECCIÓN DE LA COMPETENCIA</v>
      </c>
      <c r="W469"/>
      <c r="X469"/>
    </row>
    <row r="470" spans="1:24" hidden="1" x14ac:dyDescent="0.25">
      <c r="A470" s="30" t="s">
        <v>1180</v>
      </c>
      <c r="B470" t="str">
        <f>VLOOKUP($A470,'Plan de acci�n consolidado 2025'!$A$3:$V$504,B$1,0)</f>
        <v>1000-DESPACHO DEL SUPERINTENDENTE DELEGADO PARA LA PROTECCIÓN DE LA COMPETENCIA</v>
      </c>
      <c r="C470">
        <f>VLOOKUP($A470,'Plan de acci�n consolidado 2025'!$A$3:$V$504,C$1,0)</f>
        <v>1</v>
      </c>
      <c r="D470" t="str">
        <f>VLOOKUP($A470,'Plan de acci�n consolidado 2025'!$A$3:$V$504,D$1,0)</f>
        <v>Actividad propia</v>
      </c>
      <c r="E470" t="str">
        <f>VLOOKUP($A470,'Plan de acci�n consolidado 2025'!$A$3:$V$504,E$1,0)</f>
        <v>1000.6.3</v>
      </c>
      <c r="F470" t="str">
        <f>VLOOKUP($A470,'Plan de acci�n consolidado 2025'!$A$3:$V$504,F$1,0)</f>
        <v>N/A</v>
      </c>
      <c r="G470" t="str">
        <f>VLOOKUP($A470,'Plan de acci�n consolidado 2025'!$A$3:$V$504,G$1,0)</f>
        <v>N/A</v>
      </c>
      <c r="H470" t="str">
        <f>VLOOKUP($A470,'Plan de acci�n consolidado 2025'!$A$3:$V$504,H$1,0)</f>
        <v>N/A</v>
      </c>
      <c r="I470" t="str">
        <f>VLOOKUP($A470,'Plan de acci�n consolidado 2025'!$A$3:$V$504,I$1,0)</f>
        <v>N/A</v>
      </c>
      <c r="J470" t="str">
        <f>VLOOKUP($A470,'Plan de acci�n consolidado 2025'!$A$3:$V$504,J$1,0)</f>
        <v>N/A</v>
      </c>
      <c r="K470" t="str">
        <f>VLOOKUP($A470,'Plan de acci�n consolidado 2025'!$A$3:$V$504,K$1,0)</f>
        <v>N/A</v>
      </c>
      <c r="L470" t="str">
        <f>VLOOKUP($A470,'Plan de acci�n consolidado 2025'!$A$3:$V$504,L$1,0)</f>
        <v>N/A</v>
      </c>
      <c r="M470" t="str">
        <f>VLOOKUP($A470,'Plan de acci�n consolidado 2025'!$A$3:$V$504,M$1,0)</f>
        <v>N/A</v>
      </c>
      <c r="N470" t="str">
        <f>VLOOKUP($A470,'Plan de acci�n consolidado 2025'!$A$3:$V$504,N$1,0)</f>
        <v>N/A</v>
      </c>
      <c r="O470" t="str">
        <f>VLOOKUP($A470,'Plan de acci�n consolidado 2025'!$A$3:$V$504,O$1,0)</f>
        <v>Realizar prueba piloto de la herramienta de control y gestión (Informe de los resultados de la prueba piloto)</v>
      </c>
      <c r="P470">
        <f>VLOOKUP($A470,'Plan de acci�n consolidado 2025'!$A$3:$V$504,P$1,0)</f>
        <v>40</v>
      </c>
      <c r="Q470">
        <f>VLOOKUP($A470,'Plan de acci�n consolidado 2025'!$A$3:$V$504,Q$1,0)</f>
        <v>1</v>
      </c>
      <c r="R470" t="str">
        <f>VLOOKUP($A470,'Plan de acci�n consolidado 2025'!$A$3:$V$504,R$1,0)</f>
        <v>Númerica</v>
      </c>
      <c r="S470" t="str">
        <f>VLOOKUP($A470,'Plan de acci�n consolidado 2025'!$A$3:$V$504,S$1,0)</f>
        <v># de Prueba Piloto realizada / 1 Prueba Piloto programada</v>
      </c>
      <c r="T470" s="176" t="str">
        <f>VLOOKUP($A470,'Plan de acci�n consolidado 2025'!$A$3:$V$504,T$1,0)</f>
        <v>2025-11-14</v>
      </c>
      <c r="U470" s="176" t="str">
        <f>VLOOKUP($A470,'Plan de acci�n consolidado 2025'!$A$3:$V$504,U$1,0)</f>
        <v>2025-12-12</v>
      </c>
      <c r="V470" t="str">
        <f>VLOOKUP($A470,'Plan de acci�n consolidado 2025'!$A$3:$V$504,V$1,0)</f>
        <v>1000-DESPACHO DEL SUPERINTENDENTE DELEGADO PARA LA PROTECCIÓN DE LA COMPETENCIA</v>
      </c>
      <c r="W470"/>
      <c r="X470"/>
    </row>
    <row r="471" spans="1:24" hidden="1" x14ac:dyDescent="0.25">
      <c r="A471" s="30" t="s">
        <v>483</v>
      </c>
      <c r="B471" t="str">
        <f>VLOOKUP($A471,'Plan de acci�n consolidado 2025'!$A$3:$V$504,B$1,0)</f>
        <v>111-GRUPO DE TRABAJO DE ADMINISTRACIÓN DE PERSONAL</v>
      </c>
      <c r="C471">
        <f>VLOOKUP($A471,'Plan de acci�n consolidado 2025'!$A$3:$V$504,C$1,0)</f>
        <v>2</v>
      </c>
      <c r="D471" t="str">
        <f>VLOOKUP($A471,'Plan de acci�n consolidado 2025'!$A$3:$V$504,D$1,0)</f>
        <v>Producto</v>
      </c>
      <c r="E471" t="str">
        <f>VLOOKUP($A471,'Plan de acci�n consolidado 2025'!$A$3:$V$504,E$1,0)</f>
        <v>111.1</v>
      </c>
      <c r="F471" t="str">
        <f>VLOOKUP($A471,'Plan de acci�n consolidado 2025'!$A$3:$V$504,F$1,0)</f>
        <v>Operativo</v>
      </c>
      <c r="G471" t="str">
        <f>VLOOKUP($A471,'Plan de acci�n consolidado 2025'!$A$3:$V$504,G$1,0)</f>
        <v>Fortalecer el Sistema Integral de Gestión Institucional en el marco del Modelo Integrado de Planeación y gestión para mejorar la prestación del servicio.</v>
      </c>
      <c r="H471" t="str">
        <f>VLOOKUP($A471,'Plan de acci�n consolidado 2025'!$A$3:$V$504,H$1,0)</f>
        <v xml:space="preserve">Cumplimiento de productos del PAI asociados a Fortacer el Sistema Integral de Gestión Institucional para mejorar la prestación del servicio. 
</v>
      </c>
      <c r="I471" t="str">
        <f>VLOOKUP($A471,'Plan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1" t="str">
        <f>VLOOKUP($A471,'Plan de acci�n consolidado 2025'!$A$3:$V$504,J$1,0)</f>
        <v>N/A</v>
      </c>
      <c r="K471" t="str">
        <f>VLOOKUP($A471,'Plan de acci�n consolidado 2025'!$A$3:$V$504,K$1,0)</f>
        <v>No</v>
      </c>
      <c r="L471" t="str">
        <f>VLOOKUP($A471,'Plan de acci�n consolidado 2025'!$A$3:$V$504,L$1,0)</f>
        <v>N/A</v>
      </c>
      <c r="M471" t="str">
        <f>VLOOKUP($A471,'Plan de acci�n consolidado 2025'!$A$3:$V$504,M$1,0)</f>
        <v>Política de Gestión Estratégica del Talento Humano _DIMENSIÓN Talento humano</v>
      </c>
      <c r="N471" t="str">
        <f>VLOOKUP($A471,'Plan de acci�n consolidado 2025'!$A$3:$V$504,N$1,0)</f>
        <v>DECRETO 612</v>
      </c>
      <c r="O471" t="str">
        <f>VLOOKUP($A471,'Plan de acci�n consolidado 2025'!$A$3:$V$504,O$1,0)</f>
        <v>Plan anual de Previsión de Recursos Humanos, Elaborado y publicado en la página web de la SIC e Intrasic (Documento del Plan anual de Previsión de Recursos Humanos)</v>
      </c>
      <c r="P471">
        <f>VLOOKUP($A471,'Plan de acci�n consolidado 2025'!$A$3:$V$504,P$1,0)</f>
        <v>20</v>
      </c>
      <c r="Q471">
        <f>VLOOKUP($A471,'Plan de acci�n consolidado 2025'!$A$3:$V$504,Q$1,0)</f>
        <v>1</v>
      </c>
      <c r="R471" t="str">
        <f>VLOOKUP($A471,'Plan de acci�n consolidado 2025'!$A$3:$V$504,R$1,0)</f>
        <v>Númerica</v>
      </c>
      <c r="S471" t="str">
        <f>VLOOKUP($A471,'Plan de acci�n consolidado 2025'!$A$3:$V$504,S$1,0)</f>
        <v># de Plan anual de Previsión  elaborado y publicado / 1 Plan anual de Previsión a  elaborar y publicar</v>
      </c>
      <c r="T471" s="176" t="str">
        <f>VLOOKUP($A471,'Plan de acci�n consolidado 2025'!$A$3:$V$504,T$1,0)</f>
        <v>2025-01-15</v>
      </c>
      <c r="U471" s="176" t="str">
        <f>VLOOKUP($A471,'Plan de acci�n consolidado 2025'!$A$3:$V$504,U$1,0)</f>
        <v>2025-01-31</v>
      </c>
      <c r="V471" t="str">
        <f>VLOOKUP($A471,'Plan de acci�n consolidado 2025'!$A$3:$V$504,V$1,0)</f>
        <v>111-GRUPO DE TRABAJO DE ADMINISTRACIÓN DE PERSONAL</v>
      </c>
      <c r="W471"/>
      <c r="X471"/>
    </row>
    <row r="472" spans="1:24" hidden="1" x14ac:dyDescent="0.25">
      <c r="A472" s="30" t="s">
        <v>490</v>
      </c>
      <c r="B472" t="str">
        <f>VLOOKUP($A472,'Plan de acci�n consolidado 2025'!$A$3:$V$504,B$1,0)</f>
        <v>111-GRUPO DE TRABAJO DE ADMINISTRACIÓN DE PERSONAL</v>
      </c>
      <c r="C472">
        <f>VLOOKUP($A472,'Plan de acci�n consolidado 2025'!$A$3:$V$504,C$1,0)</f>
        <v>2</v>
      </c>
      <c r="D472" t="str">
        <f>VLOOKUP($A472,'Plan de acci�n consolidado 2025'!$A$3:$V$504,D$1,0)</f>
        <v>Actividad propia</v>
      </c>
      <c r="E472" t="str">
        <f>VLOOKUP($A472,'Plan de acci�n consolidado 2025'!$A$3:$V$504,E$1,0)</f>
        <v>111.1.1</v>
      </c>
      <c r="F472" t="str">
        <f>VLOOKUP($A472,'Plan de acci�n consolidado 2025'!$A$3:$V$504,F$1,0)</f>
        <v>N/A</v>
      </c>
      <c r="G472" t="str">
        <f>VLOOKUP($A472,'Plan de acci�n consolidado 2025'!$A$3:$V$504,G$1,0)</f>
        <v>N/A</v>
      </c>
      <c r="H472" t="str">
        <f>VLOOKUP($A472,'Plan de acci�n consolidado 2025'!$A$3:$V$504,H$1,0)</f>
        <v>N/A</v>
      </c>
      <c r="I472" t="str">
        <f>VLOOKUP($A472,'Plan de acci�n consolidado 2025'!$A$3:$V$504,I$1,0)</f>
        <v>N/A</v>
      </c>
      <c r="J472" t="str">
        <f>VLOOKUP($A472,'Plan de acci�n consolidado 2025'!$A$3:$V$504,J$1,0)</f>
        <v>N/A</v>
      </c>
      <c r="K472" t="str">
        <f>VLOOKUP($A472,'Plan de acci�n consolidado 2025'!$A$3:$V$504,K$1,0)</f>
        <v>N/A</v>
      </c>
      <c r="L472" t="str">
        <f>VLOOKUP($A472,'Plan de acci�n consolidado 2025'!$A$3:$V$504,L$1,0)</f>
        <v>N/A</v>
      </c>
      <c r="M472" t="str">
        <f>VLOOKUP($A472,'Plan de acci�n consolidado 2025'!$A$3:$V$504,M$1,0)</f>
        <v>N/A</v>
      </c>
      <c r="N472" t="str">
        <f>VLOOKUP($A472,'Plan de acci�n consolidado 2025'!$A$3:$V$504,N$1,0)</f>
        <v>N/A</v>
      </c>
      <c r="O472" t="str">
        <f>VLOOKUP($A472,'Plan de acci�n consolidado 2025'!$A$3:$V$504,O$1,0)</f>
        <v>Elaborar el Plan anual de Previsión de Recursos Humanos (Único entregable) (Documento del Plan anual de Previsión de Recursos Humanos)</v>
      </c>
      <c r="P472">
        <f>VLOOKUP($A472,'Plan de acci�n consolidado 2025'!$A$3:$V$504,P$1,0)</f>
        <v>50</v>
      </c>
      <c r="Q472">
        <f>VLOOKUP($A472,'Plan de acci�n consolidado 2025'!$A$3:$V$504,Q$1,0)</f>
        <v>1</v>
      </c>
      <c r="R472" t="str">
        <f>VLOOKUP($A472,'Plan de acci�n consolidado 2025'!$A$3:$V$504,R$1,0)</f>
        <v>Númerica</v>
      </c>
      <c r="S472" t="str">
        <f>VLOOKUP($A472,'Plan de acci�n consolidado 2025'!$A$3:$V$504,S$1,0)</f>
        <v># de Plan anual de Previsión de Recursos Humanos elaborado / 1 Plan anual de Previsión de Recursos Humanos  a elaborar</v>
      </c>
      <c r="T472" s="176" t="str">
        <f>VLOOKUP($A472,'Plan de acci�n consolidado 2025'!$A$3:$V$504,T$1,0)</f>
        <v>2025-01-15</v>
      </c>
      <c r="U472" s="176" t="str">
        <f>VLOOKUP($A472,'Plan de acci�n consolidado 2025'!$A$3:$V$504,U$1,0)</f>
        <v>2025-01-31</v>
      </c>
      <c r="V472" t="str">
        <f>VLOOKUP($A472,'Plan de acci�n consolidado 2025'!$A$3:$V$504,V$1,0)</f>
        <v>111-GRUPO DE TRABAJO DE ADMINISTRACIÓN DE PERSONAL</v>
      </c>
      <c r="W472"/>
      <c r="X472"/>
    </row>
    <row r="473" spans="1:24" hidden="1" x14ac:dyDescent="0.25">
      <c r="A473" s="30" t="s">
        <v>492</v>
      </c>
      <c r="B473" t="str">
        <f>VLOOKUP($A473,'Plan de acci�n consolidado 2025'!$A$3:$V$504,B$1,0)</f>
        <v>111-GRUPO DE TRABAJO DE ADMINISTRACIÓN DE PERSONAL</v>
      </c>
      <c r="C473">
        <f>VLOOKUP($A473,'Plan de acci�n consolidado 2025'!$A$3:$V$504,C$1,0)</f>
        <v>2</v>
      </c>
      <c r="D473" t="str">
        <f>VLOOKUP($A473,'Plan de acci�n consolidado 2025'!$A$3:$V$504,D$1,0)</f>
        <v>Actividad propia</v>
      </c>
      <c r="E473" t="str">
        <f>VLOOKUP($A473,'Plan de acci�n consolidado 2025'!$A$3:$V$504,E$1,0)</f>
        <v>111.1.2</v>
      </c>
      <c r="F473" t="str">
        <f>VLOOKUP($A473,'Plan de acci�n consolidado 2025'!$A$3:$V$504,F$1,0)</f>
        <v>N/A</v>
      </c>
      <c r="G473" t="str">
        <f>VLOOKUP($A473,'Plan de acci�n consolidado 2025'!$A$3:$V$504,G$1,0)</f>
        <v>N/A</v>
      </c>
      <c r="H473" t="str">
        <f>VLOOKUP($A473,'Plan de acci�n consolidado 2025'!$A$3:$V$504,H$1,0)</f>
        <v>N/A</v>
      </c>
      <c r="I473" t="str">
        <f>VLOOKUP($A473,'Plan de acci�n consolidado 2025'!$A$3:$V$504,I$1,0)</f>
        <v>N/A</v>
      </c>
      <c r="J473" t="str">
        <f>VLOOKUP($A473,'Plan de acci�n consolidado 2025'!$A$3:$V$504,J$1,0)</f>
        <v>N/A</v>
      </c>
      <c r="K473" t="str">
        <f>VLOOKUP($A473,'Plan de acci�n consolidado 2025'!$A$3:$V$504,K$1,0)</f>
        <v>N/A</v>
      </c>
      <c r="L473" t="str">
        <f>VLOOKUP($A473,'Plan de acci�n consolidado 2025'!$A$3:$V$504,L$1,0)</f>
        <v>N/A</v>
      </c>
      <c r="M473" t="str">
        <f>VLOOKUP($A473,'Plan de acci�n consolidado 2025'!$A$3:$V$504,M$1,0)</f>
        <v>N/A</v>
      </c>
      <c r="N473" t="str">
        <f>VLOOKUP($A473,'Plan de acci�n consolidado 2025'!$A$3:$V$504,N$1,0)</f>
        <v>N/A</v>
      </c>
      <c r="O473" t="str">
        <f>VLOOKUP($A473,'Plan de acci�n consolidado 2025'!$A$3:$V$504,O$1,0)</f>
        <v>Publicar el Plan anual de Previsión de Recursos Humanos (Único entregable) (Captura de pantalla de la publicación en la página web de la SIC e Intrasic)</v>
      </c>
      <c r="P473">
        <f>VLOOKUP($A473,'Plan de acci�n consolidado 2025'!$A$3:$V$504,P$1,0)</f>
        <v>50</v>
      </c>
      <c r="Q473">
        <f>VLOOKUP($A473,'Plan de acci�n consolidado 2025'!$A$3:$V$504,Q$1,0)</f>
        <v>1</v>
      </c>
      <c r="R473" t="str">
        <f>VLOOKUP($A473,'Plan de acci�n consolidado 2025'!$A$3:$V$504,R$1,0)</f>
        <v>Númerica</v>
      </c>
      <c r="S473" t="str">
        <f>VLOOKUP($A473,'Plan de acci�n consolidado 2025'!$A$3:$V$504,S$1,0)</f>
        <v># de Plan anual de Previsión de Recursos Humanos publicado / 1 Plan anual de Previsión de Recursos Humanos  a publicar</v>
      </c>
      <c r="T473" s="176" t="str">
        <f>VLOOKUP($A473,'Plan de acci�n consolidado 2025'!$A$3:$V$504,T$1,0)</f>
        <v>2025-01-15</v>
      </c>
      <c r="U473" s="176" t="str">
        <f>VLOOKUP($A473,'Plan de acci�n consolidado 2025'!$A$3:$V$504,U$1,0)</f>
        <v>2025-01-31</v>
      </c>
      <c r="V473" t="str">
        <f>VLOOKUP($A473,'Plan de acci�n consolidado 2025'!$A$3:$V$504,V$1,0)</f>
        <v>111-GRUPO DE TRABAJO DE ADMINISTRACIÓN DE PERSONAL</v>
      </c>
      <c r="W473"/>
      <c r="X473"/>
    </row>
    <row r="474" spans="1:24" hidden="1" x14ac:dyDescent="0.25">
      <c r="A474" s="30" t="s">
        <v>494</v>
      </c>
      <c r="B474" t="str">
        <f>VLOOKUP($A474,'Plan de acci�n consolidado 2025'!$A$3:$V$504,B$1,0)</f>
        <v>111-GRUPO DE TRABAJO DE ADMINISTRACIÓN DE PERSONAL</v>
      </c>
      <c r="C474">
        <f>VLOOKUP($A474,'Plan de acci�n consolidado 2025'!$A$3:$V$504,C$1,0)</f>
        <v>2</v>
      </c>
      <c r="D474" t="str">
        <f>VLOOKUP($A474,'Plan de acci�n consolidado 2025'!$A$3:$V$504,D$1,0)</f>
        <v>Producto</v>
      </c>
      <c r="E474" t="str">
        <f>VLOOKUP($A474,'Plan de acci�n consolidado 2025'!$A$3:$V$504,E$1,0)</f>
        <v>111.2</v>
      </c>
      <c r="F474" t="str">
        <f>VLOOKUP($A474,'Plan de acci�n consolidado 2025'!$A$3:$V$504,F$1,0)</f>
        <v>Operativo</v>
      </c>
      <c r="G474" t="str">
        <f>VLOOKUP($A474,'Plan de acci�n consolidado 2025'!$A$3:$V$504,G$1,0)</f>
        <v>Fortalecer el Sistema Integral de Gestión Institucional en el marco del Modelo Integrado de Planeación y gestión para mejorar la prestación del servicio.</v>
      </c>
      <c r="H474" t="str">
        <f>VLOOKUP($A474,'Plan de acci�n consolidado 2025'!$A$3:$V$504,H$1,0)</f>
        <v xml:space="preserve">Cumplimiento de productos del PAI asociados a Fortacer el Sistema Integral de Gestión Institucional para mejorar la prestación del servicio. 
</v>
      </c>
      <c r="I474" t="str">
        <f>VLOOKUP($A474,'Plan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4" t="str">
        <f>VLOOKUP($A474,'Plan de acci�n consolidado 2025'!$A$3:$V$504,J$1,0)</f>
        <v>N/A</v>
      </c>
      <c r="K474" t="str">
        <f>VLOOKUP($A474,'Plan de acci�n consolidado 2025'!$A$3:$V$504,K$1,0)</f>
        <v>No</v>
      </c>
      <c r="L474" t="str">
        <f>VLOOKUP($A474,'Plan de acci�n consolidado 2025'!$A$3:$V$504,L$1,0)</f>
        <v>N/A</v>
      </c>
      <c r="M474" t="str">
        <f>VLOOKUP($A474,'Plan de acci�n consolidado 2025'!$A$3:$V$504,M$1,0)</f>
        <v>Política de Gestión Estratégica del Talento Humano _DIMENSIÓN Talento humano</v>
      </c>
      <c r="N474" t="str">
        <f>VLOOKUP($A474,'Plan de acci�n consolidado 2025'!$A$3:$V$504,N$1,0)</f>
        <v>DECRETO 612</v>
      </c>
      <c r="O474" t="str">
        <f>VLOOKUP($A474,'Plan de acci�n consolidado 2025'!$A$3:$V$504,O$1,0)</f>
        <v>Plan anual de Vacantes, Elaborado y publicado en la página web de la SIC e Intrasic (Documento del Plan anual de Vacantes)</v>
      </c>
      <c r="P474">
        <f>VLOOKUP($A474,'Plan de acci�n consolidado 2025'!$A$3:$V$504,P$1,0)</f>
        <v>20</v>
      </c>
      <c r="Q474">
        <f>VLOOKUP($A474,'Plan de acci�n consolidado 2025'!$A$3:$V$504,Q$1,0)</f>
        <v>1</v>
      </c>
      <c r="R474" t="str">
        <f>VLOOKUP($A474,'Plan de acci�n consolidado 2025'!$A$3:$V$504,R$1,0)</f>
        <v>Númerica</v>
      </c>
      <c r="S474" t="str">
        <f>VLOOKUP($A474,'Plan de acci�n consolidado 2025'!$A$3:$V$504,S$1,0)</f>
        <v># de Plan anual vacantes elaborado y publicado / 1 Plan anual  vacantes a  elaborar y publicar</v>
      </c>
      <c r="T474" s="176" t="str">
        <f>VLOOKUP($A474,'Plan de acci�n consolidado 2025'!$A$3:$V$504,T$1,0)</f>
        <v>2025-01-15</v>
      </c>
      <c r="U474" s="176" t="str">
        <f>VLOOKUP($A474,'Plan de acci�n consolidado 2025'!$A$3:$V$504,U$1,0)</f>
        <v>2025-01-31</v>
      </c>
      <c r="V474" t="str">
        <f>VLOOKUP($A474,'Plan de acci�n consolidado 2025'!$A$3:$V$504,V$1,0)</f>
        <v>111-GRUPO DE TRABAJO DE ADMINISTRACIÓN DE PERSONAL</v>
      </c>
      <c r="W474"/>
      <c r="X474"/>
    </row>
    <row r="475" spans="1:24" hidden="1" x14ac:dyDescent="0.25">
      <c r="A475" s="30" t="s">
        <v>496</v>
      </c>
      <c r="B475" t="str">
        <f>VLOOKUP($A475,'Plan de acci�n consolidado 2025'!$A$3:$V$504,B$1,0)</f>
        <v>111-GRUPO DE TRABAJO DE ADMINISTRACIÓN DE PERSONAL</v>
      </c>
      <c r="C475">
        <f>VLOOKUP($A475,'Plan de acci�n consolidado 2025'!$A$3:$V$504,C$1,0)</f>
        <v>2</v>
      </c>
      <c r="D475" t="str">
        <f>VLOOKUP($A475,'Plan de acci�n consolidado 2025'!$A$3:$V$504,D$1,0)</f>
        <v>Actividad propia</v>
      </c>
      <c r="E475" t="str">
        <f>VLOOKUP($A475,'Plan de acci�n consolidado 2025'!$A$3:$V$504,E$1,0)</f>
        <v>111.2.1</v>
      </c>
      <c r="F475" t="str">
        <f>VLOOKUP($A475,'Plan de acci�n consolidado 2025'!$A$3:$V$504,F$1,0)</f>
        <v>N/A</v>
      </c>
      <c r="G475" t="str">
        <f>VLOOKUP($A475,'Plan de acci�n consolidado 2025'!$A$3:$V$504,G$1,0)</f>
        <v>N/A</v>
      </c>
      <c r="H475" t="str">
        <f>VLOOKUP($A475,'Plan de acci�n consolidado 2025'!$A$3:$V$504,H$1,0)</f>
        <v>N/A</v>
      </c>
      <c r="I475" t="str">
        <f>VLOOKUP($A475,'Plan de acci�n consolidado 2025'!$A$3:$V$504,I$1,0)</f>
        <v>N/A</v>
      </c>
      <c r="J475" t="str">
        <f>VLOOKUP($A475,'Plan de acci�n consolidado 2025'!$A$3:$V$504,J$1,0)</f>
        <v>N/A</v>
      </c>
      <c r="K475" t="str">
        <f>VLOOKUP($A475,'Plan de acci�n consolidado 2025'!$A$3:$V$504,K$1,0)</f>
        <v>N/A</v>
      </c>
      <c r="L475" t="str">
        <f>VLOOKUP($A475,'Plan de acci�n consolidado 2025'!$A$3:$V$504,L$1,0)</f>
        <v>N/A</v>
      </c>
      <c r="M475" t="str">
        <f>VLOOKUP($A475,'Plan de acci�n consolidado 2025'!$A$3:$V$504,M$1,0)</f>
        <v>N/A</v>
      </c>
      <c r="N475" t="str">
        <f>VLOOKUP($A475,'Plan de acci�n consolidado 2025'!$A$3:$V$504,N$1,0)</f>
        <v>N/A</v>
      </c>
      <c r="O475" t="str">
        <f>VLOOKUP($A475,'Plan de acci�n consolidado 2025'!$A$3:$V$504,O$1,0)</f>
        <v>Elaborar el Plan anual de Vacantes (Único entregable) (Documento del Plan anual de Vacantes)</v>
      </c>
      <c r="P475">
        <f>VLOOKUP($A475,'Plan de acci�n consolidado 2025'!$A$3:$V$504,P$1,0)</f>
        <v>50</v>
      </c>
      <c r="Q475">
        <f>VLOOKUP($A475,'Plan de acci�n consolidado 2025'!$A$3:$V$504,Q$1,0)</f>
        <v>1</v>
      </c>
      <c r="R475" t="str">
        <f>VLOOKUP($A475,'Plan de acci�n consolidado 2025'!$A$3:$V$504,R$1,0)</f>
        <v>Númerica</v>
      </c>
      <c r="S475" t="str">
        <f>VLOOKUP($A475,'Plan de acci�n consolidado 2025'!$A$3:$V$504,S$1,0)</f>
        <v># de Plan anual de vacantes elaborado / 1 Plan anual de  vacantes a elaborar</v>
      </c>
      <c r="T475" s="176" t="str">
        <f>VLOOKUP($A475,'Plan de acci�n consolidado 2025'!$A$3:$V$504,T$1,0)</f>
        <v>2025-01-15</v>
      </c>
      <c r="U475" s="176" t="str">
        <f>VLOOKUP($A475,'Plan de acci�n consolidado 2025'!$A$3:$V$504,U$1,0)</f>
        <v>2025-01-31</v>
      </c>
      <c r="V475" t="str">
        <f>VLOOKUP($A475,'Plan de acci�n consolidado 2025'!$A$3:$V$504,V$1,0)</f>
        <v>111-GRUPO DE TRABAJO DE ADMINISTRACIÓN DE PERSONAL</v>
      </c>
      <c r="W475"/>
      <c r="X475"/>
    </row>
    <row r="476" spans="1:24" hidden="1" x14ac:dyDescent="0.25">
      <c r="A476" s="30" t="s">
        <v>498</v>
      </c>
      <c r="B476" t="str">
        <f>VLOOKUP($A476,'Plan de acci�n consolidado 2025'!$A$3:$V$504,B$1,0)</f>
        <v>111-GRUPO DE TRABAJO DE ADMINISTRACIÓN DE PERSONAL</v>
      </c>
      <c r="C476">
        <f>VLOOKUP($A476,'Plan de acci�n consolidado 2025'!$A$3:$V$504,C$1,0)</f>
        <v>2</v>
      </c>
      <c r="D476" t="str">
        <f>VLOOKUP($A476,'Plan de acci�n consolidado 2025'!$A$3:$V$504,D$1,0)</f>
        <v>Actividad propia</v>
      </c>
      <c r="E476" t="str">
        <f>VLOOKUP($A476,'Plan de acci�n consolidado 2025'!$A$3:$V$504,E$1,0)</f>
        <v>111.2.2</v>
      </c>
      <c r="F476" t="str">
        <f>VLOOKUP($A476,'Plan de acci�n consolidado 2025'!$A$3:$V$504,F$1,0)</f>
        <v>N/A</v>
      </c>
      <c r="G476" t="str">
        <f>VLOOKUP($A476,'Plan de acci�n consolidado 2025'!$A$3:$V$504,G$1,0)</f>
        <v>N/A</v>
      </c>
      <c r="H476" t="str">
        <f>VLOOKUP($A476,'Plan de acci�n consolidado 2025'!$A$3:$V$504,H$1,0)</f>
        <v>N/A</v>
      </c>
      <c r="I476" t="str">
        <f>VLOOKUP($A476,'Plan de acci�n consolidado 2025'!$A$3:$V$504,I$1,0)</f>
        <v>N/A</v>
      </c>
      <c r="J476" t="str">
        <f>VLOOKUP($A476,'Plan de acci�n consolidado 2025'!$A$3:$V$504,J$1,0)</f>
        <v>N/A</v>
      </c>
      <c r="K476" t="str">
        <f>VLOOKUP($A476,'Plan de acci�n consolidado 2025'!$A$3:$V$504,K$1,0)</f>
        <v>N/A</v>
      </c>
      <c r="L476" t="str">
        <f>VLOOKUP($A476,'Plan de acci�n consolidado 2025'!$A$3:$V$504,L$1,0)</f>
        <v>N/A</v>
      </c>
      <c r="M476" t="str">
        <f>VLOOKUP($A476,'Plan de acci�n consolidado 2025'!$A$3:$V$504,M$1,0)</f>
        <v>N/A</v>
      </c>
      <c r="N476" t="str">
        <f>VLOOKUP($A476,'Plan de acci�n consolidado 2025'!$A$3:$V$504,N$1,0)</f>
        <v>N/A</v>
      </c>
      <c r="O476" t="str">
        <f>VLOOKUP($A476,'Plan de acci�n consolidado 2025'!$A$3:$V$504,O$1,0)</f>
        <v>Publicar el Plan anual de Vacantes (Único entregable) (Captura de pantalla de la publicación en la página web de la SIC e Intrasic)</v>
      </c>
      <c r="P476">
        <f>VLOOKUP($A476,'Plan de acci�n consolidado 2025'!$A$3:$V$504,P$1,0)</f>
        <v>50</v>
      </c>
      <c r="Q476">
        <f>VLOOKUP($A476,'Plan de acci�n consolidado 2025'!$A$3:$V$504,Q$1,0)</f>
        <v>1</v>
      </c>
      <c r="R476" t="str">
        <f>VLOOKUP($A476,'Plan de acci�n consolidado 2025'!$A$3:$V$504,R$1,0)</f>
        <v>Númerica</v>
      </c>
      <c r="S476" t="str">
        <f>VLOOKUP($A476,'Plan de acci�n consolidado 2025'!$A$3:$V$504,S$1,0)</f>
        <v># de Plan anual de vacantes publicado / 1 Plan anual vacantes a publicar</v>
      </c>
      <c r="T476" s="176" t="str">
        <f>VLOOKUP($A476,'Plan de acci�n consolidado 2025'!$A$3:$V$504,T$1,0)</f>
        <v>2025-01-15</v>
      </c>
      <c r="U476" s="176" t="str">
        <f>VLOOKUP($A476,'Plan de acci�n consolidado 2025'!$A$3:$V$504,U$1,0)</f>
        <v>2025-01-31</v>
      </c>
      <c r="V476" t="str">
        <f>VLOOKUP($A476,'Plan de acci�n consolidado 2025'!$A$3:$V$504,V$1,0)</f>
        <v>111-GRUPO DE TRABAJO DE ADMINISTRACIÓN DE PERSONAL</v>
      </c>
      <c r="W476"/>
      <c r="X476"/>
    </row>
    <row r="477" spans="1:24" hidden="1" x14ac:dyDescent="0.25">
      <c r="A477" s="30" t="s">
        <v>500</v>
      </c>
      <c r="B477" t="str">
        <f>VLOOKUP($A477,'Plan de acci�n consolidado 2025'!$A$3:$V$504,B$1,0)</f>
        <v>111-GRUPO DE TRABAJO DE ADMINISTRACIÓN DE PERSONAL</v>
      </c>
      <c r="C477">
        <f>VLOOKUP($A477,'Plan de acci�n consolidado 2025'!$A$3:$V$504,C$1,0)</f>
        <v>2</v>
      </c>
      <c r="D477" t="str">
        <f>VLOOKUP($A477,'Plan de acci�n consolidado 2025'!$A$3:$V$504,D$1,0)</f>
        <v>Producto</v>
      </c>
      <c r="E477" t="str">
        <f>VLOOKUP($A477,'Plan de acci�n consolidado 2025'!$A$3:$V$504,E$1,0)</f>
        <v>111.3</v>
      </c>
      <c r="F477" t="str">
        <f>VLOOKUP($A477,'Plan de acci�n consolidado 2025'!$A$3:$V$504,F$1,0)</f>
        <v>Innovador</v>
      </c>
      <c r="G477" t="str">
        <f>VLOOKUP($A477,'Plan de acci�n consolidado 2025'!$A$3:$V$504,G$1,0)</f>
        <v xml:space="preserve">Fortalecer la gestión de la información, el conocimiento y la innovación para optimizar la capacidad institucional 
</v>
      </c>
      <c r="H477" t="str">
        <f>VLOOKUP($A477,'Plan de acci�n consolidado 2025'!$A$3:$V$504,H$1,0)</f>
        <v xml:space="preserve">Cumplimiento de productos del PAI asociados a Fortalecer la gestión de la información, el conocimiento y la innovación para optimizar la capacidad institucional 
</v>
      </c>
      <c r="I477" t="str">
        <f>VLOOKUP($A477,'Plan de acci�n consolidado 2025'!$A$3:$V$504,I$1,0)</f>
        <v>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77" t="str">
        <f>VLOOKUP($A477,'Plan de acci�n consolidado 2025'!$A$3:$V$504,J$1,0)</f>
        <v>N/A</v>
      </c>
      <c r="K477" t="str">
        <f>VLOOKUP($A477,'Plan de acci�n consolidado 2025'!$A$3:$V$504,K$1,0)</f>
        <v>Si</v>
      </c>
      <c r="L477" t="str">
        <f>VLOOKUP($A477,'Plan de acci�n consolidado 2025'!$A$3:$V$504,L$1,0)</f>
        <v>C-3599-0200-0005-53105b</v>
      </c>
      <c r="M477" t="str">
        <f>VLOOKUP($A477,'Plan de acci�n consolidado 2025'!$A$3:$V$504,M$1,0)</f>
        <v>Política de Gestión Estratégica del Talento Humano _DIMENSIÓN Talento humano</v>
      </c>
      <c r="N477" t="str">
        <f>VLOOKUP($A477,'Plan de acci�n consolidado 2025'!$A$3:$V$504,N$1,0)</f>
        <v>N/A</v>
      </c>
      <c r="O477" t="str">
        <f>VLOOKUP($A477,'Plan de acci�n consolidado 2025'!$A$3:$V$504,O$1,0)</f>
        <v>Estrategia que permita la continuidad en la prestación de servicio,  la garantía del bienestar integral y la adecuada gestión del conocimiento, implementada  (Herramienta tecnológica para retención del conocimiento)</v>
      </c>
      <c r="P477">
        <f>VLOOKUP($A477,'Plan de acci�n consolidado 2025'!$A$3:$V$504,P$1,0)</f>
        <v>60</v>
      </c>
      <c r="Q477">
        <f>VLOOKUP($A477,'Plan de acci�n consolidado 2025'!$A$3:$V$504,Q$1,0)</f>
        <v>1</v>
      </c>
      <c r="R477" t="str">
        <f>VLOOKUP($A477,'Plan de acci�n consolidado 2025'!$A$3:$V$504,R$1,0)</f>
        <v>Númerica</v>
      </c>
      <c r="S477" t="str">
        <f>VLOOKUP($A477,'Plan de acci�n consolidado 2025'!$A$3:$V$504,S$1,0)</f>
        <v># de Herramienta tecnológica implementada / 1 Herramienta tecnológica ejecutada</v>
      </c>
      <c r="T477" s="176" t="str">
        <f>VLOOKUP($A477,'Plan de acci�n consolidado 2025'!$A$3:$V$504,T$1,0)</f>
        <v>2025-01-02</v>
      </c>
      <c r="U477" s="176" t="str">
        <f>VLOOKUP($A477,'Plan de acci�n consolidado 2025'!$A$3:$V$504,U$1,0)</f>
        <v>2025-12-19</v>
      </c>
      <c r="V477" t="str">
        <f>VLOOKUP($A477,'Plan de acci�n consolidado 2025'!$A$3:$V$504,V$1,0)</f>
        <v>111-GRUPO DE TRABAJO DE ADMINISTRACIÓN DE PERSONAL;
20-OFICINA DE TECNOLOGÍA E INFORMÁTICA;
73-GRUPO DE TRABAJO DE COMUNICACION</v>
      </c>
      <c r="W477"/>
      <c r="X477"/>
    </row>
    <row r="478" spans="1:24" hidden="1" x14ac:dyDescent="0.25">
      <c r="A478" s="30" t="s">
        <v>505</v>
      </c>
      <c r="B478" t="str">
        <f>VLOOKUP($A478,'Plan de acci�n consolidado 2025'!$A$3:$V$504,B$1,0)</f>
        <v>111-GRUPO DE TRABAJO DE ADMINISTRACIÓN DE PERSONAL</v>
      </c>
      <c r="C478">
        <f>VLOOKUP($A478,'Plan de acci�n consolidado 2025'!$A$3:$V$504,C$1,0)</f>
        <v>2</v>
      </c>
      <c r="D478" t="str">
        <f>VLOOKUP($A478,'Plan de acci�n consolidado 2025'!$A$3:$V$504,D$1,0)</f>
        <v>Actividad propia</v>
      </c>
      <c r="E478" t="str">
        <f>VLOOKUP($A478,'Plan de acci�n consolidado 2025'!$A$3:$V$504,E$1,0)</f>
        <v>111.3.1</v>
      </c>
      <c r="F478" t="str">
        <f>VLOOKUP($A478,'Plan de acci�n consolidado 2025'!$A$3:$V$504,F$1,0)</f>
        <v>N/A</v>
      </c>
      <c r="G478" t="str">
        <f>VLOOKUP($A478,'Plan de acci�n consolidado 2025'!$A$3:$V$504,G$1,0)</f>
        <v>N/A</v>
      </c>
      <c r="H478" t="str">
        <f>VLOOKUP($A478,'Plan de acci�n consolidado 2025'!$A$3:$V$504,H$1,0)</f>
        <v>N/A</v>
      </c>
      <c r="I478" t="str">
        <f>VLOOKUP($A478,'Plan de acci�n consolidado 2025'!$A$3:$V$504,I$1,0)</f>
        <v>N/A</v>
      </c>
      <c r="J478" t="str">
        <f>VLOOKUP($A478,'Plan de acci�n consolidado 2025'!$A$3:$V$504,J$1,0)</f>
        <v>N/A</v>
      </c>
      <c r="K478" t="str">
        <f>VLOOKUP($A478,'Plan de acci�n consolidado 2025'!$A$3:$V$504,K$1,0)</f>
        <v>N/A</v>
      </c>
      <c r="L478" t="str">
        <f>VLOOKUP($A478,'Plan de acci�n consolidado 2025'!$A$3:$V$504,L$1,0)</f>
        <v>N/A</v>
      </c>
      <c r="M478" t="str">
        <f>VLOOKUP($A478,'Plan de acci�n consolidado 2025'!$A$3:$V$504,M$1,0)</f>
        <v>N/A</v>
      </c>
      <c r="N478" t="str">
        <f>VLOOKUP($A478,'Plan de acci�n consolidado 2025'!$A$3:$V$504,N$1,0)</f>
        <v>N/A</v>
      </c>
      <c r="O478" t="str">
        <f>VLOOKUP($A478,'Plan de acci�n consolidado 2025'!$A$3:$V$504,O$1,0)</f>
        <v>Implementar una herramienta tecnológica para retención del conocimiento de los servidores públicos  de la entidad por retiro.  (Manual de usuario y acta de entrega de la herramienta)</v>
      </c>
      <c r="P478">
        <f>VLOOKUP($A478,'Plan de acci�n consolidado 2025'!$A$3:$V$504,P$1,0)</f>
        <v>50</v>
      </c>
      <c r="Q478">
        <f>VLOOKUP($A478,'Plan de acci�n consolidado 2025'!$A$3:$V$504,Q$1,0)</f>
        <v>2</v>
      </c>
      <c r="R478" t="str">
        <f>VLOOKUP($A478,'Plan de acci�n consolidado 2025'!$A$3:$V$504,R$1,0)</f>
        <v>Númerica</v>
      </c>
      <c r="S478" t="str">
        <f>VLOOKUP($A478,'Plan de acci�n consolidado 2025'!$A$3:$V$504,S$1,0)</f>
        <v># de Manual de usuario y acta de entrega final elaborados / 2 Manual de usuario y acta de entrega final recibidos</v>
      </c>
      <c r="T478" s="176" t="str">
        <f>VLOOKUP($A478,'Plan de acci�n consolidado 2025'!$A$3:$V$504,T$1,0)</f>
        <v>2025-01-02</v>
      </c>
      <c r="U478" s="176" t="str">
        <f>VLOOKUP($A478,'Plan de acci�n consolidado 2025'!$A$3:$V$504,U$1,0)</f>
        <v>2025-02-28</v>
      </c>
      <c r="V478" t="str">
        <f>VLOOKUP($A478,'Plan de acci�n consolidado 2025'!$A$3:$V$504,V$1,0)</f>
        <v>111-GRUPO DE TRABAJO DE ADMINISTRACIÓN DE PERSONAL;
20-OFICINA DE TECNOLOGÍA E INFORMÁTICA</v>
      </c>
      <c r="W478"/>
      <c r="X478"/>
    </row>
    <row r="479" spans="1:24" hidden="1" x14ac:dyDescent="0.25">
      <c r="A479" s="30" t="s">
        <v>508</v>
      </c>
      <c r="B479" t="str">
        <f>VLOOKUP($A479,'Plan de acci�n consolidado 2025'!$A$3:$V$504,B$1,0)</f>
        <v>111-GRUPO DE TRABAJO DE ADMINISTRACIÓN DE PERSONAL</v>
      </c>
      <c r="C479">
        <f>VLOOKUP($A479,'Plan de acci�n consolidado 2025'!$A$3:$V$504,C$1,0)</f>
        <v>2</v>
      </c>
      <c r="D479" t="str">
        <f>VLOOKUP($A479,'Plan de acci�n consolidado 2025'!$A$3:$V$504,D$1,0)</f>
        <v>Actividad propia</v>
      </c>
      <c r="E479" t="str">
        <f>VLOOKUP($A479,'Plan de acci�n consolidado 2025'!$A$3:$V$504,E$1,0)</f>
        <v>111.3.2</v>
      </c>
      <c r="F479" t="str">
        <f>VLOOKUP($A479,'Plan de acci�n consolidado 2025'!$A$3:$V$504,F$1,0)</f>
        <v>N/A</v>
      </c>
      <c r="G479" t="str">
        <f>VLOOKUP($A479,'Plan de acci�n consolidado 2025'!$A$3:$V$504,G$1,0)</f>
        <v>N/A</v>
      </c>
      <c r="H479" t="str">
        <f>VLOOKUP($A479,'Plan de acci�n consolidado 2025'!$A$3:$V$504,H$1,0)</f>
        <v>N/A</v>
      </c>
      <c r="I479" t="str">
        <f>VLOOKUP($A479,'Plan de acci�n consolidado 2025'!$A$3:$V$504,I$1,0)</f>
        <v>N/A</v>
      </c>
      <c r="J479" t="str">
        <f>VLOOKUP($A479,'Plan de acci�n consolidado 2025'!$A$3:$V$504,J$1,0)</f>
        <v>N/A</v>
      </c>
      <c r="K479" t="str">
        <f>VLOOKUP($A479,'Plan de acci�n consolidado 2025'!$A$3:$V$504,K$1,0)</f>
        <v>N/A</v>
      </c>
      <c r="L479" t="str">
        <f>VLOOKUP($A479,'Plan de acci�n consolidado 2025'!$A$3:$V$504,L$1,0)</f>
        <v>N/A</v>
      </c>
      <c r="M479" t="str">
        <f>VLOOKUP($A479,'Plan de acci�n consolidado 2025'!$A$3:$V$504,M$1,0)</f>
        <v>N/A</v>
      </c>
      <c r="N479" t="str">
        <f>VLOOKUP($A479,'Plan de acci�n consolidado 2025'!$A$3:$V$504,N$1,0)</f>
        <v>N/A</v>
      </c>
      <c r="O479" t="str">
        <f>VLOOKUP($A479,'Plan de acci�n consolidado 2025'!$A$3:$V$504,O$1,0)</f>
        <v>Fomentar la apropiación de la herramienta a través de un recurso pedagógico y la encuesta de satisfacción   (Video didáctico para el diligenciamiento de la herramienta y resultados  de la encuesta de satisfacción)</v>
      </c>
      <c r="P479">
        <f>VLOOKUP($A479,'Plan de acci�n consolidado 2025'!$A$3:$V$504,P$1,0)</f>
        <v>25</v>
      </c>
      <c r="Q479">
        <f>VLOOKUP($A479,'Plan de acci�n consolidado 2025'!$A$3:$V$504,Q$1,0)</f>
        <v>2</v>
      </c>
      <c r="R479" t="str">
        <f>VLOOKUP($A479,'Plan de acci�n consolidado 2025'!$A$3:$V$504,R$1,0)</f>
        <v>Númerica</v>
      </c>
      <c r="S479" t="str">
        <f>VLOOKUP($A479,'Plan de acci�n consolidado 2025'!$A$3:$V$504,S$1,0)</f>
        <v># de Soportes realizados / 2 Soportes programados</v>
      </c>
      <c r="T479" s="176" t="str">
        <f>VLOOKUP($A479,'Plan de acci�n consolidado 2025'!$A$3:$V$504,T$1,0)</f>
        <v>2025-02-03</v>
      </c>
      <c r="U479" s="176" t="str">
        <f>VLOOKUP($A479,'Plan de acci�n consolidado 2025'!$A$3:$V$504,U$1,0)</f>
        <v>2025-12-19</v>
      </c>
      <c r="V479" t="str">
        <f>VLOOKUP($A479,'Plan de acci�n consolidado 2025'!$A$3:$V$504,V$1,0)</f>
        <v>111-GRUPO DE TRABAJO DE ADMINISTRACIÓN DE PERSONAL;
20-OFICINA DE TECNOLOGÍA E INFORMÁTICA;
73-GRUPO DE TRABAJO DE COMUNICACION</v>
      </c>
      <c r="W479"/>
      <c r="X479"/>
    </row>
    <row r="480" spans="1:24" hidden="1" x14ac:dyDescent="0.25">
      <c r="A480" s="30" t="s">
        <v>510</v>
      </c>
      <c r="B480" t="str">
        <f>VLOOKUP($A480,'Plan de acci�n consolidado 2025'!$A$3:$V$504,B$1,0)</f>
        <v>111-GRUPO DE TRABAJO DE ADMINISTRACIÓN DE PERSONAL</v>
      </c>
      <c r="C480">
        <f>VLOOKUP($A480,'Plan de acci�n consolidado 2025'!$A$3:$V$504,C$1,0)</f>
        <v>2</v>
      </c>
      <c r="D480" t="str">
        <f>VLOOKUP($A480,'Plan de acci�n consolidado 2025'!$A$3:$V$504,D$1,0)</f>
        <v>Actividad propia</v>
      </c>
      <c r="E480" t="str">
        <f>VLOOKUP($A480,'Plan de acci�n consolidado 2025'!$A$3:$V$504,E$1,0)</f>
        <v>111.3.3</v>
      </c>
      <c r="F480" t="str">
        <f>VLOOKUP($A480,'Plan de acci�n consolidado 2025'!$A$3:$V$504,F$1,0)</f>
        <v>N/A</v>
      </c>
      <c r="G480" t="str">
        <f>VLOOKUP($A480,'Plan de acci�n consolidado 2025'!$A$3:$V$504,G$1,0)</f>
        <v>N/A</v>
      </c>
      <c r="H480" t="str">
        <f>VLOOKUP($A480,'Plan de acci�n consolidado 2025'!$A$3:$V$504,H$1,0)</f>
        <v>N/A</v>
      </c>
      <c r="I480" t="str">
        <f>VLOOKUP($A480,'Plan de acci�n consolidado 2025'!$A$3:$V$504,I$1,0)</f>
        <v>N/A</v>
      </c>
      <c r="J480" t="str">
        <f>VLOOKUP($A480,'Plan de acci�n consolidado 2025'!$A$3:$V$504,J$1,0)</f>
        <v>N/A</v>
      </c>
      <c r="K480" t="str">
        <f>VLOOKUP($A480,'Plan de acci�n consolidado 2025'!$A$3:$V$504,K$1,0)</f>
        <v>N/A</v>
      </c>
      <c r="L480" t="str">
        <f>VLOOKUP($A480,'Plan de acci�n consolidado 2025'!$A$3:$V$504,L$1,0)</f>
        <v>N/A</v>
      </c>
      <c r="M480" t="str">
        <f>VLOOKUP($A480,'Plan de acci�n consolidado 2025'!$A$3:$V$504,M$1,0)</f>
        <v>N/A</v>
      </c>
      <c r="N480" t="str">
        <f>VLOOKUP($A480,'Plan de acci�n consolidado 2025'!$A$3:$V$504,N$1,0)</f>
        <v>N/A</v>
      </c>
      <c r="O480" t="str">
        <f>VLOOKUP($A480,'Plan de acci�n consolidado 2025'!$A$3:$V$504,O$1,0)</f>
        <v>Realizar seguimiento trimestral  al diligenciamiento de la herramienta por parte de los servidores que se retiran y  apropiación por parte de los funcionarios que ingresan  y presentarlo al CIGD     (Informes (trimestrales)</v>
      </c>
      <c r="P480">
        <f>VLOOKUP($A480,'Plan de acci�n consolidado 2025'!$A$3:$V$504,P$1,0)</f>
        <v>25</v>
      </c>
      <c r="Q480">
        <f>VLOOKUP($A480,'Plan de acci�n consolidado 2025'!$A$3:$V$504,Q$1,0)</f>
        <v>2</v>
      </c>
      <c r="R480" t="str">
        <f>VLOOKUP($A480,'Plan de acci�n consolidado 2025'!$A$3:$V$504,R$1,0)</f>
        <v>Númerica</v>
      </c>
      <c r="S480" t="str">
        <f>VLOOKUP($A480,'Plan de acci�n consolidado 2025'!$A$3:$V$504,S$1,0)</f>
        <v># de informes trimestrales elaborados / 2 informes trimestrales entregados</v>
      </c>
      <c r="T480" s="176" t="str">
        <f>VLOOKUP($A480,'Plan de acci�n consolidado 2025'!$A$3:$V$504,T$1,0)</f>
        <v>2025-06-03</v>
      </c>
      <c r="U480" s="176" t="str">
        <f>VLOOKUP($A480,'Plan de acci�n consolidado 2025'!$A$3:$V$504,U$1,0)</f>
        <v>2025-12-19</v>
      </c>
      <c r="V480" t="str">
        <f>VLOOKUP($A480,'Plan de acci�n consolidado 2025'!$A$3:$V$504,V$1,0)</f>
        <v>111-GRUPO DE TRABAJO DE ADMINISTRACIÓN DE PERSONAL</v>
      </c>
      <c r="W480"/>
      <c r="X480"/>
    </row>
    <row r="481" spans="1:24" hidden="1" x14ac:dyDescent="0.25">
      <c r="A481" s="30" t="s">
        <v>1088</v>
      </c>
      <c r="B481" t="str">
        <f>VLOOKUP($A481,'Plan de acci�n consolidado 2025'!$A$3:$V$504,B$1,0)</f>
        <v>30-OFICINA ASESORA DE PLANEACIÓN</v>
      </c>
      <c r="C481">
        <f>VLOOKUP($A481,'Plan de acci�n consolidado 2025'!$A$3:$V$504,C$1,0)</f>
        <v>3</v>
      </c>
      <c r="D481" t="str">
        <f>VLOOKUP($A481,'Plan de acci�n consolidado 2025'!$A$3:$V$504,D$1,0)</f>
        <v>Producto</v>
      </c>
      <c r="E481" t="str">
        <f>VLOOKUP($A481,'Plan de acci�n consolidado 2025'!$A$3:$V$504,E$1,0)</f>
        <v>30.1</v>
      </c>
      <c r="F481" t="str">
        <f>VLOOKUP($A481,'Plan de acci�n consolidado 2025'!$A$3:$V$504,F$1,0)</f>
        <v>Innovador</v>
      </c>
      <c r="G481" t="str">
        <f>VLOOKUP($A481,'Plan de acci�n consolidado 2025'!$A$3:$V$504,G$1,0)</f>
        <v>Mejorar la oportunidad en la atención de trámites y servicios.</v>
      </c>
      <c r="H481" t="str">
        <f>VLOOKUP($A481,'Plan de acci�n consolidado 2025'!$A$3:$V$504,H$1,0)</f>
        <v>Avance promedio de cumplimiento de productos asociados a mejorar la oportunidad en la atención de trámites y servicios.</v>
      </c>
      <c r="I481" t="str">
        <f>VLOOKUP($A481,'Plan de acci�n consolidado 2025'!$A$3:$V$504,I$1,0)</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81" t="str">
        <f>VLOOKUP($A481,'Plan de acci�n consolidado 2025'!$A$3:$V$504,J$1,0)</f>
        <v>N/A</v>
      </c>
      <c r="K481" t="str">
        <f>VLOOKUP($A481,'Plan de acci�n consolidado 2025'!$A$3:$V$504,K$1,0)</f>
        <v>No</v>
      </c>
      <c r="L481" t="str">
        <f>VLOOKUP($A481,'Plan de acci�n consolidado 2025'!$A$3:$V$504,L$1,0)</f>
        <v>FUNCIONAMIENTO</v>
      </c>
      <c r="M481" t="str">
        <f>VLOOKUP($A481,'Plan de acci�n consolidado 2025'!$A$3:$V$504,M$1,0)</f>
        <v>Política Seguimiento y evaluación de la gestión institucional _DIMENSIÓN Evaluación de Resultados</v>
      </c>
      <c r="N481" t="str">
        <f>VLOOKUP($A481,'Plan de acci�n consolidado 2025'!$A$3:$V$504,N$1,0)</f>
        <v>N/A</v>
      </c>
      <c r="O481" t="str">
        <f>VLOOKUP($A481,'Plan de acci�n consolidado 2025'!$A$3:$V$504,O$1,0)</f>
        <v>Sistema de alertas para monitorear el comportamiento de los trámites misionales priorizados, elaborado y presentado (Correo electronico con el envío del reporte al equipo directivo)</v>
      </c>
      <c r="P481">
        <f>VLOOKUP($A481,'Plan de acci�n consolidado 2025'!$A$3:$V$504,P$1,0)</f>
        <v>20</v>
      </c>
      <c r="Q481">
        <f>VLOOKUP($A481,'Plan de acci�n consolidado 2025'!$A$3:$V$504,Q$1,0)</f>
        <v>1</v>
      </c>
      <c r="R481" t="str">
        <f>VLOOKUP($A481,'Plan de acci�n consolidado 2025'!$A$3:$V$504,R$1,0)</f>
        <v>Númerica</v>
      </c>
      <c r="S481" t="str">
        <f>VLOOKUP($A481,'Plan de acci�n consolidado 2025'!$A$3:$V$504,S$1,0)</f>
        <v># de Sistema de alertas elaborado y presentado / 1 Sistema de alertas programado</v>
      </c>
      <c r="T481" s="176" t="str">
        <f>VLOOKUP($A481,'Plan de acci�n consolidado 2025'!$A$3:$V$504,T$1,0)</f>
        <v>2025-03-14</v>
      </c>
      <c r="U481" s="176" t="str">
        <f>VLOOKUP($A481,'Plan de acci�n consolidado 2025'!$A$3:$V$504,U$1,0)</f>
        <v>2025-12-15</v>
      </c>
      <c r="V481" t="str">
        <f>VLOOKUP($A481,'Plan de acci�n consolidado 2025'!$A$3:$V$504,V$1,0)</f>
        <v>30-OFICINA ASESORA DE PLANEACIÓN</v>
      </c>
      <c r="W481"/>
      <c r="X481"/>
    </row>
    <row r="482" spans="1:24" hidden="1" x14ac:dyDescent="0.25">
      <c r="A482" s="30" t="s">
        <v>1090</v>
      </c>
      <c r="B482" t="str">
        <f>VLOOKUP($A482,'Plan de acci�n consolidado 2025'!$A$3:$V$504,B$1,0)</f>
        <v>30-OFICINA ASESORA DE PLANEACIÓN</v>
      </c>
      <c r="C482">
        <f>VLOOKUP($A482,'Plan de acci�n consolidado 2025'!$A$3:$V$504,C$1,0)</f>
        <v>3</v>
      </c>
      <c r="D482" t="str">
        <f>VLOOKUP($A482,'Plan de acci�n consolidado 2025'!$A$3:$V$504,D$1,0)</f>
        <v>Actividad propia</v>
      </c>
      <c r="E482" t="str">
        <f>VLOOKUP($A482,'Plan de acci�n consolidado 2025'!$A$3:$V$504,E$1,0)</f>
        <v>30.1.1</v>
      </c>
      <c r="F482" t="str">
        <f>VLOOKUP($A482,'Plan de acci�n consolidado 2025'!$A$3:$V$504,F$1,0)</f>
        <v>N/A</v>
      </c>
      <c r="G482" t="str">
        <f>VLOOKUP($A482,'Plan de acci�n consolidado 2025'!$A$3:$V$504,G$1,0)</f>
        <v>N/A</v>
      </c>
      <c r="H482" t="str">
        <f>VLOOKUP($A482,'Plan de acci�n consolidado 2025'!$A$3:$V$504,H$1,0)</f>
        <v>N/A</v>
      </c>
      <c r="I482" t="str">
        <f>VLOOKUP($A482,'Plan de acci�n consolidado 2025'!$A$3:$V$504,I$1,0)</f>
        <v>N/A</v>
      </c>
      <c r="J482" t="str">
        <f>VLOOKUP($A482,'Plan de acci�n consolidado 2025'!$A$3:$V$504,J$1,0)</f>
        <v>N/A</v>
      </c>
      <c r="K482" t="str">
        <f>VLOOKUP($A482,'Plan de acci�n consolidado 2025'!$A$3:$V$504,K$1,0)</f>
        <v>N/A</v>
      </c>
      <c r="L482" t="str">
        <f>VLOOKUP($A482,'Plan de acci�n consolidado 2025'!$A$3:$V$504,L$1,0)</f>
        <v>N/A</v>
      </c>
      <c r="M482" t="str">
        <f>VLOOKUP($A482,'Plan de acci�n consolidado 2025'!$A$3:$V$504,M$1,0)</f>
        <v>N/A</v>
      </c>
      <c r="N482" t="str">
        <f>VLOOKUP($A482,'Plan de acci�n consolidado 2025'!$A$3:$V$504,N$1,0)</f>
        <v>N/A</v>
      </c>
      <c r="O482" t="str">
        <f>VLOOKUP($A482,'Plan de acci�n consolidado 2025'!$A$3:$V$504,O$1,0)</f>
        <v>Priorizar los trámites por Delegatura objeto de monitoreo (Documento con los tramites priorizados por Delegatura objeto de monitoreo)</v>
      </c>
      <c r="P482">
        <f>VLOOKUP($A482,'Plan de acci�n consolidado 2025'!$A$3:$V$504,P$1,0)</f>
        <v>20</v>
      </c>
      <c r="Q482">
        <f>VLOOKUP($A482,'Plan de acci�n consolidado 2025'!$A$3:$V$504,Q$1,0)</f>
        <v>1</v>
      </c>
      <c r="R482" t="str">
        <f>VLOOKUP($A482,'Plan de acci�n consolidado 2025'!$A$3:$V$504,R$1,0)</f>
        <v>Númerica</v>
      </c>
      <c r="S482" t="str">
        <f>VLOOKUP($A482,'Plan de acci�n consolidado 2025'!$A$3:$V$504,S$1,0)</f>
        <v># de Documento con trámites priorizados / 1 Documento programado</v>
      </c>
      <c r="T482" s="176" t="str">
        <f>VLOOKUP($A482,'Plan de acci�n consolidado 2025'!$A$3:$V$504,T$1,0)</f>
        <v>2025-03-14</v>
      </c>
      <c r="U482" s="176" t="str">
        <f>VLOOKUP($A482,'Plan de acci�n consolidado 2025'!$A$3:$V$504,U$1,0)</f>
        <v>2025-04-15</v>
      </c>
      <c r="V482" t="str">
        <f>VLOOKUP($A482,'Plan de acci�n consolidado 2025'!$A$3:$V$504,V$1,0)</f>
        <v>30-OFICINA ASESORA DE PLANEACIÓN</v>
      </c>
      <c r="W482"/>
      <c r="X482"/>
    </row>
    <row r="483" spans="1:24" hidden="1" x14ac:dyDescent="0.25">
      <c r="A483" s="30" t="s">
        <v>1092</v>
      </c>
      <c r="B483" t="str">
        <f>VLOOKUP($A483,'Plan de acci�n consolidado 2025'!$A$3:$V$504,B$1,0)</f>
        <v>30-OFICINA ASESORA DE PLANEACIÓN</v>
      </c>
      <c r="C483">
        <f>VLOOKUP($A483,'Plan de acci�n consolidado 2025'!$A$3:$V$504,C$1,0)</f>
        <v>3</v>
      </c>
      <c r="D483" t="str">
        <f>VLOOKUP($A483,'Plan de acci�n consolidado 2025'!$A$3:$V$504,D$1,0)</f>
        <v>Actividad propia</v>
      </c>
      <c r="E483" t="str">
        <f>VLOOKUP($A483,'Plan de acci�n consolidado 2025'!$A$3:$V$504,E$1,0)</f>
        <v>30.1.2</v>
      </c>
      <c r="F483" t="str">
        <f>VLOOKUP($A483,'Plan de acci�n consolidado 2025'!$A$3:$V$504,F$1,0)</f>
        <v>N/A</v>
      </c>
      <c r="G483" t="str">
        <f>VLOOKUP($A483,'Plan de acci�n consolidado 2025'!$A$3:$V$504,G$1,0)</f>
        <v>N/A</v>
      </c>
      <c r="H483" t="str">
        <f>VLOOKUP($A483,'Plan de acci�n consolidado 2025'!$A$3:$V$504,H$1,0)</f>
        <v>N/A</v>
      </c>
      <c r="I483" t="str">
        <f>VLOOKUP($A483,'Plan de acci�n consolidado 2025'!$A$3:$V$504,I$1,0)</f>
        <v>N/A</v>
      </c>
      <c r="J483" t="str">
        <f>VLOOKUP($A483,'Plan de acci�n consolidado 2025'!$A$3:$V$504,J$1,0)</f>
        <v>N/A</v>
      </c>
      <c r="K483" t="str">
        <f>VLOOKUP($A483,'Plan de acci�n consolidado 2025'!$A$3:$V$504,K$1,0)</f>
        <v>N/A</v>
      </c>
      <c r="L483" t="str">
        <f>VLOOKUP($A483,'Plan de acci�n consolidado 2025'!$A$3:$V$504,L$1,0)</f>
        <v>N/A</v>
      </c>
      <c r="M483" t="str">
        <f>VLOOKUP($A483,'Plan de acci�n consolidado 2025'!$A$3:$V$504,M$1,0)</f>
        <v>N/A</v>
      </c>
      <c r="N483" t="str">
        <f>VLOOKUP($A483,'Plan de acci�n consolidado 2025'!$A$3:$V$504,N$1,0)</f>
        <v>N/A</v>
      </c>
      <c r="O483" t="str">
        <f>VLOOKUP($A483,'Plan de acci�n consolidado 2025'!$A$3:$V$504,O$1,0)</f>
        <v>Definir los parámetros que determinarán las alertas (Documento con la definición de los parámetros )</v>
      </c>
      <c r="P483">
        <f>VLOOKUP($A483,'Plan de acci�n consolidado 2025'!$A$3:$V$504,P$1,0)</f>
        <v>20</v>
      </c>
      <c r="Q483">
        <f>VLOOKUP($A483,'Plan de acci�n consolidado 2025'!$A$3:$V$504,Q$1,0)</f>
        <v>1</v>
      </c>
      <c r="R483" t="str">
        <f>VLOOKUP($A483,'Plan de acci�n consolidado 2025'!$A$3:$V$504,R$1,0)</f>
        <v>Númerica</v>
      </c>
      <c r="S483" t="str">
        <f>VLOOKUP($A483,'Plan de acci�n consolidado 2025'!$A$3:$V$504,S$1,0)</f>
        <v># de Documento con los parámetros de las alertas realizado / 1 Documento programado</v>
      </c>
      <c r="T483" s="176" t="str">
        <f>VLOOKUP($A483,'Plan de acci�n consolidado 2025'!$A$3:$V$504,T$1,0)</f>
        <v>2025-04-18</v>
      </c>
      <c r="U483" s="176" t="str">
        <f>VLOOKUP($A483,'Plan de acci�n consolidado 2025'!$A$3:$V$504,U$1,0)</f>
        <v>2025-05-02</v>
      </c>
      <c r="V483" t="str">
        <f>VLOOKUP($A483,'Plan de acci�n consolidado 2025'!$A$3:$V$504,V$1,0)</f>
        <v>30-OFICINA ASESORA DE PLANEACIÓN</v>
      </c>
      <c r="W483"/>
      <c r="X483"/>
    </row>
    <row r="484" spans="1:24" hidden="1" x14ac:dyDescent="0.25">
      <c r="A484" s="30" t="s">
        <v>1094</v>
      </c>
      <c r="B484" t="str">
        <f>VLOOKUP($A484,'Plan de acci�n consolidado 2025'!$A$3:$V$504,B$1,0)</f>
        <v>30-OFICINA ASESORA DE PLANEACIÓN</v>
      </c>
      <c r="C484">
        <f>VLOOKUP($A484,'Plan de acci�n consolidado 2025'!$A$3:$V$504,C$1,0)</f>
        <v>3</v>
      </c>
      <c r="D484" t="str">
        <f>VLOOKUP($A484,'Plan de acci�n consolidado 2025'!$A$3:$V$504,D$1,0)</f>
        <v>Actividad propia</v>
      </c>
      <c r="E484" t="str">
        <f>VLOOKUP($A484,'Plan de acci�n consolidado 2025'!$A$3:$V$504,E$1,0)</f>
        <v>30.1.3</v>
      </c>
      <c r="F484" t="str">
        <f>VLOOKUP($A484,'Plan de acci�n consolidado 2025'!$A$3:$V$504,F$1,0)</f>
        <v>N/A</v>
      </c>
      <c r="G484" t="str">
        <f>VLOOKUP($A484,'Plan de acci�n consolidado 2025'!$A$3:$V$504,G$1,0)</f>
        <v>N/A</v>
      </c>
      <c r="H484" t="str">
        <f>VLOOKUP($A484,'Plan de acci�n consolidado 2025'!$A$3:$V$504,H$1,0)</f>
        <v>N/A</v>
      </c>
      <c r="I484" t="str">
        <f>VLOOKUP($A484,'Plan de acci�n consolidado 2025'!$A$3:$V$504,I$1,0)</f>
        <v>N/A</v>
      </c>
      <c r="J484" t="str">
        <f>VLOOKUP($A484,'Plan de acci�n consolidado 2025'!$A$3:$V$504,J$1,0)</f>
        <v>N/A</v>
      </c>
      <c r="K484" t="str">
        <f>VLOOKUP($A484,'Plan de acci�n consolidado 2025'!$A$3:$V$504,K$1,0)</f>
        <v>N/A</v>
      </c>
      <c r="L484" t="str">
        <f>VLOOKUP($A484,'Plan de acci�n consolidado 2025'!$A$3:$V$504,L$1,0)</f>
        <v>N/A</v>
      </c>
      <c r="M484" t="str">
        <f>VLOOKUP($A484,'Plan de acci�n consolidado 2025'!$A$3:$V$504,M$1,0)</f>
        <v>N/A</v>
      </c>
      <c r="N484" t="str">
        <f>VLOOKUP($A484,'Plan de acci�n consolidado 2025'!$A$3:$V$504,N$1,0)</f>
        <v>N/A</v>
      </c>
      <c r="O484" t="str">
        <f>VLOOKUP($A484,'Plan de acci�n consolidado 2025'!$A$3:$V$504,O$1,0)</f>
        <v>Definir y validar con las Delegaturas el diseño del reporte de alertas (Diseño del reporte de alertas definido y validado por las Delegaturas)</v>
      </c>
      <c r="P484">
        <f>VLOOKUP($A484,'Plan de acci�n consolidado 2025'!$A$3:$V$504,P$1,0)</f>
        <v>20</v>
      </c>
      <c r="Q484">
        <f>VLOOKUP($A484,'Plan de acci�n consolidado 2025'!$A$3:$V$504,Q$1,0)</f>
        <v>1</v>
      </c>
      <c r="R484" t="str">
        <f>VLOOKUP($A484,'Plan de acci�n consolidado 2025'!$A$3:$V$504,R$1,0)</f>
        <v>Númerica</v>
      </c>
      <c r="S484" t="str">
        <f>VLOOKUP($A484,'Plan de acci�n consolidado 2025'!$A$3:$V$504,S$1,0)</f>
        <v># de Reporte de alertas diseñado / 1 Reporte de alertas programado</v>
      </c>
      <c r="T484" s="176" t="str">
        <f>VLOOKUP($A484,'Plan de acci�n consolidado 2025'!$A$3:$V$504,T$1,0)</f>
        <v>2025-05-05</v>
      </c>
      <c r="U484" s="176" t="str">
        <f>VLOOKUP($A484,'Plan de acci�n consolidado 2025'!$A$3:$V$504,U$1,0)</f>
        <v>2025-09-12</v>
      </c>
      <c r="V484" t="str">
        <f>VLOOKUP($A484,'Plan de acci�n consolidado 2025'!$A$3:$V$504,V$1,0)</f>
        <v>30-OFICINA ASESORA DE PLANEACIÓN</v>
      </c>
      <c r="W484"/>
      <c r="X484"/>
    </row>
    <row r="485" spans="1:24" hidden="1" x14ac:dyDescent="0.25">
      <c r="A485" s="30" t="s">
        <v>1096</v>
      </c>
      <c r="B485" t="str">
        <f>VLOOKUP($A485,'Plan de acci�n consolidado 2025'!$A$3:$V$504,B$1,0)</f>
        <v>30-OFICINA ASESORA DE PLANEACIÓN</v>
      </c>
      <c r="C485">
        <f>VLOOKUP($A485,'Plan de acci�n consolidado 2025'!$A$3:$V$504,C$1,0)</f>
        <v>3</v>
      </c>
      <c r="D485" t="str">
        <f>VLOOKUP($A485,'Plan de acci�n consolidado 2025'!$A$3:$V$504,D$1,0)</f>
        <v>Actividad propia</v>
      </c>
      <c r="E485" t="str">
        <f>VLOOKUP($A485,'Plan de acci�n consolidado 2025'!$A$3:$V$504,E$1,0)</f>
        <v>30.1.4</v>
      </c>
      <c r="F485" t="str">
        <f>VLOOKUP($A485,'Plan de acci�n consolidado 2025'!$A$3:$V$504,F$1,0)</f>
        <v>N/A</v>
      </c>
      <c r="G485" t="str">
        <f>VLOOKUP($A485,'Plan de acci�n consolidado 2025'!$A$3:$V$504,G$1,0)</f>
        <v>N/A</v>
      </c>
      <c r="H485" t="str">
        <f>VLOOKUP($A485,'Plan de acci�n consolidado 2025'!$A$3:$V$504,H$1,0)</f>
        <v>N/A</v>
      </c>
      <c r="I485" t="str">
        <f>VLOOKUP($A485,'Plan de acci�n consolidado 2025'!$A$3:$V$504,I$1,0)</f>
        <v>N/A</v>
      </c>
      <c r="J485" t="str">
        <f>VLOOKUP($A485,'Plan de acci�n consolidado 2025'!$A$3:$V$504,J$1,0)</f>
        <v>N/A</v>
      </c>
      <c r="K485" t="str">
        <f>VLOOKUP($A485,'Plan de acci�n consolidado 2025'!$A$3:$V$504,K$1,0)</f>
        <v>N/A</v>
      </c>
      <c r="L485" t="str">
        <f>VLOOKUP($A485,'Plan de acci�n consolidado 2025'!$A$3:$V$504,L$1,0)</f>
        <v>N/A</v>
      </c>
      <c r="M485" t="str">
        <f>VLOOKUP($A485,'Plan de acci�n consolidado 2025'!$A$3:$V$504,M$1,0)</f>
        <v>N/A</v>
      </c>
      <c r="N485" t="str">
        <f>VLOOKUP($A485,'Plan de acci�n consolidado 2025'!$A$3:$V$504,N$1,0)</f>
        <v>N/A</v>
      </c>
      <c r="O485" t="str">
        <f>VLOOKUP($A485,'Plan de acci�n consolidado 2025'!$A$3:$V$504,O$1,0)</f>
        <v>Elaborar y presentar reportes al equipo directivo.  (Correos electronicos con el envío del reporte al equipo directivo)</v>
      </c>
      <c r="P485">
        <f>VLOOKUP($A485,'Plan de acci�n consolidado 2025'!$A$3:$V$504,P$1,0)</f>
        <v>40</v>
      </c>
      <c r="Q485">
        <f>VLOOKUP($A485,'Plan de acci�n consolidado 2025'!$A$3:$V$504,Q$1,0)</f>
        <v>2</v>
      </c>
      <c r="R485" t="str">
        <f>VLOOKUP($A485,'Plan de acci�n consolidado 2025'!$A$3:$V$504,R$1,0)</f>
        <v>Númerica</v>
      </c>
      <c r="S485" t="str">
        <f>VLOOKUP($A485,'Plan de acci�n consolidado 2025'!$A$3:$V$504,S$1,0)</f>
        <v># de Reportes presentados / 2 Reportes programados</v>
      </c>
      <c r="T485" s="176" t="str">
        <f>VLOOKUP($A485,'Plan de acci�n consolidado 2025'!$A$3:$V$504,T$1,0)</f>
        <v>2025-09-15</v>
      </c>
      <c r="U485" s="176" t="str">
        <f>VLOOKUP($A485,'Plan de acci�n consolidado 2025'!$A$3:$V$504,U$1,0)</f>
        <v>2025-12-15</v>
      </c>
      <c r="V485" t="str">
        <f>VLOOKUP($A485,'Plan de acci�n consolidado 2025'!$A$3:$V$504,V$1,0)</f>
        <v>30-OFICINA ASESORA DE PLANEACIÓN</v>
      </c>
      <c r="W485"/>
      <c r="X485"/>
    </row>
    <row r="486" spans="1:24" hidden="1" x14ac:dyDescent="0.25">
      <c r="A486" s="30" t="s">
        <v>1098</v>
      </c>
      <c r="B486" t="str">
        <f>VLOOKUP($A486,'Plan de acci�n consolidado 2025'!$A$3:$V$504,B$1,0)</f>
        <v>30-OFICINA ASESORA DE PLANEACIÓN</v>
      </c>
      <c r="C486">
        <f>VLOOKUP($A486,'Plan de acci�n consolidado 2025'!$A$3:$V$504,C$1,0)</f>
        <v>3</v>
      </c>
      <c r="D486" t="str">
        <f>VLOOKUP($A486,'Plan de acci�n consolidado 2025'!$A$3:$V$504,D$1,0)</f>
        <v>Producto</v>
      </c>
      <c r="E486" t="str">
        <f>VLOOKUP($A486,'Plan de acci�n consolidado 2025'!$A$3:$V$504,E$1,0)</f>
        <v>30.2</v>
      </c>
      <c r="F486" t="str">
        <f>VLOOKUP($A486,'Plan de acci�n consolidado 2025'!$A$3:$V$504,F$1,0)</f>
        <v>Innovador</v>
      </c>
      <c r="G486" t="str">
        <f>VLOOKUP($A486,'Plan de acci�n consolidado 2025'!$A$3:$V$504,G$1,0)</f>
        <v>Fortalecer el Sistema Integral de Gestión Institucional en el marco del Modelo Integrado de Planeación y gestión para mejorar la prestación del servicio.</v>
      </c>
      <c r="H486" t="str">
        <f>VLOOKUP($A486,'Plan de acci�n consolidado 2025'!$A$3:$V$504,H$1,0)</f>
        <v xml:space="preserve">Cumplimiento de productos del PAI asociados a Fortacer el Sistema Integral de Gestión Institucional para mejorar la prestación del servicio. 
</v>
      </c>
      <c r="I486" t="str">
        <f>VLOOKUP($A486,'Plan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86" t="str">
        <f>VLOOKUP($A486,'Plan de acci�n consolidado 2025'!$A$3:$V$504,J$1,0)</f>
        <v xml:space="preserve">PND - 5-31-5-b- Convergencia regional - Entidades públicas territoriales y nacionales fortalecidas </v>
      </c>
      <c r="K486" t="str">
        <f>VLOOKUP($A486,'Plan de acci�n consolidado 2025'!$A$3:$V$504,K$1,0)</f>
        <v>No</v>
      </c>
      <c r="L486" t="str">
        <f>VLOOKUP($A486,'Plan de acci�n consolidado 2025'!$A$3:$V$504,L$1,0)</f>
        <v>C-3503-0200-0016-40401c</v>
      </c>
      <c r="M486" t="str">
        <f>VLOOKUP($A486,'Plan de acci�n consolidado 2025'!$A$3:$V$504,M$1,0)</f>
        <v>Política Fortalecimiento Organizacional y Simplificación de Procesos _DIMENSIÓN Gestión con Valores para Resultados</v>
      </c>
      <c r="N486" t="str">
        <f>VLOOKUP($A486,'Plan de acci�n consolidado 2025'!$A$3:$V$504,N$1,0)</f>
        <v>N/A</v>
      </c>
      <c r="O486" t="str">
        <f>VLOOKUP($A486,'Plan de acci�n consolidado 2025'!$A$3:$V$504,O$1,0)</f>
        <v>Proyectos estratégicos transversales estructurados y ejecutados (Informe de resultados)</v>
      </c>
      <c r="P486">
        <f>VLOOKUP($A486,'Plan de acci�n consolidado 2025'!$A$3:$V$504,P$1,0)</f>
        <v>20</v>
      </c>
      <c r="Q486">
        <f>VLOOKUP($A486,'Plan de acci�n consolidado 2025'!$A$3:$V$504,Q$1,0)</f>
        <v>100</v>
      </c>
      <c r="R486" t="str">
        <f>VLOOKUP($A486,'Plan de acci�n consolidado 2025'!$A$3:$V$504,R$1,0)</f>
        <v>Porcentual</v>
      </c>
      <c r="S486" t="str">
        <f>VLOOKUP($A486,'Plan de acci�n consolidado 2025'!$A$3:$V$504,S$1,0)</f>
        <v>% de Proyectos estratégicos transversales estructurados y ejecutados / 100% de Proyectos estratégicos transversales programados</v>
      </c>
      <c r="T486" s="176" t="str">
        <f>VLOOKUP($A486,'Plan de acci�n consolidado 2025'!$A$3:$V$504,T$1,0)</f>
        <v>2025-02-24</v>
      </c>
      <c r="U486" s="176" t="str">
        <f>VLOOKUP($A486,'Plan de acci�n consolidado 2025'!$A$3:$V$504,U$1,0)</f>
        <v>2025-12-19</v>
      </c>
      <c r="V486" t="str">
        <f>VLOOKUP($A486,'Plan de acci�n consolidado 2025'!$A$3:$V$504,V$1,0)</f>
        <v>30-OFICINA ASESORA DE PLANEACIÓN</v>
      </c>
      <c r="W486"/>
      <c r="X486"/>
    </row>
    <row r="487" spans="1:24" hidden="1" x14ac:dyDescent="0.25">
      <c r="A487" s="30" t="s">
        <v>1100</v>
      </c>
      <c r="B487" t="str">
        <f>VLOOKUP($A487,'Plan de acci�n consolidado 2025'!$A$3:$V$504,B$1,0)</f>
        <v>30-OFICINA ASESORA DE PLANEACIÓN</v>
      </c>
      <c r="C487">
        <f>VLOOKUP($A487,'Plan de acci�n consolidado 2025'!$A$3:$V$504,C$1,0)</f>
        <v>3</v>
      </c>
      <c r="D487" t="str">
        <f>VLOOKUP($A487,'Plan de acci�n consolidado 2025'!$A$3:$V$504,D$1,0)</f>
        <v>Actividad propia</v>
      </c>
      <c r="E487" t="str">
        <f>VLOOKUP($A487,'Plan de acci�n consolidado 2025'!$A$3:$V$504,E$1,0)</f>
        <v>30.2.1</v>
      </c>
      <c r="F487" t="str">
        <f>VLOOKUP($A487,'Plan de acci�n consolidado 2025'!$A$3:$V$504,F$1,0)</f>
        <v>N/A</v>
      </c>
      <c r="G487" t="str">
        <f>VLOOKUP($A487,'Plan de acci�n consolidado 2025'!$A$3:$V$504,G$1,0)</f>
        <v>N/A</v>
      </c>
      <c r="H487" t="str">
        <f>VLOOKUP($A487,'Plan de acci�n consolidado 2025'!$A$3:$V$504,H$1,0)</f>
        <v>N/A</v>
      </c>
      <c r="I487" t="str">
        <f>VLOOKUP($A487,'Plan de acci�n consolidado 2025'!$A$3:$V$504,I$1,0)</f>
        <v>N/A</v>
      </c>
      <c r="J487" t="str">
        <f>VLOOKUP($A487,'Plan de acci�n consolidado 2025'!$A$3:$V$504,J$1,0)</f>
        <v>N/A</v>
      </c>
      <c r="K487" t="str">
        <f>VLOOKUP($A487,'Plan de acci�n consolidado 2025'!$A$3:$V$504,K$1,0)</f>
        <v>N/A</v>
      </c>
      <c r="L487" t="str">
        <f>VLOOKUP($A487,'Plan de acci�n consolidado 2025'!$A$3:$V$504,L$1,0)</f>
        <v>N/A</v>
      </c>
      <c r="M487" t="str">
        <f>VLOOKUP($A487,'Plan de acci�n consolidado 2025'!$A$3:$V$504,M$1,0)</f>
        <v>N/A</v>
      </c>
      <c r="N487" t="str">
        <f>VLOOKUP($A487,'Plan de acci�n consolidado 2025'!$A$3:$V$504,N$1,0)</f>
        <v>N/A</v>
      </c>
      <c r="O487" t="str">
        <f>VLOOKUP($A487,'Plan de acci�n consolidado 2025'!$A$3:$V$504,O$1,0)</f>
        <v>Identificar y someter a aprobación del Despacho, la definición de 2 proyectos estratégicos de impacto transversal  a ser ejecutados (proyectos estratégicos de impacto transversal identificados y aprobados)</v>
      </c>
      <c r="P487">
        <f>VLOOKUP($A487,'Plan de acci�n consolidado 2025'!$A$3:$V$504,P$1,0)</f>
        <v>15</v>
      </c>
      <c r="Q487">
        <f>VLOOKUP($A487,'Plan de acci�n consolidado 2025'!$A$3:$V$504,Q$1,0)</f>
        <v>2</v>
      </c>
      <c r="R487" t="str">
        <f>VLOOKUP($A487,'Plan de acci�n consolidado 2025'!$A$3:$V$504,R$1,0)</f>
        <v>Númerica</v>
      </c>
      <c r="S487" t="str">
        <f>VLOOKUP($A487,'Plan de acci�n consolidado 2025'!$A$3:$V$504,S$1,0)</f>
        <v># de Proyectos estratégicos de impacto transversal a ser ejecutados aprobados / 2 Proyectos estratégicos de impacto transversal a ser ejecutados por aprobar</v>
      </c>
      <c r="T487" s="176" t="str">
        <f>VLOOKUP($A487,'Plan de acci�n consolidado 2025'!$A$3:$V$504,T$1,0)</f>
        <v>2025-02-24</v>
      </c>
      <c r="U487" s="176" t="str">
        <f>VLOOKUP($A487,'Plan de acci�n consolidado 2025'!$A$3:$V$504,U$1,0)</f>
        <v>2025-03-07</v>
      </c>
      <c r="V487" t="str">
        <f>VLOOKUP($A487,'Plan de acci�n consolidado 2025'!$A$3:$V$504,V$1,0)</f>
        <v>30-OFICINA ASESORA DE PLANEACIÓN</v>
      </c>
      <c r="W487"/>
      <c r="X487"/>
    </row>
    <row r="488" spans="1:24" hidden="1" x14ac:dyDescent="0.25">
      <c r="A488" s="30" t="s">
        <v>1102</v>
      </c>
      <c r="B488" t="str">
        <f>VLOOKUP($A488,'Plan de acci�n consolidado 2025'!$A$3:$V$504,B$1,0)</f>
        <v>30-OFICINA ASESORA DE PLANEACIÓN</v>
      </c>
      <c r="C488">
        <f>VLOOKUP($A488,'Plan de acci�n consolidado 2025'!$A$3:$V$504,C$1,0)</f>
        <v>3</v>
      </c>
      <c r="D488" t="str">
        <f>VLOOKUP($A488,'Plan de acci�n consolidado 2025'!$A$3:$V$504,D$1,0)</f>
        <v>Actividad propia</v>
      </c>
      <c r="E488" t="str">
        <f>VLOOKUP($A488,'Plan de acci�n consolidado 2025'!$A$3:$V$504,E$1,0)</f>
        <v>30.2.2</v>
      </c>
      <c r="F488" t="str">
        <f>VLOOKUP($A488,'Plan de acci�n consolidado 2025'!$A$3:$V$504,F$1,0)</f>
        <v>N/A</v>
      </c>
      <c r="G488" t="str">
        <f>VLOOKUP($A488,'Plan de acci�n consolidado 2025'!$A$3:$V$504,G$1,0)</f>
        <v>N/A</v>
      </c>
      <c r="H488" t="str">
        <f>VLOOKUP($A488,'Plan de acci�n consolidado 2025'!$A$3:$V$504,H$1,0)</f>
        <v>N/A</v>
      </c>
      <c r="I488" t="str">
        <f>VLOOKUP($A488,'Plan de acci�n consolidado 2025'!$A$3:$V$504,I$1,0)</f>
        <v>N/A</v>
      </c>
      <c r="J488" t="str">
        <f>VLOOKUP($A488,'Plan de acci�n consolidado 2025'!$A$3:$V$504,J$1,0)</f>
        <v>N/A</v>
      </c>
      <c r="K488" t="str">
        <f>VLOOKUP($A488,'Plan de acci�n consolidado 2025'!$A$3:$V$504,K$1,0)</f>
        <v>N/A</v>
      </c>
      <c r="L488" t="str">
        <f>VLOOKUP($A488,'Plan de acci�n consolidado 2025'!$A$3:$V$504,L$1,0)</f>
        <v>N/A</v>
      </c>
      <c r="M488" t="str">
        <f>VLOOKUP($A488,'Plan de acci�n consolidado 2025'!$A$3:$V$504,M$1,0)</f>
        <v>N/A</v>
      </c>
      <c r="N488" t="str">
        <f>VLOOKUP($A488,'Plan de acci�n consolidado 2025'!$A$3:$V$504,N$1,0)</f>
        <v>N/A</v>
      </c>
      <c r="O488" t="str">
        <f>VLOOKUP($A488,'Plan de acci�n consolidado 2025'!$A$3:$V$504,O$1,0)</f>
        <v>Diseñar y concertar el plan de trabajo (actividades hito y responsable) (Plan de trabajo Diseñado y concertado con las áreas involucradas)</v>
      </c>
      <c r="P488">
        <f>VLOOKUP($A488,'Plan de acci�n consolidado 2025'!$A$3:$V$504,P$1,0)</f>
        <v>30</v>
      </c>
      <c r="Q488">
        <f>VLOOKUP($A488,'Plan de acci�n consolidado 2025'!$A$3:$V$504,Q$1,0)</f>
        <v>1</v>
      </c>
      <c r="R488" t="str">
        <f>VLOOKUP($A488,'Plan de acci�n consolidado 2025'!$A$3:$V$504,R$1,0)</f>
        <v>Númerica</v>
      </c>
      <c r="S488" t="str">
        <f>VLOOKUP($A488,'Plan de acci�n consolidado 2025'!$A$3:$V$504,S$1,0)</f>
        <v># de Plan de trabajo diseñado y concertado / 1 Plan de trabajo programado</v>
      </c>
      <c r="T488" s="176" t="str">
        <f>VLOOKUP($A488,'Plan de acci�n consolidado 2025'!$A$3:$V$504,T$1,0)</f>
        <v>2025-03-10</v>
      </c>
      <c r="U488" s="176" t="str">
        <f>VLOOKUP($A488,'Plan de acci�n consolidado 2025'!$A$3:$V$504,U$1,0)</f>
        <v>2025-04-30</v>
      </c>
      <c r="V488" t="str">
        <f>VLOOKUP($A488,'Plan de acci�n consolidado 2025'!$A$3:$V$504,V$1,0)</f>
        <v>30-OFICINA ASESORA DE PLANEACIÓN</v>
      </c>
      <c r="W488"/>
      <c r="X488"/>
    </row>
    <row r="489" spans="1:24" hidden="1" x14ac:dyDescent="0.25">
      <c r="A489" s="30" t="s">
        <v>1104</v>
      </c>
      <c r="B489" t="str">
        <f>VLOOKUP($A489,'Plan de acci�n consolidado 2025'!$A$3:$V$504,B$1,0)</f>
        <v>30-OFICINA ASESORA DE PLANEACIÓN</v>
      </c>
      <c r="C489">
        <f>VLOOKUP($A489,'Plan de acci�n consolidado 2025'!$A$3:$V$504,C$1,0)</f>
        <v>3</v>
      </c>
      <c r="D489" t="str">
        <f>VLOOKUP($A489,'Plan de acci�n consolidado 2025'!$A$3:$V$504,D$1,0)</f>
        <v>Actividad propia</v>
      </c>
      <c r="E489" t="str">
        <f>VLOOKUP($A489,'Plan de acci�n consolidado 2025'!$A$3:$V$504,E$1,0)</f>
        <v>30.2.3</v>
      </c>
      <c r="F489" t="str">
        <f>VLOOKUP($A489,'Plan de acci�n consolidado 2025'!$A$3:$V$504,F$1,0)</f>
        <v>N/A</v>
      </c>
      <c r="G489" t="str">
        <f>VLOOKUP($A489,'Plan de acci�n consolidado 2025'!$A$3:$V$504,G$1,0)</f>
        <v>N/A</v>
      </c>
      <c r="H489" t="str">
        <f>VLOOKUP($A489,'Plan de acci�n consolidado 2025'!$A$3:$V$504,H$1,0)</f>
        <v>N/A</v>
      </c>
      <c r="I489" t="str">
        <f>VLOOKUP($A489,'Plan de acci�n consolidado 2025'!$A$3:$V$504,I$1,0)</f>
        <v>N/A</v>
      </c>
      <c r="J489" t="str">
        <f>VLOOKUP($A489,'Plan de acci�n consolidado 2025'!$A$3:$V$504,J$1,0)</f>
        <v>N/A</v>
      </c>
      <c r="K489" t="str">
        <f>VLOOKUP($A489,'Plan de acci�n consolidado 2025'!$A$3:$V$504,K$1,0)</f>
        <v>N/A</v>
      </c>
      <c r="L489" t="str">
        <f>VLOOKUP($A489,'Plan de acci�n consolidado 2025'!$A$3:$V$504,L$1,0)</f>
        <v>N/A</v>
      </c>
      <c r="M489" t="str">
        <f>VLOOKUP($A489,'Plan de acci�n consolidado 2025'!$A$3:$V$504,M$1,0)</f>
        <v>N/A</v>
      </c>
      <c r="N489" t="str">
        <f>VLOOKUP($A489,'Plan de acci�n consolidado 2025'!$A$3:$V$504,N$1,0)</f>
        <v>N/A</v>
      </c>
      <c r="O489" t="str">
        <f>VLOOKUP($A489,'Plan de acci�n consolidado 2025'!$A$3:$V$504,O$1,0)</f>
        <v>Ejecutar el plan de trabajo (Seguimiento al plan de trabajo y evidencias de su cumplimiento)</v>
      </c>
      <c r="P489">
        <f>VLOOKUP($A489,'Plan de acci�n consolidado 2025'!$A$3:$V$504,P$1,0)</f>
        <v>50</v>
      </c>
      <c r="Q489">
        <f>VLOOKUP($A489,'Plan de acci�n consolidado 2025'!$A$3:$V$504,Q$1,0)</f>
        <v>100</v>
      </c>
      <c r="R489" t="str">
        <f>VLOOKUP($A489,'Plan de acci�n consolidado 2025'!$A$3:$V$504,R$1,0)</f>
        <v>Porcentual</v>
      </c>
      <c r="S489" t="str">
        <f>VLOOKUP($A489,'Plan de acci�n consolidado 2025'!$A$3:$V$504,S$1,0)</f>
        <v>% de Avance logrado plan de trabajo / 100% de Avance propuesto plan de trabajo</v>
      </c>
      <c r="T489" s="176" t="str">
        <f>VLOOKUP($A489,'Plan de acci�n consolidado 2025'!$A$3:$V$504,T$1,0)</f>
        <v>2025-05-01</v>
      </c>
      <c r="U489" s="176" t="str">
        <f>VLOOKUP($A489,'Plan de acci�n consolidado 2025'!$A$3:$V$504,U$1,0)</f>
        <v>2025-11-28</v>
      </c>
      <c r="V489" t="str">
        <f>VLOOKUP($A489,'Plan de acci�n consolidado 2025'!$A$3:$V$504,V$1,0)</f>
        <v>30-OFICINA ASESORA DE PLANEACIÓN</v>
      </c>
      <c r="W489"/>
      <c r="X489"/>
    </row>
    <row r="490" spans="1:24" hidden="1" x14ac:dyDescent="0.25">
      <c r="A490" s="30" t="s">
        <v>1105</v>
      </c>
      <c r="B490" t="str">
        <f>VLOOKUP($A490,'Plan de acci�n consolidado 2025'!$A$3:$V$504,B$1,0)</f>
        <v>30-OFICINA ASESORA DE PLANEACIÓN</v>
      </c>
      <c r="C490">
        <f>VLOOKUP($A490,'Plan de acci�n consolidado 2025'!$A$3:$V$504,C$1,0)</f>
        <v>3</v>
      </c>
      <c r="D490" t="str">
        <f>VLOOKUP($A490,'Plan de acci�n consolidado 2025'!$A$3:$V$504,D$1,0)</f>
        <v>Actividad propia</v>
      </c>
      <c r="E490" t="str">
        <f>VLOOKUP($A490,'Plan de acci�n consolidado 2025'!$A$3:$V$504,E$1,0)</f>
        <v>30.2.4</v>
      </c>
      <c r="F490" t="str">
        <f>VLOOKUP($A490,'Plan de acci�n consolidado 2025'!$A$3:$V$504,F$1,0)</f>
        <v>N/A</v>
      </c>
      <c r="G490" t="str">
        <f>VLOOKUP($A490,'Plan de acci�n consolidado 2025'!$A$3:$V$504,G$1,0)</f>
        <v>N/A</v>
      </c>
      <c r="H490" t="str">
        <f>VLOOKUP($A490,'Plan de acci�n consolidado 2025'!$A$3:$V$504,H$1,0)</f>
        <v>N/A</v>
      </c>
      <c r="I490" t="str">
        <f>VLOOKUP($A490,'Plan de acci�n consolidado 2025'!$A$3:$V$504,I$1,0)</f>
        <v>N/A</v>
      </c>
      <c r="J490" t="str">
        <f>VLOOKUP($A490,'Plan de acci�n consolidado 2025'!$A$3:$V$504,J$1,0)</f>
        <v>N/A</v>
      </c>
      <c r="K490" t="str">
        <f>VLOOKUP($A490,'Plan de acci�n consolidado 2025'!$A$3:$V$504,K$1,0)</f>
        <v>N/A</v>
      </c>
      <c r="L490" t="str">
        <f>VLOOKUP($A490,'Plan de acci�n consolidado 2025'!$A$3:$V$504,L$1,0)</f>
        <v>N/A</v>
      </c>
      <c r="M490" t="str">
        <f>VLOOKUP($A490,'Plan de acci�n consolidado 2025'!$A$3:$V$504,M$1,0)</f>
        <v>N/A</v>
      </c>
      <c r="N490" t="str">
        <f>VLOOKUP($A490,'Plan de acci�n consolidado 2025'!$A$3:$V$504,N$1,0)</f>
        <v>N/A</v>
      </c>
      <c r="O490" t="str">
        <f>VLOOKUP($A490,'Plan de acci�n consolidado 2025'!$A$3:$V$504,O$1,0)</f>
        <v>Presentar resultados (Presentación de resultados y  Lista de asistencia reunióno de presentación)</v>
      </c>
      <c r="P490">
        <f>VLOOKUP($A490,'Plan de acci�n consolidado 2025'!$A$3:$V$504,P$1,0)</f>
        <v>5</v>
      </c>
      <c r="Q490">
        <f>VLOOKUP($A490,'Plan de acci�n consolidado 2025'!$A$3:$V$504,Q$1,0)</f>
        <v>2</v>
      </c>
      <c r="R490" t="str">
        <f>VLOOKUP($A490,'Plan de acci�n consolidado 2025'!$A$3:$V$504,R$1,0)</f>
        <v>Númerica</v>
      </c>
      <c r="S490" t="str">
        <f>VLOOKUP($A490,'Plan de acci�n consolidado 2025'!$A$3:$V$504,S$1,0)</f>
        <v># de Soportes presentados / 2 Soportes a presentar</v>
      </c>
      <c r="T490" s="176" t="str">
        <f>VLOOKUP($A490,'Plan de acci�n consolidado 2025'!$A$3:$V$504,T$1,0)</f>
        <v>2025-12-01</v>
      </c>
      <c r="U490" s="176" t="str">
        <f>VLOOKUP($A490,'Plan de acci�n consolidado 2025'!$A$3:$V$504,U$1,0)</f>
        <v>2025-12-19</v>
      </c>
      <c r="V490" t="str">
        <f>VLOOKUP($A490,'Plan de acci�n consolidado 2025'!$A$3:$V$504,V$1,0)</f>
        <v>30-OFICINA ASESORA DE PLANEACIÓN</v>
      </c>
      <c r="W490"/>
      <c r="X490"/>
    </row>
    <row r="491" spans="1:24" hidden="1" x14ac:dyDescent="0.25">
      <c r="A491" s="30" t="s">
        <v>1107</v>
      </c>
      <c r="B491" t="str">
        <f>VLOOKUP($A491,'Plan de acci�n consolidado 2025'!$A$3:$V$504,B$1,0)</f>
        <v>30-OFICINA ASESORA DE PLANEACIÓN</v>
      </c>
      <c r="C491">
        <f>VLOOKUP($A491,'Plan de acci�n consolidado 2025'!$A$3:$V$504,C$1,0)</f>
        <v>3</v>
      </c>
      <c r="D491" t="str">
        <f>VLOOKUP($A491,'Plan de acci�n consolidado 2025'!$A$3:$V$504,D$1,0)</f>
        <v>Producto eliminado</v>
      </c>
      <c r="E491" t="str">
        <f>VLOOKUP($A491,'Plan de acci�n consolidado 2025'!$A$3:$V$504,E$1,0)</f>
        <v>30.3</v>
      </c>
      <c r="F491" t="str">
        <f>VLOOKUP($A491,'Plan de acci�n consolidado 2025'!$A$3:$V$504,F$1,0)</f>
        <v>Innovador</v>
      </c>
      <c r="G491" t="str">
        <f>VLOOKUP($A491,'Plan de acci�n consolidado 2025'!$A$3:$V$504,G$1,0)</f>
        <v>Fortalecer el Sistema Integral de Gestión Institucional en el marco del Modelo Integrado de Planeación y gestión para mejorar la prestación del servicio.</v>
      </c>
      <c r="H491" t="str">
        <f>VLOOKUP($A491,'Plan de acci�n consolidado 2025'!$A$3:$V$504,H$1,0)</f>
        <v xml:space="preserve">Cumplimiento de productos del PAI asociados a Fortacer el Sistema Integral de Gestión Institucional para mejorar la prestación del servicio. 
</v>
      </c>
      <c r="I491" t="str">
        <f>VLOOKUP($A491,'Plan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1" t="str">
        <f>VLOOKUP($A491,'Plan de acci�n consolidado 2025'!$A$3:$V$504,J$1,0)</f>
        <v>N/A</v>
      </c>
      <c r="K491" t="str">
        <f>VLOOKUP($A491,'Plan de acci�n consolidado 2025'!$A$3:$V$504,K$1,0)</f>
        <v>No</v>
      </c>
      <c r="L491" t="str">
        <f>VLOOKUP($A491,'Plan de acci�n consolidado 2025'!$A$3:$V$504,L$1,0)</f>
        <v>FUNCIONAMIENTO</v>
      </c>
      <c r="M491" t="str">
        <f>VLOOKUP($A491,'Plan de acci�n consolidado 2025'!$A$3:$V$504,M$1,0)</f>
        <v>Política Gestión Presupuestal y Eficiencia del Gasto Público _DIMENSIÓN Direccionamiento Estratégico y Planeación</v>
      </c>
      <c r="N491" t="str">
        <f>VLOOKUP($A491,'Plan de acci�n consolidado 2025'!$A$3:$V$504,N$1,0)</f>
        <v>N/A</v>
      </c>
      <c r="O491" t="str">
        <f>VLOOKUP($A491,'Plan de acci�n consolidado 2025'!$A$3:$V$504,O$1,0)</f>
        <v>Herramienta de análisis y optimización de la distribución del gasto de la Entidad, implementada (Informe con link a la herramineta y explicaciones de su implementación)</v>
      </c>
      <c r="P491">
        <f>VLOOKUP($A491,'Plan de acci�n consolidado 2025'!$A$3:$V$504,P$1,0)</f>
        <v>0</v>
      </c>
      <c r="Q491">
        <f>VLOOKUP($A491,'Plan de acci�n consolidado 2025'!$A$3:$V$504,Q$1,0)</f>
        <v>1</v>
      </c>
      <c r="R491" t="str">
        <f>VLOOKUP($A491,'Plan de acci�n consolidado 2025'!$A$3:$V$504,R$1,0)</f>
        <v>Númerica</v>
      </c>
      <c r="S491" t="str">
        <f>VLOOKUP($A491,'Plan de acci�n consolidado 2025'!$A$3:$V$504,S$1,0)</f>
        <v># de Herramienta implementada / 1 Herramienta programada</v>
      </c>
      <c r="T491" s="176" t="str">
        <f>VLOOKUP($A491,'Plan de acci�n consolidado 2025'!$A$3:$V$504,T$1,0)</f>
        <v>2025-04-14</v>
      </c>
      <c r="U491" s="176" t="str">
        <f>VLOOKUP($A491,'Plan de acci�n consolidado 2025'!$A$3:$V$504,U$1,0)</f>
        <v>2025-12-19</v>
      </c>
      <c r="V491" t="str">
        <f>VLOOKUP($A491,'Plan de acci�n consolidado 2025'!$A$3:$V$504,V$1,0)</f>
        <v>30-OFICINA ASESORA DE PLANEACIÓN</v>
      </c>
      <c r="W491"/>
      <c r="X491"/>
    </row>
    <row r="492" spans="1:24" hidden="1" x14ac:dyDescent="0.25">
      <c r="A492" s="30" t="s">
        <v>1110</v>
      </c>
      <c r="B492" t="str">
        <f>VLOOKUP($A492,'Plan de acci�n consolidado 2025'!$A$3:$V$504,B$1,0)</f>
        <v>30-OFICINA ASESORA DE PLANEACIÓN</v>
      </c>
      <c r="C492">
        <f>VLOOKUP($A492,'Plan de acci�n consolidado 2025'!$A$3:$V$504,C$1,0)</f>
        <v>3</v>
      </c>
      <c r="D492" t="str">
        <f>VLOOKUP($A492,'Plan de acci�n consolidado 2025'!$A$3:$V$504,D$1,0)</f>
        <v>Actividad propia Eliminada</v>
      </c>
      <c r="E492" t="str">
        <f>VLOOKUP($A492,'Plan de acci�n consolidado 2025'!$A$3:$V$504,E$1,0)</f>
        <v>30.3.1</v>
      </c>
      <c r="F492" t="str">
        <f>VLOOKUP($A492,'Plan de acci�n consolidado 2025'!$A$3:$V$504,F$1,0)</f>
        <v>N/A</v>
      </c>
      <c r="G492" t="str">
        <f>VLOOKUP($A492,'Plan de acci�n consolidado 2025'!$A$3:$V$504,G$1,0)</f>
        <v>N/A</v>
      </c>
      <c r="H492" t="str">
        <f>VLOOKUP($A492,'Plan de acci�n consolidado 2025'!$A$3:$V$504,H$1,0)</f>
        <v>N/A</v>
      </c>
      <c r="I492" t="str">
        <f>VLOOKUP($A492,'Plan de acci�n consolidado 2025'!$A$3:$V$504,I$1,0)</f>
        <v>N/A</v>
      </c>
      <c r="J492" t="str">
        <f>VLOOKUP($A492,'Plan de acci�n consolidado 2025'!$A$3:$V$504,J$1,0)</f>
        <v>N/A</v>
      </c>
      <c r="K492" t="str">
        <f>VLOOKUP($A492,'Plan de acci�n consolidado 2025'!$A$3:$V$504,K$1,0)</f>
        <v>N/A</v>
      </c>
      <c r="L492" t="str">
        <f>VLOOKUP($A492,'Plan de acci�n consolidado 2025'!$A$3:$V$504,L$1,0)</f>
        <v>N/A</v>
      </c>
      <c r="M492" t="str">
        <f>VLOOKUP($A492,'Plan de acci�n consolidado 2025'!$A$3:$V$504,M$1,0)</f>
        <v>N/A</v>
      </c>
      <c r="N492" t="str">
        <f>VLOOKUP($A492,'Plan de acci�n consolidado 2025'!$A$3:$V$504,N$1,0)</f>
        <v>N/A</v>
      </c>
      <c r="O492" t="str">
        <f>VLOOKUP($A492,'Plan de acci�n consolidado 2025'!$A$3:$V$504,O$1,0)</f>
        <v>Elaborar el plan de trabajo para el diseño e implementación de la herramienta (Plan de trabajo diseñado)</v>
      </c>
      <c r="P492">
        <f>VLOOKUP($A492,'Plan de acci�n consolidado 2025'!$A$3:$V$504,P$1,0)</f>
        <v>20</v>
      </c>
      <c r="Q492">
        <f>VLOOKUP($A492,'Plan de acci�n consolidado 2025'!$A$3:$V$504,Q$1,0)</f>
        <v>1</v>
      </c>
      <c r="R492" t="str">
        <f>VLOOKUP($A492,'Plan de acci�n consolidado 2025'!$A$3:$V$504,R$1,0)</f>
        <v>Númerica</v>
      </c>
      <c r="S492" t="str">
        <f>VLOOKUP($A492,'Plan de acci�n consolidado 2025'!$A$3:$V$504,S$1,0)</f>
        <v># de Plan de trabajo diseñado / 1 Plan de trabajo programado</v>
      </c>
      <c r="T492" s="176" t="str">
        <f>VLOOKUP($A492,'Plan de acci�n consolidado 2025'!$A$3:$V$504,T$1,0)</f>
        <v>2025-04-14</v>
      </c>
      <c r="U492" s="176" t="str">
        <f>VLOOKUP($A492,'Plan de acci�n consolidado 2025'!$A$3:$V$504,U$1,0)</f>
        <v>2025-05-30</v>
      </c>
      <c r="V492" t="str">
        <f>VLOOKUP($A492,'Plan de acci�n consolidado 2025'!$A$3:$V$504,V$1,0)</f>
        <v>30-OFICINA ASESORA DE PLANEACIÓN</v>
      </c>
      <c r="W492"/>
      <c r="X492"/>
    </row>
    <row r="493" spans="1:24" hidden="1" x14ac:dyDescent="0.25">
      <c r="A493" s="30" t="s">
        <v>1112</v>
      </c>
      <c r="B493" t="str">
        <f>VLOOKUP($A493,'Plan de acci�n consolidado 2025'!$A$3:$V$504,B$1,0)</f>
        <v>30-OFICINA ASESORA DE PLANEACIÓN</v>
      </c>
      <c r="C493">
        <f>VLOOKUP($A493,'Plan de acci�n consolidado 2025'!$A$3:$V$504,C$1,0)</f>
        <v>3</v>
      </c>
      <c r="D493" t="str">
        <f>VLOOKUP($A493,'Plan de acci�n consolidado 2025'!$A$3:$V$504,D$1,0)</f>
        <v>Actividad propia Eliminada</v>
      </c>
      <c r="E493" t="str">
        <f>VLOOKUP($A493,'Plan de acci�n consolidado 2025'!$A$3:$V$504,E$1,0)</f>
        <v>30.3.2</v>
      </c>
      <c r="F493" t="str">
        <f>VLOOKUP($A493,'Plan de acci�n consolidado 2025'!$A$3:$V$504,F$1,0)</f>
        <v>N/A</v>
      </c>
      <c r="G493" t="str">
        <f>VLOOKUP($A493,'Plan de acci�n consolidado 2025'!$A$3:$V$504,G$1,0)</f>
        <v>N/A</v>
      </c>
      <c r="H493" t="str">
        <f>VLOOKUP($A493,'Plan de acci�n consolidado 2025'!$A$3:$V$504,H$1,0)</f>
        <v>N/A</v>
      </c>
      <c r="I493" t="str">
        <f>VLOOKUP($A493,'Plan de acci�n consolidado 2025'!$A$3:$V$504,I$1,0)</f>
        <v>N/A</v>
      </c>
      <c r="J493" t="str">
        <f>VLOOKUP($A493,'Plan de acci�n consolidado 2025'!$A$3:$V$504,J$1,0)</f>
        <v>N/A</v>
      </c>
      <c r="K493" t="str">
        <f>VLOOKUP($A493,'Plan de acci�n consolidado 2025'!$A$3:$V$504,K$1,0)</f>
        <v>N/A</v>
      </c>
      <c r="L493" t="str">
        <f>VLOOKUP($A493,'Plan de acci�n consolidado 2025'!$A$3:$V$504,L$1,0)</f>
        <v>N/A</v>
      </c>
      <c r="M493" t="str">
        <f>VLOOKUP($A493,'Plan de acci�n consolidado 2025'!$A$3:$V$504,M$1,0)</f>
        <v>N/A</v>
      </c>
      <c r="N493" t="str">
        <f>VLOOKUP($A493,'Plan de acci�n consolidado 2025'!$A$3:$V$504,N$1,0)</f>
        <v>N/A</v>
      </c>
      <c r="O493" t="str">
        <f>VLOOKUP($A493,'Plan de acci�n consolidado 2025'!$A$3:$V$504,O$1,0)</f>
        <v>Ejecutar el plan de trabajo (Seguimiento al plan de trabajo y evidencias de su cumplimiento)</v>
      </c>
      <c r="P493">
        <f>VLOOKUP($A493,'Plan de acci�n consolidado 2025'!$A$3:$V$504,P$1,0)</f>
        <v>80</v>
      </c>
      <c r="Q493">
        <f>VLOOKUP($A493,'Plan de acci�n consolidado 2025'!$A$3:$V$504,Q$1,0)</f>
        <v>100</v>
      </c>
      <c r="R493" t="str">
        <f>VLOOKUP($A493,'Plan de acci�n consolidado 2025'!$A$3:$V$504,R$1,0)</f>
        <v>Porcentual</v>
      </c>
      <c r="S493" t="str">
        <f>VLOOKUP($A493,'Plan de acci�n consolidado 2025'!$A$3:$V$504,S$1,0)</f>
        <v>% de Avance logrado plan de trabajo / 100% de Avance propuesto plan de trabajo</v>
      </c>
      <c r="T493" s="176" t="str">
        <f>VLOOKUP($A493,'Plan de acci�n consolidado 2025'!$A$3:$V$504,T$1,0)</f>
        <v>2025-06-02</v>
      </c>
      <c r="U493" s="176" t="str">
        <f>VLOOKUP($A493,'Plan de acci�n consolidado 2025'!$A$3:$V$504,U$1,0)</f>
        <v>2025-12-19</v>
      </c>
      <c r="V493" t="str">
        <f>VLOOKUP($A493,'Plan de acci�n consolidado 2025'!$A$3:$V$504,V$1,0)</f>
        <v>30-OFICINA ASESORA DE PLANEACIÓN</v>
      </c>
      <c r="W493"/>
      <c r="X493"/>
    </row>
    <row r="494" spans="1:24" hidden="1" x14ac:dyDescent="0.25">
      <c r="A494" s="30" t="s">
        <v>1113</v>
      </c>
      <c r="B494" t="str">
        <f>VLOOKUP($A494,'Plan de acci�n consolidado 2025'!$A$3:$V$504,B$1,0)</f>
        <v>30-OFICINA ASESORA DE PLANEACIÓN</v>
      </c>
      <c r="C494">
        <f>VLOOKUP($A494,'Plan de acci�n consolidado 2025'!$A$3:$V$504,C$1,0)</f>
        <v>3</v>
      </c>
      <c r="D494" t="str">
        <f>VLOOKUP($A494,'Plan de acci�n consolidado 2025'!$A$3:$V$504,D$1,0)</f>
        <v>Producto</v>
      </c>
      <c r="E494" t="str">
        <f>VLOOKUP($A494,'Plan de acci�n consolidado 2025'!$A$3:$V$504,E$1,0)</f>
        <v>30.4</v>
      </c>
      <c r="F494" t="str">
        <f>VLOOKUP($A494,'Plan de acci�n consolidado 2025'!$A$3:$V$504,F$1,0)</f>
        <v>Innovador</v>
      </c>
      <c r="G494" t="str">
        <f>VLOOKUP($A494,'Plan de acci�n consolidado 2025'!$A$3:$V$504,G$1,0)</f>
        <v>Fortalecer el Sistema Integral de Gestión Institucional en el marco del Modelo Integrado de Planeación y gestión para mejorar la prestación del servicio.</v>
      </c>
      <c r="H494" t="str">
        <f>VLOOKUP($A494,'Plan de acci�n consolidado 2025'!$A$3:$V$504,H$1,0)</f>
        <v xml:space="preserve">Cumplimiento de productos del PAI asociados a Fortacer el Sistema Integral de Gestión Institucional para mejorar la prestación del servicio. 
</v>
      </c>
      <c r="I494" t="str">
        <f>VLOOKUP($A494,'Plan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94" t="str">
        <f>VLOOKUP($A494,'Plan de acci�n consolidado 2025'!$A$3:$V$504,J$1,0)</f>
        <v xml:space="preserve">PND - 5-31-5-b- Convergencia regional - Entidades públicas territoriales y nacionales fortalecidas </v>
      </c>
      <c r="K494" t="str">
        <f>VLOOKUP($A494,'Plan de acci�n consolidado 2025'!$A$3:$V$504,K$1,0)</f>
        <v>Si</v>
      </c>
      <c r="L494" t="str">
        <f>VLOOKUP($A494,'Plan de acci�n consolidado 2025'!$A$3:$V$504,L$1,0)</f>
        <v>C-3503-0200-0016-40401c</v>
      </c>
      <c r="M494" t="str">
        <f>VLOOKUP($A494,'Plan de acci�n consolidado 2025'!$A$3:$V$504,M$1,0)</f>
        <v>Política Gestión Presupuestal y Eficiencia del Gasto Público _DIMENSIÓN Direccionamiento Estratégico y Planeación</v>
      </c>
      <c r="N494" t="str">
        <f>VLOOKUP($A494,'Plan de acci�n consolidado 2025'!$A$3:$V$504,N$1,0)</f>
        <v>N/A</v>
      </c>
      <c r="O494" t="str">
        <f>VLOOKUP($A494,'Plan de acci�n consolidado 2025'!$A$3:$V$504,O$1,0)</f>
        <v>Estudio de costos de los trámites priorizados, realizado (Estudio Realizado )</v>
      </c>
      <c r="P494">
        <f>VLOOKUP($A494,'Plan de acci�n consolidado 2025'!$A$3:$V$504,P$1,0)</f>
        <v>20</v>
      </c>
      <c r="Q494">
        <f>VLOOKUP($A494,'Plan de acci�n consolidado 2025'!$A$3:$V$504,Q$1,0)</f>
        <v>1</v>
      </c>
      <c r="R494" t="str">
        <f>VLOOKUP($A494,'Plan de acci�n consolidado 2025'!$A$3:$V$504,R$1,0)</f>
        <v>Númerica</v>
      </c>
      <c r="S494" t="str">
        <f>VLOOKUP($A494,'Plan de acci�n consolidado 2025'!$A$3:$V$504,S$1,0)</f>
        <v># de Estudios realizado / 1 Estudio programado</v>
      </c>
      <c r="T494" s="176" t="str">
        <f>VLOOKUP($A494,'Plan de acci�n consolidado 2025'!$A$3:$V$504,T$1,0)</f>
        <v>2025-05-05</v>
      </c>
      <c r="U494" s="176" t="str">
        <f>VLOOKUP($A494,'Plan de acci�n consolidado 2025'!$A$3:$V$504,U$1,0)</f>
        <v>2025-11-20</v>
      </c>
      <c r="V494" t="str">
        <f>VLOOKUP($A494,'Plan de acci�n consolidado 2025'!$A$3:$V$504,V$1,0)</f>
        <v>30-OFICINA ASESORA DE PLANEACIÓN;
37-GRUPO DE TRABAJO DE ESTUDIOS ECONÓMICOS</v>
      </c>
      <c r="W494"/>
      <c r="X494"/>
    </row>
    <row r="495" spans="1:24" hidden="1" x14ac:dyDescent="0.25">
      <c r="A495" s="30" t="s">
        <v>1116</v>
      </c>
      <c r="B495" t="str">
        <f>VLOOKUP($A495,'Plan de acci�n consolidado 2025'!$A$3:$V$504,B$1,0)</f>
        <v>30-OFICINA ASESORA DE PLANEACIÓN</v>
      </c>
      <c r="C495">
        <f>VLOOKUP($A495,'Plan de acci�n consolidado 2025'!$A$3:$V$504,C$1,0)</f>
        <v>3</v>
      </c>
      <c r="D495" t="str">
        <f>VLOOKUP($A495,'Plan de acci�n consolidado 2025'!$A$3:$V$504,D$1,0)</f>
        <v>Actividad propia</v>
      </c>
      <c r="E495" t="str">
        <f>VLOOKUP($A495,'Plan de acci�n consolidado 2025'!$A$3:$V$504,E$1,0)</f>
        <v>30.4.1</v>
      </c>
      <c r="F495" t="str">
        <f>VLOOKUP($A495,'Plan de acci�n consolidado 2025'!$A$3:$V$504,F$1,0)</f>
        <v>N/A</v>
      </c>
      <c r="G495" t="str">
        <f>VLOOKUP($A495,'Plan de acci�n consolidado 2025'!$A$3:$V$504,G$1,0)</f>
        <v>N/A</v>
      </c>
      <c r="H495" t="str">
        <f>VLOOKUP($A495,'Plan de acci�n consolidado 2025'!$A$3:$V$504,H$1,0)</f>
        <v>N/A</v>
      </c>
      <c r="I495" t="str">
        <f>VLOOKUP($A495,'Plan de acci�n consolidado 2025'!$A$3:$V$504,I$1,0)</f>
        <v>N/A</v>
      </c>
      <c r="J495" t="str">
        <f>VLOOKUP($A495,'Plan de acci�n consolidado 2025'!$A$3:$V$504,J$1,0)</f>
        <v>N/A</v>
      </c>
      <c r="K495" t="str">
        <f>VLOOKUP($A495,'Plan de acci�n consolidado 2025'!$A$3:$V$504,K$1,0)</f>
        <v>N/A</v>
      </c>
      <c r="L495" t="str">
        <f>VLOOKUP($A495,'Plan de acci�n consolidado 2025'!$A$3:$V$504,L$1,0)</f>
        <v>N/A</v>
      </c>
      <c r="M495" t="str">
        <f>VLOOKUP($A495,'Plan de acci�n consolidado 2025'!$A$3:$V$504,M$1,0)</f>
        <v>N/A</v>
      </c>
      <c r="N495" t="str">
        <f>VLOOKUP($A495,'Plan de acci�n consolidado 2025'!$A$3:$V$504,N$1,0)</f>
        <v>N/A</v>
      </c>
      <c r="O495" t="str">
        <f>VLOOKUP($A495,'Plan de acci�n consolidado 2025'!$A$3:$V$504,O$1,0)</f>
        <v>Priorizar los trámites objeto del estudio de costeo (Documento con la priorización de trámites)</v>
      </c>
      <c r="P495">
        <f>VLOOKUP($A495,'Plan de acci�n consolidado 2025'!$A$3:$V$504,P$1,0)</f>
        <v>10</v>
      </c>
      <c r="Q495">
        <f>VLOOKUP($A495,'Plan de acci�n consolidado 2025'!$A$3:$V$504,Q$1,0)</f>
        <v>1</v>
      </c>
      <c r="R495" t="str">
        <f>VLOOKUP($A495,'Plan de acci�n consolidado 2025'!$A$3:$V$504,R$1,0)</f>
        <v>Númerica</v>
      </c>
      <c r="S495" t="str">
        <f>VLOOKUP($A495,'Plan de acci�n consolidado 2025'!$A$3:$V$504,S$1,0)</f>
        <v># de Documento con la priorización realizado / 1 Documento programado</v>
      </c>
      <c r="T495" s="176" t="str">
        <f>VLOOKUP($A495,'Plan de acci�n consolidado 2025'!$A$3:$V$504,T$1,0)</f>
        <v>2025-05-05</v>
      </c>
      <c r="U495" s="176" t="str">
        <f>VLOOKUP($A495,'Plan de acci�n consolidado 2025'!$A$3:$V$504,U$1,0)</f>
        <v>2025-06-06</v>
      </c>
      <c r="V495" t="str">
        <f>VLOOKUP($A495,'Plan de acci�n consolidado 2025'!$A$3:$V$504,V$1,0)</f>
        <v>30-OFICINA ASESORA DE PLANEACIÓN</v>
      </c>
      <c r="W495"/>
      <c r="X495"/>
    </row>
    <row r="496" spans="1:24" hidden="1" x14ac:dyDescent="0.25">
      <c r="A496" s="30" t="s">
        <v>1118</v>
      </c>
      <c r="B496" t="str">
        <f>VLOOKUP($A496,'Plan de acci�n consolidado 2025'!$A$3:$V$504,B$1,0)</f>
        <v>30-OFICINA ASESORA DE PLANEACIÓN</v>
      </c>
      <c r="C496">
        <f>VLOOKUP($A496,'Plan de acci�n consolidado 2025'!$A$3:$V$504,C$1,0)</f>
        <v>3</v>
      </c>
      <c r="D496" t="str">
        <f>VLOOKUP($A496,'Plan de acci�n consolidado 2025'!$A$3:$V$504,D$1,0)</f>
        <v>Actividad propia</v>
      </c>
      <c r="E496" t="str">
        <f>VLOOKUP($A496,'Plan de acci�n consolidado 2025'!$A$3:$V$504,E$1,0)</f>
        <v>30.4.2</v>
      </c>
      <c r="F496" t="str">
        <f>VLOOKUP($A496,'Plan de acci�n consolidado 2025'!$A$3:$V$504,F$1,0)</f>
        <v>N/A</v>
      </c>
      <c r="G496" t="str">
        <f>VLOOKUP($A496,'Plan de acci�n consolidado 2025'!$A$3:$V$504,G$1,0)</f>
        <v>N/A</v>
      </c>
      <c r="H496" t="str">
        <f>VLOOKUP($A496,'Plan de acci�n consolidado 2025'!$A$3:$V$504,H$1,0)</f>
        <v>N/A</v>
      </c>
      <c r="I496" t="str">
        <f>VLOOKUP($A496,'Plan de acci�n consolidado 2025'!$A$3:$V$504,I$1,0)</f>
        <v>N/A</v>
      </c>
      <c r="J496" t="str">
        <f>VLOOKUP($A496,'Plan de acci�n consolidado 2025'!$A$3:$V$504,J$1,0)</f>
        <v>N/A</v>
      </c>
      <c r="K496" t="str">
        <f>VLOOKUP($A496,'Plan de acci�n consolidado 2025'!$A$3:$V$504,K$1,0)</f>
        <v>N/A</v>
      </c>
      <c r="L496" t="str">
        <f>VLOOKUP($A496,'Plan de acci�n consolidado 2025'!$A$3:$V$504,L$1,0)</f>
        <v>N/A</v>
      </c>
      <c r="M496" t="str">
        <f>VLOOKUP($A496,'Plan de acci�n consolidado 2025'!$A$3:$V$504,M$1,0)</f>
        <v>N/A</v>
      </c>
      <c r="N496" t="str">
        <f>VLOOKUP($A496,'Plan de acci�n consolidado 2025'!$A$3:$V$504,N$1,0)</f>
        <v>N/A</v>
      </c>
      <c r="O496" t="str">
        <f>VLOOKUP($A496,'Plan de acci�n consolidado 2025'!$A$3:$V$504,O$1,0)</f>
        <v>Recopilar la información necesaria para realizar el estudio de costeo de uno de los trámites priorizados  (Documento que relacione la documentación recopilada)</v>
      </c>
      <c r="P496">
        <f>VLOOKUP($A496,'Plan de acci�n consolidado 2025'!$A$3:$V$504,P$1,0)</f>
        <v>8</v>
      </c>
      <c r="Q496">
        <f>VLOOKUP($A496,'Plan de acci�n consolidado 2025'!$A$3:$V$504,Q$1,0)</f>
        <v>100</v>
      </c>
      <c r="R496" t="str">
        <f>VLOOKUP($A496,'Plan de acci�n consolidado 2025'!$A$3:$V$504,R$1,0)</f>
        <v>Porcentual</v>
      </c>
      <c r="S496" t="str">
        <f>VLOOKUP($A496,'Plan de acci�n consolidado 2025'!$A$3:$V$504,S$1,0)</f>
        <v>% de Documentación recopilada / 100% de Documentación a recopilar</v>
      </c>
      <c r="T496" s="176" t="str">
        <f>VLOOKUP($A496,'Plan de acci�n consolidado 2025'!$A$3:$V$504,T$1,0)</f>
        <v>2025-06-09</v>
      </c>
      <c r="U496" s="176" t="str">
        <f>VLOOKUP($A496,'Plan de acci�n consolidado 2025'!$A$3:$V$504,U$1,0)</f>
        <v>2025-08-15</v>
      </c>
      <c r="V496" t="str">
        <f>VLOOKUP($A496,'Plan de acci�n consolidado 2025'!$A$3:$V$504,V$1,0)</f>
        <v>30-OFICINA ASESORA DE PLANEACIÓN;
37-GRUPO DE TRABAJO DE ESTUDIOS ECONÓMICOS</v>
      </c>
      <c r="W496"/>
      <c r="X496"/>
    </row>
    <row r="497" spans="1:24" hidden="1" x14ac:dyDescent="0.25">
      <c r="A497" s="30" t="s">
        <v>1120</v>
      </c>
      <c r="B497" t="str">
        <f>VLOOKUP($A497,'Plan de acci�n consolidado 2025'!$A$3:$V$504,B$1,0)</f>
        <v>30-OFICINA ASESORA DE PLANEACIÓN</v>
      </c>
      <c r="C497">
        <f>VLOOKUP($A497,'Plan de acci�n consolidado 2025'!$A$3:$V$504,C$1,0)</f>
        <v>3</v>
      </c>
      <c r="D497" t="str">
        <f>VLOOKUP($A497,'Plan de acci�n consolidado 2025'!$A$3:$V$504,D$1,0)</f>
        <v>Actividad propia</v>
      </c>
      <c r="E497" t="str">
        <f>VLOOKUP($A497,'Plan de acci�n consolidado 2025'!$A$3:$V$504,E$1,0)</f>
        <v>30.4.3</v>
      </c>
      <c r="F497" t="str">
        <f>VLOOKUP($A497,'Plan de acci�n consolidado 2025'!$A$3:$V$504,F$1,0)</f>
        <v>N/A</v>
      </c>
      <c r="G497" t="str">
        <f>VLOOKUP($A497,'Plan de acci�n consolidado 2025'!$A$3:$V$504,G$1,0)</f>
        <v>N/A</v>
      </c>
      <c r="H497" t="str">
        <f>VLOOKUP($A497,'Plan de acci�n consolidado 2025'!$A$3:$V$504,H$1,0)</f>
        <v>N/A</v>
      </c>
      <c r="I497" t="str">
        <f>VLOOKUP($A497,'Plan de acci�n consolidado 2025'!$A$3:$V$504,I$1,0)</f>
        <v>N/A</v>
      </c>
      <c r="J497" t="str">
        <f>VLOOKUP($A497,'Plan de acci�n consolidado 2025'!$A$3:$V$504,J$1,0)</f>
        <v>N/A</v>
      </c>
      <c r="K497" t="str">
        <f>VLOOKUP($A497,'Plan de acci�n consolidado 2025'!$A$3:$V$504,K$1,0)</f>
        <v>N/A</v>
      </c>
      <c r="L497" t="str">
        <f>VLOOKUP($A497,'Plan de acci�n consolidado 2025'!$A$3:$V$504,L$1,0)</f>
        <v>N/A</v>
      </c>
      <c r="M497" t="str">
        <f>VLOOKUP($A497,'Plan de acci�n consolidado 2025'!$A$3:$V$504,M$1,0)</f>
        <v>N/A</v>
      </c>
      <c r="N497" t="str">
        <f>VLOOKUP($A497,'Plan de acci�n consolidado 2025'!$A$3:$V$504,N$1,0)</f>
        <v>N/A</v>
      </c>
      <c r="O497" t="str">
        <f>VLOOKUP($A497,'Plan de acci�n consolidado 2025'!$A$3:$V$504,O$1,0)</f>
        <v>Recopilar la información necesaria para realizar el estudio de costeo de los demás trámites priorizados (Documento que relacione la documentación recopilada)</v>
      </c>
      <c r="P497">
        <f>VLOOKUP($A497,'Plan de acci�n consolidado 2025'!$A$3:$V$504,P$1,0)</f>
        <v>22</v>
      </c>
      <c r="Q497">
        <f>VLOOKUP($A497,'Plan de acci�n consolidado 2025'!$A$3:$V$504,Q$1,0)</f>
        <v>100</v>
      </c>
      <c r="R497" t="str">
        <f>VLOOKUP($A497,'Plan de acci�n consolidado 2025'!$A$3:$V$504,R$1,0)</f>
        <v>Porcentual</v>
      </c>
      <c r="S497" t="str">
        <f>VLOOKUP($A497,'Plan de acci�n consolidado 2025'!$A$3:$V$504,S$1,0)</f>
        <v>% de Documentación recopilada / 100% de Documentación a recopilar</v>
      </c>
      <c r="T497" s="176" t="str">
        <f>VLOOKUP($A497,'Plan de acci�n consolidado 2025'!$A$3:$V$504,T$1,0)</f>
        <v>2025-08-18</v>
      </c>
      <c r="U497" s="176" t="str">
        <f>VLOOKUP($A497,'Plan de acci�n consolidado 2025'!$A$3:$V$504,U$1,0)</f>
        <v>2025-09-26</v>
      </c>
      <c r="V497" t="str">
        <f>VLOOKUP($A497,'Plan de acci�n consolidado 2025'!$A$3:$V$504,V$1,0)</f>
        <v>30-OFICINA ASESORA DE PLANEACIÓN;
37-GRUPO DE TRABAJO DE ESTUDIOS ECONÓMICOS</v>
      </c>
      <c r="W497"/>
      <c r="X497"/>
    </row>
    <row r="498" spans="1:24" hidden="1" x14ac:dyDescent="0.25">
      <c r="A498" s="30" t="s">
        <v>1122</v>
      </c>
      <c r="B498" t="str">
        <f>VLOOKUP($A498,'Plan de acci�n consolidado 2025'!$A$3:$V$504,B$1,0)</f>
        <v>30-OFICINA ASESORA DE PLANEACIÓN</v>
      </c>
      <c r="C498">
        <f>VLOOKUP($A498,'Plan de acci�n consolidado 2025'!$A$3:$V$504,C$1,0)</f>
        <v>3</v>
      </c>
      <c r="D498" t="str">
        <f>VLOOKUP($A498,'Plan de acci�n consolidado 2025'!$A$3:$V$504,D$1,0)</f>
        <v>Actividad propia</v>
      </c>
      <c r="E498" t="str">
        <f>VLOOKUP($A498,'Plan de acci�n consolidado 2025'!$A$3:$V$504,E$1,0)</f>
        <v>30.4.4</v>
      </c>
      <c r="F498" t="str">
        <f>VLOOKUP($A498,'Plan de acci�n consolidado 2025'!$A$3:$V$504,F$1,0)</f>
        <v>N/A</v>
      </c>
      <c r="G498" t="str">
        <f>VLOOKUP($A498,'Plan de acci�n consolidado 2025'!$A$3:$V$504,G$1,0)</f>
        <v>N/A</v>
      </c>
      <c r="H498" t="str">
        <f>VLOOKUP($A498,'Plan de acci�n consolidado 2025'!$A$3:$V$504,H$1,0)</f>
        <v>N/A</v>
      </c>
      <c r="I498" t="str">
        <f>VLOOKUP($A498,'Plan de acci�n consolidado 2025'!$A$3:$V$504,I$1,0)</f>
        <v>N/A</v>
      </c>
      <c r="J498" t="str">
        <f>VLOOKUP($A498,'Plan de acci�n consolidado 2025'!$A$3:$V$504,J$1,0)</f>
        <v>N/A</v>
      </c>
      <c r="K498" t="str">
        <f>VLOOKUP($A498,'Plan de acci�n consolidado 2025'!$A$3:$V$504,K$1,0)</f>
        <v>N/A</v>
      </c>
      <c r="L498" t="str">
        <f>VLOOKUP($A498,'Plan de acci�n consolidado 2025'!$A$3:$V$504,L$1,0)</f>
        <v>N/A</v>
      </c>
      <c r="M498" t="str">
        <f>VLOOKUP($A498,'Plan de acci�n consolidado 2025'!$A$3:$V$504,M$1,0)</f>
        <v>N/A</v>
      </c>
      <c r="N498" t="str">
        <f>VLOOKUP($A498,'Plan de acci�n consolidado 2025'!$A$3:$V$504,N$1,0)</f>
        <v>N/A</v>
      </c>
      <c r="O498" t="str">
        <f>VLOOKUP($A498,'Plan de acci�n consolidado 2025'!$A$3:$V$504,O$1,0)</f>
        <v>Realizar estudio de costo de los trámites priorizados (Estudio Realizado)</v>
      </c>
      <c r="P498">
        <f>VLOOKUP($A498,'Plan de acci�n consolidado 2025'!$A$3:$V$504,P$1,0)</f>
        <v>50</v>
      </c>
      <c r="Q498">
        <f>VLOOKUP($A498,'Plan de acci�n consolidado 2025'!$A$3:$V$504,Q$1,0)</f>
        <v>1</v>
      </c>
      <c r="R498" t="str">
        <f>VLOOKUP($A498,'Plan de acci�n consolidado 2025'!$A$3:$V$504,R$1,0)</f>
        <v>Númerica</v>
      </c>
      <c r="S498" t="str">
        <f>VLOOKUP($A498,'Plan de acci�n consolidado 2025'!$A$3:$V$504,S$1,0)</f>
        <v># de Estudio realizado / 1 Estudio programado</v>
      </c>
      <c r="T498" s="176" t="str">
        <f>VLOOKUP($A498,'Plan de acci�n consolidado 2025'!$A$3:$V$504,T$1,0)</f>
        <v>2025-07-16</v>
      </c>
      <c r="U498" s="176" t="str">
        <f>VLOOKUP($A498,'Plan de acci�n consolidado 2025'!$A$3:$V$504,U$1,0)</f>
        <v>2025-09-29</v>
      </c>
      <c r="V498" t="str">
        <f>VLOOKUP($A498,'Plan de acci�n consolidado 2025'!$A$3:$V$504,V$1,0)</f>
        <v>30-OFICINA ASESORA DE PLANEACIÓN;
37-GRUPO DE TRABAJO DE ESTUDIOS ECONÓMICOS</v>
      </c>
      <c r="W498"/>
      <c r="X498"/>
    </row>
    <row r="499" spans="1:24" hidden="1" x14ac:dyDescent="0.25">
      <c r="A499" s="30" t="s">
        <v>1859</v>
      </c>
      <c r="B499" t="str">
        <f>VLOOKUP($A499,'Plan de acci�n consolidado 2025'!$A$3:$V$504,B$1,0)</f>
        <v>30-OFICINA ASESORA DE PLANEACIÓN</v>
      </c>
      <c r="C499">
        <f>VLOOKUP($A499,'Plan de acci�n consolidado 2025'!$A$3:$V$504,C$1,0)</f>
        <v>3</v>
      </c>
      <c r="D499" t="str">
        <f>VLOOKUP($A499,'Plan de acci�n consolidado 2025'!$A$3:$V$504,D$1,0)</f>
        <v>Actividad propia</v>
      </c>
      <c r="E499" t="str">
        <f>VLOOKUP($A499,'Plan de acci�n consolidado 2025'!$A$3:$V$504,E$1,0)</f>
        <v>30.4.5</v>
      </c>
      <c r="F499" t="str">
        <f>VLOOKUP($A499,'Plan de acci�n consolidado 2025'!$A$3:$V$504,F$1,0)</f>
        <v>N/A</v>
      </c>
      <c r="G499" t="str">
        <f>VLOOKUP($A499,'Plan de acci�n consolidado 2025'!$A$3:$V$504,G$1,0)</f>
        <v>N/A</v>
      </c>
      <c r="H499" t="str">
        <f>VLOOKUP($A499,'Plan de acci�n consolidado 2025'!$A$3:$V$504,H$1,0)</f>
        <v>N/A</v>
      </c>
      <c r="I499" t="str">
        <f>VLOOKUP($A499,'Plan de acci�n consolidado 2025'!$A$3:$V$504,I$1,0)</f>
        <v>N/A</v>
      </c>
      <c r="J499" t="str">
        <f>VLOOKUP($A499,'Plan de acci�n consolidado 2025'!$A$3:$V$504,J$1,0)</f>
        <v>N/A</v>
      </c>
      <c r="K499" t="str">
        <f>VLOOKUP($A499,'Plan de acci�n consolidado 2025'!$A$3:$V$504,K$1,0)</f>
        <v>N/A</v>
      </c>
      <c r="L499" t="str">
        <f>VLOOKUP($A499,'Plan de acci�n consolidado 2025'!$A$3:$V$504,L$1,0)</f>
        <v>N/A</v>
      </c>
      <c r="M499" t="str">
        <f>VLOOKUP($A499,'Plan de acci�n consolidado 2025'!$A$3:$V$504,M$1,0)</f>
        <v>N/A</v>
      </c>
      <c r="N499" t="str">
        <f>VLOOKUP($A499,'Plan de acci�n consolidado 2025'!$A$3:$V$504,N$1,0)</f>
        <v>N/A</v>
      </c>
      <c r="O499" t="str">
        <f>VLOOKUP($A499,'Plan de acci�n consolidado 2025'!$A$3:$V$504,O$1,0)</f>
        <v>Socializar los resultados del estudio con los jefes de las áreas responsables de los trámites costeados (Correo electronico con el envío del estudio realizado  /  Listas de asistencia a reunion de socialización)</v>
      </c>
      <c r="P499">
        <f>VLOOKUP($A499,'Plan de acci�n consolidado 2025'!$A$3:$V$504,P$1,0)</f>
        <v>10</v>
      </c>
      <c r="Q499">
        <f>VLOOKUP($A499,'Plan de acci�n consolidado 2025'!$A$3:$V$504,Q$1,0)</f>
        <v>1</v>
      </c>
      <c r="R499" t="str">
        <f>VLOOKUP($A499,'Plan de acci�n consolidado 2025'!$A$3:$V$504,R$1,0)</f>
        <v>Númerica</v>
      </c>
      <c r="S499" t="str">
        <f>VLOOKUP($A499,'Plan de acci�n consolidado 2025'!$A$3:$V$504,S$1,0)</f>
        <v># de Estudio realizado / 1 Estudio a socializar</v>
      </c>
      <c r="T499" s="176" t="str">
        <f>VLOOKUP($A499,'Plan de acci�n consolidado 2025'!$A$3:$V$504,T$1,0)</f>
        <v>2025-11-03</v>
      </c>
      <c r="U499" s="176" t="str">
        <f>VLOOKUP($A499,'Plan de acci�n consolidado 2025'!$A$3:$V$504,U$1,0)</f>
        <v>2025-11-20</v>
      </c>
      <c r="V499" t="str">
        <f>VLOOKUP($A499,'Plan de acci�n consolidado 2025'!$A$3:$V$504,V$1,0)</f>
        <v>30-OFICINA ASESORA DE PLANEACIÓN;
37-GRUPO DE TRABAJO DE ESTUDIOS ECONÓMICOS</v>
      </c>
      <c r="W499"/>
      <c r="X499"/>
    </row>
    <row r="500" spans="1:24" hidden="1" x14ac:dyDescent="0.25">
      <c r="A500" s="30" t="s">
        <v>1124</v>
      </c>
      <c r="B500" t="str">
        <f>VLOOKUP($A500,'Plan de acci�n consolidado 2025'!$A$3:$V$504,B$1,0)</f>
        <v>30-OFICINA ASESORA DE PLANEACIÓN</v>
      </c>
      <c r="C500">
        <f>VLOOKUP($A500,'Plan de acci�n consolidado 2025'!$A$3:$V$504,C$1,0)</f>
        <v>3</v>
      </c>
      <c r="D500" t="str">
        <f>VLOOKUP($A500,'Plan de acci�n consolidado 2025'!$A$3:$V$504,D$1,0)</f>
        <v>Producto</v>
      </c>
      <c r="E500" t="str">
        <f>VLOOKUP($A500,'Plan de acci�n consolidado 2025'!$A$3:$V$504,E$1,0)</f>
        <v>30.5</v>
      </c>
      <c r="F500" t="str">
        <f>VLOOKUP($A500,'Plan de acci�n consolidado 2025'!$A$3:$V$504,F$1,0)</f>
        <v>Operativo</v>
      </c>
      <c r="G500" t="str">
        <f>VLOOKUP($A500,'Plan de acci�n consolidado 2025'!$A$3:$V$504,G$1,0)</f>
        <v>Fortalecer el Sistema Integral de Gestión Institucional en el marco del Modelo Integrado de Planeación y gestión para mejorar la prestación del servicio.</v>
      </c>
      <c r="H500" t="str">
        <f>VLOOKUP($A500,'Plan de acci�n consolidado 2025'!$A$3:$V$504,H$1,0)</f>
        <v xml:space="preserve">Cumplimiento de productos del PAI asociados a Fortacer el Sistema Integral de Gestión Institucional para mejorar la prestación del servicio. 
</v>
      </c>
      <c r="I500" t="str">
        <f>VLOOKUP($A500,'Plan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0" t="str">
        <f>VLOOKUP($A500,'Plan de acci�n consolidado 2025'!$A$3:$V$504,J$1,0)</f>
        <v>N/A</v>
      </c>
      <c r="K500" t="str">
        <f>VLOOKUP($A500,'Plan de acci�n consolidado 2025'!$A$3:$V$504,K$1,0)</f>
        <v>No</v>
      </c>
      <c r="L500" t="str">
        <f>VLOOKUP($A500,'Plan de acci�n consolidado 2025'!$A$3:$V$504,L$1,0)</f>
        <v>N/A</v>
      </c>
      <c r="M500" t="str">
        <f>VLOOKUP($A500,'Plan de acci�n consolidado 2025'!$A$3:$V$504,M$1,0)</f>
        <v>Política Simplificación, Racionalización y Estandarización de trámites _DIMENSIÓN Gestión con Valores para Resultados</v>
      </c>
      <c r="N500" t="str">
        <f>VLOOKUP($A500,'Plan de acci�n consolidado 2025'!$A$3:$V$504,N$1,0)</f>
        <v>N/A</v>
      </c>
      <c r="O500" t="str">
        <f>VLOOKUP($A500,'Plan de acci�n consolidado 2025'!$A$3:$V$504,O$1,0)</f>
        <v>Estrategia de racionalización de trámites implementada</v>
      </c>
      <c r="P500">
        <f>VLOOKUP($A500,'Plan de acci�n consolidado 2025'!$A$3:$V$504,P$1,0)</f>
        <v>20</v>
      </c>
      <c r="Q500">
        <f>VLOOKUP($A500,'Plan de acci�n consolidado 2025'!$A$3:$V$504,Q$1,0)</f>
        <v>100</v>
      </c>
      <c r="R500" t="str">
        <f>VLOOKUP($A500,'Plan de acci�n consolidado 2025'!$A$3:$V$504,R$1,0)</f>
        <v>Porcentual</v>
      </c>
      <c r="S500" t="str">
        <f>VLOOKUP($A500,'Plan de acci�n consolidado 2025'!$A$3:$V$504,S$1,0)</f>
        <v>% de Estrategia implementada / 100% de Estrategia a implementada</v>
      </c>
      <c r="T500" s="176" t="str">
        <f>VLOOKUP($A500,'Plan de acci�n consolidado 2025'!$A$3:$V$504,T$1,0)</f>
        <v>2025-01-15</v>
      </c>
      <c r="U500" s="176" t="str">
        <f>VLOOKUP($A500,'Plan de acci�n consolidado 2025'!$A$3:$V$504,U$1,0)</f>
        <v>2025-12-22</v>
      </c>
      <c r="V500" t="str">
        <f>VLOOKUP($A500,'Plan de acci�n consolidado 2025'!$A$3:$V$504,V$1,0)</f>
        <v>30-OFICINA ASESORA DE PLANEACIÓN</v>
      </c>
      <c r="W500"/>
      <c r="X500"/>
    </row>
    <row r="501" spans="1:24" hidden="1" x14ac:dyDescent="0.25">
      <c r="A501" s="30" t="s">
        <v>1127</v>
      </c>
      <c r="B501" t="str">
        <f>VLOOKUP($A501,'Plan de acci�n consolidado 2025'!$A$3:$V$504,B$1,0)</f>
        <v>30-OFICINA ASESORA DE PLANEACIÓN</v>
      </c>
      <c r="C501">
        <f>VLOOKUP($A501,'Plan de acci�n consolidado 2025'!$A$3:$V$504,C$1,0)</f>
        <v>3</v>
      </c>
      <c r="D501" t="str">
        <f>VLOOKUP($A501,'Plan de acci�n consolidado 2025'!$A$3:$V$504,D$1,0)</f>
        <v>Actividad propia</v>
      </c>
      <c r="E501" t="str">
        <f>VLOOKUP($A501,'Plan de acci�n consolidado 2025'!$A$3:$V$504,E$1,0)</f>
        <v>30.5.1</v>
      </c>
      <c r="F501" t="str">
        <f>VLOOKUP($A501,'Plan de acci�n consolidado 2025'!$A$3:$V$504,F$1,0)</f>
        <v>N/A</v>
      </c>
      <c r="G501" t="str">
        <f>VLOOKUP($A501,'Plan de acci�n consolidado 2025'!$A$3:$V$504,G$1,0)</f>
        <v>N/A</v>
      </c>
      <c r="H501" t="str">
        <f>VLOOKUP($A501,'Plan de acci�n consolidado 2025'!$A$3:$V$504,H$1,0)</f>
        <v>N/A</v>
      </c>
      <c r="I501" t="str">
        <f>VLOOKUP($A501,'Plan de acci�n consolidado 2025'!$A$3:$V$504,I$1,0)</f>
        <v>N/A</v>
      </c>
      <c r="J501" t="str">
        <f>VLOOKUP($A501,'Plan de acci�n consolidado 2025'!$A$3:$V$504,J$1,0)</f>
        <v>N/A</v>
      </c>
      <c r="K501" t="str">
        <f>VLOOKUP($A501,'Plan de acci�n consolidado 2025'!$A$3:$V$504,K$1,0)</f>
        <v>N/A</v>
      </c>
      <c r="L501" t="str">
        <f>VLOOKUP($A501,'Plan de acci�n consolidado 2025'!$A$3:$V$504,L$1,0)</f>
        <v>N/A</v>
      </c>
      <c r="M501" t="str">
        <f>VLOOKUP($A501,'Plan de acci�n consolidado 2025'!$A$3:$V$504,M$1,0)</f>
        <v>N/A</v>
      </c>
      <c r="N501" t="str">
        <f>VLOOKUP($A501,'Plan de acci�n consolidado 2025'!$A$3:$V$504,N$1,0)</f>
        <v>N/A</v>
      </c>
      <c r="O501" t="str">
        <f>VLOOKUP($A501,'Plan de acci�n consolidado 2025'!$A$3:$V$504,O$1,0)</f>
        <v>Elaborar el plan de trabajo de la estrategia de racionalización de trámites</v>
      </c>
      <c r="P501">
        <f>VLOOKUP($A501,'Plan de acci�n consolidado 2025'!$A$3:$V$504,P$1,0)</f>
        <v>20</v>
      </c>
      <c r="Q501">
        <f>VLOOKUP($A501,'Plan de acci�n consolidado 2025'!$A$3:$V$504,Q$1,0)</f>
        <v>1</v>
      </c>
      <c r="R501" t="str">
        <f>VLOOKUP($A501,'Plan de acci�n consolidado 2025'!$A$3:$V$504,R$1,0)</f>
        <v>Númerica</v>
      </c>
      <c r="S501" t="str">
        <f>VLOOKUP($A501,'Plan de acci�n consolidado 2025'!$A$3:$V$504,S$1,0)</f>
        <v># de Plan de trabajo elaborado / 1 Plan de trabajo a elaborar</v>
      </c>
      <c r="T501" s="176" t="str">
        <f>VLOOKUP($A501,'Plan de acci�n consolidado 2025'!$A$3:$V$504,T$1,0)</f>
        <v>2025-01-15</v>
      </c>
      <c r="U501" s="176" t="str">
        <f>VLOOKUP($A501,'Plan de acci�n consolidado 2025'!$A$3:$V$504,U$1,0)</f>
        <v>2025-03-28</v>
      </c>
      <c r="V501" t="str">
        <f>VLOOKUP($A501,'Plan de acci�n consolidado 2025'!$A$3:$V$504,V$1,0)</f>
        <v>30-OFICINA ASESORA DE PLANEACIÓN</v>
      </c>
      <c r="W501"/>
      <c r="X501"/>
    </row>
    <row r="502" spans="1:24" hidden="1" x14ac:dyDescent="0.25">
      <c r="A502" s="30" t="s">
        <v>1129</v>
      </c>
      <c r="B502" t="str">
        <f>VLOOKUP($A502,'Plan de acci�n consolidado 2025'!$A$3:$V$504,B$1,0)</f>
        <v>30-OFICINA ASESORA DE PLANEACIÓN</v>
      </c>
      <c r="C502">
        <f>VLOOKUP($A502,'Plan de acci�n consolidado 2025'!$A$3:$V$504,C$1,0)</f>
        <v>3</v>
      </c>
      <c r="D502" t="str">
        <f>VLOOKUP($A502,'Plan de acci�n consolidado 2025'!$A$3:$V$504,D$1,0)</f>
        <v>Actividad propia</v>
      </c>
      <c r="E502" t="str">
        <f>VLOOKUP($A502,'Plan de acci�n consolidado 2025'!$A$3:$V$504,E$1,0)</f>
        <v>30.5.2</v>
      </c>
      <c r="F502" t="str">
        <f>VLOOKUP($A502,'Plan de acci�n consolidado 2025'!$A$3:$V$504,F$1,0)</f>
        <v>N/A</v>
      </c>
      <c r="G502" t="str">
        <f>VLOOKUP($A502,'Plan de acci�n consolidado 2025'!$A$3:$V$504,G$1,0)</f>
        <v>N/A</v>
      </c>
      <c r="H502" t="str">
        <f>VLOOKUP($A502,'Plan de acci�n consolidado 2025'!$A$3:$V$504,H$1,0)</f>
        <v>N/A</v>
      </c>
      <c r="I502" t="str">
        <f>VLOOKUP($A502,'Plan de acci�n consolidado 2025'!$A$3:$V$504,I$1,0)</f>
        <v>N/A</v>
      </c>
      <c r="J502" t="str">
        <f>VLOOKUP($A502,'Plan de acci�n consolidado 2025'!$A$3:$V$504,J$1,0)</f>
        <v>N/A</v>
      </c>
      <c r="K502" t="str">
        <f>VLOOKUP($A502,'Plan de acci�n consolidado 2025'!$A$3:$V$504,K$1,0)</f>
        <v>N/A</v>
      </c>
      <c r="L502" t="str">
        <f>VLOOKUP($A502,'Plan de acci�n consolidado 2025'!$A$3:$V$504,L$1,0)</f>
        <v>N/A</v>
      </c>
      <c r="M502" t="str">
        <f>VLOOKUP($A502,'Plan de acci�n consolidado 2025'!$A$3:$V$504,M$1,0)</f>
        <v>N/A</v>
      </c>
      <c r="N502" t="str">
        <f>VLOOKUP($A502,'Plan de acci�n consolidado 2025'!$A$3:$V$504,N$1,0)</f>
        <v>N/A</v>
      </c>
      <c r="O502" t="str">
        <f>VLOOKUP($A502,'Plan de acci�n consolidado 2025'!$A$3:$V$504,O$1,0)</f>
        <v>Ejecutar el plan de trabajo de la estrategia de racionalización de trámites</v>
      </c>
      <c r="P502">
        <f>VLOOKUP($A502,'Plan de acci�n consolidado 2025'!$A$3:$V$504,P$1,0)</f>
        <v>80</v>
      </c>
      <c r="Q502">
        <f>VLOOKUP($A502,'Plan de acci�n consolidado 2025'!$A$3:$V$504,Q$1,0)</f>
        <v>100</v>
      </c>
      <c r="R502" t="str">
        <f>VLOOKUP($A502,'Plan de acci�n consolidado 2025'!$A$3:$V$504,R$1,0)</f>
        <v>Porcentual</v>
      </c>
      <c r="S502" t="str">
        <f>VLOOKUP($A502,'Plan de acci�n consolidado 2025'!$A$3:$V$504,S$1,0)</f>
        <v>% de Plan de trabajo ejecutado / 100% de Plan de trabajo por ejecutar</v>
      </c>
      <c r="T502" s="176" t="str">
        <f>VLOOKUP($A502,'Plan de acci�n consolidado 2025'!$A$3:$V$504,T$1,0)</f>
        <v>2025-03-28</v>
      </c>
      <c r="U502" s="176" t="str">
        <f>VLOOKUP($A502,'Plan de acci�n consolidado 2025'!$A$3:$V$504,U$1,0)</f>
        <v>2025-12-22</v>
      </c>
      <c r="V502" t="str">
        <f>VLOOKUP($A502,'Plan de acci�n consolidado 2025'!$A$3:$V$504,V$1,0)</f>
        <v>30-OFICINA ASESORA DE PLANEACIÓN</v>
      </c>
      <c r="W502"/>
      <c r="X502"/>
    </row>
    <row r="503" spans="1:24" hidden="1" x14ac:dyDescent="0.25">
      <c r="A503" s="30" t="s">
        <v>1131</v>
      </c>
      <c r="B503" t="str">
        <f>VLOOKUP($A503,'Plan de acci�n consolidado 2025'!$A$3:$V$504,B$1,0)</f>
        <v>30-OFICINA ASESORA DE PLANEACIÓN</v>
      </c>
      <c r="C503">
        <f>VLOOKUP($A503,'Plan de acci�n consolidado 2025'!$A$3:$V$504,C$1,0)</f>
        <v>3</v>
      </c>
      <c r="D503" t="str">
        <f>VLOOKUP($A503,'Plan de acci�n consolidado 2025'!$A$3:$V$504,D$1,0)</f>
        <v>Producto</v>
      </c>
      <c r="E503" t="str">
        <f>VLOOKUP($A503,'Plan de acci�n consolidado 2025'!$A$3:$V$504,E$1,0)</f>
        <v>30.6</v>
      </c>
      <c r="F503" t="str">
        <f>VLOOKUP($A503,'Plan de acci�n consolidado 2025'!$A$3:$V$504,F$1,0)</f>
        <v>Operativo</v>
      </c>
      <c r="G503" t="str">
        <f>VLOOKUP($A503,'Plan de acci�n consolidado 2025'!$A$3:$V$504,G$1,0)</f>
        <v>Fortalecer el Sistema Integral de Gestión Institucional en el marco del Modelo Integrado de Planeación y gestión para mejorar la prestación del servicio.</v>
      </c>
      <c r="H503" t="str">
        <f>VLOOKUP($A503,'Plan de acci�n consolidado 2025'!$A$3:$V$504,H$1,0)</f>
        <v xml:space="preserve">Cumplimiento de productos del PAI asociados a Fortacer el Sistema Integral de Gestión Institucional para mejorar la prestación del servicio. 
</v>
      </c>
      <c r="I503" t="str">
        <f>VLOOKUP($A503,'Plan de acci�n consolidado 2025'!$A$3:$V$504,I$1,0)</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03" t="str">
        <f>VLOOKUP($A503,'Plan de acci�n consolidado 2025'!$A$3:$V$504,J$1,0)</f>
        <v>N/A</v>
      </c>
      <c r="K503" t="str">
        <f>VLOOKUP($A503,'Plan de acci�n consolidado 2025'!$A$3:$V$504,K$1,0)</f>
        <v>Si</v>
      </c>
      <c r="L503" t="str">
        <f>VLOOKUP($A503,'Plan de acci�n consolidado 2025'!$A$3:$V$504,L$1,0)</f>
        <v>N/A</v>
      </c>
      <c r="M503" t="str">
        <f>VLOOKUP($A503,'Plan de acci�n consolidado 2025'!$A$3:$V$504,M$1,0)</f>
        <v>Política Planeación Institucional _DIMENSIÓN Direccionamiento Estratégico y Planeación</v>
      </c>
      <c r="N503" t="str">
        <f>VLOOKUP($A503,'Plan de acci�n consolidado 2025'!$A$3:$V$504,N$1,0)</f>
        <v>DECRETO 612</v>
      </c>
      <c r="O503" t="str">
        <f>VLOOKUP($A503,'Plan de acci�n consolidado 2025'!$A$3:$V$504,O$1,0)</f>
        <v>Plan de Transparencia y Ética Publica, formulado y ejecutado</v>
      </c>
      <c r="P503">
        <f>VLOOKUP($A503,'Plan de acci�n consolidado 2025'!$A$3:$V$504,P$1,0)</f>
        <v>20</v>
      </c>
      <c r="Q503">
        <f>VLOOKUP($A503,'Plan de acci�n consolidado 2025'!$A$3:$V$504,Q$1,0)</f>
        <v>100</v>
      </c>
      <c r="R503" t="str">
        <f>VLOOKUP($A503,'Plan de acci�n consolidado 2025'!$A$3:$V$504,R$1,0)</f>
        <v>Porcentual</v>
      </c>
      <c r="S503" t="str">
        <f>VLOOKUP($A503,'Plan de acci�n consolidado 2025'!$A$3:$V$504,S$1,0)</f>
        <v>% de Estrategia implementada / 100% de Estrategia a implementada</v>
      </c>
      <c r="T503" s="176" t="str">
        <f>VLOOKUP($A503,'Plan de acci�n consolidado 2025'!$A$3:$V$504,T$1,0)</f>
        <v>2025-01-15</v>
      </c>
      <c r="U503" s="176" t="str">
        <f>VLOOKUP($A503,'Plan de acci�n consolidado 2025'!$A$3:$V$504,U$1,0)</f>
        <v>2025-12-22</v>
      </c>
      <c r="V503" t="str">
        <f>VLOOKUP($A503,'Plan de acci�n consolidado 2025'!$A$3:$V$504,V$1,0)</f>
        <v>100-SECRETARIA GENERAL;
30-OFICINA ASESORA DE PLANEACIÓN</v>
      </c>
      <c r="W503"/>
      <c r="X503"/>
    </row>
    <row r="504" spans="1:24" hidden="1" x14ac:dyDescent="0.25">
      <c r="A504" s="30" t="s">
        <v>1134</v>
      </c>
      <c r="B504" t="str">
        <f>VLOOKUP($A504,'Plan de acci�n consolidado 2025'!$A$3:$V$504,B$1,0)</f>
        <v>30-OFICINA ASESORA DE PLANEACIÓN</v>
      </c>
      <c r="C504">
        <f>VLOOKUP($A504,'Plan de acci�n consolidado 2025'!$A$3:$V$504,C$1,0)</f>
        <v>3</v>
      </c>
      <c r="D504" t="str">
        <f>VLOOKUP($A504,'Plan de acci�n consolidado 2025'!$A$3:$V$504,D$1,0)</f>
        <v>Actividad propia</v>
      </c>
      <c r="E504" t="str">
        <f>VLOOKUP($A504,'Plan de acci�n consolidado 2025'!$A$3:$V$504,E$1,0)</f>
        <v>30.6.1</v>
      </c>
      <c r="F504" t="str">
        <f>VLOOKUP($A504,'Plan de acci�n consolidado 2025'!$A$3:$V$504,F$1,0)</f>
        <v>N/A</v>
      </c>
      <c r="G504" t="str">
        <f>VLOOKUP($A504,'Plan de acci�n consolidado 2025'!$A$3:$V$504,G$1,0)</f>
        <v>N/A</v>
      </c>
      <c r="H504" t="str">
        <f>VLOOKUP($A504,'Plan de acci�n consolidado 2025'!$A$3:$V$504,H$1,0)</f>
        <v>N/A</v>
      </c>
      <c r="I504" t="str">
        <f>VLOOKUP($A504,'Plan de acci�n consolidado 2025'!$A$3:$V$504,I$1,0)</f>
        <v>N/A</v>
      </c>
      <c r="J504" t="str">
        <f>VLOOKUP($A504,'Plan de acci�n consolidado 2025'!$A$3:$V$504,J$1,0)</f>
        <v>N/A</v>
      </c>
      <c r="K504" t="str">
        <f>VLOOKUP($A504,'Plan de acci�n consolidado 2025'!$A$3:$V$504,K$1,0)</f>
        <v>N/A</v>
      </c>
      <c r="L504" t="str">
        <f>VLOOKUP($A504,'Plan de acci�n consolidado 2025'!$A$3:$V$504,L$1,0)</f>
        <v>N/A</v>
      </c>
      <c r="M504" t="str">
        <f>VLOOKUP($A504,'Plan de acci�n consolidado 2025'!$A$3:$V$504,M$1,0)</f>
        <v>N/A</v>
      </c>
      <c r="N504" t="str">
        <f>VLOOKUP($A504,'Plan de acci�n consolidado 2025'!$A$3:$V$504,N$1,0)</f>
        <v>N/A</v>
      </c>
      <c r="O504" t="str">
        <f>VLOOKUP($A504,'Plan de acci�n consolidado 2025'!$A$3:$V$504,O$1,0)</f>
        <v>Elaborar el plan de trabajo para formular el Programa de Transparencia y Ética Pública - PTEP, en el marco de la ley 2195 de 2022 y su decreto reglamentario 1122 de 2024</v>
      </c>
      <c r="P504">
        <f>VLOOKUP($A504,'Plan de acci�n consolidado 2025'!$A$3:$V$504,P$1,0)</f>
        <v>20</v>
      </c>
      <c r="Q504">
        <f>VLOOKUP($A504,'Plan de acci�n consolidado 2025'!$A$3:$V$504,Q$1,0)</f>
        <v>1</v>
      </c>
      <c r="R504" t="str">
        <f>VLOOKUP($A504,'Plan de acci�n consolidado 2025'!$A$3:$V$504,R$1,0)</f>
        <v>Númerica</v>
      </c>
      <c r="S504" t="str">
        <f>VLOOKUP($A504,'Plan de acci�n consolidado 2025'!$A$3:$V$504,S$1,0)</f>
        <v># de Plan de trabajo elaborado / 1 Plan de trabajo a elaborar</v>
      </c>
      <c r="T504" s="176" t="str">
        <f>VLOOKUP($A504,'Plan de acci�n consolidado 2025'!$A$3:$V$504,T$1,0)</f>
        <v>2025-01-15</v>
      </c>
      <c r="U504" s="176" t="str">
        <f>VLOOKUP($A504,'Plan de acci�n consolidado 2025'!$A$3:$V$504,U$1,0)</f>
        <v>2025-02-15</v>
      </c>
      <c r="V504" t="str">
        <f>VLOOKUP($A504,'Plan de acci�n consolidado 2025'!$A$3:$V$504,V$1,0)</f>
        <v>100-SECRETARIA GENERAL;
30-OFICINA ASESORA DE PLANEACIÓN</v>
      </c>
      <c r="W504"/>
      <c r="X504"/>
    </row>
    <row r="505" spans="1:24" hidden="1" x14ac:dyDescent="0.25">
      <c r="A505" s="30" t="s">
        <v>1135</v>
      </c>
      <c r="B505" t="str">
        <f>VLOOKUP($A505,'Plan de acci�n consolidado 2025'!$A$3:$V$504,B$1,0)</f>
        <v>30-OFICINA ASESORA DE PLANEACIÓN</v>
      </c>
      <c r="C505">
        <f>VLOOKUP($A505,'Plan de acci�n consolidado 2025'!$A$3:$V$504,C$1,0)</f>
        <v>3</v>
      </c>
      <c r="D505" t="str">
        <f>VLOOKUP($A505,'Plan de acci�n consolidado 2025'!$A$3:$V$504,D$1,0)</f>
        <v>Actividad propia</v>
      </c>
      <c r="E505" t="str">
        <f>VLOOKUP($A505,'Plan de acci�n consolidado 2025'!$A$3:$V$504,E$1,0)</f>
        <v>30.6.2</v>
      </c>
      <c r="F505" t="str">
        <f>VLOOKUP($A505,'Plan de acci�n consolidado 2025'!$A$3:$V$504,F$1,0)</f>
        <v>N/A</v>
      </c>
      <c r="G505" t="str">
        <f>VLOOKUP($A505,'Plan de acci�n consolidado 2025'!$A$3:$V$504,G$1,0)</f>
        <v>N/A</v>
      </c>
      <c r="H505" t="str">
        <f>VLOOKUP($A505,'Plan de acci�n consolidado 2025'!$A$3:$V$504,H$1,0)</f>
        <v>N/A</v>
      </c>
      <c r="I505" t="str">
        <f>VLOOKUP($A505,'Plan de acci�n consolidado 2025'!$A$3:$V$504,I$1,0)</f>
        <v>N/A</v>
      </c>
      <c r="J505" t="str">
        <f>VLOOKUP($A505,'Plan de acci�n consolidado 2025'!$A$3:$V$504,J$1,0)</f>
        <v>N/A</v>
      </c>
      <c r="K505" t="str">
        <f>VLOOKUP($A505,'Plan de acci�n consolidado 2025'!$A$3:$V$504,K$1,0)</f>
        <v>N/A</v>
      </c>
      <c r="L505" t="str">
        <f>VLOOKUP($A505,'Plan de acci�n consolidado 2025'!$A$3:$V$504,L$1,0)</f>
        <v>N/A</v>
      </c>
      <c r="M505" t="str">
        <f>VLOOKUP($A505,'Plan de acci�n consolidado 2025'!$A$3:$V$504,M$1,0)</f>
        <v>N/A</v>
      </c>
      <c r="N505" t="str">
        <f>VLOOKUP($A505,'Plan de acci�n consolidado 2025'!$A$3:$V$504,N$1,0)</f>
        <v>N/A</v>
      </c>
      <c r="O505" t="str">
        <f>VLOOKUP($A505,'Plan de acci�n consolidado 2025'!$A$3:$V$504,O$1,0)</f>
        <v>Ejecutar el plan de trabajo del Programa de Transparencia y Ética Pública</v>
      </c>
      <c r="P505">
        <f>VLOOKUP($A505,'Plan de acci�n consolidado 2025'!$A$3:$V$504,P$1,0)</f>
        <v>80</v>
      </c>
      <c r="Q505">
        <f>VLOOKUP($A505,'Plan de acci�n consolidado 2025'!$A$3:$V$504,Q$1,0)</f>
        <v>100</v>
      </c>
      <c r="R505" t="str">
        <f>VLOOKUP($A505,'Plan de acci�n consolidado 2025'!$A$3:$V$504,R$1,0)</f>
        <v>Porcentual</v>
      </c>
      <c r="S505" t="str">
        <f>VLOOKUP($A505,'Plan de acci�n consolidado 2025'!$A$3:$V$504,S$1,0)</f>
        <v>% de Plan de trabajo ejecutado / 100% de Plan de trabajo por ejecutar</v>
      </c>
      <c r="T505" s="176" t="str">
        <f>VLOOKUP($A505,'Plan de acci�n consolidado 2025'!$A$3:$V$504,T$1,0)</f>
        <v>2025-01-31</v>
      </c>
      <c r="U505" s="176" t="str">
        <f>VLOOKUP($A505,'Plan de acci�n consolidado 2025'!$A$3:$V$504,U$1,0)</f>
        <v>2025-12-22</v>
      </c>
      <c r="V505" t="str">
        <f>VLOOKUP($A505,'Plan de acci�n consolidado 2025'!$A$3:$V$504,V$1,0)</f>
        <v>100-SECRETARIA GENERAL;
30-OFICINA ASESORA DE PLANEACIÓN</v>
      </c>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autoFilter ref="A3:X505" xr:uid="{C22F39D7-E336-4BB6-BB9E-BAB3EF69903F}">
    <filterColumn colId="12">
      <filters>
        <filter val="Política Gestión de la información estadística _DIMENSIÓN Información y Comunicación"/>
        <filter val="Política Gestión Documental _DIMENSIÓN Información y Comunicación"/>
      </filters>
    </filterColumn>
  </autoFilter>
  <mergeCells count="1">
    <mergeCell ref="B2:V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AR491"/>
  <sheetViews>
    <sheetView topLeftCell="AO27" zoomScale="115" zoomScaleNormal="115" workbookViewId="0">
      <selection activeCell="AQ44" sqref="AQ44"/>
    </sheetView>
  </sheetViews>
  <sheetFormatPr baseColWidth="10" defaultColWidth="9.140625" defaultRowHeight="15" x14ac:dyDescent="0.25"/>
  <cols>
    <col min="1" max="1" width="8.28515625" style="30" bestFit="1" customWidth="1"/>
    <col min="2" max="2" width="22.7109375" style="30" customWidth="1"/>
    <col min="3" max="4" width="24.42578125" style="30" customWidth="1"/>
    <col min="5" max="5" width="47.42578125" style="30" customWidth="1"/>
    <col min="6" max="6" width="42.7109375" style="30" customWidth="1"/>
    <col min="7" max="7" width="18.7109375" style="30" customWidth="1"/>
    <col min="8" max="8" width="47.28515625" style="30" customWidth="1"/>
    <col min="9" max="9" width="12.42578125" style="30" customWidth="1"/>
    <col min="10" max="10" width="15.5703125" style="30" customWidth="1"/>
    <col min="11" max="11" width="13.42578125" style="173" customWidth="1"/>
    <col min="12" max="12" width="16.5703125" style="173" customWidth="1"/>
    <col min="13" max="13" width="61.85546875" style="30" customWidth="1"/>
    <col min="14" max="15" width="17.5703125" style="30" customWidth="1"/>
    <col min="16" max="16" width="30.85546875" style="30" customWidth="1"/>
    <col min="17" max="17" width="48.28515625" style="30" customWidth="1"/>
    <col min="18" max="18" width="9.140625" style="30"/>
    <col min="19" max="19" width="23.28515625" style="30" customWidth="1"/>
    <col min="20" max="20" width="19.28515625" style="30" customWidth="1"/>
    <col min="21" max="21" width="46.140625" style="30" customWidth="1"/>
    <col min="22" max="22" width="12.28515625" style="30" customWidth="1"/>
    <col min="23" max="23" width="15.7109375" style="30" customWidth="1"/>
    <col min="24" max="24" width="15.85546875" style="30" customWidth="1"/>
    <col min="25" max="25" width="19.5703125" style="30" customWidth="1"/>
    <col min="26" max="26" width="14.140625" style="30" customWidth="1"/>
    <col min="27" max="27" width="20.140625" style="30" customWidth="1"/>
    <col min="28" max="30" width="9.140625" style="30"/>
    <col min="31" max="31" width="50.28515625" style="30" bestFit="1" customWidth="1"/>
    <col min="32" max="32" width="25.85546875" style="30" bestFit="1" customWidth="1"/>
    <col min="33" max="33" width="9.140625" style="30"/>
    <col min="34" max="34" width="50.28515625" style="30" bestFit="1" customWidth="1"/>
    <col min="35" max="35" width="25.85546875" style="30" bestFit="1" customWidth="1"/>
    <col min="36" max="37" width="9.140625" style="30"/>
    <col min="38" max="39" width="44" style="30" customWidth="1"/>
    <col min="40" max="40" width="13.42578125" style="30" bestFit="1" customWidth="1"/>
    <col min="41" max="41" width="9.140625" style="30"/>
    <col min="42" max="43" width="44" style="30" customWidth="1"/>
    <col min="44" max="44" width="13.42578125" style="30" bestFit="1" customWidth="1"/>
    <col min="45" max="16384" width="9.140625" style="30"/>
  </cols>
  <sheetData>
    <row r="1" spans="1:44" ht="15.75" thickBot="1" x14ac:dyDescent="0.3">
      <c r="A1" s="30">
        <v>1</v>
      </c>
      <c r="B1" s="30">
        <v>2</v>
      </c>
      <c r="C1" s="30">
        <v>3</v>
      </c>
      <c r="D1" s="30">
        <v>4</v>
      </c>
      <c r="E1" s="30">
        <v>5</v>
      </c>
      <c r="F1" s="30">
        <v>6</v>
      </c>
      <c r="G1" s="30">
        <v>7</v>
      </c>
      <c r="H1" s="30">
        <v>8</v>
      </c>
      <c r="I1" s="30">
        <v>9</v>
      </c>
      <c r="J1" s="30">
        <v>10</v>
      </c>
      <c r="K1" s="173">
        <v>11</v>
      </c>
      <c r="L1" s="173">
        <v>12</v>
      </c>
      <c r="M1" s="30">
        <v>13</v>
      </c>
      <c r="N1" s="30">
        <v>14</v>
      </c>
      <c r="O1" s="30">
        <v>15</v>
      </c>
      <c r="P1" s="30">
        <v>16</v>
      </c>
      <c r="Q1" s="30">
        <v>17</v>
      </c>
      <c r="AE1" s="373" t="s">
        <v>2728</v>
      </c>
      <c r="AF1" t="s">
        <v>482</v>
      </c>
      <c r="AH1" s="373" t="s">
        <v>2728</v>
      </c>
      <c r="AI1" t="s">
        <v>489</v>
      </c>
      <c r="AL1" s="373" t="s">
        <v>2728</v>
      </c>
      <c r="AM1" t="s">
        <v>482</v>
      </c>
      <c r="AP1" s="373" t="s">
        <v>2728</v>
      </c>
      <c r="AQ1" t="s">
        <v>489</v>
      </c>
    </row>
    <row r="2" spans="1:44" ht="31.5" x14ac:dyDescent="0.25">
      <c r="A2" s="75" t="s">
        <v>474</v>
      </c>
      <c r="B2" s="76"/>
      <c r="C2" s="83" t="s">
        <v>1556</v>
      </c>
      <c r="D2" s="83" t="s">
        <v>1774</v>
      </c>
      <c r="E2" s="83" t="s">
        <v>1775</v>
      </c>
      <c r="F2" s="83" t="s">
        <v>0</v>
      </c>
      <c r="G2" s="77" t="s">
        <v>1</v>
      </c>
      <c r="H2" s="77" t="s">
        <v>2</v>
      </c>
      <c r="I2" s="77" t="s">
        <v>3</v>
      </c>
      <c r="J2" s="77" t="s">
        <v>4</v>
      </c>
      <c r="K2" s="78" t="s">
        <v>5</v>
      </c>
      <c r="L2" s="78" t="s">
        <v>6</v>
      </c>
      <c r="M2" s="79" t="s">
        <v>7</v>
      </c>
      <c r="N2" s="83" t="s">
        <v>1476</v>
      </c>
      <c r="O2" s="83" t="s">
        <v>1531</v>
      </c>
      <c r="P2" s="83" t="s">
        <v>1529</v>
      </c>
      <c r="Q2" s="83" t="s">
        <v>1549</v>
      </c>
      <c r="R2" s="30" t="s">
        <v>2741</v>
      </c>
      <c r="S2" s="75" t="s">
        <v>474</v>
      </c>
      <c r="T2" s="30" t="s">
        <v>2728</v>
      </c>
      <c r="U2" s="83" t="s">
        <v>1556</v>
      </c>
      <c r="V2" s="30" t="s">
        <v>1797</v>
      </c>
      <c r="W2" s="30" t="s">
        <v>1798</v>
      </c>
      <c r="X2" s="30" t="s">
        <v>1799</v>
      </c>
      <c r="Y2" s="30" t="s">
        <v>1800</v>
      </c>
      <c r="Z2" s="30" t="s">
        <v>1860</v>
      </c>
      <c r="AA2" s="30" t="s">
        <v>2727</v>
      </c>
      <c r="AE2"/>
      <c r="AF2"/>
      <c r="AG2"/>
      <c r="AH2"/>
      <c r="AI2"/>
    </row>
    <row r="3" spans="1:44" x14ac:dyDescent="0.25">
      <c r="A3" s="81" t="s">
        <v>483</v>
      </c>
      <c r="B3" s="81" t="str">
        <f>VLOOKUP(A3,'PAI 2025 GPS rempl2)'!$A$3:$E$505,4,0)</f>
        <v>Producto</v>
      </c>
      <c r="C3" s="82" t="s">
        <v>1558</v>
      </c>
      <c r="D3" s="82" t="s">
        <v>1557</v>
      </c>
      <c r="E3" s="82" t="s">
        <v>486</v>
      </c>
      <c r="F3" s="82" t="s">
        <v>61</v>
      </c>
      <c r="G3" s="82" t="str">
        <f>VLOOKUP(A3,'PAI 2025 GPS rempl2)'!$E$4:$L$504,8,0)</f>
        <v>N/A</v>
      </c>
      <c r="H3" s="82" t="str">
        <f>VLOOKUP(A3,'PAI 2025 GPS rempl2)'!$A$4:$V$504,15,0)</f>
        <v>Plan anual de Previsión de Recursos Humanos, Elaborado y publicado en la página web de la SIC e Intrasic (Documento del Plan anual de Previsión de Recursos Humanos)</v>
      </c>
      <c r="I3" s="82">
        <f>VLOOKUP(A3,'PAI 2025 GPS rempl2)'!$A$4:$V$504,17,0)</f>
        <v>1</v>
      </c>
      <c r="J3" s="82" t="str">
        <f>VLOOKUP(A3,'PAI 2025 GPS rempl2)'!$A$4:$V$504,18,0)</f>
        <v>Númerica</v>
      </c>
      <c r="K3" s="174" t="str">
        <f>VLOOKUP(A3,'PAI 2025 GPS rempl2)'!$A$4:$V$504,20,0)</f>
        <v>2025-01-15</v>
      </c>
      <c r="L3" s="174" t="str">
        <f>VLOOKUP(A3,'PAI 2025 GPS rempl2)'!$A$4:$V$504,21,0)</f>
        <v>2025-01-31</v>
      </c>
      <c r="M3" s="82" t="str">
        <f>VLOOKUP(A3,'PAI 2025 GPS rempl2)'!$A$4:$V$504,22,0)</f>
        <v>111-GRUPO DE TRABAJO DE ADMINISTRACIÓN DE PERSONAL</v>
      </c>
      <c r="N3" s="82" t="s">
        <v>1776</v>
      </c>
      <c r="O3" s="82" t="s">
        <v>1433</v>
      </c>
      <c r="P3" s="82" t="s">
        <v>1581</v>
      </c>
      <c r="Q3" s="82" t="s">
        <v>1532</v>
      </c>
      <c r="R3" s="30" t="str">
        <f>VLOOKUP(A3,'PAI 2025 GPS rempl2)'!$A$3:$B$506,2,0)</f>
        <v>111-GRUPO DE TRABAJO DE ADMINISTRACIÓN DE PERSONAL</v>
      </c>
      <c r="S3" s="81" t="s">
        <v>483</v>
      </c>
      <c r="T3" s="81" t="str">
        <f>VLOOKUP(A3,'PAI 2025 GPS rempl2)'!$A$3:$E$505,4,0)</f>
        <v>Producto</v>
      </c>
      <c r="U3" s="82" t="s">
        <v>1558</v>
      </c>
      <c r="V3" s="30">
        <f>VLOOKUP(S3,'PAI 2025 GPS rempl2)'!$E$4:$P$504,12,0)</f>
        <v>20</v>
      </c>
      <c r="W3" s="30">
        <f>+(V3*100)/($V$3+$V$6+$V$9+$V$38+$V$43+$V$46+$V$49+$V$53+$V$57)</f>
        <v>10</v>
      </c>
      <c r="X3" s="30">
        <f>VLOOKUP(S3,'SEGUIMIENTO PAI 2025'!$F$5:$AB$487,23,0)</f>
        <v>100</v>
      </c>
      <c r="Y3" s="30">
        <f>(X3*W3)/100</f>
        <v>10</v>
      </c>
      <c r="Z3" s="30" t="s">
        <v>1077</v>
      </c>
      <c r="AA3" s="155" t="s">
        <v>1855</v>
      </c>
      <c r="AE3" s="373" t="s">
        <v>1442</v>
      </c>
      <c r="AF3" t="s">
        <v>2729</v>
      </c>
      <c r="AG3"/>
      <c r="AH3" s="373" t="s">
        <v>1442</v>
      </c>
      <c r="AI3" t="s">
        <v>2729</v>
      </c>
      <c r="AL3" s="373" t="s">
        <v>2729</v>
      </c>
      <c r="AM3"/>
      <c r="AN3"/>
      <c r="AP3" s="373" t="s">
        <v>2729</v>
      </c>
      <c r="AQ3"/>
      <c r="AR3"/>
    </row>
    <row r="4" spans="1:44" x14ac:dyDescent="0.25">
      <c r="A4" s="81" t="s">
        <v>490</v>
      </c>
      <c r="B4" s="81" t="str">
        <f>VLOOKUP(A4,'PAI 2025 GPS rempl2)'!$A$3:$E$505,4,0)</f>
        <v>Actividad propia</v>
      </c>
      <c r="C4" s="82" t="s">
        <v>1558</v>
      </c>
      <c r="D4" s="82" t="s">
        <v>1557</v>
      </c>
      <c r="E4" s="82" t="s">
        <v>486</v>
      </c>
      <c r="F4" s="82"/>
      <c r="G4" s="82" t="str">
        <f>VLOOKUP(A4,'PAI 2025 GPS rempl2)'!$E$4:$L$504,8,0)</f>
        <v>N/A</v>
      </c>
      <c r="H4" s="82" t="str">
        <f>VLOOKUP(A4,'PAI 2025 GPS rempl2)'!$A$4:$V$504,15,0)</f>
        <v>Elaborar el Plan anual de Previsión de Recursos Humanos (Único entregable) (Documento del Plan anual de Previsión de Recursos Humanos)</v>
      </c>
      <c r="I4" s="82">
        <f>VLOOKUP(A4,'PAI 2025 GPS rempl2)'!$A$4:$V$504,17,0)</f>
        <v>1</v>
      </c>
      <c r="J4" s="82" t="str">
        <f>VLOOKUP(A4,'PAI 2025 GPS rempl2)'!$A$4:$V$504,18,0)</f>
        <v>Númerica</v>
      </c>
      <c r="K4" s="174" t="str">
        <f>VLOOKUP(A4,'PAI 2025 GPS rempl2)'!$A$4:$V$504,20,0)</f>
        <v>2025-01-15</v>
      </c>
      <c r="L4" s="174" t="str">
        <f>VLOOKUP(A4,'PAI 2025 GPS rempl2)'!$A$4:$V$504,21,0)</f>
        <v>2025-01-31</v>
      </c>
      <c r="M4" s="82" t="str">
        <f>VLOOKUP(A4,'PAI 2025 GPS rempl2)'!$A$4:$V$504,22,0)</f>
        <v>111-GRUPO DE TRABAJO DE ADMINISTRACIÓN DE PERSONAL</v>
      </c>
      <c r="N4" s="82"/>
      <c r="O4" s="82"/>
      <c r="P4" s="82"/>
      <c r="Q4" s="82"/>
      <c r="R4" s="30" t="str">
        <f>VLOOKUP(A4,'PAI 2025 GPS rempl2)'!$A$3:$B$506,2,0)</f>
        <v>111-GRUPO DE TRABAJO DE ADMINISTRACIÓN DE PERSONAL</v>
      </c>
      <c r="S4" s="81" t="s">
        <v>490</v>
      </c>
      <c r="T4" s="81" t="str">
        <f>VLOOKUP(A4,'PAI 2025 GPS rempl2)'!$A$3:$E$505,4,0)</f>
        <v>Actividad propia</v>
      </c>
      <c r="U4" s="82" t="s">
        <v>1558</v>
      </c>
      <c r="V4" s="30">
        <f>VLOOKUP(S4,'PAI 2025 GPS rempl2)'!$E$4:$P$504,12,0)</f>
        <v>50</v>
      </c>
      <c r="W4" s="144">
        <f>+(V4*100)/($V$4+$V$5+$V$7+$V$8+$V$10+$V$11+$V$12+$V$39+$V$40+$V$41+$V$42+$V$44+$V$45+$V$47+$V$48+$V$50+$V$51+$V$52+$V$54+$V$55+$V$56+$V$58+$V$59)</f>
        <v>5.5555555555555554</v>
      </c>
      <c r="X4" s="30">
        <f>VLOOKUP(S4,'SEGUIMIENTO PAI 2025'!$F$5:$AB$487,23,0)</f>
        <v>100</v>
      </c>
      <c r="Y4" s="30">
        <f t="shared" ref="Y4:Y67" si="0">(X4*W4)/100</f>
        <v>5.5555555555555554</v>
      </c>
      <c r="Z4" s="30" t="s">
        <v>1078</v>
      </c>
      <c r="AA4" s="155" t="s">
        <v>1822</v>
      </c>
      <c r="AE4" s="374" t="s">
        <v>1560</v>
      </c>
      <c r="AF4" s="375">
        <v>50</v>
      </c>
      <c r="AG4"/>
      <c r="AH4" s="374" t="s">
        <v>1560</v>
      </c>
      <c r="AI4" s="375">
        <v>78.133333333333354</v>
      </c>
      <c r="AL4" s="373" t="s">
        <v>1556</v>
      </c>
      <c r="AM4" s="373" t="s">
        <v>2741</v>
      </c>
      <c r="AN4" t="s">
        <v>2742</v>
      </c>
      <c r="AP4" s="373" t="s">
        <v>1556</v>
      </c>
      <c r="AQ4" s="373" t="s">
        <v>2741</v>
      </c>
      <c r="AR4" t="s">
        <v>2742</v>
      </c>
    </row>
    <row r="5" spans="1:44" x14ac:dyDescent="0.25">
      <c r="A5" s="81" t="s">
        <v>492</v>
      </c>
      <c r="B5" s="81" t="str">
        <f>VLOOKUP(A5,'PAI 2025 GPS rempl2)'!$A$3:$E$505,4,0)</f>
        <v>Actividad propia</v>
      </c>
      <c r="C5" s="82" t="s">
        <v>1558</v>
      </c>
      <c r="D5" s="82" t="s">
        <v>1557</v>
      </c>
      <c r="E5" s="82" t="s">
        <v>486</v>
      </c>
      <c r="F5" s="82"/>
      <c r="G5" s="82" t="str">
        <f>VLOOKUP(A5,'PAI 2025 GPS rempl2)'!$E$4:$L$504,8,0)</f>
        <v>N/A</v>
      </c>
      <c r="H5" s="82" t="str">
        <f>VLOOKUP(A5,'PAI 2025 GPS rempl2)'!$A$4:$V$504,15,0)</f>
        <v>Publicar el Plan anual de Previsión de Recursos Humanos (Único entregable) (Captura de pantalla de la publicación en la página web de la SIC e Intrasic)</v>
      </c>
      <c r="I5" s="82">
        <f>VLOOKUP(A5,'PAI 2025 GPS rempl2)'!$A$4:$V$504,17,0)</f>
        <v>1</v>
      </c>
      <c r="J5" s="82" t="str">
        <f>VLOOKUP(A5,'PAI 2025 GPS rempl2)'!$A$4:$V$504,18,0)</f>
        <v>Númerica</v>
      </c>
      <c r="K5" s="174" t="str">
        <f>VLOOKUP(A5,'PAI 2025 GPS rempl2)'!$A$4:$V$504,20,0)</f>
        <v>2025-01-15</v>
      </c>
      <c r="L5" s="174" t="str">
        <f>VLOOKUP(A5,'PAI 2025 GPS rempl2)'!$A$4:$V$504,21,0)</f>
        <v>2025-01-31</v>
      </c>
      <c r="M5" s="82" t="str">
        <f>VLOOKUP(A5,'PAI 2025 GPS rempl2)'!$A$4:$V$504,22,0)</f>
        <v>111-GRUPO DE TRABAJO DE ADMINISTRACIÓN DE PERSONAL</v>
      </c>
      <c r="N5" s="82"/>
      <c r="O5" s="82"/>
      <c r="P5" s="82"/>
      <c r="Q5" s="82"/>
      <c r="R5" s="30" t="str">
        <f>VLOOKUP(A5,'PAI 2025 GPS rempl2)'!$A$3:$B$506,2,0)</f>
        <v>111-GRUPO DE TRABAJO DE ADMINISTRACIÓN DE PERSONAL</v>
      </c>
      <c r="S5" s="81" t="s">
        <v>492</v>
      </c>
      <c r="T5" s="81" t="str">
        <f>VLOOKUP(A5,'PAI 2025 GPS rempl2)'!$A$3:$E$505,4,0)</f>
        <v>Actividad propia</v>
      </c>
      <c r="U5" s="82" t="s">
        <v>1558</v>
      </c>
      <c r="V5" s="30">
        <f>VLOOKUP(S5,'PAI 2025 GPS rempl2)'!$E$4:$P$504,12,0)</f>
        <v>50</v>
      </c>
      <c r="W5" s="144">
        <f>+(V5*100)/($V$4+$V$5+$V$7+$V$8+$V$10+$V$11+$V$12+$V$39+$V$40+$V$41+$V$42+$V$44+$V$45+$V$47+$V$48+$V$50+$V$51+$V$52+$V$54+$V$55+$V$56+$V$58+$V$59)</f>
        <v>5.5555555555555554</v>
      </c>
      <c r="X5" s="30">
        <f>VLOOKUP(S5,'SEGUIMIENTO PAI 2025'!$F$5:$AB$487,23,0)</f>
        <v>100</v>
      </c>
      <c r="Y5" s="30">
        <f t="shared" si="0"/>
        <v>5.5555555555555554</v>
      </c>
      <c r="Z5" s="30" t="s">
        <v>1079</v>
      </c>
      <c r="AA5" s="155" t="s">
        <v>1823</v>
      </c>
      <c r="AE5" s="374" t="s">
        <v>1569</v>
      </c>
      <c r="AF5" s="375">
        <v>0</v>
      </c>
      <c r="AG5"/>
      <c r="AH5" s="374" t="s">
        <v>1569</v>
      </c>
      <c r="AI5" s="375">
        <v>49.65</v>
      </c>
      <c r="AL5" t="s">
        <v>1560</v>
      </c>
      <c r="AM5" t="s">
        <v>512</v>
      </c>
      <c r="AN5" s="375">
        <v>50</v>
      </c>
      <c r="AP5" t="s">
        <v>1560</v>
      </c>
      <c r="AQ5" t="s">
        <v>512</v>
      </c>
      <c r="AR5" s="375">
        <v>78.133333333333354</v>
      </c>
    </row>
    <row r="6" spans="1:44" x14ac:dyDescent="0.25">
      <c r="A6" s="81" t="s">
        <v>494</v>
      </c>
      <c r="B6" s="81" t="str">
        <f>VLOOKUP(A6,'PAI 2025 GPS rempl2)'!$A$3:$E$505,4,0)</f>
        <v>Producto</v>
      </c>
      <c r="C6" s="82" t="s">
        <v>1558</v>
      </c>
      <c r="D6" s="82" t="s">
        <v>1557</v>
      </c>
      <c r="E6" s="82" t="s">
        <v>486</v>
      </c>
      <c r="F6" s="82" t="s">
        <v>61</v>
      </c>
      <c r="G6" s="82" t="str">
        <f>VLOOKUP(A6,'PAI 2025 GPS rempl2)'!$E$4:$L$504,8,0)</f>
        <v>N/A</v>
      </c>
      <c r="H6" s="82" t="str">
        <f>VLOOKUP(A6,'PAI 2025 GPS rempl2)'!$A$4:$V$504,15,0)</f>
        <v>Plan anual de Vacantes, Elaborado y publicado en la página web de la SIC e Intrasic (Documento del Plan anual de Vacantes)</v>
      </c>
      <c r="I6" s="82">
        <f>VLOOKUP(A6,'PAI 2025 GPS rempl2)'!$A$4:$V$504,17,0)</f>
        <v>1</v>
      </c>
      <c r="J6" s="82" t="str">
        <f>VLOOKUP(A6,'PAI 2025 GPS rempl2)'!$A$4:$V$504,18,0)</f>
        <v>Númerica</v>
      </c>
      <c r="K6" s="174" t="str">
        <f>VLOOKUP(A6,'PAI 2025 GPS rempl2)'!$A$4:$V$504,20,0)</f>
        <v>2025-01-15</v>
      </c>
      <c r="L6" s="174" t="str">
        <f>VLOOKUP(A6,'PAI 2025 GPS rempl2)'!$A$4:$V$504,21,0)</f>
        <v>2025-01-31</v>
      </c>
      <c r="M6" s="82" t="str">
        <f>VLOOKUP(A6,'PAI 2025 GPS rempl2)'!$A$4:$V$504,22,0)</f>
        <v>111-GRUPO DE TRABAJO DE ADMINISTRACIÓN DE PERSONAL</v>
      </c>
      <c r="N6" s="82" t="s">
        <v>1776</v>
      </c>
      <c r="O6" s="82" t="s">
        <v>1433</v>
      </c>
      <c r="P6" s="82" t="s">
        <v>1581</v>
      </c>
      <c r="Q6" s="82" t="s">
        <v>1532</v>
      </c>
      <c r="R6" s="30" t="str">
        <f>VLOOKUP(A6,'PAI 2025 GPS rempl2)'!$A$3:$B$506,2,0)</f>
        <v>111-GRUPO DE TRABAJO DE ADMINISTRACIÓN DE PERSONAL</v>
      </c>
      <c r="S6" s="81" t="s">
        <v>494</v>
      </c>
      <c r="T6" s="81" t="str">
        <f>VLOOKUP(A6,'PAI 2025 GPS rempl2)'!$A$3:$E$505,4,0)</f>
        <v>Producto</v>
      </c>
      <c r="U6" s="82" t="s">
        <v>1558</v>
      </c>
      <c r="V6" s="30">
        <f>VLOOKUP(S6,'PAI 2025 GPS rempl2)'!$E$4:$P$504,12,0)</f>
        <v>20</v>
      </c>
      <c r="W6" s="30">
        <f>+(V6*100)/($V$3+$V$6+$V$9+$V$38+$V$43+$V$46+$V$49+$V$53+$V$57)</f>
        <v>10</v>
      </c>
      <c r="X6" s="30">
        <f>VLOOKUP(S6,'SEGUIMIENTO PAI 2025'!$F$5:$AB$487,23,0)</f>
        <v>100</v>
      </c>
      <c r="Y6" s="30">
        <f t="shared" si="0"/>
        <v>10</v>
      </c>
      <c r="Z6" s="30" t="s">
        <v>1080</v>
      </c>
      <c r="AA6" s="155" t="s">
        <v>1822</v>
      </c>
      <c r="AE6" s="374" t="s">
        <v>1577</v>
      </c>
      <c r="AF6" s="375">
        <v>0</v>
      </c>
      <c r="AG6"/>
      <c r="AH6" s="374" t="s">
        <v>1577</v>
      </c>
      <c r="AI6" s="375">
        <v>40</v>
      </c>
      <c r="AL6" t="s">
        <v>1569</v>
      </c>
      <c r="AM6" t="s">
        <v>702</v>
      </c>
      <c r="AN6" s="375">
        <v>0</v>
      </c>
      <c r="AP6" t="s">
        <v>1569</v>
      </c>
      <c r="AQ6" t="s">
        <v>702</v>
      </c>
      <c r="AR6" s="375">
        <v>25</v>
      </c>
    </row>
    <row r="7" spans="1:44" x14ac:dyDescent="0.25">
      <c r="A7" s="81" t="s">
        <v>496</v>
      </c>
      <c r="B7" s="81" t="str">
        <f>VLOOKUP(A7,'PAI 2025 GPS rempl2)'!$A$3:$E$505,4,0)</f>
        <v>Actividad propia</v>
      </c>
      <c r="C7" s="82" t="s">
        <v>1558</v>
      </c>
      <c r="D7" s="82" t="s">
        <v>1557</v>
      </c>
      <c r="E7" s="82" t="s">
        <v>486</v>
      </c>
      <c r="F7" s="82"/>
      <c r="G7" s="82" t="str">
        <f>VLOOKUP(A7,'PAI 2025 GPS rempl2)'!$E$4:$L$504,8,0)</f>
        <v>N/A</v>
      </c>
      <c r="H7" s="82" t="str">
        <f>VLOOKUP(A7,'PAI 2025 GPS rempl2)'!$A$4:$V$504,15,0)</f>
        <v>Elaborar el Plan anual de Vacantes (Único entregable) (Documento del Plan anual de Vacantes)</v>
      </c>
      <c r="I7" s="82">
        <f>VLOOKUP(A7,'PAI 2025 GPS rempl2)'!$A$4:$V$504,17,0)</f>
        <v>1</v>
      </c>
      <c r="J7" s="82" t="str">
        <f>VLOOKUP(A7,'PAI 2025 GPS rempl2)'!$A$4:$V$504,18,0)</f>
        <v>Númerica</v>
      </c>
      <c r="K7" s="174" t="str">
        <f>VLOOKUP(A7,'PAI 2025 GPS rempl2)'!$A$4:$V$504,20,0)</f>
        <v>2025-01-15</v>
      </c>
      <c r="L7" s="174" t="str">
        <f>VLOOKUP(A7,'PAI 2025 GPS rempl2)'!$A$4:$V$504,21,0)</f>
        <v>2025-01-31</v>
      </c>
      <c r="M7" s="82" t="str">
        <f>VLOOKUP(A7,'PAI 2025 GPS rempl2)'!$A$4:$V$504,22,0)</f>
        <v>111-GRUPO DE TRABAJO DE ADMINISTRACIÓN DE PERSONAL</v>
      </c>
      <c r="N7" s="82"/>
      <c r="O7" s="82"/>
      <c r="P7" s="82"/>
      <c r="Q7" s="82"/>
      <c r="R7" s="30" t="str">
        <f>VLOOKUP(A7,'PAI 2025 GPS rempl2)'!$A$3:$B$506,2,0)</f>
        <v>111-GRUPO DE TRABAJO DE ADMINISTRACIÓN DE PERSONAL</v>
      </c>
      <c r="S7" s="81" t="s">
        <v>496</v>
      </c>
      <c r="T7" s="81" t="str">
        <f>VLOOKUP(A7,'PAI 2025 GPS rempl2)'!$A$3:$E$505,4,0)</f>
        <v>Actividad propia</v>
      </c>
      <c r="U7" s="82" t="s">
        <v>1558</v>
      </c>
      <c r="V7" s="30">
        <f>VLOOKUP(S7,'PAI 2025 GPS rempl2)'!$E$4:$P$504,12,0)</f>
        <v>50</v>
      </c>
      <c r="W7" s="144">
        <f t="shared" ref="W7:W8" si="1">+(V7*100)/($V$4+$V$5+$V$7+$V$8+$V$10+$V$11+$V$12+$V$39+$V$40+$V$41+$V$42+$V$44+$V$45+$V$47+$V$48+$V$50+$V$51+$V$52+$V$54+$V$55+$V$56+$V$58+$V$59)</f>
        <v>5.5555555555555554</v>
      </c>
      <c r="X7" s="30">
        <f>VLOOKUP(S7,'SEGUIMIENTO PAI 2025'!$F$5:$AB$487,23,0)</f>
        <v>100</v>
      </c>
      <c r="Y7" s="30">
        <f t="shared" si="0"/>
        <v>5.5555555555555554</v>
      </c>
      <c r="Z7" s="30" t="s">
        <v>1081</v>
      </c>
      <c r="AA7" s="155" t="s">
        <v>1822</v>
      </c>
      <c r="AE7" s="374" t="s">
        <v>1562</v>
      </c>
      <c r="AF7" s="375">
        <v>27.369417040358751</v>
      </c>
      <c r="AG7"/>
      <c r="AH7" s="374" t="s">
        <v>1562</v>
      </c>
      <c r="AI7" s="375">
        <v>56.050632603406243</v>
      </c>
      <c r="AL7"/>
      <c r="AM7" t="s">
        <v>1205</v>
      </c>
      <c r="AN7" s="375">
        <v>0</v>
      </c>
      <c r="AP7"/>
      <c r="AQ7" t="s">
        <v>1205</v>
      </c>
      <c r="AR7" s="375">
        <v>8.75</v>
      </c>
    </row>
    <row r="8" spans="1:44" x14ac:dyDescent="0.25">
      <c r="A8" s="81" t="s">
        <v>498</v>
      </c>
      <c r="B8" s="81" t="str">
        <f>VLOOKUP(A8,'PAI 2025 GPS rempl2)'!$A$3:$E$505,4,0)</f>
        <v>Actividad propia</v>
      </c>
      <c r="C8" s="82" t="s">
        <v>1558</v>
      </c>
      <c r="D8" s="82" t="s">
        <v>1557</v>
      </c>
      <c r="E8" s="82" t="s">
        <v>486</v>
      </c>
      <c r="F8" s="82"/>
      <c r="G8" s="82" t="str">
        <f>VLOOKUP(A8,'PAI 2025 GPS rempl2)'!$E$4:$L$504,8,0)</f>
        <v>N/A</v>
      </c>
      <c r="H8" s="82" t="str">
        <f>VLOOKUP(A8,'PAI 2025 GPS rempl2)'!$A$4:$V$504,15,0)</f>
        <v>Publicar el Plan anual de Vacantes (Único entregable) (Captura de pantalla de la publicación en la página web de la SIC e Intrasic)</v>
      </c>
      <c r="I8" s="82">
        <f>VLOOKUP(A8,'PAI 2025 GPS rempl2)'!$A$4:$V$504,17,0)</f>
        <v>1</v>
      </c>
      <c r="J8" s="82" t="str">
        <f>VLOOKUP(A8,'PAI 2025 GPS rempl2)'!$A$4:$V$504,18,0)</f>
        <v>Númerica</v>
      </c>
      <c r="K8" s="174" t="str">
        <f>VLOOKUP(A8,'PAI 2025 GPS rempl2)'!$A$4:$V$504,20,0)</f>
        <v>2025-01-15</v>
      </c>
      <c r="L8" s="174" t="str">
        <f>VLOOKUP(A8,'PAI 2025 GPS rempl2)'!$A$4:$V$504,21,0)</f>
        <v>2025-01-31</v>
      </c>
      <c r="M8" s="82" t="str">
        <f>VLOOKUP(A8,'PAI 2025 GPS rempl2)'!$A$4:$V$504,22,0)</f>
        <v>111-GRUPO DE TRABAJO DE ADMINISTRACIÓN DE PERSONAL</v>
      </c>
      <c r="N8" s="82"/>
      <c r="O8" s="82"/>
      <c r="P8" s="82"/>
      <c r="Q8" s="82"/>
      <c r="R8" s="30" t="str">
        <f>VLOOKUP(A8,'PAI 2025 GPS rempl2)'!$A$3:$B$506,2,0)</f>
        <v>111-GRUPO DE TRABAJO DE ADMINISTRACIÓN DE PERSONAL</v>
      </c>
      <c r="S8" s="81" t="s">
        <v>498</v>
      </c>
      <c r="T8" s="81" t="str">
        <f>VLOOKUP(A8,'PAI 2025 GPS rempl2)'!$A$3:$E$505,4,0)</f>
        <v>Actividad propia</v>
      </c>
      <c r="U8" s="82" t="s">
        <v>1558</v>
      </c>
      <c r="V8" s="30">
        <f>VLOOKUP(S8,'PAI 2025 GPS rempl2)'!$E$4:$P$504,12,0)</f>
        <v>50</v>
      </c>
      <c r="W8" s="144">
        <f t="shared" si="1"/>
        <v>5.5555555555555554</v>
      </c>
      <c r="X8" s="30">
        <f>VLOOKUP(S8,'SEGUIMIENTO PAI 2025'!$F$5:$AB$487,23,0)</f>
        <v>100</v>
      </c>
      <c r="Y8" s="30">
        <f t="shared" si="0"/>
        <v>5.5555555555555554</v>
      </c>
      <c r="Z8" s="30" t="s">
        <v>1082</v>
      </c>
      <c r="AA8" s="155" t="s">
        <v>1823</v>
      </c>
      <c r="AE8" s="374" t="s">
        <v>1572</v>
      </c>
      <c r="AF8" s="375">
        <v>1.6842105263157896</v>
      </c>
      <c r="AG8"/>
      <c r="AH8" s="374" t="s">
        <v>1572</v>
      </c>
      <c r="AI8" s="375">
        <v>53.784545454545444</v>
      </c>
      <c r="AL8"/>
      <c r="AM8" t="s">
        <v>1087</v>
      </c>
      <c r="AN8" s="375">
        <v>0</v>
      </c>
      <c r="AP8"/>
      <c r="AQ8" t="s">
        <v>1087</v>
      </c>
      <c r="AR8" s="375">
        <v>15.9</v>
      </c>
    </row>
    <row r="9" spans="1:44" x14ac:dyDescent="0.25">
      <c r="A9" s="81" t="s">
        <v>500</v>
      </c>
      <c r="B9" s="81" t="str">
        <f>VLOOKUP(A9,'PAI 2025 GPS rempl2)'!$A$3:$E$505,4,0)</f>
        <v>Producto</v>
      </c>
      <c r="C9" s="82" t="s">
        <v>1558</v>
      </c>
      <c r="D9" s="82" t="s">
        <v>1557</v>
      </c>
      <c r="E9" s="82" t="s">
        <v>486</v>
      </c>
      <c r="F9" s="82" t="s">
        <v>12</v>
      </c>
      <c r="G9" s="82" t="str">
        <f>VLOOKUP(A9,'PAI 2025 GPS rempl2)'!$E$4:$L$504,8,0)</f>
        <v>C-3599-0200-0005-53105b</v>
      </c>
      <c r="H9" s="82" t="str">
        <f>VLOOKUP(A9,'PAI 2025 GPS rempl2)'!$A$4:$V$504,15,0)</f>
        <v>Estrategia que permita la continuidad en la prestación de servicio,  la garantía del bienestar integral y la adecuada gestión del conocimiento, implementada  (Herramienta tecnológica para retención del conocimiento)</v>
      </c>
      <c r="I9" s="82">
        <f>VLOOKUP(A9,'PAI 2025 GPS rempl2)'!$A$4:$V$504,17,0)</f>
        <v>1</v>
      </c>
      <c r="J9" s="82" t="str">
        <f>VLOOKUP(A9,'PAI 2025 GPS rempl2)'!$A$4:$V$504,18,0)</f>
        <v>Númerica</v>
      </c>
      <c r="K9" s="174" t="str">
        <f>VLOOKUP(A9,'PAI 2025 GPS rempl2)'!$A$4:$V$504,20,0)</f>
        <v>2025-01-02</v>
      </c>
      <c r="L9" s="174" t="str">
        <f>VLOOKUP(A9,'PAI 2025 GPS rempl2)'!$A$4:$V$504,21,0)</f>
        <v>2025-12-19</v>
      </c>
      <c r="M9" s="82" t="str">
        <f>VLOOKUP(A9,'PAI 2025 GPS rempl2)'!$A$4:$V$504,22,0)</f>
        <v>111-GRUPO DE TRABAJO DE ADMINISTRACIÓN DE PERSONAL;
20-OFICINA DE TECNOLOGÍA E INFORMÁTICA;
73-GRUPO DE TRABAJO DE COMUNICACION</v>
      </c>
      <c r="N9" s="82" t="s">
        <v>1434</v>
      </c>
      <c r="O9" s="82" t="s">
        <v>1435</v>
      </c>
      <c r="P9" s="82">
        <v>0</v>
      </c>
      <c r="Q9" s="82" t="s">
        <v>1532</v>
      </c>
      <c r="R9" s="30" t="str">
        <f>VLOOKUP(A9,'PAI 2025 GPS rempl2)'!$A$3:$B$506,2,0)</f>
        <v>111-GRUPO DE TRABAJO DE ADMINISTRACIÓN DE PERSONAL</v>
      </c>
      <c r="S9" s="81" t="s">
        <v>500</v>
      </c>
      <c r="T9" s="81" t="str">
        <f>VLOOKUP(A9,'PAI 2025 GPS rempl2)'!$A$3:$E$505,4,0)</f>
        <v>Producto</v>
      </c>
      <c r="U9" s="82" t="s">
        <v>1558</v>
      </c>
      <c r="V9" s="30">
        <f>VLOOKUP(S9,'PAI 2025 GPS rempl2)'!$E$4:$P$504,12,0)</f>
        <v>60</v>
      </c>
      <c r="W9" s="30">
        <f>+(V9*100)/($V$3+$V$6+$V$9+$V$38+$V$43+$V$46+$V$49+$V$53+$V$57)</f>
        <v>30</v>
      </c>
      <c r="X9" s="30">
        <f>VLOOKUP(S9,'SEGUIMIENTO PAI 2025'!$F$5:$AB$487,23,0)</f>
        <v>0</v>
      </c>
      <c r="Y9" s="30">
        <f t="shared" si="0"/>
        <v>0</v>
      </c>
      <c r="Z9" s="30" t="s">
        <v>1083</v>
      </c>
      <c r="AA9" s="155" t="s">
        <v>1822</v>
      </c>
      <c r="AE9" s="374" t="s">
        <v>1575</v>
      </c>
      <c r="AF9" s="375">
        <v>0</v>
      </c>
      <c r="AG9"/>
      <c r="AH9" s="374" t="s">
        <v>1575</v>
      </c>
      <c r="AI9" s="375">
        <v>69.740000000000009</v>
      </c>
      <c r="AL9" t="s">
        <v>1577</v>
      </c>
      <c r="AM9" t="s">
        <v>1087</v>
      </c>
      <c r="AN9" s="375">
        <v>0</v>
      </c>
      <c r="AP9" t="s">
        <v>1577</v>
      </c>
      <c r="AQ9" t="s">
        <v>1087</v>
      </c>
      <c r="AR9" s="375">
        <v>40</v>
      </c>
    </row>
    <row r="10" spans="1:44" x14ac:dyDescent="0.25">
      <c r="A10" s="81" t="s">
        <v>505</v>
      </c>
      <c r="B10" s="81" t="str">
        <f>VLOOKUP(A10,'PAI 2025 GPS rempl2)'!$A$3:$E$505,4,0)</f>
        <v>Actividad propia</v>
      </c>
      <c r="C10" s="82" t="s">
        <v>1558</v>
      </c>
      <c r="D10" s="82" t="s">
        <v>1557</v>
      </c>
      <c r="E10" s="82" t="s">
        <v>486</v>
      </c>
      <c r="F10" s="82"/>
      <c r="G10" s="82" t="str">
        <f>VLOOKUP(A10,'PAI 2025 GPS rempl2)'!$E$4:$L$504,8,0)</f>
        <v>N/A</v>
      </c>
      <c r="H10" s="82" t="str">
        <f>VLOOKUP(A10,'PAI 2025 GPS rempl2)'!$A$4:$V$504,15,0)</f>
        <v>Implementar una herramienta tecnológica para retención del conocimiento de los servidores públicos  de la entidad por retiro.  (Manual de usuario y acta de entrega de la herramienta)</v>
      </c>
      <c r="I10" s="82">
        <f>VLOOKUP(A10,'PAI 2025 GPS rempl2)'!$A$4:$V$504,17,0)</f>
        <v>2</v>
      </c>
      <c r="J10" s="82" t="str">
        <f>VLOOKUP(A10,'PAI 2025 GPS rempl2)'!$A$4:$V$504,18,0)</f>
        <v>Númerica</v>
      </c>
      <c r="K10" s="174" t="str">
        <f>VLOOKUP(A10,'PAI 2025 GPS rempl2)'!$A$4:$V$504,20,0)</f>
        <v>2025-01-02</v>
      </c>
      <c r="L10" s="174" t="str">
        <f>VLOOKUP(A10,'PAI 2025 GPS rempl2)'!$A$4:$V$504,21,0)</f>
        <v>2025-02-28</v>
      </c>
      <c r="M10" s="82" t="str">
        <f>VLOOKUP(A10,'PAI 2025 GPS rempl2)'!$A$4:$V$504,22,0)</f>
        <v>111-GRUPO DE TRABAJO DE ADMINISTRACIÓN DE PERSONAL;
20-OFICINA DE TECNOLOGÍA E INFORMÁTICA</v>
      </c>
      <c r="N10" s="82"/>
      <c r="O10" s="82"/>
      <c r="P10" s="82"/>
      <c r="Q10" s="82"/>
      <c r="R10" s="30" t="str">
        <f>VLOOKUP(A10,'PAI 2025 GPS rempl2)'!$A$3:$B$506,2,0)</f>
        <v>111-GRUPO DE TRABAJO DE ADMINISTRACIÓN DE PERSONAL</v>
      </c>
      <c r="S10" s="81" t="s">
        <v>505</v>
      </c>
      <c r="T10" s="81" t="str">
        <f>VLOOKUP(A10,'PAI 2025 GPS rempl2)'!$A$3:$E$505,4,0)</f>
        <v>Actividad propia</v>
      </c>
      <c r="U10" s="82" t="s">
        <v>1558</v>
      </c>
      <c r="V10" s="30">
        <f>VLOOKUP(S10,'PAI 2025 GPS rempl2)'!$E$4:$P$504,12,0)</f>
        <v>50</v>
      </c>
      <c r="W10" s="144">
        <f t="shared" ref="W10:W12" si="2">+(V10*100)/($V$4+$V$5+$V$7+$V$8+$V$10+$V$11+$V$12+$V$39+$V$40+$V$41+$V$42+$V$44+$V$45+$V$47+$V$48+$V$50+$V$51+$V$52+$V$54+$V$55+$V$56+$V$58+$V$59)</f>
        <v>5.5555555555555554</v>
      </c>
      <c r="X10" s="30">
        <f>VLOOKUP(S10,'SEGUIMIENTO PAI 2025'!$F$5:$AB$487,23,0)</f>
        <v>100</v>
      </c>
      <c r="Y10" s="30">
        <f t="shared" si="0"/>
        <v>5.5555555555555554</v>
      </c>
      <c r="Z10" s="30" t="s">
        <v>1397</v>
      </c>
      <c r="AA10" s="155" t="s">
        <v>1822</v>
      </c>
      <c r="AE10" s="374" t="s">
        <v>1558</v>
      </c>
      <c r="AF10" s="375">
        <v>36.541000000000004</v>
      </c>
      <c r="AG10"/>
      <c r="AH10" s="374" t="s">
        <v>1558</v>
      </c>
      <c r="AI10" s="375">
        <v>80.054722222222225</v>
      </c>
      <c r="AL10" t="s">
        <v>1562</v>
      </c>
      <c r="AM10" t="s">
        <v>1136</v>
      </c>
      <c r="AN10" s="375">
        <v>0.36717488789237668</v>
      </c>
      <c r="AP10" t="s">
        <v>1562</v>
      </c>
      <c r="AQ10" t="s">
        <v>1136</v>
      </c>
      <c r="AR10" s="375">
        <v>1.7080291970802919</v>
      </c>
    </row>
    <row r="11" spans="1:44" x14ac:dyDescent="0.25">
      <c r="A11" s="81" t="s">
        <v>508</v>
      </c>
      <c r="B11" s="81" t="str">
        <f>VLOOKUP(A11,'PAI 2025 GPS rempl2)'!$A$3:$E$505,4,0)</f>
        <v>Actividad propia</v>
      </c>
      <c r="C11" s="82" t="s">
        <v>1558</v>
      </c>
      <c r="D11" s="82" t="s">
        <v>1557</v>
      </c>
      <c r="E11" s="82" t="s">
        <v>486</v>
      </c>
      <c r="F11" s="82"/>
      <c r="G11" s="82" t="str">
        <f>VLOOKUP(A11,'PAI 2025 GPS rempl2)'!$E$4:$L$504,8,0)</f>
        <v>N/A</v>
      </c>
      <c r="H11" s="82" t="str">
        <f>VLOOKUP(A11,'PAI 2025 GPS rempl2)'!$A$4:$V$504,15,0)</f>
        <v>Fomentar la apropiación de la herramienta a través de un recurso pedagógico y la encuesta de satisfacción   (Video didáctico para el diligenciamiento de la herramienta y resultados  de la encuesta de satisfacción)</v>
      </c>
      <c r="I11" s="82">
        <f>VLOOKUP(A11,'PAI 2025 GPS rempl2)'!$A$4:$V$504,17,0)</f>
        <v>2</v>
      </c>
      <c r="J11" s="82" t="str">
        <f>VLOOKUP(A11,'PAI 2025 GPS rempl2)'!$A$4:$V$504,18,0)</f>
        <v>Númerica</v>
      </c>
      <c r="K11" s="174" t="str">
        <f>VLOOKUP(A11,'PAI 2025 GPS rempl2)'!$A$4:$V$504,20,0)</f>
        <v>2025-02-03</v>
      </c>
      <c r="L11" s="174" t="str">
        <f>VLOOKUP(A11,'PAI 2025 GPS rempl2)'!$A$4:$V$504,21,0)</f>
        <v>2025-12-19</v>
      </c>
      <c r="M11" s="82" t="str">
        <f>VLOOKUP(A11,'PAI 2025 GPS rempl2)'!$A$4:$V$504,22,0)</f>
        <v>111-GRUPO DE TRABAJO DE ADMINISTRACIÓN DE PERSONAL;
20-OFICINA DE TECNOLOGÍA E INFORMÁTICA;
73-GRUPO DE TRABAJO DE COMUNICACION</v>
      </c>
      <c r="N11" s="82"/>
      <c r="O11" s="82"/>
      <c r="P11" s="82"/>
      <c r="Q11" s="82"/>
      <c r="R11" s="30" t="str">
        <f>VLOOKUP(A11,'PAI 2025 GPS rempl2)'!$A$3:$B$506,2,0)</f>
        <v>111-GRUPO DE TRABAJO DE ADMINISTRACIÓN DE PERSONAL</v>
      </c>
      <c r="S11" s="81" t="s">
        <v>508</v>
      </c>
      <c r="T11" s="81" t="str">
        <f>VLOOKUP(A11,'PAI 2025 GPS rempl2)'!$A$3:$E$505,4,0)</f>
        <v>Actividad propia</v>
      </c>
      <c r="U11" s="82" t="s">
        <v>1558</v>
      </c>
      <c r="V11" s="30">
        <f>VLOOKUP(S11,'PAI 2025 GPS rempl2)'!$E$4:$P$504,12,0)</f>
        <v>25</v>
      </c>
      <c r="W11" s="144">
        <f t="shared" si="2"/>
        <v>2.7777777777777777</v>
      </c>
      <c r="X11" s="30">
        <f>VLOOKUP(S11,'SEGUIMIENTO PAI 2025'!$F$5:$AB$487,23,0)</f>
        <v>50</v>
      </c>
      <c r="Y11" s="30">
        <f t="shared" si="0"/>
        <v>1.3888888888888888</v>
      </c>
      <c r="Z11" s="30" t="s">
        <v>1399</v>
      </c>
      <c r="AA11" s="155" t="s">
        <v>1822</v>
      </c>
      <c r="AE11" s="374" t="s">
        <v>1443</v>
      </c>
      <c r="AF11" s="375">
        <v>115.59462756667455</v>
      </c>
      <c r="AG11"/>
      <c r="AH11" s="374" t="s">
        <v>1443</v>
      </c>
      <c r="AI11" s="375">
        <v>427.41323361350726</v>
      </c>
      <c r="AL11"/>
      <c r="AM11" t="s">
        <v>1373</v>
      </c>
      <c r="AN11" s="375">
        <v>0</v>
      </c>
      <c r="AP11"/>
      <c r="AQ11" t="s">
        <v>1373</v>
      </c>
      <c r="AR11" s="375">
        <v>2.0523114355231149</v>
      </c>
    </row>
    <row r="12" spans="1:44" x14ac:dyDescent="0.25">
      <c r="A12" s="81" t="s">
        <v>510</v>
      </c>
      <c r="B12" s="81" t="str">
        <f>VLOOKUP(A12,'PAI 2025 GPS rempl2)'!$A$3:$E$505,4,0)</f>
        <v>Actividad propia</v>
      </c>
      <c r="C12" s="82" t="s">
        <v>1558</v>
      </c>
      <c r="D12" s="82" t="s">
        <v>1557</v>
      </c>
      <c r="E12" s="82" t="s">
        <v>486</v>
      </c>
      <c r="F12" s="82"/>
      <c r="G12" s="82" t="str">
        <f>VLOOKUP(A12,'PAI 2025 GPS rempl2)'!$E$4:$L$504,8,0)</f>
        <v>N/A</v>
      </c>
      <c r="H12" s="82" t="str">
        <f>VLOOKUP(A12,'PAI 2025 GPS rempl2)'!$A$4:$V$504,15,0)</f>
        <v>Realizar seguimiento trimestral  al diligenciamiento de la herramienta por parte de los servidores que se retiran y  apropiación por parte de los funcionarios que ingresan  y presentarlo al CIGD     (Informes (trimestrales)</v>
      </c>
      <c r="I12" s="82">
        <f>VLOOKUP(A12,'PAI 2025 GPS rempl2)'!$A$4:$V$504,17,0)</f>
        <v>2</v>
      </c>
      <c r="J12" s="82" t="str">
        <f>VLOOKUP(A12,'PAI 2025 GPS rempl2)'!$A$4:$V$504,18,0)</f>
        <v>Númerica</v>
      </c>
      <c r="K12" s="174" t="str">
        <f>VLOOKUP(A12,'PAI 2025 GPS rempl2)'!$A$4:$V$504,20,0)</f>
        <v>2025-06-03</v>
      </c>
      <c r="L12" s="174" t="str">
        <f>VLOOKUP(A12,'PAI 2025 GPS rempl2)'!$A$4:$V$504,21,0)</f>
        <v>2025-12-19</v>
      </c>
      <c r="M12" s="82" t="str">
        <f>VLOOKUP(A12,'PAI 2025 GPS rempl2)'!$A$4:$V$504,22,0)</f>
        <v>111-GRUPO DE TRABAJO DE ADMINISTRACIÓN DE PERSONAL</v>
      </c>
      <c r="N12" s="82"/>
      <c r="O12" s="82"/>
      <c r="P12" s="82"/>
      <c r="Q12" s="82"/>
      <c r="R12" s="30" t="str">
        <f>VLOOKUP(A12,'PAI 2025 GPS rempl2)'!$A$3:$B$506,2,0)</f>
        <v>111-GRUPO DE TRABAJO DE ADMINISTRACIÓN DE PERSONAL</v>
      </c>
      <c r="S12" s="81" t="s">
        <v>510</v>
      </c>
      <c r="T12" s="81" t="str">
        <f>VLOOKUP(A12,'PAI 2025 GPS rempl2)'!$A$3:$E$505,4,0)</f>
        <v>Actividad propia</v>
      </c>
      <c r="U12" s="82" t="s">
        <v>1558</v>
      </c>
      <c r="V12" s="30">
        <f>VLOOKUP(S12,'PAI 2025 GPS rempl2)'!$E$4:$P$504,12,0)</f>
        <v>25</v>
      </c>
      <c r="W12" s="144">
        <f t="shared" si="2"/>
        <v>2.7777777777777777</v>
      </c>
      <c r="X12" s="30">
        <f>VLOOKUP(S12,'SEGUIMIENTO PAI 2025'!$F$5:$AB$487,23,0)</f>
        <v>0</v>
      </c>
      <c r="Y12" s="30">
        <f t="shared" si="0"/>
        <v>0</v>
      </c>
      <c r="Z12" s="30" t="s">
        <v>1407</v>
      </c>
      <c r="AA12" s="155" t="s">
        <v>1822</v>
      </c>
      <c r="AE12"/>
      <c r="AF12"/>
      <c r="AG12"/>
      <c r="AH12"/>
      <c r="AI12"/>
      <c r="AL12"/>
      <c r="AM12" t="s">
        <v>797</v>
      </c>
      <c r="AN12" s="375">
        <v>4.4843049327354256</v>
      </c>
      <c r="AP12"/>
      <c r="AQ12" t="s">
        <v>797</v>
      </c>
      <c r="AR12" s="375">
        <v>1.2165450121654502</v>
      </c>
    </row>
    <row r="13" spans="1:44" x14ac:dyDescent="0.25">
      <c r="A13" s="81" t="s">
        <v>513</v>
      </c>
      <c r="B13" s="81" t="str">
        <f>VLOOKUP(A13,'PAI 2025 GPS rempl2)'!$A$3:$E$505,4,0)</f>
        <v>Producto</v>
      </c>
      <c r="C13" s="82" t="s">
        <v>1560</v>
      </c>
      <c r="D13" s="82" t="s">
        <v>1559</v>
      </c>
      <c r="E13" s="82" t="s">
        <v>514</v>
      </c>
      <c r="F13" s="82" t="s">
        <v>61</v>
      </c>
      <c r="G13" s="82" t="str">
        <f>VLOOKUP(A13,'PAI 2025 GPS rempl2)'!$E$4:$L$504,8,0)</f>
        <v>N/A</v>
      </c>
      <c r="H13" s="82" t="str">
        <f>VLOOKUP(A13,'PAI 2025 GPS rempl2)'!$A$4:$V$504,15,0)</f>
        <v>Plan Anual de Auditorías ejecutado y presentado al CICCI (actas del CICCI firmadas semestralmente por Superintendente y jefe OCI)</v>
      </c>
      <c r="I13" s="82">
        <f>VLOOKUP(A13,'PAI 2025 GPS rempl2)'!$A$4:$V$504,17,0)</f>
        <v>100</v>
      </c>
      <c r="J13" s="82" t="str">
        <f>VLOOKUP(A13,'PAI 2025 GPS rempl2)'!$A$4:$V$504,18,0)</f>
        <v>Porcentual</v>
      </c>
      <c r="K13" s="174" t="str">
        <f>VLOOKUP(A13,'PAI 2025 GPS rempl2)'!$A$4:$V$504,20,0)</f>
        <v>2025-01-02</v>
      </c>
      <c r="L13" s="174" t="str">
        <f>VLOOKUP(A13,'PAI 2025 GPS rempl2)'!$A$4:$V$504,21,0)</f>
        <v>2025-12-31</v>
      </c>
      <c r="M13" s="82" t="str">
        <f>VLOOKUP(A13,'PAI 2025 GPS rempl2)'!$A$4:$V$504,22,0)</f>
        <v>50-OFICINA DE CONTROL INTERNO</v>
      </c>
      <c r="N13" s="82" t="s">
        <v>1776</v>
      </c>
      <c r="O13" s="82" t="s">
        <v>1433</v>
      </c>
      <c r="P13" s="82">
        <v>0</v>
      </c>
      <c r="Q13" s="82" t="s">
        <v>1532</v>
      </c>
      <c r="R13" s="30" t="str">
        <f>VLOOKUP(A13,'PAI 2025 GPS rempl2)'!$A$3:$B$506,2,0)</f>
        <v>50-OFICINA DE CONTROL INTERNO</v>
      </c>
      <c r="S13" s="81" t="s">
        <v>513</v>
      </c>
      <c r="T13" s="81" t="str">
        <f>VLOOKUP(A13,'PAI 2025 GPS rempl2)'!$A$3:$E$505,4,0)</f>
        <v>Producto</v>
      </c>
      <c r="U13" s="82" t="s">
        <v>1560</v>
      </c>
      <c r="V13" s="30">
        <f>VLOOKUP(S13,'PAI 2025 GPS rempl2)'!$E$4:$P$504,12,0)</f>
        <v>50</v>
      </c>
      <c r="W13" s="30">
        <f>+V13</f>
        <v>50</v>
      </c>
      <c r="X13" s="30">
        <f>VLOOKUP(S13,'SEGUIMIENTO PAI 2025'!$F$5:$AB$487,23,0)</f>
        <v>0</v>
      </c>
      <c r="Y13" s="30">
        <f t="shared" si="0"/>
        <v>0</v>
      </c>
      <c r="Z13" s="30" t="s">
        <v>1408</v>
      </c>
      <c r="AA13" s="155" t="s">
        <v>1822</v>
      </c>
      <c r="AE13" t="s">
        <v>1494</v>
      </c>
      <c r="AF13" s="526">
        <v>50</v>
      </c>
      <c r="AG13"/>
      <c r="AH13" t="s">
        <v>1494</v>
      </c>
      <c r="AI13" s="526">
        <v>78.133333333333354</v>
      </c>
      <c r="AL13"/>
      <c r="AM13" t="s">
        <v>787</v>
      </c>
      <c r="AN13" s="375">
        <v>0</v>
      </c>
      <c r="AP13"/>
      <c r="AQ13" t="s">
        <v>787</v>
      </c>
      <c r="AR13" s="375">
        <v>1.2165450121654502</v>
      </c>
    </row>
    <row r="14" spans="1:44" x14ac:dyDescent="0.25">
      <c r="A14" s="81" t="s">
        <v>517</v>
      </c>
      <c r="B14" s="81" t="str">
        <f>VLOOKUP(A14,'PAI 2025 GPS rempl2)'!$A$3:$E$505,4,0)</f>
        <v>Actividad propia</v>
      </c>
      <c r="C14" s="82" t="s">
        <v>1560</v>
      </c>
      <c r="D14" s="82" t="s">
        <v>1559</v>
      </c>
      <c r="E14" s="82" t="s">
        <v>514</v>
      </c>
      <c r="F14" s="82"/>
      <c r="G14" s="82" t="str">
        <f>VLOOKUP(A14,'PAI 2025 GPS rempl2)'!$E$4:$L$504,8,0)</f>
        <v>N/A</v>
      </c>
      <c r="H14" s="82"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2">
        <f>VLOOKUP(A14,'PAI 2025 GPS rempl2)'!$A$4:$V$504,17,0)</f>
        <v>100</v>
      </c>
      <c r="J14" s="82" t="str">
        <f>VLOOKUP(A14,'PAI 2025 GPS rempl2)'!$A$4:$V$504,18,0)</f>
        <v>Porcentual</v>
      </c>
      <c r="K14" s="174" t="str">
        <f>VLOOKUP(A14,'PAI 2025 GPS rempl2)'!$A$4:$V$504,20,0)</f>
        <v>2025-01-02</v>
      </c>
      <c r="L14" s="174" t="str">
        <f>VLOOKUP(A14,'PAI 2025 GPS rempl2)'!$A$4:$V$504,21,0)</f>
        <v>2025-12-31</v>
      </c>
      <c r="M14" s="82" t="str">
        <f>VLOOKUP(A14,'PAI 2025 GPS rempl2)'!$A$4:$V$504,22,0)</f>
        <v>50-OFICINA DE CONTROL INTERNO</v>
      </c>
      <c r="N14" s="82"/>
      <c r="O14" s="82"/>
      <c r="P14" s="82"/>
      <c r="Q14" s="82"/>
      <c r="R14" s="30" t="str">
        <f>VLOOKUP(A14,'PAI 2025 GPS rempl2)'!$A$3:$B$506,2,0)</f>
        <v>50-OFICINA DE CONTROL INTERNO</v>
      </c>
      <c r="S14" s="81" t="s">
        <v>517</v>
      </c>
      <c r="T14" s="81" t="str">
        <f>VLOOKUP(A14,'PAI 2025 GPS rempl2)'!$A$3:$E$505,4,0)</f>
        <v>Actividad propia</v>
      </c>
      <c r="U14" s="82" t="s">
        <v>1560</v>
      </c>
      <c r="V14" s="30">
        <f>VLOOKUP(S14,'PAI 2025 GPS rempl2)'!$E$4:$P$504,12,0)</f>
        <v>80</v>
      </c>
      <c r="W14" s="145">
        <f>+(V14*100)/($V$14+$V$15+$V$17+$V$18+$V$20+$V$22)</f>
        <v>26.666666666666668</v>
      </c>
      <c r="X14" s="30">
        <f>VLOOKUP(S14,'SEGUIMIENTO PAI 2025'!$F$5:$AB$487,23,0)</f>
        <v>43</v>
      </c>
      <c r="Y14" s="30">
        <f t="shared" si="0"/>
        <v>11.466666666666667</v>
      </c>
      <c r="Z14" s="30" t="s">
        <v>528</v>
      </c>
      <c r="AA14" s="155" t="s">
        <v>1822</v>
      </c>
      <c r="AE14" t="s">
        <v>1484</v>
      </c>
      <c r="AF14" s="526">
        <v>0</v>
      </c>
      <c r="AG14"/>
      <c r="AH14" t="s">
        <v>1484</v>
      </c>
      <c r="AI14" s="526">
        <v>49.65</v>
      </c>
      <c r="AL14"/>
      <c r="AM14" t="s">
        <v>593</v>
      </c>
      <c r="AN14" s="375">
        <v>3.0493273542600896</v>
      </c>
      <c r="AP14"/>
      <c r="AQ14" t="s">
        <v>593</v>
      </c>
      <c r="AR14" s="375">
        <v>0.76034063260340634</v>
      </c>
    </row>
    <row r="15" spans="1:44" x14ac:dyDescent="0.25">
      <c r="A15" s="81" t="s">
        <v>518</v>
      </c>
      <c r="B15" s="81" t="str">
        <f>VLOOKUP(A15,'PAI 2025 GPS rempl2)'!$A$3:$E$505,4,0)</f>
        <v>Actividad propia</v>
      </c>
      <c r="C15" s="82" t="s">
        <v>1560</v>
      </c>
      <c r="D15" s="82" t="s">
        <v>1559</v>
      </c>
      <c r="E15" s="82" t="s">
        <v>514</v>
      </c>
      <c r="F15" s="82"/>
      <c r="G15" s="82" t="str">
        <f>VLOOKUP(A15,'PAI 2025 GPS rempl2)'!$E$4:$L$504,8,0)</f>
        <v>N/A</v>
      </c>
      <c r="H15" s="82"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2">
        <f>VLOOKUP(A15,'PAI 2025 GPS rempl2)'!$A$4:$V$504,17,0)</f>
        <v>2</v>
      </c>
      <c r="J15" s="82" t="str">
        <f>VLOOKUP(A15,'PAI 2025 GPS rempl2)'!$A$4:$V$504,18,0)</f>
        <v>Númerica</v>
      </c>
      <c r="K15" s="174" t="str">
        <f>VLOOKUP(A15,'PAI 2025 GPS rempl2)'!$A$4:$V$504,20,0)</f>
        <v>2025-06-03</v>
      </c>
      <c r="L15" s="174" t="str">
        <f>VLOOKUP(A15,'PAI 2025 GPS rempl2)'!$A$4:$V$504,21,0)</f>
        <v>2025-12-31</v>
      </c>
      <c r="M15" s="82" t="str">
        <f>VLOOKUP(A15,'PAI 2025 GPS rempl2)'!$A$4:$V$504,22,0)</f>
        <v>50-OFICINA DE CONTROL INTERNO</v>
      </c>
      <c r="N15" s="82"/>
      <c r="O15" s="82"/>
      <c r="P15" s="82"/>
      <c r="Q15" s="82"/>
      <c r="R15" s="30" t="str">
        <f>VLOOKUP(A15,'PAI 2025 GPS rempl2)'!$A$3:$B$506,2,0)</f>
        <v>50-OFICINA DE CONTROL INTERNO</v>
      </c>
      <c r="S15" s="81" t="s">
        <v>518</v>
      </c>
      <c r="T15" s="81" t="str">
        <f>VLOOKUP(A15,'PAI 2025 GPS rempl2)'!$A$3:$E$505,4,0)</f>
        <v>Actividad propia</v>
      </c>
      <c r="U15" s="82" t="s">
        <v>1560</v>
      </c>
      <c r="V15" s="30">
        <f>VLOOKUP(S15,'PAI 2025 GPS rempl2)'!$E$4:$P$504,12,0)</f>
        <v>20</v>
      </c>
      <c r="W15" s="145">
        <f>+(V15*100)/($V$14+$V$15+$V$17+$V$18+$V$20+$V$22)</f>
        <v>6.666666666666667</v>
      </c>
      <c r="X15" s="30">
        <f>VLOOKUP(S15,'SEGUIMIENTO PAI 2025'!$F$5:$AB$487,23,0)</f>
        <v>0</v>
      </c>
      <c r="Y15" s="30">
        <f t="shared" si="0"/>
        <v>0</v>
      </c>
      <c r="Z15" s="30" t="s">
        <v>967</v>
      </c>
      <c r="AA15" s="155" t="s">
        <v>1822</v>
      </c>
      <c r="AE15" t="s">
        <v>1488</v>
      </c>
      <c r="AF15" s="526">
        <v>0</v>
      </c>
      <c r="AG15"/>
      <c r="AH15" t="s">
        <v>1488</v>
      </c>
      <c r="AI15" s="526">
        <v>40</v>
      </c>
      <c r="AL15"/>
      <c r="AM15" t="s">
        <v>995</v>
      </c>
      <c r="AN15" s="375">
        <v>1.6143497757847534</v>
      </c>
      <c r="AP15"/>
      <c r="AQ15" t="s">
        <v>995</v>
      </c>
      <c r="AR15" s="375">
        <v>3.1873479318734792</v>
      </c>
    </row>
    <row r="16" spans="1:44" x14ac:dyDescent="0.25">
      <c r="A16" s="81" t="s">
        <v>520</v>
      </c>
      <c r="B16" s="81" t="str">
        <f>VLOOKUP(A16,'PAI 2025 GPS rempl2)'!$A$3:$E$505,4,0)</f>
        <v>Producto</v>
      </c>
      <c r="C16" s="82" t="s">
        <v>1560</v>
      </c>
      <c r="D16" s="82" t="s">
        <v>1559</v>
      </c>
      <c r="E16" s="82" t="s">
        <v>514</v>
      </c>
      <c r="F16" s="82" t="s">
        <v>61</v>
      </c>
      <c r="G16" s="82" t="str">
        <f>VLOOKUP(A16,'PAI 2025 GPS rempl2)'!$E$4:$L$504,8,0)</f>
        <v>N/A</v>
      </c>
      <c r="H16" s="82" t="str">
        <f>VLOOKUP(A16,'PAI 2025 GPS rempl2)'!$A$4:$V$504,15,0)</f>
        <v>Seguimiento Planes de trabajo MIPG en el marco de la Política Control Interno, con seguimiento realizado y radicado ante la OAP  (Informe)Entregable: (Informes de seguimiento  a la implementación y actas del comité)</v>
      </c>
      <c r="I16" s="82">
        <f>VLOOKUP(A16,'PAI 2025 GPS rempl2)'!$A$4:$V$504,17,0)</f>
        <v>1</v>
      </c>
      <c r="J16" s="82" t="str">
        <f>VLOOKUP(A16,'PAI 2025 GPS rempl2)'!$A$4:$V$504,18,0)</f>
        <v>Númerica</v>
      </c>
      <c r="K16" s="174" t="str">
        <f>VLOOKUP(A16,'PAI 2025 GPS rempl2)'!$A$4:$V$504,20,0)</f>
        <v>2025-04-01</v>
      </c>
      <c r="L16" s="174" t="str">
        <f>VLOOKUP(A16,'PAI 2025 GPS rempl2)'!$A$4:$V$504,21,0)</f>
        <v>2025-07-31</v>
      </c>
      <c r="M16" s="82" t="str">
        <f>VLOOKUP(A16,'PAI 2025 GPS rempl2)'!$A$4:$V$504,22,0)</f>
        <v>50-OFICINA DE CONTROL INTERNO</v>
      </c>
      <c r="N16" s="82" t="s">
        <v>1776</v>
      </c>
      <c r="O16" s="82" t="s">
        <v>1433</v>
      </c>
      <c r="P16" s="82">
        <v>0</v>
      </c>
      <c r="Q16" s="82" t="s">
        <v>1532</v>
      </c>
      <c r="R16" s="30" t="str">
        <f>VLOOKUP(A16,'PAI 2025 GPS rempl2)'!$A$3:$B$506,2,0)</f>
        <v>50-OFICINA DE CONTROL INTERNO</v>
      </c>
      <c r="S16" s="81" t="s">
        <v>520</v>
      </c>
      <c r="T16" s="81" t="str">
        <f>VLOOKUP(A16,'PAI 2025 GPS rempl2)'!$A$3:$E$505,4,0)</f>
        <v>Producto</v>
      </c>
      <c r="U16" s="82" t="s">
        <v>1560</v>
      </c>
      <c r="V16" s="30">
        <f>VLOOKUP(S16,'PAI 2025 GPS rempl2)'!$E$4:$P$504,12,0)</f>
        <v>25</v>
      </c>
      <c r="W16" s="30">
        <f>+V16</f>
        <v>25</v>
      </c>
      <c r="X16" s="30">
        <f>VLOOKUP(S16,'SEGUIMIENTO PAI 2025'!$F$5:$AB$487,23,0)</f>
        <v>100</v>
      </c>
      <c r="Y16" s="30">
        <f t="shared" si="0"/>
        <v>25</v>
      </c>
      <c r="Z16" s="30" t="s">
        <v>1323</v>
      </c>
      <c r="AA16" s="155" t="s">
        <v>1822</v>
      </c>
      <c r="AE16" t="s">
        <v>1486</v>
      </c>
      <c r="AF16" s="526">
        <v>27.369417040358751</v>
      </c>
      <c r="AG16"/>
      <c r="AH16" t="s">
        <v>1486</v>
      </c>
      <c r="AI16" s="526">
        <v>56.050632603406243</v>
      </c>
      <c r="AL16"/>
      <c r="AM16" t="s">
        <v>761</v>
      </c>
      <c r="AN16" s="375">
        <v>1.7466367713004485</v>
      </c>
      <c r="AP16"/>
      <c r="AQ16" t="s">
        <v>761</v>
      </c>
      <c r="AR16" s="375">
        <v>0.65206812652068136</v>
      </c>
    </row>
    <row r="17" spans="1:44" x14ac:dyDescent="0.25">
      <c r="A17" s="81" t="s">
        <v>522</v>
      </c>
      <c r="B17" s="81" t="str">
        <f>VLOOKUP(A17,'PAI 2025 GPS rempl2)'!$A$3:$E$505,4,0)</f>
        <v>Actividad propia</v>
      </c>
      <c r="C17" s="82" t="s">
        <v>1560</v>
      </c>
      <c r="D17" s="82" t="s">
        <v>1559</v>
      </c>
      <c r="E17" s="82" t="s">
        <v>514</v>
      </c>
      <c r="F17" s="82"/>
      <c r="G17" s="82" t="str">
        <f>VLOOKUP(A17,'PAI 2025 GPS rempl2)'!$E$4:$L$504,8,0)</f>
        <v>N/A</v>
      </c>
      <c r="H17" s="82"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2">
        <f>VLOOKUP(A17,'PAI 2025 GPS rempl2)'!$A$4:$V$504,17,0)</f>
        <v>1</v>
      </c>
      <c r="J17" s="82" t="str">
        <f>VLOOKUP(A17,'PAI 2025 GPS rempl2)'!$A$4:$V$504,18,0)</f>
        <v>Númerica</v>
      </c>
      <c r="K17" s="174" t="str">
        <f>VLOOKUP(A17,'PAI 2025 GPS rempl2)'!$A$4:$V$504,20,0)</f>
        <v>2025-04-01</v>
      </c>
      <c r="L17" s="174" t="str">
        <f>VLOOKUP(A17,'PAI 2025 GPS rempl2)'!$A$4:$V$504,21,0)</f>
        <v>2025-07-31</v>
      </c>
      <c r="M17" s="82" t="str">
        <f>VLOOKUP(A17,'PAI 2025 GPS rempl2)'!$A$4:$V$504,22,0)</f>
        <v>50-OFICINA DE CONTROL INTERNO</v>
      </c>
      <c r="N17" s="82"/>
      <c r="O17" s="82"/>
      <c r="P17" s="82"/>
      <c r="Q17" s="82"/>
      <c r="R17" s="30" t="str">
        <f>VLOOKUP(A17,'PAI 2025 GPS rempl2)'!$A$3:$B$506,2,0)</f>
        <v>50-OFICINA DE CONTROL INTERNO</v>
      </c>
      <c r="S17" s="81" t="s">
        <v>522</v>
      </c>
      <c r="T17" s="81" t="str">
        <f>VLOOKUP(A17,'PAI 2025 GPS rempl2)'!$A$3:$E$505,4,0)</f>
        <v>Actividad propia</v>
      </c>
      <c r="U17" s="82" t="s">
        <v>1560</v>
      </c>
      <c r="V17" s="30">
        <f>VLOOKUP(S17,'PAI 2025 GPS rempl2)'!$E$4:$P$504,12,0)</f>
        <v>80</v>
      </c>
      <c r="W17" s="145">
        <f>+(V17*100)/($V$14+$V$15+$V$17+$V$18+$V$20+$V$22)</f>
        <v>26.666666666666668</v>
      </c>
      <c r="X17" s="30">
        <f>VLOOKUP(S17,'SEGUIMIENTO PAI 2025'!$F$5:$AB$487,23,0)</f>
        <v>100</v>
      </c>
      <c r="Y17" s="30">
        <f t="shared" si="0"/>
        <v>26.666666666666671</v>
      </c>
      <c r="Z17" s="30" t="s">
        <v>1325</v>
      </c>
      <c r="AA17" s="155" t="s">
        <v>1823</v>
      </c>
      <c r="AE17" t="s">
        <v>1492</v>
      </c>
      <c r="AF17" s="526">
        <v>1.6842105263157896</v>
      </c>
      <c r="AG17"/>
      <c r="AH17" t="s">
        <v>1492</v>
      </c>
      <c r="AI17" s="526">
        <v>53.784545454545444</v>
      </c>
      <c r="AL17"/>
      <c r="AM17" t="s">
        <v>750</v>
      </c>
      <c r="AN17" s="375">
        <v>1.210762331838565</v>
      </c>
      <c r="AP17"/>
      <c r="AQ17" t="s">
        <v>750</v>
      </c>
      <c r="AR17" s="375">
        <v>1.394160583941606</v>
      </c>
    </row>
    <row r="18" spans="1:44" x14ac:dyDescent="0.25">
      <c r="A18" s="81" t="s">
        <v>523</v>
      </c>
      <c r="B18" s="81" t="str">
        <f>VLOOKUP(A18,'PAI 2025 GPS rempl2)'!$A$3:$E$505,4,0)</f>
        <v>Actividad propia</v>
      </c>
      <c r="C18" s="82" t="s">
        <v>1560</v>
      </c>
      <c r="D18" s="82" t="s">
        <v>1559</v>
      </c>
      <c r="E18" s="82" t="s">
        <v>514</v>
      </c>
      <c r="F18" s="82"/>
      <c r="G18" s="82" t="str">
        <f>VLOOKUP(A18,'PAI 2025 GPS rempl2)'!$E$4:$L$504,8,0)</f>
        <v>N/A</v>
      </c>
      <c r="H18" s="82" t="str">
        <f>VLOOKUP(A18,'PAI 2025 GPS rempl2)'!$A$4:$V$504,15,0)</f>
        <v>Elaborar y presentar al Comité Institucional de Gestión y Desempeño el informe de seguimiento a la implementación del MIPG (Actas de CIGD)</v>
      </c>
      <c r="I18" s="82">
        <f>VLOOKUP(A18,'PAI 2025 GPS rempl2)'!$A$4:$V$504,17,0)</f>
        <v>1</v>
      </c>
      <c r="J18" s="82" t="str">
        <f>VLOOKUP(A18,'PAI 2025 GPS rempl2)'!$A$4:$V$504,18,0)</f>
        <v>Númerica</v>
      </c>
      <c r="K18" s="174" t="str">
        <f>VLOOKUP(A18,'PAI 2025 GPS rempl2)'!$A$4:$V$504,20,0)</f>
        <v>2025-04-01</v>
      </c>
      <c r="L18" s="174" t="str">
        <f>VLOOKUP(A18,'PAI 2025 GPS rempl2)'!$A$4:$V$504,21,0)</f>
        <v>2025-07-31</v>
      </c>
      <c r="M18" s="82" t="str">
        <f>VLOOKUP(A18,'PAI 2025 GPS rempl2)'!$A$4:$V$504,22,0)</f>
        <v>50-OFICINA DE CONTROL INTERNO</v>
      </c>
      <c r="N18" s="82"/>
      <c r="O18" s="82"/>
      <c r="P18" s="82"/>
      <c r="Q18" s="82"/>
      <c r="R18" s="30" t="str">
        <f>VLOOKUP(A18,'PAI 2025 GPS rempl2)'!$A$3:$B$506,2,0)</f>
        <v>50-OFICINA DE CONTROL INTERNO</v>
      </c>
      <c r="S18" s="81" t="s">
        <v>523</v>
      </c>
      <c r="T18" s="81" t="str">
        <f>VLOOKUP(A18,'PAI 2025 GPS rempl2)'!$A$3:$E$505,4,0)</f>
        <v>Actividad propia</v>
      </c>
      <c r="U18" s="82" t="s">
        <v>1560</v>
      </c>
      <c r="V18" s="30">
        <f>VLOOKUP(S18,'PAI 2025 GPS rempl2)'!$E$4:$P$504,12,0)</f>
        <v>20</v>
      </c>
      <c r="W18" s="145">
        <f>+(V18*100)/($V$14+$V$15+$V$17+$V$18+$V$20+$V$22)</f>
        <v>6.666666666666667</v>
      </c>
      <c r="X18" s="30">
        <f>VLOOKUP(S18,'SEGUIMIENTO PAI 2025'!$F$5:$AB$487,23,0)</f>
        <v>100</v>
      </c>
      <c r="Y18" s="30">
        <f t="shared" si="0"/>
        <v>6.6666666666666679</v>
      </c>
      <c r="Z18" s="30" t="s">
        <v>1327</v>
      </c>
      <c r="AA18" s="155" t="s">
        <v>1823</v>
      </c>
      <c r="AE18" t="s">
        <v>1490</v>
      </c>
      <c r="AF18" s="526">
        <v>0</v>
      </c>
      <c r="AG18"/>
      <c r="AH18" t="s">
        <v>1490</v>
      </c>
      <c r="AI18" s="526">
        <v>69.740000000000009</v>
      </c>
      <c r="AL18"/>
      <c r="AM18" t="s">
        <v>711</v>
      </c>
      <c r="AN18" s="375">
        <v>2.1076233183856505</v>
      </c>
      <c r="AP18"/>
      <c r="AQ18" t="s">
        <v>711</v>
      </c>
      <c r="AR18" s="375">
        <v>3.6253041362530412</v>
      </c>
    </row>
    <row r="19" spans="1:44" x14ac:dyDescent="0.25">
      <c r="A19" s="81" t="s">
        <v>524</v>
      </c>
      <c r="B19" s="81" t="str">
        <f>VLOOKUP(A19,'PAI 2025 GPS rempl2)'!$A$3:$E$505,4,0)</f>
        <v>Producto</v>
      </c>
      <c r="C19" s="82" t="s">
        <v>1560</v>
      </c>
      <c r="D19" s="82" t="s">
        <v>1559</v>
      </c>
      <c r="E19" s="82" t="s">
        <v>514</v>
      </c>
      <c r="F19" s="82" t="s">
        <v>61</v>
      </c>
      <c r="G19" s="82" t="str">
        <f>VLOOKUP(A19,'PAI 2025 GPS rempl2)'!$E$4:$L$504,8,0)</f>
        <v>N/A</v>
      </c>
      <c r="H19" s="82" t="str">
        <f>VLOOKUP(A19,'PAI 2025 GPS rempl2)'!$A$4:$V$504,15,0)</f>
        <v>Objetivos estratégicos y orientaciones PND, evaluados frente a la planeación 2025 y el PES (Informe elaborado y enviado a Despacho y OAP/memorando o correo)</v>
      </c>
      <c r="I19" s="82">
        <f>VLOOKUP(A19,'PAI 2025 GPS rempl2)'!$A$4:$V$504,17,0)</f>
        <v>1</v>
      </c>
      <c r="J19" s="82" t="str">
        <f>VLOOKUP(A19,'PAI 2025 GPS rempl2)'!$A$4:$V$504,18,0)</f>
        <v>Númerica</v>
      </c>
      <c r="K19" s="174" t="str">
        <f>VLOOKUP(A19,'PAI 2025 GPS rempl2)'!$A$4:$V$504,20,0)</f>
        <v>2025-02-19</v>
      </c>
      <c r="L19" s="174" t="str">
        <f>VLOOKUP(A19,'PAI 2025 GPS rempl2)'!$A$4:$V$504,21,0)</f>
        <v>2025-08-04</v>
      </c>
      <c r="M19" s="82" t="str">
        <f>VLOOKUP(A19,'PAI 2025 GPS rempl2)'!$A$4:$V$504,22,0)</f>
        <v>50-OFICINA DE CONTROL INTERNO</v>
      </c>
      <c r="N19" s="82" t="s">
        <v>1776</v>
      </c>
      <c r="O19" s="82" t="s">
        <v>1433</v>
      </c>
      <c r="P19" s="82">
        <v>0</v>
      </c>
      <c r="Q19" s="82" t="s">
        <v>1532</v>
      </c>
      <c r="R19" s="30" t="str">
        <f>VLOOKUP(A19,'PAI 2025 GPS rempl2)'!$A$3:$B$506,2,0)</f>
        <v>50-OFICINA DE CONTROL INTERNO</v>
      </c>
      <c r="S19" s="81" t="s">
        <v>524</v>
      </c>
      <c r="T19" s="81" t="str">
        <f>VLOOKUP(A19,'PAI 2025 GPS rempl2)'!$A$3:$E$505,4,0)</f>
        <v>Producto</v>
      </c>
      <c r="U19" s="82" t="s">
        <v>1560</v>
      </c>
      <c r="V19" s="30">
        <f>VLOOKUP(S19,'PAI 2025 GPS rempl2)'!$E$4:$P$504,12,0)</f>
        <v>25</v>
      </c>
      <c r="W19" s="30">
        <f>+V19</f>
        <v>25</v>
      </c>
      <c r="X19" s="30">
        <f>VLOOKUP(S19,'SEGUIMIENTO PAI 2025'!$F$5:$AB$487,23,0)</f>
        <v>100</v>
      </c>
      <c r="Y19" s="30">
        <f t="shared" si="0"/>
        <v>25</v>
      </c>
      <c r="Z19" s="30" t="s">
        <v>1329</v>
      </c>
      <c r="AA19" s="155" t="s">
        <v>1823</v>
      </c>
      <c r="AE19" t="s">
        <v>1482</v>
      </c>
      <c r="AF19" s="526">
        <v>36.541000000000004</v>
      </c>
      <c r="AG19"/>
      <c r="AH19" t="s">
        <v>1482</v>
      </c>
      <c r="AI19" s="526">
        <v>80.054722222222225</v>
      </c>
      <c r="AL19"/>
      <c r="AM19" t="s">
        <v>530</v>
      </c>
      <c r="AN19" s="375">
        <v>1.8026905829596416</v>
      </c>
      <c r="AP19"/>
      <c r="AQ19" t="s">
        <v>530</v>
      </c>
      <c r="AR19" s="375">
        <v>3.8576642335766422</v>
      </c>
    </row>
    <row r="20" spans="1:44" x14ac:dyDescent="0.25">
      <c r="A20" s="81" t="s">
        <v>526</v>
      </c>
      <c r="B20" s="81" t="str">
        <f>VLOOKUP(A20,'PAI 2025 GPS rempl2)'!$A$3:$E$505,4,0)</f>
        <v>Actividad propia</v>
      </c>
      <c r="C20" s="82" t="s">
        <v>1560</v>
      </c>
      <c r="D20" s="82" t="s">
        <v>1559</v>
      </c>
      <c r="E20" s="82" t="s">
        <v>514</v>
      </c>
      <c r="F20" s="82"/>
      <c r="G20" s="82" t="str">
        <f>VLOOKUP(A20,'PAI 2025 GPS rempl2)'!$E$4:$L$504,8,0)</f>
        <v>N/A</v>
      </c>
      <c r="H20" s="82" t="str">
        <f>VLOOKUP(A20,'PAI 2025 GPS rempl2)'!$A$4:$V$504,15,0)</f>
        <v>Evaluar el cumplimiento de compromisos que la Superintendencia  tiene en el Plan Estratégico Sectorial frente a los objetivos estratégicos del ministerio (informe con los resultados de la evaluación elaborado)</v>
      </c>
      <c r="I20" s="82">
        <f>VLOOKUP(A20,'PAI 2025 GPS rempl2)'!$A$4:$V$504,17,0)</f>
        <v>1</v>
      </c>
      <c r="J20" s="82" t="str">
        <f>VLOOKUP(A20,'PAI 2025 GPS rempl2)'!$A$4:$V$504,18,0)</f>
        <v>Númerica</v>
      </c>
      <c r="K20" s="174" t="str">
        <f>VLOOKUP(A20,'PAI 2025 GPS rempl2)'!$A$4:$V$504,20,0)</f>
        <v>2025-02-19</v>
      </c>
      <c r="L20" s="174" t="str">
        <f>VLOOKUP(A20,'PAI 2025 GPS rempl2)'!$A$4:$V$504,21,0)</f>
        <v>2025-08-04</v>
      </c>
      <c r="M20" s="82" t="str">
        <f>VLOOKUP(A20,'PAI 2025 GPS rempl2)'!$A$4:$V$504,22,0)</f>
        <v>50-OFICINA DE CONTROL INTERNO</v>
      </c>
      <c r="N20" s="82"/>
      <c r="O20" s="82"/>
      <c r="P20" s="82"/>
      <c r="Q20" s="82"/>
      <c r="R20" s="30" t="str">
        <f>VLOOKUP(A20,'PAI 2025 GPS rempl2)'!$A$3:$B$506,2,0)</f>
        <v>50-OFICINA DE CONTROL INTERNO</v>
      </c>
      <c r="S20" s="81" t="s">
        <v>526</v>
      </c>
      <c r="T20" s="81" t="str">
        <f>VLOOKUP(A20,'PAI 2025 GPS rempl2)'!$A$3:$E$505,4,0)</f>
        <v>Actividad propia</v>
      </c>
      <c r="U20" s="82" t="s">
        <v>1560</v>
      </c>
      <c r="V20" s="30">
        <f>VLOOKUP(S20,'PAI 2025 GPS rempl2)'!$E$4:$P$504,12,0)</f>
        <v>80</v>
      </c>
      <c r="W20" s="145">
        <f>+(V20*100)/($V$14+$V$15+$V$17+$V$18+$V$20+$V$22)</f>
        <v>26.666666666666668</v>
      </c>
      <c r="X20" s="30">
        <f>VLOOKUP(S20,'SEGUIMIENTO PAI 2025'!$F$5:$AB$487,23,0)</f>
        <v>100</v>
      </c>
      <c r="Y20" s="30">
        <f t="shared" si="0"/>
        <v>26.666666666666671</v>
      </c>
      <c r="Z20" s="30" t="s">
        <v>1330</v>
      </c>
      <c r="AA20" s="155" t="s">
        <v>1822</v>
      </c>
      <c r="AL20"/>
      <c r="AM20" t="s">
        <v>1283</v>
      </c>
      <c r="AN20" s="375">
        <v>0</v>
      </c>
      <c r="AP20"/>
      <c r="AQ20" t="s">
        <v>1283</v>
      </c>
      <c r="AR20" s="375">
        <v>4.014598540145986</v>
      </c>
    </row>
    <row r="21" spans="1:44" x14ac:dyDescent="0.25">
      <c r="A21" s="81" t="s">
        <v>528</v>
      </c>
      <c r="B21" s="81" t="str">
        <f>VLOOKUP(A21,'PAI 2025 GPS rempl2)'!$A$3:$E$505,4,0)</f>
        <v>Actividad propia Eliminada</v>
      </c>
      <c r="C21" s="82" t="s">
        <v>1560</v>
      </c>
      <c r="D21" s="82" t="s">
        <v>1559</v>
      </c>
      <c r="E21" s="82" t="s">
        <v>514</v>
      </c>
      <c r="F21" s="82"/>
      <c r="G21" s="82" t="str">
        <f>VLOOKUP(A21,'PAI 2025 GPS rempl2)'!$E$4:$L$504,8,0)</f>
        <v>N/A</v>
      </c>
      <c r="H21" s="82" t="str">
        <f>VLOOKUP(A21,'PAI 2025 GPS rempl2)'!$A$4:$V$504,15,0)</f>
        <v>Evaluar cumplimiento de los Objetivos Estrategicos  y el Plan Nacional de Desarrollo frente a las responsabilidades determinadas por los mismos para la SIC. (informe con los resultados de la evaluación elaborado).</v>
      </c>
      <c r="I21" s="82">
        <f>VLOOKUP(A21,'PAI 2025 GPS rempl2)'!$A$4:$V$504,17,0)</f>
        <v>1</v>
      </c>
      <c r="J21" s="82" t="str">
        <f>VLOOKUP(A21,'PAI 2025 GPS rempl2)'!$A$4:$V$504,18,0)</f>
        <v>Númerica</v>
      </c>
      <c r="K21" s="174" t="str">
        <f>VLOOKUP(A21,'PAI 2025 GPS rempl2)'!$A$4:$V$504,20,0)</f>
        <v>2025-02-19</v>
      </c>
      <c r="L21" s="174" t="str">
        <f>VLOOKUP(A21,'PAI 2025 GPS rempl2)'!$A$4:$V$504,21,0)</f>
        <v>2025-12-19</v>
      </c>
      <c r="M21" s="82" t="str">
        <f>VLOOKUP(A21,'PAI 2025 GPS rempl2)'!$A$4:$V$504,22,0)</f>
        <v>50-OFICINA DE CONTROL INTERNO</v>
      </c>
      <c r="N21" s="82"/>
      <c r="O21" s="82"/>
      <c r="P21" s="82"/>
      <c r="Q21" s="82"/>
      <c r="R21" s="30" t="str">
        <f>VLOOKUP(A21,'PAI 2025 GPS rempl2)'!$A$3:$B$506,2,0)</f>
        <v>50-OFICINA DE CONTROL INTERNO</v>
      </c>
      <c r="S21" s="81" t="s">
        <v>528</v>
      </c>
      <c r="T21" s="81" t="str">
        <f>VLOOKUP(A21,'PAI 2025 GPS rempl2)'!$A$3:$E$505,4,0)</f>
        <v>Actividad propia Eliminada</v>
      </c>
      <c r="U21" s="82" t="s">
        <v>1560</v>
      </c>
      <c r="V21" s="479">
        <v>0</v>
      </c>
      <c r="W21" s="145">
        <f t="shared" ref="W20:W22" si="3">+(V21*100)/($V$14+$V$15+$V$17+$V$18+$V$20+$V$21+$V$22)</f>
        <v>0</v>
      </c>
      <c r="Y21" s="30">
        <f t="shared" si="0"/>
        <v>0</v>
      </c>
      <c r="Z21" s="30" t="s">
        <v>1107</v>
      </c>
      <c r="AA21" s="155" t="s">
        <v>1855</v>
      </c>
      <c r="AL21"/>
      <c r="AM21" t="s">
        <v>1275</v>
      </c>
      <c r="AN21" s="375">
        <v>1.4367713004484308</v>
      </c>
      <c r="AP21"/>
      <c r="AQ21" t="s">
        <v>1275</v>
      </c>
      <c r="AR21" s="375">
        <v>4.155997566909976</v>
      </c>
    </row>
    <row r="22" spans="1:44" x14ac:dyDescent="0.25">
      <c r="A22" s="81" t="s">
        <v>529</v>
      </c>
      <c r="B22" s="81" t="str">
        <f>VLOOKUP(A22,'PAI 2025 GPS rempl2)'!$A$3:$E$505,4,0)</f>
        <v>Actividad propia</v>
      </c>
      <c r="C22" s="82" t="s">
        <v>1560</v>
      </c>
      <c r="D22" s="82" t="s">
        <v>1559</v>
      </c>
      <c r="E22" s="82" t="s">
        <v>514</v>
      </c>
      <c r="F22" s="82"/>
      <c r="G22" s="82" t="str">
        <f>VLOOKUP(A22,'PAI 2025 GPS rempl2)'!$E$4:$L$504,8,0)</f>
        <v>N/A</v>
      </c>
      <c r="H22" s="82" t="str">
        <f>VLOOKUP(A22,'PAI 2025 GPS rempl2)'!$A$4:$V$504,15,0)</f>
        <v>Elaborar y radicar ante los responsables, el informe. (informe con los resultados de la evaluación elaborado y radicado al Superintendente y OAP / Correo-Memorando)</v>
      </c>
      <c r="I22" s="82">
        <f>VLOOKUP(A22,'PAI 2025 GPS rempl2)'!$A$4:$V$504,17,0)</f>
        <v>1</v>
      </c>
      <c r="J22" s="82" t="str">
        <f>VLOOKUP(A22,'PAI 2025 GPS rempl2)'!$A$4:$V$504,18,0)</f>
        <v>Númerica</v>
      </c>
      <c r="K22" s="174" t="str">
        <f>VLOOKUP(A22,'PAI 2025 GPS rempl2)'!$A$4:$V$504,20,0)</f>
        <v>2025-02-19</v>
      </c>
      <c r="L22" s="174" t="str">
        <f>VLOOKUP(A22,'PAI 2025 GPS rempl2)'!$A$4:$V$504,21,0)</f>
        <v>2025-08-04</v>
      </c>
      <c r="M22" s="82" t="str">
        <f>VLOOKUP(A22,'PAI 2025 GPS rempl2)'!$A$4:$V$504,22,0)</f>
        <v>50-OFICINA DE CONTROL INTERNO</v>
      </c>
      <c r="N22" s="82"/>
      <c r="O22" s="82"/>
      <c r="P22" s="82"/>
      <c r="Q22" s="82"/>
      <c r="R22" s="30" t="str">
        <f>VLOOKUP(A22,'PAI 2025 GPS rempl2)'!$A$3:$B$506,2,0)</f>
        <v>50-OFICINA DE CONTROL INTERNO</v>
      </c>
      <c r="S22" s="81" t="s">
        <v>529</v>
      </c>
      <c r="T22" s="81" t="str">
        <f>VLOOKUP(A22,'PAI 2025 GPS rempl2)'!$A$3:$E$505,4,0)</f>
        <v>Actividad propia</v>
      </c>
      <c r="U22" s="82" t="s">
        <v>1560</v>
      </c>
      <c r="V22" s="30">
        <f>VLOOKUP(S22,'PAI 2025 GPS rempl2)'!$E$4:$P$504,12,0)</f>
        <v>20</v>
      </c>
      <c r="W22" s="145">
        <f>+(V22*100)/($V$14+$V$15+$V$17+$V$18+$V$20+$V$22)</f>
        <v>6.666666666666667</v>
      </c>
      <c r="X22" s="30">
        <f>VLOOKUP(S22,'SEGUIMIENTO PAI 2025'!$F$5:$AB$487,23,0)</f>
        <v>100</v>
      </c>
      <c r="Y22" s="30">
        <f t="shared" si="0"/>
        <v>6.6666666666666679</v>
      </c>
      <c r="Z22" s="30" t="s">
        <v>1110</v>
      </c>
      <c r="AA22" s="155" t="s">
        <v>1822</v>
      </c>
      <c r="AL22"/>
      <c r="AM22" t="s">
        <v>1087</v>
      </c>
      <c r="AN22" s="375">
        <v>0</v>
      </c>
      <c r="AP22"/>
      <c r="AQ22" t="s">
        <v>1087</v>
      </c>
      <c r="AR22" s="375">
        <v>0.36982968369829683</v>
      </c>
    </row>
    <row r="23" spans="1:44" x14ac:dyDescent="0.25">
      <c r="A23" s="81" t="s">
        <v>531</v>
      </c>
      <c r="B23" s="81" t="str">
        <f>VLOOKUP(A23,'PAI 2025 GPS rempl2)'!$A$3:$E$505,4,0)</f>
        <v>Producto</v>
      </c>
      <c r="C23" s="82" t="s">
        <v>1562</v>
      </c>
      <c r="D23" s="82" t="s">
        <v>1561</v>
      </c>
      <c r="E23" s="82" t="s">
        <v>532</v>
      </c>
      <c r="F23" s="82" t="s">
        <v>12</v>
      </c>
      <c r="G23" s="82" t="str">
        <f>VLOOKUP(A23,'PAI 2025 GPS rempl2)'!$E$4:$L$504,8,0)</f>
        <v>C-3599-0200-0006-53105d</v>
      </c>
      <c r="H23" s="82" t="str">
        <f>VLOOKUP(A23,'PAI 2025 GPS rempl2)'!$A$4:$V$504,15,0)</f>
        <v>Plan de acción para el intercambio de información, implementado  (Informe semestral de  la implementación del plan de acción para el intercambio de información- soportes documentales de cumplimiento)</v>
      </c>
      <c r="I23" s="82">
        <f>VLOOKUP(A23,'PAI 2025 GPS rempl2)'!$A$4:$V$504,17,0)</f>
        <v>100</v>
      </c>
      <c r="J23" s="82" t="str">
        <f>VLOOKUP(A23,'PAI 2025 GPS rempl2)'!$A$4:$V$504,18,0)</f>
        <v>Porcentual</v>
      </c>
      <c r="K23" s="174" t="str">
        <f>VLOOKUP(A23,'PAI 2025 GPS rempl2)'!$A$4:$V$504,20,0)</f>
        <v>2025-02-03</v>
      </c>
      <c r="L23" s="174" t="str">
        <f>VLOOKUP(A23,'PAI 2025 GPS rempl2)'!$A$4:$V$504,21,0)</f>
        <v>2025-12-12</v>
      </c>
      <c r="M23" s="82" t="str">
        <f>VLOOKUP(A23,'PAI 2025 GPS rempl2)'!$A$4:$V$504,22,0)</f>
        <v>20-OFICINA DE TECNOLOGÍA E INFORMÁTICA</v>
      </c>
      <c r="N23" s="82" t="s">
        <v>1434</v>
      </c>
      <c r="O23" s="82" t="s">
        <v>1435</v>
      </c>
      <c r="P23" s="82" t="s">
        <v>1582</v>
      </c>
      <c r="Q23" s="82" t="s">
        <v>1532</v>
      </c>
      <c r="R23" s="30" t="str">
        <f>VLOOKUP(A23,'PAI 2025 GPS rempl2)'!$A$3:$B$506,2,0)</f>
        <v>20-OFICINA DE TECNOLOGÍA E INFORMÁTICA</v>
      </c>
      <c r="S23" s="81" t="s">
        <v>531</v>
      </c>
      <c r="T23" s="81" t="str">
        <f>VLOOKUP(A23,'PAI 2025 GPS rempl2)'!$A$3:$E$505,4,0)</f>
        <v>Producto</v>
      </c>
      <c r="U23" s="82" t="s">
        <v>1562</v>
      </c>
      <c r="V23" s="30">
        <f>VLOOKUP(S23,'PAI 2025 GPS rempl2)'!$E$4:$P$504,12,0)</f>
        <v>20</v>
      </c>
      <c r="W23" s="144">
        <f>(V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23" s="30">
        <f>VLOOKUP(S23,'SEGUIMIENTO PAI 2025'!$F$5:$AB$487,23,0)</f>
        <v>68</v>
      </c>
      <c r="Y23" s="30">
        <f t="shared" si="0"/>
        <v>0.60986547085201803</v>
      </c>
      <c r="Z23" s="30" t="s">
        <v>1112</v>
      </c>
      <c r="AA23" s="155" t="s">
        <v>1822</v>
      </c>
      <c r="AL23"/>
      <c r="AM23" t="s">
        <v>650</v>
      </c>
      <c r="AN23" s="375">
        <v>2.173094170403588</v>
      </c>
      <c r="AP23"/>
      <c r="AQ23" t="s">
        <v>650</v>
      </c>
      <c r="AR23" s="375">
        <v>2.1485401459854012</v>
      </c>
    </row>
    <row r="24" spans="1:44" x14ac:dyDescent="0.25">
      <c r="A24" s="81" t="s">
        <v>533</v>
      </c>
      <c r="B24" s="81" t="str">
        <f>VLOOKUP(A24,'PAI 2025 GPS rempl2)'!$A$3:$E$505,4,0)</f>
        <v>Actividad propia</v>
      </c>
      <c r="C24" s="82" t="s">
        <v>1562</v>
      </c>
      <c r="D24" s="82" t="s">
        <v>1561</v>
      </c>
      <c r="E24" s="82" t="s">
        <v>532</v>
      </c>
      <c r="F24" s="82"/>
      <c r="G24" s="82" t="str">
        <f>VLOOKUP(A24,'PAI 2025 GPS rempl2)'!$E$4:$L$504,8,0)</f>
        <v>N/A</v>
      </c>
      <c r="H24" s="82" t="str">
        <f>VLOOKUP(A24,'PAI 2025 GPS rempl2)'!$A$4:$V$504,15,0)</f>
        <v>Definir plan de acción para el intercambio de información de acuerdo con el marco de Interoperabilidad  (Plan definido / único entregable)</v>
      </c>
      <c r="I24" s="82">
        <f>VLOOKUP(A24,'PAI 2025 GPS rempl2)'!$A$4:$V$504,17,0)</f>
        <v>1</v>
      </c>
      <c r="J24" s="82" t="str">
        <f>VLOOKUP(A24,'PAI 2025 GPS rempl2)'!$A$4:$V$504,18,0)</f>
        <v>Númerica</v>
      </c>
      <c r="K24" s="174" t="str">
        <f>VLOOKUP(A24,'PAI 2025 GPS rempl2)'!$A$4:$V$504,20,0)</f>
        <v>2025-02-03</v>
      </c>
      <c r="L24" s="174" t="str">
        <f>VLOOKUP(A24,'PAI 2025 GPS rempl2)'!$A$4:$V$504,21,0)</f>
        <v>2025-02-28</v>
      </c>
      <c r="M24" s="82" t="str">
        <f>VLOOKUP(A24,'PAI 2025 GPS rempl2)'!$A$4:$V$504,22,0)</f>
        <v>20-OFICINA DE TECNOLOGÍA E INFORMÁTICA</v>
      </c>
      <c r="N24" s="82"/>
      <c r="O24" s="82"/>
      <c r="P24" s="82"/>
      <c r="Q24" s="82"/>
      <c r="R24" s="30" t="str">
        <f>VLOOKUP(A24,'PAI 2025 GPS rempl2)'!$A$3:$B$506,2,0)</f>
        <v>20-OFICINA DE TECNOLOGÍA E INFORMÁTICA</v>
      </c>
      <c r="S24" s="81" t="s">
        <v>533</v>
      </c>
      <c r="T24" s="81" t="str">
        <f>VLOOKUP(A24,'PAI 2025 GPS rempl2)'!$A$3:$E$505,4,0)</f>
        <v>Actividad propia</v>
      </c>
      <c r="U24" s="82" t="s">
        <v>1562</v>
      </c>
      <c r="V24" s="30">
        <f>VLOOKUP(S24,'PAI 2025 GPS rempl2)'!$E$4:$P$504,12,0)</f>
        <v>20</v>
      </c>
      <c r="W24" s="146">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24" s="30">
        <f>VLOOKUP(S24,'SEGUIMIENTO PAI 2025'!$F$5:$AB$487,23,0)</f>
        <v>100</v>
      </c>
      <c r="Y24" s="30">
        <f t="shared" si="0"/>
        <v>0.24330900243309003</v>
      </c>
      <c r="AL24"/>
      <c r="AM24" t="s">
        <v>981</v>
      </c>
      <c r="AN24" s="375">
        <v>1.1210762331838564</v>
      </c>
      <c r="AP24"/>
      <c r="AQ24" t="s">
        <v>981</v>
      </c>
      <c r="AR24" s="375">
        <v>1.5206812652068127</v>
      </c>
    </row>
    <row r="25" spans="1:44" x14ac:dyDescent="0.25">
      <c r="A25" s="81" t="s">
        <v>535</v>
      </c>
      <c r="B25" s="81" t="str">
        <f>VLOOKUP(A25,'PAI 2025 GPS rempl2)'!$A$3:$E$505,4,0)</f>
        <v>Actividad propia</v>
      </c>
      <c r="C25" s="82" t="s">
        <v>1562</v>
      </c>
      <c r="D25" s="82" t="s">
        <v>1561</v>
      </c>
      <c r="E25" s="82" t="s">
        <v>532</v>
      </c>
      <c r="F25" s="82"/>
      <c r="G25" s="82" t="str">
        <f>VLOOKUP(A25,'PAI 2025 GPS rempl2)'!$E$4:$L$504,8,0)</f>
        <v>N/A</v>
      </c>
      <c r="H25" s="82"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2">
        <f>VLOOKUP(A25,'PAI 2025 GPS rempl2)'!$A$4:$V$504,17,0)</f>
        <v>100</v>
      </c>
      <c r="J25" s="82" t="str">
        <f>VLOOKUP(A25,'PAI 2025 GPS rempl2)'!$A$4:$V$504,18,0)</f>
        <v>Porcentual</v>
      </c>
      <c r="K25" s="174" t="str">
        <f>VLOOKUP(A25,'PAI 2025 GPS rempl2)'!$A$4:$V$504,20,0)</f>
        <v>2025-03-03</v>
      </c>
      <c r="L25" s="174" t="str">
        <f>VLOOKUP(A25,'PAI 2025 GPS rempl2)'!$A$4:$V$504,21,0)</f>
        <v>2025-12-12</v>
      </c>
      <c r="M25" s="82" t="str">
        <f>VLOOKUP(A25,'PAI 2025 GPS rempl2)'!$A$4:$V$504,22,0)</f>
        <v>20-OFICINA DE TECNOLOGÍA E INFORMÁTICA</v>
      </c>
      <c r="N25" s="82"/>
      <c r="O25" s="82"/>
      <c r="P25" s="82"/>
      <c r="Q25" s="82"/>
      <c r="R25" s="30" t="str">
        <f>VLOOKUP(A25,'PAI 2025 GPS rempl2)'!$A$3:$B$506,2,0)</f>
        <v>20-OFICINA DE TECNOLOGÍA E INFORMÁTICA</v>
      </c>
      <c r="S25" s="81" t="s">
        <v>535</v>
      </c>
      <c r="T25" s="81" t="str">
        <f>VLOOKUP(A25,'PAI 2025 GPS rempl2)'!$A$3:$E$505,4,0)</f>
        <v>Actividad propia</v>
      </c>
      <c r="U25" s="82" t="s">
        <v>1562</v>
      </c>
      <c r="V25" s="30">
        <f>VLOOKUP(S25,'PAI 2025 GPS rempl2)'!$E$4:$P$504,12,0)</f>
        <v>80</v>
      </c>
      <c r="W25" s="146">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0.97323600973236013</v>
      </c>
      <c r="X25" s="30">
        <f>VLOOKUP(S25,'SEGUIMIENTO PAI 2025'!$F$5:$AB$487,23,0)</f>
        <v>68</v>
      </c>
      <c r="Y25" s="30">
        <f t="shared" si="0"/>
        <v>0.66180048661800484</v>
      </c>
      <c r="AL25"/>
      <c r="AM25" t="s">
        <v>1044</v>
      </c>
      <c r="AN25" s="375">
        <v>0</v>
      </c>
      <c r="AP25"/>
      <c r="AQ25" t="s">
        <v>1044</v>
      </c>
      <c r="AR25" s="375">
        <v>5.3381995133819959</v>
      </c>
    </row>
    <row r="26" spans="1:44" x14ac:dyDescent="0.25">
      <c r="A26" s="81" t="s">
        <v>536</v>
      </c>
      <c r="B26" s="81" t="str">
        <f>VLOOKUP(A26,'PAI 2025 GPS rempl2)'!$A$3:$E$505,4,0)</f>
        <v>Producto</v>
      </c>
      <c r="C26" s="82" t="s">
        <v>1562</v>
      </c>
      <c r="D26" s="82" t="s">
        <v>1561</v>
      </c>
      <c r="E26" s="82" t="s">
        <v>532</v>
      </c>
      <c r="F26" s="82" t="s">
        <v>12</v>
      </c>
      <c r="G26" s="82" t="str">
        <f>VLOOKUP(A26,'PAI 2025 GPS rempl2)'!$E$4:$L$504,8,0)</f>
        <v>C-3599-0200-0006-53105d</v>
      </c>
      <c r="H26" s="82" t="str">
        <f>VLOOKUP(A26,'PAI 2025 GPS rempl2)'!$A$4:$V$504,15,0)</f>
        <v>Modelo de gobierno y gestión de datos en el marco del Plan Nacional de Infraestructura de Datos,  implementado  (Informes de seguimiento y avance trimestrales con soportes documentales del cumplimiento)</v>
      </c>
      <c r="I26" s="82">
        <f>VLOOKUP(A26,'PAI 2025 GPS rempl2)'!$A$4:$V$504,17,0)</f>
        <v>100</v>
      </c>
      <c r="J26" s="82" t="str">
        <f>VLOOKUP(A26,'PAI 2025 GPS rempl2)'!$A$4:$V$504,18,0)</f>
        <v>Porcentual</v>
      </c>
      <c r="K26" s="174" t="str">
        <f>VLOOKUP(A26,'PAI 2025 GPS rempl2)'!$A$4:$V$504,20,0)</f>
        <v>2025-02-03</v>
      </c>
      <c r="L26" s="174" t="str">
        <f>VLOOKUP(A26,'PAI 2025 GPS rempl2)'!$A$4:$V$504,21,0)</f>
        <v>2025-12-12</v>
      </c>
      <c r="M26" s="82" t="str">
        <f>VLOOKUP(A26,'PAI 2025 GPS rempl2)'!$A$4:$V$504,22,0)</f>
        <v>20-OFICINA DE TECNOLOGÍA E INFORMÁTICA</v>
      </c>
      <c r="N26" s="82" t="s">
        <v>1434</v>
      </c>
      <c r="O26" s="82" t="s">
        <v>1435</v>
      </c>
      <c r="P26" s="82">
        <v>0</v>
      </c>
      <c r="Q26" s="82" t="s">
        <v>1532</v>
      </c>
      <c r="R26" s="30" t="str">
        <f>VLOOKUP(A26,'PAI 2025 GPS rempl2)'!$A$3:$B$506,2,0)</f>
        <v>20-OFICINA DE TECNOLOGÍA E INFORMÁTICA</v>
      </c>
      <c r="S26" s="81" t="s">
        <v>536</v>
      </c>
      <c r="T26" s="81" t="str">
        <f>VLOOKUP(A26,'PAI 2025 GPS rempl2)'!$A$3:$E$505,4,0)</f>
        <v>Producto</v>
      </c>
      <c r="U26" s="82" t="s">
        <v>1562</v>
      </c>
      <c r="V26" s="30">
        <f>VLOOKUP(S26,'PAI 2025 GPS rempl2)'!$E$4:$P$504,12,0)</f>
        <v>20</v>
      </c>
      <c r="W26" s="144">
        <f>(V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26" s="30">
        <f>VLOOKUP(S26,'SEGUIMIENTO PAI 2025'!$F$5:$AB$487,23,0)</f>
        <v>50</v>
      </c>
      <c r="Y26" s="30">
        <f t="shared" si="0"/>
        <v>0.44843049327354267</v>
      </c>
      <c r="AL26"/>
      <c r="AM26" t="s">
        <v>1221</v>
      </c>
      <c r="AN26" s="375">
        <v>0</v>
      </c>
      <c r="AP26"/>
      <c r="AQ26" t="s">
        <v>1221</v>
      </c>
      <c r="AR26" s="375">
        <v>2.3114355231143553</v>
      </c>
    </row>
    <row r="27" spans="1:44" x14ac:dyDescent="0.25">
      <c r="A27" s="81" t="s">
        <v>537</v>
      </c>
      <c r="B27" s="81" t="str">
        <f>VLOOKUP(A27,'PAI 2025 GPS rempl2)'!$A$3:$E$505,4,0)</f>
        <v>Actividad propia</v>
      </c>
      <c r="C27" s="82" t="s">
        <v>1562</v>
      </c>
      <c r="D27" s="82" t="s">
        <v>1561</v>
      </c>
      <c r="E27" s="82" t="s">
        <v>532</v>
      </c>
      <c r="F27" s="82"/>
      <c r="G27" s="82" t="str">
        <f>VLOOKUP(A27,'PAI 2025 GPS rempl2)'!$E$4:$L$504,8,0)</f>
        <v>N/A</v>
      </c>
      <c r="H27" s="82" t="str">
        <f>VLOOKUP(A27,'PAI 2025 GPS rempl2)'!$A$4:$V$504,15,0)</f>
        <v>Definir el plan de trabajo para la estrategia de gobierno y calidad de datos para la SIC (Documento del Plan  de trabajo para la estrategia de gobierno y calidad de datos, elaborado / único entregable)</v>
      </c>
      <c r="I27" s="82">
        <f>VLOOKUP(A27,'PAI 2025 GPS rempl2)'!$A$4:$V$504,17,0)</f>
        <v>1</v>
      </c>
      <c r="J27" s="82" t="str">
        <f>VLOOKUP(A27,'PAI 2025 GPS rempl2)'!$A$4:$V$504,18,0)</f>
        <v>Númerica</v>
      </c>
      <c r="K27" s="174" t="str">
        <f>VLOOKUP(A27,'PAI 2025 GPS rempl2)'!$A$4:$V$504,20,0)</f>
        <v>2025-02-03</v>
      </c>
      <c r="L27" s="174" t="str">
        <f>VLOOKUP(A27,'PAI 2025 GPS rempl2)'!$A$4:$V$504,21,0)</f>
        <v>2025-03-29</v>
      </c>
      <c r="M27" s="82" t="str">
        <f>VLOOKUP(A27,'PAI 2025 GPS rempl2)'!$A$4:$V$504,22,0)</f>
        <v>20-OFICINA DE TECNOLOGÍA E INFORMÁTICA</v>
      </c>
      <c r="N27" s="82"/>
      <c r="O27" s="82"/>
      <c r="P27" s="82"/>
      <c r="Q27" s="82"/>
      <c r="R27" s="30" t="str">
        <f>VLOOKUP(A27,'PAI 2025 GPS rempl2)'!$A$3:$B$506,2,0)</f>
        <v>20-OFICINA DE TECNOLOGÍA E INFORMÁTICA</v>
      </c>
      <c r="S27" s="81" t="s">
        <v>537</v>
      </c>
      <c r="T27" s="81" t="str">
        <f>VLOOKUP(A27,'PAI 2025 GPS rempl2)'!$A$3:$E$505,4,0)</f>
        <v>Actividad propia</v>
      </c>
      <c r="U27" s="82" t="s">
        <v>1562</v>
      </c>
      <c r="V27" s="30">
        <f>VLOOKUP(S27,'PAI 2025 GPS rempl2)'!$E$4:$P$504,12,0)</f>
        <v>20</v>
      </c>
      <c r="W27" s="146">
        <f t="shared" ref="W27:W28" si="4">+(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27" s="30">
        <f>VLOOKUP(S27,'SEGUIMIENTO PAI 2025'!$F$5:$AB$487,23,0)</f>
        <v>100</v>
      </c>
      <c r="Y27" s="30">
        <f t="shared" si="0"/>
        <v>0.24330900243309003</v>
      </c>
      <c r="AL27"/>
      <c r="AM27" t="s">
        <v>672</v>
      </c>
      <c r="AN27" s="375">
        <v>0.67264573991031396</v>
      </c>
      <c r="AP27"/>
      <c r="AQ27" t="s">
        <v>672</v>
      </c>
      <c r="AR27" s="375">
        <v>1.4598540145985401</v>
      </c>
    </row>
    <row r="28" spans="1:44" x14ac:dyDescent="0.25">
      <c r="A28" s="81" t="s">
        <v>538</v>
      </c>
      <c r="B28" s="81" t="str">
        <f>VLOOKUP(A28,'PAI 2025 GPS rempl2)'!$A$3:$E$505,4,0)</f>
        <v>Actividad propia</v>
      </c>
      <c r="C28" s="82" t="s">
        <v>1562</v>
      </c>
      <c r="D28" s="82" t="s">
        <v>1561</v>
      </c>
      <c r="E28" s="82" t="s">
        <v>532</v>
      </c>
      <c r="F28" s="82"/>
      <c r="G28" s="82" t="str">
        <f>VLOOKUP(A28,'PAI 2025 GPS rempl2)'!$E$4:$L$504,8,0)</f>
        <v>N/A</v>
      </c>
      <c r="H28" s="82" t="str">
        <f>VLOOKUP(A28,'PAI 2025 GPS rempl2)'!$A$4:$V$504,15,0)</f>
        <v>Implementar el plan de trabajo para la estrategia de gobierno y calidad de datos   (Informes de seguimiento y avance trimestrales con soportes documentales del cumplimiento con corte  marzo, junio, septiembre, diciembre)</v>
      </c>
      <c r="I28" s="82">
        <f>VLOOKUP(A28,'PAI 2025 GPS rempl2)'!$A$4:$V$504,17,0)</f>
        <v>100</v>
      </c>
      <c r="J28" s="82" t="str">
        <f>VLOOKUP(A28,'PAI 2025 GPS rempl2)'!$A$4:$V$504,18,0)</f>
        <v>Porcentual</v>
      </c>
      <c r="K28" s="174" t="str">
        <f>VLOOKUP(A28,'PAI 2025 GPS rempl2)'!$A$4:$V$504,20,0)</f>
        <v>2025-03-03</v>
      </c>
      <c r="L28" s="174" t="str">
        <f>VLOOKUP(A28,'PAI 2025 GPS rempl2)'!$A$4:$V$504,21,0)</f>
        <v>2025-12-12</v>
      </c>
      <c r="M28" s="82" t="str">
        <f>VLOOKUP(A28,'PAI 2025 GPS rempl2)'!$A$4:$V$504,22,0)</f>
        <v>20-OFICINA DE TECNOLOGÍA E INFORMÁTICA</v>
      </c>
      <c r="N28" s="82"/>
      <c r="O28" s="82"/>
      <c r="P28" s="82"/>
      <c r="Q28" s="82"/>
      <c r="R28" s="30" t="str">
        <f>VLOOKUP(A28,'PAI 2025 GPS rempl2)'!$A$3:$B$506,2,0)</f>
        <v>20-OFICINA DE TECNOLOGÍA E INFORMÁTICA</v>
      </c>
      <c r="S28" s="81" t="s">
        <v>538</v>
      </c>
      <c r="T28" s="81" t="str">
        <f>VLOOKUP(A28,'PAI 2025 GPS rempl2)'!$A$3:$E$505,4,0)</f>
        <v>Actividad propia</v>
      </c>
      <c r="U28" s="82" t="s">
        <v>1562</v>
      </c>
      <c r="V28" s="30">
        <f>VLOOKUP(S28,'PAI 2025 GPS rempl2)'!$E$4:$P$504,12,0)</f>
        <v>80</v>
      </c>
      <c r="W28" s="146">
        <f t="shared" si="4"/>
        <v>0.97323600973236013</v>
      </c>
      <c r="X28" s="30">
        <f>VLOOKUP(S28,'SEGUIMIENTO PAI 2025'!$F$5:$AB$487,23,0)</f>
        <v>50</v>
      </c>
      <c r="Y28" s="30">
        <f t="shared" si="0"/>
        <v>0.48661800486618007</v>
      </c>
      <c r="AL28"/>
      <c r="AM28" t="s">
        <v>859</v>
      </c>
      <c r="AN28" s="375">
        <v>1.7937219730941707</v>
      </c>
      <c r="AP28"/>
      <c r="AQ28" t="s">
        <v>859</v>
      </c>
      <c r="AR28" s="375">
        <v>3.4063260340632606</v>
      </c>
    </row>
    <row r="29" spans="1:44" x14ac:dyDescent="0.25">
      <c r="A29" s="81" t="s">
        <v>539</v>
      </c>
      <c r="B29" s="81" t="str">
        <f>VLOOKUP(A29,'PAI 2025 GPS rempl2)'!$A$3:$E$505,4,0)</f>
        <v>Producto</v>
      </c>
      <c r="C29" s="82" t="s">
        <v>1562</v>
      </c>
      <c r="D29" s="82" t="s">
        <v>1563</v>
      </c>
      <c r="E29" s="82" t="s">
        <v>1477</v>
      </c>
      <c r="F29" s="82" t="s">
        <v>61</v>
      </c>
      <c r="G29" s="82" t="str">
        <f>VLOOKUP(A29,'PAI 2025 GPS rempl2)'!$E$4:$L$504,8,0)</f>
        <v>C-3599-0200-0006-53105d</v>
      </c>
      <c r="H29" s="82" t="str">
        <f>VLOOKUP(A29,'PAI 2025 GPS rempl2)'!$A$4:$V$504,15,0)</f>
        <v>Plan de implementación de Seguridad y privacidad de la información, ejecutado (Informes de seguimiento y avance trimestrales con soportes documentales del cumplimiento)</v>
      </c>
      <c r="I29" s="82">
        <f>VLOOKUP(A29,'PAI 2025 GPS rempl2)'!$A$4:$V$504,17,0)</f>
        <v>100</v>
      </c>
      <c r="J29" s="82" t="str">
        <f>VLOOKUP(A29,'PAI 2025 GPS rempl2)'!$A$4:$V$504,18,0)</f>
        <v>Porcentual</v>
      </c>
      <c r="K29" s="174" t="str">
        <f>VLOOKUP(A29,'PAI 2025 GPS rempl2)'!$A$4:$V$504,20,0)</f>
        <v>2025-01-13</v>
      </c>
      <c r="L29" s="174" t="str">
        <f>VLOOKUP(A29,'PAI 2025 GPS rempl2)'!$A$4:$V$504,21,0)</f>
        <v>2025-12-12</v>
      </c>
      <c r="M29" s="82" t="str">
        <f>VLOOKUP(A29,'PAI 2025 GPS rempl2)'!$A$4:$V$504,22,0)</f>
        <v>20-OFICINA DE TECNOLOGÍA E INFORMÁTICA</v>
      </c>
      <c r="N29" s="82" t="s">
        <v>1776</v>
      </c>
      <c r="O29" s="82" t="s">
        <v>1433</v>
      </c>
      <c r="P29" s="82" t="s">
        <v>1583</v>
      </c>
      <c r="Q29" s="82" t="s">
        <v>1532</v>
      </c>
      <c r="R29" s="30" t="str">
        <f>VLOOKUP(A29,'PAI 2025 GPS rempl2)'!$A$3:$B$506,2,0)</f>
        <v>20-OFICINA DE TECNOLOGÍA E INFORMÁTICA</v>
      </c>
      <c r="S29" s="81" t="s">
        <v>539</v>
      </c>
      <c r="T29" s="81" t="str">
        <f>VLOOKUP(A29,'PAI 2025 GPS rempl2)'!$A$3:$E$505,4,0)</f>
        <v>Producto</v>
      </c>
      <c r="U29" s="82" t="s">
        <v>1562</v>
      </c>
      <c r="V29" s="30">
        <f>VLOOKUP(S29,'PAI 2025 GPS rempl2)'!$E$4:$P$504,12,0)</f>
        <v>20</v>
      </c>
      <c r="W29" s="144">
        <f>(V29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29" s="30">
        <f>VLOOKUP(S29,'SEGUIMIENTO PAI 2025'!$F$5:$AB$487,23,0)</f>
        <v>50</v>
      </c>
      <c r="Y29" s="30">
        <f t="shared" si="0"/>
        <v>0.44843049327354267</v>
      </c>
      <c r="AL29"/>
      <c r="AM29" t="s">
        <v>899</v>
      </c>
      <c r="AN29" s="375">
        <v>0</v>
      </c>
      <c r="AP29"/>
      <c r="AQ29" t="s">
        <v>899</v>
      </c>
      <c r="AR29" s="375">
        <v>2.0072627737226276</v>
      </c>
    </row>
    <row r="30" spans="1:44" x14ac:dyDescent="0.25">
      <c r="A30" s="81" t="s">
        <v>540</v>
      </c>
      <c r="B30" s="81" t="str">
        <f>VLOOKUP(A30,'PAI 2025 GPS rempl2)'!$A$3:$E$505,4,0)</f>
        <v>Actividad propia</v>
      </c>
      <c r="C30" s="82" t="s">
        <v>1562</v>
      </c>
      <c r="D30" s="82" t="s">
        <v>1563</v>
      </c>
      <c r="E30" s="82" t="s">
        <v>1477</v>
      </c>
      <c r="F30" s="82"/>
      <c r="G30" s="82" t="str">
        <f>VLOOKUP(A30,'PAI 2025 GPS rempl2)'!$E$4:$L$504,8,0)</f>
        <v>N/A</v>
      </c>
      <c r="H30" s="82"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2">
        <f>VLOOKUP(A30,'PAI 2025 GPS rempl2)'!$A$4:$V$504,17,0)</f>
        <v>1</v>
      </c>
      <c r="J30" s="82" t="str">
        <f>VLOOKUP(A30,'PAI 2025 GPS rempl2)'!$A$4:$V$504,18,0)</f>
        <v>Númerica</v>
      </c>
      <c r="K30" s="174" t="str">
        <f>VLOOKUP(A30,'PAI 2025 GPS rempl2)'!$A$4:$V$504,20,0)</f>
        <v>2025-01-13</v>
      </c>
      <c r="L30" s="174" t="str">
        <f>VLOOKUP(A30,'PAI 2025 GPS rempl2)'!$A$4:$V$504,21,0)</f>
        <v>2025-01-31</v>
      </c>
      <c r="M30" s="82" t="str">
        <f>VLOOKUP(A30,'PAI 2025 GPS rempl2)'!$A$4:$V$504,22,0)</f>
        <v>20-OFICINA DE TECNOLOGÍA E INFORMÁTICA</v>
      </c>
      <c r="N30" s="82"/>
      <c r="O30" s="82"/>
      <c r="P30" s="82"/>
      <c r="Q30" s="82"/>
      <c r="R30" s="30" t="str">
        <f>VLOOKUP(A30,'PAI 2025 GPS rempl2)'!$A$3:$B$506,2,0)</f>
        <v>20-OFICINA DE TECNOLOGÍA E INFORMÁTICA</v>
      </c>
      <c r="S30" s="81" t="s">
        <v>540</v>
      </c>
      <c r="T30" s="81" t="str">
        <f>VLOOKUP(A30,'PAI 2025 GPS rempl2)'!$A$3:$E$505,4,0)</f>
        <v>Actividad propia</v>
      </c>
      <c r="U30" s="82" t="s">
        <v>1562</v>
      </c>
      <c r="V30" s="30">
        <f>VLOOKUP(S30,'PAI 2025 GPS rempl2)'!$E$4:$P$504,12,0)</f>
        <v>20</v>
      </c>
      <c r="W30" s="146">
        <f t="shared" ref="W30:W31" si="5">+(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0" s="30">
        <f>VLOOKUP(S30,'SEGUIMIENTO PAI 2025'!$F$5:$AB$487,23,0)</f>
        <v>100</v>
      </c>
      <c r="Y30" s="30">
        <f t="shared" si="0"/>
        <v>0.24330900243309003</v>
      </c>
      <c r="AL30"/>
      <c r="AM30" t="s">
        <v>1182</v>
      </c>
      <c r="AN30" s="375">
        <v>2.2735426008968611</v>
      </c>
      <c r="AP30"/>
      <c r="AQ30" t="s">
        <v>1182</v>
      </c>
      <c r="AR30" s="375">
        <v>2.4732360097323598</v>
      </c>
    </row>
    <row r="31" spans="1:44" x14ac:dyDescent="0.25">
      <c r="A31" s="81" t="s">
        <v>541</v>
      </c>
      <c r="B31" s="81" t="str">
        <f>VLOOKUP(A31,'PAI 2025 GPS rempl2)'!$A$3:$E$505,4,0)</f>
        <v>Actividad propia</v>
      </c>
      <c r="C31" s="82" t="s">
        <v>1562</v>
      </c>
      <c r="D31" s="82" t="s">
        <v>1563</v>
      </c>
      <c r="E31" s="82" t="s">
        <v>1477</v>
      </c>
      <c r="F31" s="82"/>
      <c r="G31" s="82" t="str">
        <f>VLOOKUP(A31,'PAI 2025 GPS rempl2)'!$E$4:$L$504,8,0)</f>
        <v>N/A</v>
      </c>
      <c r="H31" s="82" t="str">
        <f>VLOOKUP(A31,'PAI 2025 GPS rempl2)'!$A$4:$V$504,15,0)</f>
        <v>Implementar el Plan de Seguridad  y Privacidad de la información aprobado (Informes de seguimiento y avance trimestrales con soportes documentales del cumplimiento con corte  marzo, junio, septiembre, diciembre)</v>
      </c>
      <c r="I31" s="82">
        <f>VLOOKUP(A31,'PAI 2025 GPS rempl2)'!$A$4:$V$504,17,0)</f>
        <v>100</v>
      </c>
      <c r="J31" s="82" t="str">
        <f>VLOOKUP(A31,'PAI 2025 GPS rempl2)'!$A$4:$V$504,18,0)</f>
        <v>Porcentual</v>
      </c>
      <c r="K31" s="174" t="str">
        <f>VLOOKUP(A31,'PAI 2025 GPS rempl2)'!$A$4:$V$504,20,0)</f>
        <v>2025-02-03</v>
      </c>
      <c r="L31" s="174" t="str">
        <f>VLOOKUP(A31,'PAI 2025 GPS rempl2)'!$A$4:$V$504,21,0)</f>
        <v>2025-12-12</v>
      </c>
      <c r="M31" s="82" t="str">
        <f>VLOOKUP(A31,'PAI 2025 GPS rempl2)'!$A$4:$V$504,22,0)</f>
        <v>20-OFICINA DE TECNOLOGÍA E INFORMÁTICA</v>
      </c>
      <c r="N31" s="82"/>
      <c r="O31" s="82"/>
      <c r="P31" s="82"/>
      <c r="Q31" s="82"/>
      <c r="R31" s="30" t="str">
        <f>VLOOKUP(A31,'PAI 2025 GPS rempl2)'!$A$3:$B$506,2,0)</f>
        <v>20-OFICINA DE TECNOLOGÍA E INFORMÁTICA</v>
      </c>
      <c r="S31" s="81" t="s">
        <v>541</v>
      </c>
      <c r="T31" s="81" t="str">
        <f>VLOOKUP(A31,'PAI 2025 GPS rempl2)'!$A$3:$E$505,4,0)</f>
        <v>Actividad propia</v>
      </c>
      <c r="U31" s="82" t="s">
        <v>1562</v>
      </c>
      <c r="V31" s="30">
        <f>VLOOKUP(S31,'PAI 2025 GPS rempl2)'!$E$4:$P$504,12,0)</f>
        <v>80</v>
      </c>
      <c r="W31" s="146">
        <f t="shared" si="5"/>
        <v>0.97323600973236013</v>
      </c>
      <c r="X31" s="30">
        <f>VLOOKUP(S31,'SEGUIMIENTO PAI 2025'!$F$5:$AB$487,23,0)</f>
        <v>64</v>
      </c>
      <c r="Y31" s="30">
        <f t="shared" si="0"/>
        <v>0.62287104622871048</v>
      </c>
      <c r="AL31"/>
      <c r="AM31" t="s">
        <v>917</v>
      </c>
      <c r="AN31" s="375">
        <v>0</v>
      </c>
      <c r="AP31"/>
      <c r="AQ31" t="s">
        <v>917</v>
      </c>
      <c r="AR31" s="375">
        <v>1.9464720194647203</v>
      </c>
    </row>
    <row r="32" spans="1:44" x14ac:dyDescent="0.25">
      <c r="A32" s="81" t="s">
        <v>542</v>
      </c>
      <c r="B32" s="81" t="str">
        <f>VLOOKUP(A32,'PAI 2025 GPS rempl2)'!$A$3:$E$505,4,0)</f>
        <v>Producto</v>
      </c>
      <c r="C32" s="82" t="s">
        <v>1562</v>
      </c>
      <c r="D32" s="82" t="s">
        <v>1563</v>
      </c>
      <c r="E32" s="82" t="s">
        <v>1477</v>
      </c>
      <c r="F32" s="82" t="s">
        <v>61</v>
      </c>
      <c r="G32" s="82" t="str">
        <f>VLOOKUP(A32,'PAI 2025 GPS rempl2)'!$E$4:$L$504,8,0)</f>
        <v>C-3599-0200-0006-53105d</v>
      </c>
      <c r="H32" s="82" t="str">
        <f>VLOOKUP(A32,'PAI 2025 GPS rempl2)'!$A$4:$V$504,15,0)</f>
        <v>Plan de tratamiento de riesgos de Seguridad y Privacidad de la información, monitoreado (Informes de seguimiento y avance trimestrales con soportes documentales del cumplimiento)</v>
      </c>
      <c r="I32" s="82">
        <f>VLOOKUP(A32,'PAI 2025 GPS rempl2)'!$A$4:$V$504,17,0)</f>
        <v>100</v>
      </c>
      <c r="J32" s="82" t="str">
        <f>VLOOKUP(A32,'PAI 2025 GPS rempl2)'!$A$4:$V$504,18,0)</f>
        <v>Porcentual</v>
      </c>
      <c r="K32" s="174" t="str">
        <f>VLOOKUP(A32,'PAI 2025 GPS rempl2)'!$A$4:$V$504,20,0)</f>
        <v>2025-01-27</v>
      </c>
      <c r="L32" s="174" t="str">
        <f>VLOOKUP(A32,'PAI 2025 GPS rempl2)'!$A$4:$V$504,21,0)</f>
        <v>2025-12-12</v>
      </c>
      <c r="M32" s="82" t="str">
        <f>VLOOKUP(A32,'PAI 2025 GPS rempl2)'!$A$4:$V$504,22,0)</f>
        <v>20-OFICINA DE TECNOLOGÍA E INFORMÁTICA</v>
      </c>
      <c r="N32" s="82" t="s">
        <v>1776</v>
      </c>
      <c r="O32" s="82" t="s">
        <v>1433</v>
      </c>
      <c r="P32" s="82" t="s">
        <v>1581</v>
      </c>
      <c r="Q32" s="82" t="s">
        <v>1532</v>
      </c>
      <c r="R32" s="30" t="str">
        <f>VLOOKUP(A32,'PAI 2025 GPS rempl2)'!$A$3:$B$506,2,0)</f>
        <v>20-OFICINA DE TECNOLOGÍA E INFORMÁTICA</v>
      </c>
      <c r="S32" s="81" t="s">
        <v>542</v>
      </c>
      <c r="T32" s="81" t="str">
        <f>VLOOKUP(A32,'PAI 2025 GPS rempl2)'!$A$3:$E$505,4,0)</f>
        <v>Producto</v>
      </c>
      <c r="U32" s="82" t="s">
        <v>1562</v>
      </c>
      <c r="V32" s="30">
        <f>VLOOKUP(S32,'PAI 2025 GPS rempl2)'!$E$4:$P$504,12,0)</f>
        <v>20</v>
      </c>
      <c r="W32" s="144">
        <f>(V32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2" s="30">
        <f>VLOOKUP(S32,'SEGUIMIENTO PAI 2025'!$F$5:$AB$487,23,0)</f>
        <v>33</v>
      </c>
      <c r="Y32" s="30">
        <f t="shared" si="0"/>
        <v>0.29596412556053814</v>
      </c>
      <c r="AL32"/>
      <c r="AM32" t="s">
        <v>933</v>
      </c>
      <c r="AN32" s="375">
        <v>0.17040358744394621</v>
      </c>
      <c r="AP32"/>
      <c r="AQ32" t="s">
        <v>933</v>
      </c>
      <c r="AR32" s="375">
        <v>2.2311435523114356</v>
      </c>
    </row>
    <row r="33" spans="1:44" x14ac:dyDescent="0.25">
      <c r="A33" s="81" t="s">
        <v>544</v>
      </c>
      <c r="B33" s="81" t="str">
        <f>VLOOKUP(A33,'PAI 2025 GPS rempl2)'!$A$3:$E$505,4,0)</f>
        <v>Actividad propia</v>
      </c>
      <c r="C33" s="82" t="s">
        <v>1562</v>
      </c>
      <c r="D33" s="82" t="s">
        <v>1563</v>
      </c>
      <c r="E33" s="82" t="s">
        <v>1477</v>
      </c>
      <c r="F33" s="82"/>
      <c r="G33" s="82" t="str">
        <f>VLOOKUP(A33,'PAI 2025 GPS rempl2)'!$E$4:$L$504,8,0)</f>
        <v>N/A</v>
      </c>
      <c r="H33" s="82" t="str">
        <f>VLOOKUP(A33,'PAI 2025 GPS rempl2)'!$A$4:$V$504,15,0)</f>
        <v>Consolidar los riesgos de seguridad de la información con sus respectivos tratamientos, fechas y responsables  (Excel del plan de tratamiento de riesgos de seguridad y privacidad de la información/ único entregable)</v>
      </c>
      <c r="I33" s="82">
        <f>VLOOKUP(A33,'PAI 2025 GPS rempl2)'!$A$4:$V$504,17,0)</f>
        <v>1</v>
      </c>
      <c r="J33" s="82" t="str">
        <f>VLOOKUP(A33,'PAI 2025 GPS rempl2)'!$A$4:$V$504,18,0)</f>
        <v>Númerica</v>
      </c>
      <c r="K33" s="174" t="str">
        <f>VLOOKUP(A33,'PAI 2025 GPS rempl2)'!$A$4:$V$504,20,0)</f>
        <v>2025-01-27</v>
      </c>
      <c r="L33" s="174" t="str">
        <f>VLOOKUP(A33,'PAI 2025 GPS rempl2)'!$A$4:$V$504,21,0)</f>
        <v>2025-04-30</v>
      </c>
      <c r="M33" s="82" t="str">
        <f>VLOOKUP(A33,'PAI 2025 GPS rempl2)'!$A$4:$V$504,22,0)</f>
        <v>20-OFICINA DE TECNOLOGÍA E INFORMÁTICA</v>
      </c>
      <c r="N33" s="82"/>
      <c r="O33" s="82"/>
      <c r="P33" s="82"/>
      <c r="Q33" s="82"/>
      <c r="R33" s="30" t="str">
        <f>VLOOKUP(A33,'PAI 2025 GPS rempl2)'!$A$3:$B$506,2,0)</f>
        <v>20-OFICINA DE TECNOLOGÍA E INFORMÁTICA</v>
      </c>
      <c r="S33" s="81" t="s">
        <v>544</v>
      </c>
      <c r="T33" s="81" t="str">
        <f>VLOOKUP(A33,'PAI 2025 GPS rempl2)'!$A$3:$E$505,4,0)</f>
        <v>Actividad propia</v>
      </c>
      <c r="U33" s="82" t="s">
        <v>1562</v>
      </c>
      <c r="V33" s="30">
        <f>VLOOKUP(S33,'PAI 2025 GPS rempl2)'!$E$4:$P$504,12,0)</f>
        <v>40</v>
      </c>
      <c r="W33" s="146">
        <f t="shared" ref="W33:W34" si="6">+(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0.48661800486618007</v>
      </c>
      <c r="X33" s="30">
        <f>VLOOKUP(S33,'SEGUIMIENTO PAI 2025'!$F$5:$AB$487,23,0)</f>
        <v>100</v>
      </c>
      <c r="Y33" s="30">
        <f t="shared" si="0"/>
        <v>0.48661800486618007</v>
      </c>
      <c r="AL33"/>
      <c r="AM33" t="s">
        <v>608</v>
      </c>
      <c r="AN33" s="375">
        <v>1.3452914798206279</v>
      </c>
      <c r="AP33"/>
      <c r="AQ33" t="s">
        <v>608</v>
      </c>
      <c r="AR33" s="375">
        <v>2.9967396593673969</v>
      </c>
    </row>
    <row r="34" spans="1:44" x14ac:dyDescent="0.25">
      <c r="A34" s="81" t="s">
        <v>546</v>
      </c>
      <c r="B34" s="81" t="str">
        <f>VLOOKUP(A34,'PAI 2025 GPS rempl2)'!$A$3:$E$505,4,0)</f>
        <v>Actividad propia</v>
      </c>
      <c r="C34" s="82" t="s">
        <v>1562</v>
      </c>
      <c r="D34" s="82" t="s">
        <v>1563</v>
      </c>
      <c r="E34" s="82" t="s">
        <v>1477</v>
      </c>
      <c r="F34" s="82"/>
      <c r="G34" s="82" t="str">
        <f>VLOOKUP(A34,'PAI 2025 GPS rempl2)'!$E$4:$L$504,8,0)</f>
        <v>N/A</v>
      </c>
      <c r="H34" s="82"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2">
        <f>VLOOKUP(A34,'PAI 2025 GPS rempl2)'!$A$4:$V$504,17,0)</f>
        <v>100</v>
      </c>
      <c r="J34" s="82" t="str">
        <f>VLOOKUP(A34,'PAI 2025 GPS rempl2)'!$A$4:$V$504,18,0)</f>
        <v>Porcentual</v>
      </c>
      <c r="K34" s="174" t="str">
        <f>VLOOKUP(A34,'PAI 2025 GPS rempl2)'!$A$4:$V$504,20,0)</f>
        <v>2025-04-01</v>
      </c>
      <c r="L34" s="174" t="str">
        <f>VLOOKUP(A34,'PAI 2025 GPS rempl2)'!$A$4:$V$504,21,0)</f>
        <v>2025-12-12</v>
      </c>
      <c r="M34" s="82" t="str">
        <f>VLOOKUP(A34,'PAI 2025 GPS rempl2)'!$A$4:$V$504,22,0)</f>
        <v>20-OFICINA DE TECNOLOGÍA E INFORMÁTICA</v>
      </c>
      <c r="N34" s="82"/>
      <c r="O34" s="82"/>
      <c r="P34" s="82"/>
      <c r="Q34" s="82"/>
      <c r="R34" s="30" t="str">
        <f>VLOOKUP(A34,'PAI 2025 GPS rempl2)'!$A$3:$B$506,2,0)</f>
        <v>20-OFICINA DE TECNOLOGÍA E INFORMÁTICA</v>
      </c>
      <c r="S34" s="81" t="s">
        <v>546</v>
      </c>
      <c r="T34" s="81" t="str">
        <f>VLOOKUP(A34,'PAI 2025 GPS rempl2)'!$A$3:$E$505,4,0)</f>
        <v>Actividad propia</v>
      </c>
      <c r="U34" s="82" t="s">
        <v>1562</v>
      </c>
      <c r="V34" s="30">
        <f>VLOOKUP(S34,'PAI 2025 GPS rempl2)'!$E$4:$P$504,12,0)</f>
        <v>60</v>
      </c>
      <c r="W34" s="146">
        <f t="shared" si="6"/>
        <v>0.72992700729927007</v>
      </c>
      <c r="X34" s="30">
        <f>VLOOKUP(S34,'SEGUIMIENTO PAI 2025'!$F$5:$AB$487,23,0)</f>
        <v>16.5</v>
      </c>
      <c r="Y34" s="30">
        <f t="shared" si="0"/>
        <v>0.12043795620437957</v>
      </c>
      <c r="AL34" t="s">
        <v>1572</v>
      </c>
      <c r="AM34" t="s">
        <v>1136</v>
      </c>
      <c r="AN34" s="375">
        <v>0</v>
      </c>
      <c r="AP34" t="s">
        <v>1572</v>
      </c>
      <c r="AQ34" t="s">
        <v>1136</v>
      </c>
      <c r="AR34" s="375">
        <v>8.4090909090909101</v>
      </c>
    </row>
    <row r="35" spans="1:44" x14ac:dyDescent="0.25">
      <c r="A35" s="81" t="s">
        <v>547</v>
      </c>
      <c r="B35" s="81" t="str">
        <f>VLOOKUP(A35,'PAI 2025 GPS rempl2)'!$A$3:$E$505,4,0)</f>
        <v>Producto</v>
      </c>
      <c r="C35" s="82" t="s">
        <v>1562</v>
      </c>
      <c r="D35" s="82" t="s">
        <v>1561</v>
      </c>
      <c r="E35" s="82" t="s">
        <v>532</v>
      </c>
      <c r="F35" s="82" t="s">
        <v>11</v>
      </c>
      <c r="G35" s="82" t="str">
        <f>VLOOKUP(A35,'PAI 2025 GPS rempl2)'!$E$4:$L$504,8,0)</f>
        <v>C-3599-0200-0006-53105d</v>
      </c>
      <c r="H35" s="82" t="str">
        <f>VLOOKUP(A35,'PAI 2025 GPS rempl2)'!$A$4:$V$504,15,0)</f>
        <v>Plan estratégico de tecnologías de información, ejecutado (Informes de seguimiento y avance trimestrales con soportes documentales del cumplimiento)</v>
      </c>
      <c r="I35" s="82">
        <f>VLOOKUP(A35,'PAI 2025 GPS rempl2)'!$A$4:$V$504,17,0)</f>
        <v>100</v>
      </c>
      <c r="J35" s="82" t="str">
        <f>VLOOKUP(A35,'PAI 2025 GPS rempl2)'!$A$4:$V$504,18,0)</f>
        <v>Porcentual</v>
      </c>
      <c r="K35" s="174" t="str">
        <f>VLOOKUP(A35,'PAI 2025 GPS rempl2)'!$A$4:$V$504,20,0)</f>
        <v>2025-01-13</v>
      </c>
      <c r="L35" s="174" t="str">
        <f>VLOOKUP(A35,'PAI 2025 GPS rempl2)'!$A$4:$V$504,21,0)</f>
        <v>2025-12-12</v>
      </c>
      <c r="M35" s="82" t="str">
        <f>VLOOKUP(A35,'PAI 2025 GPS rempl2)'!$A$4:$V$504,22,0)</f>
        <v>20-OFICINA DE TECNOLOGÍA E INFORMÁTICA</v>
      </c>
      <c r="N35" s="82" t="s">
        <v>1436</v>
      </c>
      <c r="O35" s="82" t="s">
        <v>1437</v>
      </c>
      <c r="P35" s="82" t="s">
        <v>1581</v>
      </c>
      <c r="Q35" s="82" t="s">
        <v>1533</v>
      </c>
      <c r="R35" s="30" t="str">
        <f>VLOOKUP(A35,'PAI 2025 GPS rempl2)'!$A$3:$B$506,2,0)</f>
        <v>20-OFICINA DE TECNOLOGÍA E INFORMÁTICA</v>
      </c>
      <c r="S35" s="81" t="s">
        <v>547</v>
      </c>
      <c r="T35" s="81" t="str">
        <f>VLOOKUP(A35,'PAI 2025 GPS rempl2)'!$A$3:$E$505,4,0)</f>
        <v>Producto</v>
      </c>
      <c r="U35" s="82" t="s">
        <v>1562</v>
      </c>
      <c r="V35" s="30">
        <f>VLOOKUP(S35,'PAI 2025 GPS rempl2)'!$E$4:$P$504,12,0)</f>
        <v>20</v>
      </c>
      <c r="W35" s="144">
        <f>(V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5" s="30">
        <f>VLOOKUP(S35,'SEGUIMIENTO PAI 2025'!$F$5:$AB$487,23,0)</f>
        <v>0</v>
      </c>
      <c r="Y35" s="30">
        <f t="shared" si="0"/>
        <v>0</v>
      </c>
      <c r="AL35"/>
      <c r="AM35" t="s">
        <v>761</v>
      </c>
      <c r="AN35" s="375">
        <v>0</v>
      </c>
      <c r="AP35"/>
      <c r="AQ35" t="s">
        <v>761</v>
      </c>
      <c r="AR35" s="375">
        <v>9.0909090909090899</v>
      </c>
    </row>
    <row r="36" spans="1:44" x14ac:dyDescent="0.25">
      <c r="A36" s="81" t="s">
        <v>549</v>
      </c>
      <c r="B36" s="81" t="str">
        <f>VLOOKUP(A36,'PAI 2025 GPS rempl2)'!$A$3:$E$505,4,0)</f>
        <v>Actividad propia</v>
      </c>
      <c r="C36" s="82" t="s">
        <v>1562</v>
      </c>
      <c r="D36" s="82" t="s">
        <v>1561</v>
      </c>
      <c r="E36" s="82" t="s">
        <v>532</v>
      </c>
      <c r="F36" s="82"/>
      <c r="G36" s="82" t="str">
        <f>VLOOKUP(A36,'PAI 2025 GPS rempl2)'!$E$4:$L$504,8,0)</f>
        <v>N/A</v>
      </c>
      <c r="H36" s="82" t="str">
        <f>VLOOKUP(A36,'PAI 2025 GPS rempl2)'!$A$4:$V$504,15,0)</f>
        <v>Formular plan estratégico de tecnologías de información PETI incluyendo hoja de ruta para la vigencia   (Hoja de ruta del PETI actualizada/ único entregable)</v>
      </c>
      <c r="I36" s="82">
        <f>VLOOKUP(A36,'PAI 2025 GPS rempl2)'!$A$4:$V$504,17,0)</f>
        <v>1</v>
      </c>
      <c r="J36" s="82" t="str">
        <f>VLOOKUP(A36,'PAI 2025 GPS rempl2)'!$A$4:$V$504,18,0)</f>
        <v>Númerica</v>
      </c>
      <c r="K36" s="174" t="str">
        <f>VLOOKUP(A36,'PAI 2025 GPS rempl2)'!$A$4:$V$504,20,0)</f>
        <v>2025-01-13</v>
      </c>
      <c r="L36" s="174" t="str">
        <f>VLOOKUP(A36,'PAI 2025 GPS rempl2)'!$A$4:$V$504,21,0)</f>
        <v>2025-01-31</v>
      </c>
      <c r="M36" s="82" t="str">
        <f>VLOOKUP(A36,'PAI 2025 GPS rempl2)'!$A$4:$V$504,22,0)</f>
        <v>20-OFICINA DE TECNOLOGÍA E INFORMÁTICA</v>
      </c>
      <c r="N36" s="82"/>
      <c r="O36" s="82"/>
      <c r="P36" s="82"/>
      <c r="Q36" s="82"/>
      <c r="R36" s="30" t="str">
        <f>VLOOKUP(A36,'PAI 2025 GPS rempl2)'!$A$3:$B$506,2,0)</f>
        <v>20-OFICINA DE TECNOLOGÍA E INFORMÁTICA</v>
      </c>
      <c r="S36" s="81" t="s">
        <v>549</v>
      </c>
      <c r="T36" s="81" t="str">
        <f>VLOOKUP(A36,'PAI 2025 GPS rempl2)'!$A$3:$E$505,4,0)</f>
        <v>Actividad propia</v>
      </c>
      <c r="U36" s="82" t="s">
        <v>1562</v>
      </c>
      <c r="V36" s="30">
        <f>VLOOKUP(S36,'PAI 2025 GPS rempl2)'!$E$4:$P$504,12,0)</f>
        <v>20</v>
      </c>
      <c r="W36" s="146">
        <f t="shared" ref="W36:W37" si="7">+(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6" s="30">
        <f>VLOOKUP(S36,'SEGUIMIENTO PAI 2025'!$F$5:$AB$487,23,0)</f>
        <v>100</v>
      </c>
      <c r="Y36" s="30">
        <f t="shared" si="0"/>
        <v>0.24330900243309003</v>
      </c>
      <c r="AL36"/>
      <c r="AM36" t="s">
        <v>1283</v>
      </c>
      <c r="AN36" s="375">
        <v>0</v>
      </c>
      <c r="AP36"/>
      <c r="AQ36" t="s">
        <v>1283</v>
      </c>
      <c r="AR36" s="375">
        <v>9.0909090909090899</v>
      </c>
    </row>
    <row r="37" spans="1:44" x14ac:dyDescent="0.25">
      <c r="A37" s="81" t="s">
        <v>550</v>
      </c>
      <c r="B37" s="81" t="str">
        <f>VLOOKUP(A37,'PAI 2025 GPS rempl2)'!$A$3:$E$505,4,0)</f>
        <v>Actividad propia</v>
      </c>
      <c r="C37" s="82" t="s">
        <v>1562</v>
      </c>
      <c r="D37" s="82" t="s">
        <v>1561</v>
      </c>
      <c r="E37" s="82" t="s">
        <v>532</v>
      </c>
      <c r="F37" s="82"/>
      <c r="G37" s="82" t="str">
        <f>VLOOKUP(A37,'PAI 2025 GPS rempl2)'!$E$4:$L$504,8,0)</f>
        <v>N/A</v>
      </c>
      <c r="H37" s="82" t="str">
        <f>VLOOKUP(A37,'PAI 2025 GPS rempl2)'!$A$4:$V$504,15,0)</f>
        <v>Realizar seguimiento trimestral a la ejecución del PETI. (Informes de seguimiento y avance trimestrales con soportes documentales del cumplimiento con corte  marzo, junio, septiembre, diciembre)</v>
      </c>
      <c r="I37" s="82">
        <f>VLOOKUP(A37,'PAI 2025 GPS rempl2)'!$A$4:$V$504,17,0)</f>
        <v>100</v>
      </c>
      <c r="J37" s="82" t="str">
        <f>VLOOKUP(A37,'PAI 2025 GPS rempl2)'!$A$4:$V$504,18,0)</f>
        <v>Porcentual</v>
      </c>
      <c r="K37" s="174" t="str">
        <f>VLOOKUP(A37,'PAI 2025 GPS rempl2)'!$A$4:$V$504,20,0)</f>
        <v>2025-02-03</v>
      </c>
      <c r="L37" s="174" t="str">
        <f>VLOOKUP(A37,'PAI 2025 GPS rempl2)'!$A$4:$V$504,21,0)</f>
        <v>2025-12-12</v>
      </c>
      <c r="M37" s="82" t="str">
        <f>VLOOKUP(A37,'PAI 2025 GPS rempl2)'!$A$4:$V$504,22,0)</f>
        <v>20-OFICINA DE TECNOLOGÍA E INFORMÁTICA</v>
      </c>
      <c r="N37" s="82"/>
      <c r="O37" s="82"/>
      <c r="P37" s="82"/>
      <c r="Q37" s="82"/>
      <c r="R37" s="30" t="str">
        <f>VLOOKUP(A37,'PAI 2025 GPS rempl2)'!$A$3:$B$506,2,0)</f>
        <v>20-OFICINA DE TECNOLOGÍA E INFORMÁTICA</v>
      </c>
      <c r="S37" s="81" t="s">
        <v>550</v>
      </c>
      <c r="T37" s="81" t="str">
        <f>VLOOKUP(A37,'PAI 2025 GPS rempl2)'!$A$3:$E$505,4,0)</f>
        <v>Actividad propia</v>
      </c>
      <c r="U37" s="82" t="s">
        <v>1562</v>
      </c>
      <c r="V37" s="30">
        <f>VLOOKUP(S37,'PAI 2025 GPS rempl2)'!$E$4:$P$504,12,0)</f>
        <v>80</v>
      </c>
      <c r="W37" s="146">
        <f t="shared" si="7"/>
        <v>0.97323600973236013</v>
      </c>
      <c r="X37" s="30">
        <f>VLOOKUP(S37,'SEGUIMIENTO PAI 2025'!$F$5:$AB$487,23,0)</f>
        <v>52</v>
      </c>
      <c r="Y37" s="30">
        <f t="shared" si="0"/>
        <v>0.5060827250608273</v>
      </c>
      <c r="AL37"/>
      <c r="AM37" t="s">
        <v>1275</v>
      </c>
      <c r="AN37" s="375">
        <v>0</v>
      </c>
      <c r="AP37"/>
      <c r="AQ37" t="s">
        <v>1275</v>
      </c>
      <c r="AR37" s="375">
        <v>7.2727272727272734</v>
      </c>
    </row>
    <row r="38" spans="1:44" x14ac:dyDescent="0.25">
      <c r="A38" s="81" t="s">
        <v>552</v>
      </c>
      <c r="B38" s="81" t="str">
        <f>VLOOKUP(A38,'PAI 2025 GPS rempl2)'!$A$3:$E$505,4,0)</f>
        <v>Producto</v>
      </c>
      <c r="C38" s="82" t="s">
        <v>1558</v>
      </c>
      <c r="D38" s="82" t="s">
        <v>1557</v>
      </c>
      <c r="E38" s="82" t="s">
        <v>486</v>
      </c>
      <c r="F38" s="82" t="s">
        <v>12</v>
      </c>
      <c r="G38" s="82" t="str">
        <f>VLOOKUP(A38,'PAI 2025 GPS rempl2)'!$E$4:$L$504,8,0)</f>
        <v>N/A</v>
      </c>
      <c r="H38" s="82" t="str">
        <f>VLOOKUP(A38,'PAI 2025 GPS rempl2)'!$A$4:$V$504,15,0)</f>
        <v>Estrategia de ingreso efectivo de nuevos funcionarios que conduzca a la garantía del bienestar integral implementada. (Informe final de la implementación de la estrategia)</v>
      </c>
      <c r="I38" s="82">
        <f>VLOOKUP(A38,'PAI 2025 GPS rempl2)'!$A$4:$V$504,17,0)</f>
        <v>100</v>
      </c>
      <c r="J38" s="82" t="str">
        <f>VLOOKUP(A38,'PAI 2025 GPS rempl2)'!$A$4:$V$504,18,0)</f>
        <v>Porcentual</v>
      </c>
      <c r="K38" s="174" t="str">
        <f>VLOOKUP(A38,'PAI 2025 GPS rempl2)'!$A$4:$V$504,20,0)</f>
        <v>2025-02-03</v>
      </c>
      <c r="L38" s="174" t="str">
        <f>VLOOKUP(A38,'PAI 2025 GPS rempl2)'!$A$4:$V$504,21,0)</f>
        <v>2025-11-28</v>
      </c>
      <c r="M38" s="82" t="str">
        <f>VLOOKUP(A38,'PAI 2025 GPS rempl2)'!$A$4:$V$504,22,0)</f>
        <v>117-GRUPO DE TRABAJO DE DESARROLLO DE TALENTO HUMANO</v>
      </c>
      <c r="N38" s="82" t="s">
        <v>1434</v>
      </c>
      <c r="O38" s="82" t="s">
        <v>1435</v>
      </c>
      <c r="P38" s="82">
        <v>0</v>
      </c>
      <c r="Q38" s="82" t="s">
        <v>1532</v>
      </c>
      <c r="R38" s="30" t="str">
        <f>VLOOKUP(A38,'PAI 2025 GPS rempl2)'!$A$3:$B$506,2,0)</f>
        <v>117-GRUPO DE TRABAJO DE DESARROLLO DE TALENTO HUMANO</v>
      </c>
      <c r="S38" s="81" t="s">
        <v>552</v>
      </c>
      <c r="T38" s="81" t="str">
        <f>VLOOKUP(A38,'PAI 2025 GPS rempl2)'!$A$3:$E$505,4,0)</f>
        <v>Producto</v>
      </c>
      <c r="U38" s="82" t="s">
        <v>1558</v>
      </c>
      <c r="V38" s="30">
        <f>VLOOKUP(S38,'PAI 2025 GPS rempl2)'!$E$4:$P$504,12,0)</f>
        <v>15</v>
      </c>
      <c r="W38" s="30">
        <f>+(V38*100)/($V$3+$V$6+$V$9+$V$38+$V$43+$V$46+$V$49+$V$53+$V$57)</f>
        <v>7.5</v>
      </c>
      <c r="X38" s="30">
        <f>VLOOKUP(S38,'SEGUIMIENTO PAI 2025'!$F$5:$AB$487,23,0)</f>
        <v>0</v>
      </c>
      <c r="Y38" s="30">
        <f t="shared" si="0"/>
        <v>0</v>
      </c>
      <c r="AL38"/>
      <c r="AM38" t="s">
        <v>813</v>
      </c>
      <c r="AN38" s="375">
        <v>1.6842105263157896</v>
      </c>
      <c r="AP38"/>
      <c r="AQ38" t="s">
        <v>813</v>
      </c>
      <c r="AR38" s="375">
        <v>19.920909090909092</v>
      </c>
    </row>
    <row r="39" spans="1:44" x14ac:dyDescent="0.25">
      <c r="A39" s="81" t="s">
        <v>554</v>
      </c>
      <c r="B39" s="81" t="str">
        <f>VLOOKUP(A39,'PAI 2025 GPS rempl2)'!$A$3:$E$505,4,0)</f>
        <v>Actividad propia</v>
      </c>
      <c r="C39" s="82" t="s">
        <v>1558</v>
      </c>
      <c r="D39" s="82" t="s">
        <v>1557</v>
      </c>
      <c r="E39" s="82" t="s">
        <v>486</v>
      </c>
      <c r="F39" s="82"/>
      <c r="G39" s="82" t="str">
        <f>VLOOKUP(A39,'PAI 2025 GPS rempl2)'!$E$4:$L$504,8,0)</f>
        <v>N/A</v>
      </c>
      <c r="H39" s="82"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2">
        <f>VLOOKUP(A39,'PAI 2025 GPS rempl2)'!$A$4:$V$504,17,0)</f>
        <v>100</v>
      </c>
      <c r="J39" s="82" t="str">
        <f>VLOOKUP(A39,'PAI 2025 GPS rempl2)'!$A$4:$V$504,18,0)</f>
        <v>Porcentual</v>
      </c>
      <c r="K39" s="174" t="str">
        <f>VLOOKUP(A39,'PAI 2025 GPS rempl2)'!$A$4:$V$504,20,0)</f>
        <v>2025-02-03</v>
      </c>
      <c r="L39" s="174" t="str">
        <f>VLOOKUP(A39,'PAI 2025 GPS rempl2)'!$A$4:$V$504,21,0)</f>
        <v>2025-11-28</v>
      </c>
      <c r="M39" s="82" t="str">
        <f>VLOOKUP(A39,'PAI 2025 GPS rempl2)'!$A$4:$V$504,22,0)</f>
        <v>117-GRUPO DE TRABAJO DE DESARROLLO DE TALENTO HUMANO</v>
      </c>
      <c r="N39" s="82"/>
      <c r="O39" s="82"/>
      <c r="P39" s="82"/>
      <c r="Q39" s="82"/>
      <c r="R39" s="30" t="str">
        <f>VLOOKUP(A39,'PAI 2025 GPS rempl2)'!$A$3:$B$506,2,0)</f>
        <v>117-GRUPO DE TRABAJO DE DESARROLLO DE TALENTO HUMANO</v>
      </c>
      <c r="S39" s="81" t="s">
        <v>554</v>
      </c>
      <c r="T39" s="81" t="str">
        <f>VLOOKUP(A39,'PAI 2025 GPS rempl2)'!$A$3:$E$505,4,0)</f>
        <v>Actividad propia</v>
      </c>
      <c r="U39" s="82" t="s">
        <v>1558</v>
      </c>
      <c r="V39" s="30">
        <f>VLOOKUP(S39,'PAI 2025 GPS rempl2)'!$E$4:$P$504,12,0)</f>
        <v>25</v>
      </c>
      <c r="W39" s="144">
        <f t="shared" ref="W39:W42" si="8">+(V39*100)/($V$4+$V$5+$V$7+$V$8+$V$10+$V$11+$V$12+$V$39+$V$40+$V$41+$V$42+$V$44+$V$45+$V$47+$V$48+$V$50+$V$51+$V$52+$V$54+$V$55+$V$56+$V$58+$V$59)</f>
        <v>2.7777777777777777</v>
      </c>
      <c r="X39" s="30">
        <f>VLOOKUP(S39,'SEGUIMIENTO PAI 2025'!$F$5:$AB$487,23,0)</f>
        <v>79.95</v>
      </c>
      <c r="Y39" s="30">
        <f t="shared" si="0"/>
        <v>2.2208333333333332</v>
      </c>
      <c r="AL39"/>
      <c r="AM39" t="s">
        <v>859</v>
      </c>
      <c r="AN39" s="375">
        <v>0</v>
      </c>
      <c r="AP39"/>
      <c r="AQ39" t="s">
        <v>859</v>
      </c>
      <c r="AR39" s="375">
        <v>0</v>
      </c>
    </row>
    <row r="40" spans="1:44" x14ac:dyDescent="0.25">
      <c r="A40" s="81" t="s">
        <v>556</v>
      </c>
      <c r="B40" s="81" t="str">
        <f>VLOOKUP(A40,'PAI 2025 GPS rempl2)'!$A$3:$E$505,4,0)</f>
        <v>Actividad propia</v>
      </c>
      <c r="C40" s="82" t="s">
        <v>1558</v>
      </c>
      <c r="D40" s="82" t="s">
        <v>1557</v>
      </c>
      <c r="E40" s="82" t="s">
        <v>486</v>
      </c>
      <c r="F40" s="82"/>
      <c r="G40" s="82" t="str">
        <f>VLOOKUP(A40,'PAI 2025 GPS rempl2)'!$E$4:$L$504,8,0)</f>
        <v>N/A</v>
      </c>
      <c r="H40" s="82" t="str">
        <f>VLOOKUP(A40,'PAI 2025 GPS rempl2)'!$A$4:$V$504,15,0)</f>
        <v>Realizar un Taller de adaptación al cambio dirigido a los líderes de las área (Listado de asistencia del taller)</v>
      </c>
      <c r="I40" s="82">
        <f>VLOOKUP(A40,'PAI 2025 GPS rempl2)'!$A$4:$V$504,17,0)</f>
        <v>1</v>
      </c>
      <c r="J40" s="82" t="str">
        <f>VLOOKUP(A40,'PAI 2025 GPS rempl2)'!$A$4:$V$504,18,0)</f>
        <v>Númerica</v>
      </c>
      <c r="K40" s="174" t="str">
        <f>VLOOKUP(A40,'PAI 2025 GPS rempl2)'!$A$4:$V$504,20,0)</f>
        <v>2025-04-01</v>
      </c>
      <c r="L40" s="174" t="str">
        <f>VLOOKUP(A40,'PAI 2025 GPS rempl2)'!$A$4:$V$504,21,0)</f>
        <v>2025-04-30</v>
      </c>
      <c r="M40" s="82" t="str">
        <f>VLOOKUP(A40,'PAI 2025 GPS rempl2)'!$A$4:$V$504,22,0)</f>
        <v>117-GRUPO DE TRABAJO DE DESARROLLO DE TALENTO HUMANO</v>
      </c>
      <c r="N40" s="82"/>
      <c r="O40" s="82"/>
      <c r="P40" s="82"/>
      <c r="Q40" s="82"/>
      <c r="R40" s="30" t="str">
        <f>VLOOKUP(A40,'PAI 2025 GPS rempl2)'!$A$3:$B$506,2,0)</f>
        <v>117-GRUPO DE TRABAJO DE DESARROLLO DE TALENTO HUMANO</v>
      </c>
      <c r="S40" s="81" t="s">
        <v>556</v>
      </c>
      <c r="T40" s="81" t="str">
        <f>VLOOKUP(A40,'PAI 2025 GPS rempl2)'!$A$3:$E$505,4,0)</f>
        <v>Actividad propia</v>
      </c>
      <c r="U40" s="82" t="s">
        <v>1558</v>
      </c>
      <c r="V40" s="30">
        <f>VLOOKUP(S40,'PAI 2025 GPS rempl2)'!$E$4:$P$504,12,0)</f>
        <v>25</v>
      </c>
      <c r="W40" s="144">
        <f t="shared" si="8"/>
        <v>2.7777777777777777</v>
      </c>
      <c r="X40" s="30">
        <f>VLOOKUP(S40,'SEGUIMIENTO PAI 2025'!$F$5:$AB$487,23,0)</f>
        <v>100</v>
      </c>
      <c r="Y40" s="30">
        <f t="shared" si="0"/>
        <v>2.7777777777777777</v>
      </c>
      <c r="AL40" t="s">
        <v>1575</v>
      </c>
      <c r="AM40" t="s">
        <v>1410</v>
      </c>
      <c r="AN40" s="375">
        <v>0</v>
      </c>
      <c r="AP40" t="s">
        <v>1575</v>
      </c>
      <c r="AQ40" t="s">
        <v>1410</v>
      </c>
      <c r="AR40" s="375">
        <v>44.74</v>
      </c>
    </row>
    <row r="41" spans="1:44" x14ac:dyDescent="0.25">
      <c r="A41" s="81" t="s">
        <v>558</v>
      </c>
      <c r="B41" s="81" t="str">
        <f>VLOOKUP(A41,'PAI 2025 GPS rempl2)'!$A$3:$E$505,4,0)</f>
        <v>Actividad propia</v>
      </c>
      <c r="C41" s="82" t="s">
        <v>1558</v>
      </c>
      <c r="D41" s="82" t="s">
        <v>1557</v>
      </c>
      <c r="E41" s="82" t="s">
        <v>486</v>
      </c>
      <c r="F41" s="82"/>
      <c r="G41" s="82" t="str">
        <f>VLOOKUP(A41,'PAI 2025 GPS rempl2)'!$E$4:$L$504,8,0)</f>
        <v>N/A</v>
      </c>
      <c r="H41" s="82"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2">
        <f>VLOOKUP(A41,'PAI 2025 GPS rempl2)'!$A$4:$V$504,17,0)</f>
        <v>1</v>
      </c>
      <c r="J41" s="82" t="str">
        <f>VLOOKUP(A41,'PAI 2025 GPS rempl2)'!$A$4:$V$504,18,0)</f>
        <v>Númerica</v>
      </c>
      <c r="K41" s="174" t="str">
        <f>VLOOKUP(A41,'PAI 2025 GPS rempl2)'!$A$4:$V$504,20,0)</f>
        <v>2025-06-03</v>
      </c>
      <c r="L41" s="174" t="str">
        <f>VLOOKUP(A41,'PAI 2025 GPS rempl2)'!$A$4:$V$504,21,0)</f>
        <v>2025-07-01</v>
      </c>
      <c r="M41" s="82" t="str">
        <f>VLOOKUP(A41,'PAI 2025 GPS rempl2)'!$A$4:$V$504,22,0)</f>
        <v>117-GRUPO DE TRABAJO DE DESARROLLO DE TALENTO HUMANO</v>
      </c>
      <c r="N41" s="82"/>
      <c r="O41" s="82"/>
      <c r="P41" s="82"/>
      <c r="Q41" s="82"/>
      <c r="R41" s="30" t="str">
        <f>VLOOKUP(A41,'PAI 2025 GPS rempl2)'!$A$3:$B$506,2,0)</f>
        <v>117-GRUPO DE TRABAJO DE DESARROLLO DE TALENTO HUMANO</v>
      </c>
      <c r="S41" s="81" t="s">
        <v>558</v>
      </c>
      <c r="T41" s="81" t="str">
        <f>VLOOKUP(A41,'PAI 2025 GPS rempl2)'!$A$3:$E$505,4,0)</f>
        <v>Actividad propia</v>
      </c>
      <c r="U41" s="82" t="s">
        <v>1558</v>
      </c>
      <c r="V41" s="30">
        <f>VLOOKUP(S41,'PAI 2025 GPS rempl2)'!$E$4:$P$504,12,0)</f>
        <v>25</v>
      </c>
      <c r="W41" s="144">
        <f t="shared" si="8"/>
        <v>2.7777777777777777</v>
      </c>
      <c r="X41" s="30">
        <f>VLOOKUP(S41,'SEGUIMIENTO PAI 2025'!$F$5:$AB$487,23,0)</f>
        <v>100</v>
      </c>
      <c r="Y41" s="30">
        <f t="shared" si="0"/>
        <v>2.7777777777777777</v>
      </c>
      <c r="AL41"/>
      <c r="AM41" t="s">
        <v>995</v>
      </c>
      <c r="AN41" s="375">
        <v>0</v>
      </c>
      <c r="AP41"/>
      <c r="AQ41" t="s">
        <v>995</v>
      </c>
      <c r="AR41" s="375">
        <v>25</v>
      </c>
    </row>
    <row r="42" spans="1:44" x14ac:dyDescent="0.25">
      <c r="A42" s="81" t="s">
        <v>560</v>
      </c>
      <c r="B42" s="81" t="str">
        <f>VLOOKUP(A42,'PAI 2025 GPS rempl2)'!$A$3:$E$505,4,0)</f>
        <v>Actividad propia</v>
      </c>
      <c r="C42" s="82" t="s">
        <v>1558</v>
      </c>
      <c r="D42" s="82" t="s">
        <v>1557</v>
      </c>
      <c r="E42" s="82" t="s">
        <v>486</v>
      </c>
      <c r="F42" s="82"/>
      <c r="G42" s="82" t="str">
        <f>VLOOKUP(A42,'PAI 2025 GPS rempl2)'!$E$4:$L$504,8,0)</f>
        <v>N/A</v>
      </c>
      <c r="H42" s="82" t="str">
        <f>VLOOKUP(A42,'PAI 2025 GPS rempl2)'!$A$4:$V$504,15,0)</f>
        <v>Realizar campañas "escuchando tus emociones" (Informe con estadísticas de las personas que participaron de la campaña)</v>
      </c>
      <c r="I42" s="82">
        <f>VLOOKUP(A42,'PAI 2025 GPS rempl2)'!$A$4:$V$504,17,0)</f>
        <v>6</v>
      </c>
      <c r="J42" s="82" t="str">
        <f>VLOOKUP(A42,'PAI 2025 GPS rempl2)'!$A$4:$V$504,18,0)</f>
        <v>Númerica</v>
      </c>
      <c r="K42" s="174" t="str">
        <f>VLOOKUP(A42,'PAI 2025 GPS rempl2)'!$A$4:$V$504,20,0)</f>
        <v>2025-06-03</v>
      </c>
      <c r="L42" s="174" t="str">
        <f>VLOOKUP(A42,'PAI 2025 GPS rempl2)'!$A$4:$V$504,21,0)</f>
        <v>2025-11-28</v>
      </c>
      <c r="M42" s="82" t="str">
        <f>VLOOKUP(A42,'PAI 2025 GPS rempl2)'!$A$4:$V$504,22,0)</f>
        <v>117-GRUPO DE TRABAJO DE DESARROLLO DE TALENTO HUMANO</v>
      </c>
      <c r="N42" s="82"/>
      <c r="O42" s="82"/>
      <c r="P42" s="82"/>
      <c r="Q42" s="82"/>
      <c r="R42" s="30" t="str">
        <f>VLOOKUP(A42,'PAI 2025 GPS rempl2)'!$A$3:$B$506,2,0)</f>
        <v>117-GRUPO DE TRABAJO DE DESARROLLO DE TALENTO HUMANO</v>
      </c>
      <c r="S42" s="81" t="s">
        <v>560</v>
      </c>
      <c r="T42" s="81" t="str">
        <f>VLOOKUP(A42,'PAI 2025 GPS rempl2)'!$A$3:$E$505,4,0)</f>
        <v>Actividad propia</v>
      </c>
      <c r="U42" s="82" t="s">
        <v>1558</v>
      </c>
      <c r="V42" s="30">
        <f>VLOOKUP(S42,'PAI 2025 GPS rempl2)'!$E$4:$P$504,12,0)</f>
        <v>25</v>
      </c>
      <c r="W42" s="144">
        <f t="shared" si="8"/>
        <v>2.7777777777777777</v>
      </c>
      <c r="X42" s="30">
        <f>VLOOKUP(S42,'SEGUIMIENTO PAI 2025'!$F$5:$AB$487,23,0)</f>
        <v>49.98</v>
      </c>
      <c r="Y42" s="30">
        <f t="shared" si="0"/>
        <v>1.3883333333333332</v>
      </c>
      <c r="AL42" t="s">
        <v>1558</v>
      </c>
      <c r="AM42" t="s">
        <v>481</v>
      </c>
      <c r="AN42" s="375">
        <v>20</v>
      </c>
      <c r="AP42" t="s">
        <v>1558</v>
      </c>
      <c r="AQ42" t="s">
        <v>481</v>
      </c>
      <c r="AR42" s="375">
        <v>29.166666666666668</v>
      </c>
    </row>
    <row r="43" spans="1:44" x14ac:dyDescent="0.25">
      <c r="A43" s="81" t="s">
        <v>562</v>
      </c>
      <c r="B43" s="81" t="str">
        <f>VLOOKUP(A43,'PAI 2025 GPS rempl2)'!$A$3:$E$505,4,0)</f>
        <v>Producto</v>
      </c>
      <c r="C43" s="82" t="s">
        <v>1558</v>
      </c>
      <c r="D43" s="82" t="s">
        <v>1557</v>
      </c>
      <c r="E43" s="82" t="s">
        <v>486</v>
      </c>
      <c r="F43" s="82" t="s">
        <v>61</v>
      </c>
      <c r="G43" s="82" t="str">
        <f>VLOOKUP(A43,'PAI 2025 GPS rempl2)'!$E$4:$L$504,8,0)</f>
        <v>N/A</v>
      </c>
      <c r="H43" s="82" t="str">
        <f>VLOOKUP(A43,'PAI 2025 GPS rempl2)'!$A$4:$V$504,15,0)</f>
        <v>Documento del Plan Estratégico de Talento Humano, elaborado y publicado  (Plan elaborado y captura de pantalla de la publicación en página web de la SIC e Intrasic)</v>
      </c>
      <c r="I43" s="82">
        <f>VLOOKUP(A43,'PAI 2025 GPS rempl2)'!$A$4:$V$504,17,0)</f>
        <v>1</v>
      </c>
      <c r="J43" s="82" t="str">
        <f>VLOOKUP(A43,'PAI 2025 GPS rempl2)'!$A$4:$V$504,18,0)</f>
        <v>Númerica</v>
      </c>
      <c r="K43" s="174" t="str">
        <f>VLOOKUP(A43,'PAI 2025 GPS rempl2)'!$A$4:$V$504,20,0)</f>
        <v>2025-01-20</v>
      </c>
      <c r="L43" s="174" t="str">
        <f>VLOOKUP(A43,'PAI 2025 GPS rempl2)'!$A$4:$V$504,21,0)</f>
        <v>2025-02-28</v>
      </c>
      <c r="M43" s="82" t="str">
        <f>VLOOKUP(A43,'PAI 2025 GPS rempl2)'!$A$4:$V$504,22,0)</f>
        <v>117-GRUPO DE TRABAJO DE DESARROLLO DE TALENTO HUMANO</v>
      </c>
      <c r="N43" s="82" t="s">
        <v>1776</v>
      </c>
      <c r="O43" s="82" t="s">
        <v>1433</v>
      </c>
      <c r="P43" s="82" t="s">
        <v>1584</v>
      </c>
      <c r="Q43" s="82" t="s">
        <v>1532</v>
      </c>
      <c r="R43" s="30" t="str">
        <f>VLOOKUP(A43,'PAI 2025 GPS rempl2)'!$A$3:$B$506,2,0)</f>
        <v>117-GRUPO DE TRABAJO DE DESARROLLO DE TALENTO HUMANO</v>
      </c>
      <c r="S43" s="81" t="s">
        <v>562</v>
      </c>
      <c r="T43" s="81" t="str">
        <f>VLOOKUP(A43,'PAI 2025 GPS rempl2)'!$A$3:$E$505,4,0)</f>
        <v>Producto</v>
      </c>
      <c r="U43" s="82" t="s">
        <v>1558</v>
      </c>
      <c r="V43" s="30">
        <f>VLOOKUP(S43,'PAI 2025 GPS rempl2)'!$E$4:$P$504,12,0)</f>
        <v>17</v>
      </c>
      <c r="W43" s="30">
        <f>+(V43*100)/($V$3+$V$6+$V$9+$V$38+$V$43+$V$46+$V$49+$V$53+$V$57)</f>
        <v>8.5</v>
      </c>
      <c r="X43" s="30">
        <f>VLOOKUP(S43,'SEGUIMIENTO PAI 2025'!$F$5:$AB$487,23,0)</f>
        <v>100</v>
      </c>
      <c r="Y43" s="30">
        <f t="shared" si="0"/>
        <v>8.5</v>
      </c>
      <c r="AL43"/>
      <c r="AM43" t="s">
        <v>551</v>
      </c>
      <c r="AN43" s="375">
        <v>16.541</v>
      </c>
      <c r="AP43"/>
      <c r="AQ43" t="s">
        <v>551</v>
      </c>
      <c r="AR43" s="375">
        <v>50.888055555555553</v>
      </c>
    </row>
    <row r="44" spans="1:44" x14ac:dyDescent="0.25">
      <c r="A44" s="81" t="s">
        <v>564</v>
      </c>
      <c r="B44" s="81" t="str">
        <f>VLOOKUP(A44,'PAI 2025 GPS rempl2)'!$A$3:$E$505,4,0)</f>
        <v>Actividad propia</v>
      </c>
      <c r="C44" s="82" t="s">
        <v>1558</v>
      </c>
      <c r="D44" s="82" t="s">
        <v>1557</v>
      </c>
      <c r="E44" s="82" t="s">
        <v>486</v>
      </c>
      <c r="F44" s="82"/>
      <c r="G44" s="82" t="str">
        <f>VLOOKUP(A44,'PAI 2025 GPS rempl2)'!$E$4:$L$504,8,0)</f>
        <v>N/A</v>
      </c>
      <c r="H44" s="82" t="str">
        <f>VLOOKUP(A44,'PAI 2025 GPS rempl2)'!$A$4:$V$504,15,0)</f>
        <v>Elaborar el documento del Plan Estratégico de Talento Humano (Documento del plan/único entregable)</v>
      </c>
      <c r="I44" s="82">
        <f>VLOOKUP(A44,'PAI 2025 GPS rempl2)'!$A$4:$V$504,17,0)</f>
        <v>1</v>
      </c>
      <c r="J44" s="82" t="str">
        <f>VLOOKUP(A44,'PAI 2025 GPS rempl2)'!$A$4:$V$504,18,0)</f>
        <v>Númerica</v>
      </c>
      <c r="K44" s="174" t="str">
        <f>VLOOKUP(A44,'PAI 2025 GPS rempl2)'!$A$4:$V$504,20,0)</f>
        <v>2025-01-20</v>
      </c>
      <c r="L44" s="174" t="str">
        <f>VLOOKUP(A44,'PAI 2025 GPS rempl2)'!$A$4:$V$504,21,0)</f>
        <v>2025-01-31</v>
      </c>
      <c r="M44" s="82" t="str">
        <f>VLOOKUP(A44,'PAI 2025 GPS rempl2)'!$A$4:$V$504,22,0)</f>
        <v>117-GRUPO DE TRABAJO DE DESARROLLO DE TALENTO HUMANO</v>
      </c>
      <c r="N44" s="82"/>
      <c r="O44" s="82"/>
      <c r="P44" s="82"/>
      <c r="Q44" s="82"/>
      <c r="R44" s="30" t="str">
        <f>VLOOKUP(A44,'PAI 2025 GPS rempl2)'!$A$3:$B$506,2,0)</f>
        <v>117-GRUPO DE TRABAJO DE DESARROLLO DE TALENTO HUMANO</v>
      </c>
      <c r="S44" s="81" t="s">
        <v>564</v>
      </c>
      <c r="T44" s="81" t="str">
        <f>VLOOKUP(A44,'PAI 2025 GPS rempl2)'!$A$3:$E$505,4,0)</f>
        <v>Actividad propia</v>
      </c>
      <c r="U44" s="82" t="s">
        <v>1558</v>
      </c>
      <c r="V44" s="30">
        <f>VLOOKUP(S44,'PAI 2025 GPS rempl2)'!$E$4:$P$504,12,0)</f>
        <v>60</v>
      </c>
      <c r="W44" s="144">
        <f t="shared" ref="W44:W45" si="9">+(V44*100)/($V$4+$V$5+$V$7+$V$8+$V$10+$V$11+$V$12+$V$39+$V$40+$V$41+$V$42+$V$44+$V$45+$V$47+$V$48+$V$50+$V$51+$V$52+$V$54+$V$55+$V$56+$V$58+$V$59)</f>
        <v>6.666666666666667</v>
      </c>
      <c r="X44" s="30">
        <f>VLOOKUP(S44,'SEGUIMIENTO PAI 2025'!$F$5:$AB$487,23,0)</f>
        <v>100</v>
      </c>
      <c r="Y44" s="30">
        <f t="shared" si="0"/>
        <v>6.6666666666666679</v>
      </c>
      <c r="AL44" t="s">
        <v>1443</v>
      </c>
      <c r="AM44"/>
      <c r="AN44" s="375">
        <v>115.59462756667452</v>
      </c>
      <c r="AP44" t="s">
        <v>1443</v>
      </c>
      <c r="AQ44"/>
      <c r="AR44" s="375">
        <v>427.41323361350737</v>
      </c>
    </row>
    <row r="45" spans="1:44" x14ac:dyDescent="0.25">
      <c r="A45" s="81" t="s">
        <v>566</v>
      </c>
      <c r="B45" s="81" t="str">
        <f>VLOOKUP(A45,'PAI 2025 GPS rempl2)'!$A$3:$E$505,4,0)</f>
        <v>Actividad propia</v>
      </c>
      <c r="C45" s="82" t="s">
        <v>1558</v>
      </c>
      <c r="D45" s="82" t="s">
        <v>1557</v>
      </c>
      <c r="E45" s="82" t="s">
        <v>486</v>
      </c>
      <c r="F45" s="82"/>
      <c r="G45" s="82" t="str">
        <f>VLOOKUP(A45,'PAI 2025 GPS rempl2)'!$E$4:$L$504,8,0)</f>
        <v>N/A</v>
      </c>
      <c r="H45" s="82" t="str">
        <f>VLOOKUP(A45,'PAI 2025 GPS rempl2)'!$A$4:$V$504,15,0)</f>
        <v>Publicar el Plan Estratégico de Talento Humano  (Captura de pantalla de la publicación en página web de la SIC e Intrasic)</v>
      </c>
      <c r="I45" s="82">
        <f>VLOOKUP(A45,'PAI 2025 GPS rempl2)'!$A$4:$V$504,17,0)</f>
        <v>1</v>
      </c>
      <c r="J45" s="82" t="str">
        <f>VLOOKUP(A45,'PAI 2025 GPS rempl2)'!$A$4:$V$504,18,0)</f>
        <v>Númerica</v>
      </c>
      <c r="K45" s="174" t="str">
        <f>VLOOKUP(A45,'PAI 2025 GPS rempl2)'!$A$4:$V$504,20,0)</f>
        <v>2025-02-03</v>
      </c>
      <c r="L45" s="174" t="str">
        <f>VLOOKUP(A45,'PAI 2025 GPS rempl2)'!$A$4:$V$504,21,0)</f>
        <v>2025-02-28</v>
      </c>
      <c r="M45" s="82" t="str">
        <f>VLOOKUP(A45,'PAI 2025 GPS rempl2)'!$A$4:$V$504,22,0)</f>
        <v>117-GRUPO DE TRABAJO DE DESARROLLO DE TALENTO HUMANO</v>
      </c>
      <c r="N45" s="82"/>
      <c r="O45" s="82"/>
      <c r="P45" s="82"/>
      <c r="Q45" s="82"/>
      <c r="R45" s="30" t="str">
        <f>VLOOKUP(A45,'PAI 2025 GPS rempl2)'!$A$3:$B$506,2,0)</f>
        <v>117-GRUPO DE TRABAJO DE DESARROLLO DE TALENTO HUMANO</v>
      </c>
      <c r="S45" s="81" t="s">
        <v>566</v>
      </c>
      <c r="T45" s="81" t="str">
        <f>VLOOKUP(A45,'PAI 2025 GPS rempl2)'!$A$3:$E$505,4,0)</f>
        <v>Actividad propia</v>
      </c>
      <c r="U45" s="82" t="s">
        <v>1558</v>
      </c>
      <c r="V45" s="30">
        <f>VLOOKUP(S45,'PAI 2025 GPS rempl2)'!$E$4:$P$504,12,0)</f>
        <v>40</v>
      </c>
      <c r="W45" s="144">
        <f t="shared" si="9"/>
        <v>4.4444444444444446</v>
      </c>
      <c r="X45" s="30">
        <f>VLOOKUP(S45,'SEGUIMIENTO PAI 2025'!$F$5:$AB$487,23,0)</f>
        <v>100</v>
      </c>
      <c r="Y45" s="30">
        <f t="shared" si="0"/>
        <v>4.4444444444444446</v>
      </c>
      <c r="AL45"/>
      <c r="AM45"/>
      <c r="AN45"/>
      <c r="AP45"/>
      <c r="AQ45"/>
      <c r="AR45"/>
    </row>
    <row r="46" spans="1:44" x14ac:dyDescent="0.25">
      <c r="A46" s="81" t="s">
        <v>568</v>
      </c>
      <c r="B46" s="81" t="str">
        <f>VLOOKUP(A46,'PAI 2025 GPS rempl2)'!$A$3:$E$505,4,0)</f>
        <v>Producto</v>
      </c>
      <c r="C46" s="82" t="s">
        <v>1558</v>
      </c>
      <c r="D46" s="82" t="s">
        <v>1557</v>
      </c>
      <c r="E46" s="82" t="s">
        <v>486</v>
      </c>
      <c r="F46" s="82" t="s">
        <v>61</v>
      </c>
      <c r="G46" s="82" t="str">
        <f>VLOOKUP(A46,'PAI 2025 GPS rempl2)'!$E$4:$L$504,8,0)</f>
        <v>N/A</v>
      </c>
      <c r="H46" s="82" t="str">
        <f>VLOOKUP(A46,'PAI 2025 GPS rempl2)'!$A$4:$V$504,15,0)</f>
        <v>Objetivo de mejora Empresas Familiarmente responsables efr, cumplidos (Informe consolidado de cumplimiento de objetivos de mejora, único entregable)</v>
      </c>
      <c r="I46" s="82">
        <f>VLOOKUP(A46,'PAI 2025 GPS rempl2)'!$A$4:$V$504,17,0)</f>
        <v>1</v>
      </c>
      <c r="J46" s="82" t="str">
        <f>VLOOKUP(A46,'PAI 2025 GPS rempl2)'!$A$4:$V$504,18,0)</f>
        <v>Númerica</v>
      </c>
      <c r="K46" s="174" t="str">
        <f>VLOOKUP(A46,'PAI 2025 GPS rempl2)'!$A$4:$V$504,20,0)</f>
        <v>2025-01-20</v>
      </c>
      <c r="L46" s="174" t="str">
        <f>VLOOKUP(A46,'PAI 2025 GPS rempl2)'!$A$4:$V$504,21,0)</f>
        <v>2025-12-22</v>
      </c>
      <c r="M46" s="82" t="str">
        <f>VLOOKUP(A46,'PAI 2025 GPS rempl2)'!$A$4:$V$504,22,0)</f>
        <v>117-GRUPO DE TRABAJO DE DESARROLLO DE TALENTO HUMANO</v>
      </c>
      <c r="N46" s="82" t="s">
        <v>1776</v>
      </c>
      <c r="O46" s="82" t="s">
        <v>1433</v>
      </c>
      <c r="P46" s="82">
        <v>0</v>
      </c>
      <c r="Q46" s="82" t="s">
        <v>1532</v>
      </c>
      <c r="R46" s="30" t="str">
        <f>VLOOKUP(A46,'PAI 2025 GPS rempl2)'!$A$3:$B$506,2,0)</f>
        <v>117-GRUPO DE TRABAJO DE DESARROLLO DE TALENTO HUMANO</v>
      </c>
      <c r="S46" s="81" t="s">
        <v>568</v>
      </c>
      <c r="T46" s="81" t="str">
        <f>VLOOKUP(A46,'PAI 2025 GPS rempl2)'!$A$3:$E$505,4,0)</f>
        <v>Producto</v>
      </c>
      <c r="U46" s="82" t="s">
        <v>1558</v>
      </c>
      <c r="V46" s="30">
        <f>VLOOKUP(S46,'PAI 2025 GPS rempl2)'!$E$4:$P$504,12,0)</f>
        <v>17</v>
      </c>
      <c r="W46" s="30">
        <f>+(V46*100)/($V$3+$V$6+$V$9+$V$38+$V$43+$V$46+$V$49+$V$53+$V$57)</f>
        <v>8.5</v>
      </c>
      <c r="X46" s="30">
        <f>VLOOKUP(S46,'SEGUIMIENTO PAI 2025'!$F$5:$AB$487,23,0)</f>
        <v>0</v>
      </c>
      <c r="Y46" s="30">
        <f t="shared" si="0"/>
        <v>0</v>
      </c>
      <c r="AL46"/>
      <c r="AM46"/>
      <c r="AN46"/>
      <c r="AP46"/>
      <c r="AQ46"/>
      <c r="AR46"/>
    </row>
    <row r="47" spans="1:44" x14ac:dyDescent="0.25">
      <c r="A47" s="81" t="s">
        <v>570</v>
      </c>
      <c r="B47" s="81" t="str">
        <f>VLOOKUP(A47,'PAI 2025 GPS rempl2)'!$A$3:$E$505,4,0)</f>
        <v>Actividad propia</v>
      </c>
      <c r="C47" s="82" t="s">
        <v>1558</v>
      </c>
      <c r="D47" s="82" t="s">
        <v>1557</v>
      </c>
      <c r="E47" s="82" t="s">
        <v>486</v>
      </c>
      <c r="F47" s="82"/>
      <c r="G47" s="82" t="str">
        <f>VLOOKUP(A47,'PAI 2025 GPS rempl2)'!$E$4:$L$504,8,0)</f>
        <v>N/A</v>
      </c>
      <c r="H47" s="82" t="str">
        <f>VLOOKUP(A47,'PAI 2025 GPS rempl2)'!$A$4:$V$504,15,0)</f>
        <v>Establecer plan de trabajo con acciones, fechas y responsables, para el cumplimiento de los objetivos de mejora efr   (Plan de trabajo / único entregable)</v>
      </c>
      <c r="I47" s="82">
        <f>VLOOKUP(A47,'PAI 2025 GPS rempl2)'!$A$4:$V$504,17,0)</f>
        <v>1</v>
      </c>
      <c r="J47" s="82" t="str">
        <f>VLOOKUP(A47,'PAI 2025 GPS rempl2)'!$A$4:$V$504,18,0)</f>
        <v>Númerica</v>
      </c>
      <c r="K47" s="174" t="str">
        <f>VLOOKUP(A47,'PAI 2025 GPS rempl2)'!$A$4:$V$504,20,0)</f>
        <v>2025-01-20</v>
      </c>
      <c r="L47" s="174" t="str">
        <f>VLOOKUP(A47,'PAI 2025 GPS rempl2)'!$A$4:$V$504,21,0)</f>
        <v>2025-01-31</v>
      </c>
      <c r="M47" s="82" t="str">
        <f>VLOOKUP(A47,'PAI 2025 GPS rempl2)'!$A$4:$V$504,22,0)</f>
        <v>117-GRUPO DE TRABAJO DE DESARROLLO DE TALENTO HUMANO</v>
      </c>
      <c r="N47" s="82"/>
      <c r="O47" s="82"/>
      <c r="P47" s="82"/>
      <c r="Q47" s="82"/>
      <c r="R47" s="30" t="str">
        <f>VLOOKUP(A47,'PAI 2025 GPS rempl2)'!$A$3:$B$506,2,0)</f>
        <v>117-GRUPO DE TRABAJO DE DESARROLLO DE TALENTO HUMANO</v>
      </c>
      <c r="S47" s="81" t="s">
        <v>570</v>
      </c>
      <c r="T47" s="81" t="str">
        <f>VLOOKUP(A47,'PAI 2025 GPS rempl2)'!$A$3:$E$505,4,0)</f>
        <v>Actividad propia</v>
      </c>
      <c r="U47" s="82" t="s">
        <v>1558</v>
      </c>
      <c r="V47" s="30">
        <f>VLOOKUP(S47,'PAI 2025 GPS rempl2)'!$E$4:$P$504,12,0)</f>
        <v>80</v>
      </c>
      <c r="W47" s="144">
        <f t="shared" ref="W47:W48" si="10">+(V47*100)/($V$4+$V$5+$V$7+$V$8+$V$10+$V$11+$V$12+$V$39+$V$40+$V$41+$V$42+$V$44+$V$45+$V$47+$V$48+$V$50+$V$51+$V$52+$V$54+$V$55+$V$56+$V$58+$V$59)</f>
        <v>8.8888888888888893</v>
      </c>
      <c r="X47" s="30">
        <f>VLOOKUP(S47,'SEGUIMIENTO PAI 2025'!$F$5:$AB$487,23,0)</f>
        <v>100</v>
      </c>
      <c r="Y47" s="30">
        <f t="shared" si="0"/>
        <v>8.8888888888888893</v>
      </c>
      <c r="AL47"/>
      <c r="AM47"/>
      <c r="AN47"/>
      <c r="AP47"/>
      <c r="AQ47"/>
      <c r="AR47"/>
    </row>
    <row r="48" spans="1:44" x14ac:dyDescent="0.25">
      <c r="A48" s="81" t="s">
        <v>571</v>
      </c>
      <c r="B48" s="81" t="str">
        <f>VLOOKUP(A48,'PAI 2025 GPS rempl2)'!$A$3:$E$505,4,0)</f>
        <v>Actividad propia</v>
      </c>
      <c r="C48" s="82" t="s">
        <v>1558</v>
      </c>
      <c r="D48" s="82" t="s">
        <v>1557</v>
      </c>
      <c r="E48" s="82" t="s">
        <v>486</v>
      </c>
      <c r="F48" s="82"/>
      <c r="G48" s="82" t="str">
        <f>VLOOKUP(A48,'PAI 2025 GPS rempl2)'!$E$4:$L$504,8,0)</f>
        <v>N/A</v>
      </c>
      <c r="H48" s="82" t="str">
        <f>VLOOKUP(A48,'PAI 2025 GPS rempl2)'!$A$4:$V$504,15,0)</f>
        <v>Ejecutar el plan de trabajo para el cumplimiento de los objetivos de mejora efr  (Informes trimestrales (4) de seguimiento y soportes documentales de cumplimiento)</v>
      </c>
      <c r="I48" s="82">
        <f>VLOOKUP(A48,'PAI 2025 GPS rempl2)'!$A$4:$V$504,17,0)</f>
        <v>100</v>
      </c>
      <c r="J48" s="82" t="str">
        <f>VLOOKUP(A48,'PAI 2025 GPS rempl2)'!$A$4:$V$504,18,0)</f>
        <v>Porcentual</v>
      </c>
      <c r="K48" s="174" t="str">
        <f>VLOOKUP(A48,'PAI 2025 GPS rempl2)'!$A$4:$V$504,20,0)</f>
        <v>2025-02-03</v>
      </c>
      <c r="L48" s="174" t="str">
        <f>VLOOKUP(A48,'PAI 2025 GPS rempl2)'!$A$4:$V$504,21,0)</f>
        <v>2025-12-22</v>
      </c>
      <c r="M48" s="82" t="str">
        <f>VLOOKUP(A48,'PAI 2025 GPS rempl2)'!$A$4:$V$504,22,0)</f>
        <v>117-GRUPO DE TRABAJO DE DESARROLLO DE TALENTO HUMANO</v>
      </c>
      <c r="N48" s="82"/>
      <c r="O48" s="82"/>
      <c r="P48" s="82"/>
      <c r="Q48" s="82"/>
      <c r="R48" s="30" t="str">
        <f>VLOOKUP(A48,'PAI 2025 GPS rempl2)'!$A$3:$B$506,2,0)</f>
        <v>117-GRUPO DE TRABAJO DE DESARROLLO DE TALENTO HUMANO</v>
      </c>
      <c r="S48" s="81" t="s">
        <v>571</v>
      </c>
      <c r="T48" s="81" t="str">
        <f>VLOOKUP(A48,'PAI 2025 GPS rempl2)'!$A$3:$E$505,4,0)</f>
        <v>Actividad propia</v>
      </c>
      <c r="U48" s="82" t="s">
        <v>1558</v>
      </c>
      <c r="V48" s="30">
        <f>VLOOKUP(S48,'PAI 2025 GPS rempl2)'!$E$4:$P$504,12,0)</f>
        <v>20</v>
      </c>
      <c r="W48" s="144">
        <f t="shared" si="10"/>
        <v>2.2222222222222223</v>
      </c>
      <c r="X48" s="30">
        <f>VLOOKUP(S48,'SEGUIMIENTO PAI 2025'!$F$5:$AB$487,23,0)</f>
        <v>54</v>
      </c>
      <c r="Y48" s="30">
        <f t="shared" si="0"/>
        <v>1.2</v>
      </c>
      <c r="AL48"/>
      <c r="AM48"/>
      <c r="AN48"/>
      <c r="AP48"/>
      <c r="AQ48"/>
      <c r="AR48"/>
    </row>
    <row r="49" spans="1:44" x14ac:dyDescent="0.25">
      <c r="A49" s="81" t="s">
        <v>573</v>
      </c>
      <c r="B49" s="81" t="str">
        <f>VLOOKUP(A49,'PAI 2025 GPS rempl2)'!$A$3:$E$505,4,0)</f>
        <v>Producto</v>
      </c>
      <c r="C49" s="82" t="s">
        <v>1558</v>
      </c>
      <c r="D49" s="82" t="s">
        <v>1557</v>
      </c>
      <c r="E49" s="82" t="s">
        <v>486</v>
      </c>
      <c r="F49" s="82" t="s">
        <v>61</v>
      </c>
      <c r="G49" s="82" t="str">
        <f>VLOOKUP(A49,'PAI 2025 GPS rempl2)'!$E$4:$L$504,8,0)</f>
        <v>FUNCIONAMIENTO</v>
      </c>
      <c r="H49" s="82" t="str">
        <f>VLOOKUP(A49,'PAI 2025 GPS rempl2)'!$A$4:$V$504,15,0)</f>
        <v>Plan de Bienestar Social y Estímulos, elaborado y ejecutado (Informe semestral de la ejecución del plan / único entregable)</v>
      </c>
      <c r="I49" s="82">
        <f>VLOOKUP(A49,'PAI 2025 GPS rempl2)'!$A$4:$V$504,17,0)</f>
        <v>100</v>
      </c>
      <c r="J49" s="82" t="str">
        <f>VLOOKUP(A49,'PAI 2025 GPS rempl2)'!$A$4:$V$504,18,0)</f>
        <v>Porcentual</v>
      </c>
      <c r="K49" s="174" t="str">
        <f>VLOOKUP(A49,'PAI 2025 GPS rempl2)'!$A$4:$V$504,20,0)</f>
        <v>2025-01-13</v>
      </c>
      <c r="L49" s="174" t="str">
        <f>VLOOKUP(A49,'PAI 2025 GPS rempl2)'!$A$4:$V$504,21,0)</f>
        <v>2025-12-22</v>
      </c>
      <c r="M49" s="82" t="str">
        <f>VLOOKUP(A49,'PAI 2025 GPS rempl2)'!$A$4:$V$504,22,0)</f>
        <v>117-GRUPO DE TRABAJO DE DESARROLLO DE TALENTO HUMANO</v>
      </c>
      <c r="N49" s="82" t="s">
        <v>1776</v>
      </c>
      <c r="O49" s="82" t="s">
        <v>1433</v>
      </c>
      <c r="P49" s="82" t="s">
        <v>1581</v>
      </c>
      <c r="Q49" s="82" t="s">
        <v>1532</v>
      </c>
      <c r="R49" s="30" t="str">
        <f>VLOOKUP(A49,'PAI 2025 GPS rempl2)'!$A$3:$B$506,2,0)</f>
        <v>117-GRUPO DE TRABAJO DE DESARROLLO DE TALENTO HUMANO</v>
      </c>
      <c r="S49" s="81" t="s">
        <v>573</v>
      </c>
      <c r="T49" s="81" t="str">
        <f>VLOOKUP(A49,'PAI 2025 GPS rempl2)'!$A$3:$E$505,4,0)</f>
        <v>Producto</v>
      </c>
      <c r="U49" s="82" t="s">
        <v>1558</v>
      </c>
      <c r="V49" s="30">
        <f>VLOOKUP(S49,'PAI 2025 GPS rempl2)'!$E$4:$P$504,12,0)</f>
        <v>17</v>
      </c>
      <c r="W49" s="30">
        <f>+(V49*100)/($V$3+$V$6+$V$9+$V$38+$V$43+$V$46+$V$49+$V$53+$V$57)</f>
        <v>8.5</v>
      </c>
      <c r="X49" s="30">
        <f>VLOOKUP(S49,'SEGUIMIENTO PAI 2025'!$F$5:$AB$487,23,0)</f>
        <v>41.1</v>
      </c>
      <c r="Y49" s="30">
        <f t="shared" si="0"/>
        <v>3.4935</v>
      </c>
      <c r="AL49"/>
      <c r="AM49"/>
      <c r="AN49"/>
      <c r="AP49"/>
      <c r="AQ49"/>
      <c r="AR49"/>
    </row>
    <row r="50" spans="1:44" x14ac:dyDescent="0.25">
      <c r="A50" s="81" t="s">
        <v>575</v>
      </c>
      <c r="B50" s="81" t="str">
        <f>VLOOKUP(A50,'PAI 2025 GPS rempl2)'!$A$3:$E$505,4,0)</f>
        <v>Actividad propia</v>
      </c>
      <c r="C50" s="82" t="s">
        <v>1558</v>
      </c>
      <c r="D50" s="82" t="s">
        <v>1557</v>
      </c>
      <c r="E50" s="82" t="s">
        <v>486</v>
      </c>
      <c r="F50" s="82"/>
      <c r="G50" s="82" t="str">
        <f>VLOOKUP(A50,'PAI 2025 GPS rempl2)'!$E$4:$L$504,8,0)</f>
        <v>N/A</v>
      </c>
      <c r="H50" s="82"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2">
        <f>VLOOKUP(A50,'PAI 2025 GPS rempl2)'!$A$4:$V$504,17,0)</f>
        <v>1</v>
      </c>
      <c r="J50" s="82" t="str">
        <f>VLOOKUP(A50,'PAI 2025 GPS rempl2)'!$A$4:$V$504,18,0)</f>
        <v>Númerica</v>
      </c>
      <c r="K50" s="174" t="str">
        <f>VLOOKUP(A50,'PAI 2025 GPS rempl2)'!$A$4:$V$504,20,0)</f>
        <v>2025-01-13</v>
      </c>
      <c r="L50" s="174" t="str">
        <f>VLOOKUP(A50,'PAI 2025 GPS rempl2)'!$A$4:$V$504,21,0)</f>
        <v>2025-01-31</v>
      </c>
      <c r="M50" s="82" t="str">
        <f>VLOOKUP(A50,'PAI 2025 GPS rempl2)'!$A$4:$V$504,22,0)</f>
        <v>117-GRUPO DE TRABAJO DE DESARROLLO DE TALENTO HUMANO</v>
      </c>
      <c r="N50" s="82"/>
      <c r="O50" s="82"/>
      <c r="P50" s="82"/>
      <c r="Q50" s="82"/>
      <c r="R50" s="30" t="str">
        <f>VLOOKUP(A50,'PAI 2025 GPS rempl2)'!$A$3:$B$506,2,0)</f>
        <v>117-GRUPO DE TRABAJO DE DESARROLLO DE TALENTO HUMANO</v>
      </c>
      <c r="S50" s="81" t="s">
        <v>575</v>
      </c>
      <c r="T50" s="81" t="str">
        <f>VLOOKUP(A50,'PAI 2025 GPS rempl2)'!$A$3:$E$505,4,0)</f>
        <v>Actividad propia</v>
      </c>
      <c r="U50" s="82" t="s">
        <v>1558</v>
      </c>
      <c r="V50" s="30">
        <f>VLOOKUP(S50,'PAI 2025 GPS rempl2)'!$E$4:$P$504,12,0)</f>
        <v>15</v>
      </c>
      <c r="W50" s="144">
        <f t="shared" ref="W50:W52" si="11">+(V50*100)/($V$4+$V$5+$V$7+$V$8+$V$10+$V$11+$V$12+$V$39+$V$40+$V$41+$V$42+$V$44+$V$45+$V$47+$V$48+$V$50+$V$51+$V$52+$V$54+$V$55+$V$56+$V$58+$V$59)</f>
        <v>1.6666666666666667</v>
      </c>
      <c r="X50" s="30">
        <f>VLOOKUP(S50,'SEGUIMIENTO PAI 2025'!$F$5:$AB$487,23,0)</f>
        <v>100</v>
      </c>
      <c r="Y50" s="30">
        <f t="shared" si="0"/>
        <v>1.666666666666667</v>
      </c>
      <c r="AL50"/>
      <c r="AM50"/>
      <c r="AN50"/>
      <c r="AP50"/>
      <c r="AQ50"/>
      <c r="AR50"/>
    </row>
    <row r="51" spans="1:44" x14ac:dyDescent="0.25">
      <c r="A51" s="81" t="s">
        <v>577</v>
      </c>
      <c r="B51" s="81" t="str">
        <f>VLOOKUP(A51,'PAI 2025 GPS rempl2)'!$A$3:$E$505,4,0)</f>
        <v>Actividad propia</v>
      </c>
      <c r="C51" s="82" t="s">
        <v>1558</v>
      </c>
      <c r="D51" s="82" t="s">
        <v>1557</v>
      </c>
      <c r="E51" s="82" t="s">
        <v>486</v>
      </c>
      <c r="F51" s="82"/>
      <c r="G51" s="82" t="str">
        <f>VLOOKUP(A51,'PAI 2025 GPS rempl2)'!$E$4:$L$504,8,0)</f>
        <v>N/A</v>
      </c>
      <c r="H51" s="82"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2">
        <f>VLOOKUP(A51,'PAI 2025 GPS rempl2)'!$A$4:$V$504,17,0)</f>
        <v>1</v>
      </c>
      <c r="J51" s="82" t="str">
        <f>VLOOKUP(A51,'PAI 2025 GPS rempl2)'!$A$4:$V$504,18,0)</f>
        <v>Númerica</v>
      </c>
      <c r="K51" s="174" t="str">
        <f>VLOOKUP(A51,'PAI 2025 GPS rempl2)'!$A$4:$V$504,20,0)</f>
        <v>2025-01-13</v>
      </c>
      <c r="L51" s="174" t="str">
        <f>VLOOKUP(A51,'PAI 2025 GPS rempl2)'!$A$4:$V$504,21,0)</f>
        <v>2025-01-31</v>
      </c>
      <c r="M51" s="82" t="str">
        <f>VLOOKUP(A51,'PAI 2025 GPS rempl2)'!$A$4:$V$504,22,0)</f>
        <v>117-GRUPO DE TRABAJO DE DESARROLLO DE TALENTO HUMANO</v>
      </c>
      <c r="N51" s="82"/>
      <c r="O51" s="82"/>
      <c r="P51" s="82"/>
      <c r="Q51" s="82"/>
      <c r="R51" s="30" t="str">
        <f>VLOOKUP(A51,'PAI 2025 GPS rempl2)'!$A$3:$B$506,2,0)</f>
        <v>117-GRUPO DE TRABAJO DE DESARROLLO DE TALENTO HUMANO</v>
      </c>
      <c r="S51" s="81" t="s">
        <v>577</v>
      </c>
      <c r="T51" s="81" t="str">
        <f>VLOOKUP(A51,'PAI 2025 GPS rempl2)'!$A$3:$E$505,4,0)</f>
        <v>Actividad propia</v>
      </c>
      <c r="U51" s="82" t="s">
        <v>1558</v>
      </c>
      <c r="V51" s="30">
        <f>VLOOKUP(S51,'PAI 2025 GPS rempl2)'!$E$4:$P$504,12,0)</f>
        <v>15</v>
      </c>
      <c r="W51" s="144">
        <f t="shared" si="11"/>
        <v>1.6666666666666667</v>
      </c>
      <c r="X51" s="30">
        <f>VLOOKUP(S51,'SEGUIMIENTO PAI 2025'!$F$5:$AB$487,23,0)</f>
        <v>100</v>
      </c>
      <c r="Y51" s="30">
        <f t="shared" si="0"/>
        <v>1.666666666666667</v>
      </c>
      <c r="AL51"/>
      <c r="AM51"/>
      <c r="AN51"/>
      <c r="AP51"/>
      <c r="AQ51"/>
      <c r="AR51"/>
    </row>
    <row r="52" spans="1:44" x14ac:dyDescent="0.25">
      <c r="A52" s="81" t="s">
        <v>579</v>
      </c>
      <c r="B52" s="81" t="str">
        <f>VLOOKUP(A52,'PAI 2025 GPS rempl2)'!$A$3:$E$505,4,0)</f>
        <v>Actividad propia</v>
      </c>
      <c r="C52" s="82" t="s">
        <v>1558</v>
      </c>
      <c r="D52" s="82" t="s">
        <v>1557</v>
      </c>
      <c r="E52" s="82" t="s">
        <v>486</v>
      </c>
      <c r="F52" s="82"/>
      <c r="G52" s="82" t="str">
        <f>VLOOKUP(A52,'PAI 2025 GPS rempl2)'!$E$4:$L$504,8,0)</f>
        <v>N/A</v>
      </c>
      <c r="H52" s="82"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2">
        <f>VLOOKUP(A52,'PAI 2025 GPS rempl2)'!$A$4:$V$504,17,0)</f>
        <v>100</v>
      </c>
      <c r="J52" s="82" t="str">
        <f>VLOOKUP(A52,'PAI 2025 GPS rempl2)'!$A$4:$V$504,18,0)</f>
        <v>Porcentual</v>
      </c>
      <c r="K52" s="174" t="str">
        <f>VLOOKUP(A52,'PAI 2025 GPS rempl2)'!$A$4:$V$504,20,0)</f>
        <v>2025-02-03</v>
      </c>
      <c r="L52" s="174" t="str">
        <f>VLOOKUP(A52,'PAI 2025 GPS rempl2)'!$A$4:$V$504,21,0)</f>
        <v>2025-12-22</v>
      </c>
      <c r="M52" s="82" t="str">
        <f>VLOOKUP(A52,'PAI 2025 GPS rempl2)'!$A$4:$V$504,22,0)</f>
        <v>117-GRUPO DE TRABAJO DE DESARROLLO DE TALENTO HUMANO</v>
      </c>
      <c r="N52" s="82"/>
      <c r="O52" s="82"/>
      <c r="P52" s="82"/>
      <c r="Q52" s="82"/>
      <c r="R52" s="30" t="str">
        <f>VLOOKUP(A52,'PAI 2025 GPS rempl2)'!$A$3:$B$506,2,0)</f>
        <v>117-GRUPO DE TRABAJO DE DESARROLLO DE TALENTO HUMANO</v>
      </c>
      <c r="S52" s="81" t="s">
        <v>579</v>
      </c>
      <c r="T52" s="81" t="str">
        <f>VLOOKUP(A52,'PAI 2025 GPS rempl2)'!$A$3:$E$505,4,0)</f>
        <v>Actividad propia</v>
      </c>
      <c r="U52" s="82" t="s">
        <v>1558</v>
      </c>
      <c r="V52" s="30">
        <f>VLOOKUP(S52,'PAI 2025 GPS rempl2)'!$E$4:$P$504,12,0)</f>
        <v>70</v>
      </c>
      <c r="W52" s="144">
        <f t="shared" si="11"/>
        <v>7.7777777777777777</v>
      </c>
      <c r="X52" s="30">
        <f>VLOOKUP(S52,'SEGUIMIENTO PAI 2025'!$F$5:$AB$487,23,0)</f>
        <v>56.1</v>
      </c>
      <c r="Y52" s="30">
        <f t="shared" si="0"/>
        <v>4.3633333333333333</v>
      </c>
    </row>
    <row r="53" spans="1:44" x14ac:dyDescent="0.25">
      <c r="A53" s="81" t="s">
        <v>580</v>
      </c>
      <c r="B53" s="81" t="str">
        <f>VLOOKUP(A53,'PAI 2025 GPS rempl2)'!$A$3:$E$505,4,0)</f>
        <v>Producto</v>
      </c>
      <c r="C53" s="82" t="s">
        <v>1558</v>
      </c>
      <c r="D53" s="82" t="s">
        <v>1557</v>
      </c>
      <c r="E53" s="82" t="s">
        <v>486</v>
      </c>
      <c r="F53" s="82" t="s">
        <v>61</v>
      </c>
      <c r="G53" s="82" t="str">
        <f>VLOOKUP(A53,'PAI 2025 GPS rempl2)'!$E$4:$L$504,8,0)</f>
        <v>FUNCIONAMIENTO</v>
      </c>
      <c r="H53" s="82" t="str">
        <f>VLOOKUP(A53,'PAI 2025 GPS rempl2)'!$A$4:$V$504,15,0)</f>
        <v>Plan de Capacitación, elaborado y ejecutado  (Informe semestral de la ejecución del plan)</v>
      </c>
      <c r="I53" s="82">
        <f>VLOOKUP(A53,'PAI 2025 GPS rempl2)'!$A$4:$V$504,17,0)</f>
        <v>100</v>
      </c>
      <c r="J53" s="82" t="str">
        <f>VLOOKUP(A53,'PAI 2025 GPS rempl2)'!$A$4:$V$504,18,0)</f>
        <v>Porcentual</v>
      </c>
      <c r="K53" s="174" t="str">
        <f>VLOOKUP(A53,'PAI 2025 GPS rempl2)'!$A$4:$V$504,20,0)</f>
        <v>2025-01-13</v>
      </c>
      <c r="L53" s="174" t="str">
        <f>VLOOKUP(A53,'PAI 2025 GPS rempl2)'!$A$4:$V$504,21,0)</f>
        <v>2025-12-22</v>
      </c>
      <c r="M53" s="82" t="str">
        <f>VLOOKUP(A53,'PAI 2025 GPS rempl2)'!$A$4:$V$504,22,0)</f>
        <v>117-GRUPO DE TRABAJO DE DESARROLLO DE TALENTO HUMANO</v>
      </c>
      <c r="N53" s="82" t="s">
        <v>1776</v>
      </c>
      <c r="O53" s="82" t="s">
        <v>1433</v>
      </c>
      <c r="P53" s="82" t="s">
        <v>1581</v>
      </c>
      <c r="Q53" s="82" t="s">
        <v>1532</v>
      </c>
      <c r="R53" s="30" t="str">
        <f>VLOOKUP(A53,'PAI 2025 GPS rempl2)'!$A$3:$B$506,2,0)</f>
        <v>117-GRUPO DE TRABAJO DE DESARROLLO DE TALENTO HUMANO</v>
      </c>
      <c r="S53" s="81" t="s">
        <v>580</v>
      </c>
      <c r="T53" s="81" t="str">
        <f>VLOOKUP(A53,'PAI 2025 GPS rempl2)'!$A$3:$E$505,4,0)</f>
        <v>Producto</v>
      </c>
      <c r="U53" s="82" t="s">
        <v>1558</v>
      </c>
      <c r="V53" s="30">
        <f>VLOOKUP(S53,'PAI 2025 GPS rempl2)'!$E$4:$P$504,12,0)</f>
        <v>17</v>
      </c>
      <c r="W53" s="30">
        <f>+(V53*100)/($V$3+$V$6+$V$9+$V$38+$V$43+$V$46+$V$49+$V$53+$V$57)</f>
        <v>8.5</v>
      </c>
      <c r="X53" s="30">
        <f>VLOOKUP(S53,'SEGUIMIENTO PAI 2025'!$F$5:$AB$487,23,0)</f>
        <v>10.5</v>
      </c>
      <c r="Y53" s="30">
        <f t="shared" si="0"/>
        <v>0.89249999999999996</v>
      </c>
    </row>
    <row r="54" spans="1:44" x14ac:dyDescent="0.25">
      <c r="A54" s="81" t="s">
        <v>582</v>
      </c>
      <c r="B54" s="81" t="str">
        <f>VLOOKUP(A54,'PAI 2025 GPS rempl2)'!$A$3:$E$505,4,0)</f>
        <v>Actividad propia</v>
      </c>
      <c r="C54" s="82" t="s">
        <v>1558</v>
      </c>
      <c r="D54" s="82" t="s">
        <v>1557</v>
      </c>
      <c r="E54" s="82" t="s">
        <v>486</v>
      </c>
      <c r="F54" s="82"/>
      <c r="G54" s="82" t="str">
        <f>VLOOKUP(A54,'PAI 2025 GPS rempl2)'!$E$4:$L$504,8,0)</f>
        <v>N/A</v>
      </c>
      <c r="H54" s="82"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2">
        <f>VLOOKUP(A54,'PAI 2025 GPS rempl2)'!$A$4:$V$504,17,0)</f>
        <v>1</v>
      </c>
      <c r="J54" s="82" t="str">
        <f>VLOOKUP(A54,'PAI 2025 GPS rempl2)'!$A$4:$V$504,18,0)</f>
        <v>Númerica</v>
      </c>
      <c r="K54" s="174" t="str">
        <f>VLOOKUP(A54,'PAI 2025 GPS rempl2)'!$A$4:$V$504,20,0)</f>
        <v>2025-01-13</v>
      </c>
      <c r="L54" s="174" t="str">
        <f>VLOOKUP(A54,'PAI 2025 GPS rempl2)'!$A$4:$V$504,21,0)</f>
        <v>2025-01-31</v>
      </c>
      <c r="M54" s="82" t="str">
        <f>VLOOKUP(A54,'PAI 2025 GPS rempl2)'!$A$4:$V$504,22,0)</f>
        <v>117-GRUPO DE TRABAJO DE DESARROLLO DE TALENTO HUMANO</v>
      </c>
      <c r="N54" s="82"/>
      <c r="O54" s="82"/>
      <c r="P54" s="82"/>
      <c r="Q54" s="82"/>
      <c r="R54" s="30" t="str">
        <f>VLOOKUP(A54,'PAI 2025 GPS rempl2)'!$A$3:$B$506,2,0)</f>
        <v>117-GRUPO DE TRABAJO DE DESARROLLO DE TALENTO HUMANO</v>
      </c>
      <c r="S54" s="81" t="s">
        <v>582</v>
      </c>
      <c r="T54" s="81" t="str">
        <f>VLOOKUP(A54,'PAI 2025 GPS rempl2)'!$A$3:$E$505,4,0)</f>
        <v>Actividad propia</v>
      </c>
      <c r="U54" s="82" t="s">
        <v>1558</v>
      </c>
      <c r="V54" s="30">
        <f>VLOOKUP(S54,'PAI 2025 GPS rempl2)'!$E$4:$P$504,12,0)</f>
        <v>15</v>
      </c>
      <c r="W54" s="144">
        <f t="shared" ref="W54:W56" si="12">+(V54*100)/($V$4+$V$5+$V$7+$V$8+$V$10+$V$11+$V$12+$V$39+$V$40+$V$41+$V$42+$V$44+$V$45+$V$47+$V$48+$V$50+$V$51+$V$52+$V$54+$V$55+$V$56+$V$58+$V$59)</f>
        <v>1.6666666666666667</v>
      </c>
      <c r="X54" s="30">
        <f>VLOOKUP(S54,'SEGUIMIENTO PAI 2025'!$F$5:$AB$487,23,0)</f>
        <v>100</v>
      </c>
      <c r="Y54" s="30">
        <f t="shared" si="0"/>
        <v>1.666666666666667</v>
      </c>
    </row>
    <row r="55" spans="1:44" x14ac:dyDescent="0.25">
      <c r="A55" s="81" t="s">
        <v>584</v>
      </c>
      <c r="B55" s="81" t="str">
        <f>VLOOKUP(A55,'PAI 2025 GPS rempl2)'!$A$3:$E$505,4,0)</f>
        <v>Actividad propia</v>
      </c>
      <c r="C55" s="82" t="s">
        <v>1558</v>
      </c>
      <c r="D55" s="82" t="s">
        <v>1557</v>
      </c>
      <c r="E55" s="82" t="s">
        <v>486</v>
      </c>
      <c r="F55" s="82"/>
      <c r="G55" s="82" t="str">
        <f>VLOOKUP(A55,'PAI 2025 GPS rempl2)'!$E$4:$L$504,8,0)</f>
        <v>N/A</v>
      </c>
      <c r="H55" s="82" t="str">
        <f>VLOOKUP(A55,'PAI 2025 GPS rempl2)'!$A$4:$V$504,15,0)</f>
        <v>Realizar la Resolución de adopción del plan de capacitación y publicar el plan aprobado en la página web e intrasic (Resolución adoptando el Plan de Capacitación-único entregable)</v>
      </c>
      <c r="I55" s="82">
        <f>VLOOKUP(A55,'PAI 2025 GPS rempl2)'!$A$4:$V$504,17,0)</f>
        <v>1</v>
      </c>
      <c r="J55" s="82" t="str">
        <f>VLOOKUP(A55,'PAI 2025 GPS rempl2)'!$A$4:$V$504,18,0)</f>
        <v>Númerica</v>
      </c>
      <c r="K55" s="174" t="str">
        <f>VLOOKUP(A55,'PAI 2025 GPS rempl2)'!$A$4:$V$504,20,0)</f>
        <v>2025-01-13</v>
      </c>
      <c r="L55" s="174" t="str">
        <f>VLOOKUP(A55,'PAI 2025 GPS rempl2)'!$A$4:$V$504,21,0)</f>
        <v>2025-01-31</v>
      </c>
      <c r="M55" s="82" t="str">
        <f>VLOOKUP(A55,'PAI 2025 GPS rempl2)'!$A$4:$V$504,22,0)</f>
        <v>117-GRUPO DE TRABAJO DE DESARROLLO DE TALENTO HUMANO</v>
      </c>
      <c r="N55" s="82"/>
      <c r="O55" s="82"/>
      <c r="P55" s="82"/>
      <c r="Q55" s="82"/>
      <c r="R55" s="30" t="str">
        <f>VLOOKUP(A55,'PAI 2025 GPS rempl2)'!$A$3:$B$506,2,0)</f>
        <v>117-GRUPO DE TRABAJO DE DESARROLLO DE TALENTO HUMANO</v>
      </c>
      <c r="S55" s="81" t="s">
        <v>584</v>
      </c>
      <c r="T55" s="81" t="str">
        <f>VLOOKUP(A55,'PAI 2025 GPS rempl2)'!$A$3:$E$505,4,0)</f>
        <v>Actividad propia</v>
      </c>
      <c r="U55" s="82" t="s">
        <v>1558</v>
      </c>
      <c r="V55" s="30">
        <f>VLOOKUP(S55,'PAI 2025 GPS rempl2)'!$E$4:$P$504,12,0)</f>
        <v>15</v>
      </c>
      <c r="W55" s="144">
        <f t="shared" si="12"/>
        <v>1.6666666666666667</v>
      </c>
      <c r="X55" s="30">
        <f>VLOOKUP(S55,'SEGUIMIENTO PAI 2025'!$F$5:$AB$487,23,0)</f>
        <v>100</v>
      </c>
      <c r="Y55" s="30">
        <f t="shared" si="0"/>
        <v>1.666666666666667</v>
      </c>
    </row>
    <row r="56" spans="1:44" x14ac:dyDescent="0.25">
      <c r="A56" s="81" t="s">
        <v>586</v>
      </c>
      <c r="B56" s="81" t="str">
        <f>VLOOKUP(A56,'PAI 2025 GPS rempl2)'!$A$3:$E$505,4,0)</f>
        <v>Actividad propia</v>
      </c>
      <c r="C56" s="82" t="s">
        <v>1558</v>
      </c>
      <c r="D56" s="82" t="s">
        <v>1557</v>
      </c>
      <c r="E56" s="82" t="s">
        <v>486</v>
      </c>
      <c r="F56" s="82"/>
      <c r="G56" s="82" t="str">
        <f>VLOOKUP(A56,'PAI 2025 GPS rempl2)'!$E$4:$L$504,8,0)</f>
        <v>N/A</v>
      </c>
      <c r="H56" s="82" t="str">
        <f>VLOOKUP(A56,'PAI 2025 GPS rempl2)'!$A$4:$V$504,15,0)</f>
        <v>Ejecutar el  plan de Capacitación (Listas de asistencia cuando aplique, captura de pantalla de la reunión de capacitaciones cuando aplique e informe semestral de las actividades realizadas)</v>
      </c>
      <c r="I56" s="82">
        <f>VLOOKUP(A56,'PAI 2025 GPS rempl2)'!$A$4:$V$504,17,0)</f>
        <v>100</v>
      </c>
      <c r="J56" s="82" t="str">
        <f>VLOOKUP(A56,'PAI 2025 GPS rempl2)'!$A$4:$V$504,18,0)</f>
        <v>Porcentual</v>
      </c>
      <c r="K56" s="174" t="str">
        <f>VLOOKUP(A56,'PAI 2025 GPS rempl2)'!$A$4:$V$504,20,0)</f>
        <v>2025-02-03</v>
      </c>
      <c r="L56" s="174" t="str">
        <f>VLOOKUP(A56,'PAI 2025 GPS rempl2)'!$A$4:$V$504,21,0)</f>
        <v>2025-12-22</v>
      </c>
      <c r="M56" s="82" t="str">
        <f>VLOOKUP(A56,'PAI 2025 GPS rempl2)'!$A$4:$V$504,22,0)</f>
        <v>117-GRUPO DE TRABAJO DE DESARROLLO DE TALENTO HUMANO</v>
      </c>
      <c r="N56" s="82"/>
      <c r="O56" s="82"/>
      <c r="P56" s="82"/>
      <c r="Q56" s="82"/>
      <c r="R56" s="30" t="str">
        <f>VLOOKUP(A56,'PAI 2025 GPS rempl2)'!$A$3:$B$506,2,0)</f>
        <v>117-GRUPO DE TRABAJO DE DESARROLLO DE TALENTO HUMANO</v>
      </c>
      <c r="S56" s="81" t="s">
        <v>586</v>
      </c>
      <c r="T56" s="81" t="str">
        <f>VLOOKUP(A56,'PAI 2025 GPS rempl2)'!$A$3:$E$505,4,0)</f>
        <v>Actividad propia</v>
      </c>
      <c r="U56" s="82" t="s">
        <v>1558</v>
      </c>
      <c r="V56" s="30">
        <f>VLOOKUP(S56,'PAI 2025 GPS rempl2)'!$E$4:$P$504,12,0)</f>
        <v>70</v>
      </c>
      <c r="W56" s="144">
        <f t="shared" si="12"/>
        <v>7.7777777777777777</v>
      </c>
      <c r="X56" s="30">
        <f>VLOOKUP(S56,'SEGUIMIENTO PAI 2025'!$F$5:$AB$487,23,0)</f>
        <v>24.2</v>
      </c>
      <c r="Y56" s="30">
        <f t="shared" si="0"/>
        <v>1.882222222222222</v>
      </c>
    </row>
    <row r="57" spans="1:44" x14ac:dyDescent="0.25">
      <c r="A57" s="81" t="s">
        <v>587</v>
      </c>
      <c r="B57" s="81" t="str">
        <f>VLOOKUP(A57,'PAI 2025 GPS rempl2)'!$A$3:$E$505,4,0)</f>
        <v>Producto</v>
      </c>
      <c r="C57" s="82" t="s">
        <v>1558</v>
      </c>
      <c r="D57" s="82" t="s">
        <v>1557</v>
      </c>
      <c r="E57" s="82" t="s">
        <v>486</v>
      </c>
      <c r="F57" s="82" t="s">
        <v>61</v>
      </c>
      <c r="G57" s="82" t="str">
        <f>VLOOKUP(A57,'PAI 2025 GPS rempl2)'!$E$4:$L$504,8,0)</f>
        <v>FUNCIONAMIENTO</v>
      </c>
      <c r="H57" s="82" t="str">
        <f>VLOOKUP(A57,'PAI 2025 GPS rempl2)'!$A$4:$V$504,15,0)</f>
        <v>Plan de Seguridad y salud en el Trabajo SST, elaborado y ejecutado  (Informe semestral de la ejecución del plan)</v>
      </c>
      <c r="I57" s="82">
        <f>VLOOKUP(A57,'PAI 2025 GPS rempl2)'!$A$4:$V$504,17,0)</f>
        <v>100</v>
      </c>
      <c r="J57" s="82" t="str">
        <f>VLOOKUP(A57,'PAI 2025 GPS rempl2)'!$A$4:$V$504,18,0)</f>
        <v>Porcentual</v>
      </c>
      <c r="K57" s="174" t="str">
        <f>VLOOKUP(A57,'PAI 2025 GPS rempl2)'!$A$4:$V$504,20,0)</f>
        <v>2025-01-13</v>
      </c>
      <c r="L57" s="174" t="str">
        <f>VLOOKUP(A57,'PAI 2025 GPS rempl2)'!$A$4:$V$504,21,0)</f>
        <v>2025-12-22</v>
      </c>
      <c r="M57" s="82" t="str">
        <f>VLOOKUP(A57,'PAI 2025 GPS rempl2)'!$A$4:$V$504,22,0)</f>
        <v>117-GRUPO DE TRABAJO DE DESARROLLO DE TALENTO HUMANO</v>
      </c>
      <c r="N57" s="82" t="s">
        <v>1776</v>
      </c>
      <c r="O57" s="82" t="s">
        <v>1433</v>
      </c>
      <c r="P57" s="82" t="s">
        <v>1581</v>
      </c>
      <c r="Q57" s="82" t="s">
        <v>1532</v>
      </c>
      <c r="R57" s="30" t="str">
        <f>VLOOKUP(A57,'PAI 2025 GPS rempl2)'!$A$3:$B$506,2,0)</f>
        <v>117-GRUPO DE TRABAJO DE DESARROLLO DE TALENTO HUMANO</v>
      </c>
      <c r="S57" s="81" t="s">
        <v>587</v>
      </c>
      <c r="T57" s="81" t="str">
        <f>VLOOKUP(A57,'PAI 2025 GPS rempl2)'!$A$3:$E$505,4,0)</f>
        <v>Producto</v>
      </c>
      <c r="U57" s="82" t="s">
        <v>1558</v>
      </c>
      <c r="V57" s="30">
        <f>VLOOKUP(S57,'PAI 2025 GPS rempl2)'!$E$4:$P$504,12,0)</f>
        <v>17</v>
      </c>
      <c r="W57" s="30">
        <f>+(V57*100)/($V$3+$V$6+$V$9+$V$38+$V$43+$V$46+$V$49+$V$53+$V$57)</f>
        <v>8.5</v>
      </c>
      <c r="X57" s="30">
        <f>VLOOKUP(S57,'SEGUIMIENTO PAI 2025'!$F$5:$AB$487,23,0)</f>
        <v>43</v>
      </c>
      <c r="Y57" s="30">
        <f t="shared" si="0"/>
        <v>3.6549999999999998</v>
      </c>
    </row>
    <row r="58" spans="1:44" x14ac:dyDescent="0.25">
      <c r="A58" s="81" t="s">
        <v>589</v>
      </c>
      <c r="B58" s="81" t="str">
        <f>VLOOKUP(A58,'PAI 2025 GPS rempl2)'!$A$3:$E$505,4,0)</f>
        <v>Actividad propia</v>
      </c>
      <c r="C58" s="82" t="s">
        <v>1558</v>
      </c>
      <c r="D58" s="82" t="s">
        <v>1557</v>
      </c>
      <c r="E58" s="82" t="s">
        <v>486</v>
      </c>
      <c r="F58" s="82"/>
      <c r="G58" s="82" t="str">
        <f>VLOOKUP(A58,'PAI 2025 GPS rempl2)'!$E$4:$L$504,8,0)</f>
        <v>N/A</v>
      </c>
      <c r="H58" s="82" t="str">
        <f>VLOOKUP(A58,'PAI 2025 GPS rempl2)'!$A$4:$V$504,15,0)</f>
        <v>Realizar la resolución de adopción del Plan de SST  (Resolución adoptando el Plan de SST-único entregable)</v>
      </c>
      <c r="I58" s="82">
        <f>VLOOKUP(A58,'PAI 2025 GPS rempl2)'!$A$4:$V$504,17,0)</f>
        <v>1</v>
      </c>
      <c r="J58" s="82" t="str">
        <f>VLOOKUP(A58,'PAI 2025 GPS rempl2)'!$A$4:$V$504,18,0)</f>
        <v>Porcentual</v>
      </c>
      <c r="K58" s="174" t="str">
        <f>VLOOKUP(A58,'PAI 2025 GPS rempl2)'!$A$4:$V$504,20,0)</f>
        <v>2025-01-13</v>
      </c>
      <c r="L58" s="174" t="str">
        <f>VLOOKUP(A58,'PAI 2025 GPS rempl2)'!$A$4:$V$504,21,0)</f>
        <v>2025-01-31</v>
      </c>
      <c r="M58" s="82" t="str">
        <f>VLOOKUP(A58,'PAI 2025 GPS rempl2)'!$A$4:$V$504,22,0)</f>
        <v>117-GRUPO DE TRABAJO DE DESARROLLO DE TALENTO HUMANO</v>
      </c>
      <c r="N58" s="82"/>
      <c r="O58" s="82"/>
      <c r="P58" s="82"/>
      <c r="Q58" s="82"/>
      <c r="R58" s="30" t="str">
        <f>VLOOKUP(A58,'PAI 2025 GPS rempl2)'!$A$3:$B$506,2,0)</f>
        <v>117-GRUPO DE TRABAJO DE DESARROLLO DE TALENTO HUMANO</v>
      </c>
      <c r="S58" s="81" t="s">
        <v>589</v>
      </c>
      <c r="T58" s="81" t="str">
        <f>VLOOKUP(A58,'PAI 2025 GPS rempl2)'!$A$3:$E$505,4,0)</f>
        <v>Actividad propia</v>
      </c>
      <c r="U58" s="82" t="s">
        <v>1558</v>
      </c>
      <c r="V58" s="30">
        <f>VLOOKUP(S58,'PAI 2025 GPS rempl2)'!$E$4:$P$504,12,0)</f>
        <v>30</v>
      </c>
      <c r="W58" s="144">
        <f t="shared" ref="W58:W59" si="13">+(V58*100)/($V$4+$V$5+$V$7+$V$8+$V$10+$V$11+$V$12+$V$39+$V$40+$V$41+$V$42+$V$44+$V$45+$V$47+$V$48+$V$50+$V$51+$V$52+$V$54+$V$55+$V$56+$V$58+$V$59)</f>
        <v>3.3333333333333335</v>
      </c>
      <c r="X58" s="30">
        <f>VLOOKUP(S58,'SEGUIMIENTO PAI 2025'!$F$5:$AB$487,23,0)</f>
        <v>100</v>
      </c>
      <c r="Y58" s="30">
        <f t="shared" si="0"/>
        <v>3.3333333333333339</v>
      </c>
    </row>
    <row r="59" spans="1:44" x14ac:dyDescent="0.25">
      <c r="A59" s="81" t="s">
        <v>591</v>
      </c>
      <c r="B59" s="81" t="str">
        <f>VLOOKUP(A59,'PAI 2025 GPS rempl2)'!$A$3:$E$505,4,0)</f>
        <v>Actividad propia</v>
      </c>
      <c r="C59" s="82" t="s">
        <v>1558</v>
      </c>
      <c r="D59" s="82" t="s">
        <v>1557</v>
      </c>
      <c r="E59" s="82" t="s">
        <v>486</v>
      </c>
      <c r="F59" s="82"/>
      <c r="G59" s="82" t="str">
        <f>VLOOKUP(A59,'PAI 2025 GPS rempl2)'!$E$4:$L$504,8,0)</f>
        <v>N/A</v>
      </c>
      <c r="H59" s="82"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2">
        <f>VLOOKUP(A59,'PAI 2025 GPS rempl2)'!$A$4:$V$504,17,0)</f>
        <v>100</v>
      </c>
      <c r="J59" s="82" t="str">
        <f>VLOOKUP(A59,'PAI 2025 GPS rempl2)'!$A$4:$V$504,18,0)</f>
        <v>Porcentual</v>
      </c>
      <c r="K59" s="174" t="str">
        <f>VLOOKUP(A59,'PAI 2025 GPS rempl2)'!$A$4:$V$504,20,0)</f>
        <v>2025-02-03</v>
      </c>
      <c r="L59" s="174" t="str">
        <f>VLOOKUP(A59,'PAI 2025 GPS rempl2)'!$A$4:$V$504,21,0)</f>
        <v>2025-12-22</v>
      </c>
      <c r="M59" s="82" t="str">
        <f>VLOOKUP(A59,'PAI 2025 GPS rempl2)'!$A$4:$V$504,22,0)</f>
        <v>117-GRUPO DE TRABAJO DE DESARROLLO DE TALENTO HUMANO</v>
      </c>
      <c r="N59" s="82"/>
      <c r="O59" s="82"/>
      <c r="P59" s="82"/>
      <c r="Q59" s="82"/>
      <c r="R59" s="30" t="str">
        <f>VLOOKUP(A59,'PAI 2025 GPS rempl2)'!$A$3:$B$506,2,0)</f>
        <v>117-GRUPO DE TRABAJO DE DESARROLLO DE TALENTO HUMANO</v>
      </c>
      <c r="S59" s="81" t="s">
        <v>591</v>
      </c>
      <c r="T59" s="81" t="str">
        <f>VLOOKUP(A59,'PAI 2025 GPS rempl2)'!$A$3:$E$505,4,0)</f>
        <v>Actividad propia</v>
      </c>
      <c r="U59" s="82" t="s">
        <v>1558</v>
      </c>
      <c r="V59" s="30">
        <f>VLOOKUP(S59,'PAI 2025 GPS rempl2)'!$E$4:$P$504,12,0)</f>
        <v>70</v>
      </c>
      <c r="W59" s="144">
        <f t="shared" si="13"/>
        <v>7.7777777777777777</v>
      </c>
      <c r="X59" s="30">
        <f>VLOOKUP(S59,'SEGUIMIENTO PAI 2025'!$F$5:$AB$487,23,0)</f>
        <v>55</v>
      </c>
      <c r="Y59" s="30">
        <f t="shared" si="0"/>
        <v>4.2777777777777777</v>
      </c>
    </row>
    <row r="60" spans="1:44" x14ac:dyDescent="0.25">
      <c r="A60" s="81" t="s">
        <v>594</v>
      </c>
      <c r="B60" s="81" t="str">
        <f>VLOOKUP(A60,'PAI 2025 GPS rempl2)'!$A$3:$E$505,4,0)</f>
        <v>Producto</v>
      </c>
      <c r="C60" s="82" t="s">
        <v>1562</v>
      </c>
      <c r="D60" s="82" t="s">
        <v>1564</v>
      </c>
      <c r="E60" s="82" t="s">
        <v>596</v>
      </c>
      <c r="F60" s="82" t="s">
        <v>61</v>
      </c>
      <c r="G60" s="82" t="str">
        <f>VLOOKUP(A60,'PAI 2025 GPS rempl2)'!$E$4:$L$504,8,0)</f>
        <v>FUNCIONAMIENTO</v>
      </c>
      <c r="H60" s="82" t="str">
        <f>VLOOKUP(A60,'PAI 2025 GPS rempl2)'!$A$4:$V$504,15,0)</f>
        <v>Estrategia para la reducción de emisiones, adaptación al cambio climático y la transición energética y la protección del medio ambiente, ejecutada (Informe final)</v>
      </c>
      <c r="I60" s="82">
        <f>VLOOKUP(A60,'PAI 2025 GPS rempl2)'!$A$4:$V$504,17,0)</f>
        <v>100</v>
      </c>
      <c r="J60" s="82" t="str">
        <f>VLOOKUP(A60,'PAI 2025 GPS rempl2)'!$A$4:$V$504,18,0)</f>
        <v>Porcentual</v>
      </c>
      <c r="K60" s="174" t="str">
        <f>VLOOKUP(A60,'PAI 2025 GPS rempl2)'!$A$4:$V$504,20,0)</f>
        <v>2025-01-02</v>
      </c>
      <c r="L60" s="174" t="str">
        <f>VLOOKUP(A60,'PAI 2025 GPS rempl2)'!$A$4:$V$504,21,0)</f>
        <v>2025-12-22</v>
      </c>
      <c r="M60" s="82" t="str">
        <f>VLOOKUP(A60,'PAI 2025 GPS rempl2)'!$A$4:$V$504,22,0)</f>
        <v>142-GRUPO DE TRABAJO DE SERVICIOS ADMINISTRATIVOS Y RECURSOS FÍSICOS</v>
      </c>
      <c r="N60" s="82" t="s">
        <v>1776</v>
      </c>
      <c r="O60" s="82" t="s">
        <v>1433</v>
      </c>
      <c r="P60" s="82">
        <v>0</v>
      </c>
      <c r="Q60" s="82" t="s">
        <v>1532</v>
      </c>
      <c r="R60" s="30" t="str">
        <f>VLOOKUP(A60,'PAI 2025 GPS rempl2)'!$A$3:$B$506,2,0)</f>
        <v>142-GRUPO DE TRABAJO DE SERVICIOS ADMINISTRATIVOS Y RECURSOS FÍSICOS</v>
      </c>
      <c r="S60" s="81" t="s">
        <v>594</v>
      </c>
      <c r="T60" s="81" t="str">
        <f>VLOOKUP(A60,'PAI 2025 GPS rempl2)'!$A$3:$E$505,4,0)</f>
        <v>Producto</v>
      </c>
      <c r="U60" s="82" t="s">
        <v>1562</v>
      </c>
      <c r="V60" s="30">
        <f>VLOOKUP(S60,'PAI 2025 GPS rempl2)'!$E$4:$P$504,12,0)</f>
        <v>100</v>
      </c>
      <c r="W60" s="144">
        <f>(V60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c r="X60" s="30">
        <f>VLOOKUP(S60,'SEGUIMIENTO PAI 2025'!$F$5:$AB$487,23,0)</f>
        <v>68</v>
      </c>
      <c r="Y60" s="30">
        <f t="shared" si="0"/>
        <v>3.0493273542600896</v>
      </c>
    </row>
    <row r="61" spans="1:44" x14ac:dyDescent="0.25">
      <c r="A61" s="81" t="s">
        <v>598</v>
      </c>
      <c r="B61" s="81" t="str">
        <f>VLOOKUP(A61,'PAI 2025 GPS rempl2)'!$A$3:$E$505,4,0)</f>
        <v>Actividad propia</v>
      </c>
      <c r="C61" s="82" t="s">
        <v>1562</v>
      </c>
      <c r="D61" s="82" t="s">
        <v>1564</v>
      </c>
      <c r="E61" s="82" t="s">
        <v>596</v>
      </c>
      <c r="F61" s="82"/>
      <c r="G61" s="82" t="str">
        <f>VLOOKUP(A61,'PAI 2025 GPS rempl2)'!$E$4:$L$504,8,0)</f>
        <v>N/A</v>
      </c>
      <c r="H61" s="82"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2">
        <f>VLOOKUP(A61,'PAI 2025 GPS rempl2)'!$A$4:$V$504,17,0)</f>
        <v>100</v>
      </c>
      <c r="J61" s="82" t="str">
        <f>VLOOKUP(A61,'PAI 2025 GPS rempl2)'!$A$4:$V$504,18,0)</f>
        <v>Porcentual</v>
      </c>
      <c r="K61" s="174" t="str">
        <f>VLOOKUP(A61,'PAI 2025 GPS rempl2)'!$A$4:$V$504,20,0)</f>
        <v>2025-01-02</v>
      </c>
      <c r="L61" s="174" t="str">
        <f>VLOOKUP(A61,'PAI 2025 GPS rempl2)'!$A$4:$V$504,21,0)</f>
        <v>2025-12-22</v>
      </c>
      <c r="M61" s="82" t="str">
        <f>VLOOKUP(A61,'PAI 2025 GPS rempl2)'!$A$4:$V$504,22,0)</f>
        <v>142-GRUPO DE TRABAJO DE SERVICIOS ADMINISTRATIVOS Y RECURSOS FÍSICOS</v>
      </c>
      <c r="N61" s="82"/>
      <c r="O61" s="82"/>
      <c r="P61" s="82"/>
      <c r="Q61" s="82"/>
      <c r="R61" s="30" t="str">
        <f>VLOOKUP(A61,'PAI 2025 GPS rempl2)'!$A$3:$B$506,2,0)</f>
        <v>142-GRUPO DE TRABAJO DE SERVICIOS ADMINISTRATIVOS Y RECURSOS FÍSICOS</v>
      </c>
      <c r="S61" s="81" t="s">
        <v>598</v>
      </c>
      <c r="T61" s="81" t="str">
        <f>VLOOKUP(A61,'PAI 2025 GPS rempl2)'!$A$3:$E$505,4,0)</f>
        <v>Actividad propia</v>
      </c>
      <c r="U61" s="82" t="s">
        <v>1562</v>
      </c>
      <c r="V61" s="30">
        <f>VLOOKUP(S61,'PAI 2025 GPS rempl2)'!$E$4:$P$504,12,0)</f>
        <v>25</v>
      </c>
      <c r="W61" s="146">
        <f t="shared" ref="W61:W65" si="14">+(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61" s="30">
        <f>VLOOKUP(S61,'SEGUIMIENTO PAI 2025'!$F$5:$AB$487,23,0)</f>
        <v>63</v>
      </c>
      <c r="Y61" s="30">
        <f t="shared" si="0"/>
        <v>0.19160583941605838</v>
      </c>
    </row>
    <row r="62" spans="1:44" x14ac:dyDescent="0.25">
      <c r="A62" s="81" t="s">
        <v>600</v>
      </c>
      <c r="B62" s="81" t="str">
        <f>VLOOKUP(A62,'PAI 2025 GPS rempl2)'!$A$3:$E$505,4,0)</f>
        <v>Actividad propia</v>
      </c>
      <c r="C62" s="82" t="s">
        <v>1562</v>
      </c>
      <c r="D62" s="82" t="s">
        <v>1564</v>
      </c>
      <c r="E62" s="82" t="s">
        <v>596</v>
      </c>
      <c r="F62" s="82"/>
      <c r="G62" s="82" t="str">
        <f>VLOOKUP(A62,'PAI 2025 GPS rempl2)'!$E$4:$L$504,8,0)</f>
        <v>N/A</v>
      </c>
      <c r="H62" s="82" t="str">
        <f>VLOOKUP(A62,'PAI 2025 GPS rempl2)'!$A$4:$V$504,15,0)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2">
        <f>VLOOKUP(A62,'PAI 2025 GPS rempl2)'!$A$4:$V$504,17,0)</f>
        <v>100</v>
      </c>
      <c r="J62" s="82" t="str">
        <f>VLOOKUP(A62,'PAI 2025 GPS rempl2)'!$A$4:$V$504,18,0)</f>
        <v>Porcentual</v>
      </c>
      <c r="K62" s="174" t="str">
        <f>VLOOKUP(A62,'PAI 2025 GPS rempl2)'!$A$4:$V$504,20,0)</f>
        <v>2025-01-02</v>
      </c>
      <c r="L62" s="174" t="str">
        <f>VLOOKUP(A62,'PAI 2025 GPS rempl2)'!$A$4:$V$504,21,0)</f>
        <v>2025-12-22</v>
      </c>
      <c r="M62" s="82" t="str">
        <f>VLOOKUP(A62,'PAI 2025 GPS rempl2)'!$A$4:$V$504,22,0)</f>
        <v>142-GRUPO DE TRABAJO DE SERVICIOS ADMINISTRATIVOS Y RECURSOS FÍSICOS</v>
      </c>
      <c r="N62" s="82"/>
      <c r="O62" s="82"/>
      <c r="P62" s="82"/>
      <c r="Q62" s="82"/>
      <c r="R62" s="30" t="str">
        <f>VLOOKUP(A62,'PAI 2025 GPS rempl2)'!$A$3:$B$506,2,0)</f>
        <v>142-GRUPO DE TRABAJO DE SERVICIOS ADMINISTRATIVOS Y RECURSOS FÍSICOS</v>
      </c>
      <c r="S62" s="81" t="s">
        <v>600</v>
      </c>
      <c r="T62" s="81" t="str">
        <f>VLOOKUP(A62,'PAI 2025 GPS rempl2)'!$A$3:$E$505,4,0)</f>
        <v>Actividad propia</v>
      </c>
      <c r="U62" s="82" t="s">
        <v>1562</v>
      </c>
      <c r="V62" s="30">
        <f>VLOOKUP(S62,'PAI 2025 GPS rempl2)'!$E$4:$P$504,12,0)</f>
        <v>25</v>
      </c>
      <c r="W62" s="146">
        <f t="shared" si="14"/>
        <v>0.30413625304136255</v>
      </c>
      <c r="X62" s="30">
        <f>VLOOKUP(S62,'SEGUIMIENTO PAI 2025'!$F$5:$AB$487,23,0)</f>
        <v>67</v>
      </c>
      <c r="Y62" s="30">
        <f t="shared" si="0"/>
        <v>0.2037712895377129</v>
      </c>
    </row>
    <row r="63" spans="1:44" x14ac:dyDescent="0.25">
      <c r="A63" s="81" t="s">
        <v>602</v>
      </c>
      <c r="B63" s="81" t="str">
        <f>VLOOKUP(A63,'PAI 2025 GPS rempl2)'!$A$3:$E$505,4,0)</f>
        <v>Actividad propia</v>
      </c>
      <c r="C63" s="82" t="s">
        <v>1562</v>
      </c>
      <c r="D63" s="82" t="s">
        <v>1564</v>
      </c>
      <c r="E63" s="82" t="s">
        <v>596</v>
      </c>
      <c r="F63" s="82"/>
      <c r="G63" s="82" t="str">
        <f>VLOOKUP(A63,'PAI 2025 GPS rempl2)'!$E$4:$L$504,8,0)</f>
        <v>N/A</v>
      </c>
      <c r="H63" s="82"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2">
        <f>VLOOKUP(A63,'PAI 2025 GPS rempl2)'!$A$4:$V$504,17,0)</f>
        <v>1</v>
      </c>
      <c r="J63" s="82" t="str">
        <f>VLOOKUP(A63,'PAI 2025 GPS rempl2)'!$A$4:$V$504,18,0)</f>
        <v>Númerica</v>
      </c>
      <c r="K63" s="174" t="str">
        <f>VLOOKUP(A63,'PAI 2025 GPS rempl2)'!$A$4:$V$504,20,0)</f>
        <v>2025-03-01</v>
      </c>
      <c r="L63" s="174" t="str">
        <f>VLOOKUP(A63,'PAI 2025 GPS rempl2)'!$A$4:$V$504,21,0)</f>
        <v>2025-07-01</v>
      </c>
      <c r="M63" s="82" t="str">
        <f>VLOOKUP(A63,'PAI 2025 GPS rempl2)'!$A$4:$V$504,22,0)</f>
        <v>142-GRUPO DE TRABAJO DE SERVICIOS ADMINISTRATIVOS Y RECURSOS FÍSICOS</v>
      </c>
      <c r="N63" s="82"/>
      <c r="O63" s="82"/>
      <c r="P63" s="82"/>
      <c r="Q63" s="82"/>
      <c r="R63" s="30" t="str">
        <f>VLOOKUP(A63,'PAI 2025 GPS rempl2)'!$A$3:$B$506,2,0)</f>
        <v>142-GRUPO DE TRABAJO DE SERVICIOS ADMINISTRATIVOS Y RECURSOS FÍSICOS</v>
      </c>
      <c r="S63" s="81" t="s">
        <v>602</v>
      </c>
      <c r="T63" s="81" t="str">
        <f>VLOOKUP(A63,'PAI 2025 GPS rempl2)'!$A$3:$E$505,4,0)</f>
        <v>Actividad propia</v>
      </c>
      <c r="U63" s="82" t="s">
        <v>1562</v>
      </c>
      <c r="V63" s="30">
        <f>VLOOKUP(S63,'PAI 2025 GPS rempl2)'!$E$4:$P$504,12,0)</f>
        <v>10</v>
      </c>
      <c r="W63" s="146">
        <f t="shared" si="14"/>
        <v>0.12165450121654502</v>
      </c>
      <c r="X63" s="30">
        <f>VLOOKUP(S63,'SEGUIMIENTO PAI 2025'!$F$5:$AB$487,23,0)</f>
        <v>100</v>
      </c>
      <c r="Y63" s="30">
        <f t="shared" si="0"/>
        <v>0.12165450121654502</v>
      </c>
    </row>
    <row r="64" spans="1:44" x14ac:dyDescent="0.25">
      <c r="A64" s="81" t="s">
        <v>604</v>
      </c>
      <c r="B64" s="81" t="str">
        <f>VLOOKUP(A64,'PAI 2025 GPS rempl2)'!$A$3:$E$505,4,0)</f>
        <v>Actividad propia</v>
      </c>
      <c r="C64" s="82" t="s">
        <v>1562</v>
      </c>
      <c r="D64" s="82" t="s">
        <v>1564</v>
      </c>
      <c r="E64" s="82" t="s">
        <v>596</v>
      </c>
      <c r="F64" s="82"/>
      <c r="G64" s="82" t="str">
        <f>VLOOKUP(A64,'PAI 2025 GPS rempl2)'!$E$4:$L$504,8,0)</f>
        <v>N/A</v>
      </c>
      <c r="H64" s="82" t="str">
        <f>VLOOKUP(A64,'PAI 2025 GPS rempl2)'!$A$4:$V$504,15,0)</f>
        <v>Elaborar matriz que permita identificar los aspectos más significativos y ejecutar las alternativas que conlleven a reducir los impactos ambientales de la SIC. (Matriz de aspectos ambientales)</v>
      </c>
      <c r="I64" s="82">
        <f>VLOOKUP(A64,'PAI 2025 GPS rempl2)'!$A$4:$V$504,17,0)</f>
        <v>1</v>
      </c>
      <c r="J64" s="82" t="str">
        <f>VLOOKUP(A64,'PAI 2025 GPS rempl2)'!$A$4:$V$504,18,0)</f>
        <v>Númerica</v>
      </c>
      <c r="K64" s="174" t="str">
        <f>VLOOKUP(A64,'PAI 2025 GPS rempl2)'!$A$4:$V$504,20,0)</f>
        <v>2025-05-02</v>
      </c>
      <c r="L64" s="174" t="str">
        <f>VLOOKUP(A64,'PAI 2025 GPS rempl2)'!$A$4:$V$504,21,0)</f>
        <v>2025-06-27</v>
      </c>
      <c r="M64" s="82" t="str">
        <f>VLOOKUP(A64,'PAI 2025 GPS rempl2)'!$A$4:$V$504,22,0)</f>
        <v>142-GRUPO DE TRABAJO DE SERVICIOS ADMINISTRATIVOS Y RECURSOS FÍSICOS</v>
      </c>
      <c r="N64" s="82"/>
      <c r="O64" s="82"/>
      <c r="P64" s="82"/>
      <c r="Q64" s="82"/>
      <c r="R64" s="30" t="str">
        <f>VLOOKUP(A64,'PAI 2025 GPS rempl2)'!$A$3:$B$506,2,0)</f>
        <v>142-GRUPO DE TRABAJO DE SERVICIOS ADMINISTRATIVOS Y RECURSOS FÍSICOS</v>
      </c>
      <c r="S64" s="81" t="s">
        <v>604</v>
      </c>
      <c r="T64" s="81" t="str">
        <f>VLOOKUP(A64,'PAI 2025 GPS rempl2)'!$A$3:$E$505,4,0)</f>
        <v>Actividad propia</v>
      </c>
      <c r="U64" s="82" t="s">
        <v>1562</v>
      </c>
      <c r="V64" s="30">
        <f>VLOOKUP(S64,'PAI 2025 GPS rempl2)'!$E$4:$P$504,12,0)</f>
        <v>20</v>
      </c>
      <c r="W64" s="146">
        <f t="shared" si="14"/>
        <v>0.24330900243309003</v>
      </c>
      <c r="X64" s="30">
        <f>VLOOKUP(S64,'SEGUIMIENTO PAI 2025'!$F$5:$AB$487,23,0)</f>
        <v>100</v>
      </c>
      <c r="Y64" s="30">
        <f t="shared" si="0"/>
        <v>0.24330900243309003</v>
      </c>
    </row>
    <row r="65" spans="1:25" x14ac:dyDescent="0.25">
      <c r="A65" s="81" t="s">
        <v>606</v>
      </c>
      <c r="B65" s="81" t="str">
        <f>VLOOKUP(A65,'PAI 2025 GPS rempl2)'!$A$3:$E$505,4,0)</f>
        <v>Actividad propia</v>
      </c>
      <c r="C65" s="82" t="s">
        <v>1562</v>
      </c>
      <c r="D65" s="82" t="s">
        <v>1564</v>
      </c>
      <c r="E65" s="82" t="s">
        <v>596</v>
      </c>
      <c r="F65" s="82"/>
      <c r="G65" s="82" t="str">
        <f>VLOOKUP(A65,'PAI 2025 GPS rempl2)'!$E$4:$L$504,8,0)</f>
        <v>N/A</v>
      </c>
      <c r="H65" s="82" t="str">
        <f>VLOOKUP(A65,'PAI 2025 GPS rempl2)'!$A$4:$V$504,15,0)</f>
        <v>Certificar el cumplimiento de la ISO 14001  (Certificación de 1ra recertificación ISO 14001:2015) Reporte y/o informe final de auditoría de 1ra recertificación ISO 14001:2015)</v>
      </c>
      <c r="I65" s="82">
        <f>VLOOKUP(A65,'PAI 2025 GPS rempl2)'!$A$4:$V$504,17,0)</f>
        <v>1</v>
      </c>
      <c r="J65" s="82" t="str">
        <f>VLOOKUP(A65,'PAI 2025 GPS rempl2)'!$A$4:$V$504,18,0)</f>
        <v>Númerica</v>
      </c>
      <c r="K65" s="174" t="str">
        <f>VLOOKUP(A65,'PAI 2025 GPS rempl2)'!$A$4:$V$504,20,0)</f>
        <v>2025-10-01</v>
      </c>
      <c r="L65" s="174" t="str">
        <f>VLOOKUP(A65,'PAI 2025 GPS rempl2)'!$A$4:$V$504,21,0)</f>
        <v>2025-12-22</v>
      </c>
      <c r="M65" s="82" t="str">
        <f>VLOOKUP(A65,'PAI 2025 GPS rempl2)'!$A$4:$V$504,22,0)</f>
        <v>142-GRUPO DE TRABAJO DE SERVICIOS ADMINISTRATIVOS Y RECURSOS FÍSICOS</v>
      </c>
      <c r="N65" s="82"/>
      <c r="O65" s="82"/>
      <c r="P65" s="82"/>
      <c r="Q65" s="82"/>
      <c r="R65" s="30" t="str">
        <f>VLOOKUP(A65,'PAI 2025 GPS rempl2)'!$A$3:$B$506,2,0)</f>
        <v>142-GRUPO DE TRABAJO DE SERVICIOS ADMINISTRATIVOS Y RECURSOS FÍSICOS</v>
      </c>
      <c r="S65" s="81" t="s">
        <v>606</v>
      </c>
      <c r="T65" s="81" t="str">
        <f>VLOOKUP(A65,'PAI 2025 GPS rempl2)'!$A$3:$E$505,4,0)</f>
        <v>Actividad propia</v>
      </c>
      <c r="U65" s="82" t="s">
        <v>1562</v>
      </c>
      <c r="V65" s="30">
        <f>VLOOKUP(S65,'PAI 2025 GPS rempl2)'!$E$4:$P$504,12,0)</f>
        <v>20</v>
      </c>
      <c r="W65" s="146">
        <f t="shared" si="14"/>
        <v>0.24330900243309003</v>
      </c>
      <c r="X65" s="30">
        <f>VLOOKUP(S65,'SEGUIMIENTO PAI 2025'!$F$5:$AB$487,23,0)</f>
        <v>0</v>
      </c>
      <c r="Y65" s="30">
        <f t="shared" si="0"/>
        <v>0</v>
      </c>
    </row>
    <row r="66" spans="1:25" x14ac:dyDescent="0.25">
      <c r="A66" s="81" t="s">
        <v>609</v>
      </c>
      <c r="B66" s="81" t="str">
        <f>VLOOKUP(A66,'PAI 2025 GPS rempl2)'!$A$3:$E$505,4,0)</f>
        <v>Producto</v>
      </c>
      <c r="C66" s="82" t="s">
        <v>1562</v>
      </c>
      <c r="D66" s="82" t="s">
        <v>1565</v>
      </c>
      <c r="E66" s="82" t="s">
        <v>610</v>
      </c>
      <c r="F66" s="82" t="s">
        <v>12</v>
      </c>
      <c r="G66" s="82" t="str">
        <f>VLOOKUP(A66,'PAI 2025 GPS rempl2)'!$E$4:$L$504,8,0)</f>
        <v>C-3599-0200-0005-53105b</v>
      </c>
      <c r="H66" s="82" t="str">
        <f>VLOOKUP(A66,'PAI 2025 GPS rempl2)'!$A$4:$V$504,15,0)</f>
        <v>SIC alineada a la directriz de manejo de imágen y plan de medios de la Presidencia de la República, realizada. (Informe de contenidos producidos)</v>
      </c>
      <c r="I66" s="82">
        <f>VLOOKUP(A66,'PAI 2025 GPS rempl2)'!$A$4:$V$504,17,0)</f>
        <v>100</v>
      </c>
      <c r="J66" s="82" t="str">
        <f>VLOOKUP(A66,'PAI 2025 GPS rempl2)'!$A$4:$V$504,18,0)</f>
        <v>Porcentual</v>
      </c>
      <c r="K66" s="174" t="str">
        <f>VLOOKUP(A66,'PAI 2025 GPS rempl2)'!$A$4:$V$504,20,0)</f>
        <v>2025-02-03</v>
      </c>
      <c r="L66" s="174" t="str">
        <f>VLOOKUP(A66,'PAI 2025 GPS rempl2)'!$A$4:$V$504,21,0)</f>
        <v>2025-12-31</v>
      </c>
      <c r="M66" s="82" t="str">
        <f>VLOOKUP(A66,'PAI 2025 GPS rempl2)'!$A$4:$V$504,22,0)</f>
        <v>73-GRUPO DE TRABAJO DE COMUNICACION</v>
      </c>
      <c r="N66" s="82" t="s">
        <v>1434</v>
      </c>
      <c r="O66" s="82" t="s">
        <v>1435</v>
      </c>
      <c r="P66" s="82" t="s">
        <v>1585</v>
      </c>
      <c r="Q66" s="82" t="s">
        <v>1532</v>
      </c>
      <c r="R66" s="30" t="str">
        <f>VLOOKUP(A66,'PAI 2025 GPS rempl2)'!$A$3:$B$506,2,0)</f>
        <v>73-GRUPO DE TRABAJO DE COMUNICACION</v>
      </c>
      <c r="S66" s="81" t="s">
        <v>609</v>
      </c>
      <c r="T66" s="81" t="str">
        <f>VLOOKUP(A66,'PAI 2025 GPS rempl2)'!$A$3:$E$505,4,0)</f>
        <v>Producto</v>
      </c>
      <c r="U66" s="82" t="s">
        <v>1562</v>
      </c>
      <c r="V66" s="30">
        <f>VLOOKUP(S66,'PAI 2025 GPS rempl2)'!$E$4:$P$504,12,0)</f>
        <v>30</v>
      </c>
      <c r="W66" s="144">
        <f>(V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66" s="30">
        <f>VLOOKUP(S66,'SEGUIMIENTO PAI 2025'!$F$5:$AB$487,23,0)</f>
        <v>100</v>
      </c>
      <c r="Y66" s="30">
        <f t="shared" si="0"/>
        <v>1.3452914798206279</v>
      </c>
    </row>
    <row r="67" spans="1:25" x14ac:dyDescent="0.25">
      <c r="A67" s="81" t="s">
        <v>612</v>
      </c>
      <c r="B67" s="81" t="str">
        <f>VLOOKUP(A67,'PAI 2025 GPS rempl2)'!$A$3:$E$505,4,0)</f>
        <v>Actividad propia</v>
      </c>
      <c r="C67" s="82" t="s">
        <v>1562</v>
      </c>
      <c r="D67" s="82" t="s">
        <v>1565</v>
      </c>
      <c r="E67" s="82" t="s">
        <v>610</v>
      </c>
      <c r="F67" s="82"/>
      <c r="G67" s="82" t="str">
        <f>VLOOKUP(A67,'PAI 2025 GPS rempl2)'!$E$4:$L$504,8,0)</f>
        <v>N/A</v>
      </c>
      <c r="H67" s="82" t="str">
        <f>VLOOKUP(A67,'PAI 2025 GPS rempl2)'!$A$4:$V$504,15,0)</f>
        <v>Producir los boletines, foto noticias, videos y/o ruedas de prensa de conformidad con la directriz de Presidencia sobre el manejo de imágen (Documento con evidencias)</v>
      </c>
      <c r="I67" s="82">
        <f>VLOOKUP(A67,'PAI 2025 GPS rempl2)'!$A$4:$V$504,17,0)</f>
        <v>100</v>
      </c>
      <c r="J67" s="82" t="str">
        <f>VLOOKUP(A67,'PAI 2025 GPS rempl2)'!$A$4:$V$504,18,0)</f>
        <v>Porcentual</v>
      </c>
      <c r="K67" s="174" t="str">
        <f>VLOOKUP(A67,'PAI 2025 GPS rempl2)'!$A$4:$V$504,20,0)</f>
        <v>2025-02-03</v>
      </c>
      <c r="L67" s="174" t="str">
        <f>VLOOKUP(A67,'PAI 2025 GPS rempl2)'!$A$4:$V$504,21,0)</f>
        <v>2025-12-31</v>
      </c>
      <c r="M67" s="82" t="str">
        <f>VLOOKUP(A67,'PAI 2025 GPS rempl2)'!$A$4:$V$504,22,0)</f>
        <v>73-GRUPO DE TRABAJO DE COMUNICACION</v>
      </c>
      <c r="N67" s="82"/>
      <c r="O67" s="82"/>
      <c r="P67" s="82"/>
      <c r="Q67" s="82"/>
      <c r="R67" s="30" t="str">
        <f>VLOOKUP(A67,'PAI 2025 GPS rempl2)'!$A$3:$B$506,2,0)</f>
        <v>73-GRUPO DE TRABAJO DE COMUNICACION</v>
      </c>
      <c r="S67" s="81" t="s">
        <v>612</v>
      </c>
      <c r="T67" s="81" t="str">
        <f>VLOOKUP(A67,'PAI 2025 GPS rempl2)'!$A$3:$E$505,4,0)</f>
        <v>Actividad propia</v>
      </c>
      <c r="U67" s="82" t="s">
        <v>1562</v>
      </c>
      <c r="V67" s="30">
        <f>VLOOKUP(S67,'PAI 2025 GPS rempl2)'!$E$4:$P$504,12,0)</f>
        <v>80</v>
      </c>
      <c r="W67" s="146">
        <f t="shared" ref="W67:W68" si="15">+(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0.97323600973236013</v>
      </c>
      <c r="X67" s="30">
        <f>VLOOKUP(S67,'SEGUIMIENTO PAI 2025'!$F$5:$AB$487,23,0)</f>
        <v>100</v>
      </c>
      <c r="Y67" s="30">
        <f t="shared" si="0"/>
        <v>0.97323600973236013</v>
      </c>
    </row>
    <row r="68" spans="1:25" x14ac:dyDescent="0.25">
      <c r="A68" s="81" t="s">
        <v>614</v>
      </c>
      <c r="B68" s="81" t="str">
        <f>VLOOKUP(A68,'PAI 2025 GPS rempl2)'!$A$3:$E$505,4,0)</f>
        <v>Actividad propia</v>
      </c>
      <c r="C68" s="82" t="s">
        <v>1562</v>
      </c>
      <c r="D68" s="82" t="s">
        <v>1565</v>
      </c>
      <c r="E68" s="82" t="s">
        <v>610</v>
      </c>
      <c r="F68" s="82"/>
      <c r="G68" s="82" t="str">
        <f>VLOOKUP(A68,'PAI 2025 GPS rempl2)'!$E$4:$L$504,8,0)</f>
        <v>N/A</v>
      </c>
      <c r="H68" s="82" t="str">
        <f>VLOOKUP(A68,'PAI 2025 GPS rempl2)'!$A$4:$V$504,15,0)</f>
        <v>Consolidar el informe final de los contenidos producidos por la SIC respecto a la directriz de manejo de imagen del gobierno nacional. (Informe consoldiado de los contenidos producidos)</v>
      </c>
      <c r="I68" s="82">
        <f>VLOOKUP(A68,'PAI 2025 GPS rempl2)'!$A$4:$V$504,17,0)</f>
        <v>100</v>
      </c>
      <c r="J68" s="82" t="str">
        <f>VLOOKUP(A68,'PAI 2025 GPS rempl2)'!$A$4:$V$504,18,0)</f>
        <v>Porcentual</v>
      </c>
      <c r="K68" s="174" t="str">
        <f>VLOOKUP(A68,'PAI 2025 GPS rempl2)'!$A$4:$V$504,20,0)</f>
        <v>2025-12-02</v>
      </c>
      <c r="L68" s="174" t="str">
        <f>VLOOKUP(A68,'PAI 2025 GPS rempl2)'!$A$4:$V$504,21,0)</f>
        <v>2025-12-31</v>
      </c>
      <c r="M68" s="82" t="str">
        <f>VLOOKUP(A68,'PAI 2025 GPS rempl2)'!$A$4:$V$504,22,0)</f>
        <v>73-GRUPO DE TRABAJO DE COMUNICACION</v>
      </c>
      <c r="N68" s="82"/>
      <c r="O68" s="82"/>
      <c r="P68" s="82"/>
      <c r="Q68" s="82"/>
      <c r="R68" s="30" t="str">
        <f>VLOOKUP(A68,'PAI 2025 GPS rempl2)'!$A$3:$B$506,2,0)</f>
        <v>73-GRUPO DE TRABAJO DE COMUNICACION</v>
      </c>
      <c r="S68" s="81" t="s">
        <v>614</v>
      </c>
      <c r="T68" s="81" t="str">
        <f>VLOOKUP(A68,'PAI 2025 GPS rempl2)'!$A$3:$E$505,4,0)</f>
        <v>Actividad propia</v>
      </c>
      <c r="U68" s="82" t="s">
        <v>1562</v>
      </c>
      <c r="V68" s="30">
        <f>VLOOKUP(S68,'PAI 2025 GPS rempl2)'!$E$4:$P$504,12,0)</f>
        <v>20</v>
      </c>
      <c r="W68" s="146">
        <f t="shared" si="15"/>
        <v>0.24330900243309003</v>
      </c>
      <c r="X68" s="30">
        <f>VLOOKUP(S68,'SEGUIMIENTO PAI 2025'!$F$5:$AB$487,23,0)</f>
        <v>0</v>
      </c>
      <c r="Y68" s="30">
        <f t="shared" ref="Y68:Y131" si="16">(X68*W68)/100</f>
        <v>0</v>
      </c>
    </row>
    <row r="69" spans="1:25" x14ac:dyDescent="0.25">
      <c r="A69" s="81" t="s">
        <v>616</v>
      </c>
      <c r="B69" s="81" t="str">
        <f>VLOOKUP(A69,'PAI 2025 GPS rempl2)'!$A$3:$E$505,4,0)</f>
        <v>Producto</v>
      </c>
      <c r="C69" s="82" t="s">
        <v>1562</v>
      </c>
      <c r="D69" s="82" t="s">
        <v>1565</v>
      </c>
      <c r="E69" s="82" t="s">
        <v>610</v>
      </c>
      <c r="F69" s="82" t="s">
        <v>12</v>
      </c>
      <c r="G69" s="82" t="str">
        <f>VLOOKUP(A69,'PAI 2025 GPS rempl2)'!$E$4:$L$504,8,0)</f>
        <v>C-3599-0200-0005-53105b</v>
      </c>
      <c r="H69" s="82"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2">
        <f>VLOOKUP(A69,'PAI 2025 GPS rempl2)'!$A$4:$V$504,17,0)</f>
        <v>100</v>
      </c>
      <c r="J69" s="82" t="str">
        <f>VLOOKUP(A69,'PAI 2025 GPS rempl2)'!$A$4:$V$504,18,0)</f>
        <v>Porcentual</v>
      </c>
      <c r="K69" s="174" t="str">
        <f>VLOOKUP(A69,'PAI 2025 GPS rempl2)'!$A$4:$V$504,20,0)</f>
        <v>2025-02-03</v>
      </c>
      <c r="L69" s="174" t="str">
        <f>VLOOKUP(A69,'PAI 2025 GPS rempl2)'!$A$4:$V$504,21,0)</f>
        <v>2025-12-12</v>
      </c>
      <c r="M69" s="82" t="str">
        <f>VLOOKUP(A69,'PAI 2025 GPS rempl2)'!$A$4:$V$504,22,0)</f>
        <v>73-GRUPO DE TRABAJO DE COMUNICACION</v>
      </c>
      <c r="N69" s="82" t="s">
        <v>1434</v>
      </c>
      <c r="O69" s="82" t="s">
        <v>1435</v>
      </c>
      <c r="P69" s="82">
        <v>0</v>
      </c>
      <c r="Q69" s="82" t="s">
        <v>1532</v>
      </c>
      <c r="R69" s="30" t="str">
        <f>VLOOKUP(A69,'PAI 2025 GPS rempl2)'!$A$3:$B$506,2,0)</f>
        <v>73-GRUPO DE TRABAJO DE COMUNICACION</v>
      </c>
      <c r="S69" s="81" t="s">
        <v>616</v>
      </c>
      <c r="T69" s="81" t="str">
        <f>VLOOKUP(A69,'PAI 2025 GPS rempl2)'!$A$3:$E$505,4,0)</f>
        <v>Producto</v>
      </c>
      <c r="U69" s="82" t="s">
        <v>1562</v>
      </c>
      <c r="V69" s="30">
        <f>VLOOKUP(S69,'PAI 2025 GPS rempl2)'!$E$4:$P$504,12,0)</f>
        <v>20</v>
      </c>
      <c r="W69" s="144">
        <f>(V69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69" s="30">
        <f>VLOOKUP(S69,'SEGUIMIENTO PAI 2025'!$F$5:$AB$487,23,0)</f>
        <v>0</v>
      </c>
      <c r="Y69" s="30">
        <f t="shared" si="16"/>
        <v>0</v>
      </c>
    </row>
    <row r="70" spans="1:25" x14ac:dyDescent="0.25">
      <c r="A70" s="81" t="s">
        <v>618</v>
      </c>
      <c r="B70" s="81" t="str">
        <f>VLOOKUP(A70,'PAI 2025 GPS rempl2)'!$A$3:$E$505,4,0)</f>
        <v>Actividad propia</v>
      </c>
      <c r="C70" s="82" t="s">
        <v>1562</v>
      </c>
      <c r="D70" s="82" t="s">
        <v>1565</v>
      </c>
      <c r="E70" s="82" t="s">
        <v>610</v>
      </c>
      <c r="F70" s="82"/>
      <c r="G70" s="82" t="str">
        <f>VLOOKUP(A70,'PAI 2025 GPS rempl2)'!$E$4:$L$504,8,0)</f>
        <v>N/A</v>
      </c>
      <c r="H70" s="82" t="str">
        <f>VLOOKUP(A70,'PAI 2025 GPS rempl2)'!$A$4:$V$504,15,0)</f>
        <v>Realizar un diagnóstico de las necesidades para la comunicaciones internas (Documento de diagnóstico)</v>
      </c>
      <c r="I70" s="82">
        <f>VLOOKUP(A70,'PAI 2025 GPS rempl2)'!$A$4:$V$504,17,0)</f>
        <v>1</v>
      </c>
      <c r="J70" s="82" t="str">
        <f>VLOOKUP(A70,'PAI 2025 GPS rempl2)'!$A$4:$V$504,18,0)</f>
        <v>Númerica</v>
      </c>
      <c r="K70" s="174" t="str">
        <f>VLOOKUP(A70,'PAI 2025 GPS rempl2)'!$A$4:$V$504,20,0)</f>
        <v>2025-02-03</v>
      </c>
      <c r="L70" s="174" t="str">
        <f>VLOOKUP(A70,'PAI 2025 GPS rempl2)'!$A$4:$V$504,21,0)</f>
        <v>2025-03-28</v>
      </c>
      <c r="M70" s="82" t="str">
        <f>VLOOKUP(A70,'PAI 2025 GPS rempl2)'!$A$4:$V$504,22,0)</f>
        <v>73-GRUPO DE TRABAJO DE COMUNICACION</v>
      </c>
      <c r="N70" s="82"/>
      <c r="O70" s="82"/>
      <c r="P70" s="82"/>
      <c r="Q70" s="82"/>
      <c r="R70" s="30" t="str">
        <f>VLOOKUP(A70,'PAI 2025 GPS rempl2)'!$A$3:$B$506,2,0)</f>
        <v>73-GRUPO DE TRABAJO DE COMUNICACION</v>
      </c>
      <c r="S70" s="81" t="s">
        <v>618</v>
      </c>
      <c r="T70" s="81" t="str">
        <f>VLOOKUP(A70,'PAI 2025 GPS rempl2)'!$A$3:$E$505,4,0)</f>
        <v>Actividad propia</v>
      </c>
      <c r="U70" s="82" t="s">
        <v>1562</v>
      </c>
      <c r="V70" s="30">
        <f>VLOOKUP(S70,'PAI 2025 GPS rempl2)'!$E$4:$P$504,12,0)</f>
        <v>20</v>
      </c>
      <c r="W70" s="146">
        <f t="shared" ref="W70:W73" si="17">+(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70" s="30">
        <f>VLOOKUP(S70,'SEGUIMIENTO PAI 2025'!$F$5:$AB$487,23,0)</f>
        <v>100</v>
      </c>
      <c r="Y70" s="30">
        <f t="shared" si="16"/>
        <v>0.24330900243309003</v>
      </c>
    </row>
    <row r="71" spans="1:25" x14ac:dyDescent="0.25">
      <c r="A71" s="81" t="s">
        <v>620</v>
      </c>
      <c r="B71" s="81" t="str">
        <f>VLOOKUP(A71,'PAI 2025 GPS rempl2)'!$A$3:$E$505,4,0)</f>
        <v>Actividad propia</v>
      </c>
      <c r="C71" s="82" t="s">
        <v>1562</v>
      </c>
      <c r="D71" s="82" t="s">
        <v>1565</v>
      </c>
      <c r="E71" s="82" t="s">
        <v>610</v>
      </c>
      <c r="F71" s="82"/>
      <c r="G71" s="82" t="str">
        <f>VLOOKUP(A71,'PAI 2025 GPS rempl2)'!$E$4:$L$504,8,0)</f>
        <v>N/A</v>
      </c>
      <c r="H71" s="82" t="str">
        <f>VLOOKUP(A71,'PAI 2025 GPS rempl2)'!$A$4:$V$504,15,0)</f>
        <v>Elaborar la estrategia de comunicaciones internas que incluya el plan de trabajo para su realización (Documento de estrategia que incluya plan de trabajo)</v>
      </c>
      <c r="I71" s="82">
        <f>VLOOKUP(A71,'PAI 2025 GPS rempl2)'!$A$4:$V$504,17,0)</f>
        <v>100</v>
      </c>
      <c r="J71" s="82" t="str">
        <f>VLOOKUP(A71,'PAI 2025 GPS rempl2)'!$A$4:$V$504,18,0)</f>
        <v>Porcentual</v>
      </c>
      <c r="K71" s="174" t="str">
        <f>VLOOKUP(A71,'PAI 2025 GPS rempl2)'!$A$4:$V$504,20,0)</f>
        <v>2025-04-01</v>
      </c>
      <c r="L71" s="174" t="str">
        <f>VLOOKUP(A71,'PAI 2025 GPS rempl2)'!$A$4:$V$504,21,0)</f>
        <v>2025-04-30</v>
      </c>
      <c r="M71" s="82" t="str">
        <f>VLOOKUP(A71,'PAI 2025 GPS rempl2)'!$A$4:$V$504,22,0)</f>
        <v>73-GRUPO DE TRABAJO DE COMUNICACION</v>
      </c>
      <c r="N71" s="82"/>
      <c r="O71" s="82"/>
      <c r="P71" s="82"/>
      <c r="Q71" s="82"/>
      <c r="R71" s="30" t="str">
        <f>VLOOKUP(A71,'PAI 2025 GPS rempl2)'!$A$3:$B$506,2,0)</f>
        <v>73-GRUPO DE TRABAJO DE COMUNICACION</v>
      </c>
      <c r="S71" s="81" t="s">
        <v>620</v>
      </c>
      <c r="T71" s="81" t="str">
        <f>VLOOKUP(A71,'PAI 2025 GPS rempl2)'!$A$3:$E$505,4,0)</f>
        <v>Actividad propia</v>
      </c>
      <c r="U71" s="82" t="s">
        <v>1562</v>
      </c>
      <c r="V71" s="30">
        <f>VLOOKUP(S71,'PAI 2025 GPS rempl2)'!$E$4:$P$504,12,0)</f>
        <v>30</v>
      </c>
      <c r="W71" s="146">
        <f t="shared" si="17"/>
        <v>0.36496350364963503</v>
      </c>
      <c r="X71" s="30">
        <f>VLOOKUP(S71,'SEGUIMIENTO PAI 2025'!$F$5:$AB$487,23,0)</f>
        <v>100</v>
      </c>
      <c r="Y71" s="30">
        <f t="shared" si="16"/>
        <v>0.36496350364963503</v>
      </c>
    </row>
    <row r="72" spans="1:25" x14ac:dyDescent="0.25">
      <c r="A72" s="81" t="s">
        <v>622</v>
      </c>
      <c r="B72" s="81" t="str">
        <f>VLOOKUP(A72,'PAI 2025 GPS rempl2)'!$A$3:$E$505,4,0)</f>
        <v>Actividad propia</v>
      </c>
      <c r="C72" s="82" t="s">
        <v>1562</v>
      </c>
      <c r="D72" s="82" t="s">
        <v>1565</v>
      </c>
      <c r="E72" s="82" t="s">
        <v>610</v>
      </c>
      <c r="F72" s="82"/>
      <c r="G72" s="82" t="str">
        <f>VLOOKUP(A72,'PAI 2025 GPS rempl2)'!$E$4:$L$504,8,0)</f>
        <v>N/A</v>
      </c>
      <c r="H72" s="82" t="str">
        <f>VLOOKUP(A72,'PAI 2025 GPS rempl2)'!$A$4:$V$504,15,0)</f>
        <v>Ejecutar el Plan de trabajo de la estrategia de comunicaciones internas (Documento de seguimiento trimestral)</v>
      </c>
      <c r="I72" s="82">
        <f>VLOOKUP(A72,'PAI 2025 GPS rempl2)'!$A$4:$V$504,17,0)</f>
        <v>3</v>
      </c>
      <c r="J72" s="82" t="str">
        <f>VLOOKUP(A72,'PAI 2025 GPS rempl2)'!$A$4:$V$504,18,0)</f>
        <v>Númerica</v>
      </c>
      <c r="K72" s="174" t="str">
        <f>VLOOKUP(A72,'PAI 2025 GPS rempl2)'!$A$4:$V$504,20,0)</f>
        <v>2025-04-01</v>
      </c>
      <c r="L72" s="174" t="str">
        <f>VLOOKUP(A72,'PAI 2025 GPS rempl2)'!$A$4:$V$504,21,0)</f>
        <v>2025-11-21</v>
      </c>
      <c r="M72" s="82" t="str">
        <f>VLOOKUP(A72,'PAI 2025 GPS rempl2)'!$A$4:$V$504,22,0)</f>
        <v>73-GRUPO DE TRABAJO DE COMUNICACION</v>
      </c>
      <c r="N72" s="82"/>
      <c r="O72" s="82"/>
      <c r="P72" s="82"/>
      <c r="Q72" s="82"/>
      <c r="R72" s="30" t="str">
        <f>VLOOKUP(A72,'PAI 2025 GPS rempl2)'!$A$3:$B$506,2,0)</f>
        <v>73-GRUPO DE TRABAJO DE COMUNICACION</v>
      </c>
      <c r="S72" s="81" t="s">
        <v>622</v>
      </c>
      <c r="T72" s="81" t="str">
        <f>VLOOKUP(A72,'PAI 2025 GPS rempl2)'!$A$3:$E$505,4,0)</f>
        <v>Actividad propia</v>
      </c>
      <c r="U72" s="82" t="s">
        <v>1562</v>
      </c>
      <c r="V72" s="30">
        <f>VLOOKUP(S72,'PAI 2025 GPS rempl2)'!$E$4:$P$504,12,0)</f>
        <v>40</v>
      </c>
      <c r="W72" s="146">
        <f t="shared" si="17"/>
        <v>0.48661800486618007</v>
      </c>
      <c r="X72" s="30">
        <f>VLOOKUP(S72,'SEGUIMIENTO PAI 2025'!$F$5:$AB$487,23,0)</f>
        <v>0</v>
      </c>
      <c r="Y72" s="30">
        <f t="shared" si="16"/>
        <v>0</v>
      </c>
    </row>
    <row r="73" spans="1:25" x14ac:dyDescent="0.25">
      <c r="A73" s="81" t="s">
        <v>624</v>
      </c>
      <c r="B73" s="81" t="str">
        <f>VLOOKUP(A73,'PAI 2025 GPS rempl2)'!$A$3:$E$505,4,0)</f>
        <v>Actividad propia</v>
      </c>
      <c r="C73" s="82" t="s">
        <v>1562</v>
      </c>
      <c r="D73" s="82" t="s">
        <v>1565</v>
      </c>
      <c r="E73" s="82" t="s">
        <v>610</v>
      </c>
      <c r="F73" s="82"/>
      <c r="G73" s="82" t="str">
        <f>VLOOKUP(A73,'PAI 2025 GPS rempl2)'!$E$4:$L$504,8,0)</f>
        <v>N/A</v>
      </c>
      <c r="H73" s="82" t="str">
        <f>VLOOKUP(A73,'PAI 2025 GPS rempl2)'!$A$4:$V$504,15,0)</f>
        <v>Elaborar informe final de los resultados de la implementación de la estrategia de comunicaciones internas (Informe de resultados de implementación)</v>
      </c>
      <c r="I73" s="82">
        <f>VLOOKUP(A73,'PAI 2025 GPS rempl2)'!$A$4:$V$504,17,0)</f>
        <v>1</v>
      </c>
      <c r="J73" s="82" t="str">
        <f>VLOOKUP(A73,'PAI 2025 GPS rempl2)'!$A$4:$V$504,18,0)</f>
        <v>Númerica</v>
      </c>
      <c r="K73" s="174" t="str">
        <f>VLOOKUP(A73,'PAI 2025 GPS rempl2)'!$A$4:$V$504,20,0)</f>
        <v>2025-11-24</v>
      </c>
      <c r="L73" s="174" t="str">
        <f>VLOOKUP(A73,'PAI 2025 GPS rempl2)'!$A$4:$V$504,21,0)</f>
        <v>2025-12-12</v>
      </c>
      <c r="M73" s="82" t="str">
        <f>VLOOKUP(A73,'PAI 2025 GPS rempl2)'!$A$4:$V$504,22,0)</f>
        <v>73-GRUPO DE TRABAJO DE COMUNICACION</v>
      </c>
      <c r="N73" s="82"/>
      <c r="O73" s="82"/>
      <c r="P73" s="82"/>
      <c r="Q73" s="82"/>
      <c r="R73" s="30" t="str">
        <f>VLOOKUP(A73,'PAI 2025 GPS rempl2)'!$A$3:$B$506,2,0)</f>
        <v>73-GRUPO DE TRABAJO DE COMUNICACION</v>
      </c>
      <c r="S73" s="81" t="s">
        <v>624</v>
      </c>
      <c r="T73" s="81" t="str">
        <f>VLOOKUP(A73,'PAI 2025 GPS rempl2)'!$A$3:$E$505,4,0)</f>
        <v>Actividad propia</v>
      </c>
      <c r="U73" s="82" t="s">
        <v>1562</v>
      </c>
      <c r="V73" s="30">
        <f>VLOOKUP(S73,'PAI 2025 GPS rempl2)'!$E$4:$P$504,12,0)</f>
        <v>10</v>
      </c>
      <c r="W73" s="146">
        <f t="shared" si="17"/>
        <v>0.12165450121654502</v>
      </c>
      <c r="X73" s="30">
        <f>VLOOKUP(S73,'SEGUIMIENTO PAI 2025'!$F$5:$AB$487,23,0)</f>
        <v>0</v>
      </c>
      <c r="Y73" s="30">
        <f t="shared" si="16"/>
        <v>0</v>
      </c>
    </row>
    <row r="74" spans="1:25" x14ac:dyDescent="0.25">
      <c r="A74" s="81" t="s">
        <v>626</v>
      </c>
      <c r="B74" s="81" t="str">
        <f>VLOOKUP(A74,'PAI 2025 GPS rempl2)'!$A$3:$E$505,4,0)</f>
        <v>Producto</v>
      </c>
      <c r="C74" s="82" t="s">
        <v>1562</v>
      </c>
      <c r="D74" s="82" t="s">
        <v>1565</v>
      </c>
      <c r="E74" s="82" t="s">
        <v>610</v>
      </c>
      <c r="F74" s="82" t="s">
        <v>10</v>
      </c>
      <c r="G74" s="82" t="str">
        <f>VLOOKUP(A74,'PAI 2025 GPS rempl2)'!$E$4:$L$504,8,0)</f>
        <v>C-3599-0200-0005-53105b</v>
      </c>
      <c r="H74" s="82" t="str">
        <f>VLOOKUP(A74,'PAI 2025 GPS rempl2)'!$A$4:$V$504,15,0)</f>
        <v>Estrategia de fortalecimiento de la difusión de la misionalidad de la Entidad a nivel nacional, elaborada e implementada (Informe de resultados de implementación)</v>
      </c>
      <c r="I74" s="82">
        <f>VLOOKUP(A74,'PAI 2025 GPS rempl2)'!$A$4:$V$504,17,0)</f>
        <v>100</v>
      </c>
      <c r="J74" s="82" t="str">
        <f>VLOOKUP(A74,'PAI 2025 GPS rempl2)'!$A$4:$V$504,18,0)</f>
        <v>Porcentual</v>
      </c>
      <c r="K74" s="174" t="str">
        <f>VLOOKUP(A74,'PAI 2025 GPS rempl2)'!$A$4:$V$504,20,0)</f>
        <v>2025-01-15</v>
      </c>
      <c r="L74" s="174" t="str">
        <f>VLOOKUP(A74,'PAI 2025 GPS rempl2)'!$A$4:$V$504,21,0)</f>
        <v>2025-12-31</v>
      </c>
      <c r="M74" s="82" t="str">
        <f>VLOOKUP(A74,'PAI 2025 GPS rempl2)'!$A$4:$V$504,22,0)</f>
        <v>73-GRUPO DE TRABAJO DE COMUNICACION</v>
      </c>
      <c r="N74" s="82" t="s">
        <v>1438</v>
      </c>
      <c r="O74" s="82" t="s">
        <v>1439</v>
      </c>
      <c r="P74" s="82">
        <v>0</v>
      </c>
      <c r="Q74" s="82" t="s">
        <v>1534</v>
      </c>
      <c r="R74" s="30" t="str">
        <f>VLOOKUP(A74,'PAI 2025 GPS rempl2)'!$A$3:$B$506,2,0)</f>
        <v>73-GRUPO DE TRABAJO DE COMUNICACION</v>
      </c>
      <c r="S74" s="81" t="s">
        <v>626</v>
      </c>
      <c r="T74" s="81" t="str">
        <f>VLOOKUP(A74,'PAI 2025 GPS rempl2)'!$A$3:$E$505,4,0)</f>
        <v>Producto</v>
      </c>
      <c r="U74" s="82" t="s">
        <v>1562</v>
      </c>
      <c r="V74" s="30">
        <f>VLOOKUP(S74,'PAI 2025 GPS rempl2)'!$E$4:$P$504,12,0)</f>
        <v>30</v>
      </c>
      <c r="W74" s="144">
        <f>(V74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74" s="30">
        <f>VLOOKUP(S74,'SEGUIMIENTO PAI 2025'!$F$5:$AB$487,23,0)</f>
        <v>0</v>
      </c>
      <c r="Y74" s="30">
        <f t="shared" si="16"/>
        <v>0</v>
      </c>
    </row>
    <row r="75" spans="1:25" x14ac:dyDescent="0.25">
      <c r="A75" s="81" t="s">
        <v>627</v>
      </c>
      <c r="B75" s="81" t="str">
        <f>VLOOKUP(A75,'PAI 2025 GPS rempl2)'!$A$3:$E$505,4,0)</f>
        <v>Actividad propia</v>
      </c>
      <c r="C75" s="82" t="s">
        <v>1562</v>
      </c>
      <c r="D75" s="82" t="s">
        <v>1565</v>
      </c>
      <c r="E75" s="82" t="s">
        <v>610</v>
      </c>
      <c r="F75" s="82"/>
      <c r="G75" s="82" t="str">
        <f>VLOOKUP(A75,'PAI 2025 GPS rempl2)'!$E$4:$L$504,8,0)</f>
        <v>N/A</v>
      </c>
      <c r="H75" s="82" t="str">
        <f>VLOOKUP(A75,'PAI 2025 GPS rempl2)'!$A$4:$V$504,15,0)</f>
        <v>Diseñar la estrategia de fortalecimiento de la difusión de la misionalidad de la Entidad a nivel nacional que incluya el plan de trabajo de ejecución  (Documento de estrategia que incluya plan de trabajo)</v>
      </c>
      <c r="I75" s="82">
        <f>VLOOKUP(A75,'PAI 2025 GPS rempl2)'!$A$4:$V$504,17,0)</f>
        <v>1</v>
      </c>
      <c r="J75" s="82" t="str">
        <f>VLOOKUP(A75,'PAI 2025 GPS rempl2)'!$A$4:$V$504,18,0)</f>
        <v>Númerica</v>
      </c>
      <c r="K75" s="174" t="str">
        <f>VLOOKUP(A75,'PAI 2025 GPS rempl2)'!$A$4:$V$504,20,0)</f>
        <v>2025-01-15</v>
      </c>
      <c r="L75" s="174" t="str">
        <f>VLOOKUP(A75,'PAI 2025 GPS rempl2)'!$A$4:$V$504,21,0)</f>
        <v>2025-02-28</v>
      </c>
      <c r="M75" s="82" t="str">
        <f>VLOOKUP(A75,'PAI 2025 GPS rempl2)'!$A$4:$V$504,22,0)</f>
        <v>73-GRUPO DE TRABAJO DE COMUNICACION</v>
      </c>
      <c r="N75" s="82"/>
      <c r="O75" s="82"/>
      <c r="P75" s="82"/>
      <c r="Q75" s="82"/>
      <c r="R75" s="30" t="str">
        <f>VLOOKUP(A75,'PAI 2025 GPS rempl2)'!$A$3:$B$506,2,0)</f>
        <v>73-GRUPO DE TRABAJO DE COMUNICACION</v>
      </c>
      <c r="S75" s="81" t="s">
        <v>627</v>
      </c>
      <c r="T75" s="81" t="str">
        <f>VLOOKUP(A75,'PAI 2025 GPS rempl2)'!$A$3:$E$505,4,0)</f>
        <v>Actividad propia</v>
      </c>
      <c r="U75" s="82" t="s">
        <v>1562</v>
      </c>
      <c r="V75" s="30">
        <f>VLOOKUP(S75,'PAI 2025 GPS rempl2)'!$E$4:$P$504,12,0)</f>
        <v>30</v>
      </c>
      <c r="W75" s="146">
        <f t="shared" ref="W75:W78" si="18">+(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75" s="30">
        <f>VLOOKUP(S75,'SEGUIMIENTO PAI 2025'!$F$5:$AB$487,23,0)</f>
        <v>100</v>
      </c>
      <c r="Y75" s="30">
        <f t="shared" si="16"/>
        <v>0.36496350364963503</v>
      </c>
    </row>
    <row r="76" spans="1:25" x14ac:dyDescent="0.25">
      <c r="A76" s="81" t="s">
        <v>629</v>
      </c>
      <c r="B76" s="81" t="str">
        <f>VLOOKUP(A76,'PAI 2025 GPS rempl2)'!$A$3:$E$505,4,0)</f>
        <v>Actividad propia</v>
      </c>
      <c r="C76" s="82" t="s">
        <v>1562</v>
      </c>
      <c r="D76" s="82" t="s">
        <v>1565</v>
      </c>
      <c r="E76" s="82" t="s">
        <v>610</v>
      </c>
      <c r="F76" s="82"/>
      <c r="G76" s="82" t="str">
        <f>VLOOKUP(A76,'PAI 2025 GPS rempl2)'!$E$4:$L$504,8,0)</f>
        <v>N/A</v>
      </c>
      <c r="H76" s="82" t="str">
        <f>VLOOKUP(A76,'PAI 2025 GPS rempl2)'!$A$4:$V$504,15,0)</f>
        <v>Ejecutar el plan de trabajo de la estrategia de comunicaciones externas (Informe de avance trimestral)</v>
      </c>
      <c r="I76" s="82">
        <f>VLOOKUP(A76,'PAI 2025 GPS rempl2)'!$A$4:$V$504,17,0)</f>
        <v>3</v>
      </c>
      <c r="J76" s="82" t="str">
        <f>VLOOKUP(A76,'PAI 2025 GPS rempl2)'!$A$4:$V$504,18,0)</f>
        <v>Númerica</v>
      </c>
      <c r="K76" s="174" t="str">
        <f>VLOOKUP(A76,'PAI 2025 GPS rempl2)'!$A$4:$V$504,20,0)</f>
        <v>2025-03-04</v>
      </c>
      <c r="L76" s="174" t="str">
        <f>VLOOKUP(A76,'PAI 2025 GPS rempl2)'!$A$4:$V$504,21,0)</f>
        <v>2025-11-28</v>
      </c>
      <c r="M76" s="82" t="str">
        <f>VLOOKUP(A76,'PAI 2025 GPS rempl2)'!$A$4:$V$504,22,0)</f>
        <v>73-GRUPO DE TRABAJO DE COMUNICACION</v>
      </c>
      <c r="N76" s="82"/>
      <c r="O76" s="82"/>
      <c r="P76" s="82"/>
      <c r="Q76" s="82"/>
      <c r="R76" s="30" t="str">
        <f>VLOOKUP(A76,'PAI 2025 GPS rempl2)'!$A$3:$B$506,2,0)</f>
        <v>73-GRUPO DE TRABAJO DE COMUNICACION</v>
      </c>
      <c r="S76" s="81" t="s">
        <v>629</v>
      </c>
      <c r="T76" s="81" t="str">
        <f>VLOOKUP(A76,'PAI 2025 GPS rempl2)'!$A$3:$E$505,4,0)</f>
        <v>Actividad propia</v>
      </c>
      <c r="U76" s="82" t="s">
        <v>1562</v>
      </c>
      <c r="V76" s="30">
        <f>VLOOKUP(S76,'PAI 2025 GPS rempl2)'!$E$4:$P$504,12,0)</f>
        <v>40</v>
      </c>
      <c r="W76" s="146">
        <f t="shared" si="18"/>
        <v>0.48661800486618007</v>
      </c>
      <c r="X76" s="30">
        <f>VLOOKUP(S76,'SEGUIMIENTO PAI 2025'!$F$5:$AB$487,23,0)</f>
        <v>33.33</v>
      </c>
      <c r="Y76" s="30">
        <f t="shared" si="16"/>
        <v>0.16218978102189779</v>
      </c>
    </row>
    <row r="77" spans="1:25" x14ac:dyDescent="0.25">
      <c r="A77" s="81" t="s">
        <v>631</v>
      </c>
      <c r="B77" s="81" t="str">
        <f>VLOOKUP(A77,'PAI 2025 GPS rempl2)'!$A$3:$E$505,4,0)</f>
        <v>Actividad propia</v>
      </c>
      <c r="C77" s="82" t="s">
        <v>1562</v>
      </c>
      <c r="D77" s="82" t="s">
        <v>1565</v>
      </c>
      <c r="E77" s="82" t="s">
        <v>610</v>
      </c>
      <c r="F77" s="82"/>
      <c r="G77" s="82" t="str">
        <f>VLOOKUP(A77,'PAI 2025 GPS rempl2)'!$E$4:$L$504,8,0)</f>
        <v>N/A</v>
      </c>
      <c r="H77" s="82" t="str">
        <f>VLOOKUP(A77,'PAI 2025 GPS rempl2)'!$A$4:$V$504,15,0)</f>
        <v>Elaborar informe trimestral de los resultados de la implementación de la estrategia de fortalecimiento (Informe de avance trimestral)</v>
      </c>
      <c r="I77" s="82">
        <f>VLOOKUP(A77,'PAI 2025 GPS rempl2)'!$A$4:$V$504,17,0)</f>
        <v>4</v>
      </c>
      <c r="J77" s="82" t="str">
        <f>VLOOKUP(A77,'PAI 2025 GPS rempl2)'!$A$4:$V$504,18,0)</f>
        <v>Númerica</v>
      </c>
      <c r="K77" s="174" t="str">
        <f>VLOOKUP(A77,'PAI 2025 GPS rempl2)'!$A$4:$V$504,20,0)</f>
        <v>2025-03-14</v>
      </c>
      <c r="L77" s="174" t="str">
        <f>VLOOKUP(A77,'PAI 2025 GPS rempl2)'!$A$4:$V$504,21,0)</f>
        <v>2025-12-31</v>
      </c>
      <c r="M77" s="82" t="str">
        <f>VLOOKUP(A77,'PAI 2025 GPS rempl2)'!$A$4:$V$504,22,0)</f>
        <v>73-GRUPO DE TRABAJO DE COMUNICACION</v>
      </c>
      <c r="N77" s="82"/>
      <c r="O77" s="82"/>
      <c r="P77" s="82"/>
      <c r="Q77" s="82"/>
      <c r="R77" s="30" t="str">
        <f>VLOOKUP(A77,'PAI 2025 GPS rempl2)'!$A$3:$B$506,2,0)</f>
        <v>73-GRUPO DE TRABAJO DE COMUNICACION</v>
      </c>
      <c r="S77" s="81" t="s">
        <v>631</v>
      </c>
      <c r="T77" s="81" t="str">
        <f>VLOOKUP(A77,'PAI 2025 GPS rempl2)'!$A$3:$E$505,4,0)</f>
        <v>Actividad propia</v>
      </c>
      <c r="U77" s="82" t="s">
        <v>1562</v>
      </c>
      <c r="V77" s="30">
        <f>VLOOKUP(S77,'PAI 2025 GPS rempl2)'!$E$4:$P$504,12,0)</f>
        <v>20</v>
      </c>
      <c r="W77" s="146">
        <f t="shared" si="18"/>
        <v>0.24330900243309003</v>
      </c>
      <c r="X77" s="30">
        <f>VLOOKUP(S77,'SEGUIMIENTO PAI 2025'!$F$5:$AB$487,23,0)</f>
        <v>25</v>
      </c>
      <c r="Y77" s="30">
        <f t="shared" si="16"/>
        <v>6.0827250608272508E-2</v>
      </c>
    </row>
    <row r="78" spans="1:25" x14ac:dyDescent="0.25">
      <c r="A78" s="81" t="s">
        <v>633</v>
      </c>
      <c r="B78" s="81" t="str">
        <f>VLOOKUP(A78,'PAI 2025 GPS rempl2)'!$A$3:$E$505,4,0)</f>
        <v>Actividad propia</v>
      </c>
      <c r="C78" s="82" t="s">
        <v>1562</v>
      </c>
      <c r="D78" s="82" t="s">
        <v>1565</v>
      </c>
      <c r="E78" s="82" t="s">
        <v>610</v>
      </c>
      <c r="F78" s="82"/>
      <c r="G78" s="82" t="str">
        <f>VLOOKUP(A78,'PAI 2025 GPS rempl2)'!$E$4:$L$504,8,0)</f>
        <v>N/A</v>
      </c>
      <c r="H78" s="82" t="str">
        <f>VLOOKUP(A78,'PAI 2025 GPS rempl2)'!$A$4:$V$504,15,0)</f>
        <v>Realizar y consolidar informe de monitoreo de medios (Informe de avance trimestral)</v>
      </c>
      <c r="I78" s="82">
        <f>VLOOKUP(A78,'PAI 2025 GPS rempl2)'!$A$4:$V$504,17,0)</f>
        <v>2</v>
      </c>
      <c r="J78" s="82" t="str">
        <f>VLOOKUP(A78,'PAI 2025 GPS rempl2)'!$A$4:$V$504,18,0)</f>
        <v>Númerica</v>
      </c>
      <c r="K78" s="174" t="str">
        <f>VLOOKUP(A78,'PAI 2025 GPS rempl2)'!$A$4:$V$504,20,0)</f>
        <v>2025-07-01</v>
      </c>
      <c r="L78" s="174" t="str">
        <f>VLOOKUP(A78,'PAI 2025 GPS rempl2)'!$A$4:$V$504,21,0)</f>
        <v>2025-12-31</v>
      </c>
      <c r="M78" s="82" t="str">
        <f>VLOOKUP(A78,'PAI 2025 GPS rempl2)'!$A$4:$V$504,22,0)</f>
        <v>73-GRUPO DE TRABAJO DE COMUNICACION</v>
      </c>
      <c r="N78" s="82"/>
      <c r="O78" s="82"/>
      <c r="P78" s="82"/>
      <c r="Q78" s="82"/>
      <c r="R78" s="30" t="str">
        <f>VLOOKUP(A78,'PAI 2025 GPS rempl2)'!$A$3:$B$506,2,0)</f>
        <v>73-GRUPO DE TRABAJO DE COMUNICACION</v>
      </c>
      <c r="S78" s="81" t="s">
        <v>633</v>
      </c>
      <c r="T78" s="81" t="str">
        <f>VLOOKUP(A78,'PAI 2025 GPS rempl2)'!$A$3:$E$505,4,0)</f>
        <v>Actividad propia</v>
      </c>
      <c r="U78" s="82" t="s">
        <v>1562</v>
      </c>
      <c r="V78" s="30">
        <f>VLOOKUP(S78,'PAI 2025 GPS rempl2)'!$E$4:$P$504,12,0)</f>
        <v>10</v>
      </c>
      <c r="W78" s="146">
        <f t="shared" si="18"/>
        <v>0.12165450121654502</v>
      </c>
      <c r="X78" s="30">
        <f>VLOOKUP(S78,'SEGUIMIENTO PAI 2025'!$F$5:$AB$487,23,0)</f>
        <v>0</v>
      </c>
      <c r="Y78" s="30">
        <f t="shared" si="16"/>
        <v>0</v>
      </c>
    </row>
    <row r="79" spans="1:25" x14ac:dyDescent="0.25">
      <c r="A79" s="81" t="s">
        <v>635</v>
      </c>
      <c r="B79" s="81" t="str">
        <f>VLOOKUP(A79,'PAI 2025 GPS rempl2)'!$A$3:$E$505,4,0)</f>
        <v>Producto</v>
      </c>
      <c r="C79" s="82" t="s">
        <v>1562</v>
      </c>
      <c r="D79" s="82" t="s">
        <v>1566</v>
      </c>
      <c r="E79" s="82" t="s">
        <v>636</v>
      </c>
      <c r="F79" s="82" t="s">
        <v>12</v>
      </c>
      <c r="G79" s="82" t="str">
        <f>VLOOKUP(A79,'PAI 2025 GPS rempl2)'!$E$4:$L$504,8,0)</f>
        <v>C-3599-0200-0005-53105b</v>
      </c>
      <c r="H79" s="82" t="str">
        <f>VLOOKUP(A79,'PAI 2025 GPS rempl2)'!$A$4:$V$504,15,0)</f>
        <v>Planeación, gestión y seguimiento de los eventos institucionales y procesos digital interno y externo liderados por el Grupo de Comunicación, sistematizados. (Informe de implementación de la sistematización)</v>
      </c>
      <c r="I79" s="82">
        <f>VLOOKUP(A79,'PAI 2025 GPS rempl2)'!$A$4:$V$504,17,0)</f>
        <v>100</v>
      </c>
      <c r="J79" s="82" t="str">
        <f>VLOOKUP(A79,'PAI 2025 GPS rempl2)'!$A$4:$V$504,18,0)</f>
        <v>Porcentual</v>
      </c>
      <c r="K79" s="174" t="str">
        <f>VLOOKUP(A79,'PAI 2025 GPS rempl2)'!$A$4:$V$504,20,0)</f>
        <v>2025-02-07</v>
      </c>
      <c r="L79" s="174" t="str">
        <f>VLOOKUP(A79,'PAI 2025 GPS rempl2)'!$A$4:$V$504,21,0)</f>
        <v>2025-12-19</v>
      </c>
      <c r="M79" s="82" t="str">
        <f>VLOOKUP(A79,'PAI 2025 GPS rempl2)'!$A$4:$V$504,22,0)</f>
        <v>73-GRUPO DE TRABAJO DE COMUNICACION</v>
      </c>
      <c r="N79" s="82" t="s">
        <v>1434</v>
      </c>
      <c r="O79" s="82" t="s">
        <v>1435</v>
      </c>
      <c r="P79" s="82">
        <v>0</v>
      </c>
      <c r="Q79" s="82" t="s">
        <v>1532</v>
      </c>
      <c r="R79" s="30" t="str">
        <f>VLOOKUP(A79,'PAI 2025 GPS rempl2)'!$A$3:$B$506,2,0)</f>
        <v>73-GRUPO DE TRABAJO DE COMUNICACION</v>
      </c>
      <c r="S79" s="81" t="s">
        <v>635</v>
      </c>
      <c r="T79" s="81" t="str">
        <f>VLOOKUP(A79,'PAI 2025 GPS rempl2)'!$A$3:$E$505,4,0)</f>
        <v>Producto</v>
      </c>
      <c r="U79" s="82" t="s">
        <v>1562</v>
      </c>
      <c r="V79" s="30">
        <f>VLOOKUP(S79,'PAI 2025 GPS rempl2)'!$E$4:$P$504,12,0)</f>
        <v>20</v>
      </c>
      <c r="W79" s="144">
        <f>(V79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79" s="30">
        <f>VLOOKUP(S79,'SEGUIMIENTO PAI 2025'!$F$5:$AB$487,23,0)</f>
        <v>0</v>
      </c>
      <c r="Y79" s="30">
        <f t="shared" si="16"/>
        <v>0</v>
      </c>
    </row>
    <row r="80" spans="1:25" x14ac:dyDescent="0.25">
      <c r="A80" s="81" t="s">
        <v>638</v>
      </c>
      <c r="B80" s="81" t="str">
        <f>VLOOKUP(A80,'PAI 2025 GPS rempl2)'!$A$3:$E$505,4,0)</f>
        <v>Actividad propia</v>
      </c>
      <c r="C80" s="82" t="s">
        <v>1562</v>
      </c>
      <c r="D80" s="82" t="s">
        <v>1566</v>
      </c>
      <c r="E80" s="82" t="s">
        <v>636</v>
      </c>
      <c r="F80" s="82"/>
      <c r="G80" s="82" t="str">
        <f>VLOOKUP(A80,'PAI 2025 GPS rempl2)'!$E$4:$L$504,8,0)</f>
        <v>N/A</v>
      </c>
      <c r="H80" s="82" t="str">
        <f>VLOOKUP(A80,'PAI 2025 GPS rempl2)'!$A$4:$V$504,15,0)</f>
        <v>Identificar las necesidades de sistematización de los procesos de planeación, ejecución y seguimiento a los eventos y elaborar la propuesta de implementación  (Documento de propuesta)</v>
      </c>
      <c r="I80" s="82">
        <f>VLOOKUP(A80,'PAI 2025 GPS rempl2)'!$A$4:$V$504,17,0)</f>
        <v>1</v>
      </c>
      <c r="J80" s="82" t="str">
        <f>VLOOKUP(A80,'PAI 2025 GPS rempl2)'!$A$4:$V$504,18,0)</f>
        <v>Númerica</v>
      </c>
      <c r="K80" s="174" t="str">
        <f>VLOOKUP(A80,'PAI 2025 GPS rempl2)'!$A$4:$V$504,20,0)</f>
        <v>2025-02-07</v>
      </c>
      <c r="L80" s="174" t="str">
        <f>VLOOKUP(A80,'PAI 2025 GPS rempl2)'!$A$4:$V$504,21,0)</f>
        <v>2025-04-11</v>
      </c>
      <c r="M80" s="82" t="str">
        <f>VLOOKUP(A80,'PAI 2025 GPS rempl2)'!$A$4:$V$504,22,0)</f>
        <v>73-GRUPO DE TRABAJO DE COMUNICACION</v>
      </c>
      <c r="N80" s="82"/>
      <c r="O80" s="82"/>
      <c r="P80" s="82"/>
      <c r="Q80" s="82"/>
      <c r="R80" s="30" t="str">
        <f>VLOOKUP(A80,'PAI 2025 GPS rempl2)'!$A$3:$B$506,2,0)</f>
        <v>73-GRUPO DE TRABAJO DE COMUNICACION</v>
      </c>
      <c r="S80" s="81" t="s">
        <v>638</v>
      </c>
      <c r="T80" s="81" t="str">
        <f>VLOOKUP(A80,'PAI 2025 GPS rempl2)'!$A$3:$E$505,4,0)</f>
        <v>Actividad propia</v>
      </c>
      <c r="U80" s="82" t="s">
        <v>1562</v>
      </c>
      <c r="V80" s="30">
        <f>VLOOKUP(S80,'PAI 2025 GPS rempl2)'!$E$4:$P$504,12,0)</f>
        <v>10</v>
      </c>
      <c r="W80" s="146">
        <f t="shared" ref="W80:W85" si="19">+(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80" s="30">
        <f>VLOOKUP(S80,'SEGUIMIENTO PAI 2025'!$F$5:$AB$487,23,0)</f>
        <v>100</v>
      </c>
      <c r="Y80" s="30">
        <f t="shared" si="16"/>
        <v>0.12165450121654502</v>
      </c>
    </row>
    <row r="81" spans="1:25" x14ac:dyDescent="0.25">
      <c r="A81" s="81" t="s">
        <v>640</v>
      </c>
      <c r="B81" s="81" t="str">
        <f>VLOOKUP(A81,'PAI 2025 GPS rempl2)'!$A$3:$E$505,4,0)</f>
        <v>Actividad propia</v>
      </c>
      <c r="C81" s="82" t="s">
        <v>1562</v>
      </c>
      <c r="D81" s="82" t="s">
        <v>1566</v>
      </c>
      <c r="E81" s="82" t="s">
        <v>636</v>
      </c>
      <c r="F81" s="82"/>
      <c r="G81" s="82" t="str">
        <f>VLOOKUP(A81,'PAI 2025 GPS rempl2)'!$E$4:$L$504,8,0)</f>
        <v>N/A</v>
      </c>
      <c r="H81" s="82" t="str">
        <f>VLOOKUP(A81,'PAI 2025 GPS rempl2)'!$A$4:$V$504,15,0)</f>
        <v>Identificar las necesidades de sistematización de los procesos de planeación, ejecución y seguimiento a los procesos digitales internos y externos y elaborar la propuesta de implementación  (Documento de propuesta)</v>
      </c>
      <c r="I81" s="82">
        <f>VLOOKUP(A81,'PAI 2025 GPS rempl2)'!$A$4:$V$504,17,0)</f>
        <v>1</v>
      </c>
      <c r="J81" s="82" t="str">
        <f>VLOOKUP(A81,'PAI 2025 GPS rempl2)'!$A$4:$V$504,18,0)</f>
        <v>Númerica</v>
      </c>
      <c r="K81" s="174" t="str">
        <f>VLOOKUP(A81,'PAI 2025 GPS rempl2)'!$A$4:$V$504,20,0)</f>
        <v>2025-02-07</v>
      </c>
      <c r="L81" s="174" t="str">
        <f>VLOOKUP(A81,'PAI 2025 GPS rempl2)'!$A$4:$V$504,21,0)</f>
        <v>2025-03-31</v>
      </c>
      <c r="M81" s="82" t="str">
        <f>VLOOKUP(A81,'PAI 2025 GPS rempl2)'!$A$4:$V$504,22,0)</f>
        <v>73-GRUPO DE TRABAJO DE COMUNICACION</v>
      </c>
      <c r="N81" s="82"/>
      <c r="O81" s="82"/>
      <c r="P81" s="82"/>
      <c r="Q81" s="82"/>
      <c r="R81" s="30" t="str">
        <f>VLOOKUP(A81,'PAI 2025 GPS rempl2)'!$A$3:$B$506,2,0)</f>
        <v>73-GRUPO DE TRABAJO DE COMUNICACION</v>
      </c>
      <c r="S81" s="81" t="s">
        <v>640</v>
      </c>
      <c r="T81" s="81" t="str">
        <f>VLOOKUP(A81,'PAI 2025 GPS rempl2)'!$A$3:$E$505,4,0)</f>
        <v>Actividad propia</v>
      </c>
      <c r="U81" s="82" t="s">
        <v>1562</v>
      </c>
      <c r="V81" s="30">
        <f>VLOOKUP(S81,'PAI 2025 GPS rempl2)'!$E$4:$P$504,12,0)</f>
        <v>10</v>
      </c>
      <c r="W81" s="146">
        <f t="shared" si="19"/>
        <v>0.12165450121654502</v>
      </c>
      <c r="X81" s="30">
        <f>VLOOKUP(S81,'SEGUIMIENTO PAI 2025'!$F$5:$AB$487,23,0)</f>
        <v>100</v>
      </c>
      <c r="Y81" s="30">
        <f t="shared" si="16"/>
        <v>0.12165450121654502</v>
      </c>
    </row>
    <row r="82" spans="1:25" x14ac:dyDescent="0.25">
      <c r="A82" s="81" t="s">
        <v>642</v>
      </c>
      <c r="B82" s="81" t="str">
        <f>VLOOKUP(A82,'PAI 2025 GPS rempl2)'!$A$3:$E$505,4,0)</f>
        <v>Actividad propia</v>
      </c>
      <c r="C82" s="82" t="s">
        <v>1562</v>
      </c>
      <c r="D82" s="82" t="s">
        <v>1566</v>
      </c>
      <c r="E82" s="82" t="s">
        <v>636</v>
      </c>
      <c r="F82" s="82"/>
      <c r="G82" s="82" t="str">
        <f>VLOOKUP(A82,'PAI 2025 GPS rempl2)'!$E$4:$L$504,8,0)</f>
        <v>N/A</v>
      </c>
      <c r="H82" s="82" t="str">
        <f>VLOOKUP(A82,'PAI 2025 GPS rempl2)'!$A$4:$V$504,15,0)</f>
        <v>Realizar la sistematización de los procesos planeación, ejecución y seguimiento a procesos digitales internos y externos  (Documento de evidencias de sistematización)</v>
      </c>
      <c r="I82" s="82">
        <f>VLOOKUP(A82,'PAI 2025 GPS rempl2)'!$A$4:$V$504,17,0)</f>
        <v>100</v>
      </c>
      <c r="J82" s="82" t="str">
        <f>VLOOKUP(A82,'PAI 2025 GPS rempl2)'!$A$4:$V$504,18,0)</f>
        <v>Porcentual</v>
      </c>
      <c r="K82" s="174" t="str">
        <f>VLOOKUP(A82,'PAI 2025 GPS rempl2)'!$A$4:$V$504,20,0)</f>
        <v>2025-04-01</v>
      </c>
      <c r="L82" s="174" t="str">
        <f>VLOOKUP(A82,'PAI 2025 GPS rempl2)'!$A$4:$V$504,21,0)</f>
        <v>2025-10-31</v>
      </c>
      <c r="M82" s="82" t="str">
        <f>VLOOKUP(A82,'PAI 2025 GPS rempl2)'!$A$4:$V$504,22,0)</f>
        <v>73-GRUPO DE TRABAJO DE COMUNICACION</v>
      </c>
      <c r="N82" s="82"/>
      <c r="O82" s="82"/>
      <c r="P82" s="82"/>
      <c r="Q82" s="82"/>
      <c r="R82" s="30" t="str">
        <f>VLOOKUP(A82,'PAI 2025 GPS rempl2)'!$A$3:$B$506,2,0)</f>
        <v>73-GRUPO DE TRABAJO DE COMUNICACION</v>
      </c>
      <c r="S82" s="81" t="s">
        <v>642</v>
      </c>
      <c r="T82" s="81" t="str">
        <f>VLOOKUP(A82,'PAI 2025 GPS rempl2)'!$A$3:$E$505,4,0)</f>
        <v>Actividad propia</v>
      </c>
      <c r="U82" s="82" t="s">
        <v>1562</v>
      </c>
      <c r="V82" s="30">
        <f>VLOOKUP(S82,'PAI 2025 GPS rempl2)'!$E$4:$P$504,12,0)</f>
        <v>30</v>
      </c>
      <c r="W82" s="146">
        <f t="shared" si="19"/>
        <v>0.36496350364963503</v>
      </c>
      <c r="X82" s="30">
        <f>VLOOKUP(S82,'SEGUIMIENTO PAI 2025'!$F$5:$AB$487,23,0)</f>
        <v>80</v>
      </c>
      <c r="Y82" s="30">
        <f t="shared" si="16"/>
        <v>0.29197080291970801</v>
      </c>
    </row>
    <row r="83" spans="1:25" x14ac:dyDescent="0.25">
      <c r="A83" s="81" t="s">
        <v>644</v>
      </c>
      <c r="B83" s="81" t="str">
        <f>VLOOKUP(A83,'PAI 2025 GPS rempl2)'!$A$3:$E$505,4,0)</f>
        <v>Actividad propia</v>
      </c>
      <c r="C83" s="82" t="s">
        <v>1562</v>
      </c>
      <c r="D83" s="82" t="s">
        <v>1566</v>
      </c>
      <c r="E83" s="82" t="s">
        <v>636</v>
      </c>
      <c r="F83" s="82"/>
      <c r="G83" s="82" t="str">
        <f>VLOOKUP(A83,'PAI 2025 GPS rempl2)'!$E$4:$L$504,8,0)</f>
        <v>N/A</v>
      </c>
      <c r="H83" s="82" t="str">
        <f>VLOOKUP(A83,'PAI 2025 GPS rempl2)'!$A$4:$V$504,15,0)</f>
        <v>Realizar la sistematización de los procesos planeación, ejecución y seguimiento a los eventos  (Documento de evidencias de sistematización)</v>
      </c>
      <c r="I83" s="82">
        <f>VLOOKUP(A83,'PAI 2025 GPS rempl2)'!$A$4:$V$504,17,0)</f>
        <v>100</v>
      </c>
      <c r="J83" s="82" t="str">
        <f>VLOOKUP(A83,'PAI 2025 GPS rempl2)'!$A$4:$V$504,18,0)</f>
        <v>Porcentual</v>
      </c>
      <c r="K83" s="174" t="str">
        <f>VLOOKUP(A83,'PAI 2025 GPS rempl2)'!$A$4:$V$504,20,0)</f>
        <v>2025-04-22</v>
      </c>
      <c r="L83" s="174" t="str">
        <f>VLOOKUP(A83,'PAI 2025 GPS rempl2)'!$A$4:$V$504,21,0)</f>
        <v>2025-11-21</v>
      </c>
      <c r="M83" s="82" t="str">
        <f>VLOOKUP(A83,'PAI 2025 GPS rempl2)'!$A$4:$V$504,22,0)</f>
        <v>73-GRUPO DE TRABAJO DE COMUNICACION</v>
      </c>
      <c r="N83" s="82"/>
      <c r="O83" s="82"/>
      <c r="P83" s="82"/>
      <c r="Q83" s="82"/>
      <c r="R83" s="30" t="str">
        <f>VLOOKUP(A83,'PAI 2025 GPS rempl2)'!$A$3:$B$506,2,0)</f>
        <v>73-GRUPO DE TRABAJO DE COMUNICACION</v>
      </c>
      <c r="S83" s="81" t="s">
        <v>644</v>
      </c>
      <c r="T83" s="81" t="str">
        <f>VLOOKUP(A83,'PAI 2025 GPS rempl2)'!$A$3:$E$505,4,0)</f>
        <v>Actividad propia</v>
      </c>
      <c r="U83" s="82" t="s">
        <v>1562</v>
      </c>
      <c r="V83" s="30">
        <f>VLOOKUP(S83,'PAI 2025 GPS rempl2)'!$E$4:$P$504,12,0)</f>
        <v>30</v>
      </c>
      <c r="W83" s="146">
        <f t="shared" si="19"/>
        <v>0.36496350364963503</v>
      </c>
      <c r="X83" s="30">
        <f>VLOOKUP(S83,'SEGUIMIENTO PAI 2025'!$F$5:$AB$487,23,0)</f>
        <v>80</v>
      </c>
      <c r="Y83" s="30">
        <f t="shared" si="16"/>
        <v>0.29197080291970801</v>
      </c>
    </row>
    <row r="84" spans="1:25" x14ac:dyDescent="0.25">
      <c r="A84" s="81" t="s">
        <v>646</v>
      </c>
      <c r="B84" s="81" t="str">
        <f>VLOOKUP(A84,'PAI 2025 GPS rempl2)'!$A$3:$E$505,4,0)</f>
        <v>Actividad propia</v>
      </c>
      <c r="C84" s="82" t="s">
        <v>1562</v>
      </c>
      <c r="D84" s="82" t="s">
        <v>1566</v>
      </c>
      <c r="E84" s="82" t="s">
        <v>636</v>
      </c>
      <c r="F84" s="82"/>
      <c r="G84" s="82" t="str">
        <f>VLOOKUP(A84,'PAI 2025 GPS rempl2)'!$E$4:$L$504,8,0)</f>
        <v>N/A</v>
      </c>
      <c r="H84" s="82" t="str">
        <f>VLOOKUP(A84,'PAI 2025 GPS rempl2)'!$A$4:$V$504,15,0)</f>
        <v>Realizar el informe de seguimiento a la implementación de la sistematización en los procesos digitales internos y externos (Informe trimestral de seguimiento elaborado)</v>
      </c>
      <c r="I84" s="82">
        <f>VLOOKUP(A84,'PAI 2025 GPS rempl2)'!$A$4:$V$504,17,0)</f>
        <v>3</v>
      </c>
      <c r="J84" s="82" t="str">
        <f>VLOOKUP(A84,'PAI 2025 GPS rempl2)'!$A$4:$V$504,18,0)</f>
        <v>Númerica</v>
      </c>
      <c r="K84" s="174" t="str">
        <f>VLOOKUP(A84,'PAI 2025 GPS rempl2)'!$A$4:$V$504,20,0)</f>
        <v>2025-11-04</v>
      </c>
      <c r="L84" s="174" t="str">
        <f>VLOOKUP(A84,'PAI 2025 GPS rempl2)'!$A$4:$V$504,21,0)</f>
        <v>2025-11-18</v>
      </c>
      <c r="M84" s="82" t="str">
        <f>VLOOKUP(A84,'PAI 2025 GPS rempl2)'!$A$4:$V$504,22,0)</f>
        <v>73-GRUPO DE TRABAJO DE COMUNICACION</v>
      </c>
      <c r="N84" s="82"/>
      <c r="O84" s="82"/>
      <c r="P84" s="82"/>
      <c r="Q84" s="82"/>
      <c r="R84" s="30" t="str">
        <f>VLOOKUP(A84,'PAI 2025 GPS rempl2)'!$A$3:$B$506,2,0)</f>
        <v>73-GRUPO DE TRABAJO DE COMUNICACION</v>
      </c>
      <c r="S84" s="81" t="s">
        <v>646</v>
      </c>
      <c r="T84" s="81" t="str">
        <f>VLOOKUP(A84,'PAI 2025 GPS rempl2)'!$A$3:$E$505,4,0)</f>
        <v>Actividad propia</v>
      </c>
      <c r="U84" s="82" t="s">
        <v>1562</v>
      </c>
      <c r="V84" s="30">
        <f>VLOOKUP(S84,'PAI 2025 GPS rempl2)'!$E$4:$P$504,12,0)</f>
        <v>10</v>
      </c>
      <c r="W84" s="146">
        <f t="shared" si="19"/>
        <v>0.12165450121654502</v>
      </c>
      <c r="X84" s="30">
        <f>VLOOKUP(S84,'SEGUIMIENTO PAI 2025'!$F$5:$AB$487,23,0)</f>
        <v>0</v>
      </c>
      <c r="Y84" s="30">
        <f t="shared" si="16"/>
        <v>0</v>
      </c>
    </row>
    <row r="85" spans="1:25" x14ac:dyDescent="0.25">
      <c r="A85" s="81" t="s">
        <v>648</v>
      </c>
      <c r="B85" s="81" t="str">
        <f>VLOOKUP(A85,'PAI 2025 GPS rempl2)'!$A$3:$E$505,4,0)</f>
        <v>Actividad propia</v>
      </c>
      <c r="C85" s="82" t="s">
        <v>1562</v>
      </c>
      <c r="D85" s="82" t="s">
        <v>1566</v>
      </c>
      <c r="E85" s="82" t="s">
        <v>636</v>
      </c>
      <c r="F85" s="82"/>
      <c r="G85" s="82" t="str">
        <f>VLOOKUP(A85,'PAI 2025 GPS rempl2)'!$E$4:$L$504,8,0)</f>
        <v>N/A</v>
      </c>
      <c r="H85" s="82" t="str">
        <f>VLOOKUP(A85,'PAI 2025 GPS rempl2)'!$A$4:$V$504,15,0)</f>
        <v>Realizar el informe de seguimiento a la implementación de la sistematización de los eventos (Informe trimestral de seguimiento elaborado)</v>
      </c>
      <c r="I85" s="82">
        <f>VLOOKUP(A85,'PAI 2025 GPS rempl2)'!$A$4:$V$504,17,0)</f>
        <v>3</v>
      </c>
      <c r="J85" s="82" t="str">
        <f>VLOOKUP(A85,'PAI 2025 GPS rempl2)'!$A$4:$V$504,18,0)</f>
        <v>Númerica</v>
      </c>
      <c r="K85" s="174" t="str">
        <f>VLOOKUP(A85,'PAI 2025 GPS rempl2)'!$A$4:$V$504,20,0)</f>
        <v>2025-12-01</v>
      </c>
      <c r="L85" s="174" t="str">
        <f>VLOOKUP(A85,'PAI 2025 GPS rempl2)'!$A$4:$V$504,21,0)</f>
        <v>2025-12-19</v>
      </c>
      <c r="M85" s="82" t="str">
        <f>VLOOKUP(A85,'PAI 2025 GPS rempl2)'!$A$4:$V$504,22,0)</f>
        <v>73-GRUPO DE TRABAJO DE COMUNICACION</v>
      </c>
      <c r="N85" s="82"/>
      <c r="O85" s="82"/>
      <c r="P85" s="82"/>
      <c r="Q85" s="82"/>
      <c r="R85" s="30" t="str">
        <f>VLOOKUP(A85,'PAI 2025 GPS rempl2)'!$A$3:$B$506,2,0)</f>
        <v>73-GRUPO DE TRABAJO DE COMUNICACION</v>
      </c>
      <c r="S85" s="81" t="s">
        <v>648</v>
      </c>
      <c r="T85" s="81" t="str">
        <f>VLOOKUP(A85,'PAI 2025 GPS rempl2)'!$A$3:$E$505,4,0)</f>
        <v>Actividad propia</v>
      </c>
      <c r="U85" s="82" t="s">
        <v>1562</v>
      </c>
      <c r="V85" s="30">
        <f>VLOOKUP(S85,'PAI 2025 GPS rempl2)'!$E$4:$P$504,12,0)</f>
        <v>10</v>
      </c>
      <c r="W85" s="146">
        <f t="shared" si="19"/>
        <v>0.12165450121654502</v>
      </c>
      <c r="X85" s="30">
        <f>VLOOKUP(S85,'SEGUIMIENTO PAI 2025'!$F$5:$AB$487,23,0)</f>
        <v>0</v>
      </c>
      <c r="Y85" s="30">
        <f t="shared" si="16"/>
        <v>0</v>
      </c>
    </row>
    <row r="86" spans="1:25" x14ac:dyDescent="0.25">
      <c r="A86" s="81" t="s">
        <v>651</v>
      </c>
      <c r="B86" s="81" t="str">
        <f>VLOOKUP(A86,'PAI 2025 GPS rempl2)'!$A$3:$E$505,4,0)</f>
        <v>Producto</v>
      </c>
      <c r="C86" s="82" t="s">
        <v>1562</v>
      </c>
      <c r="D86" s="82" t="s">
        <v>1566</v>
      </c>
      <c r="E86" s="82" t="s">
        <v>636</v>
      </c>
      <c r="F86" s="82" t="s">
        <v>10</v>
      </c>
      <c r="G86" s="82" t="str">
        <f>VLOOKUP(A86,'PAI 2025 GPS rempl2)'!$E$4:$L$504,8,0)</f>
        <v>FUNCIONAMIENTO</v>
      </c>
      <c r="H86" s="82"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2">
        <f>VLOOKUP(A86,'PAI 2025 GPS rempl2)'!$A$4:$V$504,17,0)</f>
        <v>80</v>
      </c>
      <c r="J86" s="82" t="str">
        <f>VLOOKUP(A86,'PAI 2025 GPS rempl2)'!$A$4:$V$504,18,0)</f>
        <v>Númerica</v>
      </c>
      <c r="K86" s="174" t="str">
        <f>VLOOKUP(A86,'PAI 2025 GPS rempl2)'!$A$4:$V$504,20,0)</f>
        <v>2025-02-18</v>
      </c>
      <c r="L86" s="174" t="str">
        <f>VLOOKUP(A86,'PAI 2025 GPS rempl2)'!$A$4:$V$504,21,0)</f>
        <v>2025-11-28</v>
      </c>
      <c r="M86" s="82" t="str">
        <f>VLOOKUP(A86,'PAI 2025 GPS rempl2)'!$A$4:$V$504,22,0)</f>
        <v>3100-DIRECCION DE INVESTIGACIONES DE PROTECCION AL CONSUMIDOR</v>
      </c>
      <c r="N86" s="82" t="s">
        <v>1438</v>
      </c>
      <c r="O86" s="82" t="s">
        <v>1439</v>
      </c>
      <c r="P86" s="82" t="s">
        <v>1586</v>
      </c>
      <c r="Q86" s="82" t="s">
        <v>1777</v>
      </c>
      <c r="R86" s="30" t="str">
        <f>VLOOKUP(A86,'PAI 2025 GPS rempl2)'!$A$3:$B$506,2,0)</f>
        <v>3100-DIRECCION DE INVESTIGACIONES DE PROTECCION AL CONSUMIDOR</v>
      </c>
      <c r="S86" s="81" t="s">
        <v>651</v>
      </c>
      <c r="T86" s="81" t="str">
        <f>VLOOKUP(A86,'PAI 2025 GPS rempl2)'!$A$3:$E$505,4,0)</f>
        <v>Producto</v>
      </c>
      <c r="U86" s="82" t="s">
        <v>1562</v>
      </c>
      <c r="V86" s="30">
        <f>VLOOKUP(S86,'PAI 2025 GPS rempl2)'!$E$4:$P$504,12,0)</f>
        <v>40</v>
      </c>
      <c r="W86" s="144">
        <f>(V86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c r="X86" s="30">
        <f>VLOOKUP(S86,'SEGUIMIENTO PAI 2025'!$F$5:$AB$487,23,0)</f>
        <v>25</v>
      </c>
      <c r="Y86" s="30">
        <f t="shared" si="16"/>
        <v>0.44843049327354267</v>
      </c>
    </row>
    <row r="87" spans="1:25" x14ac:dyDescent="0.25">
      <c r="A87" s="81" t="s">
        <v>653</v>
      </c>
      <c r="B87" s="81" t="str">
        <f>VLOOKUP(A87,'PAI 2025 GPS rempl2)'!$A$3:$E$505,4,0)</f>
        <v>Actividad propia</v>
      </c>
      <c r="C87" s="82" t="s">
        <v>1562</v>
      </c>
      <c r="D87" s="82" t="s">
        <v>1566</v>
      </c>
      <c r="E87" s="82" t="s">
        <v>636</v>
      </c>
      <c r="F87" s="82"/>
      <c r="G87" s="82" t="str">
        <f>VLOOKUP(A87,'PAI 2025 GPS rempl2)'!$E$4:$L$504,8,0)</f>
        <v>N/A</v>
      </c>
      <c r="H87" s="82" t="str">
        <f>VLOOKUP(A87,'PAI 2025 GPS rempl2)'!$A$4:$V$504,15,0)</f>
        <v>Verificar las denuncias recibidas en 2024 para identificar a los denunciados en el comercio electrónico con el mayor número de quejas (Informe de la verificación realizada)</v>
      </c>
      <c r="I87" s="82">
        <f>VLOOKUP(A87,'PAI 2025 GPS rempl2)'!$A$4:$V$504,17,0)</f>
        <v>1</v>
      </c>
      <c r="J87" s="82" t="str">
        <f>VLOOKUP(A87,'PAI 2025 GPS rempl2)'!$A$4:$V$504,18,0)</f>
        <v>Númerica</v>
      </c>
      <c r="K87" s="174" t="str">
        <f>VLOOKUP(A87,'PAI 2025 GPS rempl2)'!$A$4:$V$504,20,0)</f>
        <v>2025-02-18</v>
      </c>
      <c r="L87" s="174" t="str">
        <f>VLOOKUP(A87,'PAI 2025 GPS rempl2)'!$A$4:$V$504,21,0)</f>
        <v>2025-03-31</v>
      </c>
      <c r="M87" s="82" t="str">
        <f>VLOOKUP(A87,'PAI 2025 GPS rempl2)'!$A$4:$V$504,22,0)</f>
        <v>3100-DIRECCION DE INVESTIGACIONES DE PROTECCION AL CONSUMIDOR</v>
      </c>
      <c r="N87" s="82"/>
      <c r="O87" s="82"/>
      <c r="P87" s="82"/>
      <c r="Q87" s="82"/>
      <c r="R87" s="30" t="str">
        <f>VLOOKUP(A87,'PAI 2025 GPS rempl2)'!$A$3:$B$506,2,0)</f>
        <v>3100-DIRECCION DE INVESTIGACIONES DE PROTECCION AL CONSUMIDOR</v>
      </c>
      <c r="S87" s="81" t="s">
        <v>653</v>
      </c>
      <c r="T87" s="81" t="str">
        <f>VLOOKUP(A87,'PAI 2025 GPS rempl2)'!$A$3:$E$505,4,0)</f>
        <v>Actividad propia</v>
      </c>
      <c r="U87" s="82" t="s">
        <v>1562</v>
      </c>
      <c r="V87" s="30">
        <f>VLOOKUP(S87,'PAI 2025 GPS rempl2)'!$E$4:$P$504,12,0)</f>
        <v>15</v>
      </c>
      <c r="W87" s="146">
        <f t="shared" ref="W87:W89" si="20">+(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0.18248175182481752</v>
      </c>
      <c r="X87" s="30">
        <f>VLOOKUP(S87,'SEGUIMIENTO PAI 2025'!$F$5:$AB$487,23,0)</f>
        <v>100</v>
      </c>
      <c r="Y87" s="30">
        <f t="shared" si="16"/>
        <v>0.18248175182481752</v>
      </c>
    </row>
    <row r="88" spans="1:25" x14ac:dyDescent="0.25">
      <c r="A88" s="81" t="s">
        <v>655</v>
      </c>
      <c r="B88" s="81" t="str">
        <f>VLOOKUP(A88,'PAI 2025 GPS rempl2)'!$A$3:$E$505,4,0)</f>
        <v>Actividad propia</v>
      </c>
      <c r="C88" s="82" t="s">
        <v>1562</v>
      </c>
      <c r="D88" s="82" t="s">
        <v>1566</v>
      </c>
      <c r="E88" s="82" t="s">
        <v>636</v>
      </c>
      <c r="F88" s="82"/>
      <c r="G88" s="82" t="str">
        <f>VLOOKUP(A88,'PAI 2025 GPS rempl2)'!$E$4:$L$504,8,0)</f>
        <v>N/A</v>
      </c>
      <c r="H88" s="82" t="str">
        <f>VLOOKUP(A88,'PAI 2025 GPS rempl2)'!$A$4:$V$504,15,0)</f>
        <v>Definir el cronograma de las actuaciones de  inspección a realizar (Documentos con la programación)</v>
      </c>
      <c r="I88" s="82">
        <f>VLOOKUP(A88,'PAI 2025 GPS rempl2)'!$A$4:$V$504,17,0)</f>
        <v>1</v>
      </c>
      <c r="J88" s="82" t="str">
        <f>VLOOKUP(A88,'PAI 2025 GPS rempl2)'!$A$4:$V$504,18,0)</f>
        <v>Númerica</v>
      </c>
      <c r="K88" s="174" t="str">
        <f>VLOOKUP(A88,'PAI 2025 GPS rempl2)'!$A$4:$V$504,20,0)</f>
        <v>2025-04-01</v>
      </c>
      <c r="L88" s="174" t="str">
        <f>VLOOKUP(A88,'PAI 2025 GPS rempl2)'!$A$4:$V$504,21,0)</f>
        <v>2025-04-30</v>
      </c>
      <c r="M88" s="82" t="str">
        <f>VLOOKUP(A88,'PAI 2025 GPS rempl2)'!$A$4:$V$504,22,0)</f>
        <v>3100-DIRECCION DE INVESTIGACIONES DE PROTECCION AL CONSUMIDOR</v>
      </c>
      <c r="N88" s="82"/>
      <c r="O88" s="82"/>
      <c r="P88" s="82"/>
      <c r="Q88" s="82"/>
      <c r="R88" s="30" t="str">
        <f>VLOOKUP(A88,'PAI 2025 GPS rempl2)'!$A$3:$B$506,2,0)</f>
        <v>3100-DIRECCION DE INVESTIGACIONES DE PROTECCION AL CONSUMIDOR</v>
      </c>
      <c r="S88" s="81" t="s">
        <v>655</v>
      </c>
      <c r="T88" s="81" t="str">
        <f>VLOOKUP(A88,'PAI 2025 GPS rempl2)'!$A$3:$E$505,4,0)</f>
        <v>Actividad propia</v>
      </c>
      <c r="U88" s="82" t="s">
        <v>1562</v>
      </c>
      <c r="V88" s="30">
        <f>VLOOKUP(S88,'PAI 2025 GPS rempl2)'!$E$4:$P$504,12,0)</f>
        <v>25</v>
      </c>
      <c r="W88" s="146">
        <f t="shared" si="20"/>
        <v>0.30413625304136255</v>
      </c>
      <c r="X88" s="30">
        <f>VLOOKUP(S88,'SEGUIMIENTO PAI 2025'!$F$5:$AB$487,23,0)</f>
        <v>100</v>
      </c>
      <c r="Y88" s="30">
        <f t="shared" si="16"/>
        <v>0.30413625304136255</v>
      </c>
    </row>
    <row r="89" spans="1:25" x14ac:dyDescent="0.25">
      <c r="A89" s="81" t="s">
        <v>657</v>
      </c>
      <c r="B89" s="81" t="str">
        <f>VLOOKUP(A89,'PAI 2025 GPS rempl2)'!$A$3:$E$505,4,0)</f>
        <v>Actividad propia</v>
      </c>
      <c r="C89" s="82" t="s">
        <v>1562</v>
      </c>
      <c r="D89" s="82" t="s">
        <v>1566</v>
      </c>
      <c r="E89" s="82" t="s">
        <v>636</v>
      </c>
      <c r="F89" s="82"/>
      <c r="G89" s="82" t="str">
        <f>VLOOKUP(A89,'PAI 2025 GPS rempl2)'!$E$4:$L$504,8,0)</f>
        <v>N/A</v>
      </c>
      <c r="H89" s="82" t="str">
        <f>VLOOKUP(A89,'PAI 2025 GPS rempl2)'!$A$4:$V$504,15,0)</f>
        <v>Realizar visitas de inspección a personas naturales o jurídicas sujetas de inspección y vigilancia (Relación de los números de radicación de las visitas de inspección web realizadas)</v>
      </c>
      <c r="I89" s="82">
        <f>VLOOKUP(A89,'PAI 2025 GPS rempl2)'!$A$4:$V$504,17,0)</f>
        <v>80</v>
      </c>
      <c r="J89" s="82" t="str">
        <f>VLOOKUP(A89,'PAI 2025 GPS rempl2)'!$A$4:$V$504,18,0)</f>
        <v>Númerica</v>
      </c>
      <c r="K89" s="174" t="str">
        <f>VLOOKUP(A89,'PAI 2025 GPS rempl2)'!$A$4:$V$504,20,0)</f>
        <v>2025-04-08</v>
      </c>
      <c r="L89" s="174" t="str">
        <f>VLOOKUP(A89,'PAI 2025 GPS rempl2)'!$A$4:$V$504,21,0)</f>
        <v>2025-11-28</v>
      </c>
      <c r="M89" s="82" t="str">
        <f>VLOOKUP(A89,'PAI 2025 GPS rempl2)'!$A$4:$V$504,22,0)</f>
        <v>3100-DIRECCION DE INVESTIGACIONES DE PROTECCION AL CONSUMIDOR</v>
      </c>
      <c r="N89" s="82"/>
      <c r="O89" s="82"/>
      <c r="P89" s="82"/>
      <c r="Q89" s="82"/>
      <c r="R89" s="30" t="str">
        <f>VLOOKUP(A89,'PAI 2025 GPS rempl2)'!$A$3:$B$506,2,0)</f>
        <v>3100-DIRECCION DE INVESTIGACIONES DE PROTECCION AL CONSUMIDOR</v>
      </c>
      <c r="S89" s="81" t="s">
        <v>657</v>
      </c>
      <c r="T89" s="81" t="str">
        <f>VLOOKUP(A89,'PAI 2025 GPS rempl2)'!$A$3:$E$505,4,0)</f>
        <v>Actividad propia</v>
      </c>
      <c r="U89" s="82" t="s">
        <v>1562</v>
      </c>
      <c r="V89" s="30">
        <f>VLOOKUP(S89,'PAI 2025 GPS rempl2)'!$E$4:$P$504,12,0)</f>
        <v>60</v>
      </c>
      <c r="W89" s="146">
        <f t="shared" si="20"/>
        <v>0.72992700729927007</v>
      </c>
      <c r="X89" s="30">
        <f>VLOOKUP(S89,'SEGUIMIENTO PAI 2025'!$F$5:$AB$487,23,0)</f>
        <v>25</v>
      </c>
      <c r="Y89" s="30">
        <f t="shared" si="16"/>
        <v>0.18248175182481752</v>
      </c>
    </row>
    <row r="90" spans="1:25" x14ac:dyDescent="0.25">
      <c r="A90" s="81" t="s">
        <v>658</v>
      </c>
      <c r="B90" s="81" t="str">
        <f>VLOOKUP(A90,'PAI 2025 GPS rempl2)'!$A$3:$E$505,4,0)</f>
        <v>Producto</v>
      </c>
      <c r="C90" s="82" t="s">
        <v>1562</v>
      </c>
      <c r="D90" s="82" t="s">
        <v>1566</v>
      </c>
      <c r="E90" s="82" t="s">
        <v>636</v>
      </c>
      <c r="F90" s="82" t="s">
        <v>10</v>
      </c>
      <c r="G90" s="82" t="str">
        <f>VLOOKUP(A90,'PAI 2025 GPS rempl2)'!$E$4:$L$504,8,0)</f>
        <v>C-3503-0200-0015-40401c</v>
      </c>
      <c r="H90" s="82"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2">
        <f>VLOOKUP(A90,'PAI 2025 GPS rempl2)'!$A$4:$V$504,17,0)</f>
        <v>40</v>
      </c>
      <c r="J90" s="82" t="str">
        <f>VLOOKUP(A90,'PAI 2025 GPS rempl2)'!$A$4:$V$504,18,0)</f>
        <v>Númerica</v>
      </c>
      <c r="K90" s="174" t="str">
        <f>VLOOKUP(A90,'PAI 2025 GPS rempl2)'!$A$4:$V$504,20,0)</f>
        <v>2025-01-14</v>
      </c>
      <c r="L90" s="174" t="str">
        <f>VLOOKUP(A90,'PAI 2025 GPS rempl2)'!$A$4:$V$504,21,0)</f>
        <v>2025-11-28</v>
      </c>
      <c r="M90" s="82" t="str">
        <f>VLOOKUP(A90,'PAI 2025 GPS rempl2)'!$A$4:$V$504,22,0)</f>
        <v>3100-DIRECCION DE INVESTIGACIONES DE PROTECCION AL CONSUMIDOR</v>
      </c>
      <c r="N90" s="82" t="s">
        <v>1438</v>
      </c>
      <c r="O90" s="82" t="s">
        <v>1439</v>
      </c>
      <c r="P90" s="82" t="s">
        <v>1587</v>
      </c>
      <c r="Q90" s="82" t="s">
        <v>1534</v>
      </c>
      <c r="R90" s="30" t="str">
        <f>VLOOKUP(A90,'PAI 2025 GPS rempl2)'!$A$3:$B$506,2,0)</f>
        <v>3100-DIRECCION DE INVESTIGACIONES DE PROTECCION AL CONSUMIDOR</v>
      </c>
      <c r="S90" s="81" t="s">
        <v>658</v>
      </c>
      <c r="T90" s="81" t="str">
        <f>VLOOKUP(A90,'PAI 2025 GPS rempl2)'!$A$3:$E$505,4,0)</f>
        <v>Producto</v>
      </c>
      <c r="U90" s="82" t="s">
        <v>1562</v>
      </c>
      <c r="V90" s="30">
        <f>VLOOKUP(S90,'PAI 2025 GPS rempl2)'!$E$4:$P$504,12,0)</f>
        <v>40</v>
      </c>
      <c r="W90" s="144">
        <f>(V90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c r="X90" s="30">
        <f>VLOOKUP(S90,'SEGUIMIENTO PAI 2025'!$F$5:$AB$487,23,0)</f>
        <v>77.5</v>
      </c>
      <c r="Y90" s="30">
        <f t="shared" si="16"/>
        <v>1.3901345291479823</v>
      </c>
    </row>
    <row r="91" spans="1:25" x14ac:dyDescent="0.25">
      <c r="A91" s="81" t="s">
        <v>661</v>
      </c>
      <c r="B91" s="81" t="str">
        <f>VLOOKUP(A91,'PAI 2025 GPS rempl2)'!$A$3:$E$505,4,0)</f>
        <v>Actividad propia</v>
      </c>
      <c r="C91" s="82" t="s">
        <v>1562</v>
      </c>
      <c r="D91" s="82" t="s">
        <v>1566</v>
      </c>
      <c r="E91" s="82" t="s">
        <v>636</v>
      </c>
      <c r="F91" s="82"/>
      <c r="G91" s="82" t="str">
        <f>VLOOKUP(A91,'PAI 2025 GPS rempl2)'!$E$4:$L$504,8,0)</f>
        <v>N/A</v>
      </c>
      <c r="H91" s="82" t="str">
        <f>VLOOKUP(A91,'PAI 2025 GPS rempl2)'!$A$4:$V$504,15,0)</f>
        <v>Determinar los sectores en los cuales se llevarán a cabo las actuaciones administrativas de inspección, vigilancia y control. (Acta de reunión)</v>
      </c>
      <c r="I91" s="82">
        <f>VLOOKUP(A91,'PAI 2025 GPS rempl2)'!$A$4:$V$504,17,0)</f>
        <v>1</v>
      </c>
      <c r="J91" s="82" t="str">
        <f>VLOOKUP(A91,'PAI 2025 GPS rempl2)'!$A$4:$V$504,18,0)</f>
        <v>Númerica</v>
      </c>
      <c r="K91" s="174" t="str">
        <f>VLOOKUP(A91,'PAI 2025 GPS rempl2)'!$A$4:$V$504,20,0)</f>
        <v>2025-01-14</v>
      </c>
      <c r="L91" s="174" t="str">
        <f>VLOOKUP(A91,'PAI 2025 GPS rempl2)'!$A$4:$V$504,21,0)</f>
        <v>2025-02-07</v>
      </c>
      <c r="M91" s="82" t="str">
        <f>VLOOKUP(A91,'PAI 2025 GPS rempl2)'!$A$4:$V$504,22,0)</f>
        <v>3100-DIRECCION DE INVESTIGACIONES DE PROTECCION AL CONSUMIDOR</v>
      </c>
      <c r="N91" s="82"/>
      <c r="O91" s="82"/>
      <c r="P91" s="82"/>
      <c r="Q91" s="82"/>
      <c r="R91" s="30" t="str">
        <f>VLOOKUP(A91,'PAI 2025 GPS rempl2)'!$A$3:$B$506,2,0)</f>
        <v>3100-DIRECCION DE INVESTIGACIONES DE PROTECCION AL CONSUMIDOR</v>
      </c>
      <c r="S91" s="81" t="s">
        <v>661</v>
      </c>
      <c r="T91" s="81" t="str">
        <f>VLOOKUP(A91,'PAI 2025 GPS rempl2)'!$A$3:$E$505,4,0)</f>
        <v>Actividad propia</v>
      </c>
      <c r="U91" s="82" t="s">
        <v>1562</v>
      </c>
      <c r="V91" s="30">
        <f>VLOOKUP(S91,'PAI 2025 GPS rempl2)'!$E$4:$P$504,12,0)</f>
        <v>15</v>
      </c>
      <c r="W91" s="146">
        <f t="shared" ref="W91:W93" si="21">+(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0.18248175182481752</v>
      </c>
      <c r="X91" s="30">
        <f>VLOOKUP(S91,'SEGUIMIENTO PAI 2025'!$F$5:$AB$487,23,0)</f>
        <v>100</v>
      </c>
      <c r="Y91" s="30">
        <f t="shared" si="16"/>
        <v>0.18248175182481752</v>
      </c>
    </row>
    <row r="92" spans="1:25" x14ac:dyDescent="0.25">
      <c r="A92" s="81" t="s">
        <v>663</v>
      </c>
      <c r="B92" s="81" t="str">
        <f>VLOOKUP(A92,'PAI 2025 GPS rempl2)'!$A$3:$E$505,4,0)</f>
        <v>Actividad propia</v>
      </c>
      <c r="C92" s="82" t="s">
        <v>1562</v>
      </c>
      <c r="D92" s="82" t="s">
        <v>1566</v>
      </c>
      <c r="E92" s="82" t="s">
        <v>636</v>
      </c>
      <c r="F92" s="82"/>
      <c r="G92" s="82" t="str">
        <f>VLOOKUP(A92,'PAI 2025 GPS rempl2)'!$E$4:$L$504,8,0)</f>
        <v>N/A</v>
      </c>
      <c r="H92" s="82" t="str">
        <f>VLOOKUP(A92,'PAI 2025 GPS rempl2)'!$A$4:$V$504,15,0)</f>
        <v>Programar las visitas de inspección a realizar (Programación trimestral de las actuaciones administrativas)</v>
      </c>
      <c r="I92" s="82">
        <f>VLOOKUP(A92,'PAI 2025 GPS rempl2)'!$A$4:$V$504,17,0)</f>
        <v>4</v>
      </c>
      <c r="J92" s="82" t="str">
        <f>VLOOKUP(A92,'PAI 2025 GPS rempl2)'!$A$4:$V$504,18,0)</f>
        <v>Númerica</v>
      </c>
      <c r="K92" s="174" t="str">
        <f>VLOOKUP(A92,'PAI 2025 GPS rempl2)'!$A$4:$V$504,20,0)</f>
        <v>2025-01-14</v>
      </c>
      <c r="L92" s="174" t="str">
        <f>VLOOKUP(A92,'PAI 2025 GPS rempl2)'!$A$4:$V$504,21,0)</f>
        <v>2025-10-31</v>
      </c>
      <c r="M92" s="82" t="str">
        <f>VLOOKUP(A92,'PAI 2025 GPS rempl2)'!$A$4:$V$504,22,0)</f>
        <v>3100-DIRECCION DE INVESTIGACIONES DE PROTECCION AL CONSUMIDOR</v>
      </c>
      <c r="N92" s="82"/>
      <c r="O92" s="82"/>
      <c r="P92" s="82"/>
      <c r="Q92" s="82"/>
      <c r="R92" s="30" t="str">
        <f>VLOOKUP(A92,'PAI 2025 GPS rempl2)'!$A$3:$B$506,2,0)</f>
        <v>3100-DIRECCION DE INVESTIGACIONES DE PROTECCION AL CONSUMIDOR</v>
      </c>
      <c r="S92" s="81" t="s">
        <v>663</v>
      </c>
      <c r="T92" s="81" t="str">
        <f>VLOOKUP(A92,'PAI 2025 GPS rempl2)'!$A$3:$E$505,4,0)</f>
        <v>Actividad propia</v>
      </c>
      <c r="U92" s="82" t="s">
        <v>1562</v>
      </c>
      <c r="V92" s="30">
        <f>VLOOKUP(S92,'PAI 2025 GPS rempl2)'!$E$4:$P$504,12,0)</f>
        <v>15</v>
      </c>
      <c r="W92" s="146">
        <f t="shared" si="21"/>
        <v>0.18248175182481752</v>
      </c>
      <c r="X92" s="30">
        <f>VLOOKUP(S92,'SEGUIMIENTO PAI 2025'!$F$5:$AB$487,23,0)</f>
        <v>75</v>
      </c>
      <c r="Y92" s="30">
        <f t="shared" si="16"/>
        <v>0.13686131386861314</v>
      </c>
    </row>
    <row r="93" spans="1:25" x14ac:dyDescent="0.25">
      <c r="A93" s="81" t="s">
        <v>665</v>
      </c>
      <c r="B93" s="81" t="str">
        <f>VLOOKUP(A93,'PAI 2025 GPS rempl2)'!$A$3:$E$505,4,0)</f>
        <v>Actividad propia</v>
      </c>
      <c r="C93" s="82" t="s">
        <v>1562</v>
      </c>
      <c r="D93" s="82" t="s">
        <v>1566</v>
      </c>
      <c r="E93" s="82" t="s">
        <v>636</v>
      </c>
      <c r="F93" s="82"/>
      <c r="G93" s="82" t="str">
        <f>VLOOKUP(A93,'PAI 2025 GPS rempl2)'!$E$4:$L$504,8,0)</f>
        <v>N/A</v>
      </c>
      <c r="H93" s="82" t="str">
        <f>VLOOKUP(A93,'PAI 2025 GPS rempl2)'!$A$4:$V$504,15,0)</f>
        <v>Realizar las visitas de inspección a las personas naturales o jurídicas sujetas de inspección y vigilancia (Relación de los números de radicación de las visitas de inspección realizados)</v>
      </c>
      <c r="I93" s="82">
        <f>VLOOKUP(A93,'PAI 2025 GPS rempl2)'!$A$4:$V$504,17,0)</f>
        <v>40</v>
      </c>
      <c r="J93" s="82" t="str">
        <f>VLOOKUP(A93,'PAI 2025 GPS rempl2)'!$A$4:$V$504,18,0)</f>
        <v>Númerica</v>
      </c>
      <c r="K93" s="174" t="str">
        <f>VLOOKUP(A93,'PAI 2025 GPS rempl2)'!$A$4:$V$504,20,0)</f>
        <v>2025-02-07</v>
      </c>
      <c r="L93" s="174" t="str">
        <f>VLOOKUP(A93,'PAI 2025 GPS rempl2)'!$A$4:$V$504,21,0)</f>
        <v>2025-11-28</v>
      </c>
      <c r="M93" s="82" t="str">
        <f>VLOOKUP(A93,'PAI 2025 GPS rempl2)'!$A$4:$V$504,22,0)</f>
        <v>3100-DIRECCION DE INVESTIGACIONES DE PROTECCION AL CONSUMIDOR</v>
      </c>
      <c r="N93" s="82"/>
      <c r="O93" s="82"/>
      <c r="P93" s="82"/>
      <c r="Q93" s="82"/>
      <c r="R93" s="30" t="str">
        <f>VLOOKUP(A93,'PAI 2025 GPS rempl2)'!$A$3:$B$506,2,0)</f>
        <v>3100-DIRECCION DE INVESTIGACIONES DE PROTECCION AL CONSUMIDOR</v>
      </c>
      <c r="S93" s="81" t="s">
        <v>665</v>
      </c>
      <c r="T93" s="81" t="str">
        <f>VLOOKUP(A93,'PAI 2025 GPS rempl2)'!$A$3:$E$505,4,0)</f>
        <v>Actividad propia</v>
      </c>
      <c r="U93" s="82" t="s">
        <v>1562</v>
      </c>
      <c r="V93" s="30">
        <f>VLOOKUP(S93,'PAI 2025 GPS rempl2)'!$E$4:$P$504,12,0)</f>
        <v>70</v>
      </c>
      <c r="W93" s="146">
        <f t="shared" si="21"/>
        <v>0.85158150851581504</v>
      </c>
      <c r="X93" s="30">
        <f>VLOOKUP(S93,'SEGUIMIENTO PAI 2025'!$F$5:$AB$487,23,0)</f>
        <v>77.5</v>
      </c>
      <c r="Y93" s="30">
        <f t="shared" si="16"/>
        <v>0.65997566909975658</v>
      </c>
    </row>
    <row r="94" spans="1:25" x14ac:dyDescent="0.25">
      <c r="A94" s="81" t="s">
        <v>666</v>
      </c>
      <c r="B94" s="81" t="str">
        <f>VLOOKUP(A94,'PAI 2025 GPS rempl2)'!$A$3:$E$505,4,0)</f>
        <v>Producto</v>
      </c>
      <c r="C94" s="82" t="s">
        <v>1562</v>
      </c>
      <c r="D94" s="82" t="s">
        <v>1566</v>
      </c>
      <c r="E94" s="82" t="s">
        <v>636</v>
      </c>
      <c r="F94" s="82" t="s">
        <v>9</v>
      </c>
      <c r="G94" s="82" t="str">
        <f>VLOOKUP(A94,'PAI 2025 GPS rempl2)'!$E$4:$L$504,8,0)</f>
        <v>FUNCIONAMIENTO</v>
      </c>
      <c r="H94" s="82" t="str">
        <f>VLOOKUP(A94,'PAI 2025 GPS rempl2)'!$A$4:$V$504,15,0)</f>
        <v>Recursos de reposición interpuestos, decididos dentro de los 6 meses siguientes a su presentación (Relación de los números de radicación de los recursos decididos, fecha de entrada y salida)</v>
      </c>
      <c r="I94" s="82">
        <f>VLOOKUP(A94,'PAI 2025 GPS rempl2)'!$A$4:$V$504,17,0)</f>
        <v>80</v>
      </c>
      <c r="J94" s="82" t="str">
        <f>VLOOKUP(A94,'PAI 2025 GPS rempl2)'!$A$4:$V$504,18,0)</f>
        <v>Porcentual</v>
      </c>
      <c r="K94" s="174" t="str">
        <f>VLOOKUP(A94,'PAI 2025 GPS rempl2)'!$A$4:$V$504,20,0)</f>
        <v>2025-01-02</v>
      </c>
      <c r="L94" s="174" t="str">
        <f>VLOOKUP(A94,'PAI 2025 GPS rempl2)'!$A$4:$V$504,21,0)</f>
        <v>2025-12-31</v>
      </c>
      <c r="M94" s="82" t="str">
        <f>VLOOKUP(A94,'PAI 2025 GPS rempl2)'!$A$4:$V$504,22,0)</f>
        <v>3100-DIRECCION DE INVESTIGACIONES DE PROTECCION AL CONSUMIDOR</v>
      </c>
      <c r="N94" s="82" t="s">
        <v>1440</v>
      </c>
      <c r="O94" s="82" t="s">
        <v>1478</v>
      </c>
      <c r="P94" s="82">
        <v>0</v>
      </c>
      <c r="Q94" s="82" t="s">
        <v>1532</v>
      </c>
      <c r="R94" s="30" t="str">
        <f>VLOOKUP(A94,'PAI 2025 GPS rempl2)'!$A$3:$B$506,2,0)</f>
        <v>3100-DIRECCION DE INVESTIGACIONES DE PROTECCION AL CONSUMIDOR</v>
      </c>
      <c r="S94" s="81" t="s">
        <v>666</v>
      </c>
      <c r="T94" s="81" t="str">
        <f>VLOOKUP(A94,'PAI 2025 GPS rempl2)'!$A$3:$E$505,4,0)</f>
        <v>Producto</v>
      </c>
      <c r="U94" s="82" t="s">
        <v>1562</v>
      </c>
      <c r="V94" s="30">
        <f>VLOOKUP(S94,'PAI 2025 GPS rempl2)'!$E$4:$P$504,12,0)</f>
        <v>20</v>
      </c>
      <c r="W94" s="144">
        <f>(V94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94" s="30">
        <f>VLOOKUP(S94,'SEGUIMIENTO PAI 2025'!$F$5:$AB$487,23,0)</f>
        <v>37.299999999999997</v>
      </c>
      <c r="Y94" s="30">
        <f t="shared" si="16"/>
        <v>0.33452914798206279</v>
      </c>
    </row>
    <row r="95" spans="1:25" x14ac:dyDescent="0.25">
      <c r="A95" s="81" t="s">
        <v>669</v>
      </c>
      <c r="B95" s="81" t="str">
        <f>VLOOKUP(A95,'PAI 2025 GPS rempl2)'!$A$3:$E$505,4,0)</f>
        <v>Actividad propia</v>
      </c>
      <c r="C95" s="82" t="s">
        <v>1562</v>
      </c>
      <c r="D95" s="82" t="s">
        <v>1566</v>
      </c>
      <c r="E95" s="82" t="s">
        <v>636</v>
      </c>
      <c r="F95" s="82"/>
      <c r="G95" s="82" t="str">
        <f>VLOOKUP(A95,'PAI 2025 GPS rempl2)'!$E$4:$L$504,8,0)</f>
        <v>N/A</v>
      </c>
      <c r="H95" s="82" t="str">
        <f>VLOOKUP(A95,'PAI 2025 GPS rempl2)'!$A$4:$V$504,15,0)</f>
        <v>Crear y actualizar periódicamente el listado de los recursos de reposición que ingresan a partir del 1° de enero de 2025, incluyendo la información necesaria para verificar su cumplimiento (Listado de recursos interpuestos)</v>
      </c>
      <c r="I95" s="82">
        <f>VLOOKUP(A95,'PAI 2025 GPS rempl2)'!$A$4:$V$504,17,0)</f>
        <v>1</v>
      </c>
      <c r="J95" s="82" t="str">
        <f>VLOOKUP(A95,'PAI 2025 GPS rempl2)'!$A$4:$V$504,18,0)</f>
        <v>Númerica</v>
      </c>
      <c r="K95" s="174" t="str">
        <f>VLOOKUP(A95,'PAI 2025 GPS rempl2)'!$A$4:$V$504,20,0)</f>
        <v>2025-01-02</v>
      </c>
      <c r="L95" s="174" t="str">
        <f>VLOOKUP(A95,'PAI 2025 GPS rempl2)'!$A$4:$V$504,21,0)</f>
        <v>2025-12-31</v>
      </c>
      <c r="M95" s="82" t="str">
        <f>VLOOKUP(A95,'PAI 2025 GPS rempl2)'!$A$4:$V$504,22,0)</f>
        <v>3100-DIRECCION DE INVESTIGACIONES DE PROTECCION AL CONSUMIDOR</v>
      </c>
      <c r="N95" s="82"/>
      <c r="O95" s="82"/>
      <c r="P95" s="82"/>
      <c r="Q95" s="82"/>
      <c r="R95" s="30" t="str">
        <f>VLOOKUP(A95,'PAI 2025 GPS rempl2)'!$A$3:$B$506,2,0)</f>
        <v>3100-DIRECCION DE INVESTIGACIONES DE PROTECCION AL CONSUMIDOR</v>
      </c>
      <c r="S95" s="81" t="s">
        <v>669</v>
      </c>
      <c r="T95" s="81" t="str">
        <f>VLOOKUP(A95,'PAI 2025 GPS rempl2)'!$A$3:$E$505,4,0)</f>
        <v>Actividad propia</v>
      </c>
      <c r="U95" s="82" t="s">
        <v>1562</v>
      </c>
      <c r="V95" s="30">
        <f>VLOOKUP(S95,'PAI 2025 GPS rempl2)'!$E$4:$P$504,12,0)</f>
        <v>30</v>
      </c>
      <c r="W95" s="146">
        <f t="shared" ref="W95:W96" si="22">+(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95" s="30">
        <f>VLOOKUP(S95,'SEGUIMIENTO PAI 2025'!$F$5:$AB$487,23,0)</f>
        <v>50</v>
      </c>
      <c r="Y95" s="30">
        <f t="shared" si="16"/>
        <v>0.18248175182481752</v>
      </c>
    </row>
    <row r="96" spans="1:25" x14ac:dyDescent="0.25">
      <c r="A96" s="81" t="s">
        <v>671</v>
      </c>
      <c r="B96" s="81" t="str">
        <f>VLOOKUP(A96,'PAI 2025 GPS rempl2)'!$A$3:$E$505,4,0)</f>
        <v>Actividad propia</v>
      </c>
      <c r="C96" s="82" t="s">
        <v>1562</v>
      </c>
      <c r="D96" s="82" t="s">
        <v>1566</v>
      </c>
      <c r="E96" s="82" t="s">
        <v>636</v>
      </c>
      <c r="F96" s="82"/>
      <c r="G96" s="82" t="str">
        <f>VLOOKUP(A96,'PAI 2025 GPS rempl2)'!$E$4:$L$504,8,0)</f>
        <v>N/A</v>
      </c>
      <c r="H96" s="82" t="str">
        <f>VLOOKUP(A96,'PAI 2025 GPS rempl2)'!$A$4:$V$504,15,0)</f>
        <v>Decidir los recursos de reposición interpuestos dentro de los términos definidos.  (Relación de los números de radicación de los recursos decididos)</v>
      </c>
      <c r="I96" s="82">
        <f>VLOOKUP(A96,'PAI 2025 GPS rempl2)'!$A$4:$V$504,17,0)</f>
        <v>80</v>
      </c>
      <c r="J96" s="82" t="str">
        <f>VLOOKUP(A96,'PAI 2025 GPS rempl2)'!$A$4:$V$504,18,0)</f>
        <v>Porcentual</v>
      </c>
      <c r="K96" s="174" t="str">
        <f>VLOOKUP(A96,'PAI 2025 GPS rempl2)'!$A$4:$V$504,20,0)</f>
        <v>2025-01-02</v>
      </c>
      <c r="L96" s="174" t="str">
        <f>VLOOKUP(A96,'PAI 2025 GPS rempl2)'!$A$4:$V$504,21,0)</f>
        <v>2025-12-31</v>
      </c>
      <c r="M96" s="82" t="str">
        <f>VLOOKUP(A96,'PAI 2025 GPS rempl2)'!$A$4:$V$504,22,0)</f>
        <v>3100-DIRECCION DE INVESTIGACIONES DE PROTECCION AL CONSUMIDOR</v>
      </c>
      <c r="N96" s="82"/>
      <c r="O96" s="82"/>
      <c r="P96" s="82"/>
      <c r="Q96" s="82"/>
      <c r="R96" s="30" t="str">
        <f>VLOOKUP(A96,'PAI 2025 GPS rempl2)'!$A$3:$B$506,2,0)</f>
        <v>3100-DIRECCION DE INVESTIGACIONES DE PROTECCION AL CONSUMIDOR</v>
      </c>
      <c r="S96" s="81" t="s">
        <v>671</v>
      </c>
      <c r="T96" s="81" t="str">
        <f>VLOOKUP(A96,'PAI 2025 GPS rempl2)'!$A$3:$E$505,4,0)</f>
        <v>Actividad propia</v>
      </c>
      <c r="U96" s="82" t="s">
        <v>1562</v>
      </c>
      <c r="V96" s="30">
        <f>VLOOKUP(S96,'PAI 2025 GPS rempl2)'!$E$4:$P$504,12,0)</f>
        <v>70</v>
      </c>
      <c r="W96" s="146">
        <f t="shared" si="22"/>
        <v>0.85158150851581504</v>
      </c>
      <c r="X96" s="30">
        <f>VLOOKUP(S96,'SEGUIMIENTO PAI 2025'!$F$5:$AB$487,23,0)</f>
        <v>37.299999999999997</v>
      </c>
      <c r="Y96" s="30">
        <f t="shared" si="16"/>
        <v>0.31763990267639897</v>
      </c>
    </row>
    <row r="97" spans="1:25" x14ac:dyDescent="0.25">
      <c r="A97" s="81" t="s">
        <v>673</v>
      </c>
      <c r="B97" s="81" t="str">
        <f>VLOOKUP(A97,'PAI 2025 GPS rempl2)'!$A$3:$E$505,4,0)</f>
        <v>Producto</v>
      </c>
      <c r="C97" s="82" t="s">
        <v>1562</v>
      </c>
      <c r="D97" s="82" t="s">
        <v>1567</v>
      </c>
      <c r="E97" s="82" t="s">
        <v>1479</v>
      </c>
      <c r="F97" s="82" t="s">
        <v>61</v>
      </c>
      <c r="G97" s="82" t="str">
        <f>VLOOKUP(A97,'PAI 2025 GPS rempl2)'!$E$4:$L$504,8,0)</f>
        <v>N/A</v>
      </c>
      <c r="H97" s="82" t="str">
        <f>VLOOKUP(A97,'PAI 2025 GPS rempl2)'!$A$4:$V$504,15,0)</f>
        <v>Política de prevención del Daño Antijurídico, implementada y presentada al Comité (Informe de implementación de la PPDA y acta de comité)</v>
      </c>
      <c r="I97" s="82">
        <f>VLOOKUP(A97,'PAI 2025 GPS rempl2)'!$A$4:$V$504,17,0)</f>
        <v>1</v>
      </c>
      <c r="J97" s="82" t="str">
        <f>VLOOKUP(A97,'PAI 2025 GPS rempl2)'!$A$4:$V$504,18,0)</f>
        <v>Númerica</v>
      </c>
      <c r="K97" s="174" t="str">
        <f>VLOOKUP(A97,'PAI 2025 GPS rempl2)'!$A$4:$V$504,20,0)</f>
        <v>2025-02-03</v>
      </c>
      <c r="L97" s="174" t="str">
        <f>VLOOKUP(A97,'PAI 2025 GPS rempl2)'!$A$4:$V$504,21,0)</f>
        <v>2025-12-19</v>
      </c>
      <c r="M97" s="82" t="str">
        <f>VLOOKUP(A97,'PAI 2025 GPS rempl2)'!$A$4:$V$504,22,0)</f>
        <v>60-GRUPO DE TRABAJO DE GESTIÓN JUDICIAL ADSCRITO A LA OFICINA ASESORA JURÍDICA</v>
      </c>
      <c r="N97" s="82" t="s">
        <v>1776</v>
      </c>
      <c r="O97" s="82" t="s">
        <v>1433</v>
      </c>
      <c r="P97" s="82">
        <v>0</v>
      </c>
      <c r="Q97" s="82" t="s">
        <v>1532</v>
      </c>
      <c r="R97" s="30" t="str">
        <f>VLOOKUP(A97,'PAI 2025 GPS rempl2)'!$A$3:$B$506,2,0)</f>
        <v>60-GRUPO DE TRABAJO DE GESTIÓN JUDICIAL ADSCRITO A LA OFICINA ASESORA JURÍDICA</v>
      </c>
      <c r="S97" s="81" t="s">
        <v>673</v>
      </c>
      <c r="T97" s="81" t="str">
        <f>VLOOKUP(A97,'PAI 2025 GPS rempl2)'!$A$3:$E$505,4,0)</f>
        <v>Producto</v>
      </c>
      <c r="U97" s="82" t="s">
        <v>1562</v>
      </c>
      <c r="V97" s="30">
        <f>VLOOKUP(S97,'PAI 2025 GPS rempl2)'!$E$4:$P$504,12,0)</f>
        <v>35</v>
      </c>
      <c r="W97" s="144">
        <f>(V97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1.5695067264573992</v>
      </c>
      <c r="X97" s="30">
        <f>VLOOKUP(S97,'SEGUIMIENTO PAI 2025'!$F$5:$AB$487,23,0)</f>
        <v>0</v>
      </c>
      <c r="Y97" s="30">
        <f t="shared" si="16"/>
        <v>0</v>
      </c>
    </row>
    <row r="98" spans="1:25" x14ac:dyDescent="0.25">
      <c r="A98" s="81" t="s">
        <v>675</v>
      </c>
      <c r="B98" s="81" t="str">
        <f>VLOOKUP(A98,'PAI 2025 GPS rempl2)'!$A$3:$E$505,4,0)</f>
        <v>Actividad propia</v>
      </c>
      <c r="C98" s="82" t="s">
        <v>1562</v>
      </c>
      <c r="D98" s="82" t="s">
        <v>1567</v>
      </c>
      <c r="E98" s="82" t="s">
        <v>1479</v>
      </c>
      <c r="F98" s="82"/>
      <c r="G98" s="82" t="str">
        <f>VLOOKUP(A98,'PAI 2025 GPS rempl2)'!$E$4:$L$504,8,0)</f>
        <v>N/A</v>
      </c>
      <c r="H98" s="82"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2">
        <f>VLOOKUP(A98,'PAI 2025 GPS rempl2)'!$A$4:$V$504,17,0)</f>
        <v>1</v>
      </c>
      <c r="J98" s="82" t="str">
        <f>VLOOKUP(A98,'PAI 2025 GPS rempl2)'!$A$4:$V$504,18,0)</f>
        <v>Númerica</v>
      </c>
      <c r="K98" s="174" t="str">
        <f>VLOOKUP(A98,'PAI 2025 GPS rempl2)'!$A$4:$V$504,20,0)</f>
        <v>2025-02-03</v>
      </c>
      <c r="L98" s="174" t="str">
        <f>VLOOKUP(A98,'PAI 2025 GPS rempl2)'!$A$4:$V$504,21,0)</f>
        <v>2025-03-31</v>
      </c>
      <c r="M98" s="82" t="str">
        <f>VLOOKUP(A98,'PAI 2025 GPS rempl2)'!$A$4:$V$504,22,0)</f>
        <v>60-GRUPO DE TRABAJO DE GESTIÓN JUDICIAL ADSCRITO A LA OFICINA ASESORA JURÍDICA</v>
      </c>
      <c r="N98" s="82"/>
      <c r="O98" s="82"/>
      <c r="P98" s="82"/>
      <c r="Q98" s="82"/>
      <c r="R98" s="30" t="str">
        <f>VLOOKUP(A98,'PAI 2025 GPS rempl2)'!$A$3:$B$506,2,0)</f>
        <v>60-GRUPO DE TRABAJO DE GESTIÓN JUDICIAL ADSCRITO A LA OFICINA ASESORA JURÍDICA</v>
      </c>
      <c r="S98" s="81" t="s">
        <v>675</v>
      </c>
      <c r="T98" s="81" t="str">
        <f>VLOOKUP(A98,'PAI 2025 GPS rempl2)'!$A$3:$E$505,4,0)</f>
        <v>Actividad propia</v>
      </c>
      <c r="U98" s="82" t="s">
        <v>1562</v>
      </c>
      <c r="V98" s="30">
        <f>VLOOKUP(S98,'PAI 2025 GPS rempl2)'!$E$4:$P$504,12,0)</f>
        <v>20</v>
      </c>
      <c r="W98" s="146">
        <f t="shared" ref="W98:W101" si="23">+(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98" s="30">
        <f>VLOOKUP(S98,'SEGUIMIENTO PAI 2025'!$F$5:$AB$487,23,0)</f>
        <v>100</v>
      </c>
      <c r="Y98" s="30">
        <f t="shared" si="16"/>
        <v>0.24330900243309003</v>
      </c>
    </row>
    <row r="99" spans="1:25" x14ac:dyDescent="0.25">
      <c r="A99" s="81" t="s">
        <v>677</v>
      </c>
      <c r="B99" s="81" t="str">
        <f>VLOOKUP(A99,'PAI 2025 GPS rempl2)'!$A$3:$E$505,4,0)</f>
        <v>Actividad propia</v>
      </c>
      <c r="C99" s="82" t="s">
        <v>1562</v>
      </c>
      <c r="D99" s="82" t="s">
        <v>1567</v>
      </c>
      <c r="E99" s="82" t="s">
        <v>1479</v>
      </c>
      <c r="F99" s="82"/>
      <c r="G99" s="82" t="str">
        <f>VLOOKUP(A99,'PAI 2025 GPS rempl2)'!$E$4:$L$504,8,0)</f>
        <v>N/A</v>
      </c>
      <c r="H99" s="82"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2">
        <f>VLOOKUP(A99,'PAI 2025 GPS rempl2)'!$A$4:$V$504,17,0)</f>
        <v>1</v>
      </c>
      <c r="J99" s="82" t="str">
        <f>VLOOKUP(A99,'PAI 2025 GPS rempl2)'!$A$4:$V$504,18,0)</f>
        <v>Númerica</v>
      </c>
      <c r="K99" s="174" t="str">
        <f>VLOOKUP(A99,'PAI 2025 GPS rempl2)'!$A$4:$V$504,20,0)</f>
        <v>2025-07-01</v>
      </c>
      <c r="L99" s="174" t="str">
        <f>VLOOKUP(A99,'PAI 2025 GPS rempl2)'!$A$4:$V$504,21,0)</f>
        <v>2025-07-31</v>
      </c>
      <c r="M99" s="82" t="str">
        <f>VLOOKUP(A99,'PAI 2025 GPS rempl2)'!$A$4:$V$504,22,0)</f>
        <v>60-GRUPO DE TRABAJO DE GESTIÓN JUDICIAL ADSCRITO A LA OFICINA ASESORA JURÍDICA</v>
      </c>
      <c r="N99" s="82"/>
      <c r="O99" s="82"/>
      <c r="P99" s="82"/>
      <c r="Q99" s="82"/>
      <c r="R99" s="30" t="str">
        <f>VLOOKUP(A99,'PAI 2025 GPS rempl2)'!$A$3:$B$506,2,0)</f>
        <v>60-GRUPO DE TRABAJO DE GESTIÓN JUDICIAL ADSCRITO A LA OFICINA ASESORA JURÍDICA</v>
      </c>
      <c r="S99" s="81" t="s">
        <v>677</v>
      </c>
      <c r="T99" s="81" t="str">
        <f>VLOOKUP(A99,'PAI 2025 GPS rempl2)'!$A$3:$E$505,4,0)</f>
        <v>Actividad propia</v>
      </c>
      <c r="U99" s="82" t="s">
        <v>1562</v>
      </c>
      <c r="V99" s="30">
        <f>VLOOKUP(S99,'PAI 2025 GPS rempl2)'!$E$4:$P$504,12,0)</f>
        <v>20</v>
      </c>
      <c r="W99" s="146">
        <f t="shared" si="23"/>
        <v>0.24330900243309003</v>
      </c>
      <c r="X99" s="30">
        <f>VLOOKUP(S99,'SEGUIMIENTO PAI 2025'!$F$5:$AB$487,23,0)</f>
        <v>100</v>
      </c>
      <c r="Y99" s="30">
        <f t="shared" si="16"/>
        <v>0.24330900243309003</v>
      </c>
    </row>
    <row r="100" spans="1:25" x14ac:dyDescent="0.25">
      <c r="A100" s="81" t="s">
        <v>679</v>
      </c>
      <c r="B100" s="81" t="str">
        <f>VLOOKUP(A100,'PAI 2025 GPS rempl2)'!$A$3:$E$505,4,0)</f>
        <v>Actividad propia</v>
      </c>
      <c r="C100" s="82" t="s">
        <v>1562</v>
      </c>
      <c r="D100" s="82" t="s">
        <v>1567</v>
      </c>
      <c r="E100" s="82" t="s">
        <v>1479</v>
      </c>
      <c r="F100" s="82"/>
      <c r="G100" s="82" t="str">
        <f>VLOOKUP(A100,'PAI 2025 GPS rempl2)'!$E$4:$L$504,8,0)</f>
        <v>N/A</v>
      </c>
      <c r="H100" s="82"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2">
        <f>VLOOKUP(A100,'PAI 2025 GPS rempl2)'!$A$4:$V$504,17,0)</f>
        <v>1</v>
      </c>
      <c r="J100" s="82" t="str">
        <f>VLOOKUP(A100,'PAI 2025 GPS rempl2)'!$A$4:$V$504,18,0)</f>
        <v>Númerica</v>
      </c>
      <c r="K100" s="174" t="str">
        <f>VLOOKUP(A100,'PAI 2025 GPS rempl2)'!$A$4:$V$504,20,0)</f>
        <v>2025-10-01</v>
      </c>
      <c r="L100" s="174" t="str">
        <f>VLOOKUP(A100,'PAI 2025 GPS rempl2)'!$A$4:$V$504,21,0)</f>
        <v>2025-11-28</v>
      </c>
      <c r="M100" s="82" t="str">
        <f>VLOOKUP(A100,'PAI 2025 GPS rempl2)'!$A$4:$V$504,22,0)</f>
        <v>60-GRUPO DE TRABAJO DE GESTIÓN JUDICIAL ADSCRITO A LA OFICINA ASESORA JURÍDICA</v>
      </c>
      <c r="N100" s="82"/>
      <c r="O100" s="82"/>
      <c r="P100" s="82"/>
      <c r="Q100" s="82"/>
      <c r="R100" s="30" t="str">
        <f>VLOOKUP(A100,'PAI 2025 GPS rempl2)'!$A$3:$B$506,2,0)</f>
        <v>60-GRUPO DE TRABAJO DE GESTIÓN JUDICIAL ADSCRITO A LA OFICINA ASESORA JURÍDICA</v>
      </c>
      <c r="S100" s="81" t="s">
        <v>679</v>
      </c>
      <c r="T100" s="81" t="str">
        <f>VLOOKUP(A100,'PAI 2025 GPS rempl2)'!$A$3:$E$505,4,0)</f>
        <v>Actividad propia</v>
      </c>
      <c r="U100" s="82" t="s">
        <v>1562</v>
      </c>
      <c r="V100" s="30">
        <f>VLOOKUP(S100,'PAI 2025 GPS rempl2)'!$E$4:$P$504,12,0)</f>
        <v>30</v>
      </c>
      <c r="W100" s="146">
        <f t="shared" si="23"/>
        <v>0.36496350364963503</v>
      </c>
      <c r="X100" s="30">
        <f>VLOOKUP(S100,'SEGUIMIENTO PAI 2025'!$F$5:$AB$487,23,0)</f>
        <v>0</v>
      </c>
      <c r="Y100" s="30">
        <f t="shared" si="16"/>
        <v>0</v>
      </c>
    </row>
    <row r="101" spans="1:25" x14ac:dyDescent="0.25">
      <c r="A101" s="81" t="s">
        <v>681</v>
      </c>
      <c r="B101" s="81" t="str">
        <f>VLOOKUP(A101,'PAI 2025 GPS rempl2)'!$A$3:$E$505,4,0)</f>
        <v>Actividad propia</v>
      </c>
      <c r="C101" s="82" t="s">
        <v>1562</v>
      </c>
      <c r="D101" s="82" t="s">
        <v>1567</v>
      </c>
      <c r="E101" s="82" t="s">
        <v>1479</v>
      </c>
      <c r="F101" s="82"/>
      <c r="G101" s="82" t="str">
        <f>VLOOKUP(A101,'PAI 2025 GPS rempl2)'!$E$4:$L$504,8,0)</f>
        <v>N/A</v>
      </c>
      <c r="H101" s="82"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2">
        <f>VLOOKUP(A101,'PAI 2025 GPS rempl2)'!$A$4:$V$504,17,0)</f>
        <v>1</v>
      </c>
      <c r="J101" s="82" t="str">
        <f>VLOOKUP(A101,'PAI 2025 GPS rempl2)'!$A$4:$V$504,18,0)</f>
        <v>Númerica</v>
      </c>
      <c r="K101" s="174" t="str">
        <f>VLOOKUP(A101,'PAI 2025 GPS rempl2)'!$A$4:$V$504,20,0)</f>
        <v>2025-12-01</v>
      </c>
      <c r="L101" s="174" t="str">
        <f>VLOOKUP(A101,'PAI 2025 GPS rempl2)'!$A$4:$V$504,21,0)</f>
        <v>2025-12-19</v>
      </c>
      <c r="M101" s="82" t="str">
        <f>VLOOKUP(A101,'PAI 2025 GPS rempl2)'!$A$4:$V$504,22,0)</f>
        <v>60-GRUPO DE TRABAJO DE GESTIÓN JUDICIAL ADSCRITO A LA OFICINA ASESORA JURÍDICA</v>
      </c>
      <c r="N101" s="82"/>
      <c r="O101" s="82"/>
      <c r="P101" s="82"/>
      <c r="Q101" s="82"/>
      <c r="R101" s="30" t="str">
        <f>VLOOKUP(A101,'PAI 2025 GPS rempl2)'!$A$3:$B$506,2,0)</f>
        <v>60-GRUPO DE TRABAJO DE GESTIÓN JUDICIAL ADSCRITO A LA OFICINA ASESORA JURÍDICA</v>
      </c>
      <c r="S101" s="81" t="s">
        <v>681</v>
      </c>
      <c r="T101" s="81" t="str">
        <f>VLOOKUP(A101,'PAI 2025 GPS rempl2)'!$A$3:$E$505,4,0)</f>
        <v>Actividad propia</v>
      </c>
      <c r="U101" s="82" t="s">
        <v>1562</v>
      </c>
      <c r="V101" s="30">
        <f>VLOOKUP(S101,'PAI 2025 GPS rempl2)'!$E$4:$P$504,12,0)</f>
        <v>30</v>
      </c>
      <c r="W101" s="146">
        <f t="shared" si="23"/>
        <v>0.36496350364963503</v>
      </c>
      <c r="X101" s="30">
        <f>VLOOKUP(S101,'SEGUIMIENTO PAI 2025'!$F$5:$AB$487,23,0)</f>
        <v>0</v>
      </c>
      <c r="Y101" s="30">
        <f t="shared" si="16"/>
        <v>0</v>
      </c>
    </row>
    <row r="102" spans="1:25" x14ac:dyDescent="0.25">
      <c r="A102" s="81" t="s">
        <v>683</v>
      </c>
      <c r="B102" s="81" t="str">
        <f>VLOOKUP(A102,'PAI 2025 GPS rempl2)'!$A$3:$E$505,4,0)</f>
        <v>Producto</v>
      </c>
      <c r="C102" s="82" t="s">
        <v>1562</v>
      </c>
      <c r="D102" s="82" t="s">
        <v>1567</v>
      </c>
      <c r="E102" s="82" t="s">
        <v>1479</v>
      </c>
      <c r="F102" s="82" t="s">
        <v>61</v>
      </c>
      <c r="G102" s="82" t="str">
        <f>VLOOKUP(A102,'PAI 2025 GPS rempl2)'!$E$4:$L$504,8,0)</f>
        <v>N/A</v>
      </c>
      <c r="H102" s="82" t="str">
        <f>VLOOKUP(A102,'PAI 2025 GPS rempl2)'!$A$4:$V$504,15,0)</f>
        <v>Política de Prevención del Daño Antijurídico para la bianulidad 2026-2027, formulada (Documento con la Política de prevención del Daño Antijurídico formulada)</v>
      </c>
      <c r="I102" s="82">
        <f>VLOOKUP(A102,'PAI 2025 GPS rempl2)'!$A$4:$V$504,17,0)</f>
        <v>1</v>
      </c>
      <c r="J102" s="82" t="str">
        <f>VLOOKUP(A102,'PAI 2025 GPS rempl2)'!$A$4:$V$504,18,0)</f>
        <v>Númerica</v>
      </c>
      <c r="K102" s="174" t="str">
        <f>VLOOKUP(A102,'PAI 2025 GPS rempl2)'!$A$4:$V$504,20,0)</f>
        <v>2025-06-03</v>
      </c>
      <c r="L102" s="174" t="str">
        <f>VLOOKUP(A102,'PAI 2025 GPS rempl2)'!$A$4:$V$504,21,0)</f>
        <v>2025-12-31</v>
      </c>
      <c r="M102" s="82" t="str">
        <f>VLOOKUP(A102,'PAI 2025 GPS rempl2)'!$A$4:$V$504,22,0)</f>
        <v>60-GRUPO DE TRABAJO DE GESTIÓN JUDICIAL ADSCRITO A LA OFICINA ASESORA JURÍDICA</v>
      </c>
      <c r="N102" s="82" t="s">
        <v>1776</v>
      </c>
      <c r="O102" s="82" t="s">
        <v>1433</v>
      </c>
      <c r="P102" s="82" t="s">
        <v>1588</v>
      </c>
      <c r="Q102" s="82" t="s">
        <v>1532</v>
      </c>
      <c r="R102" s="30" t="str">
        <f>VLOOKUP(A102,'PAI 2025 GPS rempl2)'!$A$3:$B$506,2,0)</f>
        <v>60-GRUPO DE TRABAJO DE GESTIÓN JUDICIAL ADSCRITO A LA OFICINA ASESORA JURÍDICA</v>
      </c>
      <c r="S102" s="81" t="s">
        <v>683</v>
      </c>
      <c r="T102" s="81" t="str">
        <f>VLOOKUP(A102,'PAI 2025 GPS rempl2)'!$A$3:$E$505,4,0)</f>
        <v>Producto</v>
      </c>
      <c r="U102" s="82" t="s">
        <v>1562</v>
      </c>
      <c r="V102" s="30">
        <f>VLOOKUP(S102,'PAI 2025 GPS rempl2)'!$E$4:$P$504,12,0)</f>
        <v>35</v>
      </c>
      <c r="W102" s="144">
        <f>(V102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1.5695067264573992</v>
      </c>
      <c r="X102" s="30">
        <f>VLOOKUP(S102,'SEGUIMIENTO PAI 2025'!$F$5:$AB$487,23,0)</f>
        <v>0</v>
      </c>
      <c r="Y102" s="30">
        <f t="shared" si="16"/>
        <v>0</v>
      </c>
    </row>
    <row r="103" spans="1:25" x14ac:dyDescent="0.25">
      <c r="A103" s="81" t="s">
        <v>685</v>
      </c>
      <c r="B103" s="81" t="str">
        <f>VLOOKUP(A103,'PAI 2025 GPS rempl2)'!$A$3:$E$505,4,0)</f>
        <v>Actividad propia</v>
      </c>
      <c r="C103" s="82" t="s">
        <v>1562</v>
      </c>
      <c r="D103" s="82" t="s">
        <v>1567</v>
      </c>
      <c r="E103" s="82" t="s">
        <v>1479</v>
      </c>
      <c r="F103" s="82"/>
      <c r="G103" s="82" t="str">
        <f>VLOOKUP(A103,'PAI 2025 GPS rempl2)'!$E$4:$L$504,8,0)</f>
        <v>N/A</v>
      </c>
      <c r="H103" s="82" t="str">
        <f>VLOOKUP(A103,'PAI 2025 GPS rempl2)'!$A$4:$V$504,15,0)</f>
        <v>Realizar informe de análisis de causas de demanda y condena para la formulación de la Política de Prevención del Daño Antijurídico. (Informe de análisis de causas de demanda y condena/único entregable)</v>
      </c>
      <c r="I103" s="82">
        <f>VLOOKUP(A103,'PAI 2025 GPS rempl2)'!$A$4:$V$504,17,0)</f>
        <v>1</v>
      </c>
      <c r="J103" s="82" t="str">
        <f>VLOOKUP(A103,'PAI 2025 GPS rempl2)'!$A$4:$V$504,18,0)</f>
        <v>Númerica</v>
      </c>
      <c r="K103" s="174" t="str">
        <f>VLOOKUP(A103,'PAI 2025 GPS rempl2)'!$A$4:$V$504,20,0)</f>
        <v>2025-06-03</v>
      </c>
      <c r="L103" s="174" t="str">
        <f>VLOOKUP(A103,'PAI 2025 GPS rempl2)'!$A$4:$V$504,21,0)</f>
        <v>2025-09-30</v>
      </c>
      <c r="M103" s="82" t="str">
        <f>VLOOKUP(A103,'PAI 2025 GPS rempl2)'!$A$4:$V$504,22,0)</f>
        <v>60-GRUPO DE TRABAJO DE GESTIÓN JUDICIAL ADSCRITO A LA OFICINA ASESORA JURÍDICA</v>
      </c>
      <c r="N103" s="82"/>
      <c r="O103" s="82"/>
      <c r="P103" s="82"/>
      <c r="Q103" s="82"/>
      <c r="R103" s="30" t="str">
        <f>VLOOKUP(A103,'PAI 2025 GPS rempl2)'!$A$3:$B$506,2,0)</f>
        <v>60-GRUPO DE TRABAJO DE GESTIÓN JUDICIAL ADSCRITO A LA OFICINA ASESORA JURÍDICA</v>
      </c>
      <c r="S103" s="81" t="s">
        <v>685</v>
      </c>
      <c r="T103" s="81" t="str">
        <f>VLOOKUP(A103,'PAI 2025 GPS rempl2)'!$A$3:$E$505,4,0)</f>
        <v>Actividad propia</v>
      </c>
      <c r="U103" s="82" t="s">
        <v>1562</v>
      </c>
      <c r="V103" s="30">
        <f>VLOOKUP(S103,'PAI 2025 GPS rempl2)'!$E$4:$P$504,12,0)</f>
        <v>15</v>
      </c>
      <c r="W103" s="146">
        <f t="shared" ref="W103:W107" si="24">+(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0.18248175182481752</v>
      </c>
      <c r="X103" s="30">
        <f>VLOOKUP(S103,'SEGUIMIENTO PAI 2025'!$F$5:$AB$487,23,0)</f>
        <v>100</v>
      </c>
      <c r="Y103" s="30">
        <f t="shared" si="16"/>
        <v>0.18248175182481752</v>
      </c>
    </row>
    <row r="104" spans="1:25" x14ac:dyDescent="0.25">
      <c r="A104" s="81" t="s">
        <v>687</v>
      </c>
      <c r="B104" s="81" t="str">
        <f>VLOOKUP(A104,'PAI 2025 GPS rempl2)'!$A$3:$E$505,4,0)</f>
        <v>Actividad propia</v>
      </c>
      <c r="C104" s="82" t="s">
        <v>1562</v>
      </c>
      <c r="D104" s="82" t="s">
        <v>1567</v>
      </c>
      <c r="E104" s="82" t="s">
        <v>1479</v>
      </c>
      <c r="F104" s="82"/>
      <c r="G104" s="82" t="str">
        <f>VLOOKUP(A104,'PAI 2025 GPS rempl2)'!$E$4:$L$504,8,0)</f>
        <v>N/A</v>
      </c>
      <c r="H104" s="82" t="str">
        <f>VLOOKUP(A104,'PAI 2025 GPS rempl2)'!$A$4:$V$504,15,0)</f>
        <v>Presentar y socializar informe de análisis de causas de demanda y condena A las áreas misionales de la Entidad.	 (Acta de reunión y/o capturas de pantalla de la reunión)</v>
      </c>
      <c r="I104" s="82">
        <f>VLOOKUP(A104,'PAI 2025 GPS rempl2)'!$A$4:$V$504,17,0)</f>
        <v>1</v>
      </c>
      <c r="J104" s="82" t="str">
        <f>VLOOKUP(A104,'PAI 2025 GPS rempl2)'!$A$4:$V$504,18,0)</f>
        <v>Númerica</v>
      </c>
      <c r="K104" s="174" t="str">
        <f>VLOOKUP(A104,'PAI 2025 GPS rempl2)'!$A$4:$V$504,20,0)</f>
        <v>2025-10-01</v>
      </c>
      <c r="L104" s="174" t="str">
        <f>VLOOKUP(A104,'PAI 2025 GPS rempl2)'!$A$4:$V$504,21,0)</f>
        <v>2025-10-31</v>
      </c>
      <c r="M104" s="82" t="str">
        <f>VLOOKUP(A104,'PAI 2025 GPS rempl2)'!$A$4:$V$504,22,0)</f>
        <v>60-GRUPO DE TRABAJO DE GESTIÓN JUDICIAL ADSCRITO A LA OFICINA ASESORA JURÍDICA</v>
      </c>
      <c r="N104" s="82"/>
      <c r="O104" s="82"/>
      <c r="P104" s="82"/>
      <c r="Q104" s="82"/>
      <c r="R104" s="30" t="str">
        <f>VLOOKUP(A104,'PAI 2025 GPS rempl2)'!$A$3:$B$506,2,0)</f>
        <v>60-GRUPO DE TRABAJO DE GESTIÓN JUDICIAL ADSCRITO A LA OFICINA ASESORA JURÍDICA</v>
      </c>
      <c r="S104" s="81" t="s">
        <v>687</v>
      </c>
      <c r="T104" s="81" t="str">
        <f>VLOOKUP(A104,'PAI 2025 GPS rempl2)'!$A$3:$E$505,4,0)</f>
        <v>Actividad propia</v>
      </c>
      <c r="U104" s="82" t="s">
        <v>1562</v>
      </c>
      <c r="V104" s="30">
        <f>VLOOKUP(S104,'PAI 2025 GPS rempl2)'!$E$4:$P$504,12,0)</f>
        <v>20</v>
      </c>
      <c r="W104" s="146">
        <f t="shared" si="24"/>
        <v>0.24330900243309003</v>
      </c>
      <c r="X104" s="30">
        <f>VLOOKUP(S104,'SEGUIMIENTO PAI 2025'!$F$5:$AB$487,23,0)</f>
        <v>0</v>
      </c>
      <c r="Y104" s="30">
        <f t="shared" si="16"/>
        <v>0</v>
      </c>
    </row>
    <row r="105" spans="1:25" x14ac:dyDescent="0.25">
      <c r="A105" s="81" t="s">
        <v>689</v>
      </c>
      <c r="B105" s="81" t="str">
        <f>VLOOKUP(A105,'PAI 2025 GPS rempl2)'!$A$3:$E$505,4,0)</f>
        <v>Actividad propia</v>
      </c>
      <c r="C105" s="82" t="s">
        <v>1562</v>
      </c>
      <c r="D105" s="82" t="s">
        <v>1567</v>
      </c>
      <c r="E105" s="82" t="s">
        <v>1479</v>
      </c>
      <c r="F105" s="82"/>
      <c r="G105" s="82" t="str">
        <f>VLOOKUP(A105,'PAI 2025 GPS rempl2)'!$E$4:$L$504,8,0)</f>
        <v>N/A</v>
      </c>
      <c r="H105" s="82" t="str">
        <f>VLOOKUP(A105,'PAI 2025 GPS rempl2)'!$A$4:$V$504,15,0)</f>
        <v>Formular proyecto de la Política de Prevención del Daño Antijurídico de acuerdo con los lineamientos de la ANDJE (Documento de formulación/único entregable)</v>
      </c>
      <c r="I105" s="82">
        <f>VLOOKUP(A105,'PAI 2025 GPS rempl2)'!$A$4:$V$504,17,0)</f>
        <v>1</v>
      </c>
      <c r="J105" s="82" t="str">
        <f>VLOOKUP(A105,'PAI 2025 GPS rempl2)'!$A$4:$V$504,18,0)</f>
        <v>Númerica</v>
      </c>
      <c r="K105" s="174" t="str">
        <f>VLOOKUP(A105,'PAI 2025 GPS rempl2)'!$A$4:$V$504,20,0)</f>
        <v>2025-11-04</v>
      </c>
      <c r="L105" s="174" t="str">
        <f>VLOOKUP(A105,'PAI 2025 GPS rempl2)'!$A$4:$V$504,21,0)</f>
        <v>2025-11-28</v>
      </c>
      <c r="M105" s="82" t="str">
        <f>VLOOKUP(A105,'PAI 2025 GPS rempl2)'!$A$4:$V$504,22,0)</f>
        <v>60-GRUPO DE TRABAJO DE GESTIÓN JUDICIAL ADSCRITO A LA OFICINA ASESORA JURÍDICA</v>
      </c>
      <c r="N105" s="82"/>
      <c r="O105" s="82"/>
      <c r="P105" s="82"/>
      <c r="Q105" s="82"/>
      <c r="R105" s="30" t="str">
        <f>VLOOKUP(A105,'PAI 2025 GPS rempl2)'!$A$3:$B$506,2,0)</f>
        <v>60-GRUPO DE TRABAJO DE GESTIÓN JUDICIAL ADSCRITO A LA OFICINA ASESORA JURÍDICA</v>
      </c>
      <c r="S105" s="81" t="s">
        <v>689</v>
      </c>
      <c r="T105" s="81" t="str">
        <f>VLOOKUP(A105,'PAI 2025 GPS rempl2)'!$A$3:$E$505,4,0)</f>
        <v>Actividad propia</v>
      </c>
      <c r="U105" s="82" t="s">
        <v>1562</v>
      </c>
      <c r="V105" s="30">
        <f>VLOOKUP(S105,'PAI 2025 GPS rempl2)'!$E$4:$P$504,12,0)</f>
        <v>25</v>
      </c>
      <c r="W105" s="146">
        <f t="shared" si="24"/>
        <v>0.30413625304136255</v>
      </c>
      <c r="X105" s="30">
        <f>VLOOKUP(S105,'SEGUIMIENTO PAI 2025'!$F$5:$AB$487,23,0)</f>
        <v>0</v>
      </c>
      <c r="Y105" s="30">
        <f t="shared" si="16"/>
        <v>0</v>
      </c>
    </row>
    <row r="106" spans="1:25" x14ac:dyDescent="0.25">
      <c r="A106" s="81" t="s">
        <v>691</v>
      </c>
      <c r="B106" s="81" t="str">
        <f>VLOOKUP(A106,'PAI 2025 GPS rempl2)'!$A$3:$E$505,4,0)</f>
        <v>Actividad propia</v>
      </c>
      <c r="C106" s="82" t="s">
        <v>1562</v>
      </c>
      <c r="D106" s="82" t="s">
        <v>1567</v>
      </c>
      <c r="E106" s="82" t="s">
        <v>1479</v>
      </c>
      <c r="F106" s="82"/>
      <c r="G106" s="82" t="str">
        <f>VLOOKUP(A106,'PAI 2025 GPS rempl2)'!$E$4:$L$504,8,0)</f>
        <v>N/A</v>
      </c>
      <c r="H106" s="82" t="str">
        <f>VLOOKUP(A106,'PAI 2025 GPS rempl2)'!$A$4:$V$504,15,0)</f>
        <v>Presentar la formulación de la Política de Prevención del Daño Antijurídico al Comité de Conciliación. (Acta del comité de conciliación y/o documento de la presentación)</v>
      </c>
      <c r="I106" s="82">
        <f>VLOOKUP(A106,'PAI 2025 GPS rempl2)'!$A$4:$V$504,17,0)</f>
        <v>1</v>
      </c>
      <c r="J106" s="82" t="str">
        <f>VLOOKUP(A106,'PAI 2025 GPS rempl2)'!$A$4:$V$504,18,0)</f>
        <v>Númerica</v>
      </c>
      <c r="K106" s="174" t="str">
        <f>VLOOKUP(A106,'PAI 2025 GPS rempl2)'!$A$4:$V$504,20,0)</f>
        <v>2025-12-01</v>
      </c>
      <c r="L106" s="174" t="str">
        <f>VLOOKUP(A106,'PAI 2025 GPS rempl2)'!$A$4:$V$504,21,0)</f>
        <v>2025-12-15</v>
      </c>
      <c r="M106" s="82" t="str">
        <f>VLOOKUP(A106,'PAI 2025 GPS rempl2)'!$A$4:$V$504,22,0)</f>
        <v>60-GRUPO DE TRABAJO DE GESTIÓN JUDICIAL ADSCRITO A LA OFICINA ASESORA JURÍDICA</v>
      </c>
      <c r="N106" s="82"/>
      <c r="O106" s="82"/>
      <c r="P106" s="82"/>
      <c r="Q106" s="82"/>
      <c r="R106" s="30" t="str">
        <f>VLOOKUP(A106,'PAI 2025 GPS rempl2)'!$A$3:$B$506,2,0)</f>
        <v>60-GRUPO DE TRABAJO DE GESTIÓN JUDICIAL ADSCRITO A LA OFICINA ASESORA JURÍDICA</v>
      </c>
      <c r="S106" s="81" t="s">
        <v>691</v>
      </c>
      <c r="T106" s="81" t="str">
        <f>VLOOKUP(A106,'PAI 2025 GPS rempl2)'!$A$3:$E$505,4,0)</f>
        <v>Actividad propia</v>
      </c>
      <c r="U106" s="82" t="s">
        <v>1562</v>
      </c>
      <c r="V106" s="30">
        <f>VLOOKUP(S106,'PAI 2025 GPS rempl2)'!$E$4:$P$504,12,0)</f>
        <v>20</v>
      </c>
      <c r="W106" s="146">
        <f t="shared" si="24"/>
        <v>0.24330900243309003</v>
      </c>
      <c r="X106" s="30">
        <f>VLOOKUP(S106,'SEGUIMIENTO PAI 2025'!$F$5:$AB$487,23,0)</f>
        <v>0</v>
      </c>
      <c r="Y106" s="30">
        <f t="shared" si="16"/>
        <v>0</v>
      </c>
    </row>
    <row r="107" spans="1:25" x14ac:dyDescent="0.25">
      <c r="A107" s="81" t="s">
        <v>693</v>
      </c>
      <c r="B107" s="81" t="str">
        <f>VLOOKUP(A107,'PAI 2025 GPS rempl2)'!$A$3:$E$505,4,0)</f>
        <v>Actividad propia</v>
      </c>
      <c r="C107" s="82" t="s">
        <v>1562</v>
      </c>
      <c r="D107" s="82" t="s">
        <v>1567</v>
      </c>
      <c r="E107" s="82" t="s">
        <v>1479</v>
      </c>
      <c r="F107" s="82"/>
      <c r="G107" s="82" t="str">
        <f>VLOOKUP(A107,'PAI 2025 GPS rempl2)'!$E$4:$L$504,8,0)</f>
        <v>N/A</v>
      </c>
      <c r="H107" s="82" t="str">
        <f>VLOOKUP(A107,'PAI 2025 GPS rempl2)'!$A$4:$V$504,15,0)</f>
        <v>Enviar a la ANDJE la formulación de la Política de Prevención del Daño Antijurídico para aprobación. (Soporte de envío del documento a la ANDJE/único entregable)</v>
      </c>
      <c r="I107" s="82">
        <f>VLOOKUP(A107,'PAI 2025 GPS rempl2)'!$A$4:$V$504,17,0)</f>
        <v>1</v>
      </c>
      <c r="J107" s="82" t="str">
        <f>VLOOKUP(A107,'PAI 2025 GPS rempl2)'!$A$4:$V$504,18,0)</f>
        <v>Númerica</v>
      </c>
      <c r="K107" s="174" t="str">
        <f>VLOOKUP(A107,'PAI 2025 GPS rempl2)'!$A$4:$V$504,20,0)</f>
        <v>2025-12-16</v>
      </c>
      <c r="L107" s="174" t="str">
        <f>VLOOKUP(A107,'PAI 2025 GPS rempl2)'!$A$4:$V$504,21,0)</f>
        <v>2025-12-31</v>
      </c>
      <c r="M107" s="82" t="str">
        <f>VLOOKUP(A107,'PAI 2025 GPS rempl2)'!$A$4:$V$504,22,0)</f>
        <v>60-GRUPO DE TRABAJO DE GESTIÓN JUDICIAL ADSCRITO A LA OFICINA ASESORA JURÍDICA</v>
      </c>
      <c r="N107" s="82"/>
      <c r="O107" s="82"/>
      <c r="P107" s="82"/>
      <c r="Q107" s="82"/>
      <c r="R107" s="30" t="str">
        <f>VLOOKUP(A107,'PAI 2025 GPS rempl2)'!$A$3:$B$506,2,0)</f>
        <v>60-GRUPO DE TRABAJO DE GESTIÓN JUDICIAL ADSCRITO A LA OFICINA ASESORA JURÍDICA</v>
      </c>
      <c r="S107" s="81" t="s">
        <v>693</v>
      </c>
      <c r="T107" s="81" t="str">
        <f>VLOOKUP(A107,'PAI 2025 GPS rempl2)'!$A$3:$E$505,4,0)</f>
        <v>Actividad propia</v>
      </c>
      <c r="U107" s="82" t="s">
        <v>1562</v>
      </c>
      <c r="V107" s="30">
        <f>VLOOKUP(S107,'PAI 2025 GPS rempl2)'!$E$4:$P$504,12,0)</f>
        <v>20</v>
      </c>
      <c r="W107" s="146">
        <f t="shared" si="24"/>
        <v>0.24330900243309003</v>
      </c>
      <c r="X107" s="30">
        <f>VLOOKUP(S107,'SEGUIMIENTO PAI 2025'!$F$5:$AB$487,23,0)</f>
        <v>0</v>
      </c>
      <c r="Y107" s="30">
        <f t="shared" si="16"/>
        <v>0</v>
      </c>
    </row>
    <row r="108" spans="1:25" x14ac:dyDescent="0.25">
      <c r="A108" s="81" t="s">
        <v>695</v>
      </c>
      <c r="B108" s="81" t="str">
        <f>VLOOKUP(A108,'PAI 2025 GPS rempl2)'!$A$3:$E$505,4,0)</f>
        <v>Producto</v>
      </c>
      <c r="C108" s="82" t="s">
        <v>1562</v>
      </c>
      <c r="D108" s="82" t="s">
        <v>1567</v>
      </c>
      <c r="E108" s="82" t="s">
        <v>1479</v>
      </c>
      <c r="F108" s="82" t="s">
        <v>12</v>
      </c>
      <c r="G108" s="82" t="str">
        <f>VLOOKUP(A108,'PAI 2025 GPS rempl2)'!$E$4:$L$504,8,0)</f>
        <v>N/A</v>
      </c>
      <c r="H108" s="82" t="str">
        <f>VLOOKUP(A108,'PAI 2025 GPS rempl2)'!$A$4:$V$504,15,0)</f>
        <v>Equipo jurídico del Grupo de Gestión Judicial , fortalecido (Listas de asistencia y/o capturas de pantalla/único entregable)</v>
      </c>
      <c r="I108" s="82">
        <f>VLOOKUP(A108,'PAI 2025 GPS rempl2)'!$A$4:$V$504,17,0)</f>
        <v>2</v>
      </c>
      <c r="J108" s="82" t="str">
        <f>VLOOKUP(A108,'PAI 2025 GPS rempl2)'!$A$4:$V$504,18,0)</f>
        <v>Númerica</v>
      </c>
      <c r="K108" s="174" t="str">
        <f>VLOOKUP(A108,'PAI 2025 GPS rempl2)'!$A$4:$V$504,20,0)</f>
        <v>2025-01-27</v>
      </c>
      <c r="L108" s="174" t="str">
        <f>VLOOKUP(A108,'PAI 2025 GPS rempl2)'!$A$4:$V$504,21,0)</f>
        <v>2025-11-28</v>
      </c>
      <c r="M108" s="82" t="str">
        <f>VLOOKUP(A108,'PAI 2025 GPS rempl2)'!$A$4:$V$504,22,0)</f>
        <v>60-GRUPO DE TRABAJO DE GESTIÓN JUDICIAL ADSCRITO A LA OFICINA ASESORA JURÍDICA</v>
      </c>
      <c r="N108" s="82" t="s">
        <v>1434</v>
      </c>
      <c r="O108" s="82" t="s">
        <v>1435</v>
      </c>
      <c r="P108" s="82" t="s">
        <v>1589</v>
      </c>
      <c r="Q108" s="82" t="s">
        <v>1532</v>
      </c>
      <c r="R108" s="30" t="str">
        <f>VLOOKUP(A108,'PAI 2025 GPS rempl2)'!$A$3:$B$506,2,0)</f>
        <v>60-GRUPO DE TRABAJO DE GESTIÓN JUDICIAL ADSCRITO A LA OFICINA ASESORA JURÍDICA</v>
      </c>
      <c r="S108" s="81" t="s">
        <v>695</v>
      </c>
      <c r="T108" s="81" t="str">
        <f>VLOOKUP(A108,'PAI 2025 GPS rempl2)'!$A$3:$E$505,4,0)</f>
        <v>Producto</v>
      </c>
      <c r="U108" s="82" t="s">
        <v>1562</v>
      </c>
      <c r="V108" s="30">
        <f>VLOOKUP(S108,'PAI 2025 GPS rempl2)'!$E$4:$P$504,12,0)</f>
        <v>30</v>
      </c>
      <c r="W108" s="144">
        <f>(V108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108" s="30">
        <f>VLOOKUP(S108,'SEGUIMIENTO PAI 2025'!$F$5:$AB$487,23,0)</f>
        <v>50</v>
      </c>
      <c r="Y108" s="30">
        <f t="shared" si="16"/>
        <v>0.67264573991031396</v>
      </c>
    </row>
    <row r="109" spans="1:25" x14ac:dyDescent="0.25">
      <c r="A109" s="81" t="s">
        <v>697</v>
      </c>
      <c r="B109" s="81" t="str">
        <f>VLOOKUP(A109,'PAI 2025 GPS rempl2)'!$A$3:$E$505,4,0)</f>
        <v>Actividad propia</v>
      </c>
      <c r="C109" s="82" t="s">
        <v>1562</v>
      </c>
      <c r="D109" s="82" t="s">
        <v>1567</v>
      </c>
      <c r="E109" s="82" t="s">
        <v>1479</v>
      </c>
      <c r="F109" s="82"/>
      <c r="G109" s="82" t="str">
        <f>VLOOKUP(A109,'PAI 2025 GPS rempl2)'!$E$4:$L$504,8,0)</f>
        <v>N/A</v>
      </c>
      <c r="H109" s="82" t="str">
        <f>VLOOKUP(A109,'PAI 2025 GPS rempl2)'!$A$4:$V$504,15,0)</f>
        <v>Solicitar mediante correo electrónico a la ANDJE que se realicen dos jornadas de capacitación. (Correo electrónico a la ANDJE/único entregable)</v>
      </c>
      <c r="I109" s="82">
        <f>VLOOKUP(A109,'PAI 2025 GPS rempl2)'!$A$4:$V$504,17,0)</f>
        <v>1</v>
      </c>
      <c r="J109" s="82" t="str">
        <f>VLOOKUP(A109,'PAI 2025 GPS rempl2)'!$A$4:$V$504,18,0)</f>
        <v>Númerica</v>
      </c>
      <c r="K109" s="174" t="str">
        <f>VLOOKUP(A109,'PAI 2025 GPS rempl2)'!$A$4:$V$504,20,0)</f>
        <v>2025-01-27</v>
      </c>
      <c r="L109" s="174" t="str">
        <f>VLOOKUP(A109,'PAI 2025 GPS rempl2)'!$A$4:$V$504,21,0)</f>
        <v>2025-02-28</v>
      </c>
      <c r="M109" s="82" t="str">
        <f>VLOOKUP(A109,'PAI 2025 GPS rempl2)'!$A$4:$V$504,22,0)</f>
        <v>60-GRUPO DE TRABAJO DE GESTIÓN JUDICIAL ADSCRITO A LA OFICINA ASESORA JURÍDICA</v>
      </c>
      <c r="N109" s="82"/>
      <c r="O109" s="82"/>
      <c r="P109" s="82"/>
      <c r="Q109" s="82"/>
      <c r="R109" s="30" t="str">
        <f>VLOOKUP(A109,'PAI 2025 GPS rempl2)'!$A$3:$B$506,2,0)</f>
        <v>60-GRUPO DE TRABAJO DE GESTIÓN JUDICIAL ADSCRITO A LA OFICINA ASESORA JURÍDICA</v>
      </c>
      <c r="S109" s="81" t="s">
        <v>697</v>
      </c>
      <c r="T109" s="81" t="str">
        <f>VLOOKUP(A109,'PAI 2025 GPS rempl2)'!$A$3:$E$505,4,0)</f>
        <v>Actividad propia</v>
      </c>
      <c r="U109" s="82" t="s">
        <v>1562</v>
      </c>
      <c r="V109" s="30">
        <f>VLOOKUP(S109,'PAI 2025 GPS rempl2)'!$E$4:$P$504,12,0)</f>
        <v>30</v>
      </c>
      <c r="W109" s="146">
        <f t="shared" ref="W109:W111" si="25">+(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109" s="30">
        <f>VLOOKUP(S109,'SEGUIMIENTO PAI 2025'!$F$5:$AB$487,23,0)</f>
        <v>100</v>
      </c>
      <c r="Y109" s="30">
        <f t="shared" si="16"/>
        <v>0.36496350364963503</v>
      </c>
    </row>
    <row r="110" spans="1:25" x14ac:dyDescent="0.25">
      <c r="A110" s="81" t="s">
        <v>699</v>
      </c>
      <c r="B110" s="81" t="str">
        <f>VLOOKUP(A110,'PAI 2025 GPS rempl2)'!$A$3:$E$505,4,0)</f>
        <v>Actividad propia</v>
      </c>
      <c r="C110" s="82" t="s">
        <v>1562</v>
      </c>
      <c r="D110" s="82" t="s">
        <v>1567</v>
      </c>
      <c r="E110" s="82" t="s">
        <v>1479</v>
      </c>
      <c r="F110" s="82"/>
      <c r="G110" s="82" t="str">
        <f>VLOOKUP(A110,'PAI 2025 GPS rempl2)'!$E$4:$L$504,8,0)</f>
        <v>N/A</v>
      </c>
      <c r="H110" s="82" t="str">
        <f>VLOOKUP(A110,'PAI 2025 GPS rempl2)'!$A$4:$V$504,15,0)</f>
        <v>Participar en capacitaciones desarrolladas por la Agencia Nacional de Defensa Jurídica del Estado (Capturas de pantalla de las capacitaciones y/o listado de asistencia)</v>
      </c>
      <c r="I110" s="82">
        <f>VLOOKUP(A110,'PAI 2025 GPS rempl2)'!$A$4:$V$504,17,0)</f>
        <v>2</v>
      </c>
      <c r="J110" s="82" t="str">
        <f>VLOOKUP(A110,'PAI 2025 GPS rempl2)'!$A$4:$V$504,18,0)</f>
        <v>Númerica</v>
      </c>
      <c r="K110" s="174" t="str">
        <f>VLOOKUP(A110,'PAI 2025 GPS rempl2)'!$A$4:$V$504,20,0)</f>
        <v>2025-03-03</v>
      </c>
      <c r="L110" s="174" t="str">
        <f>VLOOKUP(A110,'PAI 2025 GPS rempl2)'!$A$4:$V$504,21,0)</f>
        <v>2025-09-30</v>
      </c>
      <c r="M110" s="82" t="str">
        <f>VLOOKUP(A110,'PAI 2025 GPS rempl2)'!$A$4:$V$504,22,0)</f>
        <v>60-GRUPO DE TRABAJO DE GESTIÓN JUDICIAL ADSCRITO A LA OFICINA ASESORA JURÍDICA</v>
      </c>
      <c r="N110" s="82"/>
      <c r="O110" s="82"/>
      <c r="P110" s="82"/>
      <c r="Q110" s="82"/>
      <c r="R110" s="30" t="str">
        <f>VLOOKUP(A110,'PAI 2025 GPS rempl2)'!$A$3:$B$506,2,0)</f>
        <v>60-GRUPO DE TRABAJO DE GESTIÓN JUDICIAL ADSCRITO A LA OFICINA ASESORA JURÍDICA</v>
      </c>
      <c r="S110" s="81" t="s">
        <v>699</v>
      </c>
      <c r="T110" s="81" t="str">
        <f>VLOOKUP(A110,'PAI 2025 GPS rempl2)'!$A$3:$E$505,4,0)</f>
        <v>Actividad propia</v>
      </c>
      <c r="U110" s="82" t="s">
        <v>1562</v>
      </c>
      <c r="V110" s="30">
        <f>VLOOKUP(S110,'PAI 2025 GPS rempl2)'!$E$4:$P$504,12,0)</f>
        <v>40</v>
      </c>
      <c r="W110" s="146">
        <f t="shared" si="25"/>
        <v>0.48661800486618007</v>
      </c>
      <c r="X110" s="30">
        <f>VLOOKUP(S110,'SEGUIMIENTO PAI 2025'!$F$5:$AB$487,23,0)</f>
        <v>50</v>
      </c>
      <c r="Y110" s="30">
        <f t="shared" si="16"/>
        <v>0.24330900243309003</v>
      </c>
    </row>
    <row r="111" spans="1:25" x14ac:dyDescent="0.25">
      <c r="A111" s="81" t="s">
        <v>700</v>
      </c>
      <c r="B111" s="81" t="str">
        <f>VLOOKUP(A111,'PAI 2025 GPS rempl2)'!$A$3:$E$505,4,0)</f>
        <v>Actividad propia</v>
      </c>
      <c r="C111" s="82" t="s">
        <v>1562</v>
      </c>
      <c r="D111" s="82" t="s">
        <v>1567</v>
      </c>
      <c r="E111" s="82" t="s">
        <v>1479</v>
      </c>
      <c r="F111" s="82"/>
      <c r="G111" s="82" t="str">
        <f>VLOOKUP(A111,'PAI 2025 GPS rempl2)'!$E$4:$L$504,8,0)</f>
        <v>N/A</v>
      </c>
      <c r="H111" s="82"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2">
        <f>VLOOKUP(A111,'PAI 2025 GPS rempl2)'!$A$4:$V$504,17,0)</f>
        <v>2</v>
      </c>
      <c r="J111" s="82" t="str">
        <f>VLOOKUP(A111,'PAI 2025 GPS rempl2)'!$A$4:$V$504,18,0)</f>
        <v>Númerica</v>
      </c>
      <c r="K111" s="174" t="str">
        <f>VLOOKUP(A111,'PAI 2025 GPS rempl2)'!$A$4:$V$504,20,0)</f>
        <v>2025-04-01</v>
      </c>
      <c r="L111" s="174" t="str">
        <f>VLOOKUP(A111,'PAI 2025 GPS rempl2)'!$A$4:$V$504,21,0)</f>
        <v>2025-11-28</v>
      </c>
      <c r="M111" s="82" t="str">
        <f>VLOOKUP(A111,'PAI 2025 GPS rempl2)'!$A$4:$V$504,22,0)</f>
        <v>60-GRUPO DE TRABAJO DE GESTIÓN JUDICIAL ADSCRITO A LA OFICINA ASESORA JURÍDICA</v>
      </c>
      <c r="N111" s="82"/>
      <c r="O111" s="82"/>
      <c r="P111" s="82"/>
      <c r="Q111" s="82"/>
      <c r="R111" s="30" t="str">
        <f>VLOOKUP(A111,'PAI 2025 GPS rempl2)'!$A$3:$B$506,2,0)</f>
        <v>60-GRUPO DE TRABAJO DE GESTIÓN JUDICIAL ADSCRITO A LA OFICINA ASESORA JURÍDICA</v>
      </c>
      <c r="S111" s="81" t="s">
        <v>700</v>
      </c>
      <c r="T111" s="81" t="str">
        <f>VLOOKUP(A111,'PAI 2025 GPS rempl2)'!$A$3:$E$505,4,0)</f>
        <v>Actividad propia</v>
      </c>
      <c r="U111" s="82" t="s">
        <v>1562</v>
      </c>
      <c r="V111" s="30">
        <f>VLOOKUP(S111,'PAI 2025 GPS rempl2)'!$E$4:$P$504,12,0)</f>
        <v>30</v>
      </c>
      <c r="W111" s="146">
        <f t="shared" si="25"/>
        <v>0.36496350364963503</v>
      </c>
      <c r="X111" s="30">
        <f>VLOOKUP(S111,'SEGUIMIENTO PAI 2025'!$F$5:$AB$487,23,0)</f>
        <v>50</v>
      </c>
      <c r="Y111" s="30">
        <f t="shared" si="16"/>
        <v>0.18248175182481752</v>
      </c>
    </row>
    <row r="112" spans="1:25" x14ac:dyDescent="0.25">
      <c r="A112" s="81" t="s">
        <v>703</v>
      </c>
      <c r="B112" s="81" t="str">
        <f>VLOOKUP(A112,'PAI 2025 GPS rempl2)'!$A$3:$E$505,4,0)</f>
        <v>Producto</v>
      </c>
      <c r="C112" s="82" t="s">
        <v>1569</v>
      </c>
      <c r="D112" s="82" t="s">
        <v>1568</v>
      </c>
      <c r="E112" s="82" t="s">
        <v>1432</v>
      </c>
      <c r="F112" s="82" t="s">
        <v>61</v>
      </c>
      <c r="G112" s="82" t="str">
        <f>VLOOKUP(A112,'PAI 2025 GPS rempl2)'!$E$4:$L$504,8,0)</f>
        <v>N/A</v>
      </c>
      <c r="H112" s="82" t="str">
        <f>VLOOKUP(A112,'PAI 2025 GPS rempl2)'!$A$4:$V$504,15,0)</f>
        <v>Diagnóstico de necesidades que permita realizar el seguimiento del ciclo de contratación, elaborado  (Documento diagnostico )</v>
      </c>
      <c r="I112" s="82">
        <f>VLOOKUP(A112,'PAI 2025 GPS rempl2)'!$A$4:$V$504,17,0)</f>
        <v>1</v>
      </c>
      <c r="J112" s="82" t="str">
        <f>VLOOKUP(A112,'PAI 2025 GPS rempl2)'!$A$4:$V$504,18,0)</f>
        <v>Númerica</v>
      </c>
      <c r="K112" s="174" t="str">
        <f>VLOOKUP(A112,'PAI 2025 GPS rempl2)'!$A$4:$V$504,20,0)</f>
        <v>2025-07-01</v>
      </c>
      <c r="L112" s="174" t="str">
        <f>VLOOKUP(A112,'PAI 2025 GPS rempl2)'!$A$4:$V$504,21,0)</f>
        <v>2025-11-28</v>
      </c>
      <c r="M112" s="82" t="str">
        <f>VLOOKUP(A112,'PAI 2025 GPS rempl2)'!$A$4:$V$504,22,0)</f>
        <v>105-GRUPO DE TRABAJO DE CONTRATACIÓN;
20-OFICINA DE TECNOLOGÍA E INFORMÁTICA</v>
      </c>
      <c r="N112" s="82" t="s">
        <v>1776</v>
      </c>
      <c r="O112" s="82" t="s">
        <v>1433</v>
      </c>
      <c r="P112" s="82">
        <v>0</v>
      </c>
      <c r="Q112" s="82" t="s">
        <v>1532</v>
      </c>
      <c r="R112" s="30" t="str">
        <f>VLOOKUP(A112,'PAI 2025 GPS rempl2)'!$A$3:$B$506,2,0)</f>
        <v>105-GRUPO DE TRABAJO DE CONTRATACIÓN</v>
      </c>
      <c r="S112" s="81" t="s">
        <v>703</v>
      </c>
      <c r="T112" s="81" t="str">
        <f>VLOOKUP(A112,'PAI 2025 GPS rempl2)'!$A$3:$E$505,4,0)</f>
        <v>Producto</v>
      </c>
      <c r="U112" s="82" t="s">
        <v>1569</v>
      </c>
      <c r="V112" s="30">
        <f>VLOOKUP(S112,'PAI 2025 GPS rempl2)'!$E$4:$P$504,12,0)</f>
        <v>100</v>
      </c>
      <c r="W112" s="30">
        <f>+(V112*100)/($V$112+$V$321+$V$330+$V$371)</f>
        <v>41.666666666666664</v>
      </c>
      <c r="X112" s="30">
        <f>VLOOKUP(S112,'SEGUIMIENTO PAI 2025'!$F$5:$AB$487,23,0)</f>
        <v>0</v>
      </c>
      <c r="Y112" s="30">
        <f t="shared" si="16"/>
        <v>0</v>
      </c>
    </row>
    <row r="113" spans="1:25" x14ac:dyDescent="0.25">
      <c r="A113" s="81" t="s">
        <v>707</v>
      </c>
      <c r="B113" s="81" t="str">
        <f>VLOOKUP(A113,'PAI 2025 GPS rempl2)'!$A$3:$E$505,4,0)</f>
        <v>Actividad propia</v>
      </c>
      <c r="C113" s="82" t="s">
        <v>1569</v>
      </c>
      <c r="D113" s="82" t="s">
        <v>1568</v>
      </c>
      <c r="E113" s="82" t="s">
        <v>1432</v>
      </c>
      <c r="F113" s="82"/>
      <c r="G113" s="82" t="str">
        <f>VLOOKUP(A113,'PAI 2025 GPS rempl2)'!$E$4:$L$504,8,0)</f>
        <v>N/A</v>
      </c>
      <c r="H113" s="82" t="str">
        <f>VLOOKUP(A113,'PAI 2025 GPS rempl2)'!$A$4:$V$504,15,0)</f>
        <v>Identificar las necesidades de  ajuste a herramientas tecnológicas para el seguimiento del ciclo  de contratción (Documento con las necesidades identificadas)</v>
      </c>
      <c r="I113" s="82">
        <f>VLOOKUP(A113,'PAI 2025 GPS rempl2)'!$A$4:$V$504,17,0)</f>
        <v>1</v>
      </c>
      <c r="J113" s="82" t="str">
        <f>VLOOKUP(A113,'PAI 2025 GPS rempl2)'!$A$4:$V$504,18,0)</f>
        <v>Númerica</v>
      </c>
      <c r="K113" s="174" t="str">
        <f>VLOOKUP(A113,'PAI 2025 GPS rempl2)'!$A$4:$V$504,20,0)</f>
        <v>2025-07-01</v>
      </c>
      <c r="L113" s="174" t="str">
        <f>VLOOKUP(A113,'PAI 2025 GPS rempl2)'!$A$4:$V$504,21,0)</f>
        <v>2025-09-30</v>
      </c>
      <c r="M113" s="82" t="str">
        <f>VLOOKUP(A113,'PAI 2025 GPS rempl2)'!$A$4:$V$504,22,0)</f>
        <v>105-GRUPO DE TRABAJO DE CONTRATACIÓN;
20-OFICINA DE TECNOLOGÍA E INFORMÁTICA</v>
      </c>
      <c r="N113" s="82"/>
      <c r="O113" s="82"/>
      <c r="P113" s="82"/>
      <c r="Q113" s="82"/>
      <c r="R113" s="30" t="str">
        <f>VLOOKUP(A113,'PAI 2025 GPS rempl2)'!$A$3:$B$506,2,0)</f>
        <v>105-GRUPO DE TRABAJO DE CONTRATACIÓN</v>
      </c>
      <c r="S113" s="81" t="s">
        <v>707</v>
      </c>
      <c r="T113" s="81" t="str">
        <f>VLOOKUP(A113,'PAI 2025 GPS rempl2)'!$A$3:$E$505,4,0)</f>
        <v>Actividad propia</v>
      </c>
      <c r="U113" s="82" t="s">
        <v>1569</v>
      </c>
      <c r="V113" s="30">
        <f>VLOOKUP(S113,'PAI 2025 GPS rempl2)'!$E$4:$P$504,12,0)</f>
        <v>100</v>
      </c>
      <c r="W113" s="30">
        <f>+(V113/($V$113+$V$322+$V$323+$V$324+$V$325+$V$326+$V$331+$V$332+$V$372+$V$373+$V$375+$V$376))*100</f>
        <v>25</v>
      </c>
      <c r="X113" s="30">
        <f>VLOOKUP(S113,'SEGUIMIENTO PAI 2025'!$F$5:$AB$487,23,0)</f>
        <v>100</v>
      </c>
      <c r="Y113" s="30">
        <f t="shared" si="16"/>
        <v>25</v>
      </c>
    </row>
    <row r="114" spans="1:25" x14ac:dyDescent="0.25">
      <c r="A114" s="81" t="s">
        <v>709</v>
      </c>
      <c r="B114" s="81" t="str">
        <f>VLOOKUP(A114,'PAI 2025 GPS rempl2)'!$A$3:$E$505,4,0)</f>
        <v>Actividad sin participación</v>
      </c>
      <c r="C114" s="82" t="s">
        <v>1569</v>
      </c>
      <c r="D114" s="82" t="s">
        <v>1568</v>
      </c>
      <c r="E114" s="82" t="s">
        <v>1432</v>
      </c>
      <c r="F114" s="82"/>
      <c r="G114" s="82" t="str">
        <f>VLOOKUP(A114,'PAI 2025 GPS rempl2)'!$E$4:$L$504,8,0)</f>
        <v>N/A</v>
      </c>
      <c r="H114" s="82" t="str">
        <f>VLOOKUP(A114,'PAI 2025 GPS rempl2)'!$A$4:$V$504,15,0)</f>
        <v>Emitir concepto de viabilidad técnica y presupuestal con base en las necesidades identificadas (Concepto diagnóstico entregado)</v>
      </c>
      <c r="I114" s="82">
        <f>VLOOKUP(A114,'PAI 2025 GPS rempl2)'!$A$4:$V$504,17,0)</f>
        <v>1</v>
      </c>
      <c r="J114" s="82" t="str">
        <f>VLOOKUP(A114,'PAI 2025 GPS rempl2)'!$A$4:$V$504,18,0)</f>
        <v>Númerica</v>
      </c>
      <c r="K114" s="174" t="str">
        <f>VLOOKUP(A114,'PAI 2025 GPS rempl2)'!$A$4:$V$504,20,0)</f>
        <v>2025-10-01</v>
      </c>
      <c r="L114" s="174" t="str">
        <f>VLOOKUP(A114,'PAI 2025 GPS rempl2)'!$A$4:$V$504,21,0)</f>
        <v>2025-11-28</v>
      </c>
      <c r="M114" s="82" t="str">
        <f>VLOOKUP(A114,'PAI 2025 GPS rempl2)'!$A$4:$V$504,22,0)</f>
        <v>20-OFICINA DE TECNOLOGÍA E INFORMÁTICA</v>
      </c>
      <c r="N114" s="82"/>
      <c r="O114" s="82"/>
      <c r="P114" s="82"/>
      <c r="Q114" s="82"/>
      <c r="R114" s="30" t="str">
        <f>VLOOKUP(A114,'PAI 2025 GPS rempl2)'!$A$3:$B$506,2,0)</f>
        <v>105-GRUPO DE TRABAJO DE CONTRATACIÓN</v>
      </c>
      <c r="S114" s="81" t="s">
        <v>709</v>
      </c>
      <c r="T114" s="81" t="str">
        <f>VLOOKUP(A114,'PAI 2025 GPS rempl2)'!$A$3:$E$505,4,0)</f>
        <v>Actividad sin participación</v>
      </c>
      <c r="U114" s="82" t="s">
        <v>1569</v>
      </c>
      <c r="V114" s="30">
        <f>VLOOKUP(S114,'PAI 2025 GPS rempl2)'!$E$4:$P$504,12,0)</f>
        <v>0</v>
      </c>
      <c r="W114" s="30">
        <f>+V114</f>
        <v>0</v>
      </c>
      <c r="X114" s="30">
        <f>VLOOKUP(S114,'SEGUIMIENTO PAI 2025'!$F$5:$AB$487,23,0)</f>
        <v>0</v>
      </c>
      <c r="Y114" s="30">
        <f t="shared" si="16"/>
        <v>0</v>
      </c>
    </row>
    <row r="115" spans="1:25" x14ac:dyDescent="0.25">
      <c r="A115" s="81" t="s">
        <v>712</v>
      </c>
      <c r="B115" s="81" t="str">
        <f>VLOOKUP(A115,'PAI 2025 GPS rempl2)'!$A$3:$E$505,4,0)</f>
        <v>Producto</v>
      </c>
      <c r="C115" s="82" t="s">
        <v>1562</v>
      </c>
      <c r="D115" s="82" t="s">
        <v>1566</v>
      </c>
      <c r="E115" s="82" t="s">
        <v>636</v>
      </c>
      <c r="F115" s="82" t="s">
        <v>10</v>
      </c>
      <c r="G115" s="82" t="str">
        <f>VLOOKUP(A115,'PAI 2025 GPS rempl2)'!$E$4:$L$504,8,0)</f>
        <v>C-3503-0200-0014-20309b</v>
      </c>
      <c r="H115" s="82" t="str">
        <f>VLOOKUP(A115,'PAI 2025 GPS rempl2)'!$A$4:$V$504,15,0)</f>
        <v>Programas de fomento al uso estratégico de la propiedad industrial como herramienta de competitividad para empresarios, ejecutados.  (Matriz de seguimiento e informe final de ejecución de los programas)</v>
      </c>
      <c r="I115" s="82">
        <f>VLOOKUP(A115,'PAI 2025 GPS rempl2)'!$A$4:$V$504,17,0)</f>
        <v>100</v>
      </c>
      <c r="J115" s="82" t="str">
        <f>VLOOKUP(A115,'PAI 2025 GPS rempl2)'!$A$4:$V$504,18,0)</f>
        <v>Porcentual</v>
      </c>
      <c r="K115" s="174" t="str">
        <f>VLOOKUP(A115,'PAI 2025 GPS rempl2)'!$A$4:$V$504,20,0)</f>
        <v>2025-01-13</v>
      </c>
      <c r="L115" s="174" t="str">
        <f>VLOOKUP(A115,'PAI 2025 GPS rempl2)'!$A$4:$V$504,21,0)</f>
        <v>2025-11-28</v>
      </c>
      <c r="M115" s="82" t="str">
        <f>VLOOKUP(A115,'PAI 2025 GPS rempl2)'!$A$4:$V$504,22,0)</f>
        <v>2023-GRUPO DE TRABAJO DE CENTRO DE INFORMACIÓN TECNOLÓGICA Y APOYO A LA GESTIÓN DE PROPIEDAD LA INDUSTRIAL</v>
      </c>
      <c r="N115" s="82" t="s">
        <v>1438</v>
      </c>
      <c r="O115" s="82" t="s">
        <v>1439</v>
      </c>
      <c r="P115" s="82" t="s">
        <v>1590</v>
      </c>
      <c r="Q115" s="82" t="s">
        <v>1778</v>
      </c>
      <c r="R115" s="30" t="str">
        <f>VLOOKUP(A115,'PAI 2025 GPS rempl2)'!$A$3:$B$506,2,0)</f>
        <v>2023-GRUPO DE TRABAJO DE CENTRO DE INFORMACIÓN TECNOLÓGICA Y APOYO A LA GESTIÓN DE PROPIEDAD LA INDUSTRIAL</v>
      </c>
      <c r="S115" s="81" t="s">
        <v>712</v>
      </c>
      <c r="T115" s="81" t="str">
        <f>VLOOKUP(A115,'PAI 2025 GPS rempl2)'!$A$3:$E$505,4,0)</f>
        <v>Producto</v>
      </c>
      <c r="U115" s="82" t="s">
        <v>1562</v>
      </c>
      <c r="V115" s="30">
        <f>VLOOKUP(S115,'PAI 2025 GPS rempl2)'!$E$4:$P$504,12,0)</f>
        <v>30</v>
      </c>
      <c r="W115" s="144">
        <f>(V115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115" s="30">
        <f>VLOOKUP(S115,'SEGUIMIENTO PAI 2025'!$F$5:$AB$487,23,0)</f>
        <v>70</v>
      </c>
      <c r="Y115" s="30">
        <f t="shared" si="16"/>
        <v>0.94170403587443952</v>
      </c>
    </row>
    <row r="116" spans="1:25" x14ac:dyDescent="0.25">
      <c r="A116" s="81" t="s">
        <v>714</v>
      </c>
      <c r="B116" s="81" t="str">
        <f>VLOOKUP(A116,'PAI 2025 GPS rempl2)'!$A$3:$E$505,4,0)</f>
        <v>Actividad propia</v>
      </c>
      <c r="C116" s="82" t="s">
        <v>1562</v>
      </c>
      <c r="D116" s="82" t="s">
        <v>1566</v>
      </c>
      <c r="E116" s="82" t="s">
        <v>636</v>
      </c>
      <c r="F116" s="82"/>
      <c r="G116" s="82" t="str">
        <f>VLOOKUP(A116,'PAI 2025 GPS rempl2)'!$E$4:$L$504,8,0)</f>
        <v>N/A</v>
      </c>
      <c r="H116" s="82" t="str">
        <f>VLOOKUP(A116,'PAI 2025 GPS rempl2)'!$A$4:$V$504,15,0)</f>
        <v>Elaborar matriz de metas y seguimiento de ejecución del programa</v>
      </c>
      <c r="I116" s="82">
        <f>VLOOKUP(A116,'PAI 2025 GPS rempl2)'!$A$4:$V$504,17,0)</f>
        <v>1</v>
      </c>
      <c r="J116" s="82" t="str">
        <f>VLOOKUP(A116,'PAI 2025 GPS rempl2)'!$A$4:$V$504,18,0)</f>
        <v>Númerica</v>
      </c>
      <c r="K116" s="174" t="str">
        <f>VLOOKUP(A116,'PAI 2025 GPS rempl2)'!$A$4:$V$504,20,0)</f>
        <v>2025-01-13</v>
      </c>
      <c r="L116" s="174" t="str">
        <f>VLOOKUP(A116,'PAI 2025 GPS rempl2)'!$A$4:$V$504,21,0)</f>
        <v>2025-02-28</v>
      </c>
      <c r="M116" s="82" t="str">
        <f>VLOOKUP(A116,'PAI 2025 GPS rempl2)'!$A$4:$V$504,22,0)</f>
        <v>2023-GRUPO DE TRABAJO DE CENTRO DE INFORMACIÓN TECNOLÓGICA Y APOYO A LA GESTIÓN DE PROPIEDAD LA INDUSTRIAL</v>
      </c>
      <c r="N116" s="82"/>
      <c r="O116" s="82"/>
      <c r="P116" s="82"/>
      <c r="Q116" s="82"/>
      <c r="R116" s="30" t="str">
        <f>VLOOKUP(A116,'PAI 2025 GPS rempl2)'!$A$3:$B$506,2,0)</f>
        <v>2023-GRUPO DE TRABAJO DE CENTRO DE INFORMACIÓN TECNOLÓGICA Y APOYO A LA GESTIÓN DE PROPIEDAD LA INDUSTRIAL</v>
      </c>
      <c r="S116" s="81" t="s">
        <v>714</v>
      </c>
      <c r="T116" s="81" t="str">
        <f>VLOOKUP(A116,'PAI 2025 GPS rempl2)'!$A$3:$E$505,4,0)</f>
        <v>Actividad propia</v>
      </c>
      <c r="U116" s="82" t="s">
        <v>1562</v>
      </c>
      <c r="V116" s="30">
        <f>VLOOKUP(S116,'PAI 2025 GPS rempl2)'!$E$4:$P$504,12,0)</f>
        <v>10</v>
      </c>
      <c r="W116" s="146">
        <f t="shared" ref="W116:W119" si="26">+(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116" s="30">
        <f>VLOOKUP(S116,'SEGUIMIENTO PAI 2025'!$F$5:$AB$487,23,0)</f>
        <v>100</v>
      </c>
      <c r="Y116" s="30">
        <f t="shared" si="16"/>
        <v>0.12165450121654502</v>
      </c>
    </row>
    <row r="117" spans="1:25" x14ac:dyDescent="0.25">
      <c r="A117" s="81" t="s">
        <v>716</v>
      </c>
      <c r="B117" s="81" t="str">
        <f>VLOOKUP(A117,'PAI 2025 GPS rempl2)'!$A$3:$E$505,4,0)</f>
        <v>Actividad propia</v>
      </c>
      <c r="C117" s="82" t="s">
        <v>1562</v>
      </c>
      <c r="D117" s="82" t="s">
        <v>1566</v>
      </c>
      <c r="E117" s="82" t="s">
        <v>636</v>
      </c>
      <c r="F117" s="82"/>
      <c r="G117" s="82" t="str">
        <f>VLOOKUP(A117,'PAI 2025 GPS rempl2)'!$E$4:$L$504,8,0)</f>
        <v>N/A</v>
      </c>
      <c r="H117" s="82" t="str">
        <f>VLOOKUP(A117,'PAI 2025 GPS rempl2)'!$A$4:$V$504,15,0)</f>
        <v>Ejecutar el programa Centros de Apoyo a la Tecnología y la Innovación CATI. (Matriz de seguimiento e Informe final del programa)</v>
      </c>
      <c r="I117" s="82">
        <f>VLOOKUP(A117,'PAI 2025 GPS rempl2)'!$A$4:$V$504,17,0)</f>
        <v>100</v>
      </c>
      <c r="J117" s="82" t="str">
        <f>VLOOKUP(A117,'PAI 2025 GPS rempl2)'!$A$4:$V$504,18,0)</f>
        <v>Porcentual</v>
      </c>
      <c r="K117" s="174" t="str">
        <f>VLOOKUP(A117,'PAI 2025 GPS rempl2)'!$A$4:$V$504,20,0)</f>
        <v>2025-02-03</v>
      </c>
      <c r="L117" s="174" t="str">
        <f>VLOOKUP(A117,'PAI 2025 GPS rempl2)'!$A$4:$V$504,21,0)</f>
        <v>2025-11-28</v>
      </c>
      <c r="M117" s="82" t="str">
        <f>VLOOKUP(A117,'PAI 2025 GPS rempl2)'!$A$4:$V$504,22,0)</f>
        <v>2023-GRUPO DE TRABAJO DE CENTRO DE INFORMACIÓN TECNOLÓGICA Y APOYO A LA GESTIÓN DE PROPIEDAD LA INDUSTRIAL</v>
      </c>
      <c r="N117" s="82"/>
      <c r="O117" s="82"/>
      <c r="P117" s="82"/>
      <c r="Q117" s="82"/>
      <c r="R117" s="30" t="str">
        <f>VLOOKUP(A117,'PAI 2025 GPS rempl2)'!$A$3:$B$506,2,0)</f>
        <v>2023-GRUPO DE TRABAJO DE CENTRO DE INFORMACIÓN TECNOLÓGICA Y APOYO A LA GESTIÓN DE PROPIEDAD LA INDUSTRIAL</v>
      </c>
      <c r="S117" s="81" t="s">
        <v>716</v>
      </c>
      <c r="T117" s="81" t="str">
        <f>VLOOKUP(A117,'PAI 2025 GPS rempl2)'!$A$3:$E$505,4,0)</f>
        <v>Actividad propia</v>
      </c>
      <c r="U117" s="82" t="s">
        <v>1562</v>
      </c>
      <c r="V117" s="30">
        <f>VLOOKUP(S117,'PAI 2025 GPS rempl2)'!$E$4:$P$504,12,0)</f>
        <v>60</v>
      </c>
      <c r="W117" s="146">
        <f t="shared" si="26"/>
        <v>0.72992700729927007</v>
      </c>
      <c r="X117" s="30">
        <f>VLOOKUP(S117,'SEGUIMIENTO PAI 2025'!$F$5:$AB$487,23,0)</f>
        <v>70</v>
      </c>
      <c r="Y117" s="30">
        <f t="shared" si="16"/>
        <v>0.51094890510948909</v>
      </c>
    </row>
    <row r="118" spans="1:25" x14ac:dyDescent="0.25">
      <c r="A118" s="81" t="s">
        <v>717</v>
      </c>
      <c r="B118" s="81" t="str">
        <f>VLOOKUP(A118,'PAI 2025 GPS rempl2)'!$A$3:$E$505,4,0)</f>
        <v>Actividad propia</v>
      </c>
      <c r="C118" s="82" t="s">
        <v>1562</v>
      </c>
      <c r="D118" s="82" t="s">
        <v>1566</v>
      </c>
      <c r="E118" s="82" t="s">
        <v>636</v>
      </c>
      <c r="F118" s="82"/>
      <c r="G118" s="82" t="str">
        <f>VLOOKUP(A118,'PAI 2025 GPS rempl2)'!$E$4:$L$504,8,0)</f>
        <v>N/A</v>
      </c>
      <c r="H118" s="82" t="str">
        <f>VLOOKUP(A118,'PAI 2025 GPS rempl2)'!$A$4:$V$504,15,0)</f>
        <v>Elaborar matriz de fases y etapas para el seguimiento de ejecución del programa</v>
      </c>
      <c r="I118" s="82">
        <f>VLOOKUP(A118,'PAI 2025 GPS rempl2)'!$A$4:$V$504,17,0)</f>
        <v>1</v>
      </c>
      <c r="J118" s="82" t="str">
        <f>VLOOKUP(A118,'PAI 2025 GPS rempl2)'!$A$4:$V$504,18,0)</f>
        <v>Númerica</v>
      </c>
      <c r="K118" s="174" t="str">
        <f>VLOOKUP(A118,'PAI 2025 GPS rempl2)'!$A$4:$V$504,20,0)</f>
        <v>2025-02-03</v>
      </c>
      <c r="L118" s="174" t="str">
        <f>VLOOKUP(A118,'PAI 2025 GPS rempl2)'!$A$4:$V$504,21,0)</f>
        <v>2025-02-28</v>
      </c>
      <c r="M118" s="82" t="str">
        <f>VLOOKUP(A118,'PAI 2025 GPS rempl2)'!$A$4:$V$504,22,0)</f>
        <v>2023-GRUPO DE TRABAJO DE CENTRO DE INFORMACIÓN TECNOLÓGICA Y APOYO A LA GESTIÓN DE PROPIEDAD LA INDUSTRIAL</v>
      </c>
      <c r="N118" s="82"/>
      <c r="O118" s="82"/>
      <c r="P118" s="82"/>
      <c r="Q118" s="82"/>
      <c r="R118" s="30" t="str">
        <f>VLOOKUP(A118,'PAI 2025 GPS rempl2)'!$A$3:$B$506,2,0)</f>
        <v>2023-GRUPO DE TRABAJO DE CENTRO DE INFORMACIÓN TECNOLÓGICA Y APOYO A LA GESTIÓN DE PROPIEDAD LA INDUSTRIAL</v>
      </c>
      <c r="S118" s="81" t="s">
        <v>717</v>
      </c>
      <c r="T118" s="81" t="str">
        <f>VLOOKUP(A118,'PAI 2025 GPS rempl2)'!$A$3:$E$505,4,0)</f>
        <v>Actividad propia</v>
      </c>
      <c r="U118" s="82" t="s">
        <v>1562</v>
      </c>
      <c r="V118" s="30">
        <f>VLOOKUP(S118,'PAI 2025 GPS rempl2)'!$E$4:$P$504,12,0)</f>
        <v>10</v>
      </c>
      <c r="W118" s="146">
        <f t="shared" si="26"/>
        <v>0.12165450121654502</v>
      </c>
      <c r="X118" s="30">
        <f>VLOOKUP(S118,'SEGUIMIENTO PAI 2025'!$F$5:$AB$487,23,0)</f>
        <v>100</v>
      </c>
      <c r="Y118" s="30">
        <f t="shared" si="16"/>
        <v>0.12165450121654502</v>
      </c>
    </row>
    <row r="119" spans="1:25" x14ac:dyDescent="0.25">
      <c r="A119" s="81" t="s">
        <v>718</v>
      </c>
      <c r="B119" s="81" t="str">
        <f>VLOOKUP(A119,'PAI 2025 GPS rempl2)'!$A$3:$E$505,4,0)</f>
        <v>Actividad propia</v>
      </c>
      <c r="C119" s="82" t="s">
        <v>1562</v>
      </c>
      <c r="D119" s="82" t="s">
        <v>1566</v>
      </c>
      <c r="E119" s="82" t="s">
        <v>636</v>
      </c>
      <c r="F119" s="82"/>
      <c r="G119" s="82" t="str">
        <f>VLOOKUP(A119,'PAI 2025 GPS rempl2)'!$E$4:$L$504,8,0)</f>
        <v>N/A</v>
      </c>
      <c r="H119" s="82" t="str">
        <f>VLOOKUP(A119,'PAI 2025 GPS rempl2)'!$A$4:$V$504,15,0)</f>
        <v>Ejecutar el programa Propiedad Industrial para MIPYMES. (Matriz de seguimiento e Informe final del programa)</v>
      </c>
      <c r="I119" s="82">
        <f>VLOOKUP(A119,'PAI 2025 GPS rempl2)'!$A$4:$V$504,17,0)</f>
        <v>100</v>
      </c>
      <c r="J119" s="82" t="str">
        <f>VLOOKUP(A119,'PAI 2025 GPS rempl2)'!$A$4:$V$504,18,0)</f>
        <v>Porcentual</v>
      </c>
      <c r="K119" s="174" t="str">
        <f>VLOOKUP(A119,'PAI 2025 GPS rempl2)'!$A$4:$V$504,20,0)</f>
        <v>2025-03-03</v>
      </c>
      <c r="L119" s="174" t="str">
        <f>VLOOKUP(A119,'PAI 2025 GPS rempl2)'!$A$4:$V$504,21,0)</f>
        <v>2025-11-28</v>
      </c>
      <c r="M119" s="82" t="str">
        <f>VLOOKUP(A119,'PAI 2025 GPS rempl2)'!$A$4:$V$504,22,0)</f>
        <v>2023-GRUPO DE TRABAJO DE CENTRO DE INFORMACIÓN TECNOLÓGICA Y APOYO A LA GESTIÓN DE PROPIEDAD LA INDUSTRIAL</v>
      </c>
      <c r="N119" s="82"/>
      <c r="O119" s="82"/>
      <c r="P119" s="82"/>
      <c r="Q119" s="82"/>
      <c r="R119" s="30" t="str">
        <f>VLOOKUP(A119,'PAI 2025 GPS rempl2)'!$A$3:$B$506,2,0)</f>
        <v>2023-GRUPO DE TRABAJO DE CENTRO DE INFORMACIÓN TECNOLÓGICA Y APOYO A LA GESTIÓN DE PROPIEDAD LA INDUSTRIAL</v>
      </c>
      <c r="S119" s="81" t="s">
        <v>718</v>
      </c>
      <c r="T119" s="81" t="str">
        <f>VLOOKUP(A119,'PAI 2025 GPS rempl2)'!$A$3:$E$505,4,0)</f>
        <v>Actividad propia</v>
      </c>
      <c r="U119" s="82" t="s">
        <v>1562</v>
      </c>
      <c r="V119" s="30">
        <f>VLOOKUP(S119,'PAI 2025 GPS rempl2)'!$E$4:$P$504,12,0)</f>
        <v>20</v>
      </c>
      <c r="W119" s="146">
        <f t="shared" si="26"/>
        <v>0.24330900243309003</v>
      </c>
      <c r="X119" s="30">
        <f>VLOOKUP(S119,'SEGUIMIENTO PAI 2025'!$F$5:$AB$487,23,0)</f>
        <v>0</v>
      </c>
      <c r="Y119" s="30">
        <f t="shared" si="16"/>
        <v>0</v>
      </c>
    </row>
    <row r="120" spans="1:25" x14ac:dyDescent="0.25">
      <c r="A120" s="81" t="s">
        <v>719</v>
      </c>
      <c r="B120" s="81" t="str">
        <f>VLOOKUP(A120,'PAI 2025 GPS rempl2)'!$A$3:$E$505,4,0)</f>
        <v>Producto</v>
      </c>
      <c r="C120" s="82" t="s">
        <v>1562</v>
      </c>
      <c r="D120" s="82" t="s">
        <v>1570</v>
      </c>
      <c r="E120" s="82" t="s">
        <v>720</v>
      </c>
      <c r="F120" s="82" t="s">
        <v>13</v>
      </c>
      <c r="G120" s="82" t="str">
        <f>VLOOKUP(A120,'PAI 2025 GPS rempl2)'!$E$4:$L$504,8,0)</f>
        <v>N/A</v>
      </c>
      <c r="H120" s="82" t="str">
        <f>VLOOKUP(A120,'PAI 2025 GPS rempl2)'!$A$4:$V$504,15,0)</f>
        <v>Mesas de integración para la conexión de actores del ecosistema de innovación involucrados en temas de Propiedad Industrial y transferencia tecnológica, realizadas  (Actas de reunión firmadas)</v>
      </c>
      <c r="I120" s="82">
        <f>VLOOKUP(A120,'PAI 2025 GPS rempl2)'!$A$4:$V$504,17,0)</f>
        <v>2</v>
      </c>
      <c r="J120" s="82" t="str">
        <f>VLOOKUP(A120,'PAI 2025 GPS rempl2)'!$A$4:$V$504,18,0)</f>
        <v>Númerica</v>
      </c>
      <c r="K120" s="174" t="str">
        <f>VLOOKUP(A120,'PAI 2025 GPS rempl2)'!$A$4:$V$504,20,0)</f>
        <v>2025-01-13</v>
      </c>
      <c r="L120" s="174" t="str">
        <f>VLOOKUP(A120,'PAI 2025 GPS rempl2)'!$A$4:$V$504,21,0)</f>
        <v>2025-11-28</v>
      </c>
      <c r="M120" s="82" t="str">
        <f>VLOOKUP(A120,'PAI 2025 GPS rempl2)'!$A$4:$V$504,22,0)</f>
        <v>2023-GRUPO DE TRABAJO DE CENTRO DE INFORMACIÓN TECNOLÓGICA Y APOYO A LA GESTIÓN DE PROPIEDAD LA INDUSTRIAL</v>
      </c>
      <c r="N120" s="82" t="s">
        <v>1441</v>
      </c>
      <c r="O120" s="82" t="s">
        <v>1480</v>
      </c>
      <c r="P120" s="82" t="s">
        <v>1591</v>
      </c>
      <c r="Q120" s="82" t="s">
        <v>1535</v>
      </c>
      <c r="R120" s="30" t="str">
        <f>VLOOKUP(A120,'PAI 2025 GPS rempl2)'!$A$3:$B$506,2,0)</f>
        <v>2023-GRUPO DE TRABAJO DE CENTRO DE INFORMACIÓN TECNOLÓGICA Y APOYO A LA GESTIÓN DE PROPIEDAD LA INDUSTRIAL</v>
      </c>
      <c r="S120" s="81" t="s">
        <v>719</v>
      </c>
      <c r="T120" s="81" t="str">
        <f>VLOOKUP(A120,'PAI 2025 GPS rempl2)'!$A$3:$E$505,4,0)</f>
        <v>Producto</v>
      </c>
      <c r="U120" s="82" t="s">
        <v>1562</v>
      </c>
      <c r="V120" s="30">
        <f>VLOOKUP(S120,'PAI 2025 GPS rempl2)'!$E$4:$P$504,12,0)</f>
        <v>10</v>
      </c>
      <c r="W120" s="144">
        <f>(V120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120" s="30">
        <f>VLOOKUP(S120,'SEGUIMIENTO PAI 2025'!$F$5:$AB$487,23,0)</f>
        <v>0</v>
      </c>
      <c r="Y120" s="30">
        <f t="shared" si="16"/>
        <v>0</v>
      </c>
    </row>
    <row r="121" spans="1:25" x14ac:dyDescent="0.25">
      <c r="A121" s="81" t="s">
        <v>722</v>
      </c>
      <c r="B121" s="81" t="str">
        <f>VLOOKUP(A121,'PAI 2025 GPS rempl2)'!$A$3:$E$505,4,0)</f>
        <v>Actividad propia</v>
      </c>
      <c r="C121" s="82" t="s">
        <v>1562</v>
      </c>
      <c r="D121" s="82" t="s">
        <v>1570</v>
      </c>
      <c r="E121" s="82" t="s">
        <v>720</v>
      </c>
      <c r="F121" s="82"/>
      <c r="G121" s="82" t="str">
        <f>VLOOKUP(A121,'PAI 2025 GPS rempl2)'!$E$4:$L$504,8,0)</f>
        <v>N/A</v>
      </c>
      <c r="H121" s="82"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2">
        <f>VLOOKUP(A121,'PAI 2025 GPS rempl2)'!$A$4:$V$504,17,0)</f>
        <v>1</v>
      </c>
      <c r="J121" s="82" t="str">
        <f>VLOOKUP(A121,'PAI 2025 GPS rempl2)'!$A$4:$V$504,18,0)</f>
        <v>Númerica</v>
      </c>
      <c r="K121" s="174" t="str">
        <f>VLOOKUP(A121,'PAI 2025 GPS rempl2)'!$A$4:$V$504,20,0)</f>
        <v>2025-01-13</v>
      </c>
      <c r="L121" s="174" t="str">
        <f>VLOOKUP(A121,'PAI 2025 GPS rempl2)'!$A$4:$V$504,21,0)</f>
        <v>2025-03-31</v>
      </c>
      <c r="M121" s="82" t="str">
        <f>VLOOKUP(A121,'PAI 2025 GPS rempl2)'!$A$4:$V$504,22,0)</f>
        <v>2023-GRUPO DE TRABAJO DE CENTRO DE INFORMACIÓN TECNOLÓGICA Y APOYO A LA GESTIÓN DE PROPIEDAD LA INDUSTRIAL</v>
      </c>
      <c r="N121" s="82"/>
      <c r="O121" s="82"/>
      <c r="P121" s="82"/>
      <c r="Q121" s="82"/>
      <c r="R121" s="30" t="str">
        <f>VLOOKUP(A121,'PAI 2025 GPS rempl2)'!$A$3:$B$506,2,0)</f>
        <v>2023-GRUPO DE TRABAJO DE CENTRO DE INFORMACIÓN TECNOLÓGICA Y APOYO A LA GESTIÓN DE PROPIEDAD LA INDUSTRIAL</v>
      </c>
      <c r="S121" s="81" t="s">
        <v>722</v>
      </c>
      <c r="T121" s="81" t="str">
        <f>VLOOKUP(A121,'PAI 2025 GPS rempl2)'!$A$3:$E$505,4,0)</f>
        <v>Actividad propia</v>
      </c>
      <c r="U121" s="82" t="s">
        <v>1562</v>
      </c>
      <c r="V121" s="30">
        <f>VLOOKUP(S121,'PAI 2025 GPS rempl2)'!$E$4:$P$504,12,0)</f>
        <v>60</v>
      </c>
      <c r="W121" s="146">
        <f t="shared" ref="W121:W122" si="27">+(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0.72992700729927007</v>
      </c>
      <c r="X121" s="30">
        <f>VLOOKUP(S121,'SEGUIMIENTO PAI 2025'!$F$5:$AB$487,23,0)</f>
        <v>100</v>
      </c>
      <c r="Y121" s="30">
        <f t="shared" si="16"/>
        <v>0.72992700729927007</v>
      </c>
    </row>
    <row r="122" spans="1:25" x14ac:dyDescent="0.25">
      <c r="A122" s="81" t="s">
        <v>724</v>
      </c>
      <c r="B122" s="81" t="str">
        <f>VLOOKUP(A122,'PAI 2025 GPS rempl2)'!$A$3:$E$505,4,0)</f>
        <v>Actividad propia</v>
      </c>
      <c r="C122" s="82" t="s">
        <v>1562</v>
      </c>
      <c r="D122" s="82" t="s">
        <v>1570</v>
      </c>
      <c r="E122" s="82" t="s">
        <v>720</v>
      </c>
      <c r="F122" s="82"/>
      <c r="G122" s="82" t="str">
        <f>VLOOKUP(A122,'PAI 2025 GPS rempl2)'!$E$4:$L$504,8,0)</f>
        <v>N/A</v>
      </c>
      <c r="H122" s="82" t="str">
        <f>VLOOKUP(A122,'PAI 2025 GPS rempl2)'!$A$4:$V$504,15,0)</f>
        <v>Realizar las mesas de integración  (Actas de reunión firmadas)</v>
      </c>
      <c r="I122" s="82">
        <f>VLOOKUP(A122,'PAI 2025 GPS rempl2)'!$A$4:$V$504,17,0)</f>
        <v>2</v>
      </c>
      <c r="J122" s="82" t="str">
        <f>VLOOKUP(A122,'PAI 2025 GPS rempl2)'!$A$4:$V$504,18,0)</f>
        <v>Númerica</v>
      </c>
      <c r="K122" s="174" t="str">
        <f>VLOOKUP(A122,'PAI 2025 GPS rempl2)'!$A$4:$V$504,20,0)</f>
        <v>2025-04-01</v>
      </c>
      <c r="L122" s="174" t="str">
        <f>VLOOKUP(A122,'PAI 2025 GPS rempl2)'!$A$4:$V$504,21,0)</f>
        <v>2025-11-28</v>
      </c>
      <c r="M122" s="82" t="str">
        <f>VLOOKUP(A122,'PAI 2025 GPS rempl2)'!$A$4:$V$504,22,0)</f>
        <v>2023-GRUPO DE TRABAJO DE CENTRO DE INFORMACIÓN TECNOLÓGICA Y APOYO A LA GESTIÓN DE PROPIEDAD LA INDUSTRIAL</v>
      </c>
      <c r="N122" s="82"/>
      <c r="O122" s="82"/>
      <c r="P122" s="82"/>
      <c r="Q122" s="82"/>
      <c r="R122" s="30" t="str">
        <f>VLOOKUP(A122,'PAI 2025 GPS rempl2)'!$A$3:$B$506,2,0)</f>
        <v>2023-GRUPO DE TRABAJO DE CENTRO DE INFORMACIÓN TECNOLÓGICA Y APOYO A LA GESTIÓN DE PROPIEDAD LA INDUSTRIAL</v>
      </c>
      <c r="S122" s="81" t="s">
        <v>724</v>
      </c>
      <c r="T122" s="81" t="str">
        <f>VLOOKUP(A122,'PAI 2025 GPS rempl2)'!$A$3:$E$505,4,0)</f>
        <v>Actividad propia</v>
      </c>
      <c r="U122" s="82" t="s">
        <v>1562</v>
      </c>
      <c r="V122" s="30">
        <f>VLOOKUP(S122,'PAI 2025 GPS rempl2)'!$E$4:$P$504,12,0)</f>
        <v>40</v>
      </c>
      <c r="W122" s="146">
        <f t="shared" si="27"/>
        <v>0.48661800486618007</v>
      </c>
      <c r="X122" s="30">
        <f>VLOOKUP(S122,'SEGUIMIENTO PAI 2025'!$F$5:$AB$487,23,0)</f>
        <v>0</v>
      </c>
      <c r="Y122" s="30">
        <f t="shared" si="16"/>
        <v>0</v>
      </c>
    </row>
    <row r="123" spans="1:25" x14ac:dyDescent="0.25">
      <c r="A123" s="81" t="s">
        <v>725</v>
      </c>
      <c r="B123" s="81" t="str">
        <f>VLOOKUP(A123,'PAI 2025 GPS rempl2)'!$A$3:$E$505,4,0)</f>
        <v>Producto</v>
      </c>
      <c r="C123" s="82" t="s">
        <v>1562</v>
      </c>
      <c r="D123" s="82" t="s">
        <v>1566</v>
      </c>
      <c r="E123" s="82" t="s">
        <v>636</v>
      </c>
      <c r="F123" s="82" t="s">
        <v>10</v>
      </c>
      <c r="G123" s="82" t="str">
        <f>VLOOKUP(A123,'PAI 2025 GPS rempl2)'!$E$4:$L$504,8,0)</f>
        <v>C-3503-0200-0014-20309b</v>
      </c>
      <c r="H123" s="82" t="str">
        <f>VLOOKUP(A123,'PAI 2025 GPS rempl2)'!$A$4:$V$504,15,0)</f>
        <v>Programas de fomento para el uso estratégico de la propiedad industrial en la Economía Popular, ejecutados.  (Matriz de seguimiento e informe final de ejecución de los programas)</v>
      </c>
      <c r="I123" s="82">
        <f>VLOOKUP(A123,'PAI 2025 GPS rempl2)'!$A$4:$V$504,17,0)</f>
        <v>100</v>
      </c>
      <c r="J123" s="82" t="str">
        <f>VLOOKUP(A123,'PAI 2025 GPS rempl2)'!$A$4:$V$504,18,0)</f>
        <v>Porcentual</v>
      </c>
      <c r="K123" s="174" t="str">
        <f>VLOOKUP(A123,'PAI 2025 GPS rempl2)'!$A$4:$V$504,20,0)</f>
        <v>2025-02-03</v>
      </c>
      <c r="L123" s="174" t="str">
        <f>VLOOKUP(A123,'PAI 2025 GPS rempl2)'!$A$4:$V$504,21,0)</f>
        <v>2025-11-28</v>
      </c>
      <c r="M123" s="82" t="str">
        <f>VLOOKUP(A123,'PAI 2025 GPS rempl2)'!$A$4:$V$504,22,0)</f>
        <v>2023-GRUPO DE TRABAJO DE CENTRO DE INFORMACIÓN TECNOLÓGICA Y APOYO A LA GESTIÓN DE PROPIEDAD LA INDUSTRIAL</v>
      </c>
      <c r="N123" s="82" t="s">
        <v>1438</v>
      </c>
      <c r="O123" s="82" t="s">
        <v>1439</v>
      </c>
      <c r="P123" s="82" t="s">
        <v>1592</v>
      </c>
      <c r="Q123" s="82" t="s">
        <v>1778</v>
      </c>
      <c r="R123" s="30" t="str">
        <f>VLOOKUP(A123,'PAI 2025 GPS rempl2)'!$A$3:$B$506,2,0)</f>
        <v>2023-GRUPO DE TRABAJO DE CENTRO DE INFORMACIÓN TECNOLÓGICA Y APOYO A LA GESTIÓN DE PROPIEDAD LA INDUSTRIAL</v>
      </c>
      <c r="S123" s="81" t="s">
        <v>725</v>
      </c>
      <c r="T123" s="81" t="str">
        <f>VLOOKUP(A123,'PAI 2025 GPS rempl2)'!$A$3:$E$505,4,0)</f>
        <v>Producto</v>
      </c>
      <c r="U123" s="82" t="s">
        <v>1562</v>
      </c>
      <c r="V123" s="30">
        <f>VLOOKUP(S123,'PAI 2025 GPS rempl2)'!$E$4:$P$504,12,0)</f>
        <v>30</v>
      </c>
      <c r="W123" s="144">
        <f>(V123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123" s="30">
        <f>VLOOKUP(S123,'SEGUIMIENTO PAI 2025'!$F$5:$AB$487,23,0)</f>
        <v>70</v>
      </c>
      <c r="Y123" s="30">
        <f t="shared" si="16"/>
        <v>0.94170403587443952</v>
      </c>
    </row>
    <row r="124" spans="1:25" x14ac:dyDescent="0.25">
      <c r="A124" s="81" t="s">
        <v>726</v>
      </c>
      <c r="B124" s="81" t="str">
        <f>VLOOKUP(A124,'PAI 2025 GPS rempl2)'!$A$3:$E$505,4,0)</f>
        <v>Actividad propia</v>
      </c>
      <c r="C124" s="82" t="s">
        <v>1562</v>
      </c>
      <c r="D124" s="82" t="s">
        <v>1566</v>
      </c>
      <c r="E124" s="82" t="s">
        <v>636</v>
      </c>
      <c r="F124" s="82"/>
      <c r="G124" s="82" t="str">
        <f>VLOOKUP(A124,'PAI 2025 GPS rempl2)'!$E$4:$L$504,8,0)</f>
        <v>N/A</v>
      </c>
      <c r="H124" s="82" t="str">
        <f>VLOOKUP(A124,'PAI 2025 GPS rempl2)'!$A$4:$V$504,15,0)</f>
        <v>Elaborar matriz programación de jornadas y seguimiento de ejecución del programa</v>
      </c>
      <c r="I124" s="82">
        <f>VLOOKUP(A124,'PAI 2025 GPS rempl2)'!$A$4:$V$504,17,0)</f>
        <v>1</v>
      </c>
      <c r="J124" s="82" t="str">
        <f>VLOOKUP(A124,'PAI 2025 GPS rempl2)'!$A$4:$V$504,18,0)</f>
        <v>Númerica</v>
      </c>
      <c r="K124" s="174" t="str">
        <f>VLOOKUP(A124,'PAI 2025 GPS rempl2)'!$A$4:$V$504,20,0)</f>
        <v>2025-02-03</v>
      </c>
      <c r="L124" s="174" t="str">
        <f>VLOOKUP(A124,'PAI 2025 GPS rempl2)'!$A$4:$V$504,21,0)</f>
        <v>2025-02-28</v>
      </c>
      <c r="M124" s="82" t="str">
        <f>VLOOKUP(A124,'PAI 2025 GPS rempl2)'!$A$4:$V$504,22,0)</f>
        <v>2023-GRUPO DE TRABAJO DE CENTRO DE INFORMACIÓN TECNOLÓGICA Y APOYO A LA GESTIÓN DE PROPIEDAD LA INDUSTRIAL</v>
      </c>
      <c r="N124" s="82"/>
      <c r="O124" s="82"/>
      <c r="P124" s="82"/>
      <c r="Q124" s="82"/>
      <c r="R124" s="30" t="str">
        <f>VLOOKUP(A124,'PAI 2025 GPS rempl2)'!$A$3:$B$506,2,0)</f>
        <v>2023-GRUPO DE TRABAJO DE CENTRO DE INFORMACIÓN TECNOLÓGICA Y APOYO A LA GESTIÓN DE PROPIEDAD LA INDUSTRIAL</v>
      </c>
      <c r="S124" s="81" t="s">
        <v>726</v>
      </c>
      <c r="T124" s="81" t="str">
        <f>VLOOKUP(A124,'PAI 2025 GPS rempl2)'!$A$3:$E$505,4,0)</f>
        <v>Actividad propia</v>
      </c>
      <c r="U124" s="82" t="s">
        <v>1562</v>
      </c>
      <c r="V124" s="30">
        <f>VLOOKUP(S124,'PAI 2025 GPS rempl2)'!$E$4:$P$504,12,0)</f>
        <v>60</v>
      </c>
      <c r="W124" s="146">
        <f t="shared" ref="W124:W127" si="28">+(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0.72992700729927007</v>
      </c>
      <c r="X124" s="30">
        <f>VLOOKUP(S124,'SEGUIMIENTO PAI 2025'!$F$5:$AB$487,23,0)</f>
        <v>100</v>
      </c>
      <c r="Y124" s="30">
        <f t="shared" si="16"/>
        <v>0.72992700729927007</v>
      </c>
    </row>
    <row r="125" spans="1:25" x14ac:dyDescent="0.25">
      <c r="A125" s="81" t="s">
        <v>727</v>
      </c>
      <c r="B125" s="81" t="str">
        <f>VLOOKUP(A125,'PAI 2025 GPS rempl2)'!$A$3:$E$505,4,0)</f>
        <v>Actividad propia</v>
      </c>
      <c r="C125" s="82" t="s">
        <v>1562</v>
      </c>
      <c r="D125" s="82" t="s">
        <v>1566</v>
      </c>
      <c r="E125" s="82" t="s">
        <v>636</v>
      </c>
      <c r="F125" s="82"/>
      <c r="G125" s="82" t="str">
        <f>VLOOKUP(A125,'PAI 2025 GPS rempl2)'!$E$4:$L$504,8,0)</f>
        <v>N/A</v>
      </c>
      <c r="H125" s="82" t="str">
        <f>VLOOKUP(A125,'PAI 2025 GPS rempl2)'!$A$4:$V$504,15,0)</f>
        <v>Ejecutar el programa Propiedad Industrial para emprendedores PI-e.   (Matriz de seguimiento e Informe final del programa)</v>
      </c>
      <c r="I125" s="82">
        <f>VLOOKUP(A125,'PAI 2025 GPS rempl2)'!$A$4:$V$504,17,0)</f>
        <v>100</v>
      </c>
      <c r="J125" s="82" t="str">
        <f>VLOOKUP(A125,'PAI 2025 GPS rempl2)'!$A$4:$V$504,18,0)</f>
        <v>Porcentual</v>
      </c>
      <c r="K125" s="174" t="str">
        <f>VLOOKUP(A125,'PAI 2025 GPS rempl2)'!$A$4:$V$504,20,0)</f>
        <v>2025-02-03</v>
      </c>
      <c r="L125" s="174" t="str">
        <f>VLOOKUP(A125,'PAI 2025 GPS rempl2)'!$A$4:$V$504,21,0)</f>
        <v>2025-11-28</v>
      </c>
      <c r="M125" s="82" t="str">
        <f>VLOOKUP(A125,'PAI 2025 GPS rempl2)'!$A$4:$V$504,22,0)</f>
        <v>2023-GRUPO DE TRABAJO DE CENTRO DE INFORMACIÓN TECNOLÓGICA Y APOYO A LA GESTIÓN DE PROPIEDAD LA INDUSTRIAL</v>
      </c>
      <c r="N125" s="82"/>
      <c r="O125" s="82"/>
      <c r="P125" s="82"/>
      <c r="Q125" s="82"/>
      <c r="R125" s="30" t="str">
        <f>VLOOKUP(A125,'PAI 2025 GPS rempl2)'!$A$3:$B$506,2,0)</f>
        <v>2023-GRUPO DE TRABAJO DE CENTRO DE INFORMACIÓN TECNOLÓGICA Y APOYO A LA GESTIÓN DE PROPIEDAD LA INDUSTRIAL</v>
      </c>
      <c r="S125" s="81" t="s">
        <v>727</v>
      </c>
      <c r="T125" s="81" t="str">
        <f>VLOOKUP(A125,'PAI 2025 GPS rempl2)'!$A$3:$E$505,4,0)</f>
        <v>Actividad propia</v>
      </c>
      <c r="U125" s="82" t="s">
        <v>1562</v>
      </c>
      <c r="V125" s="30">
        <f>VLOOKUP(S125,'PAI 2025 GPS rempl2)'!$E$4:$P$504,12,0)</f>
        <v>10</v>
      </c>
      <c r="W125" s="146">
        <f t="shared" si="28"/>
        <v>0.12165450121654502</v>
      </c>
      <c r="X125" s="30">
        <f>VLOOKUP(S125,'SEGUIMIENTO PAI 2025'!$F$5:$AB$487,23,0)</f>
        <v>0</v>
      </c>
      <c r="Y125" s="30">
        <f t="shared" si="16"/>
        <v>0</v>
      </c>
    </row>
    <row r="126" spans="1:25" x14ac:dyDescent="0.25">
      <c r="A126" s="81" t="s">
        <v>728</v>
      </c>
      <c r="B126" s="81" t="str">
        <f>VLOOKUP(A126,'PAI 2025 GPS rempl2)'!$A$3:$E$505,4,0)</f>
        <v>Actividad propia</v>
      </c>
      <c r="C126" s="82" t="s">
        <v>1562</v>
      </c>
      <c r="D126" s="82" t="s">
        <v>1566</v>
      </c>
      <c r="E126" s="82" t="s">
        <v>636</v>
      </c>
      <c r="F126" s="82"/>
      <c r="G126" s="82" t="str">
        <f>VLOOKUP(A126,'PAI 2025 GPS rempl2)'!$E$4:$L$504,8,0)</f>
        <v>N/A</v>
      </c>
      <c r="H126" s="82" t="str">
        <f>VLOOKUP(A126,'PAI 2025 GPS rempl2)'!$A$4:$V$504,15,0)</f>
        <v>Elaborar matriz de etapas para el seguimiento de ejecución de la estrategia</v>
      </c>
      <c r="I126" s="82">
        <f>VLOOKUP(A126,'PAI 2025 GPS rempl2)'!$A$4:$V$504,17,0)</f>
        <v>1</v>
      </c>
      <c r="J126" s="82" t="str">
        <f>VLOOKUP(A126,'PAI 2025 GPS rempl2)'!$A$4:$V$504,18,0)</f>
        <v>Númerica</v>
      </c>
      <c r="K126" s="174" t="str">
        <f>VLOOKUP(A126,'PAI 2025 GPS rempl2)'!$A$4:$V$504,20,0)</f>
        <v>2025-02-03</v>
      </c>
      <c r="L126" s="174" t="str">
        <f>VLOOKUP(A126,'PAI 2025 GPS rempl2)'!$A$4:$V$504,21,0)</f>
        <v>2025-02-28</v>
      </c>
      <c r="M126" s="82" t="str">
        <f>VLOOKUP(A126,'PAI 2025 GPS rempl2)'!$A$4:$V$504,22,0)</f>
        <v>2023-GRUPO DE TRABAJO DE CENTRO DE INFORMACIÓN TECNOLÓGICA Y APOYO A LA GESTIÓN DE PROPIEDAD LA INDUSTRIAL</v>
      </c>
      <c r="N126" s="82"/>
      <c r="O126" s="82"/>
      <c r="P126" s="82"/>
      <c r="Q126" s="82"/>
      <c r="R126" s="30" t="str">
        <f>VLOOKUP(A126,'PAI 2025 GPS rempl2)'!$A$3:$B$506,2,0)</f>
        <v>2023-GRUPO DE TRABAJO DE CENTRO DE INFORMACIÓN TECNOLÓGICA Y APOYO A LA GESTIÓN DE PROPIEDAD LA INDUSTRIAL</v>
      </c>
      <c r="S126" s="81" t="s">
        <v>728</v>
      </c>
      <c r="T126" s="81" t="str">
        <f>VLOOKUP(A126,'PAI 2025 GPS rempl2)'!$A$3:$E$505,4,0)</f>
        <v>Actividad propia</v>
      </c>
      <c r="U126" s="82" t="s">
        <v>1562</v>
      </c>
      <c r="V126" s="30">
        <f>VLOOKUP(S126,'PAI 2025 GPS rempl2)'!$E$4:$P$504,12,0)</f>
        <v>10</v>
      </c>
      <c r="W126" s="146">
        <f t="shared" si="28"/>
        <v>0.12165450121654502</v>
      </c>
      <c r="X126" s="30">
        <f>VLOOKUP(S126,'SEGUIMIENTO PAI 2025'!$F$5:$AB$487,23,0)</f>
        <v>100</v>
      </c>
      <c r="Y126" s="30">
        <f t="shared" si="16"/>
        <v>0.12165450121654502</v>
      </c>
    </row>
    <row r="127" spans="1:25" x14ac:dyDescent="0.25">
      <c r="A127" s="81" t="s">
        <v>729</v>
      </c>
      <c r="B127" s="81" t="str">
        <f>VLOOKUP(A127,'PAI 2025 GPS rempl2)'!$A$3:$E$505,4,0)</f>
        <v>Actividad propia</v>
      </c>
      <c r="C127" s="82" t="s">
        <v>1562</v>
      </c>
      <c r="D127" s="82" t="s">
        <v>1566</v>
      </c>
      <c r="E127" s="82" t="s">
        <v>636</v>
      </c>
      <c r="F127" s="82"/>
      <c r="G127" s="82" t="str">
        <f>VLOOKUP(A127,'PAI 2025 GPS rempl2)'!$E$4:$L$504,8,0)</f>
        <v>N/A</v>
      </c>
      <c r="H127" s="82" t="str">
        <f>VLOOKUP(A127,'PAI 2025 GPS rempl2)'!$A$4:$V$504,15,0)</f>
        <v>Ejecutar la estrategia Marcas de paz.  (Matriz de seguimiento e Informe final del programa)</v>
      </c>
      <c r="I127" s="82">
        <f>VLOOKUP(A127,'PAI 2025 GPS rempl2)'!$A$4:$V$504,17,0)</f>
        <v>100</v>
      </c>
      <c r="J127" s="82" t="str">
        <f>VLOOKUP(A127,'PAI 2025 GPS rempl2)'!$A$4:$V$504,18,0)</f>
        <v>Porcentual</v>
      </c>
      <c r="K127" s="174" t="str">
        <f>VLOOKUP(A127,'PAI 2025 GPS rempl2)'!$A$4:$V$504,20,0)</f>
        <v>2025-02-03</v>
      </c>
      <c r="L127" s="174" t="str">
        <f>VLOOKUP(A127,'PAI 2025 GPS rempl2)'!$A$4:$V$504,21,0)</f>
        <v>2025-11-28</v>
      </c>
      <c r="M127" s="82" t="str">
        <f>VLOOKUP(A127,'PAI 2025 GPS rempl2)'!$A$4:$V$504,22,0)</f>
        <v>2023-GRUPO DE TRABAJO DE CENTRO DE INFORMACIÓN TECNOLÓGICA Y APOYO A LA GESTIÓN DE PROPIEDAD LA INDUSTRIAL</v>
      </c>
      <c r="N127" s="82"/>
      <c r="O127" s="82"/>
      <c r="P127" s="82"/>
      <c r="Q127" s="82"/>
      <c r="R127" s="30" t="str">
        <f>VLOOKUP(A127,'PAI 2025 GPS rempl2)'!$A$3:$B$506,2,0)</f>
        <v>2023-GRUPO DE TRABAJO DE CENTRO DE INFORMACIÓN TECNOLÓGICA Y APOYO A LA GESTIÓN DE PROPIEDAD LA INDUSTRIAL</v>
      </c>
      <c r="S127" s="81" t="s">
        <v>729</v>
      </c>
      <c r="T127" s="81" t="str">
        <f>VLOOKUP(A127,'PAI 2025 GPS rempl2)'!$A$3:$E$505,4,0)</f>
        <v>Actividad propia</v>
      </c>
      <c r="U127" s="82" t="s">
        <v>1562</v>
      </c>
      <c r="V127" s="30">
        <f>VLOOKUP(S127,'PAI 2025 GPS rempl2)'!$E$4:$P$504,12,0)</f>
        <v>20</v>
      </c>
      <c r="W127" s="146">
        <f t="shared" si="28"/>
        <v>0.24330900243309003</v>
      </c>
      <c r="X127" s="30">
        <f>VLOOKUP(S127,'SEGUIMIENTO PAI 2025'!$F$5:$AB$487,23,0)</f>
        <v>70</v>
      </c>
      <c r="Y127" s="30">
        <f t="shared" si="16"/>
        <v>0.170316301703163</v>
      </c>
    </row>
    <row r="128" spans="1:25" x14ac:dyDescent="0.25">
      <c r="A128" s="81" t="s">
        <v>730</v>
      </c>
      <c r="B128" s="81" t="str">
        <f>VLOOKUP(A128,'PAI 2025 GPS rempl2)'!$A$3:$E$505,4,0)</f>
        <v>Producto</v>
      </c>
      <c r="C128" s="82" t="s">
        <v>1562</v>
      </c>
      <c r="D128" s="82" t="s">
        <v>1566</v>
      </c>
      <c r="E128" s="82" t="s">
        <v>636</v>
      </c>
      <c r="F128" s="82" t="s">
        <v>10</v>
      </c>
      <c r="G128" s="82" t="str">
        <f>VLOOKUP(A128,'PAI 2025 GPS rempl2)'!$E$4:$L$504,8,0)</f>
        <v>C-3503-0200-0014-20309b</v>
      </c>
      <c r="H128" s="82"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2">
        <f>VLOOKUP(A128,'PAI 2025 GPS rempl2)'!$A$4:$V$504,17,0)</f>
        <v>2</v>
      </c>
      <c r="J128" s="82" t="str">
        <f>VLOOKUP(A128,'PAI 2025 GPS rempl2)'!$A$4:$V$504,18,0)</f>
        <v>Númerica</v>
      </c>
      <c r="K128" s="174" t="str">
        <f>VLOOKUP(A128,'PAI 2025 GPS rempl2)'!$A$4:$V$504,20,0)</f>
        <v>2025-02-03</v>
      </c>
      <c r="L128" s="174" t="str">
        <f>VLOOKUP(A128,'PAI 2025 GPS rempl2)'!$A$4:$V$504,21,0)</f>
        <v>2025-12-12</v>
      </c>
      <c r="M128" s="82" t="str">
        <f>VLOOKUP(A128,'PAI 2025 GPS rempl2)'!$A$4:$V$504,22,0)</f>
        <v>2023-GRUPO DE TRABAJO DE CENTRO DE INFORMACIÓN TECNOLÓGICA Y APOYO A LA GESTIÓN DE PROPIEDAD LA INDUSTRIAL</v>
      </c>
      <c r="N128" s="82" t="s">
        <v>1438</v>
      </c>
      <c r="O128" s="82" t="s">
        <v>1439</v>
      </c>
      <c r="P128" s="82" t="s">
        <v>1593</v>
      </c>
      <c r="Q128" s="82" t="s">
        <v>1778</v>
      </c>
      <c r="R128" s="30" t="str">
        <f>VLOOKUP(A128,'PAI 2025 GPS rempl2)'!$A$3:$B$506,2,0)</f>
        <v>2023-GRUPO DE TRABAJO DE CENTRO DE INFORMACIÓN TECNOLÓGICA Y APOYO A LA GESTIÓN DE PROPIEDAD LA INDUSTRIAL</v>
      </c>
      <c r="S128" s="81" t="s">
        <v>730</v>
      </c>
      <c r="T128" s="81" t="str">
        <f>VLOOKUP(A128,'PAI 2025 GPS rempl2)'!$A$3:$E$505,4,0)</f>
        <v>Producto</v>
      </c>
      <c r="U128" s="82" t="s">
        <v>1562</v>
      </c>
      <c r="V128" s="30">
        <f>VLOOKUP(S128,'PAI 2025 GPS rempl2)'!$E$4:$P$504,12,0)</f>
        <v>10</v>
      </c>
      <c r="W128" s="144">
        <f>(V128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128" s="30">
        <f>VLOOKUP(S128,'SEGUIMIENTO PAI 2025'!$F$5:$AB$487,23,0)</f>
        <v>50</v>
      </c>
      <c r="Y128" s="30">
        <f t="shared" si="16"/>
        <v>0.22421524663677134</v>
      </c>
    </row>
    <row r="129" spans="1:25" x14ac:dyDescent="0.25">
      <c r="A129" s="81" t="s">
        <v>732</v>
      </c>
      <c r="B129" s="81" t="str">
        <f>VLOOKUP(A129,'PAI 2025 GPS rempl2)'!$A$3:$E$505,4,0)</f>
        <v>Actividad propia</v>
      </c>
      <c r="C129" s="82" t="s">
        <v>1562</v>
      </c>
      <c r="D129" s="82" t="s">
        <v>1566</v>
      </c>
      <c r="E129" s="82" t="s">
        <v>636</v>
      </c>
      <c r="F129" s="82"/>
      <c r="G129" s="82" t="str">
        <f>VLOOKUP(A129,'PAI 2025 GPS rempl2)'!$E$4:$L$504,8,0)</f>
        <v>N/A</v>
      </c>
      <c r="H129" s="82" t="str">
        <f>VLOOKUP(A129,'PAI 2025 GPS rempl2)'!$A$4:$V$504,15,0)</f>
        <v>Definir cronograma de trabajo y estructura del documento para los boletines tecnológicos.  (Cronograma de trabajo definido)</v>
      </c>
      <c r="I129" s="82">
        <f>VLOOKUP(A129,'PAI 2025 GPS rempl2)'!$A$4:$V$504,17,0)</f>
        <v>1</v>
      </c>
      <c r="J129" s="82" t="str">
        <f>VLOOKUP(A129,'PAI 2025 GPS rempl2)'!$A$4:$V$504,18,0)</f>
        <v>Númerica</v>
      </c>
      <c r="K129" s="174" t="str">
        <f>VLOOKUP(A129,'PAI 2025 GPS rempl2)'!$A$4:$V$504,20,0)</f>
        <v>2025-02-03</v>
      </c>
      <c r="L129" s="174" t="str">
        <f>VLOOKUP(A129,'PAI 2025 GPS rempl2)'!$A$4:$V$504,21,0)</f>
        <v>2025-02-28</v>
      </c>
      <c r="M129" s="82" t="str">
        <f>VLOOKUP(A129,'PAI 2025 GPS rempl2)'!$A$4:$V$504,22,0)</f>
        <v>2023-GRUPO DE TRABAJO DE CENTRO DE INFORMACIÓN TECNOLÓGICA Y APOYO A LA GESTIÓN DE PROPIEDAD LA INDUSTRIAL</v>
      </c>
      <c r="N129" s="82"/>
      <c r="O129" s="82"/>
      <c r="P129" s="82"/>
      <c r="Q129" s="82"/>
      <c r="R129" s="30" t="str">
        <f>VLOOKUP(A129,'PAI 2025 GPS rempl2)'!$A$3:$B$506,2,0)</f>
        <v>2023-GRUPO DE TRABAJO DE CENTRO DE INFORMACIÓN TECNOLÓGICA Y APOYO A LA GESTIÓN DE PROPIEDAD LA INDUSTRIAL</v>
      </c>
      <c r="S129" s="81" t="s">
        <v>732</v>
      </c>
      <c r="T129" s="81" t="str">
        <f>VLOOKUP(A129,'PAI 2025 GPS rempl2)'!$A$3:$E$505,4,0)</f>
        <v>Actividad propia</v>
      </c>
      <c r="U129" s="82" t="s">
        <v>1562</v>
      </c>
      <c r="V129" s="30">
        <f>VLOOKUP(S129,'PAI 2025 GPS rempl2)'!$E$4:$P$504,12,0)</f>
        <v>10</v>
      </c>
      <c r="W129" s="146">
        <f t="shared" ref="W129:W131" si="29">+(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129" s="30">
        <f>VLOOKUP(S129,'SEGUIMIENTO PAI 2025'!$F$5:$AB$487,23,0)</f>
        <v>100</v>
      </c>
      <c r="Y129" s="30">
        <f t="shared" si="16"/>
        <v>0.12165450121654502</v>
      </c>
    </row>
    <row r="130" spans="1:25" x14ac:dyDescent="0.25">
      <c r="A130" s="81" t="s">
        <v>734</v>
      </c>
      <c r="B130" s="81" t="str">
        <f>VLOOKUP(A130,'PAI 2025 GPS rempl2)'!$A$3:$E$505,4,0)</f>
        <v>Actividad propia</v>
      </c>
      <c r="C130" s="82" t="s">
        <v>1562</v>
      </c>
      <c r="D130" s="82" t="s">
        <v>1566</v>
      </c>
      <c r="E130" s="82" t="s">
        <v>636</v>
      </c>
      <c r="F130" s="82"/>
      <c r="G130" s="82" t="str">
        <f>VLOOKUP(A130,'PAI 2025 GPS rempl2)'!$E$4:$L$504,8,0)</f>
        <v>N/A</v>
      </c>
      <c r="H130" s="82" t="str">
        <f>VLOOKUP(A130,'PAI 2025 GPS rempl2)'!$A$4:$V$504,15,0)</f>
        <v>Elaborar y publicar dos (2) Boletines tecnológicos.  (Capturas de pantalla de la publicación de los boletines tecnológicos)</v>
      </c>
      <c r="I130" s="82">
        <f>VLOOKUP(A130,'PAI 2025 GPS rempl2)'!$A$4:$V$504,17,0)</f>
        <v>2</v>
      </c>
      <c r="J130" s="82" t="str">
        <f>VLOOKUP(A130,'PAI 2025 GPS rempl2)'!$A$4:$V$504,18,0)</f>
        <v>Númerica</v>
      </c>
      <c r="K130" s="174" t="str">
        <f>VLOOKUP(A130,'PAI 2025 GPS rempl2)'!$A$4:$V$504,20,0)</f>
        <v>2025-03-03</v>
      </c>
      <c r="L130" s="174" t="str">
        <f>VLOOKUP(A130,'PAI 2025 GPS rempl2)'!$A$4:$V$504,21,0)</f>
        <v>2025-11-28</v>
      </c>
      <c r="M130" s="82" t="str">
        <f>VLOOKUP(A130,'PAI 2025 GPS rempl2)'!$A$4:$V$504,22,0)</f>
        <v>2023-GRUPO DE TRABAJO DE CENTRO DE INFORMACIÓN TECNOLÓGICA Y APOYO A LA GESTIÓN DE PROPIEDAD LA INDUSTRIAL</v>
      </c>
      <c r="N130" s="82"/>
      <c r="O130" s="82"/>
      <c r="P130" s="82"/>
      <c r="Q130" s="82"/>
      <c r="R130" s="30" t="str">
        <f>VLOOKUP(A130,'PAI 2025 GPS rempl2)'!$A$3:$B$506,2,0)</f>
        <v>2023-GRUPO DE TRABAJO DE CENTRO DE INFORMACIÓN TECNOLÓGICA Y APOYO A LA GESTIÓN DE PROPIEDAD LA INDUSTRIAL</v>
      </c>
      <c r="S130" s="81" t="s">
        <v>734</v>
      </c>
      <c r="T130" s="81" t="str">
        <f>VLOOKUP(A130,'PAI 2025 GPS rempl2)'!$A$3:$E$505,4,0)</f>
        <v>Actividad propia</v>
      </c>
      <c r="U130" s="82" t="s">
        <v>1562</v>
      </c>
      <c r="V130" s="30">
        <f>VLOOKUP(S130,'PAI 2025 GPS rempl2)'!$E$4:$P$504,12,0)</f>
        <v>70</v>
      </c>
      <c r="W130" s="146">
        <f t="shared" si="29"/>
        <v>0.85158150851581504</v>
      </c>
      <c r="X130" s="30">
        <f>VLOOKUP(S130,'SEGUIMIENTO PAI 2025'!$F$5:$AB$487,23,0)</f>
        <v>50</v>
      </c>
      <c r="Y130" s="30">
        <f t="shared" si="16"/>
        <v>0.42579075425790758</v>
      </c>
    </row>
    <row r="131" spans="1:25" x14ac:dyDescent="0.25">
      <c r="A131" s="81" t="s">
        <v>736</v>
      </c>
      <c r="B131" s="81" t="str">
        <f>VLOOKUP(A131,'PAI 2025 GPS rempl2)'!$A$3:$E$505,4,0)</f>
        <v>Actividad propia</v>
      </c>
      <c r="C131" s="82" t="s">
        <v>1562</v>
      </c>
      <c r="D131" s="82" t="s">
        <v>1566</v>
      </c>
      <c r="E131" s="82" t="s">
        <v>636</v>
      </c>
      <c r="F131" s="82"/>
      <c r="G131" s="82" t="str">
        <f>VLOOKUP(A131,'PAI 2025 GPS rempl2)'!$E$4:$L$504,8,0)</f>
        <v>N/A</v>
      </c>
      <c r="H131" s="82" t="str">
        <f>VLOOKUP(A131,'PAI 2025 GPS rempl2)'!$A$4:$V$504,15,0)</f>
        <v>Realizar la divulgación de los dos (2) Boletines tecnológicos. (Informe de divulgación)</v>
      </c>
      <c r="I131" s="82">
        <f>VLOOKUP(A131,'PAI 2025 GPS rempl2)'!$A$4:$V$504,17,0)</f>
        <v>2</v>
      </c>
      <c r="J131" s="82" t="str">
        <f>VLOOKUP(A131,'PAI 2025 GPS rempl2)'!$A$4:$V$504,18,0)</f>
        <v>Númerica</v>
      </c>
      <c r="K131" s="174" t="str">
        <f>VLOOKUP(A131,'PAI 2025 GPS rempl2)'!$A$4:$V$504,20,0)</f>
        <v>2025-03-03</v>
      </c>
      <c r="L131" s="174" t="str">
        <f>VLOOKUP(A131,'PAI 2025 GPS rempl2)'!$A$4:$V$504,21,0)</f>
        <v>2025-12-12</v>
      </c>
      <c r="M131" s="82" t="str">
        <f>VLOOKUP(A131,'PAI 2025 GPS rempl2)'!$A$4:$V$504,22,0)</f>
        <v>2023-GRUPO DE TRABAJO DE CENTRO DE INFORMACIÓN TECNOLÓGICA Y APOYO A LA GESTIÓN DE PROPIEDAD LA INDUSTRIAL</v>
      </c>
      <c r="N131" s="82"/>
      <c r="O131" s="82"/>
      <c r="P131" s="82"/>
      <c r="Q131" s="82"/>
      <c r="R131" s="30" t="str">
        <f>VLOOKUP(A131,'PAI 2025 GPS rempl2)'!$A$3:$B$506,2,0)</f>
        <v>2023-GRUPO DE TRABAJO DE CENTRO DE INFORMACIÓN TECNOLÓGICA Y APOYO A LA GESTIÓN DE PROPIEDAD LA INDUSTRIAL</v>
      </c>
      <c r="S131" s="81" t="s">
        <v>736</v>
      </c>
      <c r="T131" s="81" t="str">
        <f>VLOOKUP(A131,'PAI 2025 GPS rempl2)'!$A$3:$E$505,4,0)</f>
        <v>Actividad propia</v>
      </c>
      <c r="U131" s="82" t="s">
        <v>1562</v>
      </c>
      <c r="V131" s="30">
        <f>VLOOKUP(S131,'PAI 2025 GPS rempl2)'!$E$4:$P$504,12,0)</f>
        <v>20</v>
      </c>
      <c r="W131" s="146">
        <f t="shared" si="29"/>
        <v>0.24330900243309003</v>
      </c>
      <c r="X131" s="30">
        <f>VLOOKUP(S131,'SEGUIMIENTO PAI 2025'!$F$5:$AB$487,23,0)</f>
        <v>50</v>
      </c>
      <c r="Y131" s="30">
        <f t="shared" si="16"/>
        <v>0.12165450121654502</v>
      </c>
    </row>
    <row r="132" spans="1:25" x14ac:dyDescent="0.25">
      <c r="A132" s="81" t="s">
        <v>737</v>
      </c>
      <c r="B132" s="81" t="str">
        <f>VLOOKUP(A132,'PAI 2025 GPS rempl2)'!$A$3:$E$505,4,0)</f>
        <v>Producto</v>
      </c>
      <c r="C132" s="82" t="s">
        <v>1562</v>
      </c>
      <c r="D132" s="82" t="s">
        <v>1566</v>
      </c>
      <c r="E132" s="82" t="s">
        <v>636</v>
      </c>
      <c r="F132" s="82" t="s">
        <v>10</v>
      </c>
      <c r="G132" s="82" t="str">
        <f>VLOOKUP(A132,'PAI 2025 GPS rempl2)'!$E$4:$L$504,8,0)</f>
        <v>N/A</v>
      </c>
      <c r="H132" s="82"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2">
        <f>VLOOKUP(A132,'PAI 2025 GPS rempl2)'!$A$4:$V$504,17,0)</f>
        <v>1</v>
      </c>
      <c r="J132" s="82" t="str">
        <f>VLOOKUP(A132,'PAI 2025 GPS rempl2)'!$A$4:$V$504,18,0)</f>
        <v>Númerica</v>
      </c>
      <c r="K132" s="174" t="str">
        <f>VLOOKUP(A132,'PAI 2025 GPS rempl2)'!$A$4:$V$504,20,0)</f>
        <v>2025-02-03</v>
      </c>
      <c r="L132" s="174" t="str">
        <f>VLOOKUP(A132,'PAI 2025 GPS rempl2)'!$A$4:$V$504,21,0)</f>
        <v>2025-11-28</v>
      </c>
      <c r="M132" s="82" t="str">
        <f>VLOOKUP(A132,'PAI 2025 GPS rempl2)'!$A$4:$V$504,22,0)</f>
        <v>2023-GRUPO DE TRABAJO DE CENTRO DE INFORMACIÓN TECNOLÓGICA Y APOYO A LA GESTIÓN DE PROPIEDAD LA INDUSTRIAL</v>
      </c>
      <c r="N132" s="82" t="s">
        <v>1438</v>
      </c>
      <c r="O132" s="82" t="s">
        <v>1439</v>
      </c>
      <c r="P132" s="82" t="s">
        <v>1594</v>
      </c>
      <c r="Q132" s="82" t="s">
        <v>1778</v>
      </c>
      <c r="R132" s="30" t="str">
        <f>VLOOKUP(A132,'PAI 2025 GPS rempl2)'!$A$3:$B$506,2,0)</f>
        <v>2023-GRUPO DE TRABAJO DE CENTRO DE INFORMACIÓN TECNOLÓGICA Y APOYO A LA GESTIÓN DE PROPIEDAD LA INDUSTRIAL</v>
      </c>
      <c r="S132" s="81" t="s">
        <v>737</v>
      </c>
      <c r="T132" s="81" t="str">
        <f>VLOOKUP(A132,'PAI 2025 GPS rempl2)'!$A$3:$E$505,4,0)</f>
        <v>Producto</v>
      </c>
      <c r="U132" s="82" t="s">
        <v>1562</v>
      </c>
      <c r="V132" s="30">
        <f>VLOOKUP(S132,'PAI 2025 GPS rempl2)'!$E$4:$P$504,12,0)</f>
        <v>10</v>
      </c>
      <c r="W132" s="144">
        <f>(V132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132" s="30">
        <f>VLOOKUP(S132,'SEGUIMIENTO PAI 2025'!$F$5:$AB$487,23,0)</f>
        <v>0</v>
      </c>
      <c r="Y132" s="30">
        <f t="shared" ref="Y132:Y195" si="30">(X132*W132)/100</f>
        <v>0</v>
      </c>
    </row>
    <row r="133" spans="1:25" x14ac:dyDescent="0.25">
      <c r="A133" s="81" t="s">
        <v>739</v>
      </c>
      <c r="B133" s="81" t="str">
        <f>VLOOKUP(A133,'PAI 2025 GPS rempl2)'!$A$3:$E$505,4,0)</f>
        <v>Actividad propia</v>
      </c>
      <c r="C133" s="82" t="s">
        <v>1562</v>
      </c>
      <c r="D133" s="82" t="s">
        <v>1566</v>
      </c>
      <c r="E133" s="82" t="s">
        <v>636</v>
      </c>
      <c r="F133" s="82"/>
      <c r="G133" s="82" t="str">
        <f>VLOOKUP(A133,'PAI 2025 GPS rempl2)'!$E$4:$L$504,8,0)</f>
        <v>N/A</v>
      </c>
      <c r="H133" s="82" t="str">
        <f>VLOOKUP(A133,'PAI 2025 GPS rempl2)'!$A$4:$V$504,15,0)</f>
        <v>Diseñar y ejecutar piloto de la estrategia para fomentar el uso, difusión y sensibilización de instrumentos de protección asociados a signos de vocación colectiva    (Informe de ejecución del piloto de la estrategia)</v>
      </c>
      <c r="I133" s="82">
        <f>VLOOKUP(A133,'PAI 2025 GPS rempl2)'!$A$4:$V$504,17,0)</f>
        <v>1</v>
      </c>
      <c r="J133" s="82" t="str">
        <f>VLOOKUP(A133,'PAI 2025 GPS rempl2)'!$A$4:$V$504,18,0)</f>
        <v>Númerica</v>
      </c>
      <c r="K133" s="174" t="str">
        <f>VLOOKUP(A133,'PAI 2025 GPS rempl2)'!$A$4:$V$504,20,0)</f>
        <v>2025-02-03</v>
      </c>
      <c r="L133" s="174" t="str">
        <f>VLOOKUP(A133,'PAI 2025 GPS rempl2)'!$A$4:$V$504,21,0)</f>
        <v>2025-09-30</v>
      </c>
      <c r="M133" s="82" t="str">
        <f>VLOOKUP(A133,'PAI 2025 GPS rempl2)'!$A$4:$V$504,22,0)</f>
        <v>2023-GRUPO DE TRABAJO DE CENTRO DE INFORMACIÓN TECNOLÓGICA Y APOYO A LA GESTIÓN DE PROPIEDAD LA INDUSTRIAL</v>
      </c>
      <c r="N133" s="82"/>
      <c r="O133" s="82"/>
      <c r="P133" s="82"/>
      <c r="Q133" s="82"/>
      <c r="R133" s="30" t="str">
        <f>VLOOKUP(A133,'PAI 2025 GPS rempl2)'!$A$3:$B$506,2,0)</f>
        <v>2023-GRUPO DE TRABAJO DE CENTRO DE INFORMACIÓN TECNOLÓGICA Y APOYO A LA GESTIÓN DE PROPIEDAD LA INDUSTRIAL</v>
      </c>
      <c r="S133" s="81" t="s">
        <v>739</v>
      </c>
      <c r="T133" s="81" t="str">
        <f>VLOOKUP(A133,'PAI 2025 GPS rempl2)'!$A$3:$E$505,4,0)</f>
        <v>Actividad propia</v>
      </c>
      <c r="U133" s="82" t="s">
        <v>1562</v>
      </c>
      <c r="V133" s="30">
        <f>VLOOKUP(S133,'PAI 2025 GPS rempl2)'!$E$4:$P$504,12,0)</f>
        <v>70</v>
      </c>
      <c r="W133" s="146">
        <f t="shared" ref="W133:W134" si="31">+(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0.85158150851581504</v>
      </c>
      <c r="X133" s="30">
        <f>VLOOKUP(S133,'SEGUIMIENTO PAI 2025'!$F$5:$AB$487,23,0)</f>
        <v>0</v>
      </c>
      <c r="Y133" s="30">
        <f t="shared" si="30"/>
        <v>0</v>
      </c>
    </row>
    <row r="134" spans="1:25" x14ac:dyDescent="0.25">
      <c r="A134" s="81" t="s">
        <v>741</v>
      </c>
      <c r="B134" s="81" t="str">
        <f>VLOOKUP(A134,'PAI 2025 GPS rempl2)'!$A$3:$E$505,4,0)</f>
        <v>Actividad propia</v>
      </c>
      <c r="C134" s="82" t="s">
        <v>1562</v>
      </c>
      <c r="D134" s="82" t="s">
        <v>1566</v>
      </c>
      <c r="E134" s="82" t="s">
        <v>636</v>
      </c>
      <c r="F134" s="82"/>
      <c r="G134" s="82" t="str">
        <f>VLOOKUP(A134,'PAI 2025 GPS rempl2)'!$E$4:$L$504,8,0)</f>
        <v>N/A</v>
      </c>
      <c r="H134" s="82" t="str">
        <f>VLOOKUP(A134,'PAI 2025 GPS rempl2)'!$A$4:$V$504,15,0)</f>
        <v>Elaborar informe de la implementación de la acción CONPES 4.7 propuesta  (Informe anual de la implementación)</v>
      </c>
      <c r="I134" s="82">
        <f>VLOOKUP(A134,'PAI 2025 GPS rempl2)'!$A$4:$V$504,17,0)</f>
        <v>1</v>
      </c>
      <c r="J134" s="82" t="str">
        <f>VLOOKUP(A134,'PAI 2025 GPS rempl2)'!$A$4:$V$504,18,0)</f>
        <v>Númerica</v>
      </c>
      <c r="K134" s="174" t="str">
        <f>VLOOKUP(A134,'PAI 2025 GPS rempl2)'!$A$4:$V$504,20,0)</f>
        <v>2025-10-01</v>
      </c>
      <c r="L134" s="174" t="str">
        <f>VLOOKUP(A134,'PAI 2025 GPS rempl2)'!$A$4:$V$504,21,0)</f>
        <v>2025-11-28</v>
      </c>
      <c r="M134" s="82" t="str">
        <f>VLOOKUP(A134,'PAI 2025 GPS rempl2)'!$A$4:$V$504,22,0)</f>
        <v>2023-GRUPO DE TRABAJO DE CENTRO DE INFORMACIÓN TECNOLÓGICA Y APOYO A LA GESTIÓN DE PROPIEDAD LA INDUSTRIAL</v>
      </c>
      <c r="N134" s="82"/>
      <c r="O134" s="82"/>
      <c r="P134" s="82"/>
      <c r="Q134" s="82"/>
      <c r="R134" s="30" t="str">
        <f>VLOOKUP(A134,'PAI 2025 GPS rempl2)'!$A$3:$B$506,2,0)</f>
        <v>2023-GRUPO DE TRABAJO DE CENTRO DE INFORMACIÓN TECNOLÓGICA Y APOYO A LA GESTIÓN DE PROPIEDAD LA INDUSTRIAL</v>
      </c>
      <c r="S134" s="81" t="s">
        <v>741</v>
      </c>
      <c r="T134" s="81" t="str">
        <f>VLOOKUP(A134,'PAI 2025 GPS rempl2)'!$A$3:$E$505,4,0)</f>
        <v>Actividad propia</v>
      </c>
      <c r="U134" s="82" t="s">
        <v>1562</v>
      </c>
      <c r="V134" s="30">
        <f>VLOOKUP(S134,'PAI 2025 GPS rempl2)'!$E$4:$P$504,12,0)</f>
        <v>30</v>
      </c>
      <c r="W134" s="146">
        <f t="shared" si="31"/>
        <v>0.36496350364963503</v>
      </c>
      <c r="X134" s="30">
        <f>VLOOKUP(S134,'SEGUIMIENTO PAI 2025'!$F$5:$AB$487,23,0)</f>
        <v>0</v>
      </c>
      <c r="Y134" s="30">
        <f t="shared" si="30"/>
        <v>0</v>
      </c>
    </row>
    <row r="135" spans="1:25" x14ac:dyDescent="0.25">
      <c r="A135" s="81" t="s">
        <v>743</v>
      </c>
      <c r="B135" s="81" t="str">
        <f>VLOOKUP(A135,'PAI 2025 GPS rempl2)'!$A$3:$E$505,4,0)</f>
        <v>Producto</v>
      </c>
      <c r="C135" s="82" t="s">
        <v>1562</v>
      </c>
      <c r="D135" s="82" t="s">
        <v>1570</v>
      </c>
      <c r="E135" s="82" t="s">
        <v>720</v>
      </c>
      <c r="F135" s="82" t="s">
        <v>10</v>
      </c>
      <c r="G135" s="82" t="str">
        <f>VLOOKUP(A135,'PAI 2025 GPS rempl2)'!$E$4:$L$504,8,0)</f>
        <v>C-3503-0200-0014-20309b</v>
      </c>
      <c r="H135" s="82" t="str">
        <f>VLOOKUP(A135,'PAI 2025 GPS rempl2)'!$A$4:$V$504,15,0)</f>
        <v>Premio Nacional al Inventor Colombiano 2025, realizado  (Informe dela realización del premio al inventor Colombiano 2025)</v>
      </c>
      <c r="I135" s="82">
        <f>VLOOKUP(A135,'PAI 2025 GPS rempl2)'!$A$4:$V$504,17,0)</f>
        <v>1</v>
      </c>
      <c r="J135" s="82" t="str">
        <f>VLOOKUP(A135,'PAI 2025 GPS rempl2)'!$A$4:$V$504,18,0)</f>
        <v>Númerica</v>
      </c>
      <c r="K135" s="174" t="str">
        <f>VLOOKUP(A135,'PAI 2025 GPS rempl2)'!$A$4:$V$504,20,0)</f>
        <v>2025-02-03</v>
      </c>
      <c r="L135" s="174" t="str">
        <f>VLOOKUP(A135,'PAI 2025 GPS rempl2)'!$A$4:$V$504,21,0)</f>
        <v>2025-08-29</v>
      </c>
      <c r="M135" s="82" t="str">
        <f>VLOOKUP(A135,'PAI 2025 GPS rempl2)'!$A$4:$V$504,22,0)</f>
        <v>2023-GRUPO DE TRABAJO DE CENTRO DE INFORMACIÓN TECNOLÓGICA Y APOYO A LA GESTIÓN DE PROPIEDAD LA INDUSTRIAL</v>
      </c>
      <c r="N135" s="82" t="s">
        <v>1438</v>
      </c>
      <c r="O135" s="82" t="s">
        <v>1439</v>
      </c>
      <c r="P135" s="82" t="s">
        <v>1595</v>
      </c>
      <c r="Q135" s="82" t="s">
        <v>1778</v>
      </c>
      <c r="R135" s="30" t="str">
        <f>VLOOKUP(A135,'PAI 2025 GPS rempl2)'!$A$3:$B$506,2,0)</f>
        <v>2023-GRUPO DE TRABAJO DE CENTRO DE INFORMACIÓN TECNOLÓGICA Y APOYO A LA GESTIÓN DE PROPIEDAD LA INDUSTRIAL</v>
      </c>
      <c r="S135" s="81" t="s">
        <v>743</v>
      </c>
      <c r="T135" s="81" t="str">
        <f>VLOOKUP(A135,'PAI 2025 GPS rempl2)'!$A$3:$E$505,4,0)</f>
        <v>Producto</v>
      </c>
      <c r="U135" s="82" t="s">
        <v>1562</v>
      </c>
      <c r="V135" s="30">
        <f>VLOOKUP(S135,'PAI 2025 GPS rempl2)'!$E$4:$P$504,12,0)</f>
        <v>10</v>
      </c>
      <c r="W135" s="144">
        <f>(V135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135" s="30">
        <f>VLOOKUP(S135,'SEGUIMIENTO PAI 2025'!$F$5:$AB$487,23,0)</f>
        <v>0</v>
      </c>
      <c r="Y135" s="30">
        <f t="shared" si="30"/>
        <v>0</v>
      </c>
    </row>
    <row r="136" spans="1:25" x14ac:dyDescent="0.25">
      <c r="A136" s="81" t="s">
        <v>745</v>
      </c>
      <c r="B136" s="81" t="str">
        <f>VLOOKUP(A136,'PAI 2025 GPS rempl2)'!$A$3:$E$505,4,0)</f>
        <v>Actividad propia</v>
      </c>
      <c r="C136" s="82" t="s">
        <v>1562</v>
      </c>
      <c r="D136" s="82" t="s">
        <v>1570</v>
      </c>
      <c r="E136" s="82" t="s">
        <v>720</v>
      </c>
      <c r="F136" s="82"/>
      <c r="G136" s="82" t="str">
        <f>VLOOKUP(A136,'PAI 2025 GPS rempl2)'!$E$4:$L$504,8,0)</f>
        <v>N/A</v>
      </c>
      <c r="H136" s="82" t="str">
        <f>VLOOKUP(A136,'PAI 2025 GPS rempl2)'!$A$4:$V$504,15,0)</f>
        <v>Realizar propuesta de restructuración del Premio Nacional al inventor colombiano.  (Documento propuesta elaborado)</v>
      </c>
      <c r="I136" s="82">
        <f>VLOOKUP(A136,'PAI 2025 GPS rempl2)'!$A$4:$V$504,17,0)</f>
        <v>1</v>
      </c>
      <c r="J136" s="82" t="str">
        <f>VLOOKUP(A136,'PAI 2025 GPS rempl2)'!$A$4:$V$504,18,0)</f>
        <v>Númerica</v>
      </c>
      <c r="K136" s="174" t="str">
        <f>VLOOKUP(A136,'PAI 2025 GPS rempl2)'!$A$4:$V$504,20,0)</f>
        <v>2025-02-03</v>
      </c>
      <c r="L136" s="174" t="str">
        <f>VLOOKUP(A136,'PAI 2025 GPS rempl2)'!$A$4:$V$504,21,0)</f>
        <v>2025-02-28</v>
      </c>
      <c r="M136" s="82" t="str">
        <f>VLOOKUP(A136,'PAI 2025 GPS rempl2)'!$A$4:$V$504,22,0)</f>
        <v>2023-GRUPO DE TRABAJO DE CENTRO DE INFORMACIÓN TECNOLÓGICA Y APOYO A LA GESTIÓN DE PROPIEDAD LA INDUSTRIAL</v>
      </c>
      <c r="N136" s="82"/>
      <c r="O136" s="82"/>
      <c r="P136" s="82"/>
      <c r="Q136" s="82"/>
      <c r="R136" s="30" t="str">
        <f>VLOOKUP(A136,'PAI 2025 GPS rempl2)'!$A$3:$B$506,2,0)</f>
        <v>2023-GRUPO DE TRABAJO DE CENTRO DE INFORMACIÓN TECNOLÓGICA Y APOYO A LA GESTIÓN DE PROPIEDAD LA INDUSTRIAL</v>
      </c>
      <c r="S136" s="81" t="s">
        <v>745</v>
      </c>
      <c r="T136" s="81" t="str">
        <f>VLOOKUP(A136,'PAI 2025 GPS rempl2)'!$A$3:$E$505,4,0)</f>
        <v>Actividad propia</v>
      </c>
      <c r="U136" s="82" t="s">
        <v>1562</v>
      </c>
      <c r="V136" s="30">
        <f>VLOOKUP(S136,'PAI 2025 GPS rempl2)'!$E$4:$P$504,12,0)</f>
        <v>20</v>
      </c>
      <c r="W136" s="146">
        <f t="shared" ref="W136:W138" si="32">+(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136" s="30">
        <f>VLOOKUP(S136,'SEGUIMIENTO PAI 2025'!$F$5:$AB$487,23,0)</f>
        <v>100</v>
      </c>
      <c r="Y136" s="30">
        <f t="shared" si="30"/>
        <v>0.24330900243309003</v>
      </c>
    </row>
    <row r="137" spans="1:25" x14ac:dyDescent="0.25">
      <c r="A137" s="81" t="s">
        <v>747</v>
      </c>
      <c r="B137" s="81" t="str">
        <f>VLOOKUP(A137,'PAI 2025 GPS rempl2)'!$A$3:$E$505,4,0)</f>
        <v>Actividad propia</v>
      </c>
      <c r="C137" s="82" t="s">
        <v>1562</v>
      </c>
      <c r="D137" s="82" t="s">
        <v>1570</v>
      </c>
      <c r="E137" s="82" t="s">
        <v>720</v>
      </c>
      <c r="F137" s="82"/>
      <c r="G137" s="82" t="str">
        <f>VLOOKUP(A137,'PAI 2025 GPS rempl2)'!$E$4:$L$504,8,0)</f>
        <v>N/A</v>
      </c>
      <c r="H137" s="82" t="str">
        <f>VLOOKUP(A137,'PAI 2025 GPS rempl2)'!$A$4:$V$504,15,0)</f>
        <v>Socializar  la propuesta con actores clave (internos/externos) para la gestión del premio nacional al inventor colombiano.  (Listados de asistencia a la socialización de la propuesta)</v>
      </c>
      <c r="I137" s="82">
        <f>VLOOKUP(A137,'PAI 2025 GPS rempl2)'!$A$4:$V$504,17,0)</f>
        <v>2</v>
      </c>
      <c r="J137" s="82" t="str">
        <f>VLOOKUP(A137,'PAI 2025 GPS rempl2)'!$A$4:$V$504,18,0)</f>
        <v>Númerica</v>
      </c>
      <c r="K137" s="174" t="str">
        <f>VLOOKUP(A137,'PAI 2025 GPS rempl2)'!$A$4:$V$504,20,0)</f>
        <v>2025-03-03</v>
      </c>
      <c r="L137" s="174" t="str">
        <f>VLOOKUP(A137,'PAI 2025 GPS rempl2)'!$A$4:$V$504,21,0)</f>
        <v>2025-03-31</v>
      </c>
      <c r="M137" s="82" t="str">
        <f>VLOOKUP(A137,'PAI 2025 GPS rempl2)'!$A$4:$V$504,22,0)</f>
        <v>2023-GRUPO DE TRABAJO DE CENTRO DE INFORMACIÓN TECNOLÓGICA Y APOYO A LA GESTIÓN DE PROPIEDAD LA INDUSTRIAL</v>
      </c>
      <c r="N137" s="82"/>
      <c r="O137" s="82"/>
      <c r="P137" s="82"/>
      <c r="Q137" s="82"/>
      <c r="R137" s="30" t="str">
        <f>VLOOKUP(A137,'PAI 2025 GPS rempl2)'!$A$3:$B$506,2,0)</f>
        <v>2023-GRUPO DE TRABAJO DE CENTRO DE INFORMACIÓN TECNOLÓGICA Y APOYO A LA GESTIÓN DE PROPIEDAD LA INDUSTRIAL</v>
      </c>
      <c r="S137" s="81" t="s">
        <v>747</v>
      </c>
      <c r="T137" s="81" t="str">
        <f>VLOOKUP(A137,'PAI 2025 GPS rempl2)'!$A$3:$E$505,4,0)</f>
        <v>Actividad propia</v>
      </c>
      <c r="U137" s="82" t="s">
        <v>1562</v>
      </c>
      <c r="V137" s="30">
        <f>VLOOKUP(S137,'PAI 2025 GPS rempl2)'!$E$4:$P$504,12,0)</f>
        <v>10</v>
      </c>
      <c r="W137" s="146">
        <f t="shared" si="32"/>
        <v>0.12165450121654502</v>
      </c>
      <c r="X137" s="30">
        <f>VLOOKUP(S137,'SEGUIMIENTO PAI 2025'!$F$5:$AB$487,23,0)</f>
        <v>100</v>
      </c>
      <c r="Y137" s="30">
        <f t="shared" si="30"/>
        <v>0.12165450121654502</v>
      </c>
    </row>
    <row r="138" spans="1:25" x14ac:dyDescent="0.25">
      <c r="A138" s="81" t="s">
        <v>749</v>
      </c>
      <c r="B138" s="81" t="str">
        <f>VLOOKUP(A138,'PAI 2025 GPS rempl2)'!$A$3:$E$505,4,0)</f>
        <v>Actividad propia</v>
      </c>
      <c r="C138" s="82" t="s">
        <v>1562</v>
      </c>
      <c r="D138" s="82" t="s">
        <v>1570</v>
      </c>
      <c r="E138" s="82" t="s">
        <v>720</v>
      </c>
      <c r="F138" s="82"/>
      <c r="G138" s="82" t="str">
        <f>VLOOKUP(A138,'PAI 2025 GPS rempl2)'!$E$4:$L$504,8,0)</f>
        <v>N/A</v>
      </c>
      <c r="H138" s="82" t="str">
        <f>VLOOKUP(A138,'PAI 2025 GPS rempl2)'!$A$4:$V$504,15,0)</f>
        <v>Realizar el premio al inventor colombiano 2025 desde la convocatoria hasta premiación. (Informe de la realización del premio al inventor Colombiano 2025)</v>
      </c>
      <c r="I138" s="82">
        <f>VLOOKUP(A138,'PAI 2025 GPS rempl2)'!$A$4:$V$504,17,0)</f>
        <v>1</v>
      </c>
      <c r="J138" s="82" t="str">
        <f>VLOOKUP(A138,'PAI 2025 GPS rempl2)'!$A$4:$V$504,18,0)</f>
        <v>Númerica</v>
      </c>
      <c r="K138" s="174" t="str">
        <f>VLOOKUP(A138,'PAI 2025 GPS rempl2)'!$A$4:$V$504,20,0)</f>
        <v>2025-04-01</v>
      </c>
      <c r="L138" s="174" t="str">
        <f>VLOOKUP(A138,'PAI 2025 GPS rempl2)'!$A$4:$V$504,21,0)</f>
        <v>2025-08-29</v>
      </c>
      <c r="M138" s="82" t="str">
        <f>VLOOKUP(A138,'PAI 2025 GPS rempl2)'!$A$4:$V$504,22,0)</f>
        <v>2023-GRUPO DE TRABAJO DE CENTRO DE INFORMACIÓN TECNOLÓGICA Y APOYO A LA GESTIÓN DE PROPIEDAD LA INDUSTRIAL</v>
      </c>
      <c r="N138" s="82"/>
      <c r="O138" s="82"/>
      <c r="P138" s="82"/>
      <c r="Q138" s="82"/>
      <c r="R138" s="30" t="str">
        <f>VLOOKUP(A138,'PAI 2025 GPS rempl2)'!$A$3:$B$506,2,0)</f>
        <v>2023-GRUPO DE TRABAJO DE CENTRO DE INFORMACIÓN TECNOLÓGICA Y APOYO A LA GESTIÓN DE PROPIEDAD LA INDUSTRIAL</v>
      </c>
      <c r="S138" s="81" t="s">
        <v>749</v>
      </c>
      <c r="T138" s="81" t="str">
        <f>VLOOKUP(A138,'PAI 2025 GPS rempl2)'!$A$3:$E$505,4,0)</f>
        <v>Actividad propia</v>
      </c>
      <c r="U138" s="82" t="s">
        <v>1562</v>
      </c>
      <c r="V138" s="30">
        <f>VLOOKUP(S138,'PAI 2025 GPS rempl2)'!$E$4:$P$504,12,0)</f>
        <v>70</v>
      </c>
      <c r="W138" s="146">
        <f t="shared" si="32"/>
        <v>0.85158150851581504</v>
      </c>
      <c r="X138" s="30">
        <f>VLOOKUP(S138,'SEGUIMIENTO PAI 2025'!$F$5:$AB$487,23,0)</f>
        <v>10</v>
      </c>
      <c r="Y138" s="30">
        <f t="shared" si="30"/>
        <v>8.5158150851581502E-2</v>
      </c>
    </row>
    <row r="139" spans="1:25" x14ac:dyDescent="0.25">
      <c r="A139" s="81" t="s">
        <v>751</v>
      </c>
      <c r="B139" s="81" t="str">
        <f>VLOOKUP(A139,'PAI 2025 GPS rempl2)'!$A$3:$E$505,4,0)</f>
        <v>Producto</v>
      </c>
      <c r="C139" s="82" t="s">
        <v>1562</v>
      </c>
      <c r="D139" s="82" t="s">
        <v>1566</v>
      </c>
      <c r="E139" s="82" t="s">
        <v>636</v>
      </c>
      <c r="F139" s="82" t="s">
        <v>9</v>
      </c>
      <c r="G139" s="82" t="str">
        <f>VLOOKUP(A139,'PAI 2025 GPS rempl2)'!$E$4:$L$504,8,0)</f>
        <v>C-3503-0200-0014-20309b</v>
      </c>
      <c r="H139" s="82"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2">
        <f>VLOOKUP(A139,'PAI 2025 GPS rempl2)'!$A$4:$V$504,17,0)</f>
        <v>95</v>
      </c>
      <c r="J139" s="82" t="str">
        <f>VLOOKUP(A139,'PAI 2025 GPS rempl2)'!$A$4:$V$504,18,0)</f>
        <v>Porcentual</v>
      </c>
      <c r="K139" s="174" t="str">
        <f>VLOOKUP(A139,'PAI 2025 GPS rempl2)'!$A$4:$V$504,20,0)</f>
        <v>2025-01-02</v>
      </c>
      <c r="L139" s="174" t="str">
        <f>VLOOKUP(A139,'PAI 2025 GPS rempl2)'!$A$4:$V$504,21,0)</f>
        <v>2025-12-31</v>
      </c>
      <c r="M139" s="82" t="str">
        <f>VLOOKUP(A139,'PAI 2025 GPS rempl2)'!$A$4:$V$504,22,0)</f>
        <v>2020-DIRECCIÓN DE NUEVAS CREACIONES</v>
      </c>
      <c r="N139" s="82" t="s">
        <v>1440</v>
      </c>
      <c r="O139" s="82" t="s">
        <v>1478</v>
      </c>
      <c r="P139" s="82">
        <v>0</v>
      </c>
      <c r="Q139" s="82" t="s">
        <v>1532</v>
      </c>
      <c r="R139" s="30" t="str">
        <f>VLOOKUP(A139,'PAI 2025 GPS rempl2)'!$A$3:$B$506,2,0)</f>
        <v>2020-DIRECCIÓN DE NUEVAS CREACIONES</v>
      </c>
      <c r="S139" s="81" t="s">
        <v>751</v>
      </c>
      <c r="T139" s="81" t="str">
        <f>VLOOKUP(A139,'PAI 2025 GPS rempl2)'!$A$3:$E$505,4,0)</f>
        <v>Producto</v>
      </c>
      <c r="U139" s="82" t="s">
        <v>1562</v>
      </c>
      <c r="V139" s="30">
        <f>VLOOKUP(S139,'PAI 2025 GPS rempl2)'!$E$4:$P$504,12,0)</f>
        <v>50</v>
      </c>
      <c r="W139" s="144">
        <f>(V139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139" s="30">
        <f>VLOOKUP(S139,'SEGUIMIENTO PAI 2025'!$F$5:$AB$487,23,0)</f>
        <v>54</v>
      </c>
      <c r="Y139" s="30">
        <f t="shared" si="30"/>
        <v>1.210762331838565</v>
      </c>
    </row>
    <row r="140" spans="1:25" x14ac:dyDescent="0.25">
      <c r="A140" s="81" t="s">
        <v>753</v>
      </c>
      <c r="B140" s="81" t="str">
        <f>VLOOKUP(A140,'PAI 2025 GPS rempl2)'!$A$3:$E$505,4,0)</f>
        <v>Actividad propia</v>
      </c>
      <c r="C140" s="82" t="s">
        <v>1562</v>
      </c>
      <c r="D140" s="82" t="s">
        <v>1566</v>
      </c>
      <c r="E140" s="82" t="s">
        <v>636</v>
      </c>
      <c r="F140" s="82"/>
      <c r="G140" s="82" t="str">
        <f>VLOOKUP(A140,'PAI 2025 GPS rempl2)'!$E$4:$L$504,8,0)</f>
        <v>N/A</v>
      </c>
      <c r="H140" s="82"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2">
        <f>VLOOKUP(A140,'PAI 2025 GPS rempl2)'!$A$4:$V$504,17,0)</f>
        <v>95</v>
      </c>
      <c r="J140" s="82" t="str">
        <f>VLOOKUP(A140,'PAI 2025 GPS rempl2)'!$A$4:$V$504,18,0)</f>
        <v>Porcentual</v>
      </c>
      <c r="K140" s="174" t="str">
        <f>VLOOKUP(A140,'PAI 2025 GPS rempl2)'!$A$4:$V$504,20,0)</f>
        <v>2025-01-02</v>
      </c>
      <c r="L140" s="174" t="str">
        <f>VLOOKUP(A140,'PAI 2025 GPS rempl2)'!$A$4:$V$504,21,0)</f>
        <v>2025-12-31</v>
      </c>
      <c r="M140" s="82" t="str">
        <f>VLOOKUP(A140,'PAI 2025 GPS rempl2)'!$A$4:$V$504,22,0)</f>
        <v>2020-DIRECCIÓN DE NUEVAS CREACIONES</v>
      </c>
      <c r="N140" s="82"/>
      <c r="O140" s="82"/>
      <c r="P140" s="82"/>
      <c r="Q140" s="82"/>
      <c r="R140" s="30" t="str">
        <f>VLOOKUP(A140,'PAI 2025 GPS rempl2)'!$A$3:$B$506,2,0)</f>
        <v>2020-DIRECCIÓN DE NUEVAS CREACIONES</v>
      </c>
      <c r="S140" s="81" t="s">
        <v>753</v>
      </c>
      <c r="T140" s="81" t="str">
        <f>VLOOKUP(A140,'PAI 2025 GPS rempl2)'!$A$3:$E$505,4,0)</f>
        <v>Actividad propia</v>
      </c>
      <c r="U140" s="82" t="s">
        <v>1562</v>
      </c>
      <c r="V140" s="30">
        <f>VLOOKUP(S140,'PAI 2025 GPS rempl2)'!$E$4:$P$504,12,0)</f>
        <v>50</v>
      </c>
      <c r="W140" s="146">
        <f t="shared" ref="W140:W141" si="33">+(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140" s="30">
        <f>VLOOKUP(S140,'SEGUIMIENTO PAI 2025'!$F$5:$AB$487,23,0)</f>
        <v>54.2</v>
      </c>
      <c r="Y140" s="30">
        <f t="shared" si="30"/>
        <v>0.32968369829683702</v>
      </c>
    </row>
    <row r="141" spans="1:25" x14ac:dyDescent="0.25">
      <c r="A141" s="81" t="s">
        <v>754</v>
      </c>
      <c r="B141" s="81" t="str">
        <f>VLOOKUP(A141,'PAI 2025 GPS rempl2)'!$A$3:$E$505,4,0)</f>
        <v>Actividad propia</v>
      </c>
      <c r="C141" s="82" t="s">
        <v>1562</v>
      </c>
      <c r="D141" s="82" t="s">
        <v>1566</v>
      </c>
      <c r="E141" s="82" t="s">
        <v>636</v>
      </c>
      <c r="F141" s="82"/>
      <c r="G141" s="82" t="str">
        <f>VLOOKUP(A141,'PAI 2025 GPS rempl2)'!$E$4:$L$504,8,0)</f>
        <v>N/A</v>
      </c>
      <c r="H141" s="82"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2">
        <f>VLOOKUP(A141,'PAI 2025 GPS rempl2)'!$A$4:$V$504,17,0)</f>
        <v>95</v>
      </c>
      <c r="J141" s="82" t="str">
        <f>VLOOKUP(A141,'PAI 2025 GPS rempl2)'!$A$4:$V$504,18,0)</f>
        <v>Porcentual</v>
      </c>
      <c r="K141" s="174" t="str">
        <f>VLOOKUP(A141,'PAI 2025 GPS rempl2)'!$A$4:$V$504,20,0)</f>
        <v>2025-01-02</v>
      </c>
      <c r="L141" s="174" t="str">
        <f>VLOOKUP(A141,'PAI 2025 GPS rempl2)'!$A$4:$V$504,21,0)</f>
        <v>2025-12-31</v>
      </c>
      <c r="M141" s="82" t="str">
        <f>VLOOKUP(A141,'PAI 2025 GPS rempl2)'!$A$4:$V$504,22,0)</f>
        <v>2020-DIRECCIÓN DE NUEVAS CREACIONES</v>
      </c>
      <c r="N141" s="82"/>
      <c r="O141" s="82"/>
      <c r="P141" s="82"/>
      <c r="Q141" s="82"/>
      <c r="R141" s="30" t="str">
        <f>VLOOKUP(A141,'PAI 2025 GPS rempl2)'!$A$3:$B$506,2,0)</f>
        <v>2020-DIRECCIÓN DE NUEVAS CREACIONES</v>
      </c>
      <c r="S141" s="81" t="s">
        <v>754</v>
      </c>
      <c r="T141" s="81" t="str">
        <f>VLOOKUP(A141,'PAI 2025 GPS rempl2)'!$A$3:$E$505,4,0)</f>
        <v>Actividad propia</v>
      </c>
      <c r="U141" s="82" t="s">
        <v>1562</v>
      </c>
      <c r="V141" s="30">
        <f>VLOOKUP(S141,'PAI 2025 GPS rempl2)'!$E$4:$P$504,12,0)</f>
        <v>50</v>
      </c>
      <c r="W141" s="146">
        <f t="shared" si="33"/>
        <v>0.6082725060827251</v>
      </c>
      <c r="X141" s="30">
        <f>VLOOKUP(S141,'SEGUIMIENTO PAI 2025'!$F$5:$AB$487,23,0)</f>
        <v>76</v>
      </c>
      <c r="Y141" s="30">
        <f t="shared" si="30"/>
        <v>0.46228710462287104</v>
      </c>
    </row>
    <row r="142" spans="1:25" x14ac:dyDescent="0.25">
      <c r="A142" s="81" t="s">
        <v>756</v>
      </c>
      <c r="B142" s="81" t="str">
        <f>VLOOKUP(A142,'PAI 2025 GPS rempl2)'!$A$3:$E$505,4,0)</f>
        <v>Producto</v>
      </c>
      <c r="C142" s="82" t="s">
        <v>1562</v>
      </c>
      <c r="D142" s="82" t="s">
        <v>1564</v>
      </c>
      <c r="E142" s="82" t="s">
        <v>596</v>
      </c>
      <c r="F142" s="82" t="s">
        <v>61</v>
      </c>
      <c r="G142" s="82" t="str">
        <f>VLOOKUP(A142,'PAI 2025 GPS rempl2)'!$E$4:$L$504,8,0)</f>
        <v>FUNCIONAMIENTO</v>
      </c>
      <c r="H142" s="82" t="str">
        <f>VLOOKUP(A142,'PAI 2025 GPS rempl2)'!$A$4:$V$504,15,0)</f>
        <v>Formatos de actos administrativos, estandarizados (Correo electrónico dirigido  al Grupo de Operaciones con los formatos predeterminados actualizados, entregados)</v>
      </c>
      <c r="I142" s="82">
        <f>VLOOKUP(A142,'PAI 2025 GPS rempl2)'!$A$4:$V$504,17,0)</f>
        <v>100</v>
      </c>
      <c r="J142" s="82" t="str">
        <f>VLOOKUP(A142,'PAI 2025 GPS rempl2)'!$A$4:$V$504,18,0)</f>
        <v>Porcentual</v>
      </c>
      <c r="K142" s="174" t="str">
        <f>VLOOKUP(A142,'PAI 2025 GPS rempl2)'!$A$4:$V$504,20,0)</f>
        <v>2025-01-20</v>
      </c>
      <c r="L142" s="174" t="str">
        <f>VLOOKUP(A142,'PAI 2025 GPS rempl2)'!$A$4:$V$504,21,0)</f>
        <v>2025-12-31</v>
      </c>
      <c r="M142" s="82" t="str">
        <f>VLOOKUP(A142,'PAI 2025 GPS rempl2)'!$A$4:$V$504,22,0)</f>
        <v>2020-DIRECCIÓN DE NUEVAS CREACIONES</v>
      </c>
      <c r="N142" s="82" t="s">
        <v>1776</v>
      </c>
      <c r="O142" s="82" t="s">
        <v>1433</v>
      </c>
      <c r="P142" s="82">
        <v>0</v>
      </c>
      <c r="Q142" s="82" t="s">
        <v>1532</v>
      </c>
      <c r="R142" s="30" t="str">
        <f>VLOOKUP(A142,'PAI 2025 GPS rempl2)'!$A$3:$B$506,2,0)</f>
        <v>2020-DIRECCIÓN DE NUEVAS CREACIONES</v>
      </c>
      <c r="S142" s="81" t="s">
        <v>756</v>
      </c>
      <c r="T142" s="81" t="str">
        <f>VLOOKUP(A142,'PAI 2025 GPS rempl2)'!$A$3:$E$505,4,0)</f>
        <v>Producto</v>
      </c>
      <c r="U142" s="82" t="s">
        <v>1562</v>
      </c>
      <c r="V142" s="30">
        <f>VLOOKUP(S142,'PAI 2025 GPS rempl2)'!$E$4:$P$504,12,0)</f>
        <v>50</v>
      </c>
      <c r="W142" s="144">
        <f>(V142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142" s="30">
        <f>VLOOKUP(S142,'SEGUIMIENTO PAI 2025'!$F$5:$AB$487,23,0)</f>
        <v>0</v>
      </c>
      <c r="Y142" s="30">
        <f t="shared" si="30"/>
        <v>0</v>
      </c>
    </row>
    <row r="143" spans="1:25" x14ac:dyDescent="0.25">
      <c r="A143" s="81" t="s">
        <v>758</v>
      </c>
      <c r="B143" s="81" t="str">
        <f>VLOOKUP(A143,'PAI 2025 GPS rempl2)'!$A$3:$E$505,4,0)</f>
        <v>Actividad propia</v>
      </c>
      <c r="C143" s="82" t="s">
        <v>1562</v>
      </c>
      <c r="D143" s="82" t="s">
        <v>1564</v>
      </c>
      <c r="E143" s="82" t="s">
        <v>596</v>
      </c>
      <c r="F143" s="82"/>
      <c r="G143" s="82" t="str">
        <f>VLOOKUP(A143,'PAI 2025 GPS rempl2)'!$E$4:$L$504,8,0)</f>
        <v>N/A</v>
      </c>
      <c r="H143" s="82"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2">
        <f>VLOOKUP(A143,'PAI 2025 GPS rempl2)'!$A$4:$V$504,17,0)</f>
        <v>100</v>
      </c>
      <c r="J143" s="82" t="str">
        <f>VLOOKUP(A143,'PAI 2025 GPS rempl2)'!$A$4:$V$504,18,0)</f>
        <v>Porcentual</v>
      </c>
      <c r="K143" s="174" t="str">
        <f>VLOOKUP(A143,'PAI 2025 GPS rempl2)'!$A$4:$V$504,20,0)</f>
        <v>2025-01-20</v>
      </c>
      <c r="L143" s="174" t="str">
        <f>VLOOKUP(A143,'PAI 2025 GPS rempl2)'!$A$4:$V$504,21,0)</f>
        <v>2025-12-31</v>
      </c>
      <c r="M143" s="82" t="str">
        <f>VLOOKUP(A143,'PAI 2025 GPS rempl2)'!$A$4:$V$504,22,0)</f>
        <v>2020-DIRECCIÓN DE NUEVAS CREACIONES</v>
      </c>
      <c r="N143" s="82"/>
      <c r="O143" s="82"/>
      <c r="P143" s="82"/>
      <c r="Q143" s="82"/>
      <c r="R143" s="30" t="str">
        <f>VLOOKUP(A143,'PAI 2025 GPS rempl2)'!$A$3:$B$506,2,0)</f>
        <v>2020-DIRECCIÓN DE NUEVAS CREACIONES</v>
      </c>
      <c r="S143" s="81" t="s">
        <v>758</v>
      </c>
      <c r="T143" s="81" t="str">
        <f>VLOOKUP(A143,'PAI 2025 GPS rempl2)'!$A$3:$E$505,4,0)</f>
        <v>Actividad propia</v>
      </c>
      <c r="U143" s="82" t="s">
        <v>1562</v>
      </c>
      <c r="V143" s="30">
        <f>VLOOKUP(S143,'PAI 2025 GPS rempl2)'!$E$4:$P$504,12,0)</f>
        <v>50</v>
      </c>
      <c r="W143" s="146">
        <f t="shared" ref="W143:W144" si="34">+(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143" s="30">
        <f>VLOOKUP(S143,'SEGUIMIENTO PAI 2025'!$F$5:$AB$487,23,0)</f>
        <v>99</v>
      </c>
      <c r="Y143" s="30">
        <f t="shared" si="30"/>
        <v>0.60218978102189791</v>
      </c>
    </row>
    <row r="144" spans="1:25" x14ac:dyDescent="0.25">
      <c r="A144" s="81" t="s">
        <v>760</v>
      </c>
      <c r="B144" s="81" t="str">
        <f>VLOOKUP(A144,'PAI 2025 GPS rempl2)'!$A$3:$E$505,4,0)</f>
        <v>Actividad propia</v>
      </c>
      <c r="C144" s="82" t="s">
        <v>1562</v>
      </c>
      <c r="D144" s="82" t="s">
        <v>1564</v>
      </c>
      <c r="E144" s="82" t="s">
        <v>596</v>
      </c>
      <c r="F144" s="82"/>
      <c r="G144" s="82" t="str">
        <f>VLOOKUP(A144,'PAI 2025 GPS rempl2)'!$E$4:$L$504,8,0)</f>
        <v>N/A</v>
      </c>
      <c r="H144" s="82"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2">
        <f>VLOOKUP(A144,'PAI 2025 GPS rempl2)'!$A$4:$V$504,17,0)</f>
        <v>100</v>
      </c>
      <c r="J144" s="82" t="str">
        <f>VLOOKUP(A144,'PAI 2025 GPS rempl2)'!$A$4:$V$504,18,0)</f>
        <v>Porcentual</v>
      </c>
      <c r="K144" s="174" t="str">
        <f>VLOOKUP(A144,'PAI 2025 GPS rempl2)'!$A$4:$V$504,20,0)</f>
        <v>2025-01-20</v>
      </c>
      <c r="L144" s="174" t="str">
        <f>VLOOKUP(A144,'PAI 2025 GPS rempl2)'!$A$4:$V$504,21,0)</f>
        <v>2025-12-31</v>
      </c>
      <c r="M144" s="82" t="str">
        <f>VLOOKUP(A144,'PAI 2025 GPS rempl2)'!$A$4:$V$504,22,0)</f>
        <v>2020-DIRECCIÓN DE NUEVAS CREACIONES</v>
      </c>
      <c r="N144" s="82"/>
      <c r="O144" s="82"/>
      <c r="P144" s="82"/>
      <c r="Q144" s="82"/>
      <c r="R144" s="30" t="str">
        <f>VLOOKUP(A144,'PAI 2025 GPS rempl2)'!$A$3:$B$506,2,0)</f>
        <v>2020-DIRECCIÓN DE NUEVAS CREACIONES</v>
      </c>
      <c r="S144" s="81" t="s">
        <v>760</v>
      </c>
      <c r="T144" s="81" t="str">
        <f>VLOOKUP(A144,'PAI 2025 GPS rempl2)'!$A$3:$E$505,4,0)</f>
        <v>Actividad propia</v>
      </c>
      <c r="U144" s="82" t="s">
        <v>1562</v>
      </c>
      <c r="V144" s="30">
        <f>VLOOKUP(S144,'PAI 2025 GPS rempl2)'!$E$4:$P$504,12,0)</f>
        <v>50</v>
      </c>
      <c r="W144" s="146">
        <f t="shared" si="34"/>
        <v>0.6082725060827251</v>
      </c>
      <c r="X144" s="30">
        <f>VLOOKUP(S144,'SEGUIMIENTO PAI 2025'!$F$5:$AB$487,23,0)</f>
        <v>0</v>
      </c>
      <c r="Y144" s="30">
        <f t="shared" si="30"/>
        <v>0</v>
      </c>
    </row>
    <row r="145" spans="1:25" x14ac:dyDescent="0.25">
      <c r="A145" s="81" t="s">
        <v>762</v>
      </c>
      <c r="B145" s="81" t="str">
        <f>VLOOKUP(A145,'PAI 2025 GPS rempl2)'!$A$3:$E$505,4,0)</f>
        <v>Producto</v>
      </c>
      <c r="C145" s="82" t="s">
        <v>1562</v>
      </c>
      <c r="D145" s="82" t="s">
        <v>1566</v>
      </c>
      <c r="E145" s="82" t="s">
        <v>636</v>
      </c>
      <c r="F145" s="82" t="s">
        <v>9</v>
      </c>
      <c r="G145" s="82" t="str">
        <f>VLOOKUP(A145,'PAI 2025 GPS rempl2)'!$E$4:$L$504,8,0)</f>
        <v>C-3503-0200-0014-20309b</v>
      </c>
      <c r="H145" s="82" t="str">
        <f>VLOOKUP(A145,'PAI 2025 GPS rempl2)'!$A$4:$V$504,15,0)</f>
        <v>Solicitudes pendientes de decisión en materia de registro y cancelación de signos distintivos, decididas.  (Reporte de indicador generado en Tableau o Power BI)</v>
      </c>
      <c r="I145" s="82">
        <f>VLOOKUP(A145,'PAI 2025 GPS rempl2)'!$A$4:$V$504,17,0)</f>
        <v>80</v>
      </c>
      <c r="J145" s="82" t="str">
        <f>VLOOKUP(A145,'PAI 2025 GPS rempl2)'!$A$4:$V$504,18,0)</f>
        <v>Porcentual</v>
      </c>
      <c r="K145" s="174" t="str">
        <f>VLOOKUP(A145,'PAI 2025 GPS rempl2)'!$A$4:$V$504,20,0)</f>
        <v>2025-01-15</v>
      </c>
      <c r="L145" s="174" t="str">
        <f>VLOOKUP(A145,'PAI 2025 GPS rempl2)'!$A$4:$V$504,21,0)</f>
        <v>2025-12-31</v>
      </c>
      <c r="M145" s="82" t="str">
        <f>VLOOKUP(A145,'PAI 2025 GPS rempl2)'!$A$4:$V$504,22,0)</f>
        <v>2010-DIRECCION DE SIGNOS DISTINTIVOS</v>
      </c>
      <c r="N145" s="82" t="s">
        <v>1440</v>
      </c>
      <c r="O145" s="82" t="s">
        <v>1478</v>
      </c>
      <c r="P145" s="82">
        <v>0</v>
      </c>
      <c r="Q145" s="82" t="s">
        <v>1532</v>
      </c>
      <c r="R145" s="30" t="str">
        <f>VLOOKUP(A145,'PAI 2025 GPS rempl2)'!$A$3:$B$506,2,0)</f>
        <v>2010-DIRECCION DE SIGNOS DISTINTIVOS</v>
      </c>
      <c r="S145" s="81" t="s">
        <v>762</v>
      </c>
      <c r="T145" s="81" t="str">
        <f>VLOOKUP(A145,'PAI 2025 GPS rempl2)'!$A$3:$E$505,4,0)</f>
        <v>Producto</v>
      </c>
      <c r="U145" s="82" t="s">
        <v>1562</v>
      </c>
      <c r="V145" s="30">
        <f>VLOOKUP(S145,'PAI 2025 GPS rempl2)'!$E$4:$P$504,12,0)</f>
        <v>95</v>
      </c>
      <c r="W145" s="144">
        <f>(V145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4.260089686098655</v>
      </c>
      <c r="X145" s="30">
        <f>VLOOKUP(S145,'SEGUIMIENTO PAI 2025'!$F$5:$AB$487,23,0)</f>
        <v>41</v>
      </c>
      <c r="Y145" s="30">
        <f t="shared" si="30"/>
        <v>1.7466367713004485</v>
      </c>
    </row>
    <row r="146" spans="1:25" x14ac:dyDescent="0.25">
      <c r="A146" s="81" t="s">
        <v>764</v>
      </c>
      <c r="B146" s="81" t="str">
        <f>VLOOKUP(A146,'PAI 2025 GPS rempl2)'!$A$3:$E$505,4,0)</f>
        <v>Actividad propia</v>
      </c>
      <c r="C146" s="82" t="s">
        <v>1562</v>
      </c>
      <c r="D146" s="82" t="s">
        <v>1566</v>
      </c>
      <c r="E146" s="82" t="s">
        <v>636</v>
      </c>
      <c r="F146" s="82"/>
      <c r="G146" s="82" t="str">
        <f>VLOOKUP(A146,'PAI 2025 GPS rempl2)'!$E$4:$L$504,8,0)</f>
        <v>N/A</v>
      </c>
      <c r="H146" s="82"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2">
        <f>VLOOKUP(A146,'PAI 2025 GPS rempl2)'!$A$4:$V$504,17,0)</f>
        <v>80</v>
      </c>
      <c r="J146" s="82" t="str">
        <f>VLOOKUP(A146,'PAI 2025 GPS rempl2)'!$A$4:$V$504,18,0)</f>
        <v>Porcentual</v>
      </c>
      <c r="K146" s="174" t="str">
        <f>VLOOKUP(A146,'PAI 2025 GPS rempl2)'!$A$4:$V$504,20,0)</f>
        <v>2025-01-15</v>
      </c>
      <c r="L146" s="174" t="str">
        <f>VLOOKUP(A146,'PAI 2025 GPS rempl2)'!$A$4:$V$504,21,0)</f>
        <v>2025-10-31</v>
      </c>
      <c r="M146" s="82" t="str">
        <f>VLOOKUP(A146,'PAI 2025 GPS rempl2)'!$A$4:$V$504,22,0)</f>
        <v>2010-DIRECCION DE SIGNOS DISTINTIVOS</v>
      </c>
      <c r="N146" s="82"/>
      <c r="O146" s="82"/>
      <c r="P146" s="82"/>
      <c r="Q146" s="82"/>
      <c r="R146" s="30" t="str">
        <f>VLOOKUP(A146,'PAI 2025 GPS rempl2)'!$A$3:$B$506,2,0)</f>
        <v>2010-DIRECCION DE SIGNOS DISTINTIVOS</v>
      </c>
      <c r="S146" s="81" t="s">
        <v>764</v>
      </c>
      <c r="T146" s="81" t="str">
        <f>VLOOKUP(A146,'PAI 2025 GPS rempl2)'!$A$3:$E$505,4,0)</f>
        <v>Actividad propia</v>
      </c>
      <c r="U146" s="82" t="s">
        <v>1562</v>
      </c>
      <c r="V146" s="30">
        <f>VLOOKUP(S146,'PAI 2025 GPS rempl2)'!$E$4:$P$504,12,0)</f>
        <v>30</v>
      </c>
      <c r="W146" s="146">
        <f t="shared" ref="W146:W149" si="35">+(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146" s="30">
        <f>VLOOKUP(S146,'SEGUIMIENTO PAI 2025'!$F$5:$AB$487,23,0)</f>
        <v>68</v>
      </c>
      <c r="Y146" s="30">
        <f t="shared" si="30"/>
        <v>0.24817518248175183</v>
      </c>
    </row>
    <row r="147" spans="1:25" x14ac:dyDescent="0.25">
      <c r="A147" s="81" t="s">
        <v>766</v>
      </c>
      <c r="B147" s="81" t="str">
        <f>VLOOKUP(A147,'PAI 2025 GPS rempl2)'!$A$3:$E$505,4,0)</f>
        <v>Actividad propia</v>
      </c>
      <c r="C147" s="82" t="s">
        <v>1562</v>
      </c>
      <c r="D147" s="82" t="s">
        <v>1566</v>
      </c>
      <c r="E147" s="82" t="s">
        <v>636</v>
      </c>
      <c r="F147" s="82"/>
      <c r="G147" s="82" t="str">
        <f>VLOOKUP(A147,'PAI 2025 GPS rempl2)'!$E$4:$L$504,8,0)</f>
        <v>N/A</v>
      </c>
      <c r="H147" s="82"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2">
        <f>VLOOKUP(A147,'PAI 2025 GPS rempl2)'!$A$4:$V$504,17,0)</f>
        <v>70</v>
      </c>
      <c r="J147" s="82" t="str">
        <f>VLOOKUP(A147,'PAI 2025 GPS rempl2)'!$A$4:$V$504,18,0)</f>
        <v>Porcentual</v>
      </c>
      <c r="K147" s="174" t="str">
        <f>VLOOKUP(A147,'PAI 2025 GPS rempl2)'!$A$4:$V$504,20,0)</f>
        <v>2025-01-15</v>
      </c>
      <c r="L147" s="174" t="str">
        <f>VLOOKUP(A147,'PAI 2025 GPS rempl2)'!$A$4:$V$504,21,0)</f>
        <v>2025-10-31</v>
      </c>
      <c r="M147" s="82" t="str">
        <f>VLOOKUP(A147,'PAI 2025 GPS rempl2)'!$A$4:$V$504,22,0)</f>
        <v>2010-DIRECCION DE SIGNOS DISTINTIVOS</v>
      </c>
      <c r="N147" s="82"/>
      <c r="O147" s="82"/>
      <c r="P147" s="82"/>
      <c r="Q147" s="82"/>
      <c r="R147" s="30" t="str">
        <f>VLOOKUP(A147,'PAI 2025 GPS rempl2)'!$A$3:$B$506,2,0)</f>
        <v>2010-DIRECCION DE SIGNOS DISTINTIVOS</v>
      </c>
      <c r="S147" s="81" t="s">
        <v>766</v>
      </c>
      <c r="T147" s="81" t="str">
        <f>VLOOKUP(A147,'PAI 2025 GPS rempl2)'!$A$3:$E$505,4,0)</f>
        <v>Actividad propia</v>
      </c>
      <c r="U147" s="82" t="s">
        <v>1562</v>
      </c>
      <c r="V147" s="30">
        <f>VLOOKUP(S147,'PAI 2025 GPS rempl2)'!$E$4:$P$504,12,0)</f>
        <v>30</v>
      </c>
      <c r="W147" s="146">
        <f t="shared" si="35"/>
        <v>0.36496350364963503</v>
      </c>
      <c r="X147" s="30">
        <f>VLOOKUP(S147,'SEGUIMIENTO PAI 2025'!$F$5:$AB$487,23,0)</f>
        <v>54</v>
      </c>
      <c r="Y147" s="30">
        <f t="shared" si="30"/>
        <v>0.19708029197080293</v>
      </c>
    </row>
    <row r="148" spans="1:25" x14ac:dyDescent="0.25">
      <c r="A148" s="81" t="s">
        <v>768</v>
      </c>
      <c r="B148" s="81" t="str">
        <f>VLOOKUP(A148,'PAI 2025 GPS rempl2)'!$A$3:$E$505,4,0)</f>
        <v>Actividad propia</v>
      </c>
      <c r="C148" s="82" t="s">
        <v>1562</v>
      </c>
      <c r="D148" s="82" t="s">
        <v>1566</v>
      </c>
      <c r="E148" s="82" t="s">
        <v>636</v>
      </c>
      <c r="F148" s="82"/>
      <c r="G148" s="82" t="str">
        <f>VLOOKUP(A148,'PAI 2025 GPS rempl2)'!$E$4:$L$504,8,0)</f>
        <v>N/A</v>
      </c>
      <c r="H148" s="82" t="str">
        <f>VLOOKUP(A148,'PAI 2025 GPS rempl2)'!$A$4:$V$504,15,0)</f>
        <v>Decidir las solicitudes de acciones de cancelación con traslado vencido al 14 de noviembre de 2025, excepto los casos detenidos.  (Reporte de indicador generado en Tableau o Power BI)</v>
      </c>
      <c r="I148" s="82">
        <f>VLOOKUP(A148,'PAI 2025 GPS rempl2)'!$A$4:$V$504,17,0)</f>
        <v>70</v>
      </c>
      <c r="J148" s="82" t="str">
        <f>VLOOKUP(A148,'PAI 2025 GPS rempl2)'!$A$4:$V$504,18,0)</f>
        <v>Porcentual</v>
      </c>
      <c r="K148" s="174" t="str">
        <f>VLOOKUP(A148,'PAI 2025 GPS rempl2)'!$A$4:$V$504,20,0)</f>
        <v>2025-01-15</v>
      </c>
      <c r="L148" s="174" t="str">
        <f>VLOOKUP(A148,'PAI 2025 GPS rempl2)'!$A$4:$V$504,21,0)</f>
        <v>2025-12-31</v>
      </c>
      <c r="M148" s="82" t="str">
        <f>VLOOKUP(A148,'PAI 2025 GPS rempl2)'!$A$4:$V$504,22,0)</f>
        <v>2010-DIRECCION DE SIGNOS DISTINTIVOS</v>
      </c>
      <c r="N148" s="82"/>
      <c r="O148" s="82"/>
      <c r="P148" s="82"/>
      <c r="Q148" s="82"/>
      <c r="R148" s="30" t="str">
        <f>VLOOKUP(A148,'PAI 2025 GPS rempl2)'!$A$3:$B$506,2,0)</f>
        <v>2010-DIRECCION DE SIGNOS DISTINTIVOS</v>
      </c>
      <c r="S148" s="81" t="s">
        <v>768</v>
      </c>
      <c r="T148" s="81" t="str">
        <f>VLOOKUP(A148,'PAI 2025 GPS rempl2)'!$A$3:$E$505,4,0)</f>
        <v>Actividad propia</v>
      </c>
      <c r="U148" s="82" t="s">
        <v>1562</v>
      </c>
      <c r="V148" s="30">
        <f>VLOOKUP(S148,'PAI 2025 GPS rempl2)'!$E$4:$P$504,12,0)</f>
        <v>20</v>
      </c>
      <c r="W148" s="146">
        <f t="shared" si="35"/>
        <v>0.24330900243309003</v>
      </c>
      <c r="X148" s="30">
        <f>VLOOKUP(S148,'SEGUIMIENTO PAI 2025'!$F$5:$AB$487,23,0)</f>
        <v>85</v>
      </c>
      <c r="Y148" s="30">
        <f t="shared" si="30"/>
        <v>0.20681265206812655</v>
      </c>
    </row>
    <row r="149" spans="1:25" x14ac:dyDescent="0.25">
      <c r="A149" s="81" t="s">
        <v>770</v>
      </c>
      <c r="B149" s="81" t="str">
        <f>VLOOKUP(A149,'PAI 2025 GPS rempl2)'!$A$3:$E$505,4,0)</f>
        <v>Actividad propia</v>
      </c>
      <c r="C149" s="82" t="s">
        <v>1562</v>
      </c>
      <c r="D149" s="82" t="s">
        <v>1566</v>
      </c>
      <c r="E149" s="82" t="s">
        <v>636</v>
      </c>
      <c r="F149" s="82"/>
      <c r="G149" s="82" t="str">
        <f>VLOOKUP(A149,'PAI 2025 GPS rempl2)'!$E$4:$L$504,8,0)</f>
        <v>N/A</v>
      </c>
      <c r="H149" s="82"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2">
        <f>VLOOKUP(A149,'PAI 2025 GPS rempl2)'!$A$4:$V$504,17,0)</f>
        <v>70</v>
      </c>
      <c r="J149" s="82" t="str">
        <f>VLOOKUP(A149,'PAI 2025 GPS rempl2)'!$A$4:$V$504,18,0)</f>
        <v>Porcentual</v>
      </c>
      <c r="K149" s="174" t="str">
        <f>VLOOKUP(A149,'PAI 2025 GPS rempl2)'!$A$4:$V$504,20,0)</f>
        <v>2025-08-01</v>
      </c>
      <c r="L149" s="174" t="str">
        <f>VLOOKUP(A149,'PAI 2025 GPS rempl2)'!$A$4:$V$504,21,0)</f>
        <v>2025-12-31</v>
      </c>
      <c r="M149" s="82" t="str">
        <f>VLOOKUP(A149,'PAI 2025 GPS rempl2)'!$A$4:$V$504,22,0)</f>
        <v>2010-DIRECCION DE SIGNOS DISTINTIVOS</v>
      </c>
      <c r="N149" s="82"/>
      <c r="O149" s="82"/>
      <c r="P149" s="82"/>
      <c r="Q149" s="82"/>
      <c r="R149" s="30" t="str">
        <f>VLOOKUP(A149,'PAI 2025 GPS rempl2)'!$A$3:$B$506,2,0)</f>
        <v>2010-DIRECCION DE SIGNOS DISTINTIVOS</v>
      </c>
      <c r="S149" s="81" t="s">
        <v>770</v>
      </c>
      <c r="T149" s="81" t="str">
        <f>VLOOKUP(A149,'PAI 2025 GPS rempl2)'!$A$3:$E$505,4,0)</f>
        <v>Actividad propia</v>
      </c>
      <c r="U149" s="82" t="s">
        <v>1562</v>
      </c>
      <c r="V149" s="30">
        <f>VLOOKUP(S149,'PAI 2025 GPS rempl2)'!$E$4:$P$504,12,0)</f>
        <v>20</v>
      </c>
      <c r="W149" s="146">
        <f t="shared" si="35"/>
        <v>0.24330900243309003</v>
      </c>
      <c r="X149" s="30">
        <f>VLOOKUP(S149,'SEGUIMIENTO PAI 2025'!$F$5:$AB$487,23,0)</f>
        <v>0</v>
      </c>
      <c r="Y149" s="30">
        <f t="shared" si="30"/>
        <v>0</v>
      </c>
    </row>
    <row r="150" spans="1:25" x14ac:dyDescent="0.25">
      <c r="A150" s="81" t="s">
        <v>771</v>
      </c>
      <c r="B150" s="81" t="str">
        <f>VLOOKUP(A150,'PAI 2025 GPS rempl2)'!$A$3:$E$505,4,0)</f>
        <v>Producto</v>
      </c>
      <c r="C150" s="82" t="s">
        <v>1572</v>
      </c>
      <c r="D150" s="82" t="s">
        <v>1571</v>
      </c>
      <c r="E150" s="82" t="s">
        <v>772</v>
      </c>
      <c r="F150" s="82" t="s">
        <v>12</v>
      </c>
      <c r="G150" s="82" t="str">
        <f>VLOOKUP(A150,'PAI 2025 GPS rempl2)'!$E$4:$L$504,8,0)</f>
        <v>N/A</v>
      </c>
      <c r="H150" s="82" t="str">
        <f>VLOOKUP(A150,'PAI 2025 GPS rempl2)'!$A$4:$V$504,15,0)</f>
        <v>Contenidos estratégicos y accesibles para la ciudadanía sobre signos distintivos notorios y denominaciones de origen protegidas de productos colombianos, publicado (Captura de pantalla de las publicaciones)</v>
      </c>
      <c r="I150" s="82">
        <f>VLOOKUP(A150,'PAI 2025 GPS rempl2)'!$A$4:$V$504,17,0)</f>
        <v>2</v>
      </c>
      <c r="J150" s="82" t="str">
        <f>VLOOKUP(A150,'PAI 2025 GPS rempl2)'!$A$4:$V$504,18,0)</f>
        <v>Númerica</v>
      </c>
      <c r="K150" s="174" t="str">
        <f>VLOOKUP(A150,'PAI 2025 GPS rempl2)'!$A$4:$V$504,20,0)</f>
        <v>2025-02-03</v>
      </c>
      <c r="L150" s="174" t="str">
        <f>VLOOKUP(A150,'PAI 2025 GPS rempl2)'!$A$4:$V$504,21,0)</f>
        <v>2025-08-15</v>
      </c>
      <c r="M150" s="82" t="str">
        <f>VLOOKUP(A150,'PAI 2025 GPS rempl2)'!$A$4:$V$504,22,0)</f>
        <v>20-OFICINA DE TECNOLOGÍA E INFORMÁTICA;
2010-DIRECCION DE SIGNOS DISTINTIVOS;
73-GRUPO DE TRABAJO DE COMUNICACION</v>
      </c>
      <c r="N150" s="82" t="s">
        <v>1434</v>
      </c>
      <c r="O150" s="82" t="s">
        <v>1435</v>
      </c>
      <c r="P150" s="82" t="s">
        <v>1596</v>
      </c>
      <c r="Q150" s="82" t="s">
        <v>1532</v>
      </c>
      <c r="R150" s="30" t="str">
        <f>VLOOKUP(A150,'PAI 2025 GPS rempl2)'!$A$3:$B$506,2,0)</f>
        <v>2010-DIRECCION DE SIGNOS DISTINTIVOS</v>
      </c>
      <c r="S150" s="81" t="s">
        <v>771</v>
      </c>
      <c r="T150" s="81" t="str">
        <f>VLOOKUP(A150,'PAI 2025 GPS rempl2)'!$A$3:$E$505,4,0)</f>
        <v>Producto</v>
      </c>
      <c r="U150" s="82" t="s">
        <v>1572</v>
      </c>
      <c r="V150" s="30">
        <f>VLOOKUP(S150,'PAI 2025 GPS rempl2)'!$E$4:$P$504,12,0)</f>
        <v>5</v>
      </c>
      <c r="W150" s="30">
        <f>+(V150*100)/($V$150+$V$168+$V$174+$V$177+$V$183+$V$190+$V$199+$V$336+$V$342+$V$430+$V$463)</f>
        <v>2.6315789473684212</v>
      </c>
      <c r="X150" s="30">
        <f>VLOOKUP(S150,'SEGUIMIENTO PAI 2025'!$F$5:$AB$487,23,0)</f>
        <v>0</v>
      </c>
      <c r="Y150" s="30">
        <f t="shared" si="30"/>
        <v>0</v>
      </c>
    </row>
    <row r="151" spans="1:25" x14ac:dyDescent="0.25">
      <c r="A151" s="81" t="s">
        <v>775</v>
      </c>
      <c r="B151" s="81" t="str">
        <f>VLOOKUP(A151,'PAI 2025 GPS rempl2)'!$A$3:$E$505,4,0)</f>
        <v>Actividad propia</v>
      </c>
      <c r="C151" s="82" t="s">
        <v>1572</v>
      </c>
      <c r="D151" s="82" t="s">
        <v>1571</v>
      </c>
      <c r="E151" s="82" t="s">
        <v>772</v>
      </c>
      <c r="F151" s="82"/>
      <c r="G151" s="82" t="str">
        <f>VLOOKUP(A151,'PAI 2025 GPS rempl2)'!$E$4:$L$504,8,0)</f>
        <v>N/A</v>
      </c>
      <c r="H151" s="82"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2">
        <f>VLOOKUP(A151,'PAI 2025 GPS rempl2)'!$A$4:$V$504,17,0)</f>
        <v>2</v>
      </c>
      <c r="J151" s="82" t="str">
        <f>VLOOKUP(A151,'PAI 2025 GPS rempl2)'!$A$4:$V$504,18,0)</f>
        <v>Númerica</v>
      </c>
      <c r="K151" s="174" t="str">
        <f>VLOOKUP(A151,'PAI 2025 GPS rempl2)'!$A$4:$V$504,20,0)</f>
        <v>2025-02-03</v>
      </c>
      <c r="L151" s="174" t="str">
        <f>VLOOKUP(A151,'PAI 2025 GPS rempl2)'!$A$4:$V$504,21,0)</f>
        <v>2025-03-28</v>
      </c>
      <c r="M151" s="82" t="str">
        <f>VLOOKUP(A151,'PAI 2025 GPS rempl2)'!$A$4:$V$504,22,0)</f>
        <v>2010-DIRECCION DE SIGNOS DISTINTIVOS</v>
      </c>
      <c r="N151" s="82"/>
      <c r="O151" s="82"/>
      <c r="P151" s="82"/>
      <c r="Q151" s="82"/>
      <c r="R151" s="30" t="str">
        <f>VLOOKUP(A151,'PAI 2025 GPS rempl2)'!$A$3:$B$506,2,0)</f>
        <v>2010-DIRECCION DE SIGNOS DISTINTIVOS</v>
      </c>
      <c r="S151" s="81" t="s">
        <v>775</v>
      </c>
      <c r="T151" s="81" t="str">
        <f>VLOOKUP(A151,'PAI 2025 GPS rempl2)'!$A$3:$E$505,4,0)</f>
        <v>Actividad propia</v>
      </c>
      <c r="U151" s="82" t="s">
        <v>1572</v>
      </c>
      <c r="V151" s="30">
        <f>VLOOKUP(S151,'PAI 2025 GPS rempl2)'!$E$4:$P$504,12,0)</f>
        <v>30</v>
      </c>
      <c r="W151" s="30">
        <f>+(V151*100)/($V$151+$V$153+$V$154+$V$155+$V$169+$V$170+$V$171+$V$172+$V$173+$V$175+$V$176+$V$178+$V$179+$V$180+$V$181+$V$182+$V$184+$V$185+$V$186+$V$187+$V$188+$V$189+$V$191+$V$192+$V$193+$V$194+$V$200+$V$201+$V$337+$V$339+$V$341+$V$343+$V$344+$V$431+$V$432+$V$433+$V$434+$V$464+$V$465)</f>
        <v>2.7272727272727271</v>
      </c>
      <c r="X151" s="30">
        <f>VLOOKUP(S151,'SEGUIMIENTO PAI 2025'!$F$5:$AB$487,23,0)</f>
        <v>100</v>
      </c>
      <c r="Y151" s="30">
        <f t="shared" si="30"/>
        <v>2.7272727272727271</v>
      </c>
    </row>
    <row r="152" spans="1:25" x14ac:dyDescent="0.25">
      <c r="A152" s="81" t="s">
        <v>777</v>
      </c>
      <c r="B152" s="81" t="str">
        <f>VLOOKUP(A152,'PAI 2025 GPS rempl2)'!$A$3:$E$505,4,0)</f>
        <v>Actividad sin participación</v>
      </c>
      <c r="C152" s="82" t="s">
        <v>1572</v>
      </c>
      <c r="D152" s="82" t="s">
        <v>1571</v>
      </c>
      <c r="E152" s="82" t="s">
        <v>772</v>
      </c>
      <c r="F152" s="82"/>
      <c r="G152" s="82" t="str">
        <f>VLOOKUP(A152,'PAI 2025 GPS rempl2)'!$E$4:$L$504,8,0)</f>
        <v>N/A</v>
      </c>
      <c r="H152" s="82"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2">
        <f>VLOOKUP(A152,'PAI 2025 GPS rempl2)'!$A$4:$V$504,17,0)</f>
        <v>2</v>
      </c>
      <c r="J152" s="82" t="str">
        <f>VLOOKUP(A152,'PAI 2025 GPS rempl2)'!$A$4:$V$504,18,0)</f>
        <v>Númerica</v>
      </c>
      <c r="K152" s="174" t="str">
        <f>VLOOKUP(A152,'PAI 2025 GPS rempl2)'!$A$4:$V$504,20,0)</f>
        <v>2025-03-31</v>
      </c>
      <c r="L152" s="174" t="str">
        <f>VLOOKUP(A152,'PAI 2025 GPS rempl2)'!$A$4:$V$504,21,0)</f>
        <v>2025-04-21</v>
      </c>
      <c r="M152" s="82" t="str">
        <f>VLOOKUP(A152,'PAI 2025 GPS rempl2)'!$A$4:$V$504,22,0)</f>
        <v>73-GRUPO DE TRABAJO DE COMUNICACION</v>
      </c>
      <c r="N152" s="82"/>
      <c r="O152" s="82"/>
      <c r="P152" s="82"/>
      <c r="Q152" s="82"/>
      <c r="R152" s="30" t="str">
        <f>VLOOKUP(A152,'PAI 2025 GPS rempl2)'!$A$3:$B$506,2,0)</f>
        <v>2010-DIRECCION DE SIGNOS DISTINTIVOS</v>
      </c>
      <c r="S152" s="81" t="s">
        <v>777</v>
      </c>
      <c r="T152" s="81" t="str">
        <f>VLOOKUP(A152,'PAI 2025 GPS rempl2)'!$A$3:$E$505,4,0)</f>
        <v>Actividad sin participación</v>
      </c>
      <c r="U152" s="82" t="s">
        <v>1572</v>
      </c>
      <c r="V152" s="30">
        <f>VLOOKUP(S152,'PAI 2025 GPS rempl2)'!$E$4:$P$504,12,0)</f>
        <v>0</v>
      </c>
      <c r="W152" s="30">
        <f t="shared" ref="W152" si="36">+(V152*100)/1100</f>
        <v>0</v>
      </c>
      <c r="X152" s="30">
        <f>VLOOKUP(S152,'SEGUIMIENTO PAI 2025'!$F$5:$AB$487,23,0)</f>
        <v>100</v>
      </c>
      <c r="Y152" s="30">
        <f t="shared" si="30"/>
        <v>0</v>
      </c>
    </row>
    <row r="153" spans="1:25" x14ac:dyDescent="0.25">
      <c r="A153" s="81" t="s">
        <v>779</v>
      </c>
      <c r="B153" s="81" t="str">
        <f>VLOOKUP(A153,'PAI 2025 GPS rempl2)'!$A$3:$E$505,4,0)</f>
        <v>Actividad propia</v>
      </c>
      <c r="C153" s="82" t="s">
        <v>1572</v>
      </c>
      <c r="D153" s="82" t="s">
        <v>1571</v>
      </c>
      <c r="E153" s="82" t="s">
        <v>772</v>
      </c>
      <c r="F153" s="82"/>
      <c r="G153" s="82" t="str">
        <f>VLOOKUP(A153,'PAI 2025 GPS rempl2)'!$E$4:$L$504,8,0)</f>
        <v>N/A</v>
      </c>
      <c r="H153" s="82" t="str">
        <f>VLOOKUP(A153,'PAI 2025 GPS rempl2)'!$A$4:$V$504,15,0)</f>
        <v>Ajustar el contenido correspondiente  al listado de signos distintivos declarados como notorios y el de las denominaciones de origen protegidas de productos colombianos  (Correo electrónico de envió de la información)</v>
      </c>
      <c r="I153" s="82">
        <f>VLOOKUP(A153,'PAI 2025 GPS rempl2)'!$A$4:$V$504,17,0)</f>
        <v>2</v>
      </c>
      <c r="J153" s="82" t="str">
        <f>VLOOKUP(A153,'PAI 2025 GPS rempl2)'!$A$4:$V$504,18,0)</f>
        <v>Númerica</v>
      </c>
      <c r="K153" s="174" t="str">
        <f>VLOOKUP(A153,'PAI 2025 GPS rempl2)'!$A$4:$V$504,20,0)</f>
        <v>2025-04-22</v>
      </c>
      <c r="L153" s="174" t="str">
        <f>VLOOKUP(A153,'PAI 2025 GPS rempl2)'!$A$4:$V$504,21,0)</f>
        <v>2025-04-30</v>
      </c>
      <c r="M153" s="82" t="str">
        <f>VLOOKUP(A153,'PAI 2025 GPS rempl2)'!$A$4:$V$504,22,0)</f>
        <v>2010-DIRECCION DE SIGNOS DISTINTIVOS</v>
      </c>
      <c r="N153" s="82"/>
      <c r="O153" s="82"/>
      <c r="P153" s="82"/>
      <c r="Q153" s="82"/>
      <c r="R153" s="30" t="str">
        <f>VLOOKUP(A153,'PAI 2025 GPS rempl2)'!$A$3:$B$506,2,0)</f>
        <v>2010-DIRECCION DE SIGNOS DISTINTIVOS</v>
      </c>
      <c r="S153" s="81" t="s">
        <v>779</v>
      </c>
      <c r="T153" s="81" t="str">
        <f>VLOOKUP(A153,'PAI 2025 GPS rempl2)'!$A$3:$E$505,4,0)</f>
        <v>Actividad propia</v>
      </c>
      <c r="U153" s="82" t="s">
        <v>1572</v>
      </c>
      <c r="V153" s="30">
        <f>VLOOKUP(S153,'PAI 2025 GPS rempl2)'!$E$4:$P$504,12,0)</f>
        <v>20</v>
      </c>
      <c r="W153" s="30">
        <f>+(V153*100)/($V$151+$V$153+$V$154+$V$155+$V$169+$V$170+$V$171+$V$172+$V$173+$V$175+$V$176+$V$178+$V$179+$V$180+$V$181+$V$182+$V$184+$V$185+$V$186+$V$187+$V$188+$V$189+$V$191+$V$192+$V$193+$V$194+$V$200+$V$201+$V$337+$V$339+$V$341+$V$343+$V$344+$V$431+$V$432+$V$433+$V$434+$V$464+$V$465)</f>
        <v>1.8181818181818181</v>
      </c>
      <c r="X153" s="30">
        <f>VLOOKUP(S153,'SEGUIMIENTO PAI 2025'!$F$5:$AB$487,23,0)</f>
        <v>100</v>
      </c>
      <c r="Y153" s="30">
        <f t="shared" si="30"/>
        <v>1.8181818181818181</v>
      </c>
    </row>
    <row r="154" spans="1:25" x14ac:dyDescent="0.25">
      <c r="A154" s="81" t="s">
        <v>781</v>
      </c>
      <c r="B154" s="81" t="str">
        <f>VLOOKUP(A154,'PAI 2025 GPS rempl2)'!$A$3:$E$505,4,0)</f>
        <v>Actividad propia</v>
      </c>
      <c r="C154" s="82" t="s">
        <v>1572</v>
      </c>
      <c r="D154" s="82" t="s">
        <v>1571</v>
      </c>
      <c r="E154" s="82" t="s">
        <v>772</v>
      </c>
      <c r="F154" s="82"/>
      <c r="G154" s="82" t="str">
        <f>VLOOKUP(A154,'PAI 2025 GPS rempl2)'!$E$4:$L$504,8,0)</f>
        <v>N/A</v>
      </c>
      <c r="H154" s="82"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2">
        <f>VLOOKUP(A154,'PAI 2025 GPS rempl2)'!$A$4:$V$504,17,0)</f>
        <v>2</v>
      </c>
      <c r="J154" s="82" t="str">
        <f>VLOOKUP(A154,'PAI 2025 GPS rempl2)'!$A$4:$V$504,18,0)</f>
        <v>Númerica</v>
      </c>
      <c r="K154" s="174" t="str">
        <f>VLOOKUP(A154,'PAI 2025 GPS rempl2)'!$A$4:$V$504,20,0)</f>
        <v>2025-05-05</v>
      </c>
      <c r="L154" s="174" t="str">
        <f>VLOOKUP(A154,'PAI 2025 GPS rempl2)'!$A$4:$V$504,21,0)</f>
        <v>2025-05-23</v>
      </c>
      <c r="M154" s="82" t="str">
        <f>VLOOKUP(A154,'PAI 2025 GPS rempl2)'!$A$4:$V$504,22,0)</f>
        <v>2010-DIRECCION DE SIGNOS DISTINTIVOS;
73-GRUPO DE TRABAJO DE COMUNICACION</v>
      </c>
      <c r="N154" s="82"/>
      <c r="O154" s="82"/>
      <c r="P154" s="82"/>
      <c r="Q154" s="82"/>
      <c r="R154" s="30" t="str">
        <f>VLOOKUP(A154,'PAI 2025 GPS rempl2)'!$A$3:$B$506,2,0)</f>
        <v>2010-DIRECCION DE SIGNOS DISTINTIVOS</v>
      </c>
      <c r="S154" s="81" t="s">
        <v>781</v>
      </c>
      <c r="T154" s="81" t="str">
        <f>VLOOKUP(A154,'PAI 2025 GPS rempl2)'!$A$3:$E$505,4,0)</f>
        <v>Actividad propia</v>
      </c>
      <c r="U154" s="82" t="s">
        <v>1572</v>
      </c>
      <c r="V154" s="30">
        <f>VLOOKUP(S154,'PAI 2025 GPS rempl2)'!$E$4:$P$504,12,0)</f>
        <v>20</v>
      </c>
      <c r="W154" s="30">
        <f>+(V154*100)/($V$151+$V$153+$V$154+$V$155+$V$169+$V$170+$V$171+$V$172+$V$173+$V$175+$V$176+$V$178+$V$179+$V$180+$V$181+$V$182+$V$184+$V$185+$V$186+$V$187+$V$188+$V$189+$V$191+$V$192+$V$193+$V$194+$V$200+$V$201+$V$337+$V$339+$V$341+$V$343+$V$344+$V$431+$V$432+$V$433+$V$434+$V$464+$V$465)</f>
        <v>1.8181818181818181</v>
      </c>
      <c r="X154" s="30">
        <f>VLOOKUP(S154,'SEGUIMIENTO PAI 2025'!$F$5:$AB$487,23,0)</f>
        <v>100</v>
      </c>
      <c r="Y154" s="30">
        <f t="shared" si="30"/>
        <v>1.8181818181818181</v>
      </c>
    </row>
    <row r="155" spans="1:25" x14ac:dyDescent="0.25">
      <c r="A155" s="81" t="s">
        <v>784</v>
      </c>
      <c r="B155" s="81" t="str">
        <f>VLOOKUP(A155,'PAI 2025 GPS rempl2)'!$A$3:$E$505,4,0)</f>
        <v>Actividad propia</v>
      </c>
      <c r="C155" s="82" t="s">
        <v>1572</v>
      </c>
      <c r="D155" s="82" t="s">
        <v>1571</v>
      </c>
      <c r="E155" s="82" t="s">
        <v>772</v>
      </c>
      <c r="F155" s="82"/>
      <c r="G155" s="82" t="str">
        <f>VLOOKUP(A155,'PAI 2025 GPS rempl2)'!$E$4:$L$504,8,0)</f>
        <v>N/A</v>
      </c>
      <c r="H155" s="82" t="str">
        <f>VLOOKUP(A155,'PAI 2025 GPS rempl2)'!$A$4:$V$504,15,0)</f>
        <v>Desarrollar los micrositios y publicar la información de signos declarados como notorios y de las denominaciones de origen protegidas de productos colombianos. (Captura de pantalla de la publicación)</v>
      </c>
      <c r="I155" s="82">
        <f>VLOOKUP(A155,'PAI 2025 GPS rempl2)'!$A$4:$V$504,17,0)</f>
        <v>2</v>
      </c>
      <c r="J155" s="82" t="str">
        <f>VLOOKUP(A155,'PAI 2025 GPS rempl2)'!$A$4:$V$504,18,0)</f>
        <v>Númerica</v>
      </c>
      <c r="K155" s="174" t="str">
        <f>VLOOKUP(A155,'PAI 2025 GPS rempl2)'!$A$4:$V$504,20,0)</f>
        <v>2025-05-26</v>
      </c>
      <c r="L155" s="174" t="str">
        <f>VLOOKUP(A155,'PAI 2025 GPS rempl2)'!$A$4:$V$504,21,0)</f>
        <v>2025-08-15</v>
      </c>
      <c r="M155" s="82" t="str">
        <f>VLOOKUP(A155,'PAI 2025 GPS rempl2)'!$A$4:$V$504,22,0)</f>
        <v>20-OFICINA DE TECNOLOGÍA E INFORMÁTICA;
2010-DIRECCION DE SIGNOS DISTINTIVOS</v>
      </c>
      <c r="N155" s="82"/>
      <c r="O155" s="82"/>
      <c r="P155" s="82"/>
      <c r="Q155" s="82"/>
      <c r="R155" s="30" t="str">
        <f>VLOOKUP(A155,'PAI 2025 GPS rempl2)'!$A$3:$B$506,2,0)</f>
        <v>2010-DIRECCION DE SIGNOS DISTINTIVOS</v>
      </c>
      <c r="S155" s="81" t="s">
        <v>784</v>
      </c>
      <c r="T155" s="81" t="str">
        <f>VLOOKUP(A155,'PAI 2025 GPS rempl2)'!$A$3:$E$505,4,0)</f>
        <v>Actividad propia</v>
      </c>
      <c r="U155" s="82" t="s">
        <v>1572</v>
      </c>
      <c r="V155" s="30">
        <f>VLOOKUP(S155,'PAI 2025 GPS rempl2)'!$E$4:$P$504,12,0)</f>
        <v>30</v>
      </c>
      <c r="W155" s="30">
        <f>+(V155*100)/($V$151+$V$153+$V$154+$V$155+$V$169+$V$170+$V$171+$V$172+$V$173+$V$175+$V$176+$V$178+$V$179+$V$180+$V$181+$V$182+$V$184+$V$185+$V$186+$V$187+$V$188+$V$189+$V$191+$V$192+$V$193+$V$194+$V$200+$V$201+$V$337+$V$339+$V$341+$V$343+$V$344+$V$431+$V$432+$V$433+$V$434+$V$464+$V$465)</f>
        <v>2.7272727272727271</v>
      </c>
      <c r="X155" s="30">
        <f>VLOOKUP(S155,'SEGUIMIENTO PAI 2025'!$F$5:$AB$487,23,0)</f>
        <v>100</v>
      </c>
      <c r="Y155" s="30">
        <f t="shared" si="30"/>
        <v>2.7272727272727271</v>
      </c>
    </row>
    <row r="156" spans="1:25" x14ac:dyDescent="0.25">
      <c r="A156" s="81" t="s">
        <v>788</v>
      </c>
      <c r="B156" s="81" t="str">
        <f>VLOOKUP(A156,'PAI 2025 GPS rempl2)'!$A$3:$E$505,4,0)</f>
        <v>Producto</v>
      </c>
      <c r="C156" s="82" t="s">
        <v>1562</v>
      </c>
      <c r="D156" s="82" t="s">
        <v>1573</v>
      </c>
      <c r="E156" s="82" t="s">
        <v>1481</v>
      </c>
      <c r="F156" s="82" t="s">
        <v>12</v>
      </c>
      <c r="G156" s="82" t="str">
        <f>VLOOKUP(A156,'PAI 2025 GPS rempl2)'!$E$4:$L$504,8,0)</f>
        <v>N/A</v>
      </c>
      <c r="H156" s="82" t="str">
        <f>VLOOKUP(A156,'PAI 2025 GPS rempl2)'!$A$4:$V$504,15,0)</f>
        <v>Estrategia de divulgación de la herramienta “Buscador de Conceptos”, para promover la consulta por parte de los Grupos de Interés, ejecutada. (capturas de pantalla de la publicación de la campaña/único entregable)</v>
      </c>
      <c r="I156" s="82">
        <f>VLOOKUP(A156,'PAI 2025 GPS rempl2)'!$A$4:$V$504,17,0)</f>
        <v>1</v>
      </c>
      <c r="J156" s="82" t="str">
        <f>VLOOKUP(A156,'PAI 2025 GPS rempl2)'!$A$4:$V$504,18,0)</f>
        <v>Númerica</v>
      </c>
      <c r="K156" s="174" t="str">
        <f>VLOOKUP(A156,'PAI 2025 GPS rempl2)'!$A$4:$V$504,20,0)</f>
        <v>2025-01-27</v>
      </c>
      <c r="L156" s="174" t="str">
        <f>VLOOKUP(A156,'PAI 2025 GPS rempl2)'!$A$4:$V$504,21,0)</f>
        <v>2025-12-10</v>
      </c>
      <c r="M156" s="82" t="str">
        <f>VLOOKUP(A156,'PAI 2025 GPS rempl2)'!$A$4:$V$504,22,0)</f>
        <v>73-GRUPO DE TRABAJO DE COMUNICACION;
13-GRUPO DE TRABAJO DE CONCEPTOS Y APOYO LEGAL</v>
      </c>
      <c r="N156" s="82" t="s">
        <v>1434</v>
      </c>
      <c r="O156" s="82" t="s">
        <v>1435</v>
      </c>
      <c r="P156" s="82">
        <v>0</v>
      </c>
      <c r="Q156" s="82" t="s">
        <v>1532</v>
      </c>
      <c r="R156" s="30" t="str">
        <f>VLOOKUP(A156,'PAI 2025 GPS rempl2)'!$A$3:$B$506,2,0)</f>
        <v>13-GRUPO DE TRABAJO DE CONCEPTOS Y APOYO LEGAL</v>
      </c>
      <c r="S156" s="81" t="s">
        <v>788</v>
      </c>
      <c r="T156" s="81" t="str">
        <f>VLOOKUP(A156,'PAI 2025 GPS rempl2)'!$A$3:$E$505,4,0)</f>
        <v>Producto</v>
      </c>
      <c r="U156" s="82" t="s">
        <v>1562</v>
      </c>
      <c r="V156" s="30">
        <f>VLOOKUP(S156,'PAI 2025 GPS rempl2)'!$E$4:$P$504,12,0)</f>
        <v>100</v>
      </c>
      <c r="W156" s="144">
        <f>(V156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c r="X156" s="30">
        <f>VLOOKUP(S156,'SEGUIMIENTO PAI 2025'!$F$5:$AB$487,23,0)</f>
        <v>0</v>
      </c>
      <c r="Y156" s="30">
        <f t="shared" si="30"/>
        <v>0</v>
      </c>
    </row>
    <row r="157" spans="1:25" x14ac:dyDescent="0.25">
      <c r="A157" s="81" t="s">
        <v>791</v>
      </c>
      <c r="B157" s="81" t="str">
        <f>VLOOKUP(A157,'PAI 2025 GPS rempl2)'!$A$3:$E$505,4,0)</f>
        <v>Actividad propia</v>
      </c>
      <c r="C157" s="82" t="s">
        <v>1562</v>
      </c>
      <c r="D157" s="82" t="s">
        <v>1573</v>
      </c>
      <c r="E157" s="82" t="s">
        <v>1481</v>
      </c>
      <c r="F157" s="82"/>
      <c r="G157" s="82" t="str">
        <f>VLOOKUP(A157,'PAI 2025 GPS rempl2)'!$E$4:$L$504,8,0)</f>
        <v>N/A</v>
      </c>
      <c r="H157" s="82" t="str">
        <f>VLOOKUP(A157,'PAI 2025 GPS rempl2)'!$A$4:$V$504,15,0)</f>
        <v>Elaborar y remitir al Grupo de Comunicaciones el Brief con la propuesta de la estrategia de divulgación del "Buscador de Conceptos" (Correo electrónico con Brief diligenciado / único entregable)</v>
      </c>
      <c r="I157" s="82">
        <f>VLOOKUP(A157,'PAI 2025 GPS rempl2)'!$A$4:$V$504,17,0)</f>
        <v>1</v>
      </c>
      <c r="J157" s="82" t="str">
        <f>VLOOKUP(A157,'PAI 2025 GPS rempl2)'!$A$4:$V$504,18,0)</f>
        <v>Númerica</v>
      </c>
      <c r="K157" s="174" t="str">
        <f>VLOOKUP(A157,'PAI 2025 GPS rempl2)'!$A$4:$V$504,20,0)</f>
        <v>2025-01-27</v>
      </c>
      <c r="L157" s="174" t="str">
        <f>VLOOKUP(A157,'PAI 2025 GPS rempl2)'!$A$4:$V$504,21,0)</f>
        <v>2025-02-28</v>
      </c>
      <c r="M157" s="82" t="str">
        <f>VLOOKUP(A157,'PAI 2025 GPS rempl2)'!$A$4:$V$504,22,0)</f>
        <v>13-GRUPO DE TRABAJO DE CONCEPTOS Y APOYO LEGAL</v>
      </c>
      <c r="N157" s="82"/>
      <c r="O157" s="82"/>
      <c r="P157" s="82"/>
      <c r="Q157" s="82"/>
      <c r="R157" s="30" t="str">
        <f>VLOOKUP(A157,'PAI 2025 GPS rempl2)'!$A$3:$B$506,2,0)</f>
        <v>13-GRUPO DE TRABAJO DE CONCEPTOS Y APOYO LEGAL</v>
      </c>
      <c r="S157" s="81" t="s">
        <v>791</v>
      </c>
      <c r="T157" s="81" t="str">
        <f>VLOOKUP(A157,'PAI 2025 GPS rempl2)'!$A$3:$E$505,4,0)</f>
        <v>Actividad propia</v>
      </c>
      <c r="U157" s="82" t="s">
        <v>1562</v>
      </c>
      <c r="V157" s="30">
        <f>VLOOKUP(S157,'PAI 2025 GPS rempl2)'!$E$4:$P$504,12,0)</f>
        <v>100</v>
      </c>
      <c r="W157" s="146">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157" s="30">
        <f>VLOOKUP(S157,'SEGUIMIENTO PAI 2025'!$F$5:$AB$487,23,0)</f>
        <v>100</v>
      </c>
      <c r="Y157" s="30">
        <f t="shared" si="30"/>
        <v>1.2165450121654502</v>
      </c>
    </row>
    <row r="158" spans="1:25" x14ac:dyDescent="0.25">
      <c r="A158" s="81" t="s">
        <v>793</v>
      </c>
      <c r="B158" s="81" t="str">
        <f>VLOOKUP(A158,'PAI 2025 GPS rempl2)'!$A$3:$E$505,4,0)</f>
        <v>Actividad sin participación</v>
      </c>
      <c r="C158" s="82" t="s">
        <v>1562</v>
      </c>
      <c r="D158" s="82" t="s">
        <v>1573</v>
      </c>
      <c r="E158" s="82" t="s">
        <v>1481</v>
      </c>
      <c r="F158" s="82"/>
      <c r="G158" s="82" t="str">
        <f>VLOOKUP(A158,'PAI 2025 GPS rempl2)'!$E$4:$L$504,8,0)</f>
        <v>N/A</v>
      </c>
      <c r="H158" s="82"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2">
        <f>VLOOKUP(A158,'PAI 2025 GPS rempl2)'!$A$4:$V$504,17,0)</f>
        <v>1</v>
      </c>
      <c r="J158" s="82" t="str">
        <f>VLOOKUP(A158,'PAI 2025 GPS rempl2)'!$A$4:$V$504,18,0)</f>
        <v>Númerica</v>
      </c>
      <c r="K158" s="174" t="str">
        <f>VLOOKUP(A158,'PAI 2025 GPS rempl2)'!$A$4:$V$504,20,0)</f>
        <v>2025-03-03</v>
      </c>
      <c r="L158" s="174" t="str">
        <f>VLOOKUP(A158,'PAI 2025 GPS rempl2)'!$A$4:$V$504,21,0)</f>
        <v>2025-04-30</v>
      </c>
      <c r="M158" s="82" t="str">
        <f>VLOOKUP(A158,'PAI 2025 GPS rempl2)'!$A$4:$V$504,22,0)</f>
        <v>73-GRUPO DE TRABAJO DE COMUNICACION</v>
      </c>
      <c r="N158" s="82"/>
      <c r="O158" s="82"/>
      <c r="P158" s="82"/>
      <c r="Q158" s="82"/>
      <c r="R158" s="30" t="str">
        <f>VLOOKUP(A158,'PAI 2025 GPS rempl2)'!$A$3:$B$506,2,0)</f>
        <v>13-GRUPO DE TRABAJO DE CONCEPTOS Y APOYO LEGAL</v>
      </c>
      <c r="S158" s="81" t="s">
        <v>793</v>
      </c>
      <c r="T158" s="81" t="str">
        <f>VLOOKUP(A158,'PAI 2025 GPS rempl2)'!$A$3:$E$505,4,0)</f>
        <v>Actividad sin participación</v>
      </c>
      <c r="U158" s="82" t="s">
        <v>1562</v>
      </c>
      <c r="V158" s="30">
        <f>VLOOKUP(S158,'PAI 2025 GPS rempl2)'!$E$4:$P$504,12,0)</f>
        <v>0</v>
      </c>
      <c r="W158" s="30">
        <f>+V158</f>
        <v>0</v>
      </c>
      <c r="X158" s="30">
        <f>VLOOKUP(S158,'SEGUIMIENTO PAI 2025'!$F$5:$AB$487,23,0)</f>
        <v>100</v>
      </c>
      <c r="Y158" s="30">
        <f t="shared" si="30"/>
        <v>0</v>
      </c>
    </row>
    <row r="159" spans="1:25" x14ac:dyDescent="0.25">
      <c r="A159" s="81" t="s">
        <v>795</v>
      </c>
      <c r="B159" s="81" t="str">
        <f>VLOOKUP(A159,'PAI 2025 GPS rempl2)'!$A$3:$E$505,4,0)</f>
        <v>Actividad sin participación</v>
      </c>
      <c r="C159" s="82" t="s">
        <v>1562</v>
      </c>
      <c r="D159" s="82" t="s">
        <v>1573</v>
      </c>
      <c r="E159" s="82" t="s">
        <v>1481</v>
      </c>
      <c r="F159" s="82"/>
      <c r="G159" s="82" t="str">
        <f>VLOOKUP(A159,'PAI 2025 GPS rempl2)'!$E$4:$L$504,8,0)</f>
        <v>N/A</v>
      </c>
      <c r="H159" s="82" t="str">
        <f>VLOOKUP(A159,'PAI 2025 GPS rempl2)'!$A$4:$V$504,15,0)</f>
        <v>Ejecutar la estrategia de divulgación a través de los canales de comunicación d ela Entidad.  (capturas de pantalla de la publicación de estrategia de divulgación/único entregable)</v>
      </c>
      <c r="I159" s="82">
        <f>VLOOKUP(A159,'PAI 2025 GPS rempl2)'!$A$4:$V$504,17,0)</f>
        <v>1</v>
      </c>
      <c r="J159" s="82" t="str">
        <f>VLOOKUP(A159,'PAI 2025 GPS rempl2)'!$A$4:$V$504,18,0)</f>
        <v>Porcentual</v>
      </c>
      <c r="K159" s="174" t="str">
        <f>VLOOKUP(A159,'PAI 2025 GPS rempl2)'!$A$4:$V$504,20,0)</f>
        <v>2025-04-01</v>
      </c>
      <c r="L159" s="174" t="str">
        <f>VLOOKUP(A159,'PAI 2025 GPS rempl2)'!$A$4:$V$504,21,0)</f>
        <v>2025-12-10</v>
      </c>
      <c r="M159" s="82" t="str">
        <f>VLOOKUP(A159,'PAI 2025 GPS rempl2)'!$A$4:$V$504,22,0)</f>
        <v>73-GRUPO DE TRABAJO DE COMUNICACION</v>
      </c>
      <c r="N159" s="82"/>
      <c r="O159" s="82"/>
      <c r="P159" s="82"/>
      <c r="Q159" s="82"/>
      <c r="R159" s="30" t="str">
        <f>VLOOKUP(A159,'PAI 2025 GPS rempl2)'!$A$3:$B$506,2,0)</f>
        <v>13-GRUPO DE TRABAJO DE CONCEPTOS Y APOYO LEGAL</v>
      </c>
      <c r="S159" s="81" t="s">
        <v>795</v>
      </c>
      <c r="T159" s="81" t="str">
        <f>VLOOKUP(A159,'PAI 2025 GPS rempl2)'!$A$3:$E$505,4,0)</f>
        <v>Actividad sin participación</v>
      </c>
      <c r="U159" s="82" t="s">
        <v>1562</v>
      </c>
      <c r="V159" s="30">
        <f>VLOOKUP(S159,'PAI 2025 GPS rempl2)'!$E$4:$P$504,12,0)</f>
        <v>0</v>
      </c>
      <c r="W159" s="30">
        <f>+V159</f>
        <v>0</v>
      </c>
      <c r="X159" s="30">
        <f>VLOOKUP(S159,'SEGUIMIENTO PAI 2025'!$F$5:$AB$487,23,0)</f>
        <v>0</v>
      </c>
      <c r="Y159" s="30">
        <f t="shared" si="30"/>
        <v>0</v>
      </c>
    </row>
    <row r="160" spans="1:25" x14ac:dyDescent="0.25">
      <c r="A160" s="81" t="s">
        <v>798</v>
      </c>
      <c r="B160" s="81" t="str">
        <f>VLOOKUP(A160,'PAI 2025 GPS rempl2)'!$A$3:$E$505,4,0)</f>
        <v>Producto</v>
      </c>
      <c r="C160" s="82" t="s">
        <v>1562</v>
      </c>
      <c r="D160" s="82" t="s">
        <v>1573</v>
      </c>
      <c r="E160" s="82" t="s">
        <v>1481</v>
      </c>
      <c r="F160" s="82" t="s">
        <v>61</v>
      </c>
      <c r="G160" s="82" t="str">
        <f>VLOOKUP(A160,'PAI 2025 GPS rempl2)'!$E$4:$L$504,8,0)</f>
        <v>N/A</v>
      </c>
      <c r="H160" s="82" t="str">
        <f>VLOOKUP(A160,'PAI 2025 GPS rempl2)'!$A$4:$V$504,15,0)</f>
        <v>Proyecto(s) de acto(s) administrativo(s) a través del cual se ordenará la depuración normativa de la SIC, elaborado(s) y presentados (s) (Proyecto(s) de acto(s) de depuración elaborado(s)/único entregable)</v>
      </c>
      <c r="I160" s="82">
        <f>VLOOKUP(A160,'PAI 2025 GPS rempl2)'!$A$4:$V$504,17,0)</f>
        <v>100</v>
      </c>
      <c r="J160" s="82" t="str">
        <f>VLOOKUP(A160,'PAI 2025 GPS rempl2)'!$A$4:$V$504,18,0)</f>
        <v>Porcentual</v>
      </c>
      <c r="K160" s="174" t="str">
        <f>VLOOKUP(A160,'PAI 2025 GPS rempl2)'!$A$4:$V$504,20,0)</f>
        <v>2025-01-30</v>
      </c>
      <c r="L160" s="174" t="str">
        <f>VLOOKUP(A160,'PAI 2025 GPS rempl2)'!$A$4:$V$504,21,0)</f>
        <v>2025-07-11</v>
      </c>
      <c r="M160" s="82" t="str">
        <f>VLOOKUP(A160,'PAI 2025 GPS rempl2)'!$A$4:$V$504,22,0)</f>
        <v>12-GRUPO DE TRABAJO DE REGULACIÓN</v>
      </c>
      <c r="N160" s="82" t="s">
        <v>1776</v>
      </c>
      <c r="O160" s="82" t="s">
        <v>1433</v>
      </c>
      <c r="P160" s="82">
        <v>0</v>
      </c>
      <c r="Q160" s="82" t="s">
        <v>1532</v>
      </c>
      <c r="R160" s="30" t="str">
        <f>VLOOKUP(A160,'PAI 2025 GPS rempl2)'!$A$3:$B$506,2,0)</f>
        <v>12-GRUPO DE TRABAJO DE REGULACIÓN</v>
      </c>
      <c r="S160" s="81" t="s">
        <v>798</v>
      </c>
      <c r="T160" s="81" t="str">
        <f>VLOOKUP(A160,'PAI 2025 GPS rempl2)'!$A$3:$E$505,4,0)</f>
        <v>Producto</v>
      </c>
      <c r="U160" s="82" t="s">
        <v>1562</v>
      </c>
      <c r="V160" s="30">
        <f>VLOOKUP(S160,'PAI 2025 GPS rempl2)'!$E$4:$P$504,12,0)</f>
        <v>100</v>
      </c>
      <c r="W160" s="144">
        <f>(V160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4.4843049327354256</v>
      </c>
      <c r="X160" s="30">
        <f>VLOOKUP(S160,'SEGUIMIENTO PAI 2025'!$F$5:$AB$487,23,0)</f>
        <v>100</v>
      </c>
      <c r="Y160" s="30">
        <f t="shared" si="30"/>
        <v>4.4843049327354256</v>
      </c>
    </row>
    <row r="161" spans="1:25" x14ac:dyDescent="0.25">
      <c r="A161" s="81" t="s">
        <v>800</v>
      </c>
      <c r="B161" s="81" t="str">
        <f>VLOOKUP(A161,'PAI 2025 GPS rempl2)'!$A$3:$E$505,4,0)</f>
        <v>Actividad propia</v>
      </c>
      <c r="C161" s="82" t="s">
        <v>1562</v>
      </c>
      <c r="D161" s="82" t="s">
        <v>1573</v>
      </c>
      <c r="E161" s="82" t="s">
        <v>1481</v>
      </c>
      <c r="F161" s="82"/>
      <c r="G161" s="82" t="str">
        <f>VLOOKUP(A161,'PAI 2025 GPS rempl2)'!$E$4:$L$504,8,0)</f>
        <v>N/A</v>
      </c>
      <c r="H161" s="82"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2">
        <f>VLOOKUP(A161,'PAI 2025 GPS rempl2)'!$A$4:$V$504,17,0)</f>
        <v>1</v>
      </c>
      <c r="J161" s="82" t="str">
        <f>VLOOKUP(A161,'PAI 2025 GPS rempl2)'!$A$4:$V$504,18,0)</f>
        <v>Númerica</v>
      </c>
      <c r="K161" s="174" t="str">
        <f>VLOOKUP(A161,'PAI 2025 GPS rempl2)'!$A$4:$V$504,20,0)</f>
        <v>2025-01-30</v>
      </c>
      <c r="L161" s="174" t="str">
        <f>VLOOKUP(A161,'PAI 2025 GPS rempl2)'!$A$4:$V$504,21,0)</f>
        <v>2025-02-28</v>
      </c>
      <c r="M161" s="82" t="str">
        <f>VLOOKUP(A161,'PAI 2025 GPS rempl2)'!$A$4:$V$504,22,0)</f>
        <v>12-GRUPO DE TRABAJO DE REGULACIÓN</v>
      </c>
      <c r="N161" s="82"/>
      <c r="O161" s="82"/>
      <c r="P161" s="82"/>
      <c r="Q161" s="82"/>
      <c r="R161" s="30" t="str">
        <f>VLOOKUP(A161,'PAI 2025 GPS rempl2)'!$A$3:$B$506,2,0)</f>
        <v>12-GRUPO DE TRABAJO DE REGULACIÓN</v>
      </c>
      <c r="S161" s="81" t="s">
        <v>800</v>
      </c>
      <c r="T161" s="81" t="str">
        <f>VLOOKUP(A161,'PAI 2025 GPS rempl2)'!$A$3:$E$505,4,0)</f>
        <v>Actividad propia</v>
      </c>
      <c r="U161" s="82" t="s">
        <v>1562</v>
      </c>
      <c r="V161" s="30">
        <f>VLOOKUP(S161,'PAI 2025 GPS rempl2)'!$E$4:$P$504,12,0)</f>
        <v>15</v>
      </c>
      <c r="W161" s="146">
        <f t="shared" ref="W161:W167" si="37">+(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0.18248175182481752</v>
      </c>
      <c r="X161" s="30">
        <f>VLOOKUP(S161,'SEGUIMIENTO PAI 2025'!$F$5:$AB$487,23,0)</f>
        <v>100</v>
      </c>
      <c r="Y161" s="30">
        <f t="shared" si="30"/>
        <v>0.18248175182481752</v>
      </c>
    </row>
    <row r="162" spans="1:25" x14ac:dyDescent="0.25">
      <c r="A162" s="81" t="s">
        <v>802</v>
      </c>
      <c r="B162" s="81" t="str">
        <f>VLOOKUP(A162,'PAI 2025 GPS rempl2)'!$A$3:$E$505,4,0)</f>
        <v>Actividad propia</v>
      </c>
      <c r="C162" s="82" t="s">
        <v>1562</v>
      </c>
      <c r="D162" s="82" t="s">
        <v>1573</v>
      </c>
      <c r="E162" s="82" t="s">
        <v>1481</v>
      </c>
      <c r="F162" s="82"/>
      <c r="G162" s="82" t="str">
        <f>VLOOKUP(A162,'PAI 2025 GPS rempl2)'!$E$4:$L$504,8,0)</f>
        <v>N/A</v>
      </c>
      <c r="H162" s="82"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2">
        <f>VLOOKUP(A162,'PAI 2025 GPS rempl2)'!$A$4:$V$504,17,0)</f>
        <v>1</v>
      </c>
      <c r="J162" s="82" t="str">
        <f>VLOOKUP(A162,'PAI 2025 GPS rempl2)'!$A$4:$V$504,18,0)</f>
        <v>Númerica</v>
      </c>
      <c r="K162" s="174" t="str">
        <f>VLOOKUP(A162,'PAI 2025 GPS rempl2)'!$A$4:$V$504,20,0)</f>
        <v>2025-02-25</v>
      </c>
      <c r="L162" s="174" t="str">
        <f>VLOOKUP(A162,'PAI 2025 GPS rempl2)'!$A$4:$V$504,21,0)</f>
        <v>2025-03-25</v>
      </c>
      <c r="M162" s="82" t="str">
        <f>VLOOKUP(A162,'PAI 2025 GPS rempl2)'!$A$4:$V$504,22,0)</f>
        <v>12-GRUPO DE TRABAJO DE REGULACIÓN</v>
      </c>
      <c r="N162" s="82"/>
      <c r="O162" s="82"/>
      <c r="P162" s="82"/>
      <c r="Q162" s="82"/>
      <c r="R162" s="30" t="str">
        <f>VLOOKUP(A162,'PAI 2025 GPS rempl2)'!$A$3:$B$506,2,0)</f>
        <v>12-GRUPO DE TRABAJO DE REGULACIÓN</v>
      </c>
      <c r="S162" s="81" t="s">
        <v>802</v>
      </c>
      <c r="T162" s="81" t="str">
        <f>VLOOKUP(A162,'PAI 2025 GPS rempl2)'!$A$3:$E$505,4,0)</f>
        <v>Actividad propia</v>
      </c>
      <c r="U162" s="82" t="s">
        <v>1562</v>
      </c>
      <c r="V162" s="30">
        <f>VLOOKUP(S162,'PAI 2025 GPS rempl2)'!$E$4:$P$504,12,0)</f>
        <v>10</v>
      </c>
      <c r="W162" s="146">
        <f t="shared" si="37"/>
        <v>0.12165450121654502</v>
      </c>
      <c r="X162" s="30">
        <f>VLOOKUP(S162,'SEGUIMIENTO PAI 2025'!$F$5:$AB$487,23,0)</f>
        <v>100</v>
      </c>
      <c r="Y162" s="30">
        <f t="shared" si="30"/>
        <v>0.12165450121654502</v>
      </c>
    </row>
    <row r="163" spans="1:25" x14ac:dyDescent="0.25">
      <c r="A163" s="81" t="s">
        <v>804</v>
      </c>
      <c r="B163" s="81" t="str">
        <f>VLOOKUP(A163,'PAI 2025 GPS rempl2)'!$A$3:$E$505,4,0)</f>
        <v>Actividad propia</v>
      </c>
      <c r="C163" s="82" t="s">
        <v>1562</v>
      </c>
      <c r="D163" s="82" t="s">
        <v>1573</v>
      </c>
      <c r="E163" s="82" t="s">
        <v>1481</v>
      </c>
      <c r="F163" s="82"/>
      <c r="G163" s="82" t="str">
        <f>VLOOKUP(A163,'PAI 2025 GPS rempl2)'!$E$4:$L$504,8,0)</f>
        <v>N/A</v>
      </c>
      <c r="H163" s="82"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2">
        <f>VLOOKUP(A163,'PAI 2025 GPS rempl2)'!$A$4:$V$504,17,0)</f>
        <v>1</v>
      </c>
      <c r="J163" s="82" t="str">
        <f>VLOOKUP(A163,'PAI 2025 GPS rempl2)'!$A$4:$V$504,18,0)</f>
        <v>Númerica</v>
      </c>
      <c r="K163" s="174" t="str">
        <f>VLOOKUP(A163,'PAI 2025 GPS rempl2)'!$A$4:$V$504,20,0)</f>
        <v>2025-02-25</v>
      </c>
      <c r="L163" s="174" t="str">
        <f>VLOOKUP(A163,'PAI 2025 GPS rempl2)'!$A$4:$V$504,21,0)</f>
        <v>2025-03-25</v>
      </c>
      <c r="M163" s="82" t="str">
        <f>VLOOKUP(A163,'PAI 2025 GPS rempl2)'!$A$4:$V$504,22,0)</f>
        <v>12-GRUPO DE TRABAJO DE REGULACIÓN</v>
      </c>
      <c r="N163" s="82"/>
      <c r="O163" s="82"/>
      <c r="P163" s="82"/>
      <c r="Q163" s="82"/>
      <c r="R163" s="30" t="str">
        <f>VLOOKUP(A163,'PAI 2025 GPS rempl2)'!$A$3:$B$506,2,0)</f>
        <v>12-GRUPO DE TRABAJO DE REGULACIÓN</v>
      </c>
      <c r="S163" s="81" t="s">
        <v>804</v>
      </c>
      <c r="T163" s="81" t="str">
        <f>VLOOKUP(A163,'PAI 2025 GPS rempl2)'!$A$3:$E$505,4,0)</f>
        <v>Actividad propia</v>
      </c>
      <c r="U163" s="82" t="s">
        <v>1562</v>
      </c>
      <c r="V163" s="30">
        <f>VLOOKUP(S163,'PAI 2025 GPS rempl2)'!$E$4:$P$504,12,0)</f>
        <v>10</v>
      </c>
      <c r="W163" s="146">
        <f t="shared" si="37"/>
        <v>0.12165450121654502</v>
      </c>
      <c r="X163" s="30">
        <f>VLOOKUP(S163,'SEGUIMIENTO PAI 2025'!$F$5:$AB$487,23,0)</f>
        <v>100</v>
      </c>
      <c r="Y163" s="30">
        <f t="shared" si="30"/>
        <v>0.12165450121654502</v>
      </c>
    </row>
    <row r="164" spans="1:25" x14ac:dyDescent="0.25">
      <c r="A164" s="81" t="s">
        <v>806</v>
      </c>
      <c r="B164" s="81" t="str">
        <f>VLOOKUP(A164,'PAI 2025 GPS rempl2)'!$A$3:$E$505,4,0)</f>
        <v>Actividad propia</v>
      </c>
      <c r="C164" s="82" t="s">
        <v>1562</v>
      </c>
      <c r="D164" s="82" t="s">
        <v>1573</v>
      </c>
      <c r="E164" s="82" t="s">
        <v>1481</v>
      </c>
      <c r="F164" s="82"/>
      <c r="G164" s="82" t="str">
        <f>VLOOKUP(A164,'PAI 2025 GPS rempl2)'!$E$4:$L$504,8,0)</f>
        <v>N/A</v>
      </c>
      <c r="H164" s="82"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2">
        <f>VLOOKUP(A164,'PAI 2025 GPS rempl2)'!$A$4:$V$504,17,0)</f>
        <v>1</v>
      </c>
      <c r="J164" s="82" t="str">
        <f>VLOOKUP(A164,'PAI 2025 GPS rempl2)'!$A$4:$V$504,18,0)</f>
        <v>Númerica</v>
      </c>
      <c r="K164" s="174" t="str">
        <f>VLOOKUP(A164,'PAI 2025 GPS rempl2)'!$A$4:$V$504,20,0)</f>
        <v>2025-03-26</v>
      </c>
      <c r="L164" s="174" t="str">
        <f>VLOOKUP(A164,'PAI 2025 GPS rempl2)'!$A$4:$V$504,21,0)</f>
        <v>2025-04-25</v>
      </c>
      <c r="M164" s="82" t="str">
        <f>VLOOKUP(A164,'PAI 2025 GPS rempl2)'!$A$4:$V$504,22,0)</f>
        <v>12-GRUPO DE TRABAJO DE REGULACIÓN</v>
      </c>
      <c r="N164" s="82"/>
      <c r="O164" s="82"/>
      <c r="P164" s="82"/>
      <c r="Q164" s="82"/>
      <c r="R164" s="30" t="str">
        <f>VLOOKUP(A164,'PAI 2025 GPS rempl2)'!$A$3:$B$506,2,0)</f>
        <v>12-GRUPO DE TRABAJO DE REGULACIÓN</v>
      </c>
      <c r="S164" s="81" t="s">
        <v>806</v>
      </c>
      <c r="T164" s="81" t="str">
        <f>VLOOKUP(A164,'PAI 2025 GPS rempl2)'!$A$3:$E$505,4,0)</f>
        <v>Actividad propia</v>
      </c>
      <c r="U164" s="82" t="s">
        <v>1562</v>
      </c>
      <c r="V164" s="30">
        <f>VLOOKUP(S164,'PAI 2025 GPS rempl2)'!$E$4:$P$504,12,0)</f>
        <v>20</v>
      </c>
      <c r="W164" s="146">
        <f t="shared" si="37"/>
        <v>0.24330900243309003</v>
      </c>
      <c r="X164" s="30">
        <f>VLOOKUP(S164,'SEGUIMIENTO PAI 2025'!$F$5:$AB$487,23,0)</f>
        <v>100</v>
      </c>
      <c r="Y164" s="30">
        <f t="shared" si="30"/>
        <v>0.24330900243309003</v>
      </c>
    </row>
    <row r="165" spans="1:25" x14ac:dyDescent="0.25">
      <c r="A165" s="81" t="s">
        <v>808</v>
      </c>
      <c r="B165" s="81" t="str">
        <f>VLOOKUP(A165,'PAI 2025 GPS rempl2)'!$A$3:$E$505,4,0)</f>
        <v>Actividad propia</v>
      </c>
      <c r="C165" s="82" t="s">
        <v>1562</v>
      </c>
      <c r="D165" s="82" t="s">
        <v>1573</v>
      </c>
      <c r="E165" s="82" t="s">
        <v>1481</v>
      </c>
      <c r="F165" s="82"/>
      <c r="G165" s="82" t="str">
        <f>VLOOKUP(A165,'PAI 2025 GPS rempl2)'!$E$4:$L$504,8,0)</f>
        <v>N/A</v>
      </c>
      <c r="H165" s="82" t="str">
        <f>VLOOKUP(A165,'PAI 2025 GPS rempl2)'!$A$4:$V$504,15,0)</f>
        <v>Preparar proyecto(s) de acto(s) administrativo(s) a través del cual se ordenará la depuración normativa (Proyecto de acto/ único entregable)</v>
      </c>
      <c r="I165" s="82">
        <f>VLOOKUP(A165,'PAI 2025 GPS rempl2)'!$A$4:$V$504,17,0)</f>
        <v>1</v>
      </c>
      <c r="J165" s="82" t="str">
        <f>VLOOKUP(A165,'PAI 2025 GPS rempl2)'!$A$4:$V$504,18,0)</f>
        <v>Númerica</v>
      </c>
      <c r="K165" s="174" t="str">
        <f>VLOOKUP(A165,'PAI 2025 GPS rempl2)'!$A$4:$V$504,20,0)</f>
        <v>2025-04-28</v>
      </c>
      <c r="L165" s="174" t="str">
        <f>VLOOKUP(A165,'PAI 2025 GPS rempl2)'!$A$4:$V$504,21,0)</f>
        <v>2025-05-30</v>
      </c>
      <c r="M165" s="82" t="str">
        <f>VLOOKUP(A165,'PAI 2025 GPS rempl2)'!$A$4:$V$504,22,0)</f>
        <v>12-GRUPO DE TRABAJO DE REGULACIÓN</v>
      </c>
      <c r="N165" s="82"/>
      <c r="O165" s="82"/>
      <c r="P165" s="82"/>
      <c r="Q165" s="82"/>
      <c r="R165" s="30" t="str">
        <f>VLOOKUP(A165,'PAI 2025 GPS rempl2)'!$A$3:$B$506,2,0)</f>
        <v>12-GRUPO DE TRABAJO DE REGULACIÓN</v>
      </c>
      <c r="S165" s="81" t="s">
        <v>808</v>
      </c>
      <c r="T165" s="81" t="str">
        <f>VLOOKUP(A165,'PAI 2025 GPS rempl2)'!$A$3:$E$505,4,0)</f>
        <v>Actividad propia</v>
      </c>
      <c r="U165" s="82" t="s">
        <v>1562</v>
      </c>
      <c r="V165" s="30">
        <f>VLOOKUP(S165,'PAI 2025 GPS rempl2)'!$E$4:$P$504,12,0)</f>
        <v>15</v>
      </c>
      <c r="W165" s="146">
        <f t="shared" si="37"/>
        <v>0.18248175182481752</v>
      </c>
      <c r="X165" s="30">
        <f>VLOOKUP(S165,'SEGUIMIENTO PAI 2025'!$F$5:$AB$487,23,0)</f>
        <v>100</v>
      </c>
      <c r="Y165" s="30">
        <f t="shared" si="30"/>
        <v>0.18248175182481752</v>
      </c>
    </row>
    <row r="166" spans="1:25" x14ac:dyDescent="0.25">
      <c r="A166" s="81" t="s">
        <v>810</v>
      </c>
      <c r="B166" s="81" t="str">
        <f>VLOOKUP(A166,'PAI 2025 GPS rempl2)'!$A$3:$E$505,4,0)</f>
        <v>Actividad propia</v>
      </c>
      <c r="C166" s="82" t="s">
        <v>1562</v>
      </c>
      <c r="D166" s="82" t="s">
        <v>1573</v>
      </c>
      <c r="E166" s="82" t="s">
        <v>1481</v>
      </c>
      <c r="F166" s="82"/>
      <c r="G166" s="82" t="str">
        <f>VLOOKUP(A166,'PAI 2025 GPS rempl2)'!$E$4:$L$504,8,0)</f>
        <v>N/A</v>
      </c>
      <c r="H166" s="82" t="str">
        <f>VLOOKUP(A166,'PAI 2025 GPS rempl2)'!$A$4:$V$504,15,0)</f>
        <v>Adelantar consulta pública  de proyecto(s) de acto(s) administrativo(s) a través del cual se ordenará la depuración normativa (Soporte de publicación en la página web de la Entidad / único entregable)</v>
      </c>
      <c r="I166" s="82">
        <f>VLOOKUP(A166,'PAI 2025 GPS rempl2)'!$A$4:$V$504,17,0)</f>
        <v>1</v>
      </c>
      <c r="J166" s="82" t="str">
        <f>VLOOKUP(A166,'PAI 2025 GPS rempl2)'!$A$4:$V$504,18,0)</f>
        <v>Númerica</v>
      </c>
      <c r="K166" s="174" t="str">
        <f>VLOOKUP(A166,'PAI 2025 GPS rempl2)'!$A$4:$V$504,20,0)</f>
        <v>2025-06-03</v>
      </c>
      <c r="L166" s="174" t="str">
        <f>VLOOKUP(A166,'PAI 2025 GPS rempl2)'!$A$4:$V$504,21,0)</f>
        <v>2025-06-20</v>
      </c>
      <c r="M166" s="82" t="str">
        <f>VLOOKUP(A166,'PAI 2025 GPS rempl2)'!$A$4:$V$504,22,0)</f>
        <v>12-GRUPO DE TRABAJO DE REGULACIÓN</v>
      </c>
      <c r="N166" s="82"/>
      <c r="O166" s="82"/>
      <c r="P166" s="82"/>
      <c r="Q166" s="82"/>
      <c r="R166" s="30" t="str">
        <f>VLOOKUP(A166,'PAI 2025 GPS rempl2)'!$A$3:$B$506,2,0)</f>
        <v>12-GRUPO DE TRABAJO DE REGULACIÓN</v>
      </c>
      <c r="S166" s="81" t="s">
        <v>810</v>
      </c>
      <c r="T166" s="81" t="str">
        <f>VLOOKUP(A166,'PAI 2025 GPS rempl2)'!$A$3:$E$505,4,0)</f>
        <v>Actividad propia</v>
      </c>
      <c r="U166" s="82" t="s">
        <v>1562</v>
      </c>
      <c r="V166" s="30">
        <f>VLOOKUP(S166,'PAI 2025 GPS rempl2)'!$E$4:$P$504,12,0)</f>
        <v>10</v>
      </c>
      <c r="W166" s="146">
        <f t="shared" si="37"/>
        <v>0.12165450121654502</v>
      </c>
      <c r="X166" s="30">
        <f>VLOOKUP(S166,'SEGUIMIENTO PAI 2025'!$F$5:$AB$487,23,0)</f>
        <v>100</v>
      </c>
      <c r="Y166" s="30">
        <f t="shared" si="30"/>
        <v>0.12165450121654502</v>
      </c>
    </row>
    <row r="167" spans="1:25" x14ac:dyDescent="0.25">
      <c r="A167" s="81" t="s">
        <v>811</v>
      </c>
      <c r="B167" s="81" t="str">
        <f>VLOOKUP(A167,'PAI 2025 GPS rempl2)'!$A$3:$E$505,4,0)</f>
        <v>Actividad propia</v>
      </c>
      <c r="C167" s="82" t="s">
        <v>1562</v>
      </c>
      <c r="D167" s="82" t="s">
        <v>1573</v>
      </c>
      <c r="E167" s="82" t="s">
        <v>1481</v>
      </c>
      <c r="F167" s="82"/>
      <c r="G167" s="82" t="str">
        <f>VLOOKUP(A167,'PAI 2025 GPS rempl2)'!$E$4:$L$504,8,0)</f>
        <v>N/A</v>
      </c>
      <c r="H167" s="82" t="str">
        <f>VLOOKUP(A167,'PAI 2025 GPS rempl2)'!$A$4:$V$504,15,0)</f>
        <v>Elaborar y presentar a la Superintendente,  la versión final del proyecto(s) de acto(s) administrativo(s) a través del cual se ordenará la depuración normativa (Proyecto de acto de depuración elaborado/único entregable)</v>
      </c>
      <c r="I167" s="82">
        <f>VLOOKUP(A167,'PAI 2025 GPS rempl2)'!$A$4:$V$504,17,0)</f>
        <v>1</v>
      </c>
      <c r="J167" s="82" t="str">
        <f>VLOOKUP(A167,'PAI 2025 GPS rempl2)'!$A$4:$V$504,18,0)</f>
        <v>Númerica</v>
      </c>
      <c r="K167" s="174" t="str">
        <f>VLOOKUP(A167,'PAI 2025 GPS rempl2)'!$A$4:$V$504,20,0)</f>
        <v>2025-06-24</v>
      </c>
      <c r="L167" s="174" t="str">
        <f>VLOOKUP(A167,'PAI 2025 GPS rempl2)'!$A$4:$V$504,21,0)</f>
        <v>2025-07-11</v>
      </c>
      <c r="M167" s="82" t="str">
        <f>VLOOKUP(A167,'PAI 2025 GPS rempl2)'!$A$4:$V$504,22,0)</f>
        <v>12-GRUPO DE TRABAJO DE REGULACIÓN</v>
      </c>
      <c r="N167" s="82"/>
      <c r="O167" s="82"/>
      <c r="P167" s="82"/>
      <c r="Q167" s="82"/>
      <c r="R167" s="30" t="str">
        <f>VLOOKUP(A167,'PAI 2025 GPS rempl2)'!$A$3:$B$506,2,0)</f>
        <v>12-GRUPO DE TRABAJO DE REGULACIÓN</v>
      </c>
      <c r="S167" s="81" t="s">
        <v>811</v>
      </c>
      <c r="T167" s="81" t="str">
        <f>VLOOKUP(A167,'PAI 2025 GPS rempl2)'!$A$3:$E$505,4,0)</f>
        <v>Actividad propia</v>
      </c>
      <c r="U167" s="82" t="s">
        <v>1562</v>
      </c>
      <c r="V167" s="30">
        <f>VLOOKUP(S167,'PAI 2025 GPS rempl2)'!$E$4:$P$504,12,0)</f>
        <v>20</v>
      </c>
      <c r="W167" s="146">
        <f t="shared" si="37"/>
        <v>0.24330900243309003</v>
      </c>
      <c r="X167" s="30">
        <f>VLOOKUP(S167,'SEGUIMIENTO PAI 2025'!$F$5:$AB$487,23,0)</f>
        <v>100</v>
      </c>
      <c r="Y167" s="30">
        <f t="shared" si="30"/>
        <v>0.24330900243309003</v>
      </c>
    </row>
    <row r="168" spans="1:25" x14ac:dyDescent="0.25">
      <c r="A168" s="81" t="s">
        <v>814</v>
      </c>
      <c r="B168" s="81" t="str">
        <f>VLOOKUP(A168,'PAI 2025 GPS rempl2)'!$A$3:$E$505,4,0)</f>
        <v>Producto</v>
      </c>
      <c r="C168" s="82" t="s">
        <v>1572</v>
      </c>
      <c r="D168" s="82" t="s">
        <v>1571</v>
      </c>
      <c r="E168" s="82" t="s">
        <v>772</v>
      </c>
      <c r="F168" s="82" t="s">
        <v>12</v>
      </c>
      <c r="G168" s="82" t="str">
        <f>VLOOKUP(A168,'PAI 2025 GPS rempl2)'!$E$4:$L$504,8,0)</f>
        <v>C-3599-0200-0008-53105b</v>
      </c>
      <c r="H168" s="82" t="str">
        <f>VLOOKUP(A168,'PAI 2025 GPS rempl2)'!$A$4:$V$504,15,0)</f>
        <v>Estudios Económicos Sectoriales, elaborados y entregados al área solicitante (Estudios Económicos)</v>
      </c>
      <c r="I168" s="82">
        <f>VLOOKUP(A168,'PAI 2025 GPS rempl2)'!$A$4:$V$504,17,0)</f>
        <v>2</v>
      </c>
      <c r="J168" s="82" t="str">
        <f>VLOOKUP(A168,'PAI 2025 GPS rempl2)'!$A$4:$V$504,18,0)</f>
        <v>Númerica</v>
      </c>
      <c r="K168" s="174" t="str">
        <f>VLOOKUP(A168,'PAI 2025 GPS rempl2)'!$A$4:$V$504,20,0)</f>
        <v>2025-01-15</v>
      </c>
      <c r="L168" s="174" t="str">
        <f>VLOOKUP(A168,'PAI 2025 GPS rempl2)'!$A$4:$V$504,21,0)</f>
        <v>2025-12-15</v>
      </c>
      <c r="M168" s="82" t="str">
        <f>VLOOKUP(A168,'PAI 2025 GPS rempl2)'!$A$4:$V$504,22,0)</f>
        <v>37-GRUPO DE TRABAJO DE ESTUDIOS ECONÓMICOS</v>
      </c>
      <c r="N168" s="82" t="s">
        <v>1434</v>
      </c>
      <c r="O168" s="82" t="s">
        <v>1435</v>
      </c>
      <c r="P168" s="82">
        <v>0</v>
      </c>
      <c r="Q168" s="82" t="s">
        <v>1532</v>
      </c>
      <c r="R168" s="30" t="str">
        <f>VLOOKUP(A168,'PAI 2025 GPS rempl2)'!$A$3:$B$506,2,0)</f>
        <v>37-GRUPO DE TRABAJO DE ESTUDIOS ECONÓMICOS</v>
      </c>
      <c r="S168" s="81" t="s">
        <v>814</v>
      </c>
      <c r="T168" s="81" t="str">
        <f>VLOOKUP(A168,'PAI 2025 GPS rempl2)'!$A$3:$E$505,4,0)</f>
        <v>Producto</v>
      </c>
      <c r="U168" s="82" t="s">
        <v>1572</v>
      </c>
      <c r="V168" s="30">
        <f>VLOOKUP(S168,'PAI 2025 GPS rempl2)'!$E$4:$P$504,12,0)</f>
        <v>50</v>
      </c>
      <c r="W168" s="30">
        <f>+(V168*100)/($V$150+$V$168+$V$174+$V$177+$V$183+$V$190+$V$199+$V$336+$V$342+$V$430+$V$463)</f>
        <v>26.315789473684209</v>
      </c>
      <c r="X168" s="30">
        <f>VLOOKUP(S168,'SEGUIMIENTO PAI 2025'!$F$5:$AB$487,23,0)</f>
        <v>0</v>
      </c>
      <c r="Y168" s="30">
        <f t="shared" si="30"/>
        <v>0</v>
      </c>
    </row>
    <row r="169" spans="1:25" x14ac:dyDescent="0.25">
      <c r="A169" s="81" t="s">
        <v>816</v>
      </c>
      <c r="B169" s="81" t="str">
        <f>VLOOKUP(A169,'PAI 2025 GPS rempl2)'!$A$3:$E$505,4,0)</f>
        <v>Actividad propia</v>
      </c>
      <c r="C169" s="82" t="s">
        <v>1572</v>
      </c>
      <c r="D169" s="82" t="s">
        <v>1571</v>
      </c>
      <c r="E169" s="82" t="s">
        <v>772</v>
      </c>
      <c r="F169" s="82"/>
      <c r="G169" s="82" t="str">
        <f>VLOOKUP(A169,'PAI 2025 GPS rempl2)'!$E$4:$L$504,8,0)</f>
        <v>N/A</v>
      </c>
      <c r="H169" s="82" t="str">
        <f>VLOOKUP(A169,'PAI 2025 GPS rempl2)'!$A$4:$V$504,15,0)</f>
        <v>Elaborar ficha técnica (Ficha técnica)</v>
      </c>
      <c r="I169" s="82">
        <f>VLOOKUP(A169,'PAI 2025 GPS rempl2)'!$A$4:$V$504,17,0)</f>
        <v>1</v>
      </c>
      <c r="J169" s="82" t="str">
        <f>VLOOKUP(A169,'PAI 2025 GPS rempl2)'!$A$4:$V$504,18,0)</f>
        <v>Númerica</v>
      </c>
      <c r="K169" s="174" t="str">
        <f>VLOOKUP(A169,'PAI 2025 GPS rempl2)'!$A$4:$V$504,20,0)</f>
        <v>2025-01-15</v>
      </c>
      <c r="L169" s="174" t="str">
        <f>VLOOKUP(A169,'PAI 2025 GPS rempl2)'!$A$4:$V$504,21,0)</f>
        <v>2025-04-15</v>
      </c>
      <c r="M169" s="82" t="str">
        <f>VLOOKUP(A169,'PAI 2025 GPS rempl2)'!$A$4:$V$504,22,0)</f>
        <v>37-GRUPO DE TRABAJO DE ESTUDIOS ECONÓMICOS</v>
      </c>
      <c r="N169" s="82"/>
      <c r="O169" s="82"/>
      <c r="P169" s="82"/>
      <c r="Q169" s="82"/>
      <c r="R169" s="30" t="str">
        <f>VLOOKUP(A169,'PAI 2025 GPS rempl2)'!$A$3:$B$506,2,0)</f>
        <v>37-GRUPO DE TRABAJO DE ESTUDIOS ECONÓMICOS</v>
      </c>
      <c r="S169" s="81" t="s">
        <v>816</v>
      </c>
      <c r="T169" s="81" t="str">
        <f>VLOOKUP(A169,'PAI 2025 GPS rempl2)'!$A$3:$E$505,4,0)</f>
        <v>Actividad propia</v>
      </c>
      <c r="U169" s="82" t="s">
        <v>1572</v>
      </c>
      <c r="V169" s="30">
        <f>VLOOKUP(S169,'PAI 2025 GPS rempl2)'!$E$4:$P$504,12,0)</f>
        <v>10</v>
      </c>
      <c r="W169" s="30">
        <f>+(V169*100)/($V$151+$V$153+$V$154+$V$155+$V$169+$V$170+$V$171+$V$172+$V$173+$V$175+$V$176+$V$178+$V$179+$V$180+$V$181+$V$182+$V$184+$V$185+$V$186+$V$187+$V$188+$V$189+$V$191+$V$192+$V$193+$V$194+$V$200+$V$201+$V$337+$V$339+$V$341+$V$343+$V$344+$V$431+$V$432+$V$433+$V$434+$V$464+$V$465)</f>
        <v>0.90909090909090906</v>
      </c>
      <c r="X169" s="30">
        <f>VLOOKUP(S169,'SEGUIMIENTO PAI 2025'!$F$5:$AB$487,23,0)</f>
        <v>100</v>
      </c>
      <c r="Y169" s="30">
        <f t="shared" si="30"/>
        <v>0.90909090909090906</v>
      </c>
    </row>
    <row r="170" spans="1:25" x14ac:dyDescent="0.25">
      <c r="A170" s="81" t="s">
        <v>818</v>
      </c>
      <c r="B170" s="81" t="str">
        <f>VLOOKUP(A170,'PAI 2025 GPS rempl2)'!$A$3:$E$505,4,0)</f>
        <v>Actividad propia</v>
      </c>
      <c r="C170" s="82" t="s">
        <v>1572</v>
      </c>
      <c r="D170" s="82" t="s">
        <v>1571</v>
      </c>
      <c r="E170" s="82" t="s">
        <v>772</v>
      </c>
      <c r="F170" s="82"/>
      <c r="G170" s="82" t="str">
        <f>VLOOKUP(A170,'PAI 2025 GPS rempl2)'!$E$4:$L$504,8,0)</f>
        <v>N/A</v>
      </c>
      <c r="H170" s="82" t="str">
        <f>VLOOKUP(A170,'PAI 2025 GPS rempl2)'!$A$4:$V$504,15,0)</f>
        <v>Recopilar datos y construir base de datos (Base de datos)</v>
      </c>
      <c r="I170" s="82">
        <f>VLOOKUP(A170,'PAI 2025 GPS rempl2)'!$A$4:$V$504,17,0)</f>
        <v>1</v>
      </c>
      <c r="J170" s="82" t="str">
        <f>VLOOKUP(A170,'PAI 2025 GPS rempl2)'!$A$4:$V$504,18,0)</f>
        <v>Númerica</v>
      </c>
      <c r="K170" s="174" t="str">
        <f>VLOOKUP(A170,'PAI 2025 GPS rempl2)'!$A$4:$V$504,20,0)</f>
        <v>2025-02-01</v>
      </c>
      <c r="L170" s="174" t="str">
        <f>VLOOKUP(A170,'PAI 2025 GPS rempl2)'!$A$4:$V$504,21,0)</f>
        <v>2025-09-15</v>
      </c>
      <c r="M170" s="82" t="str">
        <f>VLOOKUP(A170,'PAI 2025 GPS rempl2)'!$A$4:$V$504,22,0)</f>
        <v>37-GRUPO DE TRABAJO DE ESTUDIOS ECONÓMICOS</v>
      </c>
      <c r="N170" s="82"/>
      <c r="O170" s="82"/>
      <c r="P170" s="82"/>
      <c r="Q170" s="82"/>
      <c r="R170" s="30" t="str">
        <f>VLOOKUP(A170,'PAI 2025 GPS rempl2)'!$A$3:$B$506,2,0)</f>
        <v>37-GRUPO DE TRABAJO DE ESTUDIOS ECONÓMICOS</v>
      </c>
      <c r="S170" s="81" t="s">
        <v>818</v>
      </c>
      <c r="T170" s="81" t="str">
        <f>VLOOKUP(A170,'PAI 2025 GPS rempl2)'!$A$3:$E$505,4,0)</f>
        <v>Actividad propia</v>
      </c>
      <c r="U170" s="82" t="s">
        <v>1572</v>
      </c>
      <c r="V170" s="30">
        <f>VLOOKUP(S170,'PAI 2025 GPS rempl2)'!$E$4:$P$504,12,0)</f>
        <v>30</v>
      </c>
      <c r="W170" s="30">
        <f>+(V170*100)/($V$151+$V$153+$V$154+$V$155+$V$169+$V$170+$V$171+$V$172+$V$173+$V$175+$V$176+$V$178+$V$179+$V$180+$V$181+$V$182+$V$184+$V$185+$V$186+$V$187+$V$188+$V$189+$V$191+$V$192+$V$193+$V$194+$V$200+$V$201+$V$337+$V$339+$V$341+$V$343+$V$344+$V$431+$V$432+$V$433+$V$434+$V$464+$V$465)</f>
        <v>2.7272727272727271</v>
      </c>
      <c r="X170" s="30">
        <f>VLOOKUP(S170,'SEGUIMIENTO PAI 2025'!$F$5:$AB$487,23,0)</f>
        <v>0</v>
      </c>
      <c r="Y170" s="30">
        <f t="shared" si="30"/>
        <v>0</v>
      </c>
    </row>
    <row r="171" spans="1:25" x14ac:dyDescent="0.25">
      <c r="A171" s="81" t="s">
        <v>820</v>
      </c>
      <c r="B171" s="81" t="str">
        <f>VLOOKUP(A171,'PAI 2025 GPS rempl2)'!$A$3:$E$505,4,0)</f>
        <v>Actividad propia</v>
      </c>
      <c r="C171" s="82" t="s">
        <v>1572</v>
      </c>
      <c r="D171" s="82" t="s">
        <v>1571</v>
      </c>
      <c r="E171" s="82" t="s">
        <v>772</v>
      </c>
      <c r="F171" s="82"/>
      <c r="G171" s="82" t="str">
        <f>VLOOKUP(A171,'PAI 2025 GPS rempl2)'!$E$4:$L$504,8,0)</f>
        <v>N/A</v>
      </c>
      <c r="H171" s="82" t="str">
        <f>VLOOKUP(A171,'PAI 2025 GPS rempl2)'!$A$4:$V$504,15,0)</f>
        <v>Construir el marco teórico  (Documento marco teórico)</v>
      </c>
      <c r="I171" s="82">
        <f>VLOOKUP(A171,'PAI 2025 GPS rempl2)'!$A$4:$V$504,17,0)</f>
        <v>1</v>
      </c>
      <c r="J171" s="82" t="str">
        <f>VLOOKUP(A171,'PAI 2025 GPS rempl2)'!$A$4:$V$504,18,0)</f>
        <v>Númerica</v>
      </c>
      <c r="K171" s="174" t="str">
        <f>VLOOKUP(A171,'PAI 2025 GPS rempl2)'!$A$4:$V$504,20,0)</f>
        <v>2025-02-01</v>
      </c>
      <c r="L171" s="174" t="str">
        <f>VLOOKUP(A171,'PAI 2025 GPS rempl2)'!$A$4:$V$504,21,0)</f>
        <v>2025-09-15</v>
      </c>
      <c r="M171" s="82" t="str">
        <f>VLOOKUP(A171,'PAI 2025 GPS rempl2)'!$A$4:$V$504,22,0)</f>
        <v>37-GRUPO DE TRABAJO DE ESTUDIOS ECONÓMICOS</v>
      </c>
      <c r="N171" s="82"/>
      <c r="O171" s="82"/>
      <c r="P171" s="82"/>
      <c r="Q171" s="82"/>
      <c r="R171" s="30" t="str">
        <f>VLOOKUP(A171,'PAI 2025 GPS rempl2)'!$A$3:$B$506,2,0)</f>
        <v>37-GRUPO DE TRABAJO DE ESTUDIOS ECONÓMICOS</v>
      </c>
      <c r="S171" s="81" t="s">
        <v>820</v>
      </c>
      <c r="T171" s="81" t="str">
        <f>VLOOKUP(A171,'PAI 2025 GPS rempl2)'!$A$3:$E$505,4,0)</f>
        <v>Actividad propia</v>
      </c>
      <c r="U171" s="82" t="s">
        <v>1572</v>
      </c>
      <c r="V171" s="30">
        <f>VLOOKUP(S171,'PAI 2025 GPS rempl2)'!$E$4:$P$504,12,0)</f>
        <v>20</v>
      </c>
      <c r="W171" s="30">
        <f>+(V171*100)/($V$151+$V$153+$V$154+$V$155+$V$169+$V$170+$V$171+$V$172+$V$173+$V$175+$V$176+$V$178+$V$179+$V$180+$V$181+$V$182+$V$184+$V$185+$V$186+$V$187+$V$188+$V$189+$V$191+$V$192+$V$193+$V$194+$V$200+$V$201+$V$337+$V$339+$V$341+$V$343+$V$344+$V$431+$V$432+$V$433+$V$434+$V$464+$V$465)</f>
        <v>1.8181818181818181</v>
      </c>
      <c r="X171" s="30">
        <f>VLOOKUP(S171,'SEGUIMIENTO PAI 2025'!$F$5:$AB$487,23,0)</f>
        <v>0</v>
      </c>
      <c r="Y171" s="30">
        <f t="shared" si="30"/>
        <v>0</v>
      </c>
    </row>
    <row r="172" spans="1:25" x14ac:dyDescent="0.25">
      <c r="A172" s="81" t="s">
        <v>822</v>
      </c>
      <c r="B172" s="81" t="str">
        <f>VLOOKUP(A172,'PAI 2025 GPS rempl2)'!$A$3:$E$505,4,0)</f>
        <v>Actividad propia</v>
      </c>
      <c r="C172" s="82" t="s">
        <v>1572</v>
      </c>
      <c r="D172" s="82" t="s">
        <v>1571</v>
      </c>
      <c r="E172" s="82" t="s">
        <v>772</v>
      </c>
      <c r="F172" s="82"/>
      <c r="G172" s="82" t="str">
        <f>VLOOKUP(A172,'PAI 2025 GPS rempl2)'!$E$4:$L$504,8,0)</f>
        <v>N/A</v>
      </c>
      <c r="H172" s="82" t="str">
        <f>VLOOKUP(A172,'PAI 2025 GPS rempl2)'!$A$4:$V$504,15,0)</f>
        <v>Desarrollar análisis estadístico y económico (Dcumento de análisis estadístico y económico)</v>
      </c>
      <c r="I172" s="82">
        <f>VLOOKUP(A172,'PAI 2025 GPS rempl2)'!$A$4:$V$504,17,0)</f>
        <v>1</v>
      </c>
      <c r="J172" s="82" t="str">
        <f>VLOOKUP(A172,'PAI 2025 GPS rempl2)'!$A$4:$V$504,18,0)</f>
        <v>Númerica</v>
      </c>
      <c r="K172" s="174" t="str">
        <f>VLOOKUP(A172,'PAI 2025 GPS rempl2)'!$A$4:$V$504,20,0)</f>
        <v>2025-03-01</v>
      </c>
      <c r="L172" s="174" t="str">
        <f>VLOOKUP(A172,'PAI 2025 GPS rempl2)'!$A$4:$V$504,21,0)</f>
        <v>2025-11-15</v>
      </c>
      <c r="M172" s="82" t="str">
        <f>VLOOKUP(A172,'PAI 2025 GPS rempl2)'!$A$4:$V$504,22,0)</f>
        <v>37-GRUPO DE TRABAJO DE ESTUDIOS ECONÓMICOS</v>
      </c>
      <c r="N172" s="82"/>
      <c r="O172" s="82"/>
      <c r="P172" s="82"/>
      <c r="Q172" s="82"/>
      <c r="R172" s="30" t="str">
        <f>VLOOKUP(A172,'PAI 2025 GPS rempl2)'!$A$3:$B$506,2,0)</f>
        <v>37-GRUPO DE TRABAJO DE ESTUDIOS ECONÓMICOS</v>
      </c>
      <c r="S172" s="81" t="s">
        <v>822</v>
      </c>
      <c r="T172" s="81" t="str">
        <f>VLOOKUP(A172,'PAI 2025 GPS rempl2)'!$A$3:$E$505,4,0)</f>
        <v>Actividad propia</v>
      </c>
      <c r="U172" s="82" t="s">
        <v>1572</v>
      </c>
      <c r="V172" s="30">
        <f>VLOOKUP(S172,'PAI 2025 GPS rempl2)'!$E$4:$P$504,12,0)</f>
        <v>20</v>
      </c>
      <c r="W172" s="30">
        <f>+(V172*100)/($V$151+$V$153+$V$154+$V$155+$V$169+$V$170+$V$171+$V$172+$V$173+$V$175+$V$176+$V$178+$V$179+$V$180+$V$181+$V$182+$V$184+$V$185+$V$186+$V$187+$V$188+$V$189+$V$191+$V$192+$V$193+$V$194+$V$200+$V$201+$V$337+$V$339+$V$341+$V$343+$V$344+$V$431+$V$432+$V$433+$V$434+$V$464+$V$465)</f>
        <v>1.8181818181818181</v>
      </c>
      <c r="X172" s="30">
        <f>VLOOKUP(S172,'SEGUIMIENTO PAI 2025'!$F$5:$AB$487,23,0)</f>
        <v>0</v>
      </c>
      <c r="Y172" s="30">
        <f t="shared" si="30"/>
        <v>0</v>
      </c>
    </row>
    <row r="173" spans="1:25" x14ac:dyDescent="0.25">
      <c r="A173" s="81" t="s">
        <v>824</v>
      </c>
      <c r="B173" s="81" t="str">
        <f>VLOOKUP(A173,'PAI 2025 GPS rempl2)'!$A$3:$E$505,4,0)</f>
        <v>Actividad propia</v>
      </c>
      <c r="C173" s="82" t="s">
        <v>1572</v>
      </c>
      <c r="D173" s="82" t="s">
        <v>1571</v>
      </c>
      <c r="E173" s="82" t="s">
        <v>772</v>
      </c>
      <c r="F173" s="82"/>
      <c r="G173" s="82" t="str">
        <f>VLOOKUP(A173,'PAI 2025 GPS rempl2)'!$E$4:$L$504,8,0)</f>
        <v>N/A</v>
      </c>
      <c r="H173" s="82" t="str">
        <f>VLOOKUP(A173,'PAI 2025 GPS rempl2)'!$A$4:$V$504,15,0)</f>
        <v>Elaborar estudio y entregar al área solicitante (Memorando/correo de entrega de documento)</v>
      </c>
      <c r="I173" s="82">
        <f>VLOOKUP(A173,'PAI 2025 GPS rempl2)'!$A$4:$V$504,17,0)</f>
        <v>1</v>
      </c>
      <c r="J173" s="82" t="str">
        <f>VLOOKUP(A173,'PAI 2025 GPS rempl2)'!$A$4:$V$504,18,0)</f>
        <v>Númerica</v>
      </c>
      <c r="K173" s="174" t="str">
        <f>VLOOKUP(A173,'PAI 2025 GPS rempl2)'!$A$4:$V$504,20,0)</f>
        <v>2025-04-01</v>
      </c>
      <c r="L173" s="174" t="str">
        <f>VLOOKUP(A173,'PAI 2025 GPS rempl2)'!$A$4:$V$504,21,0)</f>
        <v>2025-12-15</v>
      </c>
      <c r="M173" s="82" t="str">
        <f>VLOOKUP(A173,'PAI 2025 GPS rempl2)'!$A$4:$V$504,22,0)</f>
        <v>37-GRUPO DE TRABAJO DE ESTUDIOS ECONÓMICOS</v>
      </c>
      <c r="N173" s="82"/>
      <c r="O173" s="82"/>
      <c r="P173" s="82"/>
      <c r="Q173" s="82"/>
      <c r="R173" s="30" t="str">
        <f>VLOOKUP(A173,'PAI 2025 GPS rempl2)'!$A$3:$B$506,2,0)</f>
        <v>37-GRUPO DE TRABAJO DE ESTUDIOS ECONÓMICOS</v>
      </c>
      <c r="S173" s="81" t="s">
        <v>824</v>
      </c>
      <c r="T173" s="81" t="str">
        <f>VLOOKUP(A173,'PAI 2025 GPS rempl2)'!$A$3:$E$505,4,0)</f>
        <v>Actividad propia</v>
      </c>
      <c r="U173" s="82" t="s">
        <v>1572</v>
      </c>
      <c r="V173" s="30">
        <f>VLOOKUP(S173,'PAI 2025 GPS rempl2)'!$E$4:$P$504,12,0)</f>
        <v>20</v>
      </c>
      <c r="W173" s="30">
        <f>+(V173*100)/($V$151+$V$153+$V$154+$V$155+$V$169+$V$170+$V$171+$V$172+$V$173+$V$175+$V$176+$V$178+$V$179+$V$180+$V$181+$V$182+$V$184+$V$185+$V$186+$V$187+$V$188+$V$189+$V$191+$V$192+$V$193+$V$194+$V$200+$V$201+$V$337+$V$339+$V$341+$V$343+$V$344+$V$431+$V$432+$V$433+$V$434+$V$464+$V$465)</f>
        <v>1.8181818181818181</v>
      </c>
      <c r="X173" s="30">
        <f>VLOOKUP(S173,'SEGUIMIENTO PAI 2025'!$F$5:$AB$487,23,0)</f>
        <v>0</v>
      </c>
      <c r="Y173" s="30">
        <f t="shared" si="30"/>
        <v>0</v>
      </c>
    </row>
    <row r="174" spans="1:25" x14ac:dyDescent="0.25">
      <c r="A174" s="81" t="s">
        <v>826</v>
      </c>
      <c r="B174" s="81" t="str">
        <f>VLOOKUP(A174,'PAI 2025 GPS rempl2)'!$A$3:$E$505,4,0)</f>
        <v>Producto</v>
      </c>
      <c r="C174" s="82" t="s">
        <v>1572</v>
      </c>
      <c r="D174" s="82" t="s">
        <v>1571</v>
      </c>
      <c r="E174" s="82" t="s">
        <v>772</v>
      </c>
      <c r="F174" s="82" t="s">
        <v>12</v>
      </c>
      <c r="G174" s="82" t="str">
        <f>VLOOKUP(A174,'PAI 2025 GPS rempl2)'!$E$4:$L$504,8,0)</f>
        <v>C-3599-0200-0008-53105b</v>
      </c>
      <c r="H174" s="82" t="str">
        <f>VLOOKUP(A174,'PAI 2025 GPS rempl2)'!$A$4:$V$504,15,0)</f>
        <v>Boletines de Noticias Económicas, elaborados y divulgados (Boletines de Noticias Económicas)</v>
      </c>
      <c r="I174" s="82">
        <f>VLOOKUP(A174,'PAI 2025 GPS rempl2)'!$A$4:$V$504,17,0)</f>
        <v>11</v>
      </c>
      <c r="J174" s="82" t="str">
        <f>VLOOKUP(A174,'PAI 2025 GPS rempl2)'!$A$4:$V$504,18,0)</f>
        <v>Númerica</v>
      </c>
      <c r="K174" s="174" t="str">
        <f>VLOOKUP(A174,'PAI 2025 GPS rempl2)'!$A$4:$V$504,20,0)</f>
        <v>2025-01-15</v>
      </c>
      <c r="L174" s="174" t="str">
        <f>VLOOKUP(A174,'PAI 2025 GPS rempl2)'!$A$4:$V$504,21,0)</f>
        <v>2025-12-15</v>
      </c>
      <c r="M174" s="82" t="str">
        <f>VLOOKUP(A174,'PAI 2025 GPS rempl2)'!$A$4:$V$504,22,0)</f>
        <v>37-GRUPO DE TRABAJO DE ESTUDIOS ECONÓMICOS</v>
      </c>
      <c r="N174" s="82" t="s">
        <v>1434</v>
      </c>
      <c r="O174" s="82" t="s">
        <v>1435</v>
      </c>
      <c r="P174" s="82">
        <v>0</v>
      </c>
      <c r="Q174" s="82" t="s">
        <v>1532</v>
      </c>
      <c r="R174" s="30" t="str">
        <f>VLOOKUP(A174,'PAI 2025 GPS rempl2)'!$A$3:$B$506,2,0)</f>
        <v>37-GRUPO DE TRABAJO DE ESTUDIOS ECONÓMICOS</v>
      </c>
      <c r="S174" s="81" t="s">
        <v>826</v>
      </c>
      <c r="T174" s="81" t="str">
        <f>VLOOKUP(A174,'PAI 2025 GPS rempl2)'!$A$3:$E$505,4,0)</f>
        <v>Producto</v>
      </c>
      <c r="U174" s="82" t="s">
        <v>1572</v>
      </c>
      <c r="V174" s="30">
        <f>VLOOKUP(S174,'PAI 2025 GPS rempl2)'!$E$4:$P$504,12,0)</f>
        <v>15</v>
      </c>
      <c r="W174" s="30">
        <f>+(V174*100)/($V$150+$V$168+$V$174+$V$177+$V$183+$V$190+$V$199+$V$336+$V$342+$V$430+$V$463)</f>
        <v>7.8947368421052628</v>
      </c>
      <c r="X174" s="30">
        <f>VLOOKUP(S174,'SEGUIMIENTO PAI 2025'!$F$5:$AB$487,23,0)</f>
        <v>0</v>
      </c>
      <c r="Y174" s="30">
        <f t="shared" si="30"/>
        <v>0</v>
      </c>
    </row>
    <row r="175" spans="1:25" x14ac:dyDescent="0.25">
      <c r="A175" s="81" t="s">
        <v>828</v>
      </c>
      <c r="B175" s="81" t="str">
        <f>VLOOKUP(A175,'PAI 2025 GPS rempl2)'!$A$3:$E$505,4,0)</f>
        <v>Actividad propia</v>
      </c>
      <c r="C175" s="82" t="s">
        <v>1572</v>
      </c>
      <c r="D175" s="82" t="s">
        <v>1571</v>
      </c>
      <c r="E175" s="82" t="s">
        <v>772</v>
      </c>
      <c r="F175" s="82"/>
      <c r="G175" s="82" t="str">
        <f>VLOOKUP(A175,'PAI 2025 GPS rempl2)'!$E$4:$L$504,8,0)</f>
        <v>N/A</v>
      </c>
      <c r="H175" s="82" t="str">
        <f>VLOOKUP(A175,'PAI 2025 GPS rempl2)'!$A$4:$V$504,15,0)</f>
        <v>Elaborar mensualmente los boletines (Boletínes / correos electrónicos de envió)</v>
      </c>
      <c r="I175" s="82">
        <f>VLOOKUP(A175,'PAI 2025 GPS rempl2)'!$A$4:$V$504,17,0)</f>
        <v>11</v>
      </c>
      <c r="J175" s="82" t="str">
        <f>VLOOKUP(A175,'PAI 2025 GPS rempl2)'!$A$4:$V$504,18,0)</f>
        <v>Númerica</v>
      </c>
      <c r="K175" s="174" t="str">
        <f>VLOOKUP(A175,'PAI 2025 GPS rempl2)'!$A$4:$V$504,20,0)</f>
        <v>2025-01-15</v>
      </c>
      <c r="L175" s="174" t="str">
        <f>VLOOKUP(A175,'PAI 2025 GPS rempl2)'!$A$4:$V$504,21,0)</f>
        <v>2025-12-15</v>
      </c>
      <c r="M175" s="82" t="str">
        <f>VLOOKUP(A175,'PAI 2025 GPS rempl2)'!$A$4:$V$504,22,0)</f>
        <v>37-GRUPO DE TRABAJO DE ESTUDIOS ECONÓMICOS</v>
      </c>
      <c r="N175" s="82"/>
      <c r="O175" s="82"/>
      <c r="P175" s="82"/>
      <c r="Q175" s="82"/>
      <c r="R175" s="30" t="str">
        <f>VLOOKUP(A175,'PAI 2025 GPS rempl2)'!$A$3:$B$506,2,0)</f>
        <v>37-GRUPO DE TRABAJO DE ESTUDIOS ECONÓMICOS</v>
      </c>
      <c r="S175" s="81" t="s">
        <v>828</v>
      </c>
      <c r="T175" s="81" t="str">
        <f>VLOOKUP(A175,'PAI 2025 GPS rempl2)'!$A$3:$E$505,4,0)</f>
        <v>Actividad propia</v>
      </c>
      <c r="U175" s="82" t="s">
        <v>1572</v>
      </c>
      <c r="V175" s="30">
        <f>VLOOKUP(S175,'PAI 2025 GPS rempl2)'!$E$4:$P$504,12,0)</f>
        <v>80</v>
      </c>
      <c r="W175" s="30">
        <f>+(V175*100)/($V$151+$V$153+$V$154+$V$155+$V$169+$V$170+$V$171+$V$172+$V$173+$V$175+$V$176+$V$178+$V$179+$V$180+$V$181+$V$182+$V$184+$V$185+$V$186+$V$187+$V$188+$V$189+$V$191+$V$192+$V$193+$V$194+$V$200+$V$201+$V$337+$V$339+$V$341+$V$343+$V$344+$V$431+$V$432+$V$433+$V$434+$V$464+$V$465)</f>
        <v>7.2727272727272725</v>
      </c>
      <c r="X175" s="30">
        <f>VLOOKUP(S175,'SEGUIMIENTO PAI 2025'!$F$5:$AB$487,23,0)</f>
        <v>63.63</v>
      </c>
      <c r="Y175" s="30">
        <f t="shared" si="30"/>
        <v>4.6276363636363635</v>
      </c>
    </row>
    <row r="176" spans="1:25" x14ac:dyDescent="0.25">
      <c r="A176" s="81" t="s">
        <v>830</v>
      </c>
      <c r="B176" s="81" t="str">
        <f>VLOOKUP(A176,'PAI 2025 GPS rempl2)'!$A$3:$E$505,4,0)</f>
        <v>Actividad propia</v>
      </c>
      <c r="C176" s="82" t="s">
        <v>1572</v>
      </c>
      <c r="D176" s="82" t="s">
        <v>1571</v>
      </c>
      <c r="E176" s="82" t="s">
        <v>772</v>
      </c>
      <c r="F176" s="82"/>
      <c r="G176" s="82" t="str">
        <f>VLOOKUP(A176,'PAI 2025 GPS rempl2)'!$E$4:$L$504,8,0)</f>
        <v>N/A</v>
      </c>
      <c r="H176" s="82" t="str">
        <f>VLOOKUP(A176,'PAI 2025 GPS rempl2)'!$A$4:$V$504,15,0)</f>
        <v>Divulgar los boletines (boletines diseñados)</v>
      </c>
      <c r="I176" s="82">
        <f>VLOOKUP(A176,'PAI 2025 GPS rempl2)'!$A$4:$V$504,17,0)</f>
        <v>11</v>
      </c>
      <c r="J176" s="82" t="str">
        <f>VLOOKUP(A176,'PAI 2025 GPS rempl2)'!$A$4:$V$504,18,0)</f>
        <v>Númerica</v>
      </c>
      <c r="K176" s="174" t="str">
        <f>VLOOKUP(A176,'PAI 2025 GPS rempl2)'!$A$4:$V$504,20,0)</f>
        <v>2025-01-15</v>
      </c>
      <c r="L176" s="174" t="str">
        <f>VLOOKUP(A176,'PAI 2025 GPS rempl2)'!$A$4:$V$504,21,0)</f>
        <v>2025-12-15</v>
      </c>
      <c r="M176" s="82" t="str">
        <f>VLOOKUP(A176,'PAI 2025 GPS rempl2)'!$A$4:$V$504,22,0)</f>
        <v>37-GRUPO DE TRABAJO DE ESTUDIOS ECONÓMICOS</v>
      </c>
      <c r="N176" s="82"/>
      <c r="O176" s="82"/>
      <c r="P176" s="82"/>
      <c r="Q176" s="82"/>
      <c r="R176" s="30" t="str">
        <f>VLOOKUP(A176,'PAI 2025 GPS rempl2)'!$A$3:$B$506,2,0)</f>
        <v>37-GRUPO DE TRABAJO DE ESTUDIOS ECONÓMICOS</v>
      </c>
      <c r="S176" s="81" t="s">
        <v>830</v>
      </c>
      <c r="T176" s="81" t="str">
        <f>VLOOKUP(A176,'PAI 2025 GPS rempl2)'!$A$3:$E$505,4,0)</f>
        <v>Actividad propia</v>
      </c>
      <c r="U176" s="82" t="s">
        <v>1572</v>
      </c>
      <c r="V176" s="30">
        <f>VLOOKUP(S176,'PAI 2025 GPS rempl2)'!$E$4:$P$504,12,0)</f>
        <v>20</v>
      </c>
      <c r="W176" s="30">
        <f>+(V176*100)/($V$151+$V$153+$V$154+$V$155+$V$169+$V$170+$V$171+$V$172+$V$173+$V$175+$V$176+$V$178+$V$179+$V$180+$V$181+$V$182+$V$184+$V$185+$V$186+$V$187+$V$188+$V$189+$V$191+$V$192+$V$193+$V$194+$V$200+$V$201+$V$337+$V$339+$V$341+$V$343+$V$344+$V$431+$V$432+$V$433+$V$434+$V$464+$V$465)</f>
        <v>1.8181818181818181</v>
      </c>
      <c r="X176" s="30">
        <f>VLOOKUP(S176,'SEGUIMIENTO PAI 2025'!$F$5:$AB$487,23,0)</f>
        <v>63.63</v>
      </c>
      <c r="Y176" s="30">
        <f t="shared" si="30"/>
        <v>1.1569090909090909</v>
      </c>
    </row>
    <row r="177" spans="1:25" x14ac:dyDescent="0.25">
      <c r="A177" s="81" t="s">
        <v>832</v>
      </c>
      <c r="B177" s="81" t="str">
        <f>VLOOKUP(A177,'PAI 2025 GPS rempl2)'!$A$3:$E$505,4,0)</f>
        <v>Producto</v>
      </c>
      <c r="C177" s="82" t="s">
        <v>1572</v>
      </c>
      <c r="D177" s="82" t="s">
        <v>1571</v>
      </c>
      <c r="E177" s="82" t="s">
        <v>772</v>
      </c>
      <c r="F177" s="82" t="s">
        <v>12</v>
      </c>
      <c r="G177" s="82" t="str">
        <f>VLOOKUP(A177,'PAI 2025 GPS rempl2)'!$E$4:$L$504,8,0)</f>
        <v>C-3599-0200-0008-53105b</v>
      </c>
      <c r="H177" s="82" t="str">
        <f>VLOOKUP(A177,'PAI 2025 GPS rempl2)'!$A$4:$V$504,15,0)</f>
        <v>Estudio Económico Académico, elaborado y entregado  (Estudio Económico )</v>
      </c>
      <c r="I177" s="82">
        <f>VLOOKUP(A177,'PAI 2025 GPS rempl2)'!$A$4:$V$504,17,0)</f>
        <v>1</v>
      </c>
      <c r="J177" s="82" t="str">
        <f>VLOOKUP(A177,'PAI 2025 GPS rempl2)'!$A$4:$V$504,18,0)</f>
        <v>Númerica</v>
      </c>
      <c r="K177" s="174" t="str">
        <f>VLOOKUP(A177,'PAI 2025 GPS rempl2)'!$A$4:$V$504,20,0)</f>
        <v>2025-02-17</v>
      </c>
      <c r="L177" s="174" t="str">
        <f>VLOOKUP(A177,'PAI 2025 GPS rempl2)'!$A$4:$V$504,21,0)</f>
        <v>2025-12-15</v>
      </c>
      <c r="M177" s="82" t="str">
        <f>VLOOKUP(A177,'PAI 2025 GPS rempl2)'!$A$4:$V$504,22,0)</f>
        <v>37-GRUPO DE TRABAJO DE ESTUDIOS ECONÓMICOS</v>
      </c>
      <c r="N177" s="82" t="s">
        <v>1434</v>
      </c>
      <c r="O177" s="82" t="s">
        <v>1435</v>
      </c>
      <c r="P177" s="82">
        <v>0</v>
      </c>
      <c r="Q177" s="82" t="s">
        <v>1532</v>
      </c>
      <c r="R177" s="30" t="str">
        <f>VLOOKUP(A177,'PAI 2025 GPS rempl2)'!$A$3:$B$506,2,0)</f>
        <v>37-GRUPO DE TRABAJO DE ESTUDIOS ECONÓMICOS</v>
      </c>
      <c r="S177" s="81" t="s">
        <v>832</v>
      </c>
      <c r="T177" s="81" t="str">
        <f>VLOOKUP(A177,'PAI 2025 GPS rempl2)'!$A$3:$E$505,4,0)</f>
        <v>Producto</v>
      </c>
      <c r="U177" s="82" t="s">
        <v>1572</v>
      </c>
      <c r="V177" s="30">
        <f>VLOOKUP(S177,'PAI 2025 GPS rempl2)'!$E$4:$P$504,12,0)</f>
        <v>5</v>
      </c>
      <c r="W177" s="30">
        <f>+(V177*100)/($V$150+$V$168+$V$174+$V$177+$V$183+$V$190+$V$199+$V$336+$V$342+$V$430+$V$463)</f>
        <v>2.6315789473684212</v>
      </c>
      <c r="X177" s="30">
        <f>VLOOKUP(S177,'SEGUIMIENTO PAI 2025'!$F$5:$AB$487,23,0)</f>
        <v>0</v>
      </c>
      <c r="Y177" s="30">
        <f t="shared" si="30"/>
        <v>0</v>
      </c>
    </row>
    <row r="178" spans="1:25" x14ac:dyDescent="0.25">
      <c r="A178" s="81" t="s">
        <v>834</v>
      </c>
      <c r="B178" s="81" t="str">
        <f>VLOOKUP(A178,'PAI 2025 GPS rempl2)'!$A$3:$E$505,4,0)</f>
        <v>Actividad propia</v>
      </c>
      <c r="C178" s="82" t="s">
        <v>1572</v>
      </c>
      <c r="D178" s="82" t="s">
        <v>1571</v>
      </c>
      <c r="E178" s="82" t="s">
        <v>772</v>
      </c>
      <c r="F178" s="82"/>
      <c r="G178" s="82" t="str">
        <f>VLOOKUP(A178,'PAI 2025 GPS rempl2)'!$E$4:$L$504,8,0)</f>
        <v>N/A</v>
      </c>
      <c r="H178" s="82" t="str">
        <f>VLOOKUP(A178,'PAI 2025 GPS rempl2)'!$A$4:$V$504,15,0)</f>
        <v>Elaborar ficha técnica  (Ficha técnica)</v>
      </c>
      <c r="I178" s="82">
        <f>VLOOKUP(A178,'PAI 2025 GPS rempl2)'!$A$4:$V$504,17,0)</f>
        <v>1</v>
      </c>
      <c r="J178" s="82" t="str">
        <f>VLOOKUP(A178,'PAI 2025 GPS rempl2)'!$A$4:$V$504,18,0)</f>
        <v>Númerica</v>
      </c>
      <c r="K178" s="174" t="str">
        <f>VLOOKUP(A178,'PAI 2025 GPS rempl2)'!$A$4:$V$504,20,0)</f>
        <v>2025-02-17</v>
      </c>
      <c r="L178" s="174" t="str">
        <f>VLOOKUP(A178,'PAI 2025 GPS rempl2)'!$A$4:$V$504,21,0)</f>
        <v>2025-12-15</v>
      </c>
      <c r="M178" s="82" t="str">
        <f>VLOOKUP(A178,'PAI 2025 GPS rempl2)'!$A$4:$V$504,22,0)</f>
        <v>37-GRUPO DE TRABAJO DE ESTUDIOS ECONÓMICOS</v>
      </c>
      <c r="N178" s="82"/>
      <c r="O178" s="82"/>
      <c r="P178" s="82"/>
      <c r="Q178" s="82"/>
      <c r="R178" s="30" t="str">
        <f>VLOOKUP(A178,'PAI 2025 GPS rempl2)'!$A$3:$B$506,2,0)</f>
        <v>37-GRUPO DE TRABAJO DE ESTUDIOS ECONÓMICOS</v>
      </c>
      <c r="S178" s="81" t="s">
        <v>834</v>
      </c>
      <c r="T178" s="81" t="str">
        <f>VLOOKUP(A178,'PAI 2025 GPS rempl2)'!$A$3:$E$505,4,0)</f>
        <v>Actividad propia</v>
      </c>
      <c r="U178" s="82" t="s">
        <v>1572</v>
      </c>
      <c r="V178" s="30">
        <f>VLOOKUP(S178,'PAI 2025 GPS rempl2)'!$E$4:$P$504,12,0)</f>
        <v>10</v>
      </c>
      <c r="W178" s="30">
        <f>+(V178*100)/($V$151+$V$153+$V$154+$V$155+$V$169+$V$170+$V$171+$V$172+$V$173+$V$175+$V$176+$V$178+$V$179+$V$180+$V$181+$V$182+$V$184+$V$185+$V$186+$V$187+$V$188+$V$189+$V$191+$V$192+$V$193+$V$194+$V$200+$V$201+$V$337+$V$339+$V$341+$V$343+$V$344+$V$431+$V$432+$V$433+$V$434+$V$464+$V$465)</f>
        <v>0.90909090909090906</v>
      </c>
      <c r="X178" s="30">
        <f>VLOOKUP(S178,'SEGUIMIENTO PAI 2025'!$F$5:$AB$487,23,0)</f>
        <v>100</v>
      </c>
      <c r="Y178" s="30">
        <f t="shared" si="30"/>
        <v>0.90909090909090906</v>
      </c>
    </row>
    <row r="179" spans="1:25" x14ac:dyDescent="0.25">
      <c r="A179" s="81" t="s">
        <v>835</v>
      </c>
      <c r="B179" s="81" t="str">
        <f>VLOOKUP(A179,'PAI 2025 GPS rempl2)'!$A$3:$E$505,4,0)</f>
        <v>Actividad propia</v>
      </c>
      <c r="C179" s="82" t="s">
        <v>1572</v>
      </c>
      <c r="D179" s="82" t="s">
        <v>1571</v>
      </c>
      <c r="E179" s="82" t="s">
        <v>772</v>
      </c>
      <c r="F179" s="82"/>
      <c r="G179" s="82" t="str">
        <f>VLOOKUP(A179,'PAI 2025 GPS rempl2)'!$E$4:$L$504,8,0)</f>
        <v>N/A</v>
      </c>
      <c r="H179" s="82" t="str">
        <f>VLOOKUP(A179,'PAI 2025 GPS rempl2)'!$A$4:$V$504,15,0)</f>
        <v>Recopilar datos y construir base de datos (Archivo con Base de datos)</v>
      </c>
      <c r="I179" s="82">
        <f>VLOOKUP(A179,'PAI 2025 GPS rempl2)'!$A$4:$V$504,17,0)</f>
        <v>1</v>
      </c>
      <c r="J179" s="82" t="str">
        <f>VLOOKUP(A179,'PAI 2025 GPS rempl2)'!$A$4:$V$504,18,0)</f>
        <v>Númerica</v>
      </c>
      <c r="K179" s="174" t="str">
        <f>VLOOKUP(A179,'PAI 2025 GPS rempl2)'!$A$4:$V$504,20,0)</f>
        <v>2025-02-24</v>
      </c>
      <c r="L179" s="174" t="str">
        <f>VLOOKUP(A179,'PAI 2025 GPS rempl2)'!$A$4:$V$504,21,0)</f>
        <v>2025-08-18</v>
      </c>
      <c r="M179" s="82" t="str">
        <f>VLOOKUP(A179,'PAI 2025 GPS rempl2)'!$A$4:$V$504,22,0)</f>
        <v>37-GRUPO DE TRABAJO DE ESTUDIOS ECONÓMICOS</v>
      </c>
      <c r="N179" s="82"/>
      <c r="O179" s="82"/>
      <c r="P179" s="82"/>
      <c r="Q179" s="82"/>
      <c r="R179" s="30" t="str">
        <f>VLOOKUP(A179,'PAI 2025 GPS rempl2)'!$A$3:$B$506,2,0)</f>
        <v>37-GRUPO DE TRABAJO DE ESTUDIOS ECONÓMICOS</v>
      </c>
      <c r="S179" s="81" t="s">
        <v>835</v>
      </c>
      <c r="T179" s="81" t="str">
        <f>VLOOKUP(A179,'PAI 2025 GPS rempl2)'!$A$3:$E$505,4,0)</f>
        <v>Actividad propia</v>
      </c>
      <c r="U179" s="82" t="s">
        <v>1572</v>
      </c>
      <c r="V179" s="30">
        <f>VLOOKUP(S179,'PAI 2025 GPS rempl2)'!$E$4:$P$504,12,0)</f>
        <v>30</v>
      </c>
      <c r="W179" s="30">
        <f>+(V179*100)/($V$151+$V$153+$V$154+$V$155+$V$169+$V$170+$V$171+$V$172+$V$173+$V$175+$V$176+$V$178+$V$179+$V$180+$V$181+$V$182+$V$184+$V$185+$V$186+$V$187+$V$188+$V$189+$V$191+$V$192+$V$193+$V$194+$V$200+$V$201+$V$337+$V$339+$V$341+$V$343+$V$344+$V$431+$V$432+$V$433+$V$434+$V$464+$V$465)</f>
        <v>2.7272727272727271</v>
      </c>
      <c r="X179" s="30">
        <f>VLOOKUP(S179,'SEGUIMIENTO PAI 2025'!$F$5:$AB$487,23,0)</f>
        <v>100</v>
      </c>
      <c r="Y179" s="30">
        <f t="shared" si="30"/>
        <v>2.7272727272727271</v>
      </c>
    </row>
    <row r="180" spans="1:25" x14ac:dyDescent="0.25">
      <c r="A180" s="81" t="s">
        <v>836</v>
      </c>
      <c r="B180" s="81" t="str">
        <f>VLOOKUP(A180,'PAI 2025 GPS rempl2)'!$A$3:$E$505,4,0)</f>
        <v>Actividad propia</v>
      </c>
      <c r="C180" s="82" t="s">
        <v>1572</v>
      </c>
      <c r="D180" s="82" t="s">
        <v>1571</v>
      </c>
      <c r="E180" s="82" t="s">
        <v>772</v>
      </c>
      <c r="F180" s="82"/>
      <c r="G180" s="82" t="str">
        <f>VLOOKUP(A180,'PAI 2025 GPS rempl2)'!$E$4:$L$504,8,0)</f>
        <v>N/A</v>
      </c>
      <c r="H180" s="82" t="str">
        <f>VLOOKUP(A180,'PAI 2025 GPS rempl2)'!$A$4:$V$504,15,0)</f>
        <v>Construir marco teórico (Informe/documento con marco teórico)</v>
      </c>
      <c r="I180" s="82">
        <f>VLOOKUP(A180,'PAI 2025 GPS rempl2)'!$A$4:$V$504,17,0)</f>
        <v>1</v>
      </c>
      <c r="J180" s="82" t="str">
        <f>VLOOKUP(A180,'PAI 2025 GPS rempl2)'!$A$4:$V$504,18,0)</f>
        <v>Númerica</v>
      </c>
      <c r="K180" s="174" t="str">
        <f>VLOOKUP(A180,'PAI 2025 GPS rempl2)'!$A$4:$V$504,20,0)</f>
        <v>2025-02-24</v>
      </c>
      <c r="L180" s="174" t="str">
        <f>VLOOKUP(A180,'PAI 2025 GPS rempl2)'!$A$4:$V$504,21,0)</f>
        <v>2025-09-15</v>
      </c>
      <c r="M180" s="82" t="str">
        <f>VLOOKUP(A180,'PAI 2025 GPS rempl2)'!$A$4:$V$504,22,0)</f>
        <v>37-GRUPO DE TRABAJO DE ESTUDIOS ECONÓMICOS</v>
      </c>
      <c r="N180" s="82"/>
      <c r="O180" s="82"/>
      <c r="P180" s="82"/>
      <c r="Q180" s="82"/>
      <c r="R180" s="30" t="str">
        <f>VLOOKUP(A180,'PAI 2025 GPS rempl2)'!$A$3:$B$506,2,0)</f>
        <v>37-GRUPO DE TRABAJO DE ESTUDIOS ECONÓMICOS</v>
      </c>
      <c r="S180" s="81" t="s">
        <v>836</v>
      </c>
      <c r="T180" s="81" t="str">
        <f>VLOOKUP(A180,'PAI 2025 GPS rempl2)'!$A$3:$E$505,4,0)</f>
        <v>Actividad propia</v>
      </c>
      <c r="U180" s="82" t="s">
        <v>1572</v>
      </c>
      <c r="V180" s="30">
        <f>VLOOKUP(S180,'PAI 2025 GPS rempl2)'!$E$4:$P$504,12,0)</f>
        <v>20</v>
      </c>
      <c r="W180" s="30">
        <f>+(V180*100)/($V$151+$V$153+$V$154+$V$155+$V$169+$V$170+$V$171+$V$172+$V$173+$V$175+$V$176+$V$178+$V$179+$V$180+$V$181+$V$182+$V$184+$V$185+$V$186+$V$187+$V$188+$V$189+$V$191+$V$192+$V$193+$V$194+$V$200+$V$201+$V$337+$V$339+$V$341+$V$343+$V$344+$V$431+$V$432+$V$433+$V$434+$V$464+$V$465)</f>
        <v>1.8181818181818181</v>
      </c>
      <c r="X180" s="30">
        <f>VLOOKUP(S180,'SEGUIMIENTO PAI 2025'!$F$5:$AB$487,23,0)</f>
        <v>0</v>
      </c>
      <c r="Y180" s="30">
        <f t="shared" si="30"/>
        <v>0</v>
      </c>
    </row>
    <row r="181" spans="1:25" x14ac:dyDescent="0.25">
      <c r="A181" s="81" t="s">
        <v>837</v>
      </c>
      <c r="B181" s="81" t="str">
        <f>VLOOKUP(A181,'PAI 2025 GPS rempl2)'!$A$3:$E$505,4,0)</f>
        <v>Actividad propia</v>
      </c>
      <c r="C181" s="82" t="s">
        <v>1572</v>
      </c>
      <c r="D181" s="82" t="s">
        <v>1571</v>
      </c>
      <c r="E181" s="82" t="s">
        <v>772</v>
      </c>
      <c r="F181" s="82"/>
      <c r="G181" s="82" t="str">
        <f>VLOOKUP(A181,'PAI 2025 GPS rempl2)'!$E$4:$L$504,8,0)</f>
        <v>N/A</v>
      </c>
      <c r="H181" s="82" t="str">
        <f>VLOOKUP(A181,'PAI 2025 GPS rempl2)'!$A$4:$V$504,15,0)</f>
        <v>Desarrollar análisis estadístico y económico (Documento de análisis estadístico y económico)</v>
      </c>
      <c r="I181" s="82">
        <f>VLOOKUP(A181,'PAI 2025 GPS rempl2)'!$A$4:$V$504,17,0)</f>
        <v>1</v>
      </c>
      <c r="J181" s="82" t="str">
        <f>VLOOKUP(A181,'PAI 2025 GPS rempl2)'!$A$4:$V$504,18,0)</f>
        <v>Númerica</v>
      </c>
      <c r="K181" s="174" t="str">
        <f>VLOOKUP(A181,'PAI 2025 GPS rempl2)'!$A$4:$V$504,20,0)</f>
        <v>2025-03-01</v>
      </c>
      <c r="L181" s="174" t="str">
        <f>VLOOKUP(A181,'PAI 2025 GPS rempl2)'!$A$4:$V$504,21,0)</f>
        <v>2025-11-14</v>
      </c>
      <c r="M181" s="82" t="str">
        <f>VLOOKUP(A181,'PAI 2025 GPS rempl2)'!$A$4:$V$504,22,0)</f>
        <v>37-GRUPO DE TRABAJO DE ESTUDIOS ECONÓMICOS</v>
      </c>
      <c r="N181" s="82"/>
      <c r="O181" s="82"/>
      <c r="P181" s="82"/>
      <c r="Q181" s="82"/>
      <c r="R181" s="30" t="str">
        <f>VLOOKUP(A181,'PAI 2025 GPS rempl2)'!$A$3:$B$506,2,0)</f>
        <v>37-GRUPO DE TRABAJO DE ESTUDIOS ECONÓMICOS</v>
      </c>
      <c r="S181" s="81" t="s">
        <v>837</v>
      </c>
      <c r="T181" s="81" t="str">
        <f>VLOOKUP(A181,'PAI 2025 GPS rempl2)'!$A$3:$E$505,4,0)</f>
        <v>Actividad propia</v>
      </c>
      <c r="U181" s="82" t="s">
        <v>1572</v>
      </c>
      <c r="V181" s="30">
        <f>VLOOKUP(S181,'PAI 2025 GPS rempl2)'!$E$4:$P$504,12,0)</f>
        <v>20</v>
      </c>
      <c r="W181" s="30">
        <f>+(V181*100)/($V$151+$V$153+$V$154+$V$155+$V$169+$V$170+$V$171+$V$172+$V$173+$V$175+$V$176+$V$178+$V$179+$V$180+$V$181+$V$182+$V$184+$V$185+$V$186+$V$187+$V$188+$V$189+$V$191+$V$192+$V$193+$V$194+$V$200+$V$201+$V$337+$V$339+$V$341+$V$343+$V$344+$V$431+$V$432+$V$433+$V$434+$V$464+$V$465)</f>
        <v>1.8181818181818181</v>
      </c>
      <c r="X181" s="30">
        <f>VLOOKUP(S181,'SEGUIMIENTO PAI 2025'!$F$5:$AB$487,23,0)</f>
        <v>0</v>
      </c>
      <c r="Y181" s="30">
        <f t="shared" si="30"/>
        <v>0</v>
      </c>
    </row>
    <row r="182" spans="1:25" x14ac:dyDescent="0.25">
      <c r="A182" s="81" t="s">
        <v>838</v>
      </c>
      <c r="B182" s="81" t="str">
        <f>VLOOKUP(A182,'PAI 2025 GPS rempl2)'!$A$3:$E$505,4,0)</f>
        <v>Actividad propia</v>
      </c>
      <c r="C182" s="82" t="s">
        <v>1572</v>
      </c>
      <c r="D182" s="82" t="s">
        <v>1571</v>
      </c>
      <c r="E182" s="82" t="s">
        <v>772</v>
      </c>
      <c r="F182" s="82"/>
      <c r="G182" s="82" t="str">
        <f>VLOOKUP(A182,'PAI 2025 GPS rempl2)'!$E$4:$L$504,8,0)</f>
        <v>N/A</v>
      </c>
      <c r="H182" s="82" t="str">
        <f>VLOOKUP(A182,'PAI 2025 GPS rempl2)'!$A$4:$V$504,15,0)</f>
        <v>Entregar del documento (Memorando/correo de entrega de documento)</v>
      </c>
      <c r="I182" s="82">
        <f>VLOOKUP(A182,'PAI 2025 GPS rempl2)'!$A$4:$V$504,17,0)</f>
        <v>1</v>
      </c>
      <c r="J182" s="82" t="str">
        <f>VLOOKUP(A182,'PAI 2025 GPS rempl2)'!$A$4:$V$504,18,0)</f>
        <v>Númerica</v>
      </c>
      <c r="K182" s="174" t="str">
        <f>VLOOKUP(A182,'PAI 2025 GPS rempl2)'!$A$4:$V$504,20,0)</f>
        <v>2025-04-01</v>
      </c>
      <c r="L182" s="174" t="str">
        <f>VLOOKUP(A182,'PAI 2025 GPS rempl2)'!$A$4:$V$504,21,0)</f>
        <v>2025-12-15</v>
      </c>
      <c r="M182" s="82" t="str">
        <f>VLOOKUP(A182,'PAI 2025 GPS rempl2)'!$A$4:$V$504,22,0)</f>
        <v>37-GRUPO DE TRABAJO DE ESTUDIOS ECONÓMICOS</v>
      </c>
      <c r="N182" s="82"/>
      <c r="O182" s="82"/>
      <c r="P182" s="82"/>
      <c r="Q182" s="82"/>
      <c r="R182" s="30" t="str">
        <f>VLOOKUP(A182,'PAI 2025 GPS rempl2)'!$A$3:$B$506,2,0)</f>
        <v>37-GRUPO DE TRABAJO DE ESTUDIOS ECONÓMICOS</v>
      </c>
      <c r="S182" s="81" t="s">
        <v>838</v>
      </c>
      <c r="T182" s="81" t="str">
        <f>VLOOKUP(A182,'PAI 2025 GPS rempl2)'!$A$3:$E$505,4,0)</f>
        <v>Actividad propia</v>
      </c>
      <c r="U182" s="82" t="s">
        <v>1572</v>
      </c>
      <c r="V182" s="30">
        <f>VLOOKUP(S182,'PAI 2025 GPS rempl2)'!$E$4:$P$504,12,0)</f>
        <v>20</v>
      </c>
      <c r="W182" s="30">
        <f>+(V182*100)/($V$151+$V$153+$V$154+$V$155+$V$169+$V$170+$V$171+$V$172+$V$173+$V$175+$V$176+$V$178+$V$179+$V$180+$V$181+$V$182+$V$184+$V$185+$V$186+$V$187+$V$188+$V$189+$V$191+$V$192+$V$193+$V$194+$V$200+$V$201+$V$337+$V$339+$V$341+$V$343+$V$344+$V$431+$V$432+$V$433+$V$434+$V$464+$V$465)</f>
        <v>1.8181818181818181</v>
      </c>
      <c r="X182" s="30">
        <f>VLOOKUP(S182,'SEGUIMIENTO PAI 2025'!$F$5:$AB$487,23,0)</f>
        <v>0</v>
      </c>
      <c r="Y182" s="30">
        <f t="shared" si="30"/>
        <v>0</v>
      </c>
    </row>
    <row r="183" spans="1:25" x14ac:dyDescent="0.25">
      <c r="A183" s="81" t="s">
        <v>839</v>
      </c>
      <c r="B183" s="81" t="str">
        <f>VLOOKUP(A183,'PAI 2025 GPS rempl2)'!$A$3:$E$505,4,0)</f>
        <v>Producto</v>
      </c>
      <c r="C183" s="82" t="s">
        <v>1572</v>
      </c>
      <c r="D183" s="82" t="s">
        <v>1571</v>
      </c>
      <c r="E183" s="82" t="s">
        <v>772</v>
      </c>
      <c r="F183" s="82" t="s">
        <v>12</v>
      </c>
      <c r="G183" s="82" t="str">
        <f>VLOOKUP(A183,'PAI 2025 GPS rempl2)'!$E$4:$L$504,8,0)</f>
        <v>C-3599-0200-0008-53105b</v>
      </c>
      <c r="H183" s="82" t="str">
        <f>VLOOKUP(A183,'PAI 2025 GPS rempl2)'!$A$4:$V$504,15,0)</f>
        <v>Estudio Económico 2024/2025 – Licencia obligatoria, elaborado y entregado  (Estudio Económico 2024/2025 – Licencia obligatoria)</v>
      </c>
      <c r="I183" s="82">
        <f>VLOOKUP(A183,'PAI 2025 GPS rempl2)'!$A$4:$V$504,17,0)</f>
        <v>1</v>
      </c>
      <c r="J183" s="82" t="str">
        <f>VLOOKUP(A183,'PAI 2025 GPS rempl2)'!$A$4:$V$504,18,0)</f>
        <v>Númerica</v>
      </c>
      <c r="K183" s="174" t="str">
        <f>VLOOKUP(A183,'PAI 2025 GPS rempl2)'!$A$4:$V$504,20,0)</f>
        <v>2025-02-17</v>
      </c>
      <c r="L183" s="174" t="str">
        <f>VLOOKUP(A183,'PAI 2025 GPS rempl2)'!$A$4:$V$504,21,0)</f>
        <v>2025-12-15</v>
      </c>
      <c r="M183" s="82" t="str">
        <f>VLOOKUP(A183,'PAI 2025 GPS rempl2)'!$A$4:$V$504,22,0)</f>
        <v>37-GRUPO DE TRABAJO DE ESTUDIOS ECONÓMICOS</v>
      </c>
      <c r="N183" s="82" t="s">
        <v>1434</v>
      </c>
      <c r="O183" s="82" t="s">
        <v>1435</v>
      </c>
      <c r="P183" s="82">
        <v>0</v>
      </c>
      <c r="Q183" s="82" t="s">
        <v>1532</v>
      </c>
      <c r="R183" s="30" t="str">
        <f>VLOOKUP(A183,'PAI 2025 GPS rempl2)'!$A$3:$B$506,2,0)</f>
        <v>37-GRUPO DE TRABAJO DE ESTUDIOS ECONÓMICOS</v>
      </c>
      <c r="S183" s="81" t="s">
        <v>839</v>
      </c>
      <c r="T183" s="81" t="str">
        <f>VLOOKUP(A183,'PAI 2025 GPS rempl2)'!$A$3:$E$505,4,0)</f>
        <v>Producto</v>
      </c>
      <c r="U183" s="82" t="s">
        <v>1572</v>
      </c>
      <c r="V183" s="30">
        <f>VLOOKUP(S183,'PAI 2025 GPS rempl2)'!$E$4:$P$504,12,0)</f>
        <v>10</v>
      </c>
      <c r="W183" s="30">
        <f>+(V183*100)/($V$150+$V$168+$V$174+$V$177+$V$183+$V$190+$V$199+$V$336+$V$342+$V$430+$V$463)</f>
        <v>5.2631578947368425</v>
      </c>
      <c r="X183" s="30">
        <f>VLOOKUP(S183,'SEGUIMIENTO PAI 2025'!$F$5:$AB$487,23,0)</f>
        <v>0</v>
      </c>
      <c r="Y183" s="30">
        <f t="shared" si="30"/>
        <v>0</v>
      </c>
    </row>
    <row r="184" spans="1:25" x14ac:dyDescent="0.25">
      <c r="A184" s="81" t="s">
        <v>841</v>
      </c>
      <c r="B184" s="81" t="str">
        <f>VLOOKUP(A184,'PAI 2025 GPS rempl2)'!$A$3:$E$505,4,0)</f>
        <v>Actividad propia</v>
      </c>
      <c r="C184" s="82" t="s">
        <v>1572</v>
      </c>
      <c r="D184" s="82" t="s">
        <v>1571</v>
      </c>
      <c r="E184" s="82" t="s">
        <v>772</v>
      </c>
      <c r="F184" s="82"/>
      <c r="G184" s="82" t="str">
        <f>VLOOKUP(A184,'PAI 2025 GPS rempl2)'!$E$4:$L$504,8,0)</f>
        <v>N/A</v>
      </c>
      <c r="H184" s="82" t="str">
        <f>VLOOKUP(A184,'PAI 2025 GPS rempl2)'!$A$4:$V$504,15,0)</f>
        <v>Elaborar ficha técnica (Ficha técnica)</v>
      </c>
      <c r="I184" s="82">
        <f>VLOOKUP(A184,'PAI 2025 GPS rempl2)'!$A$4:$V$504,17,0)</f>
        <v>1</v>
      </c>
      <c r="J184" s="82" t="str">
        <f>VLOOKUP(A184,'PAI 2025 GPS rempl2)'!$A$4:$V$504,18,0)</f>
        <v>Númerica</v>
      </c>
      <c r="K184" s="174" t="str">
        <f>VLOOKUP(A184,'PAI 2025 GPS rempl2)'!$A$4:$V$504,20,0)</f>
        <v>2025-02-17</v>
      </c>
      <c r="L184" s="174" t="str">
        <f>VLOOKUP(A184,'PAI 2025 GPS rempl2)'!$A$4:$V$504,21,0)</f>
        <v>2025-12-15</v>
      </c>
      <c r="M184" s="82" t="str">
        <f>VLOOKUP(A184,'PAI 2025 GPS rempl2)'!$A$4:$V$504,22,0)</f>
        <v>37-GRUPO DE TRABAJO DE ESTUDIOS ECONÓMICOS</v>
      </c>
      <c r="N184" s="82"/>
      <c r="O184" s="82"/>
      <c r="P184" s="82"/>
      <c r="Q184" s="82"/>
      <c r="R184" s="30" t="str">
        <f>VLOOKUP(A184,'PAI 2025 GPS rempl2)'!$A$3:$B$506,2,0)</f>
        <v>37-GRUPO DE TRABAJO DE ESTUDIOS ECONÓMICOS</v>
      </c>
      <c r="S184" s="81" t="s">
        <v>841</v>
      </c>
      <c r="T184" s="81" t="str">
        <f>VLOOKUP(A184,'PAI 2025 GPS rempl2)'!$A$3:$E$505,4,0)</f>
        <v>Actividad propia</v>
      </c>
      <c r="U184" s="82" t="s">
        <v>1572</v>
      </c>
      <c r="V184" s="30">
        <f>VLOOKUP(S184,'PAI 2025 GPS rempl2)'!$E$4:$P$504,12,0)</f>
        <v>10</v>
      </c>
      <c r="W184" s="30">
        <f t="shared" ref="W184:W189" si="38">+(V184*100)/($V$151+$V$153+$V$154+$V$155+$V$169+$V$170+$V$171+$V$172+$V$173+$V$175+$V$176+$V$178+$V$179+$V$180+$V$181+$V$182+$V$184+$V$185+$V$186+$V$187+$V$188+$V$189+$V$191+$V$192+$V$193+$V$194+$V$200+$V$201+$V$337+$V$339+$V$341+$V$343+$V$344+$V$431+$V$432+$V$433+$V$434+$V$464+$V$465)</f>
        <v>0.90909090909090906</v>
      </c>
      <c r="X184" s="30">
        <f>VLOOKUP(S184,'SEGUIMIENTO PAI 2025'!$F$5:$AB$487,23,0)</f>
        <v>100</v>
      </c>
      <c r="Y184" s="30">
        <f t="shared" si="30"/>
        <v>0.90909090909090906</v>
      </c>
    </row>
    <row r="185" spans="1:25" x14ac:dyDescent="0.25">
      <c r="A185" s="81" t="s">
        <v>842</v>
      </c>
      <c r="B185" s="81" t="str">
        <f>VLOOKUP(A185,'PAI 2025 GPS rempl2)'!$A$3:$E$505,4,0)</f>
        <v>Actividad propia</v>
      </c>
      <c r="C185" s="82" t="s">
        <v>1572</v>
      </c>
      <c r="D185" s="82" t="s">
        <v>1571</v>
      </c>
      <c r="E185" s="82" t="s">
        <v>772</v>
      </c>
      <c r="F185" s="82"/>
      <c r="G185" s="82" t="str">
        <f>VLOOKUP(A185,'PAI 2025 GPS rempl2)'!$E$4:$L$504,8,0)</f>
        <v>N/A</v>
      </c>
      <c r="H185" s="82" t="str">
        <f>VLOOKUP(A185,'PAI 2025 GPS rempl2)'!$A$4:$V$504,15,0)</f>
        <v>Construir marco teórico (Documento Marco teórico)</v>
      </c>
      <c r="I185" s="82">
        <f>VLOOKUP(A185,'PAI 2025 GPS rempl2)'!$A$4:$V$504,17,0)</f>
        <v>1</v>
      </c>
      <c r="J185" s="82" t="str">
        <f>VLOOKUP(A185,'PAI 2025 GPS rempl2)'!$A$4:$V$504,18,0)</f>
        <v>Númerica</v>
      </c>
      <c r="K185" s="174" t="str">
        <f>VLOOKUP(A185,'PAI 2025 GPS rempl2)'!$A$4:$V$504,20,0)</f>
        <v>2025-02-24</v>
      </c>
      <c r="L185" s="174" t="str">
        <f>VLOOKUP(A185,'PAI 2025 GPS rempl2)'!$A$4:$V$504,21,0)</f>
        <v>2025-06-15</v>
      </c>
      <c r="M185" s="82" t="str">
        <f>VLOOKUP(A185,'PAI 2025 GPS rempl2)'!$A$4:$V$504,22,0)</f>
        <v>37-GRUPO DE TRABAJO DE ESTUDIOS ECONÓMICOS</v>
      </c>
      <c r="N185" s="82"/>
      <c r="O185" s="82"/>
      <c r="P185" s="82"/>
      <c r="Q185" s="82"/>
      <c r="R185" s="30" t="str">
        <f>VLOOKUP(A185,'PAI 2025 GPS rempl2)'!$A$3:$B$506,2,0)</f>
        <v>37-GRUPO DE TRABAJO DE ESTUDIOS ECONÓMICOS</v>
      </c>
      <c r="S185" s="81" t="s">
        <v>842</v>
      </c>
      <c r="T185" s="81" t="str">
        <f>VLOOKUP(A185,'PAI 2025 GPS rempl2)'!$A$3:$E$505,4,0)</f>
        <v>Actividad propia</v>
      </c>
      <c r="U185" s="82" t="s">
        <v>1572</v>
      </c>
      <c r="V185" s="30">
        <f>VLOOKUP(S185,'PAI 2025 GPS rempl2)'!$E$4:$P$504,12,0)</f>
        <v>25</v>
      </c>
      <c r="W185" s="30">
        <f t="shared" si="38"/>
        <v>2.2727272727272729</v>
      </c>
      <c r="X185" s="30">
        <f>VLOOKUP(S185,'SEGUIMIENTO PAI 2025'!$F$5:$AB$487,23,0)</f>
        <v>100</v>
      </c>
      <c r="Y185" s="30">
        <f t="shared" si="30"/>
        <v>2.2727272727272729</v>
      </c>
    </row>
    <row r="186" spans="1:25" x14ac:dyDescent="0.25">
      <c r="A186" s="81" t="s">
        <v>843</v>
      </c>
      <c r="B186" s="81" t="str">
        <f>VLOOKUP(A186,'PAI 2025 GPS rempl2)'!$A$3:$E$505,4,0)</f>
        <v>Actividad propia</v>
      </c>
      <c r="C186" s="82" t="s">
        <v>1572</v>
      </c>
      <c r="D186" s="82" t="s">
        <v>1571</v>
      </c>
      <c r="E186" s="82" t="s">
        <v>772</v>
      </c>
      <c r="F186" s="82"/>
      <c r="G186" s="82" t="str">
        <f>VLOOKUP(A186,'PAI 2025 GPS rempl2)'!$E$4:$L$504,8,0)</f>
        <v>N/A</v>
      </c>
      <c r="H186" s="82" t="str">
        <f>VLOOKUP(A186,'PAI 2025 GPS rempl2)'!$A$4:$V$504,15,0)</f>
        <v>Desarrollar análisis económico parcial (Documento de análisis económico parcia)</v>
      </c>
      <c r="I186" s="82">
        <f>VLOOKUP(A186,'PAI 2025 GPS rempl2)'!$A$4:$V$504,17,0)</f>
        <v>1</v>
      </c>
      <c r="J186" s="82" t="str">
        <f>VLOOKUP(A186,'PAI 2025 GPS rempl2)'!$A$4:$V$504,18,0)</f>
        <v>Númerica</v>
      </c>
      <c r="K186" s="174" t="str">
        <f>VLOOKUP(A186,'PAI 2025 GPS rempl2)'!$A$4:$V$504,20,0)</f>
        <v>2025-02-24</v>
      </c>
      <c r="L186" s="174" t="str">
        <f>VLOOKUP(A186,'PAI 2025 GPS rempl2)'!$A$4:$V$504,21,0)</f>
        <v>2025-08-15</v>
      </c>
      <c r="M186" s="82" t="str">
        <f>VLOOKUP(A186,'PAI 2025 GPS rempl2)'!$A$4:$V$504,22,0)</f>
        <v>37-GRUPO DE TRABAJO DE ESTUDIOS ECONÓMICOS</v>
      </c>
      <c r="N186" s="82"/>
      <c r="O186" s="82"/>
      <c r="P186" s="82"/>
      <c r="Q186" s="82"/>
      <c r="R186" s="30" t="str">
        <f>VLOOKUP(A186,'PAI 2025 GPS rempl2)'!$A$3:$B$506,2,0)</f>
        <v>37-GRUPO DE TRABAJO DE ESTUDIOS ECONÓMICOS</v>
      </c>
      <c r="S186" s="81" t="s">
        <v>843</v>
      </c>
      <c r="T186" s="81" t="str">
        <f>VLOOKUP(A186,'PAI 2025 GPS rempl2)'!$A$3:$E$505,4,0)</f>
        <v>Actividad propia</v>
      </c>
      <c r="U186" s="82" t="s">
        <v>1572</v>
      </c>
      <c r="V186" s="30">
        <f>VLOOKUP(S186,'PAI 2025 GPS rempl2)'!$E$4:$P$504,12,0)</f>
        <v>20</v>
      </c>
      <c r="W186" s="30">
        <f t="shared" si="38"/>
        <v>1.8181818181818181</v>
      </c>
      <c r="X186" s="30">
        <f>VLOOKUP(S186,'SEGUIMIENTO PAI 2025'!$F$5:$AB$487,23,0)</f>
        <v>100</v>
      </c>
      <c r="Y186" s="30">
        <f t="shared" si="30"/>
        <v>1.8181818181818181</v>
      </c>
    </row>
    <row r="187" spans="1:25" x14ac:dyDescent="0.25">
      <c r="A187" s="81" t="s">
        <v>845</v>
      </c>
      <c r="B187" s="81" t="str">
        <f>VLOOKUP(A187,'PAI 2025 GPS rempl2)'!$A$3:$E$505,4,0)</f>
        <v>Actividad propia</v>
      </c>
      <c r="C187" s="82" t="s">
        <v>1572</v>
      </c>
      <c r="D187" s="82" t="s">
        <v>1571</v>
      </c>
      <c r="E187" s="82" t="s">
        <v>772</v>
      </c>
      <c r="F187" s="82"/>
      <c r="G187" s="82" t="str">
        <f>VLOOKUP(A187,'PAI 2025 GPS rempl2)'!$E$4:$L$504,8,0)</f>
        <v>N/A</v>
      </c>
      <c r="H187" s="82" t="str">
        <f>VLOOKUP(A187,'PAI 2025 GPS rempl2)'!$A$4:$V$504,15,0)</f>
        <v>Recopilar datos y construir base de datos  (Base de datos)</v>
      </c>
      <c r="I187" s="82">
        <f>VLOOKUP(A187,'PAI 2025 GPS rempl2)'!$A$4:$V$504,17,0)</f>
        <v>1</v>
      </c>
      <c r="J187" s="82" t="str">
        <f>VLOOKUP(A187,'PAI 2025 GPS rempl2)'!$A$4:$V$504,18,0)</f>
        <v>Númerica</v>
      </c>
      <c r="K187" s="174" t="str">
        <f>VLOOKUP(A187,'PAI 2025 GPS rempl2)'!$A$4:$V$504,20,0)</f>
        <v>2025-03-01</v>
      </c>
      <c r="L187" s="174" t="str">
        <f>VLOOKUP(A187,'PAI 2025 GPS rempl2)'!$A$4:$V$504,21,0)</f>
        <v>2025-10-15</v>
      </c>
      <c r="M187" s="82" t="str">
        <f>VLOOKUP(A187,'PAI 2025 GPS rempl2)'!$A$4:$V$504,22,0)</f>
        <v>37-GRUPO DE TRABAJO DE ESTUDIOS ECONÓMICOS</v>
      </c>
      <c r="N187" s="82"/>
      <c r="O187" s="82"/>
      <c r="P187" s="82"/>
      <c r="Q187" s="82"/>
      <c r="R187" s="30" t="str">
        <f>VLOOKUP(A187,'PAI 2025 GPS rempl2)'!$A$3:$B$506,2,0)</f>
        <v>37-GRUPO DE TRABAJO DE ESTUDIOS ECONÓMICOS</v>
      </c>
      <c r="S187" s="81" t="s">
        <v>845</v>
      </c>
      <c r="T187" s="81" t="str">
        <f>VLOOKUP(A187,'PAI 2025 GPS rempl2)'!$A$3:$E$505,4,0)</f>
        <v>Actividad propia</v>
      </c>
      <c r="U187" s="82" t="s">
        <v>1572</v>
      </c>
      <c r="V187" s="30">
        <f>VLOOKUP(S187,'PAI 2025 GPS rempl2)'!$E$4:$P$504,12,0)</f>
        <v>20</v>
      </c>
      <c r="W187" s="30">
        <f t="shared" si="38"/>
        <v>1.8181818181818181</v>
      </c>
      <c r="X187" s="30">
        <f>VLOOKUP(S187,'SEGUIMIENTO PAI 2025'!$F$5:$AB$487,23,0)</f>
        <v>0</v>
      </c>
      <c r="Y187" s="30">
        <f t="shared" si="30"/>
        <v>0</v>
      </c>
    </row>
    <row r="188" spans="1:25" x14ac:dyDescent="0.25">
      <c r="A188" s="81" t="s">
        <v>846</v>
      </c>
      <c r="B188" s="81" t="str">
        <f>VLOOKUP(A188,'PAI 2025 GPS rempl2)'!$A$3:$E$505,4,0)</f>
        <v>Actividad propia</v>
      </c>
      <c r="C188" s="82" t="s">
        <v>1572</v>
      </c>
      <c r="D188" s="82" t="s">
        <v>1571</v>
      </c>
      <c r="E188" s="82" t="s">
        <v>772</v>
      </c>
      <c r="F188" s="82"/>
      <c r="G188" s="82" t="str">
        <f>VLOOKUP(A188,'PAI 2025 GPS rempl2)'!$E$4:$L$504,8,0)</f>
        <v>N/A</v>
      </c>
      <c r="H188" s="82" t="str">
        <f>VLOOKUP(A188,'PAI 2025 GPS rempl2)'!$A$4:$V$504,15,0)</f>
        <v>Desarrollar análisis económico final (Documento de análisis económico final)</v>
      </c>
      <c r="I188" s="82">
        <f>VLOOKUP(A188,'PAI 2025 GPS rempl2)'!$A$4:$V$504,17,0)</f>
        <v>1</v>
      </c>
      <c r="J188" s="82" t="str">
        <f>VLOOKUP(A188,'PAI 2025 GPS rempl2)'!$A$4:$V$504,18,0)</f>
        <v>Númerica</v>
      </c>
      <c r="K188" s="174" t="str">
        <f>VLOOKUP(A188,'PAI 2025 GPS rempl2)'!$A$4:$V$504,20,0)</f>
        <v>2025-04-01</v>
      </c>
      <c r="L188" s="174" t="str">
        <f>VLOOKUP(A188,'PAI 2025 GPS rempl2)'!$A$4:$V$504,21,0)</f>
        <v>2025-11-15</v>
      </c>
      <c r="M188" s="82" t="str">
        <f>VLOOKUP(A188,'PAI 2025 GPS rempl2)'!$A$4:$V$504,22,0)</f>
        <v>37-GRUPO DE TRABAJO DE ESTUDIOS ECONÓMICOS</v>
      </c>
      <c r="N188" s="82"/>
      <c r="O188" s="82"/>
      <c r="P188" s="82"/>
      <c r="Q188" s="82"/>
      <c r="R188" s="30" t="str">
        <f>VLOOKUP(A188,'PAI 2025 GPS rempl2)'!$A$3:$B$506,2,0)</f>
        <v>37-GRUPO DE TRABAJO DE ESTUDIOS ECONÓMICOS</v>
      </c>
      <c r="S188" s="81" t="s">
        <v>846</v>
      </c>
      <c r="T188" s="81" t="str">
        <f>VLOOKUP(A188,'PAI 2025 GPS rempl2)'!$A$3:$E$505,4,0)</f>
        <v>Actividad propia</v>
      </c>
      <c r="U188" s="82" t="s">
        <v>1572</v>
      </c>
      <c r="V188" s="30">
        <f>VLOOKUP(S188,'PAI 2025 GPS rempl2)'!$E$4:$P$504,12,0)</f>
        <v>20</v>
      </c>
      <c r="W188" s="30">
        <f t="shared" si="38"/>
        <v>1.8181818181818181</v>
      </c>
      <c r="X188" s="30">
        <f>VLOOKUP(S188,'SEGUIMIENTO PAI 2025'!$F$5:$AB$487,23,0)</f>
        <v>0</v>
      </c>
      <c r="Y188" s="30">
        <f t="shared" si="30"/>
        <v>0</v>
      </c>
    </row>
    <row r="189" spans="1:25" x14ac:dyDescent="0.25">
      <c r="A189" s="81" t="s">
        <v>848</v>
      </c>
      <c r="B189" s="81" t="str">
        <f>VLOOKUP(A189,'PAI 2025 GPS rempl2)'!$A$3:$E$505,4,0)</f>
        <v>Actividad propia</v>
      </c>
      <c r="C189" s="82" t="s">
        <v>1572</v>
      </c>
      <c r="D189" s="82" t="s">
        <v>1571</v>
      </c>
      <c r="E189" s="82" t="s">
        <v>772</v>
      </c>
      <c r="F189" s="82"/>
      <c r="G189" s="82" t="str">
        <f>VLOOKUP(A189,'PAI 2025 GPS rempl2)'!$E$4:$L$504,8,0)</f>
        <v>N/A</v>
      </c>
      <c r="H189" s="82" t="str">
        <f>VLOOKUP(A189,'PAI 2025 GPS rempl2)'!$A$4:$V$504,15,0)</f>
        <v>Entregar producto (Memorando/correo)</v>
      </c>
      <c r="I189" s="82">
        <f>VLOOKUP(A189,'PAI 2025 GPS rempl2)'!$A$4:$V$504,17,0)</f>
        <v>1</v>
      </c>
      <c r="J189" s="82" t="str">
        <f>VLOOKUP(A189,'PAI 2025 GPS rempl2)'!$A$4:$V$504,18,0)</f>
        <v>Númerica</v>
      </c>
      <c r="K189" s="174" t="str">
        <f>VLOOKUP(A189,'PAI 2025 GPS rempl2)'!$A$4:$V$504,20,0)</f>
        <v>2025-05-01</v>
      </c>
      <c r="L189" s="174" t="str">
        <f>VLOOKUP(A189,'PAI 2025 GPS rempl2)'!$A$4:$V$504,21,0)</f>
        <v>2025-12-15</v>
      </c>
      <c r="M189" s="82" t="str">
        <f>VLOOKUP(A189,'PAI 2025 GPS rempl2)'!$A$4:$V$504,22,0)</f>
        <v>37-GRUPO DE TRABAJO DE ESTUDIOS ECONÓMICOS</v>
      </c>
      <c r="N189" s="82"/>
      <c r="O189" s="82"/>
      <c r="P189" s="82"/>
      <c r="Q189" s="82"/>
      <c r="R189" s="30" t="str">
        <f>VLOOKUP(A189,'PAI 2025 GPS rempl2)'!$A$3:$B$506,2,0)</f>
        <v>37-GRUPO DE TRABAJO DE ESTUDIOS ECONÓMICOS</v>
      </c>
      <c r="S189" s="81" t="s">
        <v>848</v>
      </c>
      <c r="T189" s="81" t="str">
        <f>VLOOKUP(A189,'PAI 2025 GPS rempl2)'!$A$3:$E$505,4,0)</f>
        <v>Actividad propia</v>
      </c>
      <c r="U189" s="82" t="s">
        <v>1572</v>
      </c>
      <c r="V189" s="30">
        <f>VLOOKUP(S189,'PAI 2025 GPS rempl2)'!$E$4:$P$504,12,0)</f>
        <v>5</v>
      </c>
      <c r="W189" s="30">
        <f t="shared" si="38"/>
        <v>0.45454545454545453</v>
      </c>
      <c r="X189" s="30">
        <f>VLOOKUP(S189,'SEGUIMIENTO PAI 2025'!$F$5:$AB$487,23,0)</f>
        <v>0</v>
      </c>
      <c r="Y189" s="30">
        <f t="shared" si="30"/>
        <v>0</v>
      </c>
    </row>
    <row r="190" spans="1:25" x14ac:dyDescent="0.25">
      <c r="A190" s="81" t="s">
        <v>849</v>
      </c>
      <c r="B190" s="81" t="str">
        <f>VLOOKUP(A190,'PAI 2025 GPS rempl2)'!$A$3:$E$505,4,0)</f>
        <v>Producto</v>
      </c>
      <c r="C190" s="82" t="s">
        <v>1572</v>
      </c>
      <c r="D190" s="82" t="s">
        <v>1571</v>
      </c>
      <c r="E190" s="82" t="s">
        <v>772</v>
      </c>
      <c r="F190" s="82" t="s">
        <v>12</v>
      </c>
      <c r="G190" s="82" t="str">
        <f>VLOOKUP(A190,'PAI 2025 GPS rempl2)'!$E$4:$L$504,8,0)</f>
        <v>C-3599-0200-0008-53105b</v>
      </c>
      <c r="H190" s="82" t="str">
        <f>VLOOKUP(A190,'PAI 2025 GPS rempl2)'!$A$4:$V$504,15,0)</f>
        <v>Estudios Económicos Coyunturales, elaborados y entregados (Estudios Económicos Coyunturales)</v>
      </c>
      <c r="I190" s="82">
        <f>VLOOKUP(A190,'PAI 2025 GPS rempl2)'!$A$4:$V$504,17,0)</f>
        <v>50</v>
      </c>
      <c r="J190" s="82" t="str">
        <f>VLOOKUP(A190,'PAI 2025 GPS rempl2)'!$A$4:$V$504,18,0)</f>
        <v>Númerica</v>
      </c>
      <c r="K190" s="174" t="str">
        <f>VLOOKUP(A190,'PAI 2025 GPS rempl2)'!$A$4:$V$504,20,0)</f>
        <v>2025-01-02</v>
      </c>
      <c r="L190" s="174" t="str">
        <f>VLOOKUP(A190,'PAI 2025 GPS rempl2)'!$A$4:$V$504,21,0)</f>
        <v>2025-12-19</v>
      </c>
      <c r="M190" s="82" t="str">
        <f>VLOOKUP(A190,'PAI 2025 GPS rempl2)'!$A$4:$V$504,22,0)</f>
        <v>37-GRUPO DE TRABAJO DE ESTUDIOS ECONÓMICOS</v>
      </c>
      <c r="N190" s="82" t="s">
        <v>1434</v>
      </c>
      <c r="O190" s="82" t="s">
        <v>1435</v>
      </c>
      <c r="P190" s="82">
        <v>0</v>
      </c>
      <c r="Q190" s="82" t="s">
        <v>1532</v>
      </c>
      <c r="R190" s="30" t="str">
        <f>VLOOKUP(A190,'PAI 2025 GPS rempl2)'!$A$3:$B$506,2,0)</f>
        <v>37-GRUPO DE TRABAJO DE ESTUDIOS ECONÓMICOS</v>
      </c>
      <c r="S190" s="81" t="s">
        <v>849</v>
      </c>
      <c r="T190" s="81" t="str">
        <f>VLOOKUP(A190,'PAI 2025 GPS rempl2)'!$A$3:$E$505,4,0)</f>
        <v>Producto</v>
      </c>
      <c r="U190" s="82" t="s">
        <v>1572</v>
      </c>
      <c r="V190" s="30">
        <f>VLOOKUP(S190,'PAI 2025 GPS rempl2)'!$E$4:$P$504,12,0)</f>
        <v>20</v>
      </c>
      <c r="W190" s="30">
        <f>+(V190*100)/($V$150+$V$168+$V$174+$V$177+$V$183+$V$190+$V$199+$V$336+$V$342+$V$430+$V$463)</f>
        <v>10.526315789473685</v>
      </c>
      <c r="X190" s="30">
        <f>VLOOKUP(S190,'SEGUIMIENTO PAI 2025'!$F$5:$AB$487,23,0)</f>
        <v>16</v>
      </c>
      <c r="Y190" s="30">
        <f t="shared" si="30"/>
        <v>1.6842105263157896</v>
      </c>
    </row>
    <row r="191" spans="1:25" x14ac:dyDescent="0.25">
      <c r="A191" s="81" t="s">
        <v>851</v>
      </c>
      <c r="B191" s="81" t="str">
        <f>VLOOKUP(A191,'PAI 2025 GPS rempl2)'!$A$3:$E$505,4,0)</f>
        <v>Actividad propia</v>
      </c>
      <c r="C191" s="82" t="s">
        <v>1572</v>
      </c>
      <c r="D191" s="82" t="s">
        <v>1571</v>
      </c>
      <c r="E191" s="82" t="s">
        <v>772</v>
      </c>
      <c r="F191" s="82"/>
      <c r="G191" s="82" t="str">
        <f>VLOOKUP(A191,'PAI 2025 GPS rempl2)'!$E$4:$L$504,8,0)</f>
        <v>N/A</v>
      </c>
      <c r="H191" s="82"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2">
        <f>VLOOKUP(A191,'PAI 2025 GPS rempl2)'!$A$4:$V$504,17,0)</f>
        <v>1</v>
      </c>
      <c r="J191" s="82" t="str">
        <f>VLOOKUP(A191,'PAI 2025 GPS rempl2)'!$A$4:$V$504,18,0)</f>
        <v>Númerica</v>
      </c>
      <c r="K191" s="174" t="str">
        <f>VLOOKUP(A191,'PAI 2025 GPS rempl2)'!$A$4:$V$504,20,0)</f>
        <v>2025-01-02</v>
      </c>
      <c r="L191" s="174" t="str">
        <f>VLOOKUP(A191,'PAI 2025 GPS rempl2)'!$A$4:$V$504,21,0)</f>
        <v>2025-02-28</v>
      </c>
      <c r="M191" s="82" t="str">
        <f>VLOOKUP(A191,'PAI 2025 GPS rempl2)'!$A$4:$V$504,22,0)</f>
        <v>37-GRUPO DE TRABAJO DE ESTUDIOS ECONÓMICOS</v>
      </c>
      <c r="N191" s="82"/>
      <c r="O191" s="82"/>
      <c r="P191" s="82"/>
      <c r="Q191" s="82"/>
      <c r="R191" s="30" t="str">
        <f>VLOOKUP(A191,'PAI 2025 GPS rempl2)'!$A$3:$B$506,2,0)</f>
        <v>37-GRUPO DE TRABAJO DE ESTUDIOS ECONÓMICOS</v>
      </c>
      <c r="S191" s="81" t="s">
        <v>851</v>
      </c>
      <c r="T191" s="81" t="str">
        <f>VLOOKUP(A191,'PAI 2025 GPS rempl2)'!$A$3:$E$505,4,0)</f>
        <v>Actividad propia</v>
      </c>
      <c r="U191" s="82" t="s">
        <v>1572</v>
      </c>
      <c r="V191" s="30">
        <f>VLOOKUP(S191,'PAI 2025 GPS rempl2)'!$E$4:$P$504,12,0)</f>
        <v>5</v>
      </c>
      <c r="W191" s="30">
        <f>+(V191*100)/($V$151+$V$153+$V$154+$V$155+$V$169+$V$170+$V$171+$V$172+$V$173+$V$175+$V$176+$V$178+$V$179+$V$180+$V$181+$V$182+$V$184+$V$185+$V$186+$V$187+$V$188+$V$189+$V$191+$V$192+$V$193+$V$194+$V$200+$V$201+$V$337+$V$339+$V$341+$V$343+$V$344+$V$431+$V$432+$V$433+$V$434+$V$464+$V$465)</f>
        <v>0.45454545454545453</v>
      </c>
      <c r="X191" s="30">
        <f>VLOOKUP(S191,'SEGUIMIENTO PAI 2025'!$F$5:$AB$487,23,0)</f>
        <v>100</v>
      </c>
      <c r="Y191" s="30">
        <f t="shared" si="30"/>
        <v>0.45454545454545453</v>
      </c>
    </row>
    <row r="192" spans="1:25" x14ac:dyDescent="0.25">
      <c r="A192" s="81" t="s">
        <v>853</v>
      </c>
      <c r="B192" s="81" t="str">
        <f>VLOOKUP(A192,'PAI 2025 GPS rempl2)'!$A$3:$E$505,4,0)</f>
        <v>Actividad propia</v>
      </c>
      <c r="C192" s="82" t="s">
        <v>1572</v>
      </c>
      <c r="D192" s="82" t="s">
        <v>1571</v>
      </c>
      <c r="E192" s="82" t="s">
        <v>772</v>
      </c>
      <c r="F192" s="82"/>
      <c r="G192" s="82" t="str">
        <f>VLOOKUP(A192,'PAI 2025 GPS rempl2)'!$E$4:$L$504,8,0)</f>
        <v>N/A</v>
      </c>
      <c r="H192" s="82"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2">
        <f>VLOOKUP(A192,'PAI 2025 GPS rempl2)'!$A$4:$V$504,17,0)</f>
        <v>1</v>
      </c>
      <c r="J192" s="82" t="str">
        <f>VLOOKUP(A192,'PAI 2025 GPS rempl2)'!$A$4:$V$504,18,0)</f>
        <v>Númerica</v>
      </c>
      <c r="K192" s="174" t="str">
        <f>VLOOKUP(A192,'PAI 2025 GPS rempl2)'!$A$4:$V$504,20,0)</f>
        <v>2025-03-01</v>
      </c>
      <c r="L192" s="174" t="str">
        <f>VLOOKUP(A192,'PAI 2025 GPS rempl2)'!$A$4:$V$504,21,0)</f>
        <v>2025-03-15</v>
      </c>
      <c r="M192" s="82" t="str">
        <f>VLOOKUP(A192,'PAI 2025 GPS rempl2)'!$A$4:$V$504,22,0)</f>
        <v>37-GRUPO DE TRABAJO DE ESTUDIOS ECONÓMICOS</v>
      </c>
      <c r="N192" s="82"/>
      <c r="O192" s="82"/>
      <c r="P192" s="82"/>
      <c r="Q192" s="82"/>
      <c r="R192" s="30" t="str">
        <f>VLOOKUP(A192,'PAI 2025 GPS rempl2)'!$A$3:$B$506,2,0)</f>
        <v>37-GRUPO DE TRABAJO DE ESTUDIOS ECONÓMICOS</v>
      </c>
      <c r="S192" s="81" t="s">
        <v>853</v>
      </c>
      <c r="T192" s="81" t="str">
        <f>VLOOKUP(A192,'PAI 2025 GPS rempl2)'!$A$3:$E$505,4,0)</f>
        <v>Actividad propia</v>
      </c>
      <c r="U192" s="82" t="s">
        <v>1572</v>
      </c>
      <c r="V192" s="30">
        <f>VLOOKUP(S192,'PAI 2025 GPS rempl2)'!$E$4:$P$504,12,0)</f>
        <v>10</v>
      </c>
      <c r="W192" s="30">
        <f>+(V192*100)/($V$151+$V$153+$V$154+$V$155+$V$169+$V$170+$V$171+$V$172+$V$173+$V$175+$V$176+$V$178+$V$179+$V$180+$V$181+$V$182+$V$184+$V$185+$V$186+$V$187+$V$188+$V$189+$V$191+$V$192+$V$193+$V$194+$V$200+$V$201+$V$337+$V$339+$V$341+$V$343+$V$344+$V$431+$V$432+$V$433+$V$434+$V$464+$V$465)</f>
        <v>0.90909090909090906</v>
      </c>
      <c r="X192" s="30">
        <f>VLOOKUP(S192,'SEGUIMIENTO PAI 2025'!$F$5:$AB$487,23,0)</f>
        <v>100</v>
      </c>
      <c r="Y192" s="30">
        <f t="shared" si="30"/>
        <v>0.90909090909090906</v>
      </c>
    </row>
    <row r="193" spans="1:25" x14ac:dyDescent="0.25">
      <c r="A193" s="81" t="s">
        <v>855</v>
      </c>
      <c r="B193" s="81" t="str">
        <f>VLOOKUP(A193,'PAI 2025 GPS rempl2)'!$A$3:$E$505,4,0)</f>
        <v>Actividad propia</v>
      </c>
      <c r="C193" s="82" t="s">
        <v>1572</v>
      </c>
      <c r="D193" s="82" t="s">
        <v>1571</v>
      </c>
      <c r="E193" s="82" t="s">
        <v>772</v>
      </c>
      <c r="F193" s="82"/>
      <c r="G193" s="82" t="str">
        <f>VLOOKUP(A193,'PAI 2025 GPS rempl2)'!$E$4:$L$504,8,0)</f>
        <v>N/A</v>
      </c>
      <c r="H193" s="82" t="str">
        <f>VLOOKUP(A193,'PAI 2025 GPS rempl2)'!$A$4:$V$504,15,0)</f>
        <v>Definir un plan de trabajo para la elaboración y entrega de los estudios seleccionados (plan de trabajo)</v>
      </c>
      <c r="I193" s="82">
        <f>VLOOKUP(A193,'PAI 2025 GPS rempl2)'!$A$4:$V$504,17,0)</f>
        <v>1</v>
      </c>
      <c r="J193" s="82" t="str">
        <f>VLOOKUP(A193,'PAI 2025 GPS rempl2)'!$A$4:$V$504,18,0)</f>
        <v>Númerica</v>
      </c>
      <c r="K193" s="174" t="str">
        <f>VLOOKUP(A193,'PAI 2025 GPS rempl2)'!$A$4:$V$504,20,0)</f>
        <v>2025-03-17</v>
      </c>
      <c r="L193" s="174" t="str">
        <f>VLOOKUP(A193,'PAI 2025 GPS rempl2)'!$A$4:$V$504,21,0)</f>
        <v>2025-04-05</v>
      </c>
      <c r="M193" s="82" t="str">
        <f>VLOOKUP(A193,'PAI 2025 GPS rempl2)'!$A$4:$V$504,22,0)</f>
        <v>37-GRUPO DE TRABAJO DE ESTUDIOS ECONÓMICOS</v>
      </c>
      <c r="N193" s="82"/>
      <c r="O193" s="82"/>
      <c r="P193" s="82"/>
      <c r="Q193" s="82"/>
      <c r="R193" s="30" t="str">
        <f>VLOOKUP(A193,'PAI 2025 GPS rempl2)'!$A$3:$B$506,2,0)</f>
        <v>37-GRUPO DE TRABAJO DE ESTUDIOS ECONÓMICOS</v>
      </c>
      <c r="S193" s="81" t="s">
        <v>855</v>
      </c>
      <c r="T193" s="81" t="str">
        <f>VLOOKUP(A193,'PAI 2025 GPS rempl2)'!$A$3:$E$505,4,0)</f>
        <v>Actividad propia</v>
      </c>
      <c r="U193" s="82" t="s">
        <v>1572</v>
      </c>
      <c r="V193" s="30">
        <f>VLOOKUP(S193,'PAI 2025 GPS rempl2)'!$E$4:$P$504,12,0)</f>
        <v>10</v>
      </c>
      <c r="W193" s="30">
        <f>+(V193*100)/($V$151+$V$153+$V$154+$V$155+$V$169+$V$170+$V$171+$V$172+$V$173+$V$175+$V$176+$V$178+$V$179+$V$180+$V$181+$V$182+$V$184+$V$185+$V$186+$V$187+$V$188+$V$189+$V$191+$V$192+$V$193+$V$194+$V$200+$V$201+$V$337+$V$339+$V$341+$V$343+$V$344+$V$431+$V$432+$V$433+$V$434+$V$464+$V$465)</f>
        <v>0.90909090909090906</v>
      </c>
      <c r="X193" s="30">
        <f>VLOOKUP(S193,'SEGUIMIENTO PAI 2025'!$F$5:$AB$487,23,0)</f>
        <v>100</v>
      </c>
      <c r="Y193" s="30">
        <f t="shared" si="30"/>
        <v>0.90909090909090906</v>
      </c>
    </row>
    <row r="194" spans="1:25" x14ac:dyDescent="0.25">
      <c r="A194" s="81" t="s">
        <v>857</v>
      </c>
      <c r="B194" s="81" t="str">
        <f>VLOOKUP(A194,'PAI 2025 GPS rempl2)'!$A$3:$E$505,4,0)</f>
        <v>Actividad propia</v>
      </c>
      <c r="C194" s="82" t="s">
        <v>1572</v>
      </c>
      <c r="D194" s="82" t="s">
        <v>1571</v>
      </c>
      <c r="E194" s="82" t="s">
        <v>772</v>
      </c>
      <c r="F194" s="82"/>
      <c r="G194" s="82" t="str">
        <f>VLOOKUP(A194,'PAI 2025 GPS rempl2)'!$E$4:$L$504,8,0)</f>
        <v>N/A</v>
      </c>
      <c r="H194" s="82" t="str">
        <f>VLOOKUP(A194,'PAI 2025 GPS rempl2)'!$A$4:$V$504,15,0)</f>
        <v>Ejecutar el plan de trabajo (Informe de seguimiento y/o ejecución del programa)</v>
      </c>
      <c r="I194" s="82">
        <f>VLOOKUP(A194,'PAI 2025 GPS rempl2)'!$A$4:$V$504,17,0)</f>
        <v>100</v>
      </c>
      <c r="J194" s="82" t="str">
        <f>VLOOKUP(A194,'PAI 2025 GPS rempl2)'!$A$4:$V$504,18,0)</f>
        <v>Porcentual</v>
      </c>
      <c r="K194" s="174" t="str">
        <f>VLOOKUP(A194,'PAI 2025 GPS rempl2)'!$A$4:$V$504,20,0)</f>
        <v>2025-04-07</v>
      </c>
      <c r="L194" s="174" t="str">
        <f>VLOOKUP(A194,'PAI 2025 GPS rempl2)'!$A$4:$V$504,21,0)</f>
        <v>2025-12-19</v>
      </c>
      <c r="M194" s="82" t="str">
        <f>VLOOKUP(A194,'PAI 2025 GPS rempl2)'!$A$4:$V$504,22,0)</f>
        <v>37-GRUPO DE TRABAJO DE ESTUDIOS ECONÓMICOS</v>
      </c>
      <c r="N194" s="82"/>
      <c r="O194" s="82"/>
      <c r="P194" s="82"/>
      <c r="Q194" s="82"/>
      <c r="R194" s="30" t="str">
        <f>VLOOKUP(A194,'PAI 2025 GPS rempl2)'!$A$3:$B$506,2,0)</f>
        <v>37-GRUPO DE TRABAJO DE ESTUDIOS ECONÓMICOS</v>
      </c>
      <c r="S194" s="81" t="s">
        <v>857</v>
      </c>
      <c r="T194" s="81" t="str">
        <f>VLOOKUP(A194,'PAI 2025 GPS rempl2)'!$A$3:$E$505,4,0)</f>
        <v>Actividad propia</v>
      </c>
      <c r="U194" s="82" t="s">
        <v>1572</v>
      </c>
      <c r="V194" s="30">
        <f>VLOOKUP(S194,'PAI 2025 GPS rempl2)'!$E$4:$P$504,12,0)</f>
        <v>75</v>
      </c>
      <c r="W194" s="30">
        <f>+(V194*100)/($V$151+$V$153+$V$154+$V$155+$V$169+$V$170+$V$171+$V$172+$V$173+$V$175+$V$176+$V$178+$V$179+$V$180+$V$181+$V$182+$V$184+$V$185+$V$186+$V$187+$V$188+$V$189+$V$191+$V$192+$V$193+$V$194+$V$200+$V$201+$V$337+$V$339+$V$341+$V$343+$V$344+$V$431+$V$432+$V$433+$V$434+$V$464+$V$465)</f>
        <v>6.8181818181818183</v>
      </c>
      <c r="X194" s="30">
        <f>VLOOKUP(S194,'SEGUIMIENTO PAI 2025'!$F$5:$AB$487,23,0)</f>
        <v>34</v>
      </c>
      <c r="Y194" s="30">
        <f t="shared" si="30"/>
        <v>2.3181818181818183</v>
      </c>
    </row>
    <row r="195" spans="1:25" x14ac:dyDescent="0.25">
      <c r="A195" s="81" t="s">
        <v>860</v>
      </c>
      <c r="B195" s="81" t="str">
        <f>VLOOKUP(A195,'PAI 2025 GPS rempl2)'!$A$3:$E$505,4,0)</f>
        <v>Producto</v>
      </c>
      <c r="C195" s="82" t="s">
        <v>1562</v>
      </c>
      <c r="D195" s="82" t="s">
        <v>1573</v>
      </c>
      <c r="E195" s="82" t="s">
        <v>1481</v>
      </c>
      <c r="F195" s="82" t="s">
        <v>12</v>
      </c>
      <c r="G195" s="82" t="str">
        <f>VLOOKUP(A195,'PAI 2025 GPS rempl2)'!$E$4:$L$504,8,0)</f>
        <v>FUNCIONAMIENTO</v>
      </c>
      <c r="H195" s="82"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2">
        <f>VLOOKUP(A195,'PAI 2025 GPS rempl2)'!$A$4:$V$504,17,0)</f>
        <v>1</v>
      </c>
      <c r="J195" s="82" t="str">
        <f>VLOOKUP(A195,'PAI 2025 GPS rempl2)'!$A$4:$V$504,18,0)</f>
        <v>Númerica</v>
      </c>
      <c r="K195" s="174" t="str">
        <f>VLOOKUP(A195,'PAI 2025 GPS rempl2)'!$A$4:$V$504,20,0)</f>
        <v>2025-02-03</v>
      </c>
      <c r="L195" s="174" t="str">
        <f>VLOOKUP(A195,'PAI 2025 GPS rempl2)'!$A$4:$V$504,21,0)</f>
        <v>2025-11-26</v>
      </c>
      <c r="M195" s="82" t="str">
        <f>VLOOKUP(A195,'PAI 2025 GPS rempl2)'!$A$4:$V$504,22,0)</f>
        <v>7000-DESPACHO DEL SUPERINTENDENTE DELEGADO PARA LA PROTECCIÓN DE DATOS PERSONALES</v>
      </c>
      <c r="N195" s="82" t="s">
        <v>1434</v>
      </c>
      <c r="O195" s="82" t="s">
        <v>1435</v>
      </c>
      <c r="P195" s="82">
        <v>0</v>
      </c>
      <c r="Q195" s="82" t="s">
        <v>1532</v>
      </c>
      <c r="R195" s="30" t="str">
        <f>VLOOKUP(A195,'PAI 2025 GPS rempl2)'!$A$3:$B$506,2,0)</f>
        <v>7000-DESPACHO DEL SUPERINTENDENTE DELEGADO PARA LA PROTECCIÓN DE DATOS PERSONALES</v>
      </c>
      <c r="S195" s="81" t="s">
        <v>860</v>
      </c>
      <c r="T195" s="81" t="str">
        <f>VLOOKUP(A195,'PAI 2025 GPS rempl2)'!$A$3:$E$505,4,0)</f>
        <v>Producto</v>
      </c>
      <c r="U195" s="82" t="s">
        <v>1562</v>
      </c>
      <c r="V195" s="30">
        <f>VLOOKUP(S195,'PAI 2025 GPS rempl2)'!$E$4:$P$504,12,0)</f>
        <v>10</v>
      </c>
      <c r="W195" s="144">
        <f>(V195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195" s="30">
        <f>VLOOKUP(S195,'SEGUIMIENTO PAI 2025'!$F$5:$AB$487,23,0)</f>
        <v>0</v>
      </c>
      <c r="Y195" s="30">
        <f t="shared" si="30"/>
        <v>0</v>
      </c>
    </row>
    <row r="196" spans="1:25" x14ac:dyDescent="0.25">
      <c r="A196" s="81" t="s">
        <v>862</v>
      </c>
      <c r="B196" s="81" t="str">
        <f>VLOOKUP(A196,'PAI 2025 GPS rempl2)'!$A$3:$E$505,4,0)</f>
        <v>Actividad propia</v>
      </c>
      <c r="C196" s="82" t="s">
        <v>1562</v>
      </c>
      <c r="D196" s="82" t="s">
        <v>1573</v>
      </c>
      <c r="E196" s="82" t="s">
        <v>1481</v>
      </c>
      <c r="F196" s="82"/>
      <c r="G196" s="82" t="str">
        <f>VLOOKUP(A196,'PAI 2025 GPS rempl2)'!$E$4:$L$504,8,0)</f>
        <v>N/A</v>
      </c>
      <c r="H196" s="82"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2">
        <f>VLOOKUP(A196,'PAI 2025 GPS rempl2)'!$A$4:$V$504,17,0)</f>
        <v>1</v>
      </c>
      <c r="J196" s="82" t="str">
        <f>VLOOKUP(A196,'PAI 2025 GPS rempl2)'!$A$4:$V$504,18,0)</f>
        <v>Númerica</v>
      </c>
      <c r="K196" s="174" t="str">
        <f>VLOOKUP(A196,'PAI 2025 GPS rempl2)'!$A$4:$V$504,20,0)</f>
        <v>2025-02-03</v>
      </c>
      <c r="L196" s="174" t="str">
        <f>VLOOKUP(A196,'PAI 2025 GPS rempl2)'!$A$4:$V$504,21,0)</f>
        <v>2025-05-12</v>
      </c>
      <c r="M196" s="82" t="str">
        <f>VLOOKUP(A196,'PAI 2025 GPS rempl2)'!$A$4:$V$504,22,0)</f>
        <v>7000-DESPACHO DEL SUPERINTENDENTE DELEGADO PARA LA PROTECCIÓN DE DATOS PERSONALES</v>
      </c>
      <c r="N196" s="82"/>
      <c r="O196" s="82"/>
      <c r="P196" s="82"/>
      <c r="Q196" s="82"/>
      <c r="R196" s="30" t="str">
        <f>VLOOKUP(A196,'PAI 2025 GPS rempl2)'!$A$3:$B$506,2,0)</f>
        <v>7000-DESPACHO DEL SUPERINTENDENTE DELEGADO PARA LA PROTECCIÓN DE DATOS PERSONALES</v>
      </c>
      <c r="S196" s="81" t="s">
        <v>862</v>
      </c>
      <c r="T196" s="81" t="str">
        <f>VLOOKUP(A196,'PAI 2025 GPS rempl2)'!$A$3:$E$505,4,0)</f>
        <v>Actividad propia</v>
      </c>
      <c r="U196" s="82" t="s">
        <v>1562</v>
      </c>
      <c r="V196" s="30">
        <f>VLOOKUP(S196,'PAI 2025 GPS rempl2)'!$E$4:$P$504,12,0)</f>
        <v>30</v>
      </c>
      <c r="W196" s="146">
        <f t="shared" ref="W196:W198" si="39">+(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196" s="30">
        <f>VLOOKUP(S196,'SEGUIMIENTO PAI 2025'!$F$5:$AB$487,23,0)</f>
        <v>100</v>
      </c>
      <c r="Y196" s="30">
        <f t="shared" ref="Y196:Y259" si="40">(X196*W196)/100</f>
        <v>0.36496350364963503</v>
      </c>
    </row>
    <row r="197" spans="1:25" x14ac:dyDescent="0.25">
      <c r="A197" s="81" t="s">
        <v>864</v>
      </c>
      <c r="B197" s="81" t="str">
        <f>VLOOKUP(A197,'PAI 2025 GPS rempl2)'!$A$3:$E$505,4,0)</f>
        <v>Actividad propia</v>
      </c>
      <c r="C197" s="82" t="s">
        <v>1562</v>
      </c>
      <c r="D197" s="82" t="s">
        <v>1573</v>
      </c>
      <c r="E197" s="82" t="s">
        <v>1481</v>
      </c>
      <c r="F197" s="82"/>
      <c r="G197" s="82" t="str">
        <f>VLOOKUP(A197,'PAI 2025 GPS rempl2)'!$E$4:$L$504,8,0)</f>
        <v>N/A</v>
      </c>
      <c r="H197" s="82" t="str">
        <f>VLOOKUP(A197,'PAI 2025 GPS rempl2)'!$A$4:$V$504,15,0)</f>
        <v>Elaborar documento con el desarrollo del estudio comparativo y un apartado de recomendaciones para la adopción o adaptación de dichas medidas en el marco regulatorio colombiano (Documento)</v>
      </c>
      <c r="I197" s="82">
        <f>VLOOKUP(A197,'PAI 2025 GPS rempl2)'!$A$4:$V$504,17,0)</f>
        <v>1</v>
      </c>
      <c r="J197" s="82" t="str">
        <f>VLOOKUP(A197,'PAI 2025 GPS rempl2)'!$A$4:$V$504,18,0)</f>
        <v>Númerica</v>
      </c>
      <c r="K197" s="174" t="str">
        <f>VLOOKUP(A197,'PAI 2025 GPS rempl2)'!$A$4:$V$504,20,0)</f>
        <v>2025-05-13</v>
      </c>
      <c r="L197" s="174" t="str">
        <f>VLOOKUP(A197,'PAI 2025 GPS rempl2)'!$A$4:$V$504,21,0)</f>
        <v>2025-10-17</v>
      </c>
      <c r="M197" s="82" t="str">
        <f>VLOOKUP(A197,'PAI 2025 GPS rempl2)'!$A$4:$V$504,22,0)</f>
        <v>7000-DESPACHO DEL SUPERINTENDENTE DELEGADO PARA LA PROTECCIÓN DE DATOS PERSONALES</v>
      </c>
      <c r="N197" s="82"/>
      <c r="O197" s="82"/>
      <c r="P197" s="82"/>
      <c r="Q197" s="82"/>
      <c r="R197" s="30" t="str">
        <f>VLOOKUP(A197,'PAI 2025 GPS rempl2)'!$A$3:$B$506,2,0)</f>
        <v>7000-DESPACHO DEL SUPERINTENDENTE DELEGADO PARA LA PROTECCIÓN DE DATOS PERSONALES</v>
      </c>
      <c r="S197" s="81" t="s">
        <v>864</v>
      </c>
      <c r="T197" s="81" t="str">
        <f>VLOOKUP(A197,'PAI 2025 GPS rempl2)'!$A$3:$E$505,4,0)</f>
        <v>Actividad propia</v>
      </c>
      <c r="U197" s="82" t="s">
        <v>1562</v>
      </c>
      <c r="V197" s="30">
        <f>VLOOKUP(S197,'PAI 2025 GPS rempl2)'!$E$4:$P$504,12,0)</f>
        <v>60</v>
      </c>
      <c r="W197" s="146">
        <f t="shared" si="39"/>
        <v>0.72992700729927007</v>
      </c>
      <c r="X197" s="30">
        <f>VLOOKUP(S197,'SEGUIMIENTO PAI 2025'!$F$5:$AB$487,23,0)</f>
        <v>0</v>
      </c>
      <c r="Y197" s="30">
        <f t="shared" si="40"/>
        <v>0</v>
      </c>
    </row>
    <row r="198" spans="1:25" x14ac:dyDescent="0.25">
      <c r="A198" s="81" t="s">
        <v>866</v>
      </c>
      <c r="B198" s="81" t="str">
        <f>VLOOKUP(A198,'PAI 2025 GPS rempl2)'!$A$3:$E$505,4,0)</f>
        <v>Actividad propia</v>
      </c>
      <c r="C198" s="82" t="s">
        <v>1562</v>
      </c>
      <c r="D198" s="82" t="s">
        <v>1573</v>
      </c>
      <c r="E198" s="82" t="s">
        <v>1481</v>
      </c>
      <c r="F198" s="82"/>
      <c r="G198" s="82" t="str">
        <f>VLOOKUP(A198,'PAI 2025 GPS rempl2)'!$E$4:$L$504,8,0)</f>
        <v>N/A</v>
      </c>
      <c r="H198" s="82" t="str">
        <f>VLOOKUP(A198,'PAI 2025 GPS rempl2)'!$A$4:$V$504,15,0)</f>
        <v>Solicitar la publicación del documento con el propósito que entidades públicas y privadas conozcan los efectos de la Inteligencia Artificial (IA) al derecho en cuestión (Link de publicación)</v>
      </c>
      <c r="I198" s="82">
        <f>VLOOKUP(A198,'PAI 2025 GPS rempl2)'!$A$4:$V$504,17,0)</f>
        <v>1</v>
      </c>
      <c r="J198" s="82" t="str">
        <f>VLOOKUP(A198,'PAI 2025 GPS rempl2)'!$A$4:$V$504,18,0)</f>
        <v>Númerica</v>
      </c>
      <c r="K198" s="174" t="str">
        <f>VLOOKUP(A198,'PAI 2025 GPS rempl2)'!$A$4:$V$504,20,0)</f>
        <v>2025-10-17</v>
      </c>
      <c r="L198" s="174" t="str">
        <f>VLOOKUP(A198,'PAI 2025 GPS rempl2)'!$A$4:$V$504,21,0)</f>
        <v>2025-11-26</v>
      </c>
      <c r="M198" s="82" t="str">
        <f>VLOOKUP(A198,'PAI 2025 GPS rempl2)'!$A$4:$V$504,22,0)</f>
        <v>7000-DESPACHO DEL SUPERINTENDENTE DELEGADO PARA LA PROTECCIÓN DE DATOS PERSONALES</v>
      </c>
      <c r="N198" s="82"/>
      <c r="O198" s="82"/>
      <c r="P198" s="82"/>
      <c r="Q198" s="82"/>
      <c r="R198" s="30" t="str">
        <f>VLOOKUP(A198,'PAI 2025 GPS rempl2)'!$A$3:$B$506,2,0)</f>
        <v>7000-DESPACHO DEL SUPERINTENDENTE DELEGADO PARA LA PROTECCIÓN DE DATOS PERSONALES</v>
      </c>
      <c r="S198" s="81" t="s">
        <v>866</v>
      </c>
      <c r="T198" s="81" t="str">
        <f>VLOOKUP(A198,'PAI 2025 GPS rempl2)'!$A$3:$E$505,4,0)</f>
        <v>Actividad propia</v>
      </c>
      <c r="U198" s="82" t="s">
        <v>1562</v>
      </c>
      <c r="V198" s="30">
        <f>VLOOKUP(S198,'PAI 2025 GPS rempl2)'!$E$4:$P$504,12,0)</f>
        <v>10</v>
      </c>
      <c r="W198" s="146">
        <f t="shared" si="39"/>
        <v>0.12165450121654502</v>
      </c>
      <c r="X198" s="30">
        <f>VLOOKUP(S198,'SEGUIMIENTO PAI 2025'!$F$5:$AB$487,23,0)</f>
        <v>0</v>
      </c>
      <c r="Y198" s="30">
        <f t="shared" si="40"/>
        <v>0</v>
      </c>
    </row>
    <row r="199" spans="1:25" x14ac:dyDescent="0.25">
      <c r="A199" s="81" t="s">
        <v>867</v>
      </c>
      <c r="B199" s="81" t="str">
        <f>VLOOKUP(A199,'PAI 2025 GPS rempl2)'!$A$3:$E$505,4,0)</f>
        <v>Producto</v>
      </c>
      <c r="C199" s="82" t="s">
        <v>1572</v>
      </c>
      <c r="D199" s="82" t="s">
        <v>1571</v>
      </c>
      <c r="E199" s="82" t="s">
        <v>772</v>
      </c>
      <c r="F199" s="82" t="s">
        <v>10</v>
      </c>
      <c r="G199" s="82" t="str">
        <f>VLOOKUP(A199,'PAI 2025 GPS rempl2)'!$E$4:$L$504,8,0)</f>
        <v>C-3503-0200-0012-20104c</v>
      </c>
      <c r="H199" s="82"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2">
        <f>VLOOKUP(A199,'PAI 2025 GPS rempl2)'!$A$4:$V$504,17,0)</f>
        <v>1</v>
      </c>
      <c r="J199" s="82" t="str">
        <f>VLOOKUP(A199,'PAI 2025 GPS rempl2)'!$A$4:$V$504,18,0)</f>
        <v>Númerica</v>
      </c>
      <c r="K199" s="174" t="str">
        <f>VLOOKUP(A199,'PAI 2025 GPS rempl2)'!$A$4:$V$504,20,0)</f>
        <v>2025-03-04</v>
      </c>
      <c r="L199" s="174" t="str">
        <f>VLOOKUP(A199,'PAI 2025 GPS rempl2)'!$A$4:$V$504,21,0)</f>
        <v>2025-11-28</v>
      </c>
      <c r="M199" s="82" t="str">
        <f>VLOOKUP(A199,'PAI 2025 GPS rempl2)'!$A$4:$V$504,22,0)</f>
        <v>7000-DESPACHO DEL SUPERINTENDENTE DELEGADO PARA LA PROTECCIÓN DE DATOS PERSONALES</v>
      </c>
      <c r="N199" s="82" t="s">
        <v>1438</v>
      </c>
      <c r="O199" s="82" t="s">
        <v>1439</v>
      </c>
      <c r="P199" s="82" t="s">
        <v>1597</v>
      </c>
      <c r="Q199" s="82" t="s">
        <v>1779</v>
      </c>
      <c r="R199" s="30" t="str">
        <f>VLOOKUP(A199,'PAI 2025 GPS rempl2)'!$A$3:$B$506,2,0)</f>
        <v>7000-DESPACHO DEL SUPERINTENDENTE DELEGADO PARA LA PROTECCIÓN DE DATOS PERSONALES</v>
      </c>
      <c r="S199" s="81" t="s">
        <v>867</v>
      </c>
      <c r="T199" s="81" t="str">
        <f>VLOOKUP(A199,'PAI 2025 GPS rempl2)'!$A$3:$E$505,4,0)</f>
        <v>Producto</v>
      </c>
      <c r="U199" s="82" t="s">
        <v>1572</v>
      </c>
      <c r="V199" s="30">
        <f>VLOOKUP(S199,'PAI 2025 GPS rempl2)'!$E$4:$P$504,12,0)</f>
        <v>10</v>
      </c>
      <c r="W199" s="30">
        <f>+(V199*100)/($V$150+$V$168+$V$174+$V$177+$V$183+$V$190+$V$199+$V$336+$V$342+$V$430+$V$463)</f>
        <v>5.2631578947368425</v>
      </c>
      <c r="X199" s="30">
        <f>VLOOKUP(S199,'SEGUIMIENTO PAI 2025'!$F$5:$AB$487,23,0)</f>
        <v>0</v>
      </c>
      <c r="Y199" s="30">
        <f t="shared" si="40"/>
        <v>0</v>
      </c>
    </row>
    <row r="200" spans="1:25" x14ac:dyDescent="0.25">
      <c r="A200" s="81" t="s">
        <v>869</v>
      </c>
      <c r="B200" s="81" t="str">
        <f>VLOOKUP(A200,'PAI 2025 GPS rempl2)'!$A$3:$E$505,4,0)</f>
        <v>Actividad propia</v>
      </c>
      <c r="C200" s="82" t="s">
        <v>1572</v>
      </c>
      <c r="D200" s="82" t="s">
        <v>1571</v>
      </c>
      <c r="E200" s="82" t="s">
        <v>772</v>
      </c>
      <c r="F200" s="82"/>
      <c r="G200" s="82" t="str">
        <f>VLOOKUP(A200,'PAI 2025 GPS rempl2)'!$E$4:$L$504,8,0)</f>
        <v>N/A</v>
      </c>
      <c r="H200" s="82"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2">
        <f>VLOOKUP(A200,'PAI 2025 GPS rempl2)'!$A$4:$V$504,17,0)</f>
        <v>1</v>
      </c>
      <c r="J200" s="82" t="str">
        <f>VLOOKUP(A200,'PAI 2025 GPS rempl2)'!$A$4:$V$504,18,0)</f>
        <v>Númerica</v>
      </c>
      <c r="K200" s="174" t="str">
        <f>VLOOKUP(A200,'PAI 2025 GPS rempl2)'!$A$4:$V$504,20,0)</f>
        <v>2025-03-04</v>
      </c>
      <c r="L200" s="174" t="str">
        <f>VLOOKUP(A200,'PAI 2025 GPS rempl2)'!$A$4:$V$504,21,0)</f>
        <v>2025-10-31</v>
      </c>
      <c r="M200" s="82" t="str">
        <f>VLOOKUP(A200,'PAI 2025 GPS rempl2)'!$A$4:$V$504,22,0)</f>
        <v>7000-DESPACHO DEL SUPERINTENDENTE DELEGADO PARA LA PROTECCIÓN DE DATOS PERSONALES</v>
      </c>
      <c r="N200" s="82"/>
      <c r="O200" s="82"/>
      <c r="P200" s="82"/>
      <c r="Q200" s="82"/>
      <c r="R200" s="30" t="str">
        <f>VLOOKUP(A200,'PAI 2025 GPS rempl2)'!$A$3:$B$506,2,0)</f>
        <v>7000-DESPACHO DEL SUPERINTENDENTE DELEGADO PARA LA PROTECCIÓN DE DATOS PERSONALES</v>
      </c>
      <c r="S200" s="81" t="s">
        <v>869</v>
      </c>
      <c r="T200" s="81" t="str">
        <f>VLOOKUP(A200,'PAI 2025 GPS rempl2)'!$A$3:$E$505,4,0)</f>
        <v>Actividad propia</v>
      </c>
      <c r="U200" s="82" t="s">
        <v>1572</v>
      </c>
      <c r="V200" s="30">
        <f>VLOOKUP(S200,'PAI 2025 GPS rempl2)'!$E$4:$P$504,12,0)</f>
        <v>50</v>
      </c>
      <c r="W200" s="30">
        <f>+(V200*100)/($V$151+$V$153+$V$154+$V$155+$V$169+$V$170+$V$171+$V$172+$V$173+$V$175+$V$176+$V$178+$V$179+$V$180+$V$181+$V$182+$V$184+$V$185+$V$186+$V$187+$V$188+$V$189+$V$191+$V$192+$V$193+$V$194+$V$200+$V$201+$V$337+$V$339+$V$341+$V$343+$V$344+$V$431+$V$432+$V$433+$V$434+$V$464+$V$465)</f>
        <v>4.5454545454545459</v>
      </c>
      <c r="X200" s="30">
        <f>VLOOKUP(S200,'SEGUIMIENTO PAI 2025'!$F$5:$AB$487,23,0)</f>
        <v>0</v>
      </c>
      <c r="Y200" s="30">
        <f t="shared" si="40"/>
        <v>0</v>
      </c>
    </row>
    <row r="201" spans="1:25" x14ac:dyDescent="0.25">
      <c r="A201" s="81" t="s">
        <v>870</v>
      </c>
      <c r="B201" s="81" t="str">
        <f>VLOOKUP(A201,'PAI 2025 GPS rempl2)'!$A$3:$E$505,4,0)</f>
        <v>Actividad propia</v>
      </c>
      <c r="C201" s="82" t="s">
        <v>1572</v>
      </c>
      <c r="D201" s="82" t="s">
        <v>1571</v>
      </c>
      <c r="E201" s="82" t="s">
        <v>772</v>
      </c>
      <c r="F201" s="82"/>
      <c r="G201" s="82" t="str">
        <f>VLOOKUP(A201,'PAI 2025 GPS rempl2)'!$E$4:$L$504,8,0)</f>
        <v>N/A</v>
      </c>
      <c r="H201" s="82" t="str">
        <f>VLOOKUP(A201,'PAI 2025 GPS rempl2)'!$A$4:$V$504,15,0)</f>
        <v>Realizar un informe con las conclusiones y reflexiones sobre la sinergias entre las propiedad industrial y el debido de tratamiento datos personales. (Informe elaborado)</v>
      </c>
      <c r="I201" s="82">
        <f>VLOOKUP(A201,'PAI 2025 GPS rempl2)'!$A$4:$V$504,17,0)</f>
        <v>1</v>
      </c>
      <c r="J201" s="82" t="str">
        <f>VLOOKUP(A201,'PAI 2025 GPS rempl2)'!$A$4:$V$504,18,0)</f>
        <v>Númerica</v>
      </c>
      <c r="K201" s="174" t="str">
        <f>VLOOKUP(A201,'PAI 2025 GPS rempl2)'!$A$4:$V$504,20,0)</f>
        <v>2025-07-01</v>
      </c>
      <c r="L201" s="174" t="str">
        <f>VLOOKUP(A201,'PAI 2025 GPS rempl2)'!$A$4:$V$504,21,0)</f>
        <v>2025-11-28</v>
      </c>
      <c r="M201" s="82" t="str">
        <f>VLOOKUP(A201,'PAI 2025 GPS rempl2)'!$A$4:$V$504,22,0)</f>
        <v>7000-DESPACHO DEL SUPERINTENDENTE DELEGADO PARA LA PROTECCIÓN DE DATOS PERSONALES</v>
      </c>
      <c r="N201" s="82"/>
      <c r="O201" s="82"/>
      <c r="P201" s="82"/>
      <c r="Q201" s="82"/>
      <c r="R201" s="30" t="str">
        <f>VLOOKUP(A201,'PAI 2025 GPS rempl2)'!$A$3:$B$506,2,0)</f>
        <v>7000-DESPACHO DEL SUPERINTENDENTE DELEGADO PARA LA PROTECCIÓN DE DATOS PERSONALES</v>
      </c>
      <c r="S201" s="81" t="s">
        <v>870</v>
      </c>
      <c r="T201" s="81" t="str">
        <f>VLOOKUP(A201,'PAI 2025 GPS rempl2)'!$A$3:$E$505,4,0)</f>
        <v>Actividad propia</v>
      </c>
      <c r="U201" s="82" t="s">
        <v>1572</v>
      </c>
      <c r="V201" s="30">
        <f>VLOOKUP(S201,'PAI 2025 GPS rempl2)'!$E$4:$P$504,12,0)</f>
        <v>50</v>
      </c>
      <c r="W201" s="30">
        <f>+(V201*100)/($V$151+$V$153+$V$154+$V$155+$V$169+$V$170+$V$171+$V$172+$V$173+$V$175+$V$176+$V$178+$V$179+$V$180+$V$181+$V$182+$V$184+$V$185+$V$186+$V$187+$V$188+$V$189+$V$191+$V$192+$V$193+$V$194+$V$200+$V$201+$V$337+$V$339+$V$341+$V$343+$V$344+$V$431+$V$432+$V$433+$V$434+$V$464+$V$465)</f>
        <v>4.5454545454545459</v>
      </c>
      <c r="X201" s="30">
        <f>VLOOKUP(S201,'SEGUIMIENTO PAI 2025'!$F$5:$AB$487,23,0)</f>
        <v>0</v>
      </c>
      <c r="Y201" s="30">
        <f t="shared" si="40"/>
        <v>0</v>
      </c>
    </row>
    <row r="202" spans="1:25" x14ac:dyDescent="0.25">
      <c r="A202" s="81" t="s">
        <v>871</v>
      </c>
      <c r="B202" s="81" t="str">
        <f>VLOOKUP(A202,'PAI 2025 GPS rempl2)'!$A$3:$E$505,4,0)</f>
        <v>Producto</v>
      </c>
      <c r="C202" s="82" t="s">
        <v>1562</v>
      </c>
      <c r="D202" s="82" t="s">
        <v>1570</v>
      </c>
      <c r="E202" s="82" t="s">
        <v>720</v>
      </c>
      <c r="F202" s="82" t="s">
        <v>13</v>
      </c>
      <c r="G202" s="82" t="str">
        <f>VLOOKUP(A202,'PAI 2025 GPS rempl2)'!$E$4:$L$504,8,0)</f>
        <v>FUNCIONAMIENTO</v>
      </c>
      <c r="H202" s="82"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2">
        <f>VLOOKUP(A202,'PAI 2025 GPS rempl2)'!$A$4:$V$504,17,0)</f>
        <v>1</v>
      </c>
      <c r="J202" s="82" t="str">
        <f>VLOOKUP(A202,'PAI 2025 GPS rempl2)'!$A$4:$V$504,18,0)</f>
        <v>Númerica</v>
      </c>
      <c r="K202" s="174" t="str">
        <f>VLOOKUP(A202,'PAI 2025 GPS rempl2)'!$A$4:$V$504,20,0)</f>
        <v>2025-04-01</v>
      </c>
      <c r="L202" s="174" t="str">
        <f>VLOOKUP(A202,'PAI 2025 GPS rempl2)'!$A$4:$V$504,21,0)</f>
        <v>2025-08-28</v>
      </c>
      <c r="M202" s="82" t="str">
        <f>VLOOKUP(A202,'PAI 2025 GPS rempl2)'!$A$4:$V$504,22,0)</f>
        <v>7000-DESPACHO DEL SUPERINTENDENTE DELEGADO PARA LA PROTECCIÓN DE DATOS PERSONALES</v>
      </c>
      <c r="N202" s="82" t="s">
        <v>1441</v>
      </c>
      <c r="O202" s="82" t="s">
        <v>1480</v>
      </c>
      <c r="P202" s="82" t="s">
        <v>1598</v>
      </c>
      <c r="Q202" s="82" t="s">
        <v>1535</v>
      </c>
      <c r="R202" s="30" t="str">
        <f>VLOOKUP(A202,'PAI 2025 GPS rempl2)'!$A$3:$B$506,2,0)</f>
        <v>7000-DESPACHO DEL SUPERINTENDENTE DELEGADO PARA LA PROTECCIÓN DE DATOS PERSONALES</v>
      </c>
      <c r="S202" s="81" t="s">
        <v>871</v>
      </c>
      <c r="T202" s="81" t="str">
        <f>VLOOKUP(A202,'PAI 2025 GPS rempl2)'!$A$3:$E$505,4,0)</f>
        <v>Producto</v>
      </c>
      <c r="U202" s="82" t="s">
        <v>1562</v>
      </c>
      <c r="V202" s="30">
        <f>VLOOKUP(S202,'PAI 2025 GPS rempl2)'!$E$4:$P$504,12,0)</f>
        <v>10</v>
      </c>
      <c r="W202" s="144">
        <f>(V202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202" s="30">
        <f>VLOOKUP(S202,'SEGUIMIENTO PAI 2025'!$F$5:$AB$487,23,0)</f>
        <v>100</v>
      </c>
      <c r="Y202" s="30">
        <f t="shared" si="40"/>
        <v>0.44843049327354267</v>
      </c>
    </row>
    <row r="203" spans="1:25" x14ac:dyDescent="0.25">
      <c r="A203" s="81" t="s">
        <v>873</v>
      </c>
      <c r="B203" s="81" t="str">
        <f>VLOOKUP(A203,'PAI 2025 GPS rempl2)'!$A$3:$E$505,4,0)</f>
        <v>Actividad propia</v>
      </c>
      <c r="C203" s="82" t="s">
        <v>1562</v>
      </c>
      <c r="D203" s="82" t="s">
        <v>1570</v>
      </c>
      <c r="E203" s="82" t="s">
        <v>720</v>
      </c>
      <c r="F203" s="82"/>
      <c r="G203" s="82" t="str">
        <f>VLOOKUP(A203,'PAI 2025 GPS rempl2)'!$E$4:$L$504,8,0)</f>
        <v>N/A</v>
      </c>
      <c r="H203" s="82"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2">
        <f>VLOOKUP(A203,'PAI 2025 GPS rempl2)'!$A$4:$V$504,17,0)</f>
        <v>1</v>
      </c>
      <c r="J203" s="82" t="str">
        <f>VLOOKUP(A203,'PAI 2025 GPS rempl2)'!$A$4:$V$504,18,0)</f>
        <v>Númerica</v>
      </c>
      <c r="K203" s="174" t="str">
        <f>VLOOKUP(A203,'PAI 2025 GPS rempl2)'!$A$4:$V$504,20,0)</f>
        <v>2025-04-01</v>
      </c>
      <c r="L203" s="174" t="str">
        <f>VLOOKUP(A203,'PAI 2025 GPS rempl2)'!$A$4:$V$504,21,0)</f>
        <v>2025-06-27</v>
      </c>
      <c r="M203" s="82" t="str">
        <f>VLOOKUP(A203,'PAI 2025 GPS rempl2)'!$A$4:$V$504,22,0)</f>
        <v>7000-DESPACHO DEL SUPERINTENDENTE DELEGADO PARA LA PROTECCIÓN DE DATOS PERSONALES</v>
      </c>
      <c r="N203" s="82"/>
      <c r="O203" s="82"/>
      <c r="P203" s="82"/>
      <c r="Q203" s="82"/>
      <c r="R203" s="30" t="str">
        <f>VLOOKUP(A203,'PAI 2025 GPS rempl2)'!$A$3:$B$506,2,0)</f>
        <v>7000-DESPACHO DEL SUPERINTENDENTE DELEGADO PARA LA PROTECCIÓN DE DATOS PERSONALES</v>
      </c>
      <c r="S203" s="81" t="s">
        <v>873</v>
      </c>
      <c r="T203" s="81" t="str">
        <f>VLOOKUP(A203,'PAI 2025 GPS rempl2)'!$A$3:$E$505,4,0)</f>
        <v>Actividad propia</v>
      </c>
      <c r="U203" s="82" t="s">
        <v>1562</v>
      </c>
      <c r="V203" s="30">
        <f>VLOOKUP(S203,'PAI 2025 GPS rempl2)'!$E$4:$P$504,12,0)</f>
        <v>50</v>
      </c>
      <c r="W203" s="146">
        <f t="shared" ref="W203:W204" si="41">+(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03" s="30">
        <f>VLOOKUP(S203,'SEGUIMIENTO PAI 2025'!$F$5:$AB$487,23,0)</f>
        <v>100</v>
      </c>
      <c r="Y203" s="30">
        <f t="shared" si="40"/>
        <v>0.6082725060827251</v>
      </c>
    </row>
    <row r="204" spans="1:25" x14ac:dyDescent="0.25">
      <c r="A204" s="81" t="s">
        <v>875</v>
      </c>
      <c r="B204" s="81" t="str">
        <f>VLOOKUP(A204,'PAI 2025 GPS rempl2)'!$A$3:$E$505,4,0)</f>
        <v>Actividad propia</v>
      </c>
      <c r="C204" s="82" t="s">
        <v>1562</v>
      </c>
      <c r="D204" s="82" t="s">
        <v>1570</v>
      </c>
      <c r="E204" s="82" t="s">
        <v>720</v>
      </c>
      <c r="F204" s="82"/>
      <c r="G204" s="82" t="str">
        <f>VLOOKUP(A204,'PAI 2025 GPS rempl2)'!$E$4:$L$504,8,0)</f>
        <v>N/A</v>
      </c>
      <c r="H204" s="82"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2">
        <f>VLOOKUP(A204,'PAI 2025 GPS rempl2)'!$A$4:$V$504,17,0)</f>
        <v>1</v>
      </c>
      <c r="J204" s="82" t="str">
        <f>VLOOKUP(A204,'PAI 2025 GPS rempl2)'!$A$4:$V$504,18,0)</f>
        <v>Númerica</v>
      </c>
      <c r="K204" s="174" t="str">
        <f>VLOOKUP(A204,'PAI 2025 GPS rempl2)'!$A$4:$V$504,20,0)</f>
        <v>2025-07-01</v>
      </c>
      <c r="L204" s="174" t="str">
        <f>VLOOKUP(A204,'PAI 2025 GPS rempl2)'!$A$4:$V$504,21,0)</f>
        <v>2025-08-28</v>
      </c>
      <c r="M204" s="82" t="str">
        <f>VLOOKUP(A204,'PAI 2025 GPS rempl2)'!$A$4:$V$504,22,0)</f>
        <v>7000-DESPACHO DEL SUPERINTENDENTE DELEGADO PARA LA PROTECCIÓN DE DATOS PERSONALES</v>
      </c>
      <c r="N204" s="82"/>
      <c r="O204" s="82"/>
      <c r="P204" s="82"/>
      <c r="Q204" s="82"/>
      <c r="R204" s="30" t="str">
        <f>VLOOKUP(A204,'PAI 2025 GPS rempl2)'!$A$3:$B$506,2,0)</f>
        <v>7000-DESPACHO DEL SUPERINTENDENTE DELEGADO PARA LA PROTECCIÓN DE DATOS PERSONALES</v>
      </c>
      <c r="S204" s="81" t="s">
        <v>875</v>
      </c>
      <c r="T204" s="81" t="str">
        <f>VLOOKUP(A204,'PAI 2025 GPS rempl2)'!$A$3:$E$505,4,0)</f>
        <v>Actividad propia</v>
      </c>
      <c r="U204" s="82" t="s">
        <v>1562</v>
      </c>
      <c r="V204" s="30">
        <f>VLOOKUP(S204,'PAI 2025 GPS rempl2)'!$E$4:$P$504,12,0)</f>
        <v>50</v>
      </c>
      <c r="W204" s="146">
        <f t="shared" si="41"/>
        <v>0.6082725060827251</v>
      </c>
      <c r="X204" s="30">
        <f>VLOOKUP(S204,'SEGUIMIENTO PAI 2025'!$F$5:$AB$487,23,0)</f>
        <v>100</v>
      </c>
      <c r="Y204" s="30">
        <f t="shared" si="40"/>
        <v>0.6082725060827251</v>
      </c>
    </row>
    <row r="205" spans="1:25" x14ac:dyDescent="0.25">
      <c r="A205" s="81" t="s">
        <v>876</v>
      </c>
      <c r="B205" s="81" t="str">
        <f>VLOOKUP(A205,'PAI 2025 GPS rempl2)'!$A$3:$E$505,4,0)</f>
        <v>Producto</v>
      </c>
      <c r="C205" s="82" t="s">
        <v>1562</v>
      </c>
      <c r="D205" s="82" t="s">
        <v>1570</v>
      </c>
      <c r="E205" s="82" t="s">
        <v>720</v>
      </c>
      <c r="F205" s="82" t="s">
        <v>10</v>
      </c>
      <c r="G205" s="82" t="str">
        <f>VLOOKUP(A205,'PAI 2025 GPS rempl2)'!$E$4:$L$504,8,0)</f>
        <v>C-3503-0200-0012-20104c</v>
      </c>
      <c r="H205" s="82" t="str">
        <f>VLOOKUP(A205,'PAI 2025 GPS rempl2)'!$A$4:$V$504,15,0)</f>
        <v>Eventos en temas relacionados con datos personales, realizados  (Pantallazos o captura de pantalla /único entregable)</v>
      </c>
      <c r="I205" s="82">
        <f>VLOOKUP(A205,'PAI 2025 GPS rempl2)'!$A$4:$V$504,17,0)</f>
        <v>2</v>
      </c>
      <c r="J205" s="82" t="str">
        <f>VLOOKUP(A205,'PAI 2025 GPS rempl2)'!$A$4:$V$504,18,0)</f>
        <v>Númerica</v>
      </c>
      <c r="K205" s="174" t="str">
        <f>VLOOKUP(A205,'PAI 2025 GPS rempl2)'!$A$4:$V$504,20,0)</f>
        <v>2025-02-04</v>
      </c>
      <c r="L205" s="174" t="str">
        <f>VLOOKUP(A205,'PAI 2025 GPS rempl2)'!$A$4:$V$504,21,0)</f>
        <v>2025-11-28</v>
      </c>
      <c r="M205" s="82" t="str">
        <f>VLOOKUP(A205,'PAI 2025 GPS rempl2)'!$A$4:$V$504,22,0)</f>
        <v>7000-DESPACHO DEL SUPERINTENDENTE DELEGADO PARA LA PROTECCIÓN DE DATOS PERSONALES;
73-GRUPO DE TRABAJO DE COMUNICACION</v>
      </c>
      <c r="N205" s="82" t="s">
        <v>1438</v>
      </c>
      <c r="O205" s="82" t="s">
        <v>1439</v>
      </c>
      <c r="P205" s="82" t="s">
        <v>1599</v>
      </c>
      <c r="Q205" s="82" t="s">
        <v>1779</v>
      </c>
      <c r="R205" s="30" t="str">
        <f>VLOOKUP(A205,'PAI 2025 GPS rempl2)'!$A$3:$B$506,2,0)</f>
        <v>7000-DESPACHO DEL SUPERINTENDENTE DELEGADO PARA LA PROTECCIÓN DE DATOS PERSONALES</v>
      </c>
      <c r="S205" s="81" t="s">
        <v>876</v>
      </c>
      <c r="T205" s="81" t="str">
        <f>VLOOKUP(A205,'PAI 2025 GPS rempl2)'!$A$3:$E$505,4,0)</f>
        <v>Producto</v>
      </c>
      <c r="U205" s="82" t="s">
        <v>1562</v>
      </c>
      <c r="V205" s="30">
        <f>VLOOKUP(S205,'PAI 2025 GPS rempl2)'!$E$4:$P$504,12,0)</f>
        <v>40</v>
      </c>
      <c r="W205" s="144">
        <f>(V205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1.7937219730941705</v>
      </c>
      <c r="X205" s="30">
        <f>VLOOKUP(S205,'SEGUIMIENTO PAI 2025'!$F$5:$AB$487,23,0)</f>
        <v>0</v>
      </c>
      <c r="Y205" s="30">
        <f t="shared" si="40"/>
        <v>0</v>
      </c>
    </row>
    <row r="206" spans="1:25" x14ac:dyDescent="0.25">
      <c r="A206" s="81" t="s">
        <v>879</v>
      </c>
      <c r="B206" s="81" t="str">
        <f>VLOOKUP(A206,'PAI 2025 GPS rempl2)'!$A$3:$E$505,4,0)</f>
        <v>Actividad propia</v>
      </c>
      <c r="C206" s="82" t="s">
        <v>1562</v>
      </c>
      <c r="D206" s="82" t="s">
        <v>1570</v>
      </c>
      <c r="E206" s="82" t="s">
        <v>720</v>
      </c>
      <c r="F206" s="82"/>
      <c r="G206" s="82" t="str">
        <f>VLOOKUP(A206,'PAI 2025 GPS rempl2)'!$E$4:$L$504,8,0)</f>
        <v>N/A</v>
      </c>
      <c r="H206" s="82" t="str">
        <f>VLOOKUP(A206,'PAI 2025 GPS rempl2)'!$A$4:$V$504,15,0)</f>
        <v>Solicitar publicación de la fecha del evento en el calendario de eventos de la entidad  al Grupo de Comunicaciones  (captura de pantalla de la publicación de la fecha del evento / único entregable)</v>
      </c>
      <c r="I206" s="82">
        <f>VLOOKUP(A206,'PAI 2025 GPS rempl2)'!$A$4:$V$504,17,0)</f>
        <v>2</v>
      </c>
      <c r="J206" s="82" t="str">
        <f>VLOOKUP(A206,'PAI 2025 GPS rempl2)'!$A$4:$V$504,18,0)</f>
        <v>Númerica</v>
      </c>
      <c r="K206" s="174" t="str">
        <f>VLOOKUP(A206,'PAI 2025 GPS rempl2)'!$A$4:$V$504,20,0)</f>
        <v>2025-02-04</v>
      </c>
      <c r="L206" s="174" t="str">
        <f>VLOOKUP(A206,'PAI 2025 GPS rempl2)'!$A$4:$V$504,21,0)</f>
        <v>2025-08-29</v>
      </c>
      <c r="M206" s="82" t="str">
        <f>VLOOKUP(A206,'PAI 2025 GPS rempl2)'!$A$4:$V$504,22,0)</f>
        <v>7000-DESPACHO DEL SUPERINTENDENTE DELEGADO PARA LA PROTECCIÓN DE DATOS PERSONALES</v>
      </c>
      <c r="N206" s="82"/>
      <c r="O206" s="82"/>
      <c r="P206" s="82"/>
      <c r="Q206" s="82"/>
      <c r="R206" s="30" t="str">
        <f>VLOOKUP(A206,'PAI 2025 GPS rempl2)'!$A$3:$B$506,2,0)</f>
        <v>7000-DESPACHO DEL SUPERINTENDENTE DELEGADO PARA LA PROTECCIÓN DE DATOS PERSONALES</v>
      </c>
      <c r="S206" s="81" t="s">
        <v>879</v>
      </c>
      <c r="T206" s="81" t="str">
        <f>VLOOKUP(A206,'PAI 2025 GPS rempl2)'!$A$3:$E$505,4,0)</f>
        <v>Actividad propia</v>
      </c>
      <c r="U206" s="82" t="s">
        <v>1562</v>
      </c>
      <c r="V206" s="30">
        <f>VLOOKUP(S206,'PAI 2025 GPS rempl2)'!$E$4:$P$504,12,0)</f>
        <v>5</v>
      </c>
      <c r="W206" s="146">
        <f t="shared" ref="W206:W208" si="42">+(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6.0827250608272508E-2</v>
      </c>
      <c r="X206" s="30">
        <f>VLOOKUP(S206,'SEGUIMIENTO PAI 2025'!$F$5:$AB$487,23,0)</f>
        <v>50</v>
      </c>
      <c r="Y206" s="30">
        <f t="shared" si="40"/>
        <v>3.0413625304136254E-2</v>
      </c>
    </row>
    <row r="207" spans="1:25" x14ac:dyDescent="0.25">
      <c r="A207" s="81" t="s">
        <v>881</v>
      </c>
      <c r="B207" s="81" t="str">
        <f>VLOOKUP(A207,'PAI 2025 GPS rempl2)'!$A$3:$E$505,4,0)</f>
        <v>Actividad propia</v>
      </c>
      <c r="C207" s="82" t="s">
        <v>1562</v>
      </c>
      <c r="D207" s="82" t="s">
        <v>1570</v>
      </c>
      <c r="E207" s="82" t="s">
        <v>720</v>
      </c>
      <c r="F207" s="82"/>
      <c r="G207" s="82" t="str">
        <f>VLOOKUP(A207,'PAI 2025 GPS rempl2)'!$E$4:$L$504,8,0)</f>
        <v>N/A</v>
      </c>
      <c r="H207" s="82" t="str">
        <f>VLOOKUP(A207,'PAI 2025 GPS rempl2)'!$A$4:$V$504,15,0)</f>
        <v>Diligenciar check list del evento con la fecha definitiva igual a la publicada en el  calendario de eventos  (documento de check list para la realización del evento / único entregable)</v>
      </c>
      <c r="I207" s="82">
        <f>VLOOKUP(A207,'PAI 2025 GPS rempl2)'!$A$4:$V$504,17,0)</f>
        <v>2</v>
      </c>
      <c r="J207" s="82" t="str">
        <f>VLOOKUP(A207,'PAI 2025 GPS rempl2)'!$A$4:$V$504,18,0)</f>
        <v>Númerica</v>
      </c>
      <c r="K207" s="174" t="str">
        <f>VLOOKUP(A207,'PAI 2025 GPS rempl2)'!$A$4:$V$504,20,0)</f>
        <v>2025-09-01</v>
      </c>
      <c r="L207" s="174" t="str">
        <f>VLOOKUP(A207,'PAI 2025 GPS rempl2)'!$A$4:$V$504,21,0)</f>
        <v>2025-09-25</v>
      </c>
      <c r="M207" s="82" t="str">
        <f>VLOOKUP(A207,'PAI 2025 GPS rempl2)'!$A$4:$V$504,22,0)</f>
        <v>7000-DESPACHO DEL SUPERINTENDENTE DELEGADO PARA LA PROTECCIÓN DE DATOS PERSONALES</v>
      </c>
      <c r="N207" s="82"/>
      <c r="O207" s="82"/>
      <c r="P207" s="82"/>
      <c r="Q207" s="82"/>
      <c r="R207" s="30" t="str">
        <f>VLOOKUP(A207,'PAI 2025 GPS rempl2)'!$A$3:$B$506,2,0)</f>
        <v>7000-DESPACHO DEL SUPERINTENDENTE DELEGADO PARA LA PROTECCIÓN DE DATOS PERSONALES</v>
      </c>
      <c r="S207" s="81" t="s">
        <v>881</v>
      </c>
      <c r="T207" s="81" t="str">
        <f>VLOOKUP(A207,'PAI 2025 GPS rempl2)'!$A$3:$E$505,4,0)</f>
        <v>Actividad propia</v>
      </c>
      <c r="U207" s="82" t="s">
        <v>1562</v>
      </c>
      <c r="V207" s="30">
        <f>VLOOKUP(S207,'PAI 2025 GPS rempl2)'!$E$4:$P$504,12,0)</f>
        <v>15</v>
      </c>
      <c r="W207" s="146">
        <f t="shared" si="42"/>
        <v>0.18248175182481752</v>
      </c>
      <c r="X207" s="30">
        <f>VLOOKUP(S207,'SEGUIMIENTO PAI 2025'!$F$5:$AB$487,23,0)</f>
        <v>50</v>
      </c>
      <c r="Y207" s="30">
        <f t="shared" si="40"/>
        <v>9.1240875912408759E-2</v>
      </c>
    </row>
    <row r="208" spans="1:25" x14ac:dyDescent="0.25">
      <c r="A208" s="81" t="s">
        <v>883</v>
      </c>
      <c r="B208" s="81" t="str">
        <f>VLOOKUP(A208,'PAI 2025 GPS rempl2)'!$A$3:$E$505,4,0)</f>
        <v>Actividad propia</v>
      </c>
      <c r="C208" s="82" t="s">
        <v>1562</v>
      </c>
      <c r="D208" s="82" t="s">
        <v>1570</v>
      </c>
      <c r="E208" s="82" t="s">
        <v>720</v>
      </c>
      <c r="F208" s="82"/>
      <c r="G208" s="82" t="str">
        <f>VLOOKUP(A208,'PAI 2025 GPS rempl2)'!$E$4:$L$504,8,0)</f>
        <v>N/A</v>
      </c>
      <c r="H208" s="82" t="str">
        <f>VLOOKUP(A208,'PAI 2025 GPS rempl2)'!$A$4:$V$504,15,0)</f>
        <v>Elaborar y enviar agenda definitiva para ser publicada  (correo electrónico con agenda definitiva / único entregable)</v>
      </c>
      <c r="I208" s="82">
        <f>VLOOKUP(A208,'PAI 2025 GPS rempl2)'!$A$4:$V$504,17,0)</f>
        <v>2</v>
      </c>
      <c r="J208" s="82" t="str">
        <f>VLOOKUP(A208,'PAI 2025 GPS rempl2)'!$A$4:$V$504,18,0)</f>
        <v>Númerica</v>
      </c>
      <c r="K208" s="174" t="str">
        <f>VLOOKUP(A208,'PAI 2025 GPS rempl2)'!$A$4:$V$504,20,0)</f>
        <v>2025-09-26</v>
      </c>
      <c r="L208" s="174" t="str">
        <f>VLOOKUP(A208,'PAI 2025 GPS rempl2)'!$A$4:$V$504,21,0)</f>
        <v>2025-10-14</v>
      </c>
      <c r="M208" s="82" t="str">
        <f>VLOOKUP(A208,'PAI 2025 GPS rempl2)'!$A$4:$V$504,22,0)</f>
        <v>7000-DESPACHO DEL SUPERINTENDENTE DELEGADO PARA LA PROTECCIÓN DE DATOS PERSONALES</v>
      </c>
      <c r="N208" s="82"/>
      <c r="O208" s="82"/>
      <c r="P208" s="82"/>
      <c r="Q208" s="82"/>
      <c r="R208" s="30" t="str">
        <f>VLOOKUP(A208,'PAI 2025 GPS rempl2)'!$A$3:$B$506,2,0)</f>
        <v>7000-DESPACHO DEL SUPERINTENDENTE DELEGADO PARA LA PROTECCIÓN DE DATOS PERSONALES</v>
      </c>
      <c r="S208" s="81" t="s">
        <v>883</v>
      </c>
      <c r="T208" s="81" t="str">
        <f>VLOOKUP(A208,'PAI 2025 GPS rempl2)'!$A$3:$E$505,4,0)</f>
        <v>Actividad propia</v>
      </c>
      <c r="U208" s="82" t="s">
        <v>1562</v>
      </c>
      <c r="V208" s="30">
        <f>VLOOKUP(S208,'PAI 2025 GPS rempl2)'!$E$4:$P$504,12,0)</f>
        <v>20</v>
      </c>
      <c r="W208" s="146">
        <f t="shared" si="42"/>
        <v>0.24330900243309003</v>
      </c>
      <c r="X208" s="30">
        <f>VLOOKUP(S208,'SEGUIMIENTO PAI 2025'!$F$5:$AB$487,23,0)</f>
        <v>50</v>
      </c>
      <c r="Y208" s="30">
        <f t="shared" si="40"/>
        <v>0.12165450121654502</v>
      </c>
    </row>
    <row r="209" spans="1:25" x14ac:dyDescent="0.25">
      <c r="A209" s="81" t="s">
        <v>885</v>
      </c>
      <c r="B209" s="81" t="str">
        <f>VLOOKUP(A209,'PAI 2025 GPS rempl2)'!$A$3:$E$505,4,0)</f>
        <v>Actividad sin participación</v>
      </c>
      <c r="C209" s="82" t="s">
        <v>1562</v>
      </c>
      <c r="D209" s="82" t="s">
        <v>1570</v>
      </c>
      <c r="E209" s="82" t="s">
        <v>720</v>
      </c>
      <c r="F209" s="82"/>
      <c r="G209" s="82" t="str">
        <f>VLOOKUP(A209,'PAI 2025 GPS rempl2)'!$E$4:$L$504,8,0)</f>
        <v>N/A</v>
      </c>
      <c r="H209" s="82" t="str">
        <f>VLOOKUP(A209,'PAI 2025 GPS rempl2)'!$A$4:$V$504,15,0)</f>
        <v>Publicar Agenda definitiva  (Captura de pantalla de la publicación)</v>
      </c>
      <c r="I209" s="82">
        <f>VLOOKUP(A209,'PAI 2025 GPS rempl2)'!$A$4:$V$504,17,0)</f>
        <v>2</v>
      </c>
      <c r="J209" s="82" t="str">
        <f>VLOOKUP(A209,'PAI 2025 GPS rempl2)'!$A$4:$V$504,18,0)</f>
        <v>Númerica</v>
      </c>
      <c r="K209" s="174" t="str">
        <f>VLOOKUP(A209,'PAI 2025 GPS rempl2)'!$A$4:$V$504,20,0)</f>
        <v>2025-10-15</v>
      </c>
      <c r="L209" s="174" t="str">
        <f>VLOOKUP(A209,'PAI 2025 GPS rempl2)'!$A$4:$V$504,21,0)</f>
        <v>2025-10-22</v>
      </c>
      <c r="M209" s="82" t="str">
        <f>VLOOKUP(A209,'PAI 2025 GPS rempl2)'!$A$4:$V$504,22,0)</f>
        <v>73-GRUPO DE TRABAJO DE COMUNICACION</v>
      </c>
      <c r="N209" s="82"/>
      <c r="O209" s="82"/>
      <c r="P209" s="82"/>
      <c r="Q209" s="82"/>
      <c r="R209" s="30" t="str">
        <f>VLOOKUP(A209,'PAI 2025 GPS rempl2)'!$A$3:$B$506,2,0)</f>
        <v>7000-DESPACHO DEL SUPERINTENDENTE DELEGADO PARA LA PROTECCIÓN DE DATOS PERSONALES</v>
      </c>
      <c r="S209" s="81" t="s">
        <v>885</v>
      </c>
      <c r="T209" s="81" t="str">
        <f>VLOOKUP(A209,'PAI 2025 GPS rempl2)'!$A$3:$E$505,4,0)</f>
        <v>Actividad sin participación</v>
      </c>
      <c r="U209" s="82" t="s">
        <v>1562</v>
      </c>
      <c r="V209" s="30">
        <f>VLOOKUP(S209,'PAI 2025 GPS rempl2)'!$E$4:$P$504,12,0)</f>
        <v>0</v>
      </c>
      <c r="W209" s="30">
        <f>+V209</f>
        <v>0</v>
      </c>
      <c r="X209" s="30">
        <f>VLOOKUP(S209,'SEGUIMIENTO PAI 2025'!$F$5:$AB$487,23,0)</f>
        <v>50</v>
      </c>
      <c r="Y209" s="30">
        <f t="shared" si="40"/>
        <v>0</v>
      </c>
    </row>
    <row r="210" spans="1:25" x14ac:dyDescent="0.25">
      <c r="A210" s="81" t="s">
        <v>887</v>
      </c>
      <c r="B210" s="81" t="str">
        <f>VLOOKUP(A210,'PAI 2025 GPS rempl2)'!$A$3:$E$505,4,0)</f>
        <v>Actividad propia</v>
      </c>
      <c r="C210" s="82" t="s">
        <v>1562</v>
      </c>
      <c r="D210" s="82" t="s">
        <v>1570</v>
      </c>
      <c r="E210" s="82" t="s">
        <v>720</v>
      </c>
      <c r="F210" s="82"/>
      <c r="G210" s="82" t="str">
        <f>VLOOKUP(A210,'PAI 2025 GPS rempl2)'!$E$4:$L$504,8,0)</f>
        <v>N/A</v>
      </c>
      <c r="H210" s="82" t="str">
        <f>VLOOKUP(A210,'PAI 2025 GPS rempl2)'!$A$4:$V$504,15,0)</f>
        <v>Realizar el evento (fotografías del evento realizado / único entregable)()</v>
      </c>
      <c r="I210" s="82">
        <f>VLOOKUP(A210,'PAI 2025 GPS rempl2)'!$A$4:$V$504,17,0)</f>
        <v>2</v>
      </c>
      <c r="J210" s="82" t="str">
        <f>VLOOKUP(A210,'PAI 2025 GPS rempl2)'!$A$4:$V$504,18,0)</f>
        <v>Númerica</v>
      </c>
      <c r="K210" s="174" t="str">
        <f>VLOOKUP(A210,'PAI 2025 GPS rempl2)'!$A$4:$V$504,20,0)</f>
        <v>2025-10-23</v>
      </c>
      <c r="L210" s="174" t="str">
        <f>VLOOKUP(A210,'PAI 2025 GPS rempl2)'!$A$4:$V$504,21,0)</f>
        <v>2025-11-28</v>
      </c>
      <c r="M210" s="82" t="str">
        <f>VLOOKUP(A210,'PAI 2025 GPS rempl2)'!$A$4:$V$504,22,0)</f>
        <v>7000-DESPACHO DEL SUPERINTENDENTE DELEGADO PARA LA PROTECCIÓN DE DATOS PERSONALES;
73-GRUPO DE TRABAJO DE COMUNICACION</v>
      </c>
      <c r="N210" s="82"/>
      <c r="O210" s="82"/>
      <c r="P210" s="82"/>
      <c r="Q210" s="82"/>
      <c r="R210" s="30" t="str">
        <f>VLOOKUP(A210,'PAI 2025 GPS rempl2)'!$A$3:$B$506,2,0)</f>
        <v>7000-DESPACHO DEL SUPERINTENDENTE DELEGADO PARA LA PROTECCIÓN DE DATOS PERSONALES</v>
      </c>
      <c r="S210" s="81" t="s">
        <v>887</v>
      </c>
      <c r="T210" s="81" t="str">
        <f>VLOOKUP(A210,'PAI 2025 GPS rempl2)'!$A$3:$E$505,4,0)</f>
        <v>Actividad propia</v>
      </c>
      <c r="U210" s="82" t="s">
        <v>1562</v>
      </c>
      <c r="V210" s="30">
        <f>VLOOKUP(S210,'PAI 2025 GPS rempl2)'!$E$4:$P$504,12,0)</f>
        <v>60</v>
      </c>
      <c r="W210" s="146">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0.72992700729927007</v>
      </c>
      <c r="X210" s="30">
        <f>VLOOKUP(S210,'SEGUIMIENTO PAI 2025'!$F$5:$AB$487,23,0)</f>
        <v>50</v>
      </c>
      <c r="Y210" s="30">
        <f t="shared" si="40"/>
        <v>0.36496350364963503</v>
      </c>
    </row>
    <row r="211" spans="1:25" x14ac:dyDescent="0.25">
      <c r="A211" s="81" t="s">
        <v>889</v>
      </c>
      <c r="B211" s="81" t="str">
        <f>VLOOKUP(A211,'PAI 2025 GPS rempl2)'!$A$3:$E$505,4,0)</f>
        <v>Producto</v>
      </c>
      <c r="C211" s="82" t="s">
        <v>1562</v>
      </c>
      <c r="D211" s="82" t="s">
        <v>1566</v>
      </c>
      <c r="E211" s="82" t="s">
        <v>636</v>
      </c>
      <c r="F211" s="82" t="s">
        <v>10</v>
      </c>
      <c r="G211" s="82" t="str">
        <f>VLOOKUP(A211,'PAI 2025 GPS rempl2)'!$E$4:$L$504,8,0)</f>
        <v>FUNCIONAMIENTO</v>
      </c>
      <c r="H211" s="82" t="str">
        <f>VLOOKUP(A211,'PAI 2025 GPS rempl2)'!$A$4:$V$504,15,0)</f>
        <v>Campaña de divulgación para fortalecer el empoderamiento de las personas sobre sus datos, ejecutada (Pantallazos con la publicación/único entregable)</v>
      </c>
      <c r="I211" s="82">
        <f>VLOOKUP(A211,'PAI 2025 GPS rempl2)'!$A$4:$V$504,17,0)</f>
        <v>1</v>
      </c>
      <c r="J211" s="82" t="str">
        <f>VLOOKUP(A211,'PAI 2025 GPS rempl2)'!$A$4:$V$504,18,0)</f>
        <v>Númerica</v>
      </c>
      <c r="K211" s="174" t="str">
        <f>VLOOKUP(A211,'PAI 2025 GPS rempl2)'!$A$4:$V$504,20,0)</f>
        <v>2025-02-03</v>
      </c>
      <c r="L211" s="174" t="str">
        <f>VLOOKUP(A211,'PAI 2025 GPS rempl2)'!$A$4:$V$504,21,0)</f>
        <v>2025-07-30</v>
      </c>
      <c r="M211" s="82" t="str">
        <f>VLOOKUP(A211,'PAI 2025 GPS rempl2)'!$A$4:$V$504,22,0)</f>
        <v>7000-DESPACHO DEL SUPERINTENDENTE DELEGADO PARA LA PROTECCIÓN DE DATOS PERSONALES;
73-GRUPO DE TRABAJO DE COMUNICACION</v>
      </c>
      <c r="N211" s="82" t="s">
        <v>1438</v>
      </c>
      <c r="O211" s="82" t="s">
        <v>1439</v>
      </c>
      <c r="P211" s="82" t="s">
        <v>1599</v>
      </c>
      <c r="Q211" s="82" t="s">
        <v>1779</v>
      </c>
      <c r="R211" s="30" t="str">
        <f>VLOOKUP(A211,'PAI 2025 GPS rempl2)'!$A$3:$B$506,2,0)</f>
        <v>7000-DESPACHO DEL SUPERINTENDENTE DELEGADO PARA LA PROTECCIÓN DE DATOS PERSONALES</v>
      </c>
      <c r="S211" s="81" t="s">
        <v>889</v>
      </c>
      <c r="T211" s="81" t="str">
        <f>VLOOKUP(A211,'PAI 2025 GPS rempl2)'!$A$3:$E$505,4,0)</f>
        <v>Producto</v>
      </c>
      <c r="U211" s="82" t="s">
        <v>1562</v>
      </c>
      <c r="V211" s="30">
        <f>VLOOKUP(S211,'PAI 2025 GPS rempl2)'!$E$4:$P$504,12,0)</f>
        <v>30</v>
      </c>
      <c r="W211" s="144">
        <f>(V211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211" s="30">
        <f>VLOOKUP(S211,'SEGUIMIENTO PAI 2025'!$F$5:$AB$487,23,0)</f>
        <v>100</v>
      </c>
      <c r="Y211" s="30">
        <f t="shared" si="40"/>
        <v>1.3452914798206279</v>
      </c>
    </row>
    <row r="212" spans="1:25" x14ac:dyDescent="0.25">
      <c r="A212" s="81" t="s">
        <v>891</v>
      </c>
      <c r="B212" s="81" t="str">
        <f>VLOOKUP(A212,'PAI 2025 GPS rempl2)'!$A$3:$E$505,4,0)</f>
        <v>Actividad propia</v>
      </c>
      <c r="C212" s="82" t="s">
        <v>1562</v>
      </c>
      <c r="D212" s="82" t="s">
        <v>1566</v>
      </c>
      <c r="E212" s="82" t="s">
        <v>636</v>
      </c>
      <c r="F212" s="82"/>
      <c r="G212" s="82" t="str">
        <f>VLOOKUP(A212,'PAI 2025 GPS rempl2)'!$E$4:$L$504,8,0)</f>
        <v>N/A</v>
      </c>
      <c r="H212" s="82" t="str">
        <f>VLOOKUP(A212,'PAI 2025 GPS rempl2)'!$A$4:$V$504,15,0)</f>
        <v>Diligenciar y enviar al Grupo de trabajo de comunicaciones el brief  de la campaña genérica previa concertación con OSCAE. (correo electrónico con el Brief diligenciado /único entregable)</v>
      </c>
      <c r="I212" s="82">
        <f>VLOOKUP(A212,'PAI 2025 GPS rempl2)'!$A$4:$V$504,17,0)</f>
        <v>1</v>
      </c>
      <c r="J212" s="82" t="str">
        <f>VLOOKUP(A212,'PAI 2025 GPS rempl2)'!$A$4:$V$504,18,0)</f>
        <v>Númerica</v>
      </c>
      <c r="K212" s="174" t="str">
        <f>VLOOKUP(A212,'PAI 2025 GPS rempl2)'!$A$4:$V$504,20,0)</f>
        <v>2025-02-03</v>
      </c>
      <c r="L212" s="174" t="str">
        <f>VLOOKUP(A212,'PAI 2025 GPS rempl2)'!$A$4:$V$504,21,0)</f>
        <v>2025-03-20</v>
      </c>
      <c r="M212" s="82" t="str">
        <f>VLOOKUP(A212,'PAI 2025 GPS rempl2)'!$A$4:$V$504,22,0)</f>
        <v>7000-DESPACHO DEL SUPERINTENDENTE DELEGADO PARA LA PROTECCIÓN DE DATOS PERSONALES</v>
      </c>
      <c r="N212" s="82"/>
      <c r="O212" s="82"/>
      <c r="P212" s="82"/>
      <c r="Q212" s="82"/>
      <c r="R212" s="30" t="str">
        <f>VLOOKUP(A212,'PAI 2025 GPS rempl2)'!$A$3:$B$506,2,0)</f>
        <v>7000-DESPACHO DEL SUPERINTENDENTE DELEGADO PARA LA PROTECCIÓN DE DATOS PERSONALES</v>
      </c>
      <c r="S212" s="81" t="s">
        <v>891</v>
      </c>
      <c r="T212" s="81" t="str">
        <f>VLOOKUP(A212,'PAI 2025 GPS rempl2)'!$A$3:$E$505,4,0)</f>
        <v>Actividad propia</v>
      </c>
      <c r="U212" s="82" t="s">
        <v>1562</v>
      </c>
      <c r="V212" s="30">
        <f>VLOOKUP(S212,'PAI 2025 GPS rempl2)'!$E$4:$P$504,12,0)</f>
        <v>50</v>
      </c>
      <c r="W212" s="146">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12" s="30">
        <f>VLOOKUP(S212,'SEGUIMIENTO PAI 2025'!$F$5:$AB$487,23,0)</f>
        <v>100</v>
      </c>
      <c r="Y212" s="30">
        <f t="shared" si="40"/>
        <v>0.6082725060827251</v>
      </c>
    </row>
    <row r="213" spans="1:25" x14ac:dyDescent="0.25">
      <c r="A213" s="81" t="s">
        <v>893</v>
      </c>
      <c r="B213" s="81" t="str">
        <f>VLOOKUP(A213,'PAI 2025 GPS rempl2)'!$A$3:$E$505,4,0)</f>
        <v>Actividad sin participación</v>
      </c>
      <c r="C213" s="82" t="s">
        <v>1562</v>
      </c>
      <c r="D213" s="82" t="s">
        <v>1566</v>
      </c>
      <c r="E213" s="82" t="s">
        <v>636</v>
      </c>
      <c r="F213" s="82"/>
      <c r="G213" s="82" t="str">
        <f>VLOOKUP(A213,'PAI 2025 GPS rempl2)'!$E$4:$L$504,8,0)</f>
        <v>N/A</v>
      </c>
      <c r="H213" s="82"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2">
        <f>VLOOKUP(A213,'PAI 2025 GPS rempl2)'!$A$4:$V$504,17,0)</f>
        <v>1</v>
      </c>
      <c r="J213" s="82" t="str">
        <f>VLOOKUP(A213,'PAI 2025 GPS rempl2)'!$A$4:$V$504,18,0)</f>
        <v>Númerica</v>
      </c>
      <c r="K213" s="174" t="str">
        <f>VLOOKUP(A213,'PAI 2025 GPS rempl2)'!$A$4:$V$504,20,0)</f>
        <v>2025-03-21</v>
      </c>
      <c r="L213" s="174" t="str">
        <f>VLOOKUP(A213,'PAI 2025 GPS rempl2)'!$A$4:$V$504,21,0)</f>
        <v>2025-05-05</v>
      </c>
      <c r="M213" s="82" t="str">
        <f>VLOOKUP(A213,'PAI 2025 GPS rempl2)'!$A$4:$V$504,22,0)</f>
        <v>73-GRUPO DE TRABAJO DE COMUNICACION</v>
      </c>
      <c r="N213" s="82"/>
      <c r="O213" s="82"/>
      <c r="P213" s="82"/>
      <c r="Q213" s="82"/>
      <c r="R213" s="30" t="str">
        <f>VLOOKUP(A213,'PAI 2025 GPS rempl2)'!$A$3:$B$506,2,0)</f>
        <v>7000-DESPACHO DEL SUPERINTENDENTE DELEGADO PARA LA PROTECCIÓN DE DATOS PERSONALES</v>
      </c>
      <c r="S213" s="81" t="s">
        <v>893</v>
      </c>
      <c r="T213" s="81" t="str">
        <f>VLOOKUP(A213,'PAI 2025 GPS rempl2)'!$A$3:$E$505,4,0)</f>
        <v>Actividad sin participación</v>
      </c>
      <c r="U213" s="82" t="s">
        <v>1562</v>
      </c>
      <c r="V213" s="30">
        <f>VLOOKUP(S213,'PAI 2025 GPS rempl2)'!$E$4:$P$504,12,0)</f>
        <v>0</v>
      </c>
      <c r="W213" s="30">
        <f>+V213</f>
        <v>0</v>
      </c>
      <c r="X213" s="30">
        <f>VLOOKUP(S213,'SEGUIMIENTO PAI 2025'!$F$5:$AB$487,23,0)</f>
        <v>100</v>
      </c>
      <c r="Y213" s="30">
        <f t="shared" si="40"/>
        <v>0</v>
      </c>
    </row>
    <row r="214" spans="1:25" x14ac:dyDescent="0.25">
      <c r="A214" s="81" t="s">
        <v>895</v>
      </c>
      <c r="B214" s="81" t="str">
        <f>VLOOKUP(A214,'PAI 2025 GPS rempl2)'!$A$3:$E$505,4,0)</f>
        <v>Actividad propia</v>
      </c>
      <c r="C214" s="82" t="s">
        <v>1562</v>
      </c>
      <c r="D214" s="82" t="s">
        <v>1566</v>
      </c>
      <c r="E214" s="82" t="s">
        <v>636</v>
      </c>
      <c r="F214" s="82"/>
      <c r="G214" s="82" t="str">
        <f>VLOOKUP(A214,'PAI 2025 GPS rempl2)'!$E$4:$L$504,8,0)</f>
        <v>N/A</v>
      </c>
      <c r="H214" s="82" t="str">
        <f>VLOOKUP(A214,'PAI 2025 GPS rempl2)'!$A$4:$V$504,15,0)</f>
        <v>Revisar y aprobar la propuesta por parte del área responsable (única revisión) /correo electrónico con documento aprobado)</v>
      </c>
      <c r="I214" s="82">
        <f>VLOOKUP(A214,'PAI 2025 GPS rempl2)'!$A$4:$V$504,17,0)</f>
        <v>1</v>
      </c>
      <c r="J214" s="82" t="str">
        <f>VLOOKUP(A214,'PAI 2025 GPS rempl2)'!$A$4:$V$504,18,0)</f>
        <v>Númerica</v>
      </c>
      <c r="K214" s="174" t="str">
        <f>VLOOKUP(A214,'PAI 2025 GPS rempl2)'!$A$4:$V$504,20,0)</f>
        <v>2025-05-06</v>
      </c>
      <c r="L214" s="174" t="str">
        <f>VLOOKUP(A214,'PAI 2025 GPS rempl2)'!$A$4:$V$504,21,0)</f>
        <v>2025-05-08</v>
      </c>
      <c r="M214" s="82" t="str">
        <f>VLOOKUP(A214,'PAI 2025 GPS rempl2)'!$A$4:$V$504,22,0)</f>
        <v>7000-DESPACHO DEL SUPERINTENDENTE DELEGADO PARA LA PROTECCIÓN DE DATOS PERSONALES</v>
      </c>
      <c r="N214" s="82"/>
      <c r="O214" s="82"/>
      <c r="P214" s="82"/>
      <c r="Q214" s="82"/>
      <c r="R214" s="30" t="str">
        <f>VLOOKUP(A214,'PAI 2025 GPS rempl2)'!$A$3:$B$506,2,0)</f>
        <v>7000-DESPACHO DEL SUPERINTENDENTE DELEGADO PARA LA PROTECCIÓN DE DATOS PERSONALES</v>
      </c>
      <c r="S214" s="81" t="s">
        <v>895</v>
      </c>
      <c r="T214" s="81" t="str">
        <f>VLOOKUP(A214,'PAI 2025 GPS rempl2)'!$A$3:$E$505,4,0)</f>
        <v>Actividad propia</v>
      </c>
      <c r="U214" s="82" t="s">
        <v>1562</v>
      </c>
      <c r="V214" s="30">
        <f>VLOOKUP(S214,'PAI 2025 GPS rempl2)'!$E$4:$P$504,12,0)</f>
        <v>50</v>
      </c>
      <c r="W214" s="146">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14" s="30">
        <f>VLOOKUP(S214,'SEGUIMIENTO PAI 2025'!$F$5:$AB$487,23,0)</f>
        <v>100</v>
      </c>
      <c r="Y214" s="30">
        <f t="shared" si="40"/>
        <v>0.6082725060827251</v>
      </c>
    </row>
    <row r="215" spans="1:25" x14ac:dyDescent="0.25">
      <c r="A215" s="81" t="s">
        <v>897</v>
      </c>
      <c r="B215" s="81" t="str">
        <f>VLOOKUP(A215,'PAI 2025 GPS rempl2)'!$A$3:$E$505,4,0)</f>
        <v>Actividad sin participación</v>
      </c>
      <c r="C215" s="82" t="s">
        <v>1562</v>
      </c>
      <c r="D215" s="82" t="s">
        <v>1566</v>
      </c>
      <c r="E215" s="82" t="s">
        <v>636</v>
      </c>
      <c r="F215" s="82"/>
      <c r="G215" s="82" t="str">
        <f>VLOOKUP(A215,'PAI 2025 GPS rempl2)'!$E$4:$L$504,8,0)</f>
        <v>N/A</v>
      </c>
      <c r="H215" s="82" t="str">
        <f>VLOOKUP(A215,'PAI 2025 GPS rempl2)'!$A$4:$V$504,15,0)</f>
        <v>Ejecutar la campaña  (Capturas de pantalla de la publicación de la campaña)</v>
      </c>
      <c r="I215" s="82">
        <f>VLOOKUP(A215,'PAI 2025 GPS rempl2)'!$A$4:$V$504,17,0)</f>
        <v>1</v>
      </c>
      <c r="J215" s="82" t="str">
        <f>VLOOKUP(A215,'PAI 2025 GPS rempl2)'!$A$4:$V$504,18,0)</f>
        <v>Númerica</v>
      </c>
      <c r="K215" s="174" t="str">
        <f>VLOOKUP(A215,'PAI 2025 GPS rempl2)'!$A$4:$V$504,20,0)</f>
        <v>2025-05-09</v>
      </c>
      <c r="L215" s="174" t="str">
        <f>VLOOKUP(A215,'PAI 2025 GPS rempl2)'!$A$4:$V$504,21,0)</f>
        <v>2025-07-30</v>
      </c>
      <c r="M215" s="82" t="str">
        <f>VLOOKUP(A215,'PAI 2025 GPS rempl2)'!$A$4:$V$504,22,0)</f>
        <v>73-GRUPO DE TRABAJO DE COMUNICACION</v>
      </c>
      <c r="N215" s="82"/>
      <c r="O215" s="82"/>
      <c r="P215" s="82"/>
      <c r="Q215" s="82"/>
      <c r="R215" s="30" t="str">
        <f>VLOOKUP(A215,'PAI 2025 GPS rempl2)'!$A$3:$B$506,2,0)</f>
        <v>7000-DESPACHO DEL SUPERINTENDENTE DELEGADO PARA LA PROTECCIÓN DE DATOS PERSONALES</v>
      </c>
      <c r="S215" s="81" t="s">
        <v>897</v>
      </c>
      <c r="T215" s="81" t="str">
        <f>VLOOKUP(A215,'PAI 2025 GPS rempl2)'!$A$3:$E$505,4,0)</f>
        <v>Actividad sin participación</v>
      </c>
      <c r="U215" s="82" t="s">
        <v>1562</v>
      </c>
      <c r="V215" s="30">
        <f>VLOOKUP(S215,'PAI 2025 GPS rempl2)'!$E$4:$P$504,12,0)</f>
        <v>0</v>
      </c>
      <c r="W215" s="30">
        <f>+V215</f>
        <v>0</v>
      </c>
      <c r="X215" s="30">
        <f>VLOOKUP(S215,'SEGUIMIENTO PAI 2025'!$F$5:$AB$487,23,0)</f>
        <v>100</v>
      </c>
      <c r="Y215" s="30">
        <f t="shared" si="40"/>
        <v>0</v>
      </c>
    </row>
    <row r="216" spans="1:25" x14ac:dyDescent="0.25">
      <c r="A216" s="81" t="s">
        <v>900</v>
      </c>
      <c r="B216" s="81" t="str">
        <f>VLOOKUP(A216,'PAI 2025 GPS rempl2)'!$A$3:$E$505,4,0)</f>
        <v>Producto</v>
      </c>
      <c r="C216" s="82" t="s">
        <v>1562</v>
      </c>
      <c r="D216" s="82" t="s">
        <v>1570</v>
      </c>
      <c r="E216" s="82" t="s">
        <v>720</v>
      </c>
      <c r="F216" s="82" t="s">
        <v>10</v>
      </c>
      <c r="G216" s="82" t="str">
        <f>VLOOKUP(A216,'PAI 2025 GPS rempl2)'!$E$4:$L$504,8,0)</f>
        <v>C-3503-0200-0012-20104c</v>
      </c>
      <c r="H216" s="82" t="str">
        <f>VLOOKUP(A216,'PAI 2025 GPS rempl2)'!$A$4:$V$504,15,0)</f>
        <v>Capacitaciones dirigidas al a los sujetos obligados para la adecuada inscripción de sus bases de datos en el Registro Nacional de Bases de Datos (RNBD), realizadas (registros fotográficos/capturas de pantallas )</v>
      </c>
      <c r="I216" s="82">
        <f>VLOOKUP(A216,'PAI 2025 GPS rempl2)'!$A$4:$V$504,17,0)</f>
        <v>6</v>
      </c>
      <c r="J216" s="82" t="str">
        <f>VLOOKUP(A216,'PAI 2025 GPS rempl2)'!$A$4:$V$504,18,0)</f>
        <v>Númerica</v>
      </c>
      <c r="K216" s="174" t="str">
        <f>VLOOKUP(A216,'PAI 2025 GPS rempl2)'!$A$4:$V$504,20,0)</f>
        <v>2025-02-04</v>
      </c>
      <c r="L216" s="174" t="str">
        <f>VLOOKUP(A216,'PAI 2025 GPS rempl2)'!$A$4:$V$504,21,0)</f>
        <v>2025-12-16</v>
      </c>
      <c r="M216" s="82" t="str">
        <f>VLOOKUP(A216,'PAI 2025 GPS rempl2)'!$A$4:$V$504,22,0)</f>
        <v>7100-DIRECCIÓN DE INVESTIGACIONES DE PROTECCIÓN DE DATOS PERSONALES;
73-GRUPO DE TRABAJO DE COMUNICACION</v>
      </c>
      <c r="N216" s="82" t="s">
        <v>1438</v>
      </c>
      <c r="O216" s="82" t="s">
        <v>1439</v>
      </c>
      <c r="P216" s="82">
        <v>0</v>
      </c>
      <c r="Q216" s="82" t="s">
        <v>1779</v>
      </c>
      <c r="R216" s="30" t="str">
        <f>VLOOKUP(A216,'PAI 2025 GPS rempl2)'!$A$3:$B$506,2,0)</f>
        <v>7100-DIRECCIÓN DE INVESTIGACIONES DE PROTECCIÓN DE DATOS PERSONALES</v>
      </c>
      <c r="S216" s="81" t="s">
        <v>900</v>
      </c>
      <c r="T216" s="81" t="str">
        <f>VLOOKUP(A216,'PAI 2025 GPS rempl2)'!$A$3:$E$505,4,0)</f>
        <v>Producto</v>
      </c>
      <c r="U216" s="82" t="s">
        <v>1562</v>
      </c>
      <c r="V216" s="30">
        <f>VLOOKUP(S216,'PAI 2025 GPS rempl2)'!$E$4:$P$504,12,0)</f>
        <v>50</v>
      </c>
      <c r="W216" s="144">
        <f>(V216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16" s="30">
        <f>VLOOKUP(S216,'SEGUIMIENTO PAI 2025'!$F$5:$AB$487,23,0)</f>
        <v>0</v>
      </c>
      <c r="Y216" s="30">
        <f t="shared" si="40"/>
        <v>0</v>
      </c>
    </row>
    <row r="217" spans="1:25" x14ac:dyDescent="0.25">
      <c r="A217" s="81" t="s">
        <v>903</v>
      </c>
      <c r="B217" s="81" t="str">
        <f>VLOOKUP(A217,'PAI 2025 GPS rempl2)'!$A$3:$E$505,4,0)</f>
        <v>Actividad propia</v>
      </c>
      <c r="C217" s="82" t="s">
        <v>1562</v>
      </c>
      <c r="D217" s="82" t="s">
        <v>1570</v>
      </c>
      <c r="E217" s="82" t="s">
        <v>720</v>
      </c>
      <c r="F217" s="82"/>
      <c r="G217" s="82" t="str">
        <f>VLOOKUP(A217,'PAI 2025 GPS rempl2)'!$E$4:$L$504,8,0)</f>
        <v>N/A</v>
      </c>
      <c r="H217" s="82" t="str">
        <f>VLOOKUP(A217,'PAI 2025 GPS rempl2)'!$A$4:$V$504,15,0)</f>
        <v>Elaborar y enviar cronograma de capacitaciones al grupo de comunicaciones  (correo electrónico con cronograma/único entregable)</v>
      </c>
      <c r="I217" s="82">
        <f>VLOOKUP(A217,'PAI 2025 GPS rempl2)'!$A$4:$V$504,17,0)</f>
        <v>1</v>
      </c>
      <c r="J217" s="82" t="str">
        <f>VLOOKUP(A217,'PAI 2025 GPS rempl2)'!$A$4:$V$504,18,0)</f>
        <v>Númerica</v>
      </c>
      <c r="K217" s="174" t="str">
        <f>VLOOKUP(A217,'PAI 2025 GPS rempl2)'!$A$4:$V$504,20,0)</f>
        <v>2025-02-04</v>
      </c>
      <c r="L217" s="174" t="str">
        <f>VLOOKUP(A217,'PAI 2025 GPS rempl2)'!$A$4:$V$504,21,0)</f>
        <v>2025-02-07</v>
      </c>
      <c r="M217" s="82" t="str">
        <f>VLOOKUP(A217,'PAI 2025 GPS rempl2)'!$A$4:$V$504,22,0)</f>
        <v>7100-DIRECCIÓN DE INVESTIGACIONES DE PROTECCIÓN DE DATOS PERSONALES</v>
      </c>
      <c r="N217" s="82"/>
      <c r="O217" s="82"/>
      <c r="P217" s="82"/>
      <c r="Q217" s="82"/>
      <c r="R217" s="30" t="str">
        <f>VLOOKUP(A217,'PAI 2025 GPS rempl2)'!$A$3:$B$506,2,0)</f>
        <v>7100-DIRECCIÓN DE INVESTIGACIONES DE PROTECCIÓN DE DATOS PERSONALES</v>
      </c>
      <c r="S217" s="81" t="s">
        <v>903</v>
      </c>
      <c r="T217" s="81" t="str">
        <f>VLOOKUP(A217,'PAI 2025 GPS rempl2)'!$A$3:$E$505,4,0)</f>
        <v>Actividad propia</v>
      </c>
      <c r="U217" s="82" t="s">
        <v>1562</v>
      </c>
      <c r="V217" s="30">
        <f>VLOOKUP(S217,'PAI 2025 GPS rempl2)'!$E$4:$P$504,12,0)</f>
        <v>10</v>
      </c>
      <c r="W217" s="146">
        <f t="shared" ref="W217:W219" si="43">+(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217" s="30">
        <f>VLOOKUP(S217,'SEGUIMIENTO PAI 2025'!$F$5:$AB$487,23,0)</f>
        <v>100</v>
      </c>
      <c r="Y217" s="30">
        <f t="shared" si="40"/>
        <v>0.12165450121654502</v>
      </c>
    </row>
    <row r="218" spans="1:25" x14ac:dyDescent="0.25">
      <c r="A218" s="81" t="s">
        <v>905</v>
      </c>
      <c r="B218" s="81" t="str">
        <f>VLOOKUP(A218,'PAI 2025 GPS rempl2)'!$A$3:$E$505,4,0)</f>
        <v>Actividad propia</v>
      </c>
      <c r="C218" s="82" t="s">
        <v>1562</v>
      </c>
      <c r="D218" s="82" t="s">
        <v>1570</v>
      </c>
      <c r="E218" s="82" t="s">
        <v>720</v>
      </c>
      <c r="F218" s="82"/>
      <c r="G218" s="82" t="str">
        <f>VLOOKUP(A218,'PAI 2025 GPS rempl2)'!$E$4:$L$504,8,0)</f>
        <v>N/A</v>
      </c>
      <c r="H218" s="82" t="str">
        <f>VLOOKUP(A218,'PAI 2025 GPS rempl2)'!$A$4:$V$504,15,0)</f>
        <v>Realizar capacitaciones en temas relacionados con datos personales. (Registro fotográfico o captura de pantalla)</v>
      </c>
      <c r="I218" s="82">
        <f>VLOOKUP(A218,'PAI 2025 GPS rempl2)'!$A$4:$V$504,17,0)</f>
        <v>6</v>
      </c>
      <c r="J218" s="82" t="str">
        <f>VLOOKUP(A218,'PAI 2025 GPS rempl2)'!$A$4:$V$504,18,0)</f>
        <v>Númerica</v>
      </c>
      <c r="K218" s="174" t="str">
        <f>VLOOKUP(A218,'PAI 2025 GPS rempl2)'!$A$4:$V$504,20,0)</f>
        <v>2025-02-11</v>
      </c>
      <c r="L218" s="174" t="str">
        <f>VLOOKUP(A218,'PAI 2025 GPS rempl2)'!$A$4:$V$504,21,0)</f>
        <v>2025-11-28</v>
      </c>
      <c r="M218" s="82" t="str">
        <f>VLOOKUP(A218,'PAI 2025 GPS rempl2)'!$A$4:$V$504,22,0)</f>
        <v>7100-DIRECCIÓN DE INVESTIGACIONES DE PROTECCIÓN DE DATOS PERSONALES;
73-GRUPO DE TRABAJO DE COMUNICACION</v>
      </c>
      <c r="N218" s="82"/>
      <c r="O218" s="82"/>
      <c r="P218" s="82"/>
      <c r="Q218" s="82"/>
      <c r="R218" s="30" t="str">
        <f>VLOOKUP(A218,'PAI 2025 GPS rempl2)'!$A$3:$B$506,2,0)</f>
        <v>7100-DIRECCIÓN DE INVESTIGACIONES DE PROTECCIÓN DE DATOS PERSONALES</v>
      </c>
      <c r="S218" s="81" t="s">
        <v>905</v>
      </c>
      <c r="T218" s="81" t="str">
        <f>VLOOKUP(A218,'PAI 2025 GPS rempl2)'!$A$3:$E$505,4,0)</f>
        <v>Actividad propia</v>
      </c>
      <c r="U218" s="82" t="s">
        <v>1562</v>
      </c>
      <c r="V218" s="30">
        <f>VLOOKUP(S218,'PAI 2025 GPS rempl2)'!$E$4:$P$504,12,0)</f>
        <v>60</v>
      </c>
      <c r="W218" s="146">
        <f t="shared" si="43"/>
        <v>0.72992700729927007</v>
      </c>
      <c r="X218" s="30">
        <f>VLOOKUP(S218,'SEGUIMIENTO PAI 2025'!$F$5:$AB$487,23,0)</f>
        <v>83.33</v>
      </c>
      <c r="Y218" s="30">
        <f t="shared" si="40"/>
        <v>0.60824817518248175</v>
      </c>
    </row>
    <row r="219" spans="1:25" x14ac:dyDescent="0.25">
      <c r="A219" s="81" t="s">
        <v>906</v>
      </c>
      <c r="B219" s="81" t="str">
        <f>VLOOKUP(A219,'PAI 2025 GPS rempl2)'!$A$3:$E$505,4,0)</f>
        <v>Actividad propia</v>
      </c>
      <c r="C219" s="82" t="s">
        <v>1562</v>
      </c>
      <c r="D219" s="82" t="s">
        <v>1570</v>
      </c>
      <c r="E219" s="82" t="s">
        <v>720</v>
      </c>
      <c r="F219" s="82"/>
      <c r="G219" s="82" t="str">
        <f>VLOOKUP(A219,'PAI 2025 GPS rempl2)'!$E$4:$L$504,8,0)</f>
        <v>N/A</v>
      </c>
      <c r="H219" s="82" t="str">
        <f>VLOOKUP(A219,'PAI 2025 GPS rempl2)'!$A$4:$V$504,15,0)</f>
        <v>Realizar informes de capacitaciones realizadas  (Informe elaborado)</v>
      </c>
      <c r="I219" s="82">
        <f>VLOOKUP(A219,'PAI 2025 GPS rempl2)'!$A$4:$V$504,17,0)</f>
        <v>6</v>
      </c>
      <c r="J219" s="82" t="str">
        <f>VLOOKUP(A219,'PAI 2025 GPS rempl2)'!$A$4:$V$504,18,0)</f>
        <v>Númerica</v>
      </c>
      <c r="K219" s="174" t="str">
        <f>VLOOKUP(A219,'PAI 2025 GPS rempl2)'!$A$4:$V$504,20,0)</f>
        <v>2025-02-11</v>
      </c>
      <c r="L219" s="174" t="str">
        <f>VLOOKUP(A219,'PAI 2025 GPS rempl2)'!$A$4:$V$504,21,0)</f>
        <v>2025-12-16</v>
      </c>
      <c r="M219" s="82" t="str">
        <f>VLOOKUP(A219,'PAI 2025 GPS rempl2)'!$A$4:$V$504,22,0)</f>
        <v>7100-DIRECCIÓN DE INVESTIGACIONES DE PROTECCIÓN DE DATOS PERSONALES</v>
      </c>
      <c r="N219" s="82"/>
      <c r="O219" s="82"/>
      <c r="P219" s="82"/>
      <c r="Q219" s="82"/>
      <c r="R219" s="30" t="str">
        <f>VLOOKUP(A219,'PAI 2025 GPS rempl2)'!$A$3:$B$506,2,0)</f>
        <v>7100-DIRECCIÓN DE INVESTIGACIONES DE PROTECCIÓN DE DATOS PERSONALES</v>
      </c>
      <c r="S219" s="81" t="s">
        <v>906</v>
      </c>
      <c r="T219" s="81" t="str">
        <f>VLOOKUP(A219,'PAI 2025 GPS rempl2)'!$A$3:$E$505,4,0)</f>
        <v>Actividad propia</v>
      </c>
      <c r="U219" s="82" t="s">
        <v>1562</v>
      </c>
      <c r="V219" s="30">
        <f>VLOOKUP(S219,'PAI 2025 GPS rempl2)'!$E$4:$P$504,12,0)</f>
        <v>30</v>
      </c>
      <c r="W219" s="146">
        <f t="shared" si="43"/>
        <v>0.36496350364963503</v>
      </c>
      <c r="X219" s="30">
        <f>VLOOKUP(S219,'SEGUIMIENTO PAI 2025'!$F$5:$AB$487,23,0)</f>
        <v>83.33</v>
      </c>
      <c r="Y219" s="30">
        <f t="shared" si="40"/>
        <v>0.30412408759124088</v>
      </c>
    </row>
    <row r="220" spans="1:25" x14ac:dyDescent="0.25">
      <c r="A220" s="81" t="s">
        <v>908</v>
      </c>
      <c r="B220" s="81" t="str">
        <f>VLOOKUP(A220,'PAI 2025 GPS rempl2)'!$A$3:$E$505,4,0)</f>
        <v>Producto</v>
      </c>
      <c r="C220" s="82" t="s">
        <v>1562</v>
      </c>
      <c r="D220" s="82" t="s">
        <v>1564</v>
      </c>
      <c r="E220" s="82" t="s">
        <v>596</v>
      </c>
      <c r="F220" s="82" t="s">
        <v>9</v>
      </c>
      <c r="G220" s="82" t="str">
        <f>VLOOKUP(A220,'PAI 2025 GPS rempl2)'!$E$4:$L$504,8,0)</f>
        <v>C-3503-0200-0012-20104c</v>
      </c>
      <c r="H220" s="82"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2">
        <f>VLOOKUP(A220,'PAI 2025 GPS rempl2)'!$A$4:$V$504,17,0)</f>
        <v>1</v>
      </c>
      <c r="J220" s="82" t="str">
        <f>VLOOKUP(A220,'PAI 2025 GPS rempl2)'!$A$4:$V$504,18,0)</f>
        <v>Númerica</v>
      </c>
      <c r="K220" s="174" t="str">
        <f>VLOOKUP(A220,'PAI 2025 GPS rempl2)'!$A$4:$V$504,20,0)</f>
        <v>2025-02-03</v>
      </c>
      <c r="L220" s="174" t="str">
        <f>VLOOKUP(A220,'PAI 2025 GPS rempl2)'!$A$4:$V$504,21,0)</f>
        <v>2025-09-30</v>
      </c>
      <c r="M220" s="82" t="str">
        <f>VLOOKUP(A220,'PAI 2025 GPS rempl2)'!$A$4:$V$504,22,0)</f>
        <v>7100-DIRECCIÓN DE INVESTIGACIONES DE PROTECCIÓN DE DATOS PERSONALES</v>
      </c>
      <c r="N220" s="82" t="s">
        <v>1440</v>
      </c>
      <c r="O220" s="82" t="s">
        <v>1478</v>
      </c>
      <c r="P220" s="82">
        <v>0</v>
      </c>
      <c r="Q220" s="82" t="s">
        <v>1532</v>
      </c>
      <c r="R220" s="30" t="str">
        <f>VLOOKUP(A220,'PAI 2025 GPS rempl2)'!$A$3:$B$506,2,0)</f>
        <v>7100-DIRECCIÓN DE INVESTIGACIONES DE PROTECCIÓN DE DATOS PERSONALES</v>
      </c>
      <c r="S220" s="81" t="s">
        <v>908</v>
      </c>
      <c r="T220" s="81" t="str">
        <f>VLOOKUP(A220,'PAI 2025 GPS rempl2)'!$A$3:$E$505,4,0)</f>
        <v>Producto</v>
      </c>
      <c r="U220" s="82" t="s">
        <v>1562</v>
      </c>
      <c r="V220" s="30">
        <f>VLOOKUP(S220,'PAI 2025 GPS rempl2)'!$E$4:$P$504,12,0)</f>
        <v>50</v>
      </c>
      <c r="W220" s="144">
        <f>(V220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20" s="30">
        <f>VLOOKUP(S220,'SEGUIMIENTO PAI 2025'!$F$5:$AB$487,23,0)</f>
        <v>0</v>
      </c>
      <c r="Y220" s="30">
        <f t="shared" si="40"/>
        <v>0</v>
      </c>
    </row>
    <row r="221" spans="1:25" x14ac:dyDescent="0.25">
      <c r="A221" s="81" t="s">
        <v>910</v>
      </c>
      <c r="B221" s="81" t="str">
        <f>VLOOKUP(A221,'PAI 2025 GPS rempl2)'!$A$3:$E$505,4,0)</f>
        <v>Actividad propia</v>
      </c>
      <c r="C221" s="82" t="s">
        <v>1562</v>
      </c>
      <c r="D221" s="82" t="s">
        <v>1564</v>
      </c>
      <c r="E221" s="82" t="s">
        <v>596</v>
      </c>
      <c r="F221" s="82"/>
      <c r="G221" s="82" t="str">
        <f>VLOOKUP(A221,'PAI 2025 GPS rempl2)'!$E$4:$L$504,8,0)</f>
        <v>N/A</v>
      </c>
      <c r="H221" s="82"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2">
        <f>VLOOKUP(A221,'PAI 2025 GPS rempl2)'!$A$4:$V$504,17,0)</f>
        <v>1</v>
      </c>
      <c r="J221" s="82" t="str">
        <f>VLOOKUP(A221,'PAI 2025 GPS rempl2)'!$A$4:$V$504,18,0)</f>
        <v>Númerica</v>
      </c>
      <c r="K221" s="174" t="str">
        <f>VLOOKUP(A221,'PAI 2025 GPS rempl2)'!$A$4:$V$504,20,0)</f>
        <v>2025-02-03</v>
      </c>
      <c r="L221" s="174" t="str">
        <f>VLOOKUP(A221,'PAI 2025 GPS rempl2)'!$A$4:$V$504,21,0)</f>
        <v>2025-03-17</v>
      </c>
      <c r="M221" s="82" t="str">
        <f>VLOOKUP(A221,'PAI 2025 GPS rempl2)'!$A$4:$V$504,22,0)</f>
        <v>7100-DIRECCIÓN DE INVESTIGACIONES DE PROTECCIÓN DE DATOS PERSONALES</v>
      </c>
      <c r="N221" s="82"/>
      <c r="O221" s="82"/>
      <c r="P221" s="82"/>
      <c r="Q221" s="82"/>
      <c r="R221" s="30" t="str">
        <f>VLOOKUP(A221,'PAI 2025 GPS rempl2)'!$A$3:$B$506,2,0)</f>
        <v>7100-DIRECCIÓN DE INVESTIGACIONES DE PROTECCIÓN DE DATOS PERSONALES</v>
      </c>
      <c r="S221" s="81" t="s">
        <v>910</v>
      </c>
      <c r="T221" s="81" t="str">
        <f>VLOOKUP(A221,'PAI 2025 GPS rempl2)'!$A$3:$E$505,4,0)</f>
        <v>Actividad propia</v>
      </c>
      <c r="U221" s="82" t="s">
        <v>1562</v>
      </c>
      <c r="V221" s="30">
        <f>VLOOKUP(S221,'PAI 2025 GPS rempl2)'!$E$4:$P$504,12,0)</f>
        <v>20</v>
      </c>
      <c r="W221" s="146">
        <f t="shared" ref="W221:W225" si="44">+(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221" s="30">
        <f>VLOOKUP(S221,'SEGUIMIENTO PAI 2025'!$F$5:$AB$487,23,0)</f>
        <v>100</v>
      </c>
      <c r="Y221" s="30">
        <f t="shared" si="40"/>
        <v>0.24330900243309003</v>
      </c>
    </row>
    <row r="222" spans="1:25" x14ac:dyDescent="0.25">
      <c r="A222" s="81" t="s">
        <v>912</v>
      </c>
      <c r="B222" s="81" t="str">
        <f>VLOOKUP(A222,'PAI 2025 GPS rempl2)'!$A$3:$E$505,4,0)</f>
        <v>Actividad propia</v>
      </c>
      <c r="C222" s="82" t="s">
        <v>1562</v>
      </c>
      <c r="D222" s="82" t="s">
        <v>1564</v>
      </c>
      <c r="E222" s="82" t="s">
        <v>596</v>
      </c>
      <c r="F222" s="82"/>
      <c r="G222" s="82" t="str">
        <f>VLOOKUP(A222,'PAI 2025 GPS rempl2)'!$E$4:$L$504,8,0)</f>
        <v>N/A</v>
      </c>
      <c r="H222" s="82"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2">
        <f>VLOOKUP(A222,'PAI 2025 GPS rempl2)'!$A$4:$V$504,17,0)</f>
        <v>1</v>
      </c>
      <c r="J222" s="82" t="str">
        <f>VLOOKUP(A222,'PAI 2025 GPS rempl2)'!$A$4:$V$504,18,0)</f>
        <v>Númerica</v>
      </c>
      <c r="K222" s="174" t="str">
        <f>VLOOKUP(A222,'PAI 2025 GPS rempl2)'!$A$4:$V$504,20,0)</f>
        <v>2025-03-18</v>
      </c>
      <c r="L222" s="174" t="str">
        <f>VLOOKUP(A222,'PAI 2025 GPS rempl2)'!$A$4:$V$504,21,0)</f>
        <v>2025-05-29</v>
      </c>
      <c r="M222" s="82" t="str">
        <f>VLOOKUP(A222,'PAI 2025 GPS rempl2)'!$A$4:$V$504,22,0)</f>
        <v>7100-DIRECCIÓN DE INVESTIGACIONES DE PROTECCIÓN DE DATOS PERSONALES</v>
      </c>
      <c r="N222" s="82"/>
      <c r="O222" s="82"/>
      <c r="P222" s="82"/>
      <c r="Q222" s="82"/>
      <c r="R222" s="30" t="str">
        <f>VLOOKUP(A222,'PAI 2025 GPS rempl2)'!$A$3:$B$506,2,0)</f>
        <v>7100-DIRECCIÓN DE INVESTIGACIONES DE PROTECCIÓN DE DATOS PERSONALES</v>
      </c>
      <c r="S222" s="81" t="s">
        <v>912</v>
      </c>
      <c r="T222" s="81" t="str">
        <f>VLOOKUP(A222,'PAI 2025 GPS rempl2)'!$A$3:$E$505,4,0)</f>
        <v>Actividad propia</v>
      </c>
      <c r="U222" s="82" t="s">
        <v>1562</v>
      </c>
      <c r="V222" s="30">
        <f>VLOOKUP(S222,'PAI 2025 GPS rempl2)'!$E$4:$P$504,12,0)</f>
        <v>30</v>
      </c>
      <c r="W222" s="146">
        <f t="shared" si="44"/>
        <v>0.36496350364963503</v>
      </c>
      <c r="X222" s="30">
        <f>VLOOKUP(S222,'SEGUIMIENTO PAI 2025'!$F$5:$AB$487,23,0)</f>
        <v>100</v>
      </c>
      <c r="Y222" s="30">
        <f t="shared" si="40"/>
        <v>0.36496350364963503</v>
      </c>
    </row>
    <row r="223" spans="1:25" x14ac:dyDescent="0.25">
      <c r="A223" s="81" t="s">
        <v>913</v>
      </c>
      <c r="B223" s="81" t="str">
        <f>VLOOKUP(A223,'PAI 2025 GPS rempl2)'!$A$3:$E$505,4,0)</f>
        <v>Actividad propia</v>
      </c>
      <c r="C223" s="82" t="s">
        <v>1562</v>
      </c>
      <c r="D223" s="82" t="s">
        <v>1564</v>
      </c>
      <c r="E223" s="82" t="s">
        <v>596</v>
      </c>
      <c r="F223" s="82"/>
      <c r="G223" s="82" t="str">
        <f>VLOOKUP(A223,'PAI 2025 GPS rempl2)'!$E$4:$L$504,8,0)</f>
        <v>N/A</v>
      </c>
      <c r="H223" s="82"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2">
        <f>VLOOKUP(A223,'PAI 2025 GPS rempl2)'!$A$4:$V$504,17,0)</f>
        <v>1</v>
      </c>
      <c r="J223" s="82" t="str">
        <f>VLOOKUP(A223,'PAI 2025 GPS rempl2)'!$A$4:$V$504,18,0)</f>
        <v>Númerica</v>
      </c>
      <c r="K223" s="174" t="str">
        <f>VLOOKUP(A223,'PAI 2025 GPS rempl2)'!$A$4:$V$504,20,0)</f>
        <v>2025-06-03</v>
      </c>
      <c r="L223" s="174" t="str">
        <f>VLOOKUP(A223,'PAI 2025 GPS rempl2)'!$A$4:$V$504,21,0)</f>
        <v>2025-07-11</v>
      </c>
      <c r="M223" s="82" t="str">
        <f>VLOOKUP(A223,'PAI 2025 GPS rempl2)'!$A$4:$V$504,22,0)</f>
        <v>7100-DIRECCIÓN DE INVESTIGACIONES DE PROTECCIÓN DE DATOS PERSONALES</v>
      </c>
      <c r="N223" s="82"/>
      <c r="O223" s="82"/>
      <c r="P223" s="82"/>
      <c r="Q223" s="82"/>
      <c r="R223" s="30" t="str">
        <f>VLOOKUP(A223,'PAI 2025 GPS rempl2)'!$A$3:$B$506,2,0)</f>
        <v>7100-DIRECCIÓN DE INVESTIGACIONES DE PROTECCIÓN DE DATOS PERSONALES</v>
      </c>
      <c r="S223" s="81" t="s">
        <v>913</v>
      </c>
      <c r="T223" s="81" t="str">
        <f>VLOOKUP(A223,'PAI 2025 GPS rempl2)'!$A$3:$E$505,4,0)</f>
        <v>Actividad propia</v>
      </c>
      <c r="U223" s="82" t="s">
        <v>1562</v>
      </c>
      <c r="V223" s="30">
        <f>VLOOKUP(S223,'PAI 2025 GPS rempl2)'!$E$4:$P$504,12,0)</f>
        <v>20</v>
      </c>
      <c r="W223" s="146">
        <f t="shared" si="44"/>
        <v>0.24330900243309003</v>
      </c>
      <c r="X223" s="30">
        <f>VLOOKUP(S223,'SEGUIMIENTO PAI 2025'!$F$5:$AB$487,23,0)</f>
        <v>100</v>
      </c>
      <c r="Y223" s="30">
        <f t="shared" si="40"/>
        <v>0.24330900243309003</v>
      </c>
    </row>
    <row r="224" spans="1:25" x14ac:dyDescent="0.25">
      <c r="A224" s="81" t="s">
        <v>914</v>
      </c>
      <c r="B224" s="81" t="str">
        <f>VLOOKUP(A224,'PAI 2025 GPS rempl2)'!$A$3:$E$505,4,0)</f>
        <v>Actividad propia</v>
      </c>
      <c r="C224" s="82" t="s">
        <v>1562</v>
      </c>
      <c r="D224" s="82" t="s">
        <v>1564</v>
      </c>
      <c r="E224" s="82" t="s">
        <v>596</v>
      </c>
      <c r="F224" s="82"/>
      <c r="G224" s="82" t="str">
        <f>VLOOKUP(A224,'PAI 2025 GPS rempl2)'!$E$4:$L$504,8,0)</f>
        <v>N/A</v>
      </c>
      <c r="H224" s="82" t="str">
        <f>VLOOKUP(A224,'PAI 2025 GPS rempl2)'!$A$4:$V$504,15,0)</f>
        <v>Realizar capacitación a los usuarios funcionales para socializar el manejo del servicio del Detector de Políticas como parte del sistema RNBD (Actas de Capacitación realizadas a los usuarios funcionales)</v>
      </c>
      <c r="I224" s="82">
        <f>VLOOKUP(A224,'PAI 2025 GPS rempl2)'!$A$4:$V$504,17,0)</f>
        <v>1</v>
      </c>
      <c r="J224" s="82" t="str">
        <f>VLOOKUP(A224,'PAI 2025 GPS rempl2)'!$A$4:$V$504,18,0)</f>
        <v>Númerica</v>
      </c>
      <c r="K224" s="174" t="str">
        <f>VLOOKUP(A224,'PAI 2025 GPS rempl2)'!$A$4:$V$504,20,0)</f>
        <v>2025-07-14</v>
      </c>
      <c r="L224" s="174" t="str">
        <f>VLOOKUP(A224,'PAI 2025 GPS rempl2)'!$A$4:$V$504,21,0)</f>
        <v>2025-08-29</v>
      </c>
      <c r="M224" s="82" t="str">
        <f>VLOOKUP(A224,'PAI 2025 GPS rempl2)'!$A$4:$V$504,22,0)</f>
        <v>7100-DIRECCIÓN DE INVESTIGACIONES DE PROTECCIÓN DE DATOS PERSONALES</v>
      </c>
      <c r="N224" s="82"/>
      <c r="O224" s="82"/>
      <c r="P224" s="82"/>
      <c r="Q224" s="82"/>
      <c r="R224" s="30" t="str">
        <f>VLOOKUP(A224,'PAI 2025 GPS rempl2)'!$A$3:$B$506,2,0)</f>
        <v>7100-DIRECCIÓN DE INVESTIGACIONES DE PROTECCIÓN DE DATOS PERSONALES</v>
      </c>
      <c r="S224" s="81" t="s">
        <v>914</v>
      </c>
      <c r="T224" s="81" t="str">
        <f>VLOOKUP(A224,'PAI 2025 GPS rempl2)'!$A$3:$E$505,4,0)</f>
        <v>Actividad propia</v>
      </c>
      <c r="U224" s="82" t="s">
        <v>1562</v>
      </c>
      <c r="V224" s="30">
        <f>VLOOKUP(S224,'PAI 2025 GPS rempl2)'!$E$4:$P$504,12,0)</f>
        <v>10</v>
      </c>
      <c r="W224" s="146">
        <f t="shared" si="44"/>
        <v>0.12165450121654502</v>
      </c>
      <c r="X224" s="30">
        <f>VLOOKUP(S224,'SEGUIMIENTO PAI 2025'!$F$5:$AB$487,23,0)</f>
        <v>100</v>
      </c>
      <c r="Y224" s="30">
        <f t="shared" si="40"/>
        <v>0.12165450121654502</v>
      </c>
    </row>
    <row r="225" spans="1:25" x14ac:dyDescent="0.25">
      <c r="A225" s="81" t="s">
        <v>916</v>
      </c>
      <c r="B225" s="81" t="str">
        <f>VLOOKUP(A225,'PAI 2025 GPS rempl2)'!$A$3:$E$505,4,0)</f>
        <v>Actividad propia</v>
      </c>
      <c r="C225" s="82" t="s">
        <v>1562</v>
      </c>
      <c r="D225" s="82" t="s">
        <v>1564</v>
      </c>
      <c r="E225" s="82" t="s">
        <v>596</v>
      </c>
      <c r="F225" s="82"/>
      <c r="G225" s="82" t="str">
        <f>VLOOKUP(A225,'PAI 2025 GPS rempl2)'!$E$4:$L$504,8,0)</f>
        <v>N/A</v>
      </c>
      <c r="H225" s="82" t="str">
        <f>VLOOKUP(A225,'PAI 2025 GPS rempl2)'!$A$4:$V$504,15,0)</f>
        <v>Realizar paso a producción de la versión del sistema RNBD que incluya la integración con el Detector de Políticas (Informe que evidencie el paso a producción)</v>
      </c>
      <c r="I225" s="82">
        <f>VLOOKUP(A225,'PAI 2025 GPS rempl2)'!$A$4:$V$504,17,0)</f>
        <v>1</v>
      </c>
      <c r="J225" s="82" t="str">
        <f>VLOOKUP(A225,'PAI 2025 GPS rempl2)'!$A$4:$V$504,18,0)</f>
        <v>Númerica</v>
      </c>
      <c r="K225" s="174" t="str">
        <f>VLOOKUP(A225,'PAI 2025 GPS rempl2)'!$A$4:$V$504,20,0)</f>
        <v>2025-09-01</v>
      </c>
      <c r="L225" s="174" t="str">
        <f>VLOOKUP(A225,'PAI 2025 GPS rempl2)'!$A$4:$V$504,21,0)</f>
        <v>2025-09-30</v>
      </c>
      <c r="M225" s="82" t="str">
        <f>VLOOKUP(A225,'PAI 2025 GPS rempl2)'!$A$4:$V$504,22,0)</f>
        <v>7100-DIRECCIÓN DE INVESTIGACIONES DE PROTECCIÓN DE DATOS PERSONALES</v>
      </c>
      <c r="N225" s="82"/>
      <c r="O225" s="82"/>
      <c r="P225" s="82"/>
      <c r="Q225" s="82"/>
      <c r="R225" s="30" t="str">
        <f>VLOOKUP(A225,'PAI 2025 GPS rempl2)'!$A$3:$B$506,2,0)</f>
        <v>7100-DIRECCIÓN DE INVESTIGACIONES DE PROTECCIÓN DE DATOS PERSONALES</v>
      </c>
      <c r="S225" s="81" t="s">
        <v>916</v>
      </c>
      <c r="T225" s="81" t="str">
        <f>VLOOKUP(A225,'PAI 2025 GPS rempl2)'!$A$3:$E$505,4,0)</f>
        <v>Actividad propia</v>
      </c>
      <c r="U225" s="82" t="s">
        <v>1562</v>
      </c>
      <c r="V225" s="30">
        <f>VLOOKUP(S225,'PAI 2025 GPS rempl2)'!$E$4:$P$504,12,0)</f>
        <v>20</v>
      </c>
      <c r="W225" s="146">
        <f t="shared" si="44"/>
        <v>0.24330900243309003</v>
      </c>
      <c r="X225" s="30">
        <f>VLOOKUP(S225,'SEGUIMIENTO PAI 2025'!$F$5:$AB$487,23,0)</f>
        <v>0</v>
      </c>
      <c r="Y225" s="30">
        <f t="shared" si="40"/>
        <v>0</v>
      </c>
    </row>
    <row r="226" spans="1:25" x14ac:dyDescent="0.25">
      <c r="A226" s="81" t="s">
        <v>918</v>
      </c>
      <c r="B226" s="81" t="str">
        <f>VLOOKUP(A226,'PAI 2025 GPS rempl2)'!$A$3:$E$505,4,0)</f>
        <v>Producto</v>
      </c>
      <c r="C226" s="82" t="s">
        <v>1562</v>
      </c>
      <c r="D226" s="82" t="s">
        <v>1564</v>
      </c>
      <c r="E226" s="82" t="s">
        <v>596</v>
      </c>
      <c r="F226" s="82" t="s">
        <v>11</v>
      </c>
      <c r="G226" s="82" t="str">
        <f>VLOOKUP(A226,'PAI 2025 GPS rempl2)'!$E$4:$L$504,8,0)</f>
        <v>C-3503-0200-0012-20104c</v>
      </c>
      <c r="H226" s="82"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2">
        <f>VLOOKUP(A226,'PAI 2025 GPS rempl2)'!$A$4:$V$504,17,0)</f>
        <v>1</v>
      </c>
      <c r="J226" s="82" t="str">
        <f>VLOOKUP(A226,'PAI 2025 GPS rempl2)'!$A$4:$V$504,18,0)</f>
        <v>Númerica</v>
      </c>
      <c r="K226" s="174" t="str">
        <f>VLOOKUP(A226,'PAI 2025 GPS rempl2)'!$A$4:$V$504,20,0)</f>
        <v>2025-02-03</v>
      </c>
      <c r="L226" s="174" t="str">
        <f>VLOOKUP(A226,'PAI 2025 GPS rempl2)'!$A$4:$V$504,21,0)</f>
        <v>2025-10-30</v>
      </c>
      <c r="M226" s="82" t="str">
        <f>VLOOKUP(A226,'PAI 2025 GPS rempl2)'!$A$4:$V$504,22,0)</f>
        <v>20-OFICINA DE TECNOLOGÍA E INFORMÁTICA;
7200-DIRECCION DE HABEAS DATA</v>
      </c>
      <c r="N226" s="82" t="s">
        <v>1436</v>
      </c>
      <c r="O226" s="82" t="s">
        <v>1437</v>
      </c>
      <c r="P226" s="82">
        <v>0</v>
      </c>
      <c r="Q226" s="82" t="s">
        <v>1533</v>
      </c>
      <c r="R226" s="30" t="str">
        <f>VLOOKUP(A226,'PAI 2025 GPS rempl2)'!$A$3:$B$506,2,0)</f>
        <v>7200-DIRECCION DE HABEAS DATA</v>
      </c>
      <c r="S226" s="81" t="s">
        <v>918</v>
      </c>
      <c r="T226" s="81" t="str">
        <f>VLOOKUP(A226,'PAI 2025 GPS rempl2)'!$A$3:$E$505,4,0)</f>
        <v>Producto</v>
      </c>
      <c r="U226" s="82" t="s">
        <v>1562</v>
      </c>
      <c r="V226" s="30">
        <f>VLOOKUP(S226,'PAI 2025 GPS rempl2)'!$E$4:$P$504,12,0)</f>
        <v>50</v>
      </c>
      <c r="W226" s="144">
        <f>(V226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26" s="30">
        <f>VLOOKUP(S226,'SEGUIMIENTO PAI 2025'!$F$5:$AB$487,23,0)</f>
        <v>0</v>
      </c>
      <c r="Y226" s="30">
        <f t="shared" si="40"/>
        <v>0</v>
      </c>
    </row>
    <row r="227" spans="1:25" x14ac:dyDescent="0.25">
      <c r="A227" s="81" t="s">
        <v>921</v>
      </c>
      <c r="B227" s="81" t="str">
        <f>VLOOKUP(A227,'PAI 2025 GPS rempl2)'!$A$3:$E$505,4,0)</f>
        <v>Actividad propia</v>
      </c>
      <c r="C227" s="82" t="s">
        <v>1562</v>
      </c>
      <c r="D227" s="82" t="s">
        <v>1564</v>
      </c>
      <c r="E227" s="82" t="s">
        <v>596</v>
      </c>
      <c r="F227" s="82"/>
      <c r="G227" s="82" t="str">
        <f>VLOOKUP(A227,'PAI 2025 GPS rempl2)'!$E$4:$L$504,8,0)</f>
        <v>N/A</v>
      </c>
      <c r="H227" s="82" t="str">
        <f>VLOOKUP(A227,'PAI 2025 GPS rempl2)'!$A$4:$V$504,15,0)</f>
        <v>Elaborar y aprobar requerimiento (1. Formato Solicitud de Requerimientos a Sistemas de Información GS03-F18, 2. Formato Lista de Chequeo de Requisitos de Seguridad de la Información GS03-F27 (Opcional) )</v>
      </c>
      <c r="I227" s="82">
        <f>VLOOKUP(A227,'PAI 2025 GPS rempl2)'!$A$4:$V$504,17,0)</f>
        <v>1</v>
      </c>
      <c r="J227" s="82" t="str">
        <f>VLOOKUP(A227,'PAI 2025 GPS rempl2)'!$A$4:$V$504,18,0)</f>
        <v>Númerica</v>
      </c>
      <c r="K227" s="174" t="str">
        <f>VLOOKUP(A227,'PAI 2025 GPS rempl2)'!$A$4:$V$504,20,0)</f>
        <v>2025-02-03</v>
      </c>
      <c r="L227" s="174" t="str">
        <f>VLOOKUP(A227,'PAI 2025 GPS rempl2)'!$A$4:$V$504,21,0)</f>
        <v>2025-04-30</v>
      </c>
      <c r="M227" s="82" t="str">
        <f>VLOOKUP(A227,'PAI 2025 GPS rempl2)'!$A$4:$V$504,22,0)</f>
        <v>20-OFICINA DE TECNOLOGÍA E INFORMÁTICA;
7200-DIRECCION DE HABEAS DATA</v>
      </c>
      <c r="N227" s="82"/>
      <c r="O227" s="82"/>
      <c r="P227" s="82"/>
      <c r="Q227" s="82"/>
      <c r="R227" s="30" t="str">
        <f>VLOOKUP(A227,'PAI 2025 GPS rempl2)'!$A$3:$B$506,2,0)</f>
        <v>7200-DIRECCION DE HABEAS DATA</v>
      </c>
      <c r="S227" s="81" t="s">
        <v>921</v>
      </c>
      <c r="T227" s="81" t="str">
        <f>VLOOKUP(A227,'PAI 2025 GPS rempl2)'!$A$3:$E$505,4,0)</f>
        <v>Actividad propia</v>
      </c>
      <c r="U227" s="82" t="s">
        <v>1562</v>
      </c>
      <c r="V227" s="30">
        <f>VLOOKUP(S227,'PAI 2025 GPS rempl2)'!$E$4:$P$504,12,0)</f>
        <v>100</v>
      </c>
      <c r="W227" s="146">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227" s="30">
        <f>VLOOKUP(S227,'SEGUIMIENTO PAI 2025'!$F$5:$AB$487,23,0)</f>
        <v>100</v>
      </c>
      <c r="Y227" s="30">
        <f t="shared" si="40"/>
        <v>1.2165450121654502</v>
      </c>
    </row>
    <row r="228" spans="1:25" x14ac:dyDescent="0.25">
      <c r="A228" s="81" t="s">
        <v>923</v>
      </c>
      <c r="B228" s="81" t="str">
        <f>VLOOKUP(A228,'PAI 2025 GPS rempl2)'!$A$3:$E$505,4,0)</f>
        <v>Actividad sin participación</v>
      </c>
      <c r="C228" s="82" t="s">
        <v>1562</v>
      </c>
      <c r="D228" s="82" t="s">
        <v>1564</v>
      </c>
      <c r="E228" s="82" t="s">
        <v>596</v>
      </c>
      <c r="F228" s="82"/>
      <c r="G228" s="82" t="str">
        <f>VLOOKUP(A228,'PAI 2025 GPS rempl2)'!$E$4:$L$504,8,0)</f>
        <v>N/A</v>
      </c>
      <c r="H228" s="82" t="str">
        <f>VLOOKUP(A228,'PAI 2025 GPS rempl2)'!$A$4:$V$504,15,0)</f>
        <v>Diseñar la solución (1. Anteproyecto (Alcance, estado del arte, metodología, métricas, cronograma, etc.) / Único entregable)</v>
      </c>
      <c r="I228" s="82">
        <f>VLOOKUP(A228,'PAI 2025 GPS rempl2)'!$A$4:$V$504,17,0)</f>
        <v>1</v>
      </c>
      <c r="J228" s="82" t="str">
        <f>VLOOKUP(A228,'PAI 2025 GPS rempl2)'!$A$4:$V$504,18,0)</f>
        <v>Númerica</v>
      </c>
      <c r="K228" s="174" t="str">
        <f>VLOOKUP(A228,'PAI 2025 GPS rempl2)'!$A$4:$V$504,20,0)</f>
        <v>2025-05-02</v>
      </c>
      <c r="L228" s="174" t="str">
        <f>VLOOKUP(A228,'PAI 2025 GPS rempl2)'!$A$4:$V$504,21,0)</f>
        <v>2025-07-01</v>
      </c>
      <c r="M228" s="82" t="str">
        <f>VLOOKUP(A228,'PAI 2025 GPS rempl2)'!$A$4:$V$504,22,0)</f>
        <v>20-OFICINA DE TECNOLOGÍA E INFORMÁTICA</v>
      </c>
      <c r="N228" s="82"/>
      <c r="O228" s="82"/>
      <c r="P228" s="82"/>
      <c r="Q228" s="82"/>
      <c r="R228" s="30" t="str">
        <f>VLOOKUP(A228,'PAI 2025 GPS rempl2)'!$A$3:$B$506,2,0)</f>
        <v>7200-DIRECCION DE HABEAS DATA</v>
      </c>
      <c r="S228" s="81" t="s">
        <v>923</v>
      </c>
      <c r="T228" s="81" t="str">
        <f>VLOOKUP(A228,'PAI 2025 GPS rempl2)'!$A$3:$E$505,4,0)</f>
        <v>Actividad sin participación</v>
      </c>
      <c r="U228" s="82" t="s">
        <v>1562</v>
      </c>
      <c r="V228" s="30">
        <f>VLOOKUP(S228,'PAI 2025 GPS rempl2)'!$E$4:$P$504,12,0)</f>
        <v>0</v>
      </c>
      <c r="W228" s="30">
        <f>+V228</f>
        <v>0</v>
      </c>
      <c r="X228" s="30">
        <f>VLOOKUP(S228,'SEGUIMIENTO PAI 2025'!$F$5:$AB$487,23,0)</f>
        <v>100</v>
      </c>
      <c r="Y228" s="30">
        <f t="shared" si="40"/>
        <v>0</v>
      </c>
    </row>
    <row r="229" spans="1:25" x14ac:dyDescent="0.25">
      <c r="A229" s="81" t="s">
        <v>924</v>
      </c>
      <c r="B229" s="81" t="str">
        <f>VLOOKUP(A229,'PAI 2025 GPS rempl2)'!$A$3:$E$505,4,0)</f>
        <v>Actividad sin participación</v>
      </c>
      <c r="C229" s="82" t="s">
        <v>1562</v>
      </c>
      <c r="D229" s="82" t="s">
        <v>1564</v>
      </c>
      <c r="E229" s="82" t="s">
        <v>596</v>
      </c>
      <c r="F229" s="82"/>
      <c r="G229" s="82" t="str">
        <f>VLOOKUP(A229,'PAI 2025 GPS rempl2)'!$E$4:$L$504,8,0)</f>
        <v>N/A</v>
      </c>
      <c r="H229" s="82"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2">
        <f>VLOOKUP(A229,'PAI 2025 GPS rempl2)'!$A$4:$V$504,17,0)</f>
        <v>1</v>
      </c>
      <c r="J229" s="82" t="str">
        <f>VLOOKUP(A229,'PAI 2025 GPS rempl2)'!$A$4:$V$504,18,0)</f>
        <v>Númerica</v>
      </c>
      <c r="K229" s="174" t="str">
        <f>VLOOKUP(A229,'PAI 2025 GPS rempl2)'!$A$4:$V$504,20,0)</f>
        <v>2025-07-01</v>
      </c>
      <c r="L229" s="174" t="str">
        <f>VLOOKUP(A229,'PAI 2025 GPS rempl2)'!$A$4:$V$504,21,0)</f>
        <v>2025-07-31</v>
      </c>
      <c r="M229" s="82" t="str">
        <f>VLOOKUP(A229,'PAI 2025 GPS rempl2)'!$A$4:$V$504,22,0)</f>
        <v>20-OFICINA DE TECNOLOGÍA E INFORMÁTICA</v>
      </c>
      <c r="N229" s="82"/>
      <c r="O229" s="82"/>
      <c r="P229" s="82"/>
      <c r="Q229" s="82"/>
      <c r="R229" s="30" t="str">
        <f>VLOOKUP(A229,'PAI 2025 GPS rempl2)'!$A$3:$B$506,2,0)</f>
        <v>7200-DIRECCION DE HABEAS DATA</v>
      </c>
      <c r="S229" s="81" t="s">
        <v>924</v>
      </c>
      <c r="T229" s="81" t="str">
        <f>VLOOKUP(A229,'PAI 2025 GPS rempl2)'!$A$3:$E$505,4,0)</f>
        <v>Actividad sin participación</v>
      </c>
      <c r="U229" s="82" t="s">
        <v>1562</v>
      </c>
      <c r="V229" s="30">
        <f>VLOOKUP(S229,'PAI 2025 GPS rempl2)'!$E$4:$P$504,12,0)</f>
        <v>0</v>
      </c>
      <c r="W229" s="30">
        <f>+V229</f>
        <v>0</v>
      </c>
      <c r="X229" s="30">
        <f>VLOOKUP(S229,'SEGUIMIENTO PAI 2025'!$F$5:$AB$487,23,0)</f>
        <v>100</v>
      </c>
      <c r="Y229" s="30">
        <f t="shared" si="40"/>
        <v>0</v>
      </c>
    </row>
    <row r="230" spans="1:25" x14ac:dyDescent="0.25">
      <c r="A230" s="81" t="s">
        <v>925</v>
      </c>
      <c r="B230" s="81" t="str">
        <f>VLOOKUP(A230,'PAI 2025 GPS rempl2)'!$A$3:$E$505,4,0)</f>
        <v>Actividad sin participación</v>
      </c>
      <c r="C230" s="82" t="s">
        <v>1562</v>
      </c>
      <c r="D230" s="82" t="s">
        <v>1564</v>
      </c>
      <c r="E230" s="82" t="s">
        <v>596</v>
      </c>
      <c r="F230" s="82"/>
      <c r="G230" s="82" t="str">
        <f>VLOOKUP(A230,'PAI 2025 GPS rempl2)'!$E$4:$L$504,8,0)</f>
        <v>N/A</v>
      </c>
      <c r="H230" s="82" t="str">
        <f>VLOOKUP(A230,'PAI 2025 GPS rempl2)'!$A$4:$V$504,15,0)</f>
        <v>Desarrollo de la solución (1. Captura de pantalla del Código fuente registrado en devops / 2. Captura de pantalla  de casos de prueba ejecutados por desarrollo. 3. Informe de desarrollo )</v>
      </c>
      <c r="I230" s="82">
        <f>VLOOKUP(A230,'PAI 2025 GPS rempl2)'!$A$4:$V$504,17,0)</f>
        <v>1</v>
      </c>
      <c r="J230" s="82" t="str">
        <f>VLOOKUP(A230,'PAI 2025 GPS rempl2)'!$A$4:$V$504,18,0)</f>
        <v>Númerica</v>
      </c>
      <c r="K230" s="174" t="str">
        <f>VLOOKUP(A230,'PAI 2025 GPS rempl2)'!$A$4:$V$504,20,0)</f>
        <v>2025-08-01</v>
      </c>
      <c r="L230" s="174" t="str">
        <f>VLOOKUP(A230,'PAI 2025 GPS rempl2)'!$A$4:$V$504,21,0)</f>
        <v>2025-10-30</v>
      </c>
      <c r="M230" s="82" t="str">
        <f>VLOOKUP(A230,'PAI 2025 GPS rempl2)'!$A$4:$V$504,22,0)</f>
        <v>20-OFICINA DE TECNOLOGÍA E INFORMÁTICA</v>
      </c>
      <c r="N230" s="82"/>
      <c r="O230" s="82"/>
      <c r="P230" s="82"/>
      <c r="Q230" s="82"/>
      <c r="R230" s="30" t="str">
        <f>VLOOKUP(A230,'PAI 2025 GPS rempl2)'!$A$3:$B$506,2,0)</f>
        <v>7200-DIRECCION DE HABEAS DATA</v>
      </c>
      <c r="S230" s="81" t="s">
        <v>925</v>
      </c>
      <c r="T230" s="81" t="str">
        <f>VLOOKUP(A230,'PAI 2025 GPS rempl2)'!$A$3:$E$505,4,0)</f>
        <v>Actividad sin participación</v>
      </c>
      <c r="U230" s="82" t="s">
        <v>1562</v>
      </c>
      <c r="V230" s="30">
        <f>VLOOKUP(S230,'PAI 2025 GPS rempl2)'!$E$4:$P$504,12,0)</f>
        <v>0</v>
      </c>
      <c r="W230" s="30">
        <f>+V230</f>
        <v>0</v>
      </c>
      <c r="X230" s="30">
        <f>VLOOKUP(S230,'SEGUIMIENTO PAI 2025'!$F$5:$AB$487,23,0)</f>
        <v>0</v>
      </c>
      <c r="Y230" s="30">
        <f t="shared" si="40"/>
        <v>0</v>
      </c>
    </row>
    <row r="231" spans="1:25" x14ac:dyDescent="0.25">
      <c r="A231" s="81" t="s">
        <v>926</v>
      </c>
      <c r="B231" s="81" t="str">
        <f>VLOOKUP(A231,'PAI 2025 GPS rempl2)'!$A$3:$E$505,4,0)</f>
        <v>Producto</v>
      </c>
      <c r="C231" s="82" t="s">
        <v>1562</v>
      </c>
      <c r="D231" s="82" t="s">
        <v>1566</v>
      </c>
      <c r="E231" s="82" t="s">
        <v>636</v>
      </c>
      <c r="F231" s="82" t="s">
        <v>12</v>
      </c>
      <c r="G231" s="82" t="str">
        <f>VLOOKUP(A231,'PAI 2025 GPS rempl2)'!$E$4:$L$504,8,0)</f>
        <v>C-3503-0200-0012-20104c</v>
      </c>
      <c r="H231" s="82"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2">
        <f>VLOOKUP(A231,'PAI 2025 GPS rempl2)'!$A$4:$V$504,17,0)</f>
        <v>2</v>
      </c>
      <c r="J231" s="82" t="str">
        <f>VLOOKUP(A231,'PAI 2025 GPS rempl2)'!$A$4:$V$504,18,0)</f>
        <v>Númerica</v>
      </c>
      <c r="K231" s="174" t="str">
        <f>VLOOKUP(A231,'PAI 2025 GPS rempl2)'!$A$4:$V$504,20,0)</f>
        <v>2025-02-03</v>
      </c>
      <c r="L231" s="174" t="str">
        <f>VLOOKUP(A231,'PAI 2025 GPS rempl2)'!$A$4:$V$504,21,0)</f>
        <v>2025-11-28</v>
      </c>
      <c r="M231" s="82" t="str">
        <f>VLOOKUP(A231,'PAI 2025 GPS rempl2)'!$A$4:$V$504,22,0)</f>
        <v>7200-DIRECCION DE HABEAS DATA</v>
      </c>
      <c r="N231" s="82" t="s">
        <v>1434</v>
      </c>
      <c r="O231" s="82" t="s">
        <v>1435</v>
      </c>
      <c r="P231" s="82">
        <v>0</v>
      </c>
      <c r="Q231" s="82" t="s">
        <v>1532</v>
      </c>
      <c r="R231" s="30" t="str">
        <f>VLOOKUP(A231,'PAI 2025 GPS rempl2)'!$A$3:$B$506,2,0)</f>
        <v>7200-DIRECCION DE HABEAS DATA</v>
      </c>
      <c r="S231" s="81" t="s">
        <v>926</v>
      </c>
      <c r="T231" s="81" t="str">
        <f>VLOOKUP(A231,'PAI 2025 GPS rempl2)'!$A$3:$E$505,4,0)</f>
        <v>Producto</v>
      </c>
      <c r="U231" s="82" t="s">
        <v>1562</v>
      </c>
      <c r="V231" s="30">
        <f>VLOOKUP(S231,'PAI 2025 GPS rempl2)'!$E$4:$P$504,12,0)</f>
        <v>50</v>
      </c>
      <c r="W231" s="144">
        <f>(V231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31" s="30">
        <f>VLOOKUP(S231,'SEGUIMIENTO PAI 2025'!$F$5:$AB$487,23,0)</f>
        <v>0</v>
      </c>
      <c r="Y231" s="30">
        <f t="shared" si="40"/>
        <v>0</v>
      </c>
    </row>
    <row r="232" spans="1:25" x14ac:dyDescent="0.25">
      <c r="A232" s="81" t="s">
        <v>928</v>
      </c>
      <c r="B232" s="81" t="str">
        <f>VLOOKUP(A232,'PAI 2025 GPS rempl2)'!$A$3:$E$505,4,0)</f>
        <v>Actividad propia</v>
      </c>
      <c r="C232" s="82" t="s">
        <v>1562</v>
      </c>
      <c r="D232" s="82" t="s">
        <v>1566</v>
      </c>
      <c r="E232" s="82" t="s">
        <v>636</v>
      </c>
      <c r="F232" s="82"/>
      <c r="G232" s="82" t="str">
        <f>VLOOKUP(A232,'PAI 2025 GPS rempl2)'!$E$4:$L$504,8,0)</f>
        <v>N/A</v>
      </c>
      <c r="H232" s="82" t="str">
        <f>VLOOKUP(A232,'PAI 2025 GPS rempl2)'!$A$4:$V$504,15,0)</f>
        <v>Realizar mesas de trabajo entre la Dirección de Habeas Data y la Dirección de Investigaciones para determinar el enfoque de cada monitoreo (Listado asistencia /único entregable)</v>
      </c>
      <c r="I232" s="82">
        <f>VLOOKUP(A232,'PAI 2025 GPS rempl2)'!$A$4:$V$504,17,0)</f>
        <v>2</v>
      </c>
      <c r="J232" s="82" t="str">
        <f>VLOOKUP(A232,'PAI 2025 GPS rempl2)'!$A$4:$V$504,18,0)</f>
        <v>Númerica</v>
      </c>
      <c r="K232" s="174" t="str">
        <f>VLOOKUP(A232,'PAI 2025 GPS rempl2)'!$A$4:$V$504,20,0)</f>
        <v>2025-02-03</v>
      </c>
      <c r="L232" s="174" t="str">
        <f>VLOOKUP(A232,'PAI 2025 GPS rempl2)'!$A$4:$V$504,21,0)</f>
        <v>2025-07-04</v>
      </c>
      <c r="M232" s="82" t="str">
        <f>VLOOKUP(A232,'PAI 2025 GPS rempl2)'!$A$4:$V$504,22,0)</f>
        <v>7200-DIRECCION DE HABEAS DATA</v>
      </c>
      <c r="N232" s="82"/>
      <c r="O232" s="82"/>
      <c r="P232" s="82"/>
      <c r="Q232" s="82"/>
      <c r="R232" s="30" t="str">
        <f>VLOOKUP(A232,'PAI 2025 GPS rempl2)'!$A$3:$B$506,2,0)</f>
        <v>7200-DIRECCION DE HABEAS DATA</v>
      </c>
      <c r="S232" s="81" t="s">
        <v>928</v>
      </c>
      <c r="T232" s="81" t="str">
        <f>VLOOKUP(A232,'PAI 2025 GPS rempl2)'!$A$3:$E$505,4,0)</f>
        <v>Actividad propia</v>
      </c>
      <c r="U232" s="82" t="s">
        <v>1562</v>
      </c>
      <c r="V232" s="30">
        <f>VLOOKUP(S232,'PAI 2025 GPS rempl2)'!$E$4:$P$504,12,0)</f>
        <v>20</v>
      </c>
      <c r="W232" s="146">
        <f t="shared" ref="W232:W234" si="45">+(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232" s="30">
        <f>VLOOKUP(S232,'SEGUIMIENTO PAI 2025'!$F$5:$AB$487,23,0)</f>
        <v>100</v>
      </c>
      <c r="Y232" s="30">
        <f t="shared" si="40"/>
        <v>0.24330900243309003</v>
      </c>
    </row>
    <row r="233" spans="1:25" x14ac:dyDescent="0.25">
      <c r="A233" s="81" t="s">
        <v>930</v>
      </c>
      <c r="B233" s="81" t="str">
        <f>VLOOKUP(A233,'PAI 2025 GPS rempl2)'!$A$3:$E$505,4,0)</f>
        <v>Actividad propia</v>
      </c>
      <c r="C233" s="82" t="s">
        <v>1562</v>
      </c>
      <c r="D233" s="82" t="s">
        <v>1566</v>
      </c>
      <c r="E233" s="82" t="s">
        <v>636</v>
      </c>
      <c r="F233" s="82"/>
      <c r="G233" s="82" t="str">
        <f>VLOOKUP(A233,'PAI 2025 GPS rempl2)'!$E$4:$L$504,8,0)</f>
        <v>N/A</v>
      </c>
      <c r="H233" s="82" t="str">
        <f>VLOOKUP(A233,'PAI 2025 GPS rempl2)'!$A$4:$V$504,15,0)</f>
        <v>Realizar informe respecto de las órdenes impartidas, de la ley 1266 de 2008. (Documento respecto de la ley 1266 de 2008/único entregable)</v>
      </c>
      <c r="I233" s="82">
        <f>VLOOKUP(A233,'PAI 2025 GPS rempl2)'!$A$4:$V$504,17,0)</f>
        <v>1</v>
      </c>
      <c r="J233" s="82" t="str">
        <f>VLOOKUP(A233,'PAI 2025 GPS rempl2)'!$A$4:$V$504,18,0)</f>
        <v>Númerica</v>
      </c>
      <c r="K233" s="174" t="str">
        <f>VLOOKUP(A233,'PAI 2025 GPS rempl2)'!$A$4:$V$504,20,0)</f>
        <v>2025-03-04</v>
      </c>
      <c r="L233" s="174" t="str">
        <f>VLOOKUP(A233,'PAI 2025 GPS rempl2)'!$A$4:$V$504,21,0)</f>
        <v>2025-06-27</v>
      </c>
      <c r="M233" s="82" t="str">
        <f>VLOOKUP(A233,'PAI 2025 GPS rempl2)'!$A$4:$V$504,22,0)</f>
        <v>7200-DIRECCION DE HABEAS DATA</v>
      </c>
      <c r="N233" s="82"/>
      <c r="O233" s="82"/>
      <c r="P233" s="82"/>
      <c r="Q233" s="82"/>
      <c r="R233" s="30" t="str">
        <f>VLOOKUP(A233,'PAI 2025 GPS rempl2)'!$A$3:$B$506,2,0)</f>
        <v>7200-DIRECCION DE HABEAS DATA</v>
      </c>
      <c r="S233" s="81" t="s">
        <v>930</v>
      </c>
      <c r="T233" s="81" t="str">
        <f>VLOOKUP(A233,'PAI 2025 GPS rempl2)'!$A$3:$E$505,4,0)</f>
        <v>Actividad propia</v>
      </c>
      <c r="U233" s="82" t="s">
        <v>1562</v>
      </c>
      <c r="V233" s="30">
        <f>VLOOKUP(S233,'PAI 2025 GPS rempl2)'!$E$4:$P$504,12,0)</f>
        <v>40</v>
      </c>
      <c r="W233" s="146">
        <f t="shared" si="45"/>
        <v>0.48661800486618007</v>
      </c>
      <c r="X233" s="30">
        <f>VLOOKUP(S233,'SEGUIMIENTO PAI 2025'!$F$5:$AB$487,23,0)</f>
        <v>100</v>
      </c>
      <c r="Y233" s="30">
        <f t="shared" si="40"/>
        <v>0.48661800486618007</v>
      </c>
    </row>
    <row r="234" spans="1:25" x14ac:dyDescent="0.25">
      <c r="A234" s="81" t="s">
        <v>932</v>
      </c>
      <c r="B234" s="81" t="str">
        <f>VLOOKUP(A234,'PAI 2025 GPS rempl2)'!$A$3:$E$505,4,0)</f>
        <v>Actividad propia</v>
      </c>
      <c r="C234" s="82" t="s">
        <v>1562</v>
      </c>
      <c r="D234" s="82" t="s">
        <v>1566</v>
      </c>
      <c r="E234" s="82" t="s">
        <v>636</v>
      </c>
      <c r="F234" s="82"/>
      <c r="G234" s="82" t="str">
        <f>VLOOKUP(A234,'PAI 2025 GPS rempl2)'!$E$4:$L$504,8,0)</f>
        <v>N/A</v>
      </c>
      <c r="H234" s="82" t="str">
        <f>VLOOKUP(A234,'PAI 2025 GPS rempl2)'!$A$4:$V$504,15,0)</f>
        <v>Realizar informe respecto de las órdenes impartidas, de la ley 1581 de 2012  (Documento respecto de la ley 1581 de 2012/único entregable)</v>
      </c>
      <c r="I234" s="82">
        <f>VLOOKUP(A234,'PAI 2025 GPS rempl2)'!$A$4:$V$504,17,0)</f>
        <v>1</v>
      </c>
      <c r="J234" s="82" t="str">
        <f>VLOOKUP(A234,'PAI 2025 GPS rempl2)'!$A$4:$V$504,18,0)</f>
        <v>Númerica</v>
      </c>
      <c r="K234" s="174" t="str">
        <f>VLOOKUP(A234,'PAI 2025 GPS rempl2)'!$A$4:$V$504,20,0)</f>
        <v>2025-07-01</v>
      </c>
      <c r="L234" s="174" t="str">
        <f>VLOOKUP(A234,'PAI 2025 GPS rempl2)'!$A$4:$V$504,21,0)</f>
        <v>2025-11-28</v>
      </c>
      <c r="M234" s="82" t="str">
        <f>VLOOKUP(A234,'PAI 2025 GPS rempl2)'!$A$4:$V$504,22,0)</f>
        <v>7200-DIRECCION DE HABEAS DATA</v>
      </c>
      <c r="N234" s="82"/>
      <c r="O234" s="82"/>
      <c r="P234" s="82"/>
      <c r="Q234" s="82"/>
      <c r="R234" s="30" t="str">
        <f>VLOOKUP(A234,'PAI 2025 GPS rempl2)'!$A$3:$B$506,2,0)</f>
        <v>7200-DIRECCION DE HABEAS DATA</v>
      </c>
      <c r="S234" s="81" t="s">
        <v>932</v>
      </c>
      <c r="T234" s="81" t="str">
        <f>VLOOKUP(A234,'PAI 2025 GPS rempl2)'!$A$3:$E$505,4,0)</f>
        <v>Actividad propia</v>
      </c>
      <c r="U234" s="82" t="s">
        <v>1562</v>
      </c>
      <c r="V234" s="30">
        <f>VLOOKUP(S234,'PAI 2025 GPS rempl2)'!$E$4:$P$504,12,0)</f>
        <v>40</v>
      </c>
      <c r="W234" s="146">
        <f t="shared" si="45"/>
        <v>0.48661800486618007</v>
      </c>
      <c r="X234" s="30">
        <f>VLOOKUP(S234,'SEGUIMIENTO PAI 2025'!$F$5:$AB$487,23,0)</f>
        <v>0</v>
      </c>
      <c r="Y234" s="30">
        <f t="shared" si="40"/>
        <v>0</v>
      </c>
    </row>
    <row r="235" spans="1:25" x14ac:dyDescent="0.25">
      <c r="A235" s="81" t="s">
        <v>934</v>
      </c>
      <c r="B235" s="81" t="str">
        <f>VLOOKUP(A235,'PAI 2025 GPS rempl2)'!$A$3:$E$505,4,0)</f>
        <v>Producto</v>
      </c>
      <c r="C235" s="82" t="s">
        <v>1562</v>
      </c>
      <c r="D235" s="82" t="s">
        <v>1570</v>
      </c>
      <c r="E235" s="82" t="s">
        <v>720</v>
      </c>
      <c r="F235" s="82" t="s">
        <v>61</v>
      </c>
      <c r="G235" s="82" t="str">
        <f>VLOOKUP(A235,'PAI 2025 GPS rempl2)'!$E$4:$L$504,8,0)</f>
        <v>C-3599-0200-0005-53105b</v>
      </c>
      <c r="H235" s="82"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2">
        <f>VLOOKUP(A235,'PAI 2025 GPS rempl2)'!$A$4:$V$504,17,0)</f>
        <v>100</v>
      </c>
      <c r="J235" s="82" t="str">
        <f>VLOOKUP(A235,'PAI 2025 GPS rempl2)'!$A$4:$V$504,18,0)</f>
        <v>Porcentual</v>
      </c>
      <c r="K235" s="174" t="str">
        <f>VLOOKUP(A235,'PAI 2025 GPS rempl2)'!$A$4:$V$504,20,0)</f>
        <v>2025-01-15</v>
      </c>
      <c r="L235" s="174" t="str">
        <f>VLOOKUP(A235,'PAI 2025 GPS rempl2)'!$A$4:$V$504,21,0)</f>
        <v>2025-11-14</v>
      </c>
      <c r="M235" s="82" t="str">
        <f>VLOOKUP(A235,'PAI 2025 GPS rempl2)'!$A$4:$V$504,22,0)</f>
        <v>72-GRUPO DE TRABAJO DE ATENCION AL CIUDADANO</v>
      </c>
      <c r="N235" s="82" t="s">
        <v>1776</v>
      </c>
      <c r="O235" s="82" t="s">
        <v>1433</v>
      </c>
      <c r="P235" s="82">
        <v>0</v>
      </c>
      <c r="Q235" s="82" t="s">
        <v>1532</v>
      </c>
      <c r="R235" s="30" t="str">
        <f>VLOOKUP(A235,'PAI 2025 GPS rempl2)'!$A$3:$B$506,2,0)</f>
        <v>72-GRUPO DE TRABAJO DE ATENCION AL CIUDADANO</v>
      </c>
      <c r="S235" s="81" t="s">
        <v>934</v>
      </c>
      <c r="T235" s="81" t="str">
        <f>VLOOKUP(A235,'PAI 2025 GPS rempl2)'!$A$3:$E$505,4,0)</f>
        <v>Producto</v>
      </c>
      <c r="U235" s="82" t="s">
        <v>1562</v>
      </c>
      <c r="V235" s="30">
        <f>VLOOKUP(S235,'PAI 2025 GPS rempl2)'!$E$4:$P$504,12,0)</f>
        <v>30</v>
      </c>
      <c r="W235" s="144">
        <f>(V235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235" s="30">
        <f>VLOOKUP(S235,'SEGUIMIENTO PAI 2025'!$F$5:$AB$487,23,0)</f>
        <v>0</v>
      </c>
      <c r="Y235" s="30">
        <f t="shared" si="40"/>
        <v>0</v>
      </c>
    </row>
    <row r="236" spans="1:25" x14ac:dyDescent="0.25">
      <c r="A236" s="81" t="s">
        <v>936</v>
      </c>
      <c r="B236" s="81" t="str">
        <f>VLOOKUP(A236,'PAI 2025 GPS rempl2)'!$A$3:$E$505,4,0)</f>
        <v>Actividad propia</v>
      </c>
      <c r="C236" s="82" t="s">
        <v>1562</v>
      </c>
      <c r="D236" s="82" t="s">
        <v>1570</v>
      </c>
      <c r="E236" s="82" t="s">
        <v>720</v>
      </c>
      <c r="F236" s="82"/>
      <c r="G236" s="82" t="str">
        <f>VLOOKUP(A236,'PAI 2025 GPS rempl2)'!$E$4:$L$504,8,0)</f>
        <v>N/A</v>
      </c>
      <c r="H236" s="82" t="str">
        <f>VLOOKUP(A236,'PAI 2025 GPS rempl2)'!$A$4:$V$504,15,0)</f>
        <v>Diseñar la estrategia de relacionamiento con la ciudadanía SIC 2025  que incluya el plan de trabajo para su ejecución (Documento de estrategia que incluya plan de trabajo)</v>
      </c>
      <c r="I236" s="82">
        <f>VLOOKUP(A236,'PAI 2025 GPS rempl2)'!$A$4:$V$504,17,0)</f>
        <v>1</v>
      </c>
      <c r="J236" s="82" t="str">
        <f>VLOOKUP(A236,'PAI 2025 GPS rempl2)'!$A$4:$V$504,18,0)</f>
        <v>Númerica</v>
      </c>
      <c r="K236" s="174" t="str">
        <f>VLOOKUP(A236,'PAI 2025 GPS rempl2)'!$A$4:$V$504,20,0)</f>
        <v>2025-01-15</v>
      </c>
      <c r="L236" s="174" t="str">
        <f>VLOOKUP(A236,'PAI 2025 GPS rempl2)'!$A$4:$V$504,21,0)</f>
        <v>2025-02-18</v>
      </c>
      <c r="M236" s="82" t="str">
        <f>VLOOKUP(A236,'PAI 2025 GPS rempl2)'!$A$4:$V$504,22,0)</f>
        <v>72-GRUPO DE TRABAJO DE ATENCION AL CIUDADANO</v>
      </c>
      <c r="N236" s="82"/>
      <c r="O236" s="82"/>
      <c r="P236" s="82"/>
      <c r="Q236" s="82"/>
      <c r="R236" s="30" t="str">
        <f>VLOOKUP(A236,'PAI 2025 GPS rempl2)'!$A$3:$B$506,2,0)</f>
        <v>72-GRUPO DE TRABAJO DE ATENCION AL CIUDADANO</v>
      </c>
      <c r="S236" s="81" t="s">
        <v>936</v>
      </c>
      <c r="T236" s="81" t="str">
        <f>VLOOKUP(A236,'PAI 2025 GPS rempl2)'!$A$3:$E$505,4,0)</f>
        <v>Actividad propia</v>
      </c>
      <c r="U236" s="82" t="s">
        <v>1562</v>
      </c>
      <c r="V236" s="30">
        <f>VLOOKUP(S236,'PAI 2025 GPS rempl2)'!$E$4:$P$504,12,0)</f>
        <v>10</v>
      </c>
      <c r="W236" s="146">
        <f t="shared" ref="W236:W243" si="46">+(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236" s="30">
        <f>VLOOKUP(S236,'SEGUIMIENTO PAI 2025'!$F$5:$AB$487,23,0)</f>
        <v>100</v>
      </c>
      <c r="Y236" s="30">
        <f t="shared" si="40"/>
        <v>0.12165450121654502</v>
      </c>
    </row>
    <row r="237" spans="1:25" x14ac:dyDescent="0.25">
      <c r="A237" s="81" t="s">
        <v>938</v>
      </c>
      <c r="B237" s="81" t="str">
        <f>VLOOKUP(A237,'PAI 2025 GPS rempl2)'!$A$3:$E$505,4,0)</f>
        <v>Actividad propia</v>
      </c>
      <c r="C237" s="82" t="s">
        <v>1562</v>
      </c>
      <c r="D237" s="82" t="s">
        <v>1570</v>
      </c>
      <c r="E237" s="82" t="s">
        <v>720</v>
      </c>
      <c r="F237" s="82"/>
      <c r="G237" s="82" t="str">
        <f>VLOOKUP(A237,'PAI 2025 GPS rempl2)'!$E$4:$L$504,8,0)</f>
        <v>N/A</v>
      </c>
      <c r="H237" s="82" t="str">
        <f>VLOOKUP(A237,'PAI 2025 GPS rempl2)'!$A$4:$V$504,15,0)</f>
        <v>Comunicar a los grupos de valor la Estrategia de relacionamiento diseñada  (Capturas de pantalla de la divulgación en la página web y redes sociales)</v>
      </c>
      <c r="I237" s="82">
        <f>VLOOKUP(A237,'PAI 2025 GPS rempl2)'!$A$4:$V$504,17,0)</f>
        <v>1</v>
      </c>
      <c r="J237" s="82" t="str">
        <f>VLOOKUP(A237,'PAI 2025 GPS rempl2)'!$A$4:$V$504,18,0)</f>
        <v>Númerica</v>
      </c>
      <c r="K237" s="174" t="str">
        <f>VLOOKUP(A237,'PAI 2025 GPS rempl2)'!$A$4:$V$504,20,0)</f>
        <v>2025-02-19</v>
      </c>
      <c r="L237" s="174" t="str">
        <f>VLOOKUP(A237,'PAI 2025 GPS rempl2)'!$A$4:$V$504,21,0)</f>
        <v>2025-02-28</v>
      </c>
      <c r="M237" s="82" t="str">
        <f>VLOOKUP(A237,'PAI 2025 GPS rempl2)'!$A$4:$V$504,22,0)</f>
        <v>72-GRUPO DE TRABAJO DE ATENCION AL CIUDADANO</v>
      </c>
      <c r="N237" s="82"/>
      <c r="O237" s="82"/>
      <c r="P237" s="82"/>
      <c r="Q237" s="82"/>
      <c r="R237" s="30" t="str">
        <f>VLOOKUP(A237,'PAI 2025 GPS rempl2)'!$A$3:$B$506,2,0)</f>
        <v>72-GRUPO DE TRABAJO DE ATENCION AL CIUDADANO</v>
      </c>
      <c r="S237" s="81" t="s">
        <v>938</v>
      </c>
      <c r="T237" s="81" t="str">
        <f>VLOOKUP(A237,'PAI 2025 GPS rempl2)'!$A$3:$E$505,4,0)</f>
        <v>Actividad propia</v>
      </c>
      <c r="U237" s="82" t="s">
        <v>1562</v>
      </c>
      <c r="V237" s="30">
        <f>VLOOKUP(S237,'PAI 2025 GPS rempl2)'!$E$4:$P$504,12,0)</f>
        <v>10</v>
      </c>
      <c r="W237" s="146">
        <f t="shared" si="46"/>
        <v>0.12165450121654502</v>
      </c>
      <c r="X237" s="30">
        <f>VLOOKUP(S237,'SEGUIMIENTO PAI 2025'!$F$5:$AB$487,23,0)</f>
        <v>100</v>
      </c>
      <c r="Y237" s="30">
        <f t="shared" si="40"/>
        <v>0.12165450121654502</v>
      </c>
    </row>
    <row r="238" spans="1:25" x14ac:dyDescent="0.25">
      <c r="A238" s="81" t="s">
        <v>940</v>
      </c>
      <c r="B238" s="81" t="str">
        <f>VLOOKUP(A238,'PAI 2025 GPS rempl2)'!$A$3:$E$505,4,0)</f>
        <v>Actividad propia</v>
      </c>
      <c r="C238" s="82" t="s">
        <v>1562</v>
      </c>
      <c r="D238" s="82" t="s">
        <v>1570</v>
      </c>
      <c r="E238" s="82" t="s">
        <v>720</v>
      </c>
      <c r="F238" s="82"/>
      <c r="G238" s="82" t="str">
        <f>VLOOKUP(A238,'PAI 2025 GPS rempl2)'!$E$4:$L$504,8,0)</f>
        <v>N/A</v>
      </c>
      <c r="H238" s="82" t="str">
        <f>VLOOKUP(A238,'PAI 2025 GPS rempl2)'!$A$4:$V$504,15,0)</f>
        <v>Desarrollar laboratorios de simplicidad para traducir a lenguaje claro documentos de alto tráfico de cara a la ciudadanía  (Informe con el resultado de los laboratorios)</v>
      </c>
      <c r="I238" s="82">
        <f>VLOOKUP(A238,'PAI 2025 GPS rempl2)'!$A$4:$V$504,17,0)</f>
        <v>2</v>
      </c>
      <c r="J238" s="82" t="str">
        <f>VLOOKUP(A238,'PAI 2025 GPS rempl2)'!$A$4:$V$504,18,0)</f>
        <v>Númerica</v>
      </c>
      <c r="K238" s="174" t="str">
        <f>VLOOKUP(A238,'PAI 2025 GPS rempl2)'!$A$4:$V$504,20,0)</f>
        <v>2025-03-03</v>
      </c>
      <c r="L238" s="174" t="str">
        <f>VLOOKUP(A238,'PAI 2025 GPS rempl2)'!$A$4:$V$504,21,0)</f>
        <v>2025-09-30</v>
      </c>
      <c r="M238" s="82" t="str">
        <f>VLOOKUP(A238,'PAI 2025 GPS rempl2)'!$A$4:$V$504,22,0)</f>
        <v>72-GRUPO DE TRABAJO DE ATENCION AL CIUDADANO</v>
      </c>
      <c r="N238" s="82"/>
      <c r="O238" s="82"/>
      <c r="P238" s="82"/>
      <c r="Q238" s="82"/>
      <c r="R238" s="30" t="str">
        <f>VLOOKUP(A238,'PAI 2025 GPS rempl2)'!$A$3:$B$506,2,0)</f>
        <v>72-GRUPO DE TRABAJO DE ATENCION AL CIUDADANO</v>
      </c>
      <c r="S238" s="81" t="s">
        <v>940</v>
      </c>
      <c r="T238" s="81" t="str">
        <f>VLOOKUP(A238,'PAI 2025 GPS rempl2)'!$A$3:$E$505,4,0)</f>
        <v>Actividad propia</v>
      </c>
      <c r="U238" s="82" t="s">
        <v>1562</v>
      </c>
      <c r="V238" s="30">
        <f>VLOOKUP(S238,'PAI 2025 GPS rempl2)'!$E$4:$P$504,12,0)</f>
        <v>15</v>
      </c>
      <c r="W238" s="146">
        <f t="shared" si="46"/>
        <v>0.18248175182481752</v>
      </c>
      <c r="X238" s="30">
        <f>VLOOKUP(S238,'SEGUIMIENTO PAI 2025'!$F$5:$AB$487,23,0)</f>
        <v>0</v>
      </c>
      <c r="Y238" s="30">
        <f t="shared" si="40"/>
        <v>0</v>
      </c>
    </row>
    <row r="239" spans="1:25" x14ac:dyDescent="0.25">
      <c r="A239" s="81" t="s">
        <v>942</v>
      </c>
      <c r="B239" s="81" t="str">
        <f>VLOOKUP(A239,'PAI 2025 GPS rempl2)'!$A$3:$E$505,4,0)</f>
        <v>Actividad propia</v>
      </c>
      <c r="C239" s="82" t="s">
        <v>1562</v>
      </c>
      <c r="D239" s="82" t="s">
        <v>1570</v>
      </c>
      <c r="E239" s="82" t="s">
        <v>720</v>
      </c>
      <c r="F239" s="82"/>
      <c r="G239" s="82" t="str">
        <f>VLOOKUP(A239,'PAI 2025 GPS rempl2)'!$E$4:$L$504,8,0)</f>
        <v>N/A</v>
      </c>
      <c r="H239" s="82" t="str">
        <f>VLOOKUP(A239,'PAI 2025 GPS rempl2)'!$A$4:$V$504,15,0)</f>
        <v>Traducir la Carta de Trato Digno dirigida a la ciudadanía en una lengua étnica y en braille  (Dos traducciones realizadas)</v>
      </c>
      <c r="I239" s="82">
        <f>VLOOKUP(A239,'PAI 2025 GPS rempl2)'!$A$4:$V$504,17,0)</f>
        <v>2</v>
      </c>
      <c r="J239" s="82" t="str">
        <f>VLOOKUP(A239,'PAI 2025 GPS rempl2)'!$A$4:$V$504,18,0)</f>
        <v>Númerica</v>
      </c>
      <c r="K239" s="174" t="str">
        <f>VLOOKUP(A239,'PAI 2025 GPS rempl2)'!$A$4:$V$504,20,0)</f>
        <v>2025-04-01</v>
      </c>
      <c r="L239" s="174" t="str">
        <f>VLOOKUP(A239,'PAI 2025 GPS rempl2)'!$A$4:$V$504,21,0)</f>
        <v>2025-10-31</v>
      </c>
      <c r="M239" s="82" t="str">
        <f>VLOOKUP(A239,'PAI 2025 GPS rempl2)'!$A$4:$V$504,22,0)</f>
        <v>72-GRUPO DE TRABAJO DE ATENCION AL CIUDADANO</v>
      </c>
      <c r="N239" s="82"/>
      <c r="O239" s="82"/>
      <c r="P239" s="82"/>
      <c r="Q239" s="82"/>
      <c r="R239" s="30" t="str">
        <f>VLOOKUP(A239,'PAI 2025 GPS rempl2)'!$A$3:$B$506,2,0)</f>
        <v>72-GRUPO DE TRABAJO DE ATENCION AL CIUDADANO</v>
      </c>
      <c r="S239" s="81" t="s">
        <v>942</v>
      </c>
      <c r="T239" s="81" t="str">
        <f>VLOOKUP(A239,'PAI 2025 GPS rempl2)'!$A$3:$E$505,4,0)</f>
        <v>Actividad propia</v>
      </c>
      <c r="U239" s="82" t="s">
        <v>1562</v>
      </c>
      <c r="V239" s="30">
        <f>VLOOKUP(S239,'PAI 2025 GPS rempl2)'!$E$4:$P$504,12,0)</f>
        <v>20</v>
      </c>
      <c r="W239" s="146">
        <f t="shared" si="46"/>
        <v>0.24330900243309003</v>
      </c>
      <c r="X239" s="30">
        <f>VLOOKUP(S239,'SEGUIMIENTO PAI 2025'!$F$5:$AB$487,23,0)</f>
        <v>0</v>
      </c>
      <c r="Y239" s="30">
        <f t="shared" si="40"/>
        <v>0</v>
      </c>
    </row>
    <row r="240" spans="1:25" x14ac:dyDescent="0.25">
      <c r="A240" s="81" t="s">
        <v>944</v>
      </c>
      <c r="B240" s="81" t="str">
        <f>VLOOKUP(A240,'PAI 2025 GPS rempl2)'!$A$3:$E$505,4,0)</f>
        <v>Actividad propia</v>
      </c>
      <c r="C240" s="82" t="s">
        <v>1562</v>
      </c>
      <c r="D240" s="82" t="s">
        <v>1570</v>
      </c>
      <c r="E240" s="82" t="s">
        <v>720</v>
      </c>
      <c r="F240" s="82"/>
      <c r="G240" s="82" t="str">
        <f>VLOOKUP(A240,'PAI 2025 GPS rempl2)'!$E$4:$L$504,8,0)</f>
        <v>N/A</v>
      </c>
      <c r="H240" s="82" t="str">
        <f>VLOOKUP(A240,'PAI 2025 GPS rempl2)'!$A$4:$V$504,15,0)</f>
        <v>Promover el uso de los canales virtuales a través de campañas de comunicación interna y externa  (Evidencias de las campañas realizadas)</v>
      </c>
      <c r="I240" s="82">
        <f>VLOOKUP(A240,'PAI 2025 GPS rempl2)'!$A$4:$V$504,17,0)</f>
        <v>2</v>
      </c>
      <c r="J240" s="82" t="str">
        <f>VLOOKUP(A240,'PAI 2025 GPS rempl2)'!$A$4:$V$504,18,0)</f>
        <v>Númerica</v>
      </c>
      <c r="K240" s="174" t="str">
        <f>VLOOKUP(A240,'PAI 2025 GPS rempl2)'!$A$4:$V$504,20,0)</f>
        <v>2025-04-07</v>
      </c>
      <c r="L240" s="174" t="str">
        <f>VLOOKUP(A240,'PAI 2025 GPS rempl2)'!$A$4:$V$504,21,0)</f>
        <v>2025-09-30</v>
      </c>
      <c r="M240" s="82" t="str">
        <f>VLOOKUP(A240,'PAI 2025 GPS rempl2)'!$A$4:$V$504,22,0)</f>
        <v>72-GRUPO DE TRABAJO DE ATENCION AL CIUDADANO</v>
      </c>
      <c r="N240" s="82"/>
      <c r="O240" s="82"/>
      <c r="P240" s="82"/>
      <c r="Q240" s="82"/>
      <c r="R240" s="30" t="str">
        <f>VLOOKUP(A240,'PAI 2025 GPS rempl2)'!$A$3:$B$506,2,0)</f>
        <v>72-GRUPO DE TRABAJO DE ATENCION AL CIUDADANO</v>
      </c>
      <c r="S240" s="81" t="s">
        <v>944</v>
      </c>
      <c r="T240" s="81" t="str">
        <f>VLOOKUP(A240,'PAI 2025 GPS rempl2)'!$A$3:$E$505,4,0)</f>
        <v>Actividad propia</v>
      </c>
      <c r="U240" s="82" t="s">
        <v>1562</v>
      </c>
      <c r="V240" s="30">
        <f>VLOOKUP(S240,'PAI 2025 GPS rempl2)'!$E$4:$P$504,12,0)</f>
        <v>15</v>
      </c>
      <c r="W240" s="146">
        <f t="shared" si="46"/>
        <v>0.18248175182481752</v>
      </c>
      <c r="X240" s="30">
        <f>VLOOKUP(S240,'SEGUIMIENTO PAI 2025'!$F$5:$AB$487,23,0)</f>
        <v>50</v>
      </c>
      <c r="Y240" s="30">
        <f t="shared" si="40"/>
        <v>9.1240875912408759E-2</v>
      </c>
    </row>
    <row r="241" spans="1:25" x14ac:dyDescent="0.25">
      <c r="A241" s="81" t="s">
        <v>946</v>
      </c>
      <c r="B241" s="81" t="str">
        <f>VLOOKUP(A241,'PAI 2025 GPS rempl2)'!$A$3:$E$505,4,0)</f>
        <v>Actividad propia</v>
      </c>
      <c r="C241" s="82" t="s">
        <v>1562</v>
      </c>
      <c r="D241" s="82" t="s">
        <v>1570</v>
      </c>
      <c r="E241" s="82" t="s">
        <v>720</v>
      </c>
      <c r="F241" s="82"/>
      <c r="G241" s="82" t="str">
        <f>VLOOKUP(A241,'PAI 2025 GPS rempl2)'!$E$4:$L$504,8,0)</f>
        <v>N/A</v>
      </c>
      <c r="H241" s="82" t="str">
        <f>VLOOKUP(A241,'PAI 2025 GPS rempl2)'!$A$4:$V$504,15,0)</f>
        <v>Desarrollar jornadas de socialización de lineamientos de Atención al Ciudadano a nivel interno  (Evidencias de socialización)</v>
      </c>
      <c r="I241" s="82">
        <f>VLOOKUP(A241,'PAI 2025 GPS rempl2)'!$A$4:$V$504,17,0)</f>
        <v>2</v>
      </c>
      <c r="J241" s="82" t="str">
        <f>VLOOKUP(A241,'PAI 2025 GPS rempl2)'!$A$4:$V$504,18,0)</f>
        <v>Númerica</v>
      </c>
      <c r="K241" s="174" t="str">
        <f>VLOOKUP(A241,'PAI 2025 GPS rempl2)'!$A$4:$V$504,20,0)</f>
        <v>2025-05-02</v>
      </c>
      <c r="L241" s="174" t="str">
        <f>VLOOKUP(A241,'PAI 2025 GPS rempl2)'!$A$4:$V$504,21,0)</f>
        <v>2025-09-30</v>
      </c>
      <c r="M241" s="82" t="str">
        <f>VLOOKUP(A241,'PAI 2025 GPS rempl2)'!$A$4:$V$504,22,0)</f>
        <v>72-GRUPO DE TRABAJO DE ATENCION AL CIUDADANO</v>
      </c>
      <c r="N241" s="82"/>
      <c r="O241" s="82"/>
      <c r="P241" s="82"/>
      <c r="Q241" s="82"/>
      <c r="R241" s="30" t="str">
        <f>VLOOKUP(A241,'PAI 2025 GPS rempl2)'!$A$3:$B$506,2,0)</f>
        <v>72-GRUPO DE TRABAJO DE ATENCION AL CIUDADANO</v>
      </c>
      <c r="S241" s="81" t="s">
        <v>946</v>
      </c>
      <c r="T241" s="81" t="str">
        <f>VLOOKUP(A241,'PAI 2025 GPS rempl2)'!$A$3:$E$505,4,0)</f>
        <v>Actividad propia</v>
      </c>
      <c r="U241" s="82" t="s">
        <v>1562</v>
      </c>
      <c r="V241" s="30">
        <f>VLOOKUP(S241,'PAI 2025 GPS rempl2)'!$E$4:$P$504,12,0)</f>
        <v>10</v>
      </c>
      <c r="W241" s="146">
        <f t="shared" si="46"/>
        <v>0.12165450121654502</v>
      </c>
      <c r="X241" s="30">
        <f>VLOOKUP(S241,'SEGUIMIENTO PAI 2025'!$F$5:$AB$487,23,0)</f>
        <v>50</v>
      </c>
      <c r="Y241" s="30">
        <f t="shared" si="40"/>
        <v>6.0827250608272508E-2</v>
      </c>
    </row>
    <row r="242" spans="1:25" x14ac:dyDescent="0.25">
      <c r="A242" s="81" t="s">
        <v>948</v>
      </c>
      <c r="B242" s="81" t="str">
        <f>VLOOKUP(A242,'PAI 2025 GPS rempl2)'!$A$3:$E$505,4,0)</f>
        <v>Actividad propia</v>
      </c>
      <c r="C242" s="82" t="s">
        <v>1562</v>
      </c>
      <c r="D242" s="82" t="s">
        <v>1570</v>
      </c>
      <c r="E242" s="82" t="s">
        <v>720</v>
      </c>
      <c r="F242" s="82"/>
      <c r="G242" s="82" t="str">
        <f>VLOOKUP(A242,'PAI 2025 GPS rempl2)'!$E$4:$L$504,8,0)</f>
        <v>N/A</v>
      </c>
      <c r="H242" s="82" t="str">
        <f>VLOOKUP(A242,'PAI 2025 GPS rempl2)'!$A$4:$V$504,15,0)</f>
        <v>Ejecutar el plan de trabajo de la estrategia de relacionamiento con la ciudadanía SIC 2025 (Informe de ejecución de estrategia de relacionamiento elaborado)</v>
      </c>
      <c r="I242" s="82">
        <f>VLOOKUP(A242,'PAI 2025 GPS rempl2)'!$A$4:$V$504,17,0)</f>
        <v>100</v>
      </c>
      <c r="J242" s="82" t="str">
        <f>VLOOKUP(A242,'PAI 2025 GPS rempl2)'!$A$4:$V$504,18,0)</f>
        <v>Porcentual</v>
      </c>
      <c r="K242" s="174" t="str">
        <f>VLOOKUP(A242,'PAI 2025 GPS rempl2)'!$A$4:$V$504,20,0)</f>
        <v>2025-05-02</v>
      </c>
      <c r="L242" s="174" t="str">
        <f>VLOOKUP(A242,'PAI 2025 GPS rempl2)'!$A$4:$V$504,21,0)</f>
        <v>2025-09-30</v>
      </c>
      <c r="M242" s="82" t="str">
        <f>VLOOKUP(A242,'PAI 2025 GPS rempl2)'!$A$4:$V$504,22,0)</f>
        <v>72-GRUPO DE TRABAJO DE ATENCION AL CIUDADANO</v>
      </c>
      <c r="N242" s="82"/>
      <c r="O242" s="82"/>
      <c r="P242" s="82"/>
      <c r="Q242" s="82"/>
      <c r="R242" s="30" t="str">
        <f>VLOOKUP(A242,'PAI 2025 GPS rempl2)'!$A$3:$B$506,2,0)</f>
        <v>72-GRUPO DE TRABAJO DE ATENCION AL CIUDADANO</v>
      </c>
      <c r="S242" s="81" t="s">
        <v>948</v>
      </c>
      <c r="T242" s="81" t="str">
        <f>VLOOKUP(A242,'PAI 2025 GPS rempl2)'!$A$3:$E$505,4,0)</f>
        <v>Actividad propia</v>
      </c>
      <c r="U242" s="82" t="s">
        <v>1562</v>
      </c>
      <c r="V242" s="30">
        <f>VLOOKUP(S242,'PAI 2025 GPS rempl2)'!$E$4:$P$504,12,0)</f>
        <v>10</v>
      </c>
      <c r="W242" s="146">
        <f t="shared" si="46"/>
        <v>0.12165450121654502</v>
      </c>
      <c r="X242" s="30">
        <f>VLOOKUP(S242,'SEGUIMIENTO PAI 2025'!$F$5:$AB$487,23,0)</f>
        <v>28</v>
      </c>
      <c r="Y242" s="30">
        <f t="shared" si="40"/>
        <v>3.4063260340632603E-2</v>
      </c>
    </row>
    <row r="243" spans="1:25" x14ac:dyDescent="0.25">
      <c r="A243" s="81" t="s">
        <v>949</v>
      </c>
      <c r="B243" s="81" t="str">
        <f>VLOOKUP(A243,'PAI 2025 GPS rempl2)'!$A$3:$E$505,4,0)</f>
        <v>Actividad propia</v>
      </c>
      <c r="C243" s="82" t="s">
        <v>1562</v>
      </c>
      <c r="D243" s="82" t="s">
        <v>1570</v>
      </c>
      <c r="E243" s="82" t="s">
        <v>720</v>
      </c>
      <c r="F243" s="82"/>
      <c r="G243" s="82" t="str">
        <f>VLOOKUP(A243,'PAI 2025 GPS rempl2)'!$E$4:$L$504,8,0)</f>
        <v>N/A</v>
      </c>
      <c r="H243" s="82" t="str">
        <f>VLOOKUP(A243,'PAI 2025 GPS rempl2)'!$A$4:$V$504,15,0)</f>
        <v>Elaborar y publicar informe con el resultado de la implementación de la estrategia de relacionamiento  (Informe publicado en el página web)</v>
      </c>
      <c r="I243" s="82">
        <f>VLOOKUP(A243,'PAI 2025 GPS rempl2)'!$A$4:$V$504,17,0)</f>
        <v>1</v>
      </c>
      <c r="J243" s="82" t="str">
        <f>VLOOKUP(A243,'PAI 2025 GPS rempl2)'!$A$4:$V$504,18,0)</f>
        <v>Númerica</v>
      </c>
      <c r="K243" s="174" t="str">
        <f>VLOOKUP(A243,'PAI 2025 GPS rempl2)'!$A$4:$V$504,20,0)</f>
        <v>2025-10-01</v>
      </c>
      <c r="L243" s="174" t="str">
        <f>VLOOKUP(A243,'PAI 2025 GPS rempl2)'!$A$4:$V$504,21,0)</f>
        <v>2025-11-14</v>
      </c>
      <c r="M243" s="82" t="str">
        <f>VLOOKUP(A243,'PAI 2025 GPS rempl2)'!$A$4:$V$504,22,0)</f>
        <v>72-GRUPO DE TRABAJO DE ATENCION AL CIUDADANO</v>
      </c>
      <c r="N243" s="82"/>
      <c r="O243" s="82"/>
      <c r="P243" s="82"/>
      <c r="Q243" s="82"/>
      <c r="R243" s="30" t="str">
        <f>VLOOKUP(A243,'PAI 2025 GPS rempl2)'!$A$3:$B$506,2,0)</f>
        <v>72-GRUPO DE TRABAJO DE ATENCION AL CIUDADANO</v>
      </c>
      <c r="S243" s="81" t="s">
        <v>949</v>
      </c>
      <c r="T243" s="81" t="str">
        <f>VLOOKUP(A243,'PAI 2025 GPS rempl2)'!$A$3:$E$505,4,0)</f>
        <v>Actividad propia</v>
      </c>
      <c r="U243" s="82" t="s">
        <v>1562</v>
      </c>
      <c r="V243" s="30">
        <f>VLOOKUP(S243,'PAI 2025 GPS rempl2)'!$E$4:$P$504,12,0)</f>
        <v>10</v>
      </c>
      <c r="W243" s="146">
        <f t="shared" si="46"/>
        <v>0.12165450121654502</v>
      </c>
      <c r="X243" s="30">
        <f>VLOOKUP(S243,'SEGUIMIENTO PAI 2025'!$F$5:$AB$487,23,0)</f>
        <v>0</v>
      </c>
      <c r="Y243" s="30">
        <f t="shared" si="40"/>
        <v>0</v>
      </c>
    </row>
    <row r="244" spans="1:25" x14ac:dyDescent="0.25">
      <c r="A244" s="81" t="s">
        <v>951</v>
      </c>
      <c r="B244" s="81" t="str">
        <f>VLOOKUP(A244,'PAI 2025 GPS rempl2)'!$A$3:$E$505,4,0)</f>
        <v>Producto</v>
      </c>
      <c r="C244" s="82" t="s">
        <v>1562</v>
      </c>
      <c r="D244" s="82" t="s">
        <v>1566</v>
      </c>
      <c r="E244" s="82" t="s">
        <v>636</v>
      </c>
      <c r="F244" s="82" t="s">
        <v>9</v>
      </c>
      <c r="G244" s="82" t="str">
        <f>VLOOKUP(A244,'PAI 2025 GPS rempl2)'!$E$4:$L$504,8,0)</f>
        <v>C-3599-0200-0005-53105b</v>
      </c>
      <c r="H244" s="82" t="str">
        <f>VLOOKUP(A244,'PAI 2025 GPS rempl2)'!$A$4:$V$504,15,0)</f>
        <v>Estrategia de Sinergia Interinstitucional para Jornadas Conjuntas de  Atención a la Ciudadanía, diseñada e implementada (Informe de actividades realizadas)</v>
      </c>
      <c r="I244" s="82">
        <f>VLOOKUP(A244,'PAI 2025 GPS rempl2)'!$A$4:$V$504,17,0)</f>
        <v>1</v>
      </c>
      <c r="J244" s="82" t="str">
        <f>VLOOKUP(A244,'PAI 2025 GPS rempl2)'!$A$4:$V$504,18,0)</f>
        <v>Númerica</v>
      </c>
      <c r="K244" s="174" t="str">
        <f>VLOOKUP(A244,'PAI 2025 GPS rempl2)'!$A$4:$V$504,20,0)</f>
        <v>2025-02-03</v>
      </c>
      <c r="L244" s="174" t="str">
        <f>VLOOKUP(A244,'PAI 2025 GPS rempl2)'!$A$4:$V$504,21,0)</f>
        <v>2025-12-31</v>
      </c>
      <c r="M244" s="82" t="str">
        <f>VLOOKUP(A244,'PAI 2025 GPS rempl2)'!$A$4:$V$504,22,0)</f>
        <v>72-GRUPO DE TRABAJO DE ATENCION AL CIUDADANO</v>
      </c>
      <c r="N244" s="82" t="s">
        <v>1440</v>
      </c>
      <c r="O244" s="82" t="s">
        <v>1478</v>
      </c>
      <c r="P244" s="82">
        <v>0</v>
      </c>
      <c r="Q244" s="82" t="s">
        <v>1532</v>
      </c>
      <c r="R244" s="30" t="str">
        <f>VLOOKUP(A244,'PAI 2025 GPS rempl2)'!$A$3:$B$506,2,0)</f>
        <v>72-GRUPO DE TRABAJO DE ATENCION AL CIUDADANO</v>
      </c>
      <c r="S244" s="81" t="s">
        <v>951</v>
      </c>
      <c r="T244" s="81" t="str">
        <f>VLOOKUP(A244,'PAI 2025 GPS rempl2)'!$A$3:$E$505,4,0)</f>
        <v>Producto</v>
      </c>
      <c r="U244" s="82" t="s">
        <v>1562</v>
      </c>
      <c r="V244" s="30">
        <f>VLOOKUP(S244,'PAI 2025 GPS rempl2)'!$E$4:$P$504,12,0)</f>
        <v>25</v>
      </c>
      <c r="W244" s="144">
        <f>(V244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c r="X244" s="30">
        <f>VLOOKUP(S244,'SEGUIMIENTO PAI 2025'!$F$5:$AB$487,23,0)</f>
        <v>0</v>
      </c>
      <c r="Y244" s="30">
        <f t="shared" si="40"/>
        <v>0</v>
      </c>
    </row>
    <row r="245" spans="1:25" x14ac:dyDescent="0.25">
      <c r="A245" s="81" t="s">
        <v>953</v>
      </c>
      <c r="B245" s="81" t="str">
        <f>VLOOKUP(A245,'PAI 2025 GPS rempl2)'!$A$3:$E$505,4,0)</f>
        <v>Actividad propia</v>
      </c>
      <c r="C245" s="82" t="s">
        <v>1562</v>
      </c>
      <c r="D245" s="82" t="s">
        <v>1566</v>
      </c>
      <c r="E245" s="82" t="s">
        <v>636</v>
      </c>
      <c r="F245" s="82"/>
      <c r="G245" s="82" t="str">
        <f>VLOOKUP(A245,'PAI 2025 GPS rempl2)'!$E$4:$L$504,8,0)</f>
        <v>N/A</v>
      </c>
      <c r="H245" s="82" t="str">
        <f>VLOOKUP(A245,'PAI 2025 GPS rempl2)'!$A$4:$V$504,15,0)</f>
        <v>Diseñar la estrategia de sinergia con otras entidades que incluya plan de trabajo   (Documento estrategia (incluye plan de trabajo)</v>
      </c>
      <c r="I245" s="82">
        <f>VLOOKUP(A245,'PAI 2025 GPS rempl2)'!$A$4:$V$504,17,0)</f>
        <v>1</v>
      </c>
      <c r="J245" s="82" t="str">
        <f>VLOOKUP(A245,'PAI 2025 GPS rempl2)'!$A$4:$V$504,18,0)</f>
        <v>Númerica</v>
      </c>
      <c r="K245" s="174" t="str">
        <f>VLOOKUP(A245,'PAI 2025 GPS rempl2)'!$A$4:$V$504,20,0)</f>
        <v>2025-02-03</v>
      </c>
      <c r="L245" s="174" t="str">
        <f>VLOOKUP(A245,'PAI 2025 GPS rempl2)'!$A$4:$V$504,21,0)</f>
        <v>2025-03-31</v>
      </c>
      <c r="M245" s="82" t="str">
        <f>VLOOKUP(A245,'PAI 2025 GPS rempl2)'!$A$4:$V$504,22,0)</f>
        <v>72-GRUPO DE TRABAJO DE ATENCION AL CIUDADANO</v>
      </c>
      <c r="N245" s="82"/>
      <c r="O245" s="82"/>
      <c r="P245" s="82"/>
      <c r="Q245" s="82"/>
      <c r="R245" s="30" t="str">
        <f>VLOOKUP(A245,'PAI 2025 GPS rempl2)'!$A$3:$B$506,2,0)</f>
        <v>72-GRUPO DE TRABAJO DE ATENCION AL CIUDADANO</v>
      </c>
      <c r="S245" s="81" t="s">
        <v>953</v>
      </c>
      <c r="T245" s="81" t="str">
        <f>VLOOKUP(A245,'PAI 2025 GPS rempl2)'!$A$3:$E$505,4,0)</f>
        <v>Actividad propia</v>
      </c>
      <c r="U245" s="82" t="s">
        <v>1562</v>
      </c>
      <c r="V245" s="30">
        <f>VLOOKUP(S245,'PAI 2025 GPS rempl2)'!$E$4:$P$504,12,0)</f>
        <v>30</v>
      </c>
      <c r="W245" s="146">
        <f t="shared" ref="W245:W247" si="47">+(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245" s="30">
        <f>VLOOKUP(S245,'SEGUIMIENTO PAI 2025'!$F$5:$AB$487,23,0)</f>
        <v>100</v>
      </c>
      <c r="Y245" s="30">
        <f t="shared" si="40"/>
        <v>0.36496350364963503</v>
      </c>
    </row>
    <row r="246" spans="1:25" x14ac:dyDescent="0.25">
      <c r="A246" s="81" t="s">
        <v>955</v>
      </c>
      <c r="B246" s="81" t="str">
        <f>VLOOKUP(A246,'PAI 2025 GPS rempl2)'!$A$3:$E$505,4,0)</f>
        <v>Actividad propia</v>
      </c>
      <c r="C246" s="82" t="s">
        <v>1562</v>
      </c>
      <c r="D246" s="82" t="s">
        <v>1566</v>
      </c>
      <c r="E246" s="82" t="s">
        <v>636</v>
      </c>
      <c r="F246" s="82"/>
      <c r="G246" s="82" t="str">
        <f>VLOOKUP(A246,'PAI 2025 GPS rempl2)'!$E$4:$L$504,8,0)</f>
        <v>N/A</v>
      </c>
      <c r="H246" s="82" t="str">
        <f>VLOOKUP(A246,'PAI 2025 GPS rempl2)'!$A$4:$V$504,15,0)</f>
        <v>Ejecutar el plan de trabajo de la estrategia de sinergia (Documento de seguimiento trimestral)</v>
      </c>
      <c r="I246" s="82">
        <f>VLOOKUP(A246,'PAI 2025 GPS rempl2)'!$A$4:$V$504,17,0)</f>
        <v>100</v>
      </c>
      <c r="J246" s="82" t="str">
        <f>VLOOKUP(A246,'PAI 2025 GPS rempl2)'!$A$4:$V$504,18,0)</f>
        <v>Porcentual</v>
      </c>
      <c r="K246" s="174" t="str">
        <f>VLOOKUP(A246,'PAI 2025 GPS rempl2)'!$A$4:$V$504,20,0)</f>
        <v>2025-04-01</v>
      </c>
      <c r="L246" s="174" t="str">
        <f>VLOOKUP(A246,'PAI 2025 GPS rempl2)'!$A$4:$V$504,21,0)</f>
        <v>2025-12-31</v>
      </c>
      <c r="M246" s="82" t="str">
        <f>VLOOKUP(A246,'PAI 2025 GPS rempl2)'!$A$4:$V$504,22,0)</f>
        <v>72-GRUPO DE TRABAJO DE ATENCION AL CIUDADANO</v>
      </c>
      <c r="N246" s="82"/>
      <c r="O246" s="82"/>
      <c r="P246" s="82"/>
      <c r="Q246" s="82"/>
      <c r="R246" s="30" t="str">
        <f>VLOOKUP(A246,'PAI 2025 GPS rempl2)'!$A$3:$B$506,2,0)</f>
        <v>72-GRUPO DE TRABAJO DE ATENCION AL CIUDADANO</v>
      </c>
      <c r="S246" s="81" t="s">
        <v>955</v>
      </c>
      <c r="T246" s="81" t="str">
        <f>VLOOKUP(A246,'PAI 2025 GPS rempl2)'!$A$3:$E$505,4,0)</f>
        <v>Actividad propia</v>
      </c>
      <c r="U246" s="82" t="s">
        <v>1562</v>
      </c>
      <c r="V246" s="30">
        <f>VLOOKUP(S246,'PAI 2025 GPS rempl2)'!$E$4:$P$504,12,0)</f>
        <v>60</v>
      </c>
      <c r="W246" s="146">
        <f t="shared" si="47"/>
        <v>0.72992700729927007</v>
      </c>
      <c r="X246" s="30">
        <f>VLOOKUP(S246,'SEGUIMIENTO PAI 2025'!$F$5:$AB$487,23,0)</f>
        <v>36</v>
      </c>
      <c r="Y246" s="30">
        <f t="shared" si="40"/>
        <v>0.26277372262773724</v>
      </c>
    </row>
    <row r="247" spans="1:25" x14ac:dyDescent="0.25">
      <c r="A247" s="81" t="s">
        <v>956</v>
      </c>
      <c r="B247" s="81" t="str">
        <f>VLOOKUP(A247,'PAI 2025 GPS rempl2)'!$A$3:$E$505,4,0)</f>
        <v>Actividad propia</v>
      </c>
      <c r="C247" s="82" t="s">
        <v>1562</v>
      </c>
      <c r="D247" s="82" t="s">
        <v>1566</v>
      </c>
      <c r="E247" s="82" t="s">
        <v>636</v>
      </c>
      <c r="F247" s="82"/>
      <c r="G247" s="82" t="str">
        <f>VLOOKUP(A247,'PAI 2025 GPS rempl2)'!$E$4:$L$504,8,0)</f>
        <v>N/A</v>
      </c>
      <c r="H247" s="82" t="str">
        <f>VLOOKUP(A247,'PAI 2025 GPS rempl2)'!$A$4:$V$504,15,0)</f>
        <v>Elaborar informe final de la estrategia (Informe elaborado)</v>
      </c>
      <c r="I247" s="82">
        <f>VLOOKUP(A247,'PAI 2025 GPS rempl2)'!$A$4:$V$504,17,0)</f>
        <v>1</v>
      </c>
      <c r="J247" s="82" t="str">
        <f>VLOOKUP(A247,'PAI 2025 GPS rempl2)'!$A$4:$V$504,18,0)</f>
        <v>Númerica</v>
      </c>
      <c r="K247" s="174" t="str">
        <f>VLOOKUP(A247,'PAI 2025 GPS rempl2)'!$A$4:$V$504,20,0)</f>
        <v>2025-12-01</v>
      </c>
      <c r="L247" s="174" t="str">
        <f>VLOOKUP(A247,'PAI 2025 GPS rempl2)'!$A$4:$V$504,21,0)</f>
        <v>2025-12-31</v>
      </c>
      <c r="M247" s="82" t="str">
        <f>VLOOKUP(A247,'PAI 2025 GPS rempl2)'!$A$4:$V$504,22,0)</f>
        <v>72-GRUPO DE TRABAJO DE ATENCION AL CIUDADANO</v>
      </c>
      <c r="N247" s="82"/>
      <c r="O247" s="82"/>
      <c r="P247" s="82"/>
      <c r="Q247" s="82"/>
      <c r="R247" s="30" t="str">
        <f>VLOOKUP(A247,'PAI 2025 GPS rempl2)'!$A$3:$B$506,2,0)</f>
        <v>72-GRUPO DE TRABAJO DE ATENCION AL CIUDADANO</v>
      </c>
      <c r="S247" s="81" t="s">
        <v>956</v>
      </c>
      <c r="T247" s="81" t="str">
        <f>VLOOKUP(A247,'PAI 2025 GPS rempl2)'!$A$3:$E$505,4,0)</f>
        <v>Actividad propia</v>
      </c>
      <c r="U247" s="82" t="s">
        <v>1562</v>
      </c>
      <c r="V247" s="30">
        <f>VLOOKUP(S247,'PAI 2025 GPS rempl2)'!$E$4:$P$504,12,0)</f>
        <v>10</v>
      </c>
      <c r="W247" s="146">
        <f t="shared" si="47"/>
        <v>0.12165450121654502</v>
      </c>
      <c r="X247" s="30">
        <f>VLOOKUP(S247,'SEGUIMIENTO PAI 2025'!$F$5:$AB$487,23,0)</f>
        <v>0</v>
      </c>
      <c r="Y247" s="30">
        <f t="shared" si="40"/>
        <v>0</v>
      </c>
    </row>
    <row r="248" spans="1:25" x14ac:dyDescent="0.25">
      <c r="A248" s="81" t="s">
        <v>958</v>
      </c>
      <c r="B248" s="81" t="str">
        <f>VLOOKUP(A248,'PAI 2025 GPS rempl2)'!$A$3:$E$505,4,0)</f>
        <v>Producto</v>
      </c>
      <c r="C248" s="82" t="s">
        <v>1562</v>
      </c>
      <c r="D248" s="82" t="s">
        <v>1570</v>
      </c>
      <c r="E248" s="82" t="s">
        <v>720</v>
      </c>
      <c r="F248" s="82" t="s">
        <v>10</v>
      </c>
      <c r="G248" s="82" t="str">
        <f>VLOOKUP(A248,'PAI 2025 GPS rempl2)'!$E$4:$L$504,8,0)</f>
        <v>C-3599-0200-0005-53105b</v>
      </c>
      <c r="H248" s="82" t="str">
        <f>VLOOKUP(A248,'PAI 2025 GPS rempl2)'!$A$4:$V$504,15,0)</f>
        <v>Programa de atención a la ciudadanía con enfoque diferencial implementado. (Informe de actividades realizadas )</v>
      </c>
      <c r="I248" s="82">
        <f>VLOOKUP(A248,'PAI 2025 GPS rempl2)'!$A$4:$V$504,17,0)</f>
        <v>1</v>
      </c>
      <c r="J248" s="82" t="str">
        <f>VLOOKUP(A248,'PAI 2025 GPS rempl2)'!$A$4:$V$504,18,0)</f>
        <v>Númerica</v>
      </c>
      <c r="K248" s="174" t="str">
        <f>VLOOKUP(A248,'PAI 2025 GPS rempl2)'!$A$4:$V$504,20,0)</f>
        <v>2025-02-03</v>
      </c>
      <c r="L248" s="174" t="str">
        <f>VLOOKUP(A248,'PAI 2025 GPS rempl2)'!$A$4:$V$504,21,0)</f>
        <v>2025-11-28</v>
      </c>
      <c r="M248" s="82" t="str">
        <f>VLOOKUP(A248,'PAI 2025 GPS rempl2)'!$A$4:$V$504,22,0)</f>
        <v>142-GRUPO DE TRABAJO DE SERVICIOS ADMINISTRATIVOS Y RECURSOS FÍSICOS;
20-OFICINA DE TECNOLOGÍA E INFORMÁTICA;
72-GRUPO DE TRABAJO DE ATENCION AL CIUDADANO</v>
      </c>
      <c r="N248" s="82" t="s">
        <v>1438</v>
      </c>
      <c r="O248" s="82" t="s">
        <v>1439</v>
      </c>
      <c r="P248" s="82">
        <v>0</v>
      </c>
      <c r="Q248" s="82" t="s">
        <v>1534</v>
      </c>
      <c r="R248" s="30" t="str">
        <f>VLOOKUP(A248,'PAI 2025 GPS rempl2)'!$A$3:$B$506,2,0)</f>
        <v>72-GRUPO DE TRABAJO DE ATENCION AL CIUDADANO</v>
      </c>
      <c r="S248" s="81" t="s">
        <v>958</v>
      </c>
      <c r="T248" s="81" t="str">
        <f>VLOOKUP(A248,'PAI 2025 GPS rempl2)'!$A$3:$E$505,4,0)</f>
        <v>Producto</v>
      </c>
      <c r="U248" s="82" t="s">
        <v>1562</v>
      </c>
      <c r="V248" s="30">
        <f>VLOOKUP(S248,'PAI 2025 GPS rempl2)'!$E$4:$P$504,12,0)</f>
        <v>25</v>
      </c>
      <c r="W248" s="144">
        <f>(V248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c r="X248" s="30">
        <f>VLOOKUP(S248,'SEGUIMIENTO PAI 2025'!$F$5:$AB$487,23,0)</f>
        <v>0</v>
      </c>
      <c r="Y248" s="30">
        <f t="shared" si="40"/>
        <v>0</v>
      </c>
    </row>
    <row r="249" spans="1:25" x14ac:dyDescent="0.25">
      <c r="A249" s="81" t="s">
        <v>960</v>
      </c>
      <c r="B249" s="81" t="str">
        <f>VLOOKUP(A249,'PAI 2025 GPS rempl2)'!$A$3:$E$505,4,0)</f>
        <v>Actividad propia</v>
      </c>
      <c r="C249" s="82" t="s">
        <v>1562</v>
      </c>
      <c r="D249" s="82" t="s">
        <v>1570</v>
      </c>
      <c r="E249" s="82" t="s">
        <v>720</v>
      </c>
      <c r="F249" s="82"/>
      <c r="G249" s="82" t="str">
        <f>VLOOKUP(A249,'PAI 2025 GPS rempl2)'!$E$4:$L$504,8,0)</f>
        <v>N/A</v>
      </c>
      <c r="H249" s="82" t="str">
        <f>VLOOKUP(A249,'PAI 2025 GPS rempl2)'!$A$4:$V$504,15,0)</f>
        <v>Identificar e intervenir los canales y servicios a los que se aplicará el enfoque diferencial (Documento con la propuesta de intervención de canales/servicios)</v>
      </c>
      <c r="I249" s="82">
        <f>VLOOKUP(A249,'PAI 2025 GPS rempl2)'!$A$4:$V$504,17,0)</f>
        <v>1</v>
      </c>
      <c r="J249" s="82" t="str">
        <f>VLOOKUP(A249,'PAI 2025 GPS rempl2)'!$A$4:$V$504,18,0)</f>
        <v>Númerica</v>
      </c>
      <c r="K249" s="174" t="str">
        <f>VLOOKUP(A249,'PAI 2025 GPS rempl2)'!$A$4:$V$504,20,0)</f>
        <v>2025-02-03</v>
      </c>
      <c r="L249" s="174" t="str">
        <f>VLOOKUP(A249,'PAI 2025 GPS rempl2)'!$A$4:$V$504,21,0)</f>
        <v>2025-03-14</v>
      </c>
      <c r="M249" s="82" t="str">
        <f>VLOOKUP(A249,'PAI 2025 GPS rempl2)'!$A$4:$V$504,22,0)</f>
        <v>72-GRUPO DE TRABAJO DE ATENCION AL CIUDADANO</v>
      </c>
      <c r="N249" s="82"/>
      <c r="O249" s="82"/>
      <c r="P249" s="82"/>
      <c r="Q249" s="82"/>
      <c r="R249" s="30" t="str">
        <f>VLOOKUP(A249,'PAI 2025 GPS rempl2)'!$A$3:$B$506,2,0)</f>
        <v>72-GRUPO DE TRABAJO DE ATENCION AL CIUDADANO</v>
      </c>
      <c r="S249" s="81" t="s">
        <v>960</v>
      </c>
      <c r="T249" s="81" t="str">
        <f>VLOOKUP(A249,'PAI 2025 GPS rempl2)'!$A$3:$E$505,4,0)</f>
        <v>Actividad propia</v>
      </c>
      <c r="U249" s="82" t="s">
        <v>1562</v>
      </c>
      <c r="V249" s="30">
        <f>VLOOKUP(S249,'PAI 2025 GPS rempl2)'!$E$4:$P$504,12,0)</f>
        <v>15</v>
      </c>
      <c r="W249" s="146">
        <f t="shared" ref="W249:W251" si="48">+(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0.18248175182481752</v>
      </c>
      <c r="X249" s="30">
        <f>VLOOKUP(S249,'SEGUIMIENTO PAI 2025'!$F$5:$AB$487,23,0)</f>
        <v>100</v>
      </c>
      <c r="Y249" s="30">
        <f t="shared" si="40"/>
        <v>0.18248175182481752</v>
      </c>
    </row>
    <row r="250" spans="1:25" x14ac:dyDescent="0.25">
      <c r="A250" s="81" t="s">
        <v>962</v>
      </c>
      <c r="B250" s="81" t="str">
        <f>VLOOKUP(A250,'PAI 2025 GPS rempl2)'!$A$3:$E$505,4,0)</f>
        <v>Actividad propia</v>
      </c>
      <c r="C250" s="82" t="s">
        <v>1562</v>
      </c>
      <c r="D250" s="82" t="s">
        <v>1570</v>
      </c>
      <c r="E250" s="82" t="s">
        <v>720</v>
      </c>
      <c r="F250" s="82"/>
      <c r="G250" s="82" t="str">
        <f>VLOOKUP(A250,'PAI 2025 GPS rempl2)'!$E$4:$L$504,8,0)</f>
        <v>N/A</v>
      </c>
      <c r="H250" s="82" t="str">
        <f>VLOOKUP(A250,'PAI 2025 GPS rempl2)'!$A$4:$V$504,15,0)</f>
        <v>Implementar la señalización inclusiva en otro lenguaje o idioma para los puntos priorizados de atención al ciudadano presenciales a nivel nacional (Informe de implementación)</v>
      </c>
      <c r="I250" s="82">
        <f>VLOOKUP(A250,'PAI 2025 GPS rempl2)'!$A$4:$V$504,17,0)</f>
        <v>1</v>
      </c>
      <c r="J250" s="82" t="str">
        <f>VLOOKUP(A250,'PAI 2025 GPS rempl2)'!$A$4:$V$504,18,0)</f>
        <v>Númerica</v>
      </c>
      <c r="K250" s="174" t="str">
        <f>VLOOKUP(A250,'PAI 2025 GPS rempl2)'!$A$4:$V$504,20,0)</f>
        <v>2025-03-18</v>
      </c>
      <c r="L250" s="174" t="str">
        <f>VLOOKUP(A250,'PAI 2025 GPS rempl2)'!$A$4:$V$504,21,0)</f>
        <v>2025-08-29</v>
      </c>
      <c r="M250" s="82" t="str">
        <f>VLOOKUP(A250,'PAI 2025 GPS rempl2)'!$A$4:$V$504,22,0)</f>
        <v>142-GRUPO DE TRABAJO DE SERVICIOS ADMINISTRATIVOS Y RECURSOS FÍSICOS;
72-GRUPO DE TRABAJO DE ATENCION AL CIUDADANO</v>
      </c>
      <c r="N250" s="82"/>
      <c r="O250" s="82"/>
      <c r="P250" s="82"/>
      <c r="Q250" s="82"/>
      <c r="R250" s="30" t="str">
        <f>VLOOKUP(A250,'PAI 2025 GPS rempl2)'!$A$3:$B$506,2,0)</f>
        <v>72-GRUPO DE TRABAJO DE ATENCION AL CIUDADANO</v>
      </c>
      <c r="S250" s="81" t="s">
        <v>962</v>
      </c>
      <c r="T250" s="81" t="str">
        <f>VLOOKUP(A250,'PAI 2025 GPS rempl2)'!$A$3:$E$505,4,0)</f>
        <v>Actividad propia</v>
      </c>
      <c r="U250" s="82" t="s">
        <v>1562</v>
      </c>
      <c r="V250" s="30">
        <f>VLOOKUP(S250,'PAI 2025 GPS rempl2)'!$E$4:$P$504,12,0)</f>
        <v>15</v>
      </c>
      <c r="W250" s="146">
        <f t="shared" si="48"/>
        <v>0.18248175182481752</v>
      </c>
      <c r="X250" s="30">
        <f>VLOOKUP(S250,'SEGUIMIENTO PAI 2025'!$F$5:$AB$487,23,0)</f>
        <v>0</v>
      </c>
      <c r="Y250" s="30">
        <f t="shared" si="40"/>
        <v>0</v>
      </c>
    </row>
    <row r="251" spans="1:25" x14ac:dyDescent="0.25">
      <c r="A251" s="81" t="s">
        <v>965</v>
      </c>
      <c r="B251" s="81" t="str">
        <f>VLOOKUP(A251,'PAI 2025 GPS rempl2)'!$A$3:$E$505,4,0)</f>
        <v>Actividad propia</v>
      </c>
      <c r="C251" s="82" t="s">
        <v>1562</v>
      </c>
      <c r="D251" s="82" t="s">
        <v>1570</v>
      </c>
      <c r="E251" s="82" t="s">
        <v>720</v>
      </c>
      <c r="F251" s="82"/>
      <c r="G251" s="82" t="str">
        <f>VLOOKUP(A251,'PAI 2025 GPS rempl2)'!$E$4:$L$504,8,0)</f>
        <v>N/A</v>
      </c>
      <c r="H251" s="82" t="str">
        <f>VLOOKUP(A251,'PAI 2025 GPS rempl2)'!$A$4:$V$504,15,0)</f>
        <v>Desarrolla jornada  con las entidades líderes en la atención incluyente y documentar las buenas prácticas en la materia (Documento de buenas prácticas identificadas)</v>
      </c>
      <c r="I251" s="82">
        <f>VLOOKUP(A251,'PAI 2025 GPS rempl2)'!$A$4:$V$504,17,0)</f>
        <v>1</v>
      </c>
      <c r="J251" s="82" t="str">
        <f>VLOOKUP(A251,'PAI 2025 GPS rempl2)'!$A$4:$V$504,18,0)</f>
        <v>Númerica</v>
      </c>
      <c r="K251" s="174" t="str">
        <f>VLOOKUP(A251,'PAI 2025 GPS rempl2)'!$A$4:$V$504,20,0)</f>
        <v>2025-04-01</v>
      </c>
      <c r="L251" s="174" t="str">
        <f>VLOOKUP(A251,'PAI 2025 GPS rempl2)'!$A$4:$V$504,21,0)</f>
        <v>2025-06-04</v>
      </c>
      <c r="M251" s="82" t="str">
        <f>VLOOKUP(A251,'PAI 2025 GPS rempl2)'!$A$4:$V$504,22,0)</f>
        <v>72-GRUPO DE TRABAJO DE ATENCION AL CIUDADANO</v>
      </c>
      <c r="N251" s="82"/>
      <c r="O251" s="82"/>
      <c r="P251" s="82"/>
      <c r="Q251" s="82"/>
      <c r="R251" s="30" t="str">
        <f>VLOOKUP(A251,'PAI 2025 GPS rempl2)'!$A$3:$B$506,2,0)</f>
        <v>72-GRUPO DE TRABAJO DE ATENCION AL CIUDADANO</v>
      </c>
      <c r="S251" s="81" t="s">
        <v>965</v>
      </c>
      <c r="T251" s="81" t="str">
        <f>VLOOKUP(A251,'PAI 2025 GPS rempl2)'!$A$3:$E$505,4,0)</f>
        <v>Actividad propia</v>
      </c>
      <c r="U251" s="82" t="s">
        <v>1562</v>
      </c>
      <c r="V251" s="30">
        <f>VLOOKUP(S251,'PAI 2025 GPS rempl2)'!$E$4:$P$504,12,0)</f>
        <v>20</v>
      </c>
      <c r="W251" s="146">
        <f t="shared" si="48"/>
        <v>0.24330900243309003</v>
      </c>
      <c r="X251" s="30">
        <f>VLOOKUP(S251,'SEGUIMIENTO PAI 2025'!$F$5:$AB$487,23,0)</f>
        <v>100</v>
      </c>
      <c r="Y251" s="30">
        <f t="shared" si="40"/>
        <v>0.24330900243309003</v>
      </c>
    </row>
    <row r="252" spans="1:25" x14ac:dyDescent="0.25">
      <c r="A252" s="81" t="s">
        <v>967</v>
      </c>
      <c r="B252" s="81" t="str">
        <f>VLOOKUP(A252,'PAI 2025 GPS rempl2)'!$A$3:$E$505,4,0)</f>
        <v>Actividad propia Eliminada</v>
      </c>
      <c r="C252" s="82" t="s">
        <v>1562</v>
      </c>
      <c r="D252" s="82" t="s">
        <v>1570</v>
      </c>
      <c r="E252" s="82" t="s">
        <v>720</v>
      </c>
      <c r="F252" s="82"/>
      <c r="G252" s="82" t="str">
        <f>VLOOKUP(A252,'PAI 2025 GPS rempl2)'!$E$4:$L$504,8,0)</f>
        <v>N/A</v>
      </c>
      <c r="H252" s="82" t="str">
        <f>VLOOKUP(A252,'PAI 2025 GPS rempl2)'!$A$4:$V$504,15,0)</f>
        <v>Rediseñar el menú de atención y servicios a la ciudadanía con mejoras en la accesibilidad y experiencia de los usuarios  (Menú destacado actualizado)</v>
      </c>
      <c r="I252" s="82">
        <f>VLOOKUP(A252,'PAI 2025 GPS rempl2)'!$A$4:$V$504,17,0)</f>
        <v>1</v>
      </c>
      <c r="J252" s="82" t="str">
        <f>VLOOKUP(A252,'PAI 2025 GPS rempl2)'!$A$4:$V$504,18,0)</f>
        <v>Númerica</v>
      </c>
      <c r="K252" s="174" t="str">
        <f>VLOOKUP(A252,'PAI 2025 GPS rempl2)'!$A$4:$V$504,20,0)</f>
        <v>2025-06-03</v>
      </c>
      <c r="L252" s="174" t="str">
        <f>VLOOKUP(A252,'PAI 2025 GPS rempl2)'!$A$4:$V$504,21,0)</f>
        <v>2025-11-28</v>
      </c>
      <c r="M252" s="82" t="str">
        <f>VLOOKUP(A252,'PAI 2025 GPS rempl2)'!$A$4:$V$504,22,0)</f>
        <v>20-OFICINA DE TECNOLOGÍA E INFORMÁTICA;
72-GRUPO DE TRABAJO DE ATENCION AL CIUDADANO</v>
      </c>
      <c r="N252" s="82"/>
      <c r="O252" s="82"/>
      <c r="P252" s="82"/>
      <c r="Q252" s="82"/>
      <c r="R252" s="30" t="str">
        <f>VLOOKUP(A252,'PAI 2025 GPS rempl2)'!$A$3:$B$506,2,0)</f>
        <v>72-GRUPO DE TRABAJO DE ATENCION AL CIUDADANO</v>
      </c>
      <c r="S252" s="81" t="s">
        <v>967</v>
      </c>
      <c r="T252" s="81" t="str">
        <f>VLOOKUP(A252,'PAI 2025 GPS rempl2)'!$A$3:$E$505,4,0)</f>
        <v>Actividad propia Eliminada</v>
      </c>
      <c r="U252" s="82" t="s">
        <v>1562</v>
      </c>
      <c r="V252" s="479">
        <v>0</v>
      </c>
      <c r="W252" s="146">
        <f t="shared" ref="W249:W253" si="49">+(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V$478+$V$479+$V$480)</f>
        <v>0</v>
      </c>
      <c r="Y252" s="30">
        <f t="shared" si="40"/>
        <v>0</v>
      </c>
    </row>
    <row r="253" spans="1:25" x14ac:dyDescent="0.25">
      <c r="A253" s="81" t="s">
        <v>970</v>
      </c>
      <c r="B253" s="81" t="str">
        <f>VLOOKUP(A253,'PAI 2025 GPS rempl2)'!$A$3:$E$505,4,0)</f>
        <v>Actividad propia</v>
      </c>
      <c r="C253" s="82" t="s">
        <v>1562</v>
      </c>
      <c r="D253" s="82" t="s">
        <v>1570</v>
      </c>
      <c r="E253" s="82" t="s">
        <v>720</v>
      </c>
      <c r="F253" s="82"/>
      <c r="G253" s="82" t="str">
        <f>VLOOKUP(A253,'PAI 2025 GPS rempl2)'!$E$4:$L$504,8,0)</f>
        <v>N/A</v>
      </c>
      <c r="H253" s="82" t="str">
        <f>VLOOKUP(A253,'PAI 2025 GPS rempl2)'!$A$4:$V$504,15,0)</f>
        <v>Implementar fase 2 del traductor interactivo  (Adquisición pantalla y en funcionamiento)</v>
      </c>
      <c r="I253" s="82">
        <f>VLOOKUP(A253,'PAI 2025 GPS rempl2)'!$A$4:$V$504,17,0)</f>
        <v>1</v>
      </c>
      <c r="J253" s="82" t="str">
        <f>VLOOKUP(A253,'PAI 2025 GPS rempl2)'!$A$4:$V$504,18,0)</f>
        <v>Númerica</v>
      </c>
      <c r="K253" s="174" t="str">
        <f>VLOOKUP(A253,'PAI 2025 GPS rempl2)'!$A$4:$V$504,20,0)</f>
        <v>2025-06-20</v>
      </c>
      <c r="L253" s="174" t="str">
        <f>VLOOKUP(A253,'PAI 2025 GPS rempl2)'!$A$4:$V$504,21,0)</f>
        <v>2025-11-28</v>
      </c>
      <c r="M253" s="82" t="str">
        <f>VLOOKUP(A253,'PAI 2025 GPS rempl2)'!$A$4:$V$504,22,0)</f>
        <v>20-OFICINA DE TECNOLOGÍA E INFORMÁTICA;
72-GRUPO DE TRABAJO DE ATENCION AL CIUDADANO</v>
      </c>
      <c r="N253" s="82"/>
      <c r="O253" s="82"/>
      <c r="P253" s="82"/>
      <c r="Q253" s="82"/>
      <c r="R253" s="30" t="str">
        <f>VLOOKUP(A253,'PAI 2025 GPS rempl2)'!$A$3:$B$506,2,0)</f>
        <v>72-GRUPO DE TRABAJO DE ATENCION AL CIUDADANO</v>
      </c>
      <c r="S253" s="81" t="s">
        <v>970</v>
      </c>
      <c r="T253" s="81" t="str">
        <f>VLOOKUP(A253,'PAI 2025 GPS rempl2)'!$A$3:$E$505,4,0)</f>
        <v>Actividad propia</v>
      </c>
      <c r="U253" s="82" t="s">
        <v>1562</v>
      </c>
      <c r="V253" s="30">
        <f>VLOOKUP(S253,'PAI 2025 GPS rempl2)'!$E$4:$P$504,12,0)</f>
        <v>50</v>
      </c>
      <c r="W253" s="146">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53" s="30">
        <f>VLOOKUP(S253,'SEGUIMIENTO PAI 2025'!$F$5:$AB$487,23,0)</f>
        <v>0</v>
      </c>
      <c r="Y253" s="30">
        <f t="shared" si="40"/>
        <v>0</v>
      </c>
    </row>
    <row r="254" spans="1:25" x14ac:dyDescent="0.25">
      <c r="A254" s="81" t="s">
        <v>972</v>
      </c>
      <c r="B254" s="81" t="str">
        <f>VLOOKUP(A254,'PAI 2025 GPS rempl2)'!$A$3:$E$505,4,0)</f>
        <v>Producto</v>
      </c>
      <c r="C254" s="82" t="s">
        <v>1562</v>
      </c>
      <c r="D254" s="82" t="s">
        <v>1570</v>
      </c>
      <c r="E254" s="82" t="s">
        <v>720</v>
      </c>
      <c r="F254" s="82" t="s">
        <v>61</v>
      </c>
      <c r="G254" s="82" t="str">
        <f>VLOOKUP(A254,'PAI 2025 GPS rempl2)'!$E$4:$L$504,8,0)</f>
        <v>C-3599-0200-0005-53105b</v>
      </c>
      <c r="H254" s="82" t="str">
        <f>VLOOKUP(A254,'PAI 2025 GPS rempl2)'!$A$4:$V$504,15,0)</f>
        <v>Estrategia de promoción de la participación ciudadana en la SIC, formulada e implementada  (Informe de actividades realizadas )</v>
      </c>
      <c r="I254" s="82">
        <f>VLOOKUP(A254,'PAI 2025 GPS rempl2)'!$A$4:$V$504,17,0)</f>
        <v>30</v>
      </c>
      <c r="J254" s="82" t="str">
        <f>VLOOKUP(A254,'PAI 2025 GPS rempl2)'!$A$4:$V$504,18,0)</f>
        <v>Porcentual</v>
      </c>
      <c r="K254" s="174" t="str">
        <f>VLOOKUP(A254,'PAI 2025 GPS rempl2)'!$A$4:$V$504,20,0)</f>
        <v>2025-01-15</v>
      </c>
      <c r="L254" s="174" t="str">
        <f>VLOOKUP(A254,'PAI 2025 GPS rempl2)'!$A$4:$V$504,21,0)</f>
        <v>2025-12-15</v>
      </c>
      <c r="M254" s="82" t="str">
        <f>VLOOKUP(A254,'PAI 2025 GPS rempl2)'!$A$4:$V$504,22,0)</f>
        <v>72-GRUPO DE TRABAJO DE ATENCION AL CIUDADANO</v>
      </c>
      <c r="N254" s="82" t="s">
        <v>1776</v>
      </c>
      <c r="O254" s="82" t="s">
        <v>1433</v>
      </c>
      <c r="P254" s="82" t="s">
        <v>1600</v>
      </c>
      <c r="Q254" s="82" t="s">
        <v>1532</v>
      </c>
      <c r="R254" s="30" t="str">
        <f>VLOOKUP(A254,'PAI 2025 GPS rempl2)'!$A$3:$B$506,2,0)</f>
        <v>72-GRUPO DE TRABAJO DE ATENCION AL CIUDADANO</v>
      </c>
      <c r="S254" s="81" t="s">
        <v>972</v>
      </c>
      <c r="T254" s="81" t="str">
        <f>VLOOKUP(A254,'PAI 2025 GPS rempl2)'!$A$3:$E$505,4,0)</f>
        <v>Producto</v>
      </c>
      <c r="U254" s="82" t="s">
        <v>1562</v>
      </c>
      <c r="V254" s="30">
        <f>VLOOKUP(S254,'PAI 2025 GPS rempl2)'!$E$4:$P$504,12,0)</f>
        <v>20</v>
      </c>
      <c r="W254" s="144">
        <f>(V254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254" s="30">
        <f>VLOOKUP(S254,'SEGUIMIENTO PAI 2025'!$F$5:$AB$487,23,0)</f>
        <v>19</v>
      </c>
      <c r="Y254" s="30">
        <f t="shared" si="40"/>
        <v>0.17040358744394621</v>
      </c>
    </row>
    <row r="255" spans="1:25" x14ac:dyDescent="0.25">
      <c r="A255" s="81" t="s">
        <v>974</v>
      </c>
      <c r="B255" s="81" t="str">
        <f>VLOOKUP(A255,'PAI 2025 GPS rempl2)'!$A$3:$E$505,4,0)</f>
        <v>Actividad propia</v>
      </c>
      <c r="C255" s="82" t="s">
        <v>1562</v>
      </c>
      <c r="D255" s="82" t="s">
        <v>1570</v>
      </c>
      <c r="E255" s="82" t="s">
        <v>720</v>
      </c>
      <c r="F255" s="82"/>
      <c r="G255" s="82" t="str">
        <f>VLOOKUP(A255,'PAI 2025 GPS rempl2)'!$E$4:$L$504,8,0)</f>
        <v>N/A</v>
      </c>
      <c r="H255" s="82" t="str">
        <f>VLOOKUP(A255,'PAI 2025 GPS rempl2)'!$A$4:$V$504,15,0)</f>
        <v>Diseñar la estrategia de participación ciudadanía SIC 2025 que incluya el plan detrabajo para su ejecución (Documento de estrategia)</v>
      </c>
      <c r="I255" s="82">
        <f>VLOOKUP(A255,'PAI 2025 GPS rempl2)'!$A$4:$V$504,17,0)</f>
        <v>1</v>
      </c>
      <c r="J255" s="82" t="str">
        <f>VLOOKUP(A255,'PAI 2025 GPS rempl2)'!$A$4:$V$504,18,0)</f>
        <v>Númerica</v>
      </c>
      <c r="K255" s="174" t="str">
        <f>VLOOKUP(A255,'PAI 2025 GPS rempl2)'!$A$4:$V$504,20,0)</f>
        <v>2025-01-15</v>
      </c>
      <c r="L255" s="174" t="str">
        <f>VLOOKUP(A255,'PAI 2025 GPS rempl2)'!$A$4:$V$504,21,0)</f>
        <v>2025-02-18</v>
      </c>
      <c r="M255" s="82" t="str">
        <f>VLOOKUP(A255,'PAI 2025 GPS rempl2)'!$A$4:$V$504,22,0)</f>
        <v>72-GRUPO DE TRABAJO DE ATENCION AL CIUDADANO</v>
      </c>
      <c r="N255" s="82"/>
      <c r="O255" s="82"/>
      <c r="P255" s="82"/>
      <c r="Q255" s="82"/>
      <c r="R255" s="30" t="str">
        <f>VLOOKUP(A255,'PAI 2025 GPS rempl2)'!$A$3:$B$506,2,0)</f>
        <v>72-GRUPO DE TRABAJO DE ATENCION AL CIUDADANO</v>
      </c>
      <c r="S255" s="81" t="s">
        <v>974</v>
      </c>
      <c r="T255" s="81" t="str">
        <f>VLOOKUP(A255,'PAI 2025 GPS rempl2)'!$A$3:$E$505,4,0)</f>
        <v>Actividad propia</v>
      </c>
      <c r="U255" s="82" t="s">
        <v>1562</v>
      </c>
      <c r="V255" s="30">
        <f>VLOOKUP(S255,'PAI 2025 GPS rempl2)'!$E$4:$P$504,12,0)</f>
        <v>25</v>
      </c>
      <c r="W255" s="146">
        <f t="shared" ref="W255:W258" si="50">+(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255" s="30">
        <f>VLOOKUP(S255,'SEGUIMIENTO PAI 2025'!$F$5:$AB$487,23,0)</f>
        <v>100</v>
      </c>
      <c r="Y255" s="30">
        <f t="shared" si="40"/>
        <v>0.30413625304136255</v>
      </c>
    </row>
    <row r="256" spans="1:25" x14ac:dyDescent="0.25">
      <c r="A256" s="81" t="s">
        <v>976</v>
      </c>
      <c r="B256" s="81" t="str">
        <f>VLOOKUP(A256,'PAI 2025 GPS rempl2)'!$A$3:$E$505,4,0)</f>
        <v>Actividad propia</v>
      </c>
      <c r="C256" s="82" t="s">
        <v>1562</v>
      </c>
      <c r="D256" s="82" t="s">
        <v>1570</v>
      </c>
      <c r="E256" s="82" t="s">
        <v>720</v>
      </c>
      <c r="F256" s="82"/>
      <c r="G256" s="82" t="str">
        <f>VLOOKUP(A256,'PAI 2025 GPS rempl2)'!$E$4:$L$504,8,0)</f>
        <v>N/A</v>
      </c>
      <c r="H256" s="82" t="str">
        <f>VLOOKUP(A256,'PAI 2025 GPS rempl2)'!$A$4:$V$504,15,0)</f>
        <v>Comunicar a los grupos de valor la Estrategia de participación ciudadana diseñada  (Capturas de pantalla de la divulgación en la página web y redes sociales)</v>
      </c>
      <c r="I256" s="82">
        <f>VLOOKUP(A256,'PAI 2025 GPS rempl2)'!$A$4:$V$504,17,0)</f>
        <v>1</v>
      </c>
      <c r="J256" s="82" t="str">
        <f>VLOOKUP(A256,'PAI 2025 GPS rempl2)'!$A$4:$V$504,18,0)</f>
        <v>Númerica</v>
      </c>
      <c r="K256" s="174" t="str">
        <f>VLOOKUP(A256,'PAI 2025 GPS rempl2)'!$A$4:$V$504,20,0)</f>
        <v>2025-02-19</v>
      </c>
      <c r="L256" s="174" t="str">
        <f>VLOOKUP(A256,'PAI 2025 GPS rempl2)'!$A$4:$V$504,21,0)</f>
        <v>2025-02-28</v>
      </c>
      <c r="M256" s="82" t="str">
        <f>VLOOKUP(A256,'PAI 2025 GPS rempl2)'!$A$4:$V$504,22,0)</f>
        <v>72-GRUPO DE TRABAJO DE ATENCION AL CIUDADANO</v>
      </c>
      <c r="N256" s="82"/>
      <c r="O256" s="82"/>
      <c r="P256" s="82"/>
      <c r="Q256" s="82"/>
      <c r="R256" s="30" t="str">
        <f>VLOOKUP(A256,'PAI 2025 GPS rempl2)'!$A$3:$B$506,2,0)</f>
        <v>72-GRUPO DE TRABAJO DE ATENCION AL CIUDADANO</v>
      </c>
      <c r="S256" s="81" t="s">
        <v>976</v>
      </c>
      <c r="T256" s="81" t="str">
        <f>VLOOKUP(A256,'PAI 2025 GPS rempl2)'!$A$3:$E$505,4,0)</f>
        <v>Actividad propia</v>
      </c>
      <c r="U256" s="82" t="s">
        <v>1562</v>
      </c>
      <c r="V256" s="30">
        <f>VLOOKUP(S256,'PAI 2025 GPS rempl2)'!$E$4:$P$504,12,0)</f>
        <v>20</v>
      </c>
      <c r="W256" s="146">
        <f t="shared" si="50"/>
        <v>0.24330900243309003</v>
      </c>
      <c r="X256" s="30">
        <f>VLOOKUP(S256,'SEGUIMIENTO PAI 2025'!$F$5:$AB$487,23,0)</f>
        <v>100</v>
      </c>
      <c r="Y256" s="30">
        <f t="shared" si="40"/>
        <v>0.24330900243309003</v>
      </c>
    </row>
    <row r="257" spans="1:25" x14ac:dyDescent="0.25">
      <c r="A257" s="81" t="s">
        <v>978</v>
      </c>
      <c r="B257" s="81" t="str">
        <f>VLOOKUP(A257,'PAI 2025 GPS rempl2)'!$A$3:$E$505,4,0)</f>
        <v>Actividad propia</v>
      </c>
      <c r="C257" s="82" t="s">
        <v>1562</v>
      </c>
      <c r="D257" s="82" t="s">
        <v>1570</v>
      </c>
      <c r="E257" s="82" t="s">
        <v>720</v>
      </c>
      <c r="F257" s="82"/>
      <c r="G257" s="82" t="str">
        <f>VLOOKUP(A257,'PAI 2025 GPS rempl2)'!$E$4:$L$504,8,0)</f>
        <v>N/A</v>
      </c>
      <c r="H257" s="82" t="str">
        <f>VLOOKUP(A257,'PAI 2025 GPS rempl2)'!$A$4:$V$504,15,0)</f>
        <v>Ejecutar el plan de trabajo de la estrategia  (Informe trimestral de seguimiento elaborado)</v>
      </c>
      <c r="I257" s="82">
        <f>VLOOKUP(A257,'PAI 2025 GPS rempl2)'!$A$4:$V$504,17,0)</f>
        <v>100</v>
      </c>
      <c r="J257" s="82" t="str">
        <f>VLOOKUP(A257,'PAI 2025 GPS rempl2)'!$A$4:$V$504,18,0)</f>
        <v>Porcentual</v>
      </c>
      <c r="K257" s="174" t="str">
        <f>VLOOKUP(A257,'PAI 2025 GPS rempl2)'!$A$4:$V$504,20,0)</f>
        <v>2025-03-03</v>
      </c>
      <c r="L257" s="174" t="str">
        <f>VLOOKUP(A257,'PAI 2025 GPS rempl2)'!$A$4:$V$504,21,0)</f>
        <v>2025-11-14</v>
      </c>
      <c r="M257" s="82" t="str">
        <f>VLOOKUP(A257,'PAI 2025 GPS rempl2)'!$A$4:$V$504,22,0)</f>
        <v>72-GRUPO DE TRABAJO DE ATENCION AL CIUDADANO</v>
      </c>
      <c r="N257" s="82"/>
      <c r="O257" s="82"/>
      <c r="P257" s="82"/>
      <c r="Q257" s="82"/>
      <c r="R257" s="30" t="str">
        <f>VLOOKUP(A257,'PAI 2025 GPS rempl2)'!$A$3:$B$506,2,0)</f>
        <v>72-GRUPO DE TRABAJO DE ATENCION AL CIUDADANO</v>
      </c>
      <c r="S257" s="81" t="s">
        <v>978</v>
      </c>
      <c r="T257" s="81" t="str">
        <f>VLOOKUP(A257,'PAI 2025 GPS rempl2)'!$A$3:$E$505,4,0)</f>
        <v>Actividad propia</v>
      </c>
      <c r="U257" s="82" t="s">
        <v>1562</v>
      </c>
      <c r="V257" s="30">
        <f>VLOOKUP(S257,'PAI 2025 GPS rempl2)'!$E$4:$P$504,12,0)</f>
        <v>30</v>
      </c>
      <c r="W257" s="146">
        <f t="shared" si="50"/>
        <v>0.36496350364963503</v>
      </c>
      <c r="X257" s="30">
        <f>VLOOKUP(S257,'SEGUIMIENTO PAI 2025'!$F$5:$AB$487,23,0)</f>
        <v>55</v>
      </c>
      <c r="Y257" s="30">
        <f t="shared" si="40"/>
        <v>0.20072992700729927</v>
      </c>
    </row>
    <row r="258" spans="1:25" x14ac:dyDescent="0.25">
      <c r="A258" s="81" t="s">
        <v>979</v>
      </c>
      <c r="B258" s="81" t="str">
        <f>VLOOKUP(A258,'PAI 2025 GPS rempl2)'!$A$3:$E$505,4,0)</f>
        <v>Actividad propia</v>
      </c>
      <c r="C258" s="82" t="s">
        <v>1562</v>
      </c>
      <c r="D258" s="82" t="s">
        <v>1570</v>
      </c>
      <c r="E258" s="82" t="s">
        <v>720</v>
      </c>
      <c r="F258" s="82"/>
      <c r="G258" s="82" t="str">
        <f>VLOOKUP(A258,'PAI 2025 GPS rempl2)'!$E$4:$L$504,8,0)</f>
        <v>N/A</v>
      </c>
      <c r="H258" s="82" t="str">
        <f>VLOOKUP(A258,'PAI 2025 GPS rempl2)'!$A$4:$V$504,15,0)</f>
        <v>Elaborar y publicar informe con el resultado de la implementación de la estrategia de participación ciudadana (Informe publicado en el página web)</v>
      </c>
      <c r="I258" s="82">
        <f>VLOOKUP(A258,'PAI 2025 GPS rempl2)'!$A$4:$V$504,17,0)</f>
        <v>1</v>
      </c>
      <c r="J258" s="82" t="str">
        <f>VLOOKUP(A258,'PAI 2025 GPS rempl2)'!$A$4:$V$504,18,0)</f>
        <v>Númerica</v>
      </c>
      <c r="K258" s="174" t="str">
        <f>VLOOKUP(A258,'PAI 2025 GPS rempl2)'!$A$4:$V$504,20,0)</f>
        <v>2025-12-01</v>
      </c>
      <c r="L258" s="174" t="str">
        <f>VLOOKUP(A258,'PAI 2025 GPS rempl2)'!$A$4:$V$504,21,0)</f>
        <v>2025-12-15</v>
      </c>
      <c r="M258" s="82" t="str">
        <f>VLOOKUP(A258,'PAI 2025 GPS rempl2)'!$A$4:$V$504,22,0)</f>
        <v>72-GRUPO DE TRABAJO DE ATENCION AL CIUDADANO</v>
      </c>
      <c r="N258" s="82"/>
      <c r="O258" s="82"/>
      <c r="P258" s="82"/>
      <c r="Q258" s="82"/>
      <c r="R258" s="30" t="str">
        <f>VLOOKUP(A258,'PAI 2025 GPS rempl2)'!$A$3:$B$506,2,0)</f>
        <v>72-GRUPO DE TRABAJO DE ATENCION AL CIUDADANO</v>
      </c>
      <c r="S258" s="81" t="s">
        <v>979</v>
      </c>
      <c r="T258" s="81" t="str">
        <f>VLOOKUP(A258,'PAI 2025 GPS rempl2)'!$A$3:$E$505,4,0)</f>
        <v>Actividad propia</v>
      </c>
      <c r="U258" s="82" t="s">
        <v>1562</v>
      </c>
      <c r="V258" s="30">
        <f>VLOOKUP(S258,'PAI 2025 GPS rempl2)'!$E$4:$P$504,12,0)</f>
        <v>25</v>
      </c>
      <c r="W258" s="146">
        <f t="shared" si="50"/>
        <v>0.30413625304136255</v>
      </c>
      <c r="X258" s="30">
        <f>VLOOKUP(S258,'SEGUIMIENTO PAI 2025'!$F$5:$AB$487,23,0)</f>
        <v>0</v>
      </c>
      <c r="Y258" s="30">
        <f t="shared" si="40"/>
        <v>0</v>
      </c>
    </row>
    <row r="259" spans="1:25" x14ac:dyDescent="0.25">
      <c r="A259" s="81" t="s">
        <v>982</v>
      </c>
      <c r="B259" s="81" t="str">
        <f>VLOOKUP(A259,'PAI 2025 GPS rempl2)'!$A$3:$E$505,4,0)</f>
        <v>Producto</v>
      </c>
      <c r="C259" s="82" t="s">
        <v>1562</v>
      </c>
      <c r="D259" s="82" t="s">
        <v>1566</v>
      </c>
      <c r="E259" s="82" t="s">
        <v>636</v>
      </c>
      <c r="F259" s="82" t="s">
        <v>12</v>
      </c>
      <c r="G259" s="82" t="str">
        <f>VLOOKUP(A259,'PAI 2025 GPS rempl2)'!$E$4:$L$504,8,0)</f>
        <v>FUNCIONAMIENTO</v>
      </c>
      <c r="H259" s="82"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2">
        <f>VLOOKUP(A259,'PAI 2025 GPS rempl2)'!$A$4:$V$504,17,0)</f>
        <v>10</v>
      </c>
      <c r="J259" s="82" t="str">
        <f>VLOOKUP(A259,'PAI 2025 GPS rempl2)'!$A$4:$V$504,18,0)</f>
        <v>Númerica</v>
      </c>
      <c r="K259" s="174" t="str">
        <f>VLOOKUP(A259,'PAI 2025 GPS rempl2)'!$A$4:$V$504,20,0)</f>
        <v>2025-01-15</v>
      </c>
      <c r="L259" s="174" t="str">
        <f>VLOOKUP(A259,'PAI 2025 GPS rempl2)'!$A$4:$V$504,21,0)</f>
        <v>2025-12-15</v>
      </c>
      <c r="M259" s="82" t="str">
        <f>VLOOKUP(A259,'PAI 2025 GPS rempl2)'!$A$4:$V$504,22,0)</f>
        <v>3200-DIRECCIÓN DE INVESTIGACIONES DE PROTECCIÓN DE USUARIOS DE SERVICIOS DE COMUNICACIONES</v>
      </c>
      <c r="N259" s="82" t="s">
        <v>1434</v>
      </c>
      <c r="O259" s="82" t="s">
        <v>1435</v>
      </c>
      <c r="P259" s="82" t="s">
        <v>1601</v>
      </c>
      <c r="Q259" s="82" t="s">
        <v>1532</v>
      </c>
      <c r="R259" s="30" t="str">
        <f>VLOOKUP(A259,'PAI 2025 GPS rempl2)'!$A$3:$B$506,2,0)</f>
        <v>3200-DIRECCIÓN DE INVESTIGACIONES DE PROTECCIÓN DE USUARIOS DE SERVICIOS DE COMUNICACIONES</v>
      </c>
      <c r="S259" s="81" t="s">
        <v>982</v>
      </c>
      <c r="T259" s="81" t="str">
        <f>VLOOKUP(A259,'PAI 2025 GPS rempl2)'!$A$3:$E$505,4,0)</f>
        <v>Producto</v>
      </c>
      <c r="U259" s="82" t="s">
        <v>1562</v>
      </c>
      <c r="V259" s="30">
        <f>VLOOKUP(S259,'PAI 2025 GPS rempl2)'!$E$4:$P$504,12,0)</f>
        <v>50</v>
      </c>
      <c r="W259" s="144">
        <f>(V259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59" s="30">
        <f>VLOOKUP(S259,'SEGUIMIENTO PAI 2025'!$F$5:$AB$487,23,0)</f>
        <v>50</v>
      </c>
      <c r="Y259" s="30">
        <f t="shared" si="40"/>
        <v>1.1210762331838564</v>
      </c>
    </row>
    <row r="260" spans="1:25" x14ac:dyDescent="0.25">
      <c r="A260" s="81" t="s">
        <v>985</v>
      </c>
      <c r="B260" s="81" t="str">
        <f>VLOOKUP(A260,'PAI 2025 GPS rempl2)'!$A$3:$E$505,4,0)</f>
        <v>Actividad propia</v>
      </c>
      <c r="C260" s="82" t="s">
        <v>1562</v>
      </c>
      <c r="D260" s="82" t="s">
        <v>1566</v>
      </c>
      <c r="E260" s="82" t="s">
        <v>636</v>
      </c>
      <c r="F260" s="82"/>
      <c r="G260" s="82" t="str">
        <f>VLOOKUP(A260,'PAI 2025 GPS rempl2)'!$E$4:$L$504,8,0)</f>
        <v>N/A</v>
      </c>
      <c r="H260" s="82" t="str">
        <f>VLOOKUP(A260,'PAI 2025 GPS rempl2)'!$A$4:$V$504,15,0)</f>
        <v>Definir el plan de trabajo de las capacitaciones a realizar (Temas y lugares donde se realizarán las capacitaciones) (Acta de reunión)</v>
      </c>
      <c r="I260" s="82">
        <f>VLOOKUP(A260,'PAI 2025 GPS rempl2)'!$A$4:$V$504,17,0)</f>
        <v>1</v>
      </c>
      <c r="J260" s="82" t="str">
        <f>VLOOKUP(A260,'PAI 2025 GPS rempl2)'!$A$4:$V$504,18,0)</f>
        <v>Númerica</v>
      </c>
      <c r="K260" s="174" t="str">
        <f>VLOOKUP(A260,'PAI 2025 GPS rempl2)'!$A$4:$V$504,20,0)</f>
        <v>2025-01-15</v>
      </c>
      <c r="L260" s="174" t="str">
        <f>VLOOKUP(A260,'PAI 2025 GPS rempl2)'!$A$4:$V$504,21,0)</f>
        <v>2025-02-14</v>
      </c>
      <c r="M260" s="82" t="str">
        <f>VLOOKUP(A260,'PAI 2025 GPS rempl2)'!$A$4:$V$504,22,0)</f>
        <v>3200-DIRECCIÓN DE INVESTIGACIONES DE PROTECCIÓN DE USUARIOS DE SERVICIOS DE COMUNICACIONES</v>
      </c>
      <c r="N260" s="82"/>
      <c r="O260" s="82"/>
      <c r="P260" s="82"/>
      <c r="Q260" s="82"/>
      <c r="R260" s="30" t="str">
        <f>VLOOKUP(A260,'PAI 2025 GPS rempl2)'!$A$3:$B$506,2,0)</f>
        <v>3200-DIRECCIÓN DE INVESTIGACIONES DE PROTECCIÓN DE USUARIOS DE SERVICIOS DE COMUNICACIONES</v>
      </c>
      <c r="S260" s="81" t="s">
        <v>985</v>
      </c>
      <c r="T260" s="81" t="str">
        <f>VLOOKUP(A260,'PAI 2025 GPS rempl2)'!$A$3:$E$505,4,0)</f>
        <v>Actividad propia</v>
      </c>
      <c r="U260" s="82" t="s">
        <v>1562</v>
      </c>
      <c r="V260" s="30">
        <f>VLOOKUP(S260,'PAI 2025 GPS rempl2)'!$E$4:$P$504,12,0)</f>
        <v>50</v>
      </c>
      <c r="W260" s="146">
        <f t="shared" ref="W260:W261" si="51">+(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60" s="30">
        <f>VLOOKUP(S260,'SEGUIMIENTO PAI 2025'!$F$5:$AB$487,23,0)</f>
        <v>100</v>
      </c>
      <c r="Y260" s="30">
        <f t="shared" ref="Y260:Y323" si="52">(X260*W260)/100</f>
        <v>0.6082725060827251</v>
      </c>
    </row>
    <row r="261" spans="1:25" x14ac:dyDescent="0.25">
      <c r="A261" s="81" t="s">
        <v>987</v>
      </c>
      <c r="B261" s="81" t="str">
        <f>VLOOKUP(A261,'PAI 2025 GPS rempl2)'!$A$3:$E$505,4,0)</f>
        <v>Actividad propia</v>
      </c>
      <c r="C261" s="82" t="s">
        <v>1562</v>
      </c>
      <c r="D261" s="82" t="s">
        <v>1566</v>
      </c>
      <c r="E261" s="82" t="s">
        <v>636</v>
      </c>
      <c r="F261" s="82"/>
      <c r="G261" s="82" t="str">
        <f>VLOOKUP(A261,'PAI 2025 GPS rempl2)'!$E$4:$L$504,8,0)</f>
        <v>N/A</v>
      </c>
      <c r="H261" s="82" t="str">
        <f>VLOOKUP(A261,'PAI 2025 GPS rempl2)'!$A$4:$V$504,15,0)</f>
        <v>Realizar las jornadas de capacitación (Soportes de desarrollo de capacitaciones (Presentación  y/o listas asistencia  y/o fotos)</v>
      </c>
      <c r="I261" s="82">
        <f>VLOOKUP(A261,'PAI 2025 GPS rempl2)'!$A$4:$V$504,17,0)</f>
        <v>10</v>
      </c>
      <c r="J261" s="82" t="str">
        <f>VLOOKUP(A261,'PAI 2025 GPS rempl2)'!$A$4:$V$504,18,0)</f>
        <v>Númerica</v>
      </c>
      <c r="K261" s="174" t="str">
        <f>VLOOKUP(A261,'PAI 2025 GPS rempl2)'!$A$4:$V$504,20,0)</f>
        <v>2025-02-17</v>
      </c>
      <c r="L261" s="174" t="str">
        <f>VLOOKUP(A261,'PAI 2025 GPS rempl2)'!$A$4:$V$504,21,0)</f>
        <v>2025-12-15</v>
      </c>
      <c r="M261" s="82" t="str">
        <f>VLOOKUP(A261,'PAI 2025 GPS rempl2)'!$A$4:$V$504,22,0)</f>
        <v>3200-DIRECCIÓN DE INVESTIGACIONES DE PROTECCIÓN DE USUARIOS DE SERVICIOS DE COMUNICACIONES</v>
      </c>
      <c r="N261" s="82"/>
      <c r="O261" s="82"/>
      <c r="P261" s="82"/>
      <c r="Q261" s="82"/>
      <c r="R261" s="30" t="str">
        <f>VLOOKUP(A261,'PAI 2025 GPS rempl2)'!$A$3:$B$506,2,0)</f>
        <v>3200-DIRECCIÓN DE INVESTIGACIONES DE PROTECCIÓN DE USUARIOS DE SERVICIOS DE COMUNICACIONES</v>
      </c>
      <c r="S261" s="81" t="s">
        <v>987</v>
      </c>
      <c r="T261" s="81" t="str">
        <f>VLOOKUP(A261,'PAI 2025 GPS rempl2)'!$A$3:$E$505,4,0)</f>
        <v>Actividad propia</v>
      </c>
      <c r="U261" s="82" t="s">
        <v>1562</v>
      </c>
      <c r="V261" s="30">
        <f>VLOOKUP(S261,'PAI 2025 GPS rempl2)'!$E$4:$P$504,12,0)</f>
        <v>50</v>
      </c>
      <c r="W261" s="146">
        <f t="shared" si="51"/>
        <v>0.6082725060827251</v>
      </c>
      <c r="X261" s="30">
        <f>VLOOKUP(S261,'SEGUIMIENTO PAI 2025'!$F$5:$AB$487,23,0)</f>
        <v>50</v>
      </c>
      <c r="Y261" s="30">
        <f t="shared" si="52"/>
        <v>0.30413625304136255</v>
      </c>
    </row>
    <row r="262" spans="1:25" x14ac:dyDescent="0.25">
      <c r="A262" s="81" t="s">
        <v>988</v>
      </c>
      <c r="B262" s="81" t="str">
        <f>VLOOKUP(A262,'PAI 2025 GPS rempl2)'!$A$3:$E$505,4,0)</f>
        <v>Producto</v>
      </c>
      <c r="C262" s="82" t="s">
        <v>1562</v>
      </c>
      <c r="D262" s="82" t="s">
        <v>1566</v>
      </c>
      <c r="E262" s="82" t="s">
        <v>636</v>
      </c>
      <c r="F262" s="82" t="s">
        <v>9</v>
      </c>
      <c r="G262" s="82" t="str">
        <f>VLOOKUP(A262,'PAI 2025 GPS rempl2)'!$E$4:$L$504,8,0)</f>
        <v>FUNCIONAMIENTO</v>
      </c>
      <c r="H262" s="82" t="str">
        <f>VLOOKUP(A262,'PAI 2025 GPS rempl2)'!$A$4:$V$504,15,0)</f>
        <v>Recursos de reposición decididos en 6 meses o menos ( Listado definitivo realizado).</v>
      </c>
      <c r="I262" s="82">
        <f>VLOOKUP(A262,'PAI 2025 GPS rempl2)'!$A$4:$V$504,17,0)</f>
        <v>80</v>
      </c>
      <c r="J262" s="82" t="str">
        <f>VLOOKUP(A262,'PAI 2025 GPS rempl2)'!$A$4:$V$504,18,0)</f>
        <v>Porcentual</v>
      </c>
      <c r="K262" s="174" t="str">
        <f>VLOOKUP(A262,'PAI 2025 GPS rempl2)'!$A$4:$V$504,20,0)</f>
        <v>2025-01-02</v>
      </c>
      <c r="L262" s="174" t="str">
        <f>VLOOKUP(A262,'PAI 2025 GPS rempl2)'!$A$4:$V$504,21,0)</f>
        <v>2025-12-30</v>
      </c>
      <c r="M262" s="82" t="str">
        <f>VLOOKUP(A262,'PAI 2025 GPS rempl2)'!$A$4:$V$504,22,0)</f>
        <v>3200-DIRECCIÓN DE INVESTIGACIONES DE PROTECCIÓN DE USUARIOS DE SERVICIOS DE COMUNICACIONES</v>
      </c>
      <c r="N262" s="82" t="s">
        <v>1440</v>
      </c>
      <c r="O262" s="82" t="s">
        <v>1478</v>
      </c>
      <c r="P262" s="82">
        <v>0</v>
      </c>
      <c r="Q262" s="82" t="s">
        <v>1532</v>
      </c>
      <c r="R262" s="30" t="str">
        <f>VLOOKUP(A262,'PAI 2025 GPS rempl2)'!$A$3:$B$506,2,0)</f>
        <v>3200-DIRECCIÓN DE INVESTIGACIONES DE PROTECCIÓN DE USUARIOS DE SERVICIOS DE COMUNICACIONES</v>
      </c>
      <c r="S262" s="81" t="s">
        <v>988</v>
      </c>
      <c r="T262" s="81" t="str">
        <f>VLOOKUP(A262,'PAI 2025 GPS rempl2)'!$A$3:$E$505,4,0)</f>
        <v>Producto</v>
      </c>
      <c r="U262" s="82" t="s">
        <v>1562</v>
      </c>
      <c r="V262" s="30">
        <f>VLOOKUP(S262,'PAI 2025 GPS rempl2)'!$E$4:$P$504,12,0)</f>
        <v>50</v>
      </c>
      <c r="W262" s="144">
        <f>(V262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62" s="30">
        <f>VLOOKUP(S262,'SEGUIMIENTO PAI 2025'!$F$5:$AB$487,23,0)</f>
        <v>0</v>
      </c>
      <c r="Y262" s="30">
        <f t="shared" si="52"/>
        <v>0</v>
      </c>
    </row>
    <row r="263" spans="1:25" x14ac:dyDescent="0.25">
      <c r="A263" s="81" t="s">
        <v>990</v>
      </c>
      <c r="B263" s="81" t="str">
        <f>VLOOKUP(A263,'PAI 2025 GPS rempl2)'!$A$3:$E$505,4,0)</f>
        <v>Actividad propia</v>
      </c>
      <c r="C263" s="82" t="s">
        <v>1562</v>
      </c>
      <c r="D263" s="82" t="s">
        <v>1566</v>
      </c>
      <c r="E263" s="82" t="s">
        <v>636</v>
      </c>
      <c r="F263" s="82"/>
      <c r="G263" s="82" t="str">
        <f>VLOOKUP(A263,'PAI 2025 GPS rempl2)'!$E$4:$L$504,8,0)</f>
        <v>N/A</v>
      </c>
      <c r="H263" s="82"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2">
        <f>VLOOKUP(A263,'PAI 2025 GPS rempl2)'!$A$4:$V$504,17,0)</f>
        <v>1</v>
      </c>
      <c r="J263" s="82" t="str">
        <f>VLOOKUP(A263,'PAI 2025 GPS rempl2)'!$A$4:$V$504,18,0)</f>
        <v>Númerica</v>
      </c>
      <c r="K263" s="174" t="str">
        <f>VLOOKUP(A263,'PAI 2025 GPS rempl2)'!$A$4:$V$504,20,0)</f>
        <v>2025-01-02</v>
      </c>
      <c r="L263" s="174" t="str">
        <f>VLOOKUP(A263,'PAI 2025 GPS rempl2)'!$A$4:$V$504,21,0)</f>
        <v>2025-03-14</v>
      </c>
      <c r="M263" s="82" t="str">
        <f>VLOOKUP(A263,'PAI 2025 GPS rempl2)'!$A$4:$V$504,22,0)</f>
        <v>3200-DIRECCIÓN DE INVESTIGACIONES DE PROTECCIÓN DE USUARIOS DE SERVICIOS DE COMUNICACIONES</v>
      </c>
      <c r="N263" s="82"/>
      <c r="O263" s="82"/>
      <c r="P263" s="82"/>
      <c r="Q263" s="82"/>
      <c r="R263" s="30" t="str">
        <f>VLOOKUP(A263,'PAI 2025 GPS rempl2)'!$A$3:$B$506,2,0)</f>
        <v>3200-DIRECCIÓN DE INVESTIGACIONES DE PROTECCIÓN DE USUARIOS DE SERVICIOS DE COMUNICACIONES</v>
      </c>
      <c r="S263" s="81" t="s">
        <v>990</v>
      </c>
      <c r="T263" s="81" t="str">
        <f>VLOOKUP(A263,'PAI 2025 GPS rempl2)'!$A$3:$E$505,4,0)</f>
        <v>Actividad propia</v>
      </c>
      <c r="U263" s="82" t="s">
        <v>1562</v>
      </c>
      <c r="V263" s="30">
        <f>VLOOKUP(S263,'PAI 2025 GPS rempl2)'!$E$4:$P$504,12,0)</f>
        <v>25</v>
      </c>
      <c r="W263" s="146">
        <f t="shared" ref="W263:W265" si="53">+(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263" s="30">
        <f>VLOOKUP(S263,'SEGUIMIENTO PAI 2025'!$F$5:$AB$487,23,0)</f>
        <v>100</v>
      </c>
      <c r="Y263" s="30">
        <f t="shared" si="52"/>
        <v>0.30413625304136255</v>
      </c>
    </row>
    <row r="264" spans="1:25" x14ac:dyDescent="0.25">
      <c r="A264" s="81" t="s">
        <v>992</v>
      </c>
      <c r="B264" s="81" t="str">
        <f>VLOOKUP(A264,'PAI 2025 GPS rempl2)'!$A$3:$E$505,4,0)</f>
        <v>Actividad propia</v>
      </c>
      <c r="C264" s="82" t="s">
        <v>1562</v>
      </c>
      <c r="D264" s="82" t="s">
        <v>1566</v>
      </c>
      <c r="E264" s="82" t="s">
        <v>636</v>
      </c>
      <c r="F264" s="82"/>
      <c r="G264" s="82" t="str">
        <f>VLOOKUP(A264,'PAI 2025 GPS rempl2)'!$E$4:$L$504,8,0)</f>
        <v>N/A</v>
      </c>
      <c r="H264" s="82" t="str">
        <f>VLOOKUP(A264,'PAI 2025 GPS rempl2)'!$A$4:$V$504,15,0)</f>
        <v>Actualizar periodicamente el listado, incorporando los recursos de reposición ingresados desde el 15 de enero hasta el 30 de junio de 2025.  (Listado)</v>
      </c>
      <c r="I264" s="82">
        <f>VLOOKUP(A264,'PAI 2025 GPS rempl2)'!$A$4:$V$504,17,0)</f>
        <v>1</v>
      </c>
      <c r="J264" s="82" t="str">
        <f>VLOOKUP(A264,'PAI 2025 GPS rempl2)'!$A$4:$V$504,18,0)</f>
        <v>Númerica</v>
      </c>
      <c r="K264" s="174" t="str">
        <f>VLOOKUP(A264,'PAI 2025 GPS rempl2)'!$A$4:$V$504,20,0)</f>
        <v>2025-01-02</v>
      </c>
      <c r="L264" s="174" t="str">
        <f>VLOOKUP(A264,'PAI 2025 GPS rempl2)'!$A$4:$V$504,21,0)</f>
        <v>2025-07-15</v>
      </c>
      <c r="M264" s="82" t="str">
        <f>VLOOKUP(A264,'PAI 2025 GPS rempl2)'!$A$4:$V$504,22,0)</f>
        <v>3200-DIRECCIÓN DE INVESTIGACIONES DE PROTECCIÓN DE USUARIOS DE SERVICIOS DE COMUNICACIONES</v>
      </c>
      <c r="N264" s="82"/>
      <c r="O264" s="82"/>
      <c r="P264" s="82"/>
      <c r="Q264" s="82"/>
      <c r="R264" s="30" t="str">
        <f>VLOOKUP(A264,'PAI 2025 GPS rempl2)'!$A$3:$B$506,2,0)</f>
        <v>3200-DIRECCIÓN DE INVESTIGACIONES DE PROTECCIÓN DE USUARIOS DE SERVICIOS DE COMUNICACIONES</v>
      </c>
      <c r="S264" s="81" t="s">
        <v>992</v>
      </c>
      <c r="T264" s="81" t="str">
        <f>VLOOKUP(A264,'PAI 2025 GPS rempl2)'!$A$3:$E$505,4,0)</f>
        <v>Actividad propia</v>
      </c>
      <c r="U264" s="82" t="s">
        <v>1562</v>
      </c>
      <c r="V264" s="30">
        <f>VLOOKUP(S264,'PAI 2025 GPS rempl2)'!$E$4:$P$504,12,0)</f>
        <v>25</v>
      </c>
      <c r="W264" s="146">
        <f t="shared" si="53"/>
        <v>0.30413625304136255</v>
      </c>
      <c r="X264" s="30">
        <f>VLOOKUP(S264,'SEGUIMIENTO PAI 2025'!$F$5:$AB$487,23,0)</f>
        <v>100</v>
      </c>
      <c r="Y264" s="30">
        <f t="shared" si="52"/>
        <v>0.30413625304136255</v>
      </c>
    </row>
    <row r="265" spans="1:25" x14ac:dyDescent="0.25">
      <c r="A265" s="81" t="s">
        <v>993</v>
      </c>
      <c r="B265" s="81" t="str">
        <f>VLOOKUP(A265,'PAI 2025 GPS rempl2)'!$A$3:$E$505,4,0)</f>
        <v>Actividad propia</v>
      </c>
      <c r="C265" s="82" t="s">
        <v>1562</v>
      </c>
      <c r="D265" s="82" t="s">
        <v>1566</v>
      </c>
      <c r="E265" s="82" t="s">
        <v>636</v>
      </c>
      <c r="F265" s="82"/>
      <c r="G265" s="82" t="str">
        <f>VLOOKUP(A265,'PAI 2025 GPS rempl2)'!$E$4:$L$504,8,0)</f>
        <v>N/A</v>
      </c>
      <c r="H265" s="82" t="str">
        <f>VLOOKUP(A265,'PAI 2025 GPS rempl2)'!$A$4:$V$504,15,0)</f>
        <v>Resolver los recursos de reposición identificados en el inventario de la actividad anterior en 6 meses o menos (listado definitivo realizado)</v>
      </c>
      <c r="I265" s="82">
        <f>VLOOKUP(A265,'PAI 2025 GPS rempl2)'!$A$4:$V$504,17,0)</f>
        <v>80</v>
      </c>
      <c r="J265" s="82" t="str">
        <f>VLOOKUP(A265,'PAI 2025 GPS rempl2)'!$A$4:$V$504,18,0)</f>
        <v>Porcentual</v>
      </c>
      <c r="K265" s="174" t="str">
        <f>VLOOKUP(A265,'PAI 2025 GPS rempl2)'!$A$4:$V$504,20,0)</f>
        <v>2025-01-02</v>
      </c>
      <c r="L265" s="174" t="str">
        <f>VLOOKUP(A265,'PAI 2025 GPS rempl2)'!$A$4:$V$504,21,0)</f>
        <v>2025-12-30</v>
      </c>
      <c r="M265" s="82" t="str">
        <f>VLOOKUP(A265,'PAI 2025 GPS rempl2)'!$A$4:$V$504,22,0)</f>
        <v>3200-DIRECCIÓN DE INVESTIGACIONES DE PROTECCIÓN DE USUARIOS DE SERVICIOS DE COMUNICACIONES</v>
      </c>
      <c r="N265" s="82"/>
      <c r="O265" s="82"/>
      <c r="P265" s="82"/>
      <c r="Q265" s="82"/>
      <c r="R265" s="30" t="str">
        <f>VLOOKUP(A265,'PAI 2025 GPS rempl2)'!$A$3:$B$506,2,0)</f>
        <v>3200-DIRECCIÓN DE INVESTIGACIONES DE PROTECCIÓN DE USUARIOS DE SERVICIOS DE COMUNICACIONES</v>
      </c>
      <c r="S265" s="81" t="s">
        <v>993</v>
      </c>
      <c r="T265" s="81" t="str">
        <f>VLOOKUP(A265,'PAI 2025 GPS rempl2)'!$A$3:$E$505,4,0)</f>
        <v>Actividad propia</v>
      </c>
      <c r="U265" s="82" t="s">
        <v>1562</v>
      </c>
      <c r="V265" s="30">
        <f>VLOOKUP(S265,'PAI 2025 GPS rempl2)'!$E$4:$P$504,12,0)</f>
        <v>50</v>
      </c>
      <c r="W265" s="146">
        <f t="shared" si="53"/>
        <v>0.6082725060827251</v>
      </c>
      <c r="X265" s="30">
        <f>VLOOKUP(S265,'SEGUIMIENTO PAI 2025'!$F$5:$AB$487,23,0)</f>
        <v>0</v>
      </c>
      <c r="Y265" s="30">
        <f t="shared" si="52"/>
        <v>0</v>
      </c>
    </row>
    <row r="266" spans="1:25" x14ac:dyDescent="0.25">
      <c r="A266" s="81" t="s">
        <v>996</v>
      </c>
      <c r="B266" s="81" t="str">
        <f>VLOOKUP(A266,'PAI 2025 GPS rempl2)'!$A$3:$E$505,4,0)</f>
        <v>Producto</v>
      </c>
      <c r="C266" s="82" t="s">
        <v>1562</v>
      </c>
      <c r="D266" s="82" t="s">
        <v>1566</v>
      </c>
      <c r="E266" s="82" t="s">
        <v>636</v>
      </c>
      <c r="F266" s="82" t="s">
        <v>9</v>
      </c>
      <c r="G266" s="82" t="str">
        <f>VLOOKUP(A266,'PAI 2025 GPS rempl2)'!$E$4:$L$504,8,0)</f>
        <v>C-3503-0200-0014-20309b</v>
      </c>
      <c r="H266" s="82"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2">
        <f>VLOOKUP(A266,'PAI 2025 GPS rempl2)'!$A$4:$V$504,17,0)</f>
        <v>60</v>
      </c>
      <c r="J266" s="82" t="str">
        <f>VLOOKUP(A266,'PAI 2025 GPS rempl2)'!$A$4:$V$504,18,0)</f>
        <v>Porcentual</v>
      </c>
      <c r="K266" s="174" t="str">
        <f>VLOOKUP(A266,'PAI 2025 GPS rempl2)'!$A$4:$V$504,20,0)</f>
        <v>2025-01-02</v>
      </c>
      <c r="L266" s="174" t="str">
        <f>VLOOKUP(A266,'PAI 2025 GPS rempl2)'!$A$4:$V$504,21,0)</f>
        <v>2025-12-31</v>
      </c>
      <c r="M266" s="82" t="str">
        <f>VLOOKUP(A266,'PAI 2025 GPS rempl2)'!$A$4:$V$504,22,0)</f>
        <v>2000-DESPACHO DEL SUPERINTENDENTE DELEGADO PARA LA PROPIEDAD INDUSTRIAL</v>
      </c>
      <c r="N266" s="82" t="s">
        <v>1440</v>
      </c>
      <c r="O266" s="82" t="s">
        <v>1478</v>
      </c>
      <c r="P266" s="82">
        <v>0</v>
      </c>
      <c r="Q266" s="82" t="s">
        <v>1532</v>
      </c>
      <c r="R266" s="30" t="str">
        <f>VLOOKUP(A266,'PAI 2025 GPS rempl2)'!$A$3:$B$506,2,0)</f>
        <v>2000-DESPACHO DEL SUPERINTENDENTE DELEGADO PARA LA PROPIEDAD INDUSTRIAL</v>
      </c>
      <c r="S266" s="81" t="s">
        <v>996</v>
      </c>
      <c r="T266" s="81" t="str">
        <f>VLOOKUP(A266,'PAI 2025 GPS rempl2)'!$A$3:$E$505,4,0)</f>
        <v>Producto</v>
      </c>
      <c r="U266" s="82" t="s">
        <v>1562</v>
      </c>
      <c r="V266" s="30">
        <f>VLOOKUP(S266,'PAI 2025 GPS rempl2)'!$E$4:$P$504,12,0)</f>
        <v>50</v>
      </c>
      <c r="W266" s="144">
        <f>(V266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2.2421524663677128</v>
      </c>
      <c r="X266" s="30">
        <f>VLOOKUP(S266,'SEGUIMIENTO PAI 2025'!$F$5:$AB$487,23,0)</f>
        <v>37</v>
      </c>
      <c r="Y266" s="30">
        <f t="shared" si="52"/>
        <v>0.82959641255605376</v>
      </c>
    </row>
    <row r="267" spans="1:25" x14ac:dyDescent="0.25">
      <c r="A267" s="81" t="s">
        <v>998</v>
      </c>
      <c r="B267" s="81" t="str">
        <f>VLOOKUP(A267,'PAI 2025 GPS rempl2)'!$A$3:$E$505,4,0)</f>
        <v>Actividad propia</v>
      </c>
      <c r="C267" s="82" t="s">
        <v>1562</v>
      </c>
      <c r="D267" s="82" t="s">
        <v>1566</v>
      </c>
      <c r="E267" s="82" t="s">
        <v>636</v>
      </c>
      <c r="F267" s="82"/>
      <c r="G267" s="82" t="str">
        <f>VLOOKUP(A267,'PAI 2025 GPS rempl2)'!$E$4:$L$504,8,0)</f>
        <v>N/A</v>
      </c>
      <c r="H267" s="82"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2">
        <f>VLOOKUP(A267,'PAI 2025 GPS rempl2)'!$A$4:$V$504,17,0)</f>
        <v>60</v>
      </c>
      <c r="J267" s="82" t="str">
        <f>VLOOKUP(A267,'PAI 2025 GPS rempl2)'!$A$4:$V$504,18,0)</f>
        <v>Porcentual</v>
      </c>
      <c r="K267" s="174" t="str">
        <f>VLOOKUP(A267,'PAI 2025 GPS rempl2)'!$A$4:$V$504,20,0)</f>
        <v>2025-01-02</v>
      </c>
      <c r="L267" s="174" t="str">
        <f>VLOOKUP(A267,'PAI 2025 GPS rempl2)'!$A$4:$V$504,21,0)</f>
        <v>2025-12-31</v>
      </c>
      <c r="M267" s="82" t="str">
        <f>VLOOKUP(A267,'PAI 2025 GPS rempl2)'!$A$4:$V$504,22,0)</f>
        <v>2000-DESPACHO DEL SUPERINTENDENTE DELEGADO PARA LA PROPIEDAD INDUSTRIAL</v>
      </c>
      <c r="N267" s="82"/>
      <c r="O267" s="82"/>
      <c r="P267" s="82"/>
      <c r="Q267" s="82"/>
      <c r="R267" s="30" t="str">
        <f>VLOOKUP(A267,'PAI 2025 GPS rempl2)'!$A$3:$B$506,2,0)</f>
        <v>2000-DESPACHO DEL SUPERINTENDENTE DELEGADO PARA LA PROPIEDAD INDUSTRIAL</v>
      </c>
      <c r="S267" s="81" t="s">
        <v>998</v>
      </c>
      <c r="T267" s="81" t="str">
        <f>VLOOKUP(A267,'PAI 2025 GPS rempl2)'!$A$3:$E$505,4,0)</f>
        <v>Actividad propia</v>
      </c>
      <c r="U267" s="82" t="s">
        <v>1562</v>
      </c>
      <c r="V267" s="30">
        <f>VLOOKUP(S267,'PAI 2025 GPS rempl2)'!$E$4:$P$504,12,0)</f>
        <v>100</v>
      </c>
      <c r="W267" s="146">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267" s="30">
        <f>VLOOKUP(S267,'SEGUIMIENTO PAI 2025'!$F$5:$AB$487,23,0)</f>
        <v>37</v>
      </c>
      <c r="Y267" s="30">
        <f t="shared" si="52"/>
        <v>0.45012165450121655</v>
      </c>
    </row>
    <row r="268" spans="1:25" x14ac:dyDescent="0.25">
      <c r="A268" s="81" t="s">
        <v>999</v>
      </c>
      <c r="B268" s="81" t="str">
        <f>VLOOKUP(A268,'PAI 2025 GPS rempl2)'!$A$3:$E$505,4,0)</f>
        <v>Producto</v>
      </c>
      <c r="C268" s="82" t="s">
        <v>1562</v>
      </c>
      <c r="D268" s="82" t="s">
        <v>1566</v>
      </c>
      <c r="E268" s="82" t="s">
        <v>636</v>
      </c>
      <c r="F268" s="82" t="s">
        <v>12</v>
      </c>
      <c r="G268" s="82" t="str">
        <f>VLOOKUP(A268,'PAI 2025 GPS rempl2)'!$E$4:$L$504,8,0)</f>
        <v>N/A</v>
      </c>
      <c r="H268" s="82" t="str">
        <f>VLOOKUP(A268,'PAI 2025 GPS rempl2)'!$A$4:$V$504,15,0)</f>
        <v>Protocolo para la promoción, sensibilización y orientación al ciudadano en temas de Propiedad Industrial, mediante comunicación clara, oportuna y veraz, socializado (Acta de socialización firmada)</v>
      </c>
      <c r="I268" s="82">
        <f>VLOOKUP(A268,'PAI 2025 GPS rempl2)'!$A$4:$V$504,17,0)</f>
        <v>1</v>
      </c>
      <c r="J268" s="82" t="str">
        <f>VLOOKUP(A268,'PAI 2025 GPS rempl2)'!$A$4:$V$504,18,0)</f>
        <v>Númerica</v>
      </c>
      <c r="K268" s="174" t="str">
        <f>VLOOKUP(A268,'PAI 2025 GPS rempl2)'!$A$4:$V$504,20,0)</f>
        <v>2025-03-03</v>
      </c>
      <c r="L268" s="174" t="str">
        <f>VLOOKUP(A268,'PAI 2025 GPS rempl2)'!$A$4:$V$504,21,0)</f>
        <v>2025-10-31</v>
      </c>
      <c r="M268" s="82" t="str">
        <f>VLOOKUP(A268,'PAI 2025 GPS rempl2)'!$A$4:$V$504,22,0)</f>
        <v>2000-DESPACHO DEL SUPERINTENDENTE DELEGADO PARA LA PROPIEDAD INDUSTRIAL;
2023-GRUPO DE TRABAJO DE CENTRO DE INFORMACIÓN TECNOLÓGICA Y APOYO A LA GESTIÓN DE PROPIEDAD LA INDUSTRIAL</v>
      </c>
      <c r="N268" s="82" t="s">
        <v>1434</v>
      </c>
      <c r="O268" s="82" t="s">
        <v>1435</v>
      </c>
      <c r="P268" s="82">
        <v>0</v>
      </c>
      <c r="Q268" s="82" t="s">
        <v>1532</v>
      </c>
      <c r="R268" s="30" t="str">
        <f>VLOOKUP(A268,'PAI 2025 GPS rempl2)'!$A$3:$B$506,2,0)</f>
        <v>2000-DESPACHO DEL SUPERINTENDENTE DELEGADO PARA LA PROPIEDAD INDUSTRIAL</v>
      </c>
      <c r="S268" s="81" t="s">
        <v>999</v>
      </c>
      <c r="T268" s="81" t="str">
        <f>VLOOKUP(A268,'PAI 2025 GPS rempl2)'!$A$3:$E$505,4,0)</f>
        <v>Producto</v>
      </c>
      <c r="U268" s="82" t="s">
        <v>1562</v>
      </c>
      <c r="V268" s="30">
        <f>VLOOKUP(S268,'PAI 2025 GPS rempl2)'!$E$4:$P$504,12,0)</f>
        <v>10</v>
      </c>
      <c r="W268" s="144">
        <f>(V268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268" s="30">
        <f>VLOOKUP(S268,'SEGUIMIENTO PAI 2025'!$F$5:$AB$487,23,0)</f>
        <v>0</v>
      </c>
      <c r="Y268" s="30">
        <f t="shared" si="52"/>
        <v>0</v>
      </c>
    </row>
    <row r="269" spans="1:25" x14ac:dyDescent="0.25">
      <c r="A269" s="81" t="s">
        <v>1002</v>
      </c>
      <c r="B269" s="81" t="str">
        <f>VLOOKUP(A269,'PAI 2025 GPS rempl2)'!$A$3:$E$505,4,0)</f>
        <v>Actividad sin participación</v>
      </c>
      <c r="C269" s="82" t="s">
        <v>1562</v>
      </c>
      <c r="D269" s="82" t="s">
        <v>1566</v>
      </c>
      <c r="E269" s="82" t="s">
        <v>636</v>
      </c>
      <c r="F269" s="82"/>
      <c r="G269" s="82" t="str">
        <f>VLOOKUP(A269,'PAI 2025 GPS rempl2)'!$E$4:$L$504,8,0)</f>
        <v>N/A</v>
      </c>
      <c r="H269" s="82" t="str">
        <f>VLOOKUP(A269,'PAI 2025 GPS rempl2)'!$A$4:$V$504,15,0)</f>
        <v>Definir la estructura y contenido del protocolo (Estructura y contenido del Protocolo definida)</v>
      </c>
      <c r="I269" s="82">
        <f>VLOOKUP(A269,'PAI 2025 GPS rempl2)'!$A$4:$V$504,17,0)</f>
        <v>1</v>
      </c>
      <c r="J269" s="82" t="str">
        <f>VLOOKUP(A269,'PAI 2025 GPS rempl2)'!$A$4:$V$504,18,0)</f>
        <v>Númerica</v>
      </c>
      <c r="K269" s="174" t="str">
        <f>VLOOKUP(A269,'PAI 2025 GPS rempl2)'!$A$4:$V$504,20,0)</f>
        <v>2025-03-03</v>
      </c>
      <c r="L269" s="174" t="str">
        <f>VLOOKUP(A269,'PAI 2025 GPS rempl2)'!$A$4:$V$504,21,0)</f>
        <v>2025-03-31</v>
      </c>
      <c r="M269" s="82" t="str">
        <f>VLOOKUP(A269,'PAI 2025 GPS rempl2)'!$A$4:$V$504,22,0)</f>
        <v>2023-GRUPO DE TRABAJO DE CENTRO DE INFORMACIÓN TECNOLÓGICA Y APOYO A LA GESTIÓN DE PROPIEDAD LA INDUSTRIAL</v>
      </c>
      <c r="N269" s="82"/>
      <c r="O269" s="82"/>
      <c r="P269" s="82"/>
      <c r="Q269" s="82"/>
      <c r="R269" s="30" t="str">
        <f>VLOOKUP(A269,'PAI 2025 GPS rempl2)'!$A$3:$B$506,2,0)</f>
        <v>2000-DESPACHO DEL SUPERINTENDENTE DELEGADO PARA LA PROPIEDAD INDUSTRIAL</v>
      </c>
      <c r="S269" s="81" t="s">
        <v>1002</v>
      </c>
      <c r="T269" s="81" t="str">
        <f>VLOOKUP(A269,'PAI 2025 GPS rempl2)'!$A$3:$E$505,4,0)</f>
        <v>Actividad sin participación</v>
      </c>
      <c r="U269" s="82" t="s">
        <v>1562</v>
      </c>
      <c r="V269" s="30">
        <f>VLOOKUP(S269,'PAI 2025 GPS rempl2)'!$E$4:$P$504,12,0)</f>
        <v>0</v>
      </c>
      <c r="W269" s="30">
        <f>+V269</f>
        <v>0</v>
      </c>
      <c r="X269" s="30">
        <f>VLOOKUP(S269,'SEGUIMIENTO PAI 2025'!$F$5:$AB$487,23,0)</f>
        <v>100</v>
      </c>
      <c r="Y269" s="30">
        <f t="shared" si="52"/>
        <v>0</v>
      </c>
    </row>
    <row r="270" spans="1:25" x14ac:dyDescent="0.25">
      <c r="A270" s="81" t="s">
        <v>1004</v>
      </c>
      <c r="B270" s="81" t="str">
        <f>VLOOKUP(A270,'PAI 2025 GPS rempl2)'!$A$3:$E$505,4,0)</f>
        <v>Actividad propia</v>
      </c>
      <c r="C270" s="82" t="s">
        <v>1562</v>
      </c>
      <c r="D270" s="82" t="s">
        <v>1566</v>
      </c>
      <c r="E270" s="82" t="s">
        <v>636</v>
      </c>
      <c r="F270" s="82"/>
      <c r="G270" s="82" t="str">
        <f>VLOOKUP(A270,'PAI 2025 GPS rempl2)'!$E$4:$L$504,8,0)</f>
        <v>N/A</v>
      </c>
      <c r="H270" s="82" t="str">
        <f>VLOOKUP(A270,'PAI 2025 GPS rempl2)'!$A$4:$V$504,15,0)</f>
        <v>Definir los lineamientos para la promoción,  sensibilización y orientación en temas de Propiedad Industrial que se desarrollarán en el protocolo (Lineamientos para la promoción definidos)</v>
      </c>
      <c r="I270" s="82">
        <f>VLOOKUP(A270,'PAI 2025 GPS rempl2)'!$A$4:$V$504,17,0)</f>
        <v>1</v>
      </c>
      <c r="J270" s="82" t="str">
        <f>VLOOKUP(A270,'PAI 2025 GPS rempl2)'!$A$4:$V$504,18,0)</f>
        <v>Númerica</v>
      </c>
      <c r="K270" s="174" t="str">
        <f>VLOOKUP(A270,'PAI 2025 GPS rempl2)'!$A$4:$V$504,20,0)</f>
        <v>2025-04-01</v>
      </c>
      <c r="L270" s="174" t="str">
        <f>VLOOKUP(A270,'PAI 2025 GPS rempl2)'!$A$4:$V$504,21,0)</f>
        <v>2025-05-30</v>
      </c>
      <c r="M270" s="82" t="str">
        <f>VLOOKUP(A270,'PAI 2025 GPS rempl2)'!$A$4:$V$504,22,0)</f>
        <v>2000-DESPACHO DEL SUPERINTENDENTE DELEGADO PARA LA PROPIEDAD INDUSTRIAL;
2023-GRUPO DE TRABAJO DE CENTRO DE INFORMACIÓN TECNOLÓGICA Y APOYO A LA GESTIÓN DE PROPIEDAD LA INDUSTRIAL</v>
      </c>
      <c r="N270" s="82"/>
      <c r="O270" s="82"/>
      <c r="P270" s="82"/>
      <c r="Q270" s="82"/>
      <c r="R270" s="30" t="str">
        <f>VLOOKUP(A270,'PAI 2025 GPS rempl2)'!$A$3:$B$506,2,0)</f>
        <v>2000-DESPACHO DEL SUPERINTENDENTE DELEGADO PARA LA PROPIEDAD INDUSTRIAL</v>
      </c>
      <c r="S270" s="81" t="s">
        <v>1004</v>
      </c>
      <c r="T270" s="81" t="str">
        <f>VLOOKUP(A270,'PAI 2025 GPS rempl2)'!$A$3:$E$505,4,0)</f>
        <v>Actividad propia</v>
      </c>
      <c r="U270" s="82" t="s">
        <v>1562</v>
      </c>
      <c r="V270" s="30">
        <f>VLOOKUP(S270,'PAI 2025 GPS rempl2)'!$E$4:$P$504,12,0)</f>
        <v>50</v>
      </c>
      <c r="W270" s="146">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70" s="30">
        <f>VLOOKUP(S270,'SEGUIMIENTO PAI 2025'!$F$5:$AB$487,23,0)</f>
        <v>100</v>
      </c>
      <c r="Y270" s="30">
        <f t="shared" si="52"/>
        <v>0.6082725060827251</v>
      </c>
    </row>
    <row r="271" spans="1:25" x14ac:dyDescent="0.25">
      <c r="A271" s="81" t="s">
        <v>1006</v>
      </c>
      <c r="B271" s="81" t="str">
        <f>VLOOKUP(A271,'PAI 2025 GPS rempl2)'!$A$3:$E$505,4,0)</f>
        <v>Actividad sin participación</v>
      </c>
      <c r="C271" s="82" t="s">
        <v>1562</v>
      </c>
      <c r="D271" s="82" t="s">
        <v>1566</v>
      </c>
      <c r="E271" s="82" t="s">
        <v>636</v>
      </c>
      <c r="F271" s="82"/>
      <c r="G271" s="82" t="str">
        <f>VLOOKUP(A271,'PAI 2025 GPS rempl2)'!$E$4:$L$504,8,0)</f>
        <v>N/A</v>
      </c>
      <c r="H271" s="82" t="str">
        <f>VLOOKUP(A271,'PAI 2025 GPS rempl2)'!$A$4:$V$504,15,0)</f>
        <v>Elaborar el protocolo para la promoción,  sensibilización y orientación en temas de Propiedad Industrial (Protocolo elaborado)</v>
      </c>
      <c r="I271" s="82">
        <f>VLOOKUP(A271,'PAI 2025 GPS rempl2)'!$A$4:$V$504,17,0)</f>
        <v>1</v>
      </c>
      <c r="J271" s="82" t="str">
        <f>VLOOKUP(A271,'PAI 2025 GPS rempl2)'!$A$4:$V$504,18,0)</f>
        <v>Númerica</v>
      </c>
      <c r="K271" s="174" t="str">
        <f>VLOOKUP(A271,'PAI 2025 GPS rempl2)'!$A$4:$V$504,20,0)</f>
        <v>2025-06-03</v>
      </c>
      <c r="L271" s="174" t="str">
        <f>VLOOKUP(A271,'PAI 2025 GPS rempl2)'!$A$4:$V$504,21,0)</f>
        <v>2025-08-29</v>
      </c>
      <c r="M271" s="82" t="str">
        <f>VLOOKUP(A271,'PAI 2025 GPS rempl2)'!$A$4:$V$504,22,0)</f>
        <v>2023-GRUPO DE TRABAJO DE CENTRO DE INFORMACIÓN TECNOLÓGICA Y APOYO A LA GESTIÓN DE PROPIEDAD LA INDUSTRIAL</v>
      </c>
      <c r="N271" s="82"/>
      <c r="O271" s="82"/>
      <c r="P271" s="82"/>
      <c r="Q271" s="82"/>
      <c r="R271" s="30" t="str">
        <f>VLOOKUP(A271,'PAI 2025 GPS rempl2)'!$A$3:$B$506,2,0)</f>
        <v>2000-DESPACHO DEL SUPERINTENDENTE DELEGADO PARA LA PROPIEDAD INDUSTRIAL</v>
      </c>
      <c r="S271" s="81" t="s">
        <v>1006</v>
      </c>
      <c r="T271" s="81" t="str">
        <f>VLOOKUP(A271,'PAI 2025 GPS rempl2)'!$A$3:$E$505,4,0)</f>
        <v>Actividad sin participación</v>
      </c>
      <c r="U271" s="82" t="s">
        <v>1562</v>
      </c>
      <c r="V271" s="30">
        <f>VLOOKUP(S271,'PAI 2025 GPS rempl2)'!$E$4:$P$504,12,0)</f>
        <v>0</v>
      </c>
      <c r="W271" s="30">
        <f>+V271</f>
        <v>0</v>
      </c>
      <c r="X271" s="30">
        <f>VLOOKUP(S271,'SEGUIMIENTO PAI 2025'!$F$5:$AB$487,23,0)</f>
        <v>100</v>
      </c>
      <c r="Y271" s="30">
        <f t="shared" si="52"/>
        <v>0</v>
      </c>
    </row>
    <row r="272" spans="1:25" x14ac:dyDescent="0.25">
      <c r="A272" s="81" t="s">
        <v>1008</v>
      </c>
      <c r="B272" s="81" t="str">
        <f>VLOOKUP(A272,'PAI 2025 GPS rempl2)'!$A$3:$E$505,4,0)</f>
        <v>Actividad propia</v>
      </c>
      <c r="C272" s="82" t="s">
        <v>1562</v>
      </c>
      <c r="D272" s="82" t="s">
        <v>1566</v>
      </c>
      <c r="E272" s="82" t="s">
        <v>636</v>
      </c>
      <c r="F272" s="82"/>
      <c r="G272" s="82" t="str">
        <f>VLOOKUP(A272,'PAI 2025 GPS rempl2)'!$E$4:$L$504,8,0)</f>
        <v>N/A</v>
      </c>
      <c r="H272" s="82" t="str">
        <f>VLOOKUP(A272,'PAI 2025 GPS rempl2)'!$A$4:$V$504,15,0)</f>
        <v>Socializar a OSCAE y a la Red de Protección al Consumidor, el protocolo para la promoción,  sensibilización y orientación en temas de Propiedad Industrial (Acta de socialización firmada)</v>
      </c>
      <c r="I272" s="82">
        <f>VLOOKUP(A272,'PAI 2025 GPS rempl2)'!$A$4:$V$504,17,0)</f>
        <v>1</v>
      </c>
      <c r="J272" s="82" t="str">
        <f>VLOOKUP(A272,'PAI 2025 GPS rempl2)'!$A$4:$V$504,18,0)</f>
        <v>Númerica</v>
      </c>
      <c r="K272" s="174" t="str">
        <f>VLOOKUP(A272,'PAI 2025 GPS rempl2)'!$A$4:$V$504,20,0)</f>
        <v>2025-09-01</v>
      </c>
      <c r="L272" s="174" t="str">
        <f>VLOOKUP(A272,'PAI 2025 GPS rempl2)'!$A$4:$V$504,21,0)</f>
        <v>2025-10-31</v>
      </c>
      <c r="M272" s="82" t="str">
        <f>VLOOKUP(A272,'PAI 2025 GPS rempl2)'!$A$4:$V$504,22,0)</f>
        <v>2000-DESPACHO DEL SUPERINTENDENTE DELEGADO PARA LA PROPIEDAD INDUSTRIAL;
2023-GRUPO DE TRABAJO DE CENTRO DE INFORMACIÓN TECNOLÓGICA Y APOYO A LA GESTIÓN DE PROPIEDAD LA INDUSTRIAL</v>
      </c>
      <c r="N272" s="82"/>
      <c r="O272" s="82"/>
      <c r="P272" s="82"/>
      <c r="Q272" s="82"/>
      <c r="R272" s="30" t="str">
        <f>VLOOKUP(A272,'PAI 2025 GPS rempl2)'!$A$3:$B$506,2,0)</f>
        <v>2000-DESPACHO DEL SUPERINTENDENTE DELEGADO PARA LA PROPIEDAD INDUSTRIAL</v>
      </c>
      <c r="S272" s="81" t="s">
        <v>1008</v>
      </c>
      <c r="T272" s="81" t="str">
        <f>VLOOKUP(A272,'PAI 2025 GPS rempl2)'!$A$3:$E$505,4,0)</f>
        <v>Actividad propia</v>
      </c>
      <c r="U272" s="82" t="s">
        <v>1562</v>
      </c>
      <c r="V272" s="30">
        <f>VLOOKUP(S272,'PAI 2025 GPS rempl2)'!$E$4:$P$504,12,0)</f>
        <v>50</v>
      </c>
      <c r="W272" s="146">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72" s="30">
        <f>VLOOKUP(S272,'SEGUIMIENTO PAI 2025'!$F$5:$AB$487,23,0)</f>
        <v>0</v>
      </c>
      <c r="Y272" s="30">
        <f t="shared" si="52"/>
        <v>0</v>
      </c>
    </row>
    <row r="273" spans="1:25" x14ac:dyDescent="0.25">
      <c r="A273" s="81" t="s">
        <v>1009</v>
      </c>
      <c r="B273" s="81" t="str">
        <f>VLOOKUP(A273,'PAI 2025 GPS rempl2)'!$A$3:$E$505,4,0)</f>
        <v>Producto</v>
      </c>
      <c r="C273" s="82" t="s">
        <v>1575</v>
      </c>
      <c r="D273" s="82" t="s">
        <v>1574</v>
      </c>
      <c r="E273" s="82" t="s">
        <v>1010</v>
      </c>
      <c r="F273" s="82" t="s">
        <v>11</v>
      </c>
      <c r="G273" s="82" t="str">
        <f>VLOOKUP(A273,'PAI 2025 GPS rempl2)'!$E$4:$L$504,8,0)</f>
        <v>N/A</v>
      </c>
      <c r="H273" s="82" t="str">
        <f>VLOOKUP(A273,'PAI 2025 GPS rempl2)'!$A$4:$V$504,15,0)</f>
        <v>Solución, mapa de ruta y documentación inicial en materia procedimental para el manejo del expediente electrónico - Segunda fase de estructura de expediente electrónico, realizada  (Informe elaborado)</v>
      </c>
      <c r="I273" s="82">
        <f>VLOOKUP(A273,'PAI 2025 GPS rempl2)'!$A$4:$V$504,17,0)</f>
        <v>1</v>
      </c>
      <c r="J273" s="82" t="str">
        <f>VLOOKUP(A273,'PAI 2025 GPS rempl2)'!$A$4:$V$504,18,0)</f>
        <v>Númerica</v>
      </c>
      <c r="K273" s="174" t="str">
        <f>VLOOKUP(A273,'PAI 2025 GPS rempl2)'!$A$4:$V$504,20,0)</f>
        <v>2025-02-03</v>
      </c>
      <c r="L273" s="174" t="str">
        <f>VLOOKUP(A273,'PAI 2025 GPS rempl2)'!$A$4:$V$504,21,0)</f>
        <v>2025-11-28</v>
      </c>
      <c r="M273" s="82"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2" t="s">
        <v>1436</v>
      </c>
      <c r="O273" s="82" t="s">
        <v>1437</v>
      </c>
      <c r="P273" s="82">
        <v>0</v>
      </c>
      <c r="Q273" s="82" t="s">
        <v>1533</v>
      </c>
      <c r="R273" s="30" t="str">
        <f>VLOOKUP(A273,'PAI 2025 GPS rempl2)'!$A$3:$B$506,2,0)</f>
        <v>2000-DESPACHO DEL SUPERINTENDENTE DELEGADO PARA LA PROPIEDAD INDUSTRIAL</v>
      </c>
      <c r="S273" s="81" t="s">
        <v>1009</v>
      </c>
      <c r="T273" s="81" t="str">
        <f>VLOOKUP(A273,'PAI 2025 GPS rempl2)'!$A$3:$E$505,4,0)</f>
        <v>Producto</v>
      </c>
      <c r="U273" s="82" t="s">
        <v>1575</v>
      </c>
      <c r="V273" s="30">
        <f>VLOOKUP(S273,'PAI 2025 GPS rempl2)'!$E$4:$P$504,12,0)</f>
        <v>10</v>
      </c>
      <c r="W273" s="30">
        <f>(V273/(V273+V277+V481+V485+V489))*100</f>
        <v>8.3333333333333321</v>
      </c>
      <c r="X273" s="30">
        <f>VLOOKUP(S273,'SEGUIMIENTO PAI 2025'!$F$5:$AB$487,23,0)</f>
        <v>0</v>
      </c>
      <c r="Y273" s="30">
        <f t="shared" si="52"/>
        <v>0</v>
      </c>
    </row>
    <row r="274" spans="1:25" x14ac:dyDescent="0.25">
      <c r="A274" s="81" t="s">
        <v>1013</v>
      </c>
      <c r="B274" s="81" t="str">
        <f>VLOOKUP(A274,'PAI 2025 GPS rempl2)'!$A$3:$E$505,4,0)</f>
        <v>Actividad propia</v>
      </c>
      <c r="C274" s="82" t="s">
        <v>1575</v>
      </c>
      <c r="D274" s="82" t="s">
        <v>1574</v>
      </c>
      <c r="E274" s="82" t="s">
        <v>1010</v>
      </c>
      <c r="F274" s="82"/>
      <c r="G274" s="82" t="str">
        <f>VLOOKUP(A274,'PAI 2025 GPS rempl2)'!$E$4:$L$504,8,0)</f>
        <v>N/A</v>
      </c>
      <c r="H274" s="82" t="str">
        <f>VLOOKUP(A274,'PAI 2025 GPS rempl2)'!$A$4:$V$504,15,0)</f>
        <v>Establecer cronograma para identificar el plan de trabajo a desarrollar (Cronograma establecido)</v>
      </c>
      <c r="I274" s="82">
        <f>VLOOKUP(A274,'PAI 2025 GPS rempl2)'!$A$4:$V$504,17,0)</f>
        <v>1</v>
      </c>
      <c r="J274" s="82" t="str">
        <f>VLOOKUP(A274,'PAI 2025 GPS rempl2)'!$A$4:$V$504,18,0)</f>
        <v>Númerica</v>
      </c>
      <c r="K274" s="174" t="str">
        <f>VLOOKUP(A274,'PAI 2025 GPS rempl2)'!$A$4:$V$504,20,0)</f>
        <v>2025-02-03</v>
      </c>
      <c r="L274" s="174" t="str">
        <f>VLOOKUP(A274,'PAI 2025 GPS rempl2)'!$A$4:$V$504,21,0)</f>
        <v>2025-02-28</v>
      </c>
      <c r="M274" s="82"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2"/>
      <c r="O274" s="82"/>
      <c r="P274" s="82"/>
      <c r="Q274" s="82"/>
      <c r="R274" s="30" t="str">
        <f>VLOOKUP(A274,'PAI 2025 GPS rempl2)'!$A$3:$B$506,2,0)</f>
        <v>2000-DESPACHO DEL SUPERINTENDENTE DELEGADO PARA LA PROPIEDAD INDUSTRIAL</v>
      </c>
      <c r="S274" s="81" t="s">
        <v>1013</v>
      </c>
      <c r="T274" s="81" t="str">
        <f>VLOOKUP(A274,'PAI 2025 GPS rempl2)'!$A$3:$E$505,4,0)</f>
        <v>Actividad propia</v>
      </c>
      <c r="U274" s="82" t="s">
        <v>1575</v>
      </c>
      <c r="V274" s="30">
        <f>VLOOKUP(S274,'PAI 2025 GPS rempl2)'!$E$4:$P$504,12,0)</f>
        <v>10</v>
      </c>
      <c r="W274" s="30">
        <f>+(V274*100)/(V$274+$V$275+$V$276+$V$278+$V$280+$V$281+$V$482+$V$483+$V$484+$V$486+$V$487+$V$488+$V$490)</f>
        <v>2</v>
      </c>
      <c r="X274" s="30">
        <f>VLOOKUP(S274,'SEGUIMIENTO PAI 2025'!$F$5:$AB$487,23,0)</f>
        <v>100</v>
      </c>
      <c r="Y274" s="30">
        <f t="shared" si="52"/>
        <v>2</v>
      </c>
    </row>
    <row r="275" spans="1:25" x14ac:dyDescent="0.25">
      <c r="A275" s="81" t="s">
        <v>1015</v>
      </c>
      <c r="B275" s="81" t="str">
        <f>VLOOKUP(A275,'PAI 2025 GPS rempl2)'!$A$3:$E$505,4,0)</f>
        <v>Actividad propia</v>
      </c>
      <c r="C275" s="82" t="s">
        <v>1575</v>
      </c>
      <c r="D275" s="82" t="s">
        <v>1574</v>
      </c>
      <c r="E275" s="82" t="s">
        <v>1010</v>
      </c>
      <c r="F275" s="82"/>
      <c r="G275" s="82" t="str">
        <f>VLOOKUP(A275,'PAI 2025 GPS rempl2)'!$E$4:$L$504,8,0)</f>
        <v>N/A</v>
      </c>
      <c r="H275" s="82" t="str">
        <f>VLOOKUP(A275,'PAI 2025 GPS rempl2)'!$A$4:$V$504,15,0)</f>
        <v>Realizar el seguimiento a las actividades planeadas en el cronograma (Informes de seguimiento a las actividades planeadas en el cronograma)</v>
      </c>
      <c r="I275" s="82">
        <f>VLOOKUP(A275,'PAI 2025 GPS rempl2)'!$A$4:$V$504,17,0)</f>
        <v>8</v>
      </c>
      <c r="J275" s="82" t="str">
        <f>VLOOKUP(A275,'PAI 2025 GPS rempl2)'!$A$4:$V$504,18,0)</f>
        <v>Númerica</v>
      </c>
      <c r="K275" s="174" t="str">
        <f>VLOOKUP(A275,'PAI 2025 GPS rempl2)'!$A$4:$V$504,20,0)</f>
        <v>2025-03-03</v>
      </c>
      <c r="L275" s="174" t="str">
        <f>VLOOKUP(A275,'PAI 2025 GPS rempl2)'!$A$4:$V$504,21,0)</f>
        <v>2025-10-31</v>
      </c>
      <c r="M275" s="82" t="str">
        <f>VLOOKUP(A275,'PAI 2025 GPS rempl2)'!$A$4:$V$504,22,0)</f>
        <v>2000-DESPACHO DEL SUPERINTENDENTE DELEGADO PARA LA PROPIEDAD INDUSTRIAL</v>
      </c>
      <c r="N275" s="82"/>
      <c r="O275" s="82"/>
      <c r="P275" s="82"/>
      <c r="Q275" s="82"/>
      <c r="R275" s="30" t="str">
        <f>VLOOKUP(A275,'PAI 2025 GPS rempl2)'!$A$3:$B$506,2,0)</f>
        <v>2000-DESPACHO DEL SUPERINTENDENTE DELEGADO PARA LA PROPIEDAD INDUSTRIAL</v>
      </c>
      <c r="S275" s="81" t="s">
        <v>1015</v>
      </c>
      <c r="T275" s="81" t="str">
        <f>VLOOKUP(A275,'PAI 2025 GPS rempl2)'!$A$3:$E$505,4,0)</f>
        <v>Actividad propia</v>
      </c>
      <c r="U275" s="82" t="s">
        <v>1575</v>
      </c>
      <c r="V275" s="30">
        <f>VLOOKUP(S275,'PAI 2025 GPS rempl2)'!$E$4:$P$504,12,0)</f>
        <v>60</v>
      </c>
      <c r="W275" s="30">
        <f>+(V275*100)/(V$274+$V$275+$V$276+$V$278+$V$280+$V$281+$V$482+$V$483+$V$484+$V$486+$V$487+$V$488+$V$490)</f>
        <v>12</v>
      </c>
      <c r="X275" s="30">
        <f>VLOOKUP(S275,'SEGUIMIENTO PAI 2025'!$F$5:$AB$487,23,0)</f>
        <v>75</v>
      </c>
      <c r="Y275" s="30">
        <f t="shared" si="52"/>
        <v>9</v>
      </c>
    </row>
    <row r="276" spans="1:25" x14ac:dyDescent="0.25">
      <c r="A276" s="81" t="s">
        <v>1017</v>
      </c>
      <c r="B276" s="81" t="str">
        <f>VLOOKUP(A276,'PAI 2025 GPS rempl2)'!$A$3:$E$505,4,0)</f>
        <v>Actividad propia</v>
      </c>
      <c r="C276" s="82" t="s">
        <v>1575</v>
      </c>
      <c r="D276" s="82" t="s">
        <v>1574</v>
      </c>
      <c r="E276" s="82" t="s">
        <v>1010</v>
      </c>
      <c r="F276" s="82"/>
      <c r="G276" s="82" t="str">
        <f>VLOOKUP(A276,'PAI 2025 GPS rempl2)'!$E$4:$L$504,8,0)</f>
        <v>N/A</v>
      </c>
      <c r="H276" s="82" t="str">
        <f>VLOOKUP(A276,'PAI 2025 GPS rempl2)'!$A$4:$V$504,15,0)</f>
        <v>Elaborar informe de brechas (Informe elaborado)</v>
      </c>
      <c r="I276" s="82">
        <f>VLOOKUP(A276,'PAI 2025 GPS rempl2)'!$A$4:$V$504,17,0)</f>
        <v>1</v>
      </c>
      <c r="J276" s="82" t="str">
        <f>VLOOKUP(A276,'PAI 2025 GPS rempl2)'!$A$4:$V$504,18,0)</f>
        <v>Númerica</v>
      </c>
      <c r="K276" s="174" t="str">
        <f>VLOOKUP(A276,'PAI 2025 GPS rempl2)'!$A$4:$V$504,20,0)</f>
        <v>2025-11-04</v>
      </c>
      <c r="L276" s="174" t="str">
        <f>VLOOKUP(A276,'PAI 2025 GPS rempl2)'!$A$4:$V$504,21,0)</f>
        <v>2025-11-28</v>
      </c>
      <c r="M276" s="82"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2"/>
      <c r="O276" s="82"/>
      <c r="P276" s="82"/>
      <c r="Q276" s="82"/>
      <c r="R276" s="30" t="str">
        <f>VLOOKUP(A276,'PAI 2025 GPS rempl2)'!$A$3:$B$506,2,0)</f>
        <v>2000-DESPACHO DEL SUPERINTENDENTE DELEGADO PARA LA PROPIEDAD INDUSTRIAL</v>
      </c>
      <c r="S276" s="81" t="s">
        <v>1017</v>
      </c>
      <c r="T276" s="81" t="str">
        <f>VLOOKUP(A276,'PAI 2025 GPS rempl2)'!$A$3:$E$505,4,0)</f>
        <v>Actividad propia</v>
      </c>
      <c r="U276" s="82" t="s">
        <v>1575</v>
      </c>
      <c r="V276" s="30">
        <f>VLOOKUP(S276,'PAI 2025 GPS rempl2)'!$E$4:$P$504,12,0)</f>
        <v>30</v>
      </c>
      <c r="W276" s="30">
        <f>+(V276*100)/(V$274+$V$275+$V$276+$V$278+$V$280+$V$281+$V$482+$V$483+$V$484+$V$486+$V$487+$V$488+$V$490)</f>
        <v>6</v>
      </c>
      <c r="X276" s="30">
        <f>VLOOKUP(S276,'SEGUIMIENTO PAI 2025'!$F$5:$AB$487,23,0)</f>
        <v>0</v>
      </c>
      <c r="Y276" s="30">
        <f t="shared" si="52"/>
        <v>0</v>
      </c>
    </row>
    <row r="277" spans="1:25" x14ac:dyDescent="0.25">
      <c r="A277" s="81" t="s">
        <v>1019</v>
      </c>
      <c r="B277" s="81" t="str">
        <f>VLOOKUP(A277,'PAI 2025 GPS rempl2)'!$A$3:$E$505,4,0)</f>
        <v>Producto</v>
      </c>
      <c r="C277" s="82" t="s">
        <v>1575</v>
      </c>
      <c r="D277" s="82" t="s">
        <v>1574</v>
      </c>
      <c r="E277" s="82" t="s">
        <v>1010</v>
      </c>
      <c r="F277" s="82" t="s">
        <v>11</v>
      </c>
      <c r="G277" s="82" t="str">
        <f>VLOOKUP(A277,'PAI 2025 GPS rempl2)'!$E$4:$L$504,8,0)</f>
        <v>N/A</v>
      </c>
      <c r="H277" s="82" t="str">
        <f>VLOOKUP(A277,'PAI 2025 GPS rempl2)'!$A$4:$V$504,15,0)</f>
        <v>Protocolo para la conservación de evidencias en el entorno digital, gestión de pruebas digitales y el aseguramiento del acervo probatorio en entornos digitales, elaborado. (Protocolo elaborado)</v>
      </c>
      <c r="I277" s="82">
        <f>VLOOKUP(A277,'PAI 2025 GPS rempl2)'!$A$4:$V$504,17,0)</f>
        <v>1</v>
      </c>
      <c r="J277" s="82" t="str">
        <f>VLOOKUP(A277,'PAI 2025 GPS rempl2)'!$A$4:$V$504,18,0)</f>
        <v>Númerica</v>
      </c>
      <c r="K277" s="174" t="str">
        <f>VLOOKUP(A277,'PAI 2025 GPS rempl2)'!$A$4:$V$504,20,0)</f>
        <v>2025-01-20</v>
      </c>
      <c r="L277" s="174" t="str">
        <f>VLOOKUP(A277,'PAI 2025 GPS rempl2)'!$A$4:$V$504,21,0)</f>
        <v>2025-11-28</v>
      </c>
      <c r="M277" s="82" t="str">
        <f>VLOOKUP(A277,'PAI 2025 GPS rempl2)'!$A$4:$V$504,22,0)</f>
        <v>10-OFICINA  ASESORA JURÍDICA;
20-OFICINA DE TECNOLOGÍA E INFORMÁTICA;
2000-DESPACHO DEL SUPERINTENDENTE DELEGADO PARA LA PROPIEDAD INDUSTRIAL;
2010-DIRECCION DE SIGNOS DISTINTIVOS;
2020-DIRECCIÓN DE NUEVAS CREACIONES</v>
      </c>
      <c r="N277" s="82" t="s">
        <v>1436</v>
      </c>
      <c r="O277" s="82" t="s">
        <v>1437</v>
      </c>
      <c r="P277" s="82">
        <v>0</v>
      </c>
      <c r="Q277" s="82" t="s">
        <v>1533</v>
      </c>
      <c r="R277" s="30" t="str">
        <f>VLOOKUP(A277,'PAI 2025 GPS rempl2)'!$A$3:$B$506,2,0)</f>
        <v>2000-DESPACHO DEL SUPERINTENDENTE DELEGADO PARA LA PROPIEDAD INDUSTRIAL</v>
      </c>
      <c r="S277" s="81" t="s">
        <v>1019</v>
      </c>
      <c r="T277" s="81" t="str">
        <f>VLOOKUP(A277,'PAI 2025 GPS rempl2)'!$A$3:$E$505,4,0)</f>
        <v>Producto</v>
      </c>
      <c r="U277" s="82" t="s">
        <v>1575</v>
      </c>
      <c r="V277" s="30">
        <f>VLOOKUP(S277,'PAI 2025 GPS rempl2)'!$E$4:$P$504,12,0)</f>
        <v>10</v>
      </c>
      <c r="W277" s="30">
        <f>(V277/(V273+V277+V481+V485+V489))*100</f>
        <v>8.3333333333333321</v>
      </c>
      <c r="X277" s="30">
        <f>VLOOKUP(S277,'SEGUIMIENTO PAI 2025'!$F$5:$AB$487,23,0)</f>
        <v>0</v>
      </c>
      <c r="Y277" s="30">
        <f t="shared" si="52"/>
        <v>0</v>
      </c>
    </row>
    <row r="278" spans="1:25" x14ac:dyDescent="0.25">
      <c r="A278" s="81" t="s">
        <v>1021</v>
      </c>
      <c r="B278" s="81" t="str">
        <f>VLOOKUP(A278,'PAI 2025 GPS rempl2)'!$A$3:$E$505,4,0)</f>
        <v>Actividad propia</v>
      </c>
      <c r="C278" s="82" t="s">
        <v>1575</v>
      </c>
      <c r="D278" s="82" t="s">
        <v>1574</v>
      </c>
      <c r="E278" s="82" t="s">
        <v>1010</v>
      </c>
      <c r="F278" s="82"/>
      <c r="G278" s="82" t="str">
        <f>VLOOKUP(A278,'PAI 2025 GPS rempl2)'!$E$4:$L$504,8,0)</f>
        <v>N/A</v>
      </c>
      <c r="H278" s="82" t="str">
        <f>VLOOKUP(A278,'PAI 2025 GPS rempl2)'!$A$4:$V$504,15,0)</f>
        <v>Identificar los tipos de evidencia y fuentes que requieren de conservación en los trámites de PI  (Informe sobre tipos de evidencia y fuentes de conservación elaborado)</v>
      </c>
      <c r="I278" s="82">
        <f>VLOOKUP(A278,'PAI 2025 GPS rempl2)'!$A$4:$V$504,17,0)</f>
        <v>1</v>
      </c>
      <c r="J278" s="82" t="str">
        <f>VLOOKUP(A278,'PAI 2025 GPS rempl2)'!$A$4:$V$504,18,0)</f>
        <v>Númerica</v>
      </c>
      <c r="K278" s="174" t="str">
        <f>VLOOKUP(A278,'PAI 2025 GPS rempl2)'!$A$4:$V$504,20,0)</f>
        <v>2025-01-20</v>
      </c>
      <c r="L278" s="174" t="str">
        <f>VLOOKUP(A278,'PAI 2025 GPS rempl2)'!$A$4:$V$504,21,0)</f>
        <v>2025-02-28</v>
      </c>
      <c r="M278" s="82" t="str">
        <f>VLOOKUP(A278,'PAI 2025 GPS rempl2)'!$A$4:$V$504,22,0)</f>
        <v>20-OFICINA DE TECNOLOGÍA E INFORMÁTICA;
2000-DESPACHO DEL SUPERINTENDENTE DELEGADO PARA LA PROPIEDAD INDUSTRIAL;
2010-DIRECCION DE SIGNOS DISTINTIVOS;
2020-DIRECCIÓN DE NUEVAS CREACIONES</v>
      </c>
      <c r="N278" s="82"/>
      <c r="O278" s="82"/>
      <c r="P278" s="82"/>
      <c r="Q278" s="82"/>
      <c r="R278" s="30" t="str">
        <f>VLOOKUP(A278,'PAI 2025 GPS rempl2)'!$A$3:$B$506,2,0)</f>
        <v>2000-DESPACHO DEL SUPERINTENDENTE DELEGADO PARA LA PROPIEDAD INDUSTRIAL</v>
      </c>
      <c r="S278" s="81" t="s">
        <v>1021</v>
      </c>
      <c r="T278" s="81" t="str">
        <f>VLOOKUP(A278,'PAI 2025 GPS rempl2)'!$A$3:$E$505,4,0)</f>
        <v>Actividad propia</v>
      </c>
      <c r="U278" s="82" t="s">
        <v>1575</v>
      </c>
      <c r="V278" s="30">
        <f>VLOOKUP(S278,'PAI 2025 GPS rempl2)'!$E$4:$P$504,12,0)</f>
        <v>40</v>
      </c>
      <c r="W278" s="30">
        <f>+(V278*100)/(V$274+$V$275+$V$276+$V$278+$V$280+$V$281+$V$482+$V$483+$V$484+$V$486+$V$487+$V$488+$V$490)</f>
        <v>8</v>
      </c>
      <c r="X278" s="30">
        <f>VLOOKUP(S278,'SEGUIMIENTO PAI 2025'!$F$5:$AB$487,23,0)</f>
        <v>100</v>
      </c>
      <c r="Y278" s="30">
        <f t="shared" si="52"/>
        <v>8</v>
      </c>
    </row>
    <row r="279" spans="1:25" x14ac:dyDescent="0.25">
      <c r="A279" s="81" t="s">
        <v>1024</v>
      </c>
      <c r="B279" s="81" t="str">
        <f>VLOOKUP(A279,'PAI 2025 GPS rempl2)'!$A$3:$E$505,4,0)</f>
        <v>Actividad sin participación</v>
      </c>
      <c r="C279" s="82" t="s">
        <v>1575</v>
      </c>
      <c r="D279" s="82" t="s">
        <v>1574</v>
      </c>
      <c r="E279" s="82" t="s">
        <v>1010</v>
      </c>
      <c r="F279" s="82"/>
      <c r="G279" s="82" t="str">
        <f>VLOOKUP(A279,'PAI 2025 GPS rempl2)'!$E$4:$L$504,8,0)</f>
        <v>N/A</v>
      </c>
      <c r="H279" s="82" t="str">
        <f>VLOOKUP(A279,'PAI 2025 GPS rempl2)'!$A$4:$V$504,15,0)</f>
        <v>Realizar un análisis de las leyes y regulaciones sobre la conservación de evidencias digitales  (Documento de análisis elaborado)</v>
      </c>
      <c r="I279" s="82">
        <f>VLOOKUP(A279,'PAI 2025 GPS rempl2)'!$A$4:$V$504,17,0)</f>
        <v>1</v>
      </c>
      <c r="J279" s="82" t="str">
        <f>VLOOKUP(A279,'PAI 2025 GPS rempl2)'!$A$4:$V$504,18,0)</f>
        <v>Númerica</v>
      </c>
      <c r="K279" s="174" t="str">
        <f>VLOOKUP(A279,'PAI 2025 GPS rempl2)'!$A$4:$V$504,20,0)</f>
        <v>2025-01-20</v>
      </c>
      <c r="L279" s="174" t="str">
        <f>VLOOKUP(A279,'PAI 2025 GPS rempl2)'!$A$4:$V$504,21,0)</f>
        <v>2025-02-28</v>
      </c>
      <c r="M279" s="82" t="str">
        <f>VLOOKUP(A279,'PAI 2025 GPS rempl2)'!$A$4:$V$504,22,0)</f>
        <v>10-OFICINA  ASESORA JURÍDICA</v>
      </c>
      <c r="N279" s="82"/>
      <c r="O279" s="82"/>
      <c r="P279" s="82"/>
      <c r="Q279" s="82"/>
      <c r="R279" s="30" t="str">
        <f>VLOOKUP(A279,'PAI 2025 GPS rempl2)'!$A$3:$B$506,2,0)</f>
        <v>2000-DESPACHO DEL SUPERINTENDENTE DELEGADO PARA LA PROPIEDAD INDUSTRIAL</v>
      </c>
      <c r="S279" s="81" t="s">
        <v>1024</v>
      </c>
      <c r="T279" s="81" t="str">
        <f>VLOOKUP(A279,'PAI 2025 GPS rempl2)'!$A$3:$E$505,4,0)</f>
        <v>Actividad sin participación</v>
      </c>
      <c r="U279" s="82" t="s">
        <v>1575</v>
      </c>
      <c r="V279" s="30">
        <f>VLOOKUP(S279,'PAI 2025 GPS rempl2)'!$E$4:$P$504,12,0)</f>
        <v>0</v>
      </c>
      <c r="W279" s="30">
        <f>+V279</f>
        <v>0</v>
      </c>
      <c r="X279" s="30">
        <f>VLOOKUP(S279,'SEGUIMIENTO PAI 2025'!$F$5:$AB$487,23,0)</f>
        <v>100</v>
      </c>
      <c r="Y279" s="30">
        <f t="shared" si="52"/>
        <v>0</v>
      </c>
    </row>
    <row r="280" spans="1:25" x14ac:dyDescent="0.25">
      <c r="A280" s="81" t="s">
        <v>1027</v>
      </c>
      <c r="B280" s="81" t="str">
        <f>VLOOKUP(A280,'PAI 2025 GPS rempl2)'!$A$3:$E$505,4,0)</f>
        <v>Actividad propia</v>
      </c>
      <c r="C280" s="82" t="s">
        <v>1575</v>
      </c>
      <c r="D280" s="82" t="s">
        <v>1574</v>
      </c>
      <c r="E280" s="82" t="s">
        <v>1010</v>
      </c>
      <c r="F280" s="82"/>
      <c r="G280" s="82" t="str">
        <f>VLOOKUP(A280,'PAI 2025 GPS rempl2)'!$E$4:$L$504,8,0)</f>
        <v>N/A</v>
      </c>
      <c r="H280" s="82" t="str">
        <f>VLOOKUP(A280,'PAI 2025 GPS rempl2)'!$A$4:$V$504,15,0)</f>
        <v>Definir la estructura y contenido del Protocolo (Documento con la estructura y contenido definido)</v>
      </c>
      <c r="I280" s="82">
        <f>VLOOKUP(A280,'PAI 2025 GPS rempl2)'!$A$4:$V$504,17,0)</f>
        <v>1</v>
      </c>
      <c r="J280" s="82" t="str">
        <f>VLOOKUP(A280,'PAI 2025 GPS rempl2)'!$A$4:$V$504,18,0)</f>
        <v>Númerica</v>
      </c>
      <c r="K280" s="174" t="str">
        <f>VLOOKUP(A280,'PAI 2025 GPS rempl2)'!$A$4:$V$504,20,0)</f>
        <v>2025-03-03</v>
      </c>
      <c r="L280" s="174" t="str">
        <f>VLOOKUP(A280,'PAI 2025 GPS rempl2)'!$A$4:$V$504,21,0)</f>
        <v>2025-04-30</v>
      </c>
      <c r="M280" s="82" t="str">
        <f>VLOOKUP(A280,'PAI 2025 GPS rempl2)'!$A$4:$V$504,22,0)</f>
        <v>20-OFICINA DE TECNOLOGÍA E INFORMÁTICA;
2000-DESPACHO DEL SUPERINTENDENTE DELEGADO PARA LA PROPIEDAD INDUSTRIAL;
2010-DIRECCION DE SIGNOS DISTINTIVOS;
2020-DIRECCIÓN DE NUEVAS CREACIONES</v>
      </c>
      <c r="N280" s="82"/>
      <c r="O280" s="82"/>
      <c r="P280" s="82"/>
      <c r="Q280" s="82"/>
      <c r="R280" s="30" t="str">
        <f>VLOOKUP(A280,'PAI 2025 GPS rempl2)'!$A$3:$B$506,2,0)</f>
        <v>2000-DESPACHO DEL SUPERINTENDENTE DELEGADO PARA LA PROPIEDAD INDUSTRIAL</v>
      </c>
      <c r="S280" s="81" t="s">
        <v>1027</v>
      </c>
      <c r="T280" s="81" t="str">
        <f>VLOOKUP(A280,'PAI 2025 GPS rempl2)'!$A$3:$E$505,4,0)</f>
        <v>Actividad propia</v>
      </c>
      <c r="U280" s="82" t="s">
        <v>1575</v>
      </c>
      <c r="V280" s="30">
        <f>VLOOKUP(S280,'PAI 2025 GPS rempl2)'!$E$4:$P$504,12,0)</f>
        <v>30</v>
      </c>
      <c r="W280" s="30">
        <f>+(V280*100)/(V$274+$V$275+$V$276+$V$278+$V$280+$V$281+$V$482+$V$483+$V$484+$V$486+$V$487+$V$488+$V$490)</f>
        <v>6</v>
      </c>
      <c r="X280" s="30">
        <f>VLOOKUP(S280,'SEGUIMIENTO PAI 2025'!$F$5:$AB$487,23,0)</f>
        <v>100</v>
      </c>
      <c r="Y280" s="30">
        <f t="shared" si="52"/>
        <v>6</v>
      </c>
    </row>
    <row r="281" spans="1:25" x14ac:dyDescent="0.25">
      <c r="A281" s="81" t="s">
        <v>1028</v>
      </c>
      <c r="B281" s="81" t="str">
        <f>VLOOKUP(A281,'PAI 2025 GPS rempl2)'!$A$3:$E$505,4,0)</f>
        <v>Actividad propia</v>
      </c>
      <c r="C281" s="82" t="s">
        <v>1575</v>
      </c>
      <c r="D281" s="82" t="s">
        <v>1574</v>
      </c>
      <c r="E281" s="82" t="s">
        <v>1010</v>
      </c>
      <c r="F281" s="82"/>
      <c r="G281" s="82" t="str">
        <f>VLOOKUP(A281,'PAI 2025 GPS rempl2)'!$E$4:$L$504,8,0)</f>
        <v>N/A</v>
      </c>
      <c r="H281" s="82" t="str">
        <f>VLOOKUP(A281,'PAI 2025 GPS rempl2)'!$A$4:$V$504,15,0)</f>
        <v>Elaborar el protocolo para la conservación de evidencias en el entorno digital (Protocolo elaborado)</v>
      </c>
      <c r="I281" s="82">
        <f>VLOOKUP(A281,'PAI 2025 GPS rempl2)'!$A$4:$V$504,17,0)</f>
        <v>1</v>
      </c>
      <c r="J281" s="82" t="str">
        <f>VLOOKUP(A281,'PAI 2025 GPS rempl2)'!$A$4:$V$504,18,0)</f>
        <v>Númerica</v>
      </c>
      <c r="K281" s="174" t="str">
        <f>VLOOKUP(A281,'PAI 2025 GPS rempl2)'!$A$4:$V$504,20,0)</f>
        <v>2025-05-05</v>
      </c>
      <c r="L281" s="174" t="str">
        <f>VLOOKUP(A281,'PAI 2025 GPS rempl2)'!$A$4:$V$504,21,0)</f>
        <v>2025-11-28</v>
      </c>
      <c r="M281" s="82" t="str">
        <f>VLOOKUP(A281,'PAI 2025 GPS rempl2)'!$A$4:$V$504,22,0)</f>
        <v>20-OFICINA DE TECNOLOGÍA E INFORMÁTICA;
2000-DESPACHO DEL SUPERINTENDENTE DELEGADO PARA LA PROPIEDAD INDUSTRIAL;
2010-DIRECCION DE SIGNOS DISTINTIVOS;
2020-DIRECCIÓN DE NUEVAS CREACIONES</v>
      </c>
      <c r="N281" s="82"/>
      <c r="O281" s="82"/>
      <c r="P281" s="82"/>
      <c r="Q281" s="82"/>
      <c r="R281" s="30" t="str">
        <f>VLOOKUP(A281,'PAI 2025 GPS rempl2)'!$A$3:$B$506,2,0)</f>
        <v>2000-DESPACHO DEL SUPERINTENDENTE DELEGADO PARA LA PROPIEDAD INDUSTRIAL</v>
      </c>
      <c r="S281" s="81" t="s">
        <v>1028</v>
      </c>
      <c r="T281" s="81" t="str">
        <f>VLOOKUP(A281,'PAI 2025 GPS rempl2)'!$A$3:$E$505,4,0)</f>
        <v>Actividad propia</v>
      </c>
      <c r="U281" s="82" t="s">
        <v>1575</v>
      </c>
      <c r="V281" s="30">
        <f>VLOOKUP(S281,'PAI 2025 GPS rempl2)'!$E$4:$P$504,12,0)</f>
        <v>30</v>
      </c>
      <c r="W281" s="30">
        <f>+(V281*100)/(V$274+$V$275+$V$276+$V$278+$V$280+$V$281+$V$482+$V$483+$V$484+$V$486+$V$487+$V$488+$V$490)</f>
        <v>6</v>
      </c>
      <c r="X281" s="30">
        <f>VLOOKUP(S281,'SEGUIMIENTO PAI 2025'!$F$5:$AB$487,23,0)</f>
        <v>0</v>
      </c>
      <c r="Y281" s="30">
        <f t="shared" si="52"/>
        <v>0</v>
      </c>
    </row>
    <row r="282" spans="1:25" x14ac:dyDescent="0.25">
      <c r="A282" s="81" t="s">
        <v>1029</v>
      </c>
      <c r="B282" s="81" t="str">
        <f>VLOOKUP(A282,'PAI 2025 GPS rempl2)'!$A$3:$E$505,4,0)</f>
        <v>Producto</v>
      </c>
      <c r="C282" s="82" t="s">
        <v>1562</v>
      </c>
      <c r="D282" s="82" t="s">
        <v>1561</v>
      </c>
      <c r="E282" s="82" t="s">
        <v>532</v>
      </c>
      <c r="F282" s="82" t="s">
        <v>11</v>
      </c>
      <c r="G282" s="82" t="str">
        <f>VLOOKUP(A282,'PAI 2025 GPS rempl2)'!$E$4:$L$504,8,0)</f>
        <v>FUNCIONAMIENTO</v>
      </c>
      <c r="H282" s="82" t="str">
        <f>VLOOKUP(A282,'PAI 2025 GPS rempl2)'!$A$4:$V$504,15,0)</f>
        <v>Intervenciones en el sistema de información SIPI respecto a temas funcionales y técnicos, puestas en producción (Correos electrónicos del proveedor indicando la puesta en producción)</v>
      </c>
      <c r="I282" s="82">
        <f>VLOOKUP(A282,'PAI 2025 GPS rempl2)'!$A$4:$V$504,17,0)</f>
        <v>4</v>
      </c>
      <c r="J282" s="82" t="str">
        <f>VLOOKUP(A282,'PAI 2025 GPS rempl2)'!$A$4:$V$504,18,0)</f>
        <v>Númerica</v>
      </c>
      <c r="K282" s="174" t="str">
        <f>VLOOKUP(A282,'PAI 2025 GPS rempl2)'!$A$4:$V$504,20,0)</f>
        <v>2025-01-07</v>
      </c>
      <c r="L282" s="174" t="str">
        <f>VLOOKUP(A282,'PAI 2025 GPS rempl2)'!$A$4:$V$504,21,0)</f>
        <v>2025-11-28</v>
      </c>
      <c r="M282" s="82" t="str">
        <f>VLOOKUP(A282,'PAI 2025 GPS rempl2)'!$A$4:$V$504,22,0)</f>
        <v>20-OFICINA DE TECNOLOGÍA E INFORMÁTICA;
2000-DESPACHO DEL SUPERINTENDENTE DELEGADO PARA LA PROPIEDAD INDUSTRIAL</v>
      </c>
      <c r="N282" s="82" t="s">
        <v>1436</v>
      </c>
      <c r="O282" s="82" t="s">
        <v>1437</v>
      </c>
      <c r="P282" s="82">
        <v>0</v>
      </c>
      <c r="Q282" s="82" t="s">
        <v>1533</v>
      </c>
      <c r="R282" s="30" t="str">
        <f>VLOOKUP(A282,'PAI 2025 GPS rempl2)'!$A$3:$B$506,2,0)</f>
        <v>2000-DESPACHO DEL SUPERINTENDENTE DELEGADO PARA LA PROPIEDAD INDUSTRIAL</v>
      </c>
      <c r="S282" s="81" t="s">
        <v>1029</v>
      </c>
      <c r="T282" s="81" t="str">
        <f>VLOOKUP(A282,'PAI 2025 GPS rempl2)'!$A$3:$E$505,4,0)</f>
        <v>Producto</v>
      </c>
      <c r="U282" s="82" t="s">
        <v>1562</v>
      </c>
      <c r="V282" s="30">
        <f>VLOOKUP(S282,'PAI 2025 GPS rempl2)'!$E$4:$P$504,12,0)</f>
        <v>10</v>
      </c>
      <c r="W282" s="144">
        <f>(V282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282" s="30">
        <f>VLOOKUP(S282,'SEGUIMIENTO PAI 2025'!$F$5:$AB$487,23,0)</f>
        <v>75</v>
      </c>
      <c r="Y282" s="30">
        <f t="shared" si="52"/>
        <v>0.33632286995515698</v>
      </c>
    </row>
    <row r="283" spans="1:25" x14ac:dyDescent="0.25">
      <c r="A283" s="81" t="s">
        <v>1032</v>
      </c>
      <c r="B283" s="81" t="str">
        <f>VLOOKUP(A283,'PAI 2025 GPS rempl2)'!$A$3:$E$505,4,0)</f>
        <v>Actividad propia</v>
      </c>
      <c r="C283" s="82" t="s">
        <v>1562</v>
      </c>
      <c r="D283" s="82" t="s">
        <v>1561</v>
      </c>
      <c r="E283" s="82" t="s">
        <v>532</v>
      </c>
      <c r="F283" s="82"/>
      <c r="G283" s="82" t="str">
        <f>VLOOKUP(A283,'PAI 2025 GPS rempl2)'!$E$4:$L$504,8,0)</f>
        <v>N/A</v>
      </c>
      <c r="H283" s="82" t="str">
        <f>VLOOKUP(A283,'PAI 2025 GPS rempl2)'!$A$4:$V$504,15,0)</f>
        <v>Priorizar y enviar los requerimientos previstos para las 4 versiones de fortalecimiento del SIPI (Correos electrónicos de la OTI al proveedor informando los requerimientos priorizados)</v>
      </c>
      <c r="I283" s="82">
        <f>VLOOKUP(A283,'PAI 2025 GPS rempl2)'!$A$4:$V$504,17,0)</f>
        <v>4</v>
      </c>
      <c r="J283" s="82" t="str">
        <f>VLOOKUP(A283,'PAI 2025 GPS rempl2)'!$A$4:$V$504,18,0)</f>
        <v>Númerica</v>
      </c>
      <c r="K283" s="174" t="str">
        <f>VLOOKUP(A283,'PAI 2025 GPS rempl2)'!$A$4:$V$504,20,0)</f>
        <v>2025-01-07</v>
      </c>
      <c r="L283" s="174" t="str">
        <f>VLOOKUP(A283,'PAI 2025 GPS rempl2)'!$A$4:$V$504,21,0)</f>
        <v>2025-11-28</v>
      </c>
      <c r="M283" s="82" t="str">
        <f>VLOOKUP(A283,'PAI 2025 GPS rempl2)'!$A$4:$V$504,22,0)</f>
        <v>20-OFICINA DE TECNOLOGÍA E INFORMÁTICA;
2000-DESPACHO DEL SUPERINTENDENTE DELEGADO PARA LA PROPIEDAD INDUSTRIAL</v>
      </c>
      <c r="N283" s="82"/>
      <c r="O283" s="82"/>
      <c r="P283" s="82"/>
      <c r="Q283" s="82"/>
      <c r="R283" s="30" t="str">
        <f>VLOOKUP(A283,'PAI 2025 GPS rempl2)'!$A$3:$B$506,2,0)</f>
        <v>2000-DESPACHO DEL SUPERINTENDENTE DELEGADO PARA LA PROPIEDAD INDUSTRIAL</v>
      </c>
      <c r="S283" s="81" t="s">
        <v>1032</v>
      </c>
      <c r="T283" s="81" t="str">
        <f>VLOOKUP(A283,'PAI 2025 GPS rempl2)'!$A$3:$E$505,4,0)</f>
        <v>Actividad propia</v>
      </c>
      <c r="U283" s="82" t="s">
        <v>1562</v>
      </c>
      <c r="V283" s="30">
        <f>VLOOKUP(S283,'PAI 2025 GPS rempl2)'!$E$4:$P$504,12,0)</f>
        <v>50</v>
      </c>
      <c r="W283" s="146">
        <f t="shared" ref="W283:W284" si="54">+(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83" s="30">
        <f>VLOOKUP(S283,'SEGUIMIENTO PAI 2025'!$F$5:$AB$487,23,0)</f>
        <v>75</v>
      </c>
      <c r="Y283" s="30">
        <f t="shared" si="52"/>
        <v>0.45620437956204385</v>
      </c>
    </row>
    <row r="284" spans="1:25" x14ac:dyDescent="0.25">
      <c r="A284" s="81" t="s">
        <v>1034</v>
      </c>
      <c r="B284" s="81" t="str">
        <f>VLOOKUP(A284,'PAI 2025 GPS rempl2)'!$A$3:$E$505,4,0)</f>
        <v>Actividad propia</v>
      </c>
      <c r="C284" s="82" t="s">
        <v>1562</v>
      </c>
      <c r="D284" s="82" t="s">
        <v>1561</v>
      </c>
      <c r="E284" s="82" t="s">
        <v>532</v>
      </c>
      <c r="F284" s="82"/>
      <c r="G284" s="82" t="str">
        <f>VLOOKUP(A284,'PAI 2025 GPS rempl2)'!$E$4:$L$504,8,0)</f>
        <v>N/A</v>
      </c>
      <c r="H284" s="82" t="str">
        <f>VLOOKUP(A284,'PAI 2025 GPS rempl2)'!$A$4:$V$504,15,0)</f>
        <v>Realizar seguimiento al desarrollo, prueba y puesta en producción de los requerimientos priorizados en las 4 versiones (Correos electrónicos del proveedor indicando la puesta en producción)</v>
      </c>
      <c r="I284" s="82">
        <f>VLOOKUP(A284,'PAI 2025 GPS rempl2)'!$A$4:$V$504,17,0)</f>
        <v>4</v>
      </c>
      <c r="J284" s="82" t="str">
        <f>VLOOKUP(A284,'PAI 2025 GPS rempl2)'!$A$4:$V$504,18,0)</f>
        <v>Númerica</v>
      </c>
      <c r="K284" s="174" t="str">
        <f>VLOOKUP(A284,'PAI 2025 GPS rempl2)'!$A$4:$V$504,20,0)</f>
        <v>2025-04-01</v>
      </c>
      <c r="L284" s="174" t="str">
        <f>VLOOKUP(A284,'PAI 2025 GPS rempl2)'!$A$4:$V$504,21,0)</f>
        <v>2025-11-28</v>
      </c>
      <c r="M284" s="82" t="str">
        <f>VLOOKUP(A284,'PAI 2025 GPS rempl2)'!$A$4:$V$504,22,0)</f>
        <v>20-OFICINA DE TECNOLOGÍA E INFORMÁTICA;
2000-DESPACHO DEL SUPERINTENDENTE DELEGADO PARA LA PROPIEDAD INDUSTRIAL</v>
      </c>
      <c r="N284" s="82"/>
      <c r="O284" s="82"/>
      <c r="P284" s="82"/>
      <c r="Q284" s="82"/>
      <c r="R284" s="30" t="str">
        <f>VLOOKUP(A284,'PAI 2025 GPS rempl2)'!$A$3:$B$506,2,0)</f>
        <v>2000-DESPACHO DEL SUPERINTENDENTE DELEGADO PARA LA PROPIEDAD INDUSTRIAL</v>
      </c>
      <c r="S284" s="81" t="s">
        <v>1034</v>
      </c>
      <c r="T284" s="81" t="str">
        <f>VLOOKUP(A284,'PAI 2025 GPS rempl2)'!$A$3:$E$505,4,0)</f>
        <v>Actividad propia</v>
      </c>
      <c r="U284" s="82" t="s">
        <v>1562</v>
      </c>
      <c r="V284" s="30">
        <f>VLOOKUP(S284,'PAI 2025 GPS rempl2)'!$E$4:$P$504,12,0)</f>
        <v>50</v>
      </c>
      <c r="W284" s="146">
        <f t="shared" si="54"/>
        <v>0.6082725060827251</v>
      </c>
      <c r="X284" s="30">
        <f>VLOOKUP(S284,'SEGUIMIENTO PAI 2025'!$F$5:$AB$487,23,0)</f>
        <v>75</v>
      </c>
      <c r="Y284" s="30">
        <f t="shared" si="52"/>
        <v>0.45620437956204385</v>
      </c>
    </row>
    <row r="285" spans="1:25" x14ac:dyDescent="0.25">
      <c r="A285" s="81" t="s">
        <v>1035</v>
      </c>
      <c r="B285" s="81" t="str">
        <f>VLOOKUP(A285,'PAI 2025 GPS rempl2)'!$A$3:$E$505,4,0)</f>
        <v>Producto</v>
      </c>
      <c r="C285" s="82" t="s">
        <v>1562</v>
      </c>
      <c r="D285" s="82" t="s">
        <v>1573</v>
      </c>
      <c r="E285" s="82" t="s">
        <v>1481</v>
      </c>
      <c r="F285" s="82" t="s">
        <v>61</v>
      </c>
      <c r="G285" s="82" t="str">
        <f>VLOOKUP(A285,'PAI 2025 GPS rempl2)'!$E$4:$L$504,8,0)</f>
        <v>N/A</v>
      </c>
      <c r="H285" s="82" t="str">
        <f>VLOOKUP(A285,'PAI 2025 GPS rempl2)'!$A$4:$V$504,15,0)</f>
        <v>Propuestas de modificación y actualización del Título X de la Circular Única de la Superintendencia de Industria y Comercio en materia de Propiedad Industrial, remitida al grupo de regulación (Propuestas de modificación enviadas por memorando)</v>
      </c>
      <c r="I285" s="82">
        <f>VLOOKUP(A285,'PAI 2025 GPS rempl2)'!$A$4:$V$504,17,0)</f>
        <v>2</v>
      </c>
      <c r="J285" s="82" t="str">
        <f>VLOOKUP(A285,'PAI 2025 GPS rempl2)'!$A$4:$V$504,18,0)</f>
        <v>Númerica</v>
      </c>
      <c r="K285" s="174" t="str">
        <f>VLOOKUP(A285,'PAI 2025 GPS rempl2)'!$A$4:$V$504,20,0)</f>
        <v>2025-01-20</v>
      </c>
      <c r="L285" s="174" t="str">
        <f>VLOOKUP(A285,'PAI 2025 GPS rempl2)'!$A$4:$V$504,21,0)</f>
        <v>2025-07-18</v>
      </c>
      <c r="M285" s="82" t="str">
        <f>VLOOKUP(A285,'PAI 2025 GPS rempl2)'!$A$4:$V$504,22,0)</f>
        <v>2000-DESPACHO DEL SUPERINTENDENTE DELEGADO PARA LA PROPIEDAD INDUSTRIAL;
2010-DIRECCION DE SIGNOS DISTINTIVOS;
2020-DIRECCIÓN DE NUEVAS CREACIONES</v>
      </c>
      <c r="N285" s="82" t="s">
        <v>1776</v>
      </c>
      <c r="O285" s="82" t="s">
        <v>1433</v>
      </c>
      <c r="P285" s="82">
        <v>0</v>
      </c>
      <c r="Q285" s="82" t="s">
        <v>1532</v>
      </c>
      <c r="R285" s="30" t="str">
        <f>VLOOKUP(A285,'PAI 2025 GPS rempl2)'!$A$3:$B$506,2,0)</f>
        <v>2000-DESPACHO DEL SUPERINTENDENTE DELEGADO PARA LA PROPIEDAD INDUSTRIAL</v>
      </c>
      <c r="S285" s="81" t="s">
        <v>1035</v>
      </c>
      <c r="T285" s="81" t="str">
        <f>VLOOKUP(A285,'PAI 2025 GPS rempl2)'!$A$3:$E$505,4,0)</f>
        <v>Producto</v>
      </c>
      <c r="U285" s="82" t="s">
        <v>1562</v>
      </c>
      <c r="V285" s="30">
        <f>VLOOKUP(S285,'PAI 2025 GPS rempl2)'!$E$4:$P$504,12,0)</f>
        <v>10</v>
      </c>
      <c r="W285" s="144">
        <f>(V285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285" s="30">
        <f>VLOOKUP(S285,'SEGUIMIENTO PAI 2025'!$F$5:$AB$487,23,0)</f>
        <v>100</v>
      </c>
      <c r="Y285" s="30">
        <f t="shared" si="52"/>
        <v>0.44843049327354267</v>
      </c>
    </row>
    <row r="286" spans="1:25" x14ac:dyDescent="0.25">
      <c r="A286" s="81" t="s">
        <v>1037</v>
      </c>
      <c r="B286" s="81" t="str">
        <f>VLOOKUP(A286,'PAI 2025 GPS rempl2)'!$A$3:$E$505,4,0)</f>
        <v>Actividad sin participación</v>
      </c>
      <c r="C286" s="82" t="s">
        <v>1562</v>
      </c>
      <c r="D286" s="82" t="s">
        <v>1573</v>
      </c>
      <c r="E286" s="82" t="s">
        <v>1481</v>
      </c>
      <c r="F286" s="82"/>
      <c r="G286" s="82" t="str">
        <f>VLOOKUP(A286,'PAI 2025 GPS rempl2)'!$E$4:$L$504,8,0)</f>
        <v>N/A</v>
      </c>
      <c r="H286" s="82" t="str">
        <f>VLOOKUP(A286,'PAI 2025 GPS rempl2)'!$A$4:$V$504,15,0)</f>
        <v>Identificar necesidades de regulación en materia de Propiedad Industrial para mejora de los trámites (Documento de identificación de necesidades elaborado)</v>
      </c>
      <c r="I286" s="82">
        <f>VLOOKUP(A286,'PAI 2025 GPS rempl2)'!$A$4:$V$504,17,0)</f>
        <v>2</v>
      </c>
      <c r="J286" s="82" t="str">
        <f>VLOOKUP(A286,'PAI 2025 GPS rempl2)'!$A$4:$V$504,18,0)</f>
        <v>Númerica</v>
      </c>
      <c r="K286" s="174" t="str">
        <f>VLOOKUP(A286,'PAI 2025 GPS rempl2)'!$A$4:$V$504,20,0)</f>
        <v>2025-01-20</v>
      </c>
      <c r="L286" s="174" t="str">
        <f>VLOOKUP(A286,'PAI 2025 GPS rempl2)'!$A$4:$V$504,21,0)</f>
        <v>2025-05-30</v>
      </c>
      <c r="M286" s="82" t="str">
        <f>VLOOKUP(A286,'PAI 2025 GPS rempl2)'!$A$4:$V$504,22,0)</f>
        <v>2010-DIRECCION DE SIGNOS DISTINTIVOS;
2020-DIRECCIÓN DE NUEVAS CREACIONES</v>
      </c>
      <c r="N286" s="82"/>
      <c r="O286" s="82"/>
      <c r="P286" s="82"/>
      <c r="Q286" s="82"/>
      <c r="R286" s="30" t="str">
        <f>VLOOKUP(A286,'PAI 2025 GPS rempl2)'!$A$3:$B$506,2,0)</f>
        <v>2000-DESPACHO DEL SUPERINTENDENTE DELEGADO PARA LA PROPIEDAD INDUSTRIAL</v>
      </c>
      <c r="S286" s="81" t="s">
        <v>1037</v>
      </c>
      <c r="T286" s="81" t="str">
        <f>VLOOKUP(A286,'PAI 2025 GPS rempl2)'!$A$3:$E$505,4,0)</f>
        <v>Actividad sin participación</v>
      </c>
      <c r="U286" s="82" t="s">
        <v>1562</v>
      </c>
      <c r="V286" s="30">
        <f>VLOOKUP(S286,'PAI 2025 GPS rempl2)'!$E$4:$P$504,12,0)</f>
        <v>0</v>
      </c>
      <c r="W286" s="30">
        <f>+V286</f>
        <v>0</v>
      </c>
      <c r="X286" s="30">
        <f>VLOOKUP(S286,'SEGUIMIENTO PAI 2025'!$F$5:$AB$487,23,0)</f>
        <v>100</v>
      </c>
      <c r="Y286" s="30">
        <f t="shared" si="52"/>
        <v>0</v>
      </c>
    </row>
    <row r="287" spans="1:25" x14ac:dyDescent="0.25">
      <c r="A287" s="81" t="s">
        <v>1040</v>
      </c>
      <c r="B287" s="81" t="str">
        <f>VLOOKUP(A287,'PAI 2025 GPS rempl2)'!$A$3:$E$505,4,0)</f>
        <v>Actividad sin participación</v>
      </c>
      <c r="C287" s="82" t="s">
        <v>1562</v>
      </c>
      <c r="D287" s="82" t="s">
        <v>1573</v>
      </c>
      <c r="E287" s="82" t="s">
        <v>1481</v>
      </c>
      <c r="F287" s="82"/>
      <c r="G287" s="82" t="str">
        <f>VLOOKUP(A287,'PAI 2025 GPS rempl2)'!$E$4:$L$504,8,0)</f>
        <v>N/A</v>
      </c>
      <c r="H287" s="82"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2">
        <f>VLOOKUP(A287,'PAI 2025 GPS rempl2)'!$A$4:$V$504,17,0)</f>
        <v>2</v>
      </c>
      <c r="J287" s="82" t="str">
        <f>VLOOKUP(A287,'PAI 2025 GPS rempl2)'!$A$4:$V$504,18,0)</f>
        <v>Númerica</v>
      </c>
      <c r="K287" s="174" t="str">
        <f>VLOOKUP(A287,'PAI 2025 GPS rempl2)'!$A$4:$V$504,20,0)</f>
        <v>2025-01-20</v>
      </c>
      <c r="L287" s="174" t="str">
        <f>VLOOKUP(A287,'PAI 2025 GPS rempl2)'!$A$4:$V$504,21,0)</f>
        <v>2025-05-30</v>
      </c>
      <c r="M287" s="82" t="str">
        <f>VLOOKUP(A287,'PAI 2025 GPS rempl2)'!$A$4:$V$504,22,0)</f>
        <v>2010-DIRECCION DE SIGNOS DISTINTIVOS;
2020-DIRECCIÓN DE NUEVAS CREACIONES</v>
      </c>
      <c r="N287" s="82"/>
      <c r="O287" s="82"/>
      <c r="P287" s="82"/>
      <c r="Q287" s="82"/>
      <c r="R287" s="30" t="str">
        <f>VLOOKUP(A287,'PAI 2025 GPS rempl2)'!$A$3:$B$506,2,0)</f>
        <v>2000-DESPACHO DEL SUPERINTENDENTE DELEGADO PARA LA PROPIEDAD INDUSTRIAL</v>
      </c>
      <c r="S287" s="81" t="s">
        <v>1040</v>
      </c>
      <c r="T287" s="81" t="str">
        <f>VLOOKUP(A287,'PAI 2025 GPS rempl2)'!$A$3:$E$505,4,0)</f>
        <v>Actividad sin participación</v>
      </c>
      <c r="U287" s="82" t="s">
        <v>1562</v>
      </c>
      <c r="V287" s="30">
        <f>VLOOKUP(S287,'PAI 2025 GPS rempl2)'!$E$4:$P$504,12,0)</f>
        <v>0</v>
      </c>
      <c r="W287" s="30">
        <f>+V287</f>
        <v>0</v>
      </c>
      <c r="X287" s="30">
        <f>VLOOKUP(S287,'SEGUIMIENTO PAI 2025'!$F$5:$AB$487,23,0)</f>
        <v>100</v>
      </c>
      <c r="Y287" s="30">
        <f t="shared" si="52"/>
        <v>0</v>
      </c>
    </row>
    <row r="288" spans="1:25" x14ac:dyDescent="0.25">
      <c r="A288" s="81" t="s">
        <v>1042</v>
      </c>
      <c r="B288" s="81" t="str">
        <f>VLOOKUP(A288,'PAI 2025 GPS rempl2)'!$A$3:$E$505,4,0)</f>
        <v>Actividad propia</v>
      </c>
      <c r="C288" s="82" t="s">
        <v>1562</v>
      </c>
      <c r="D288" s="82" t="s">
        <v>1573</v>
      </c>
      <c r="E288" s="82" t="s">
        <v>1481</v>
      </c>
      <c r="F288" s="82"/>
      <c r="G288" s="82" t="str">
        <f>VLOOKUP(A288,'PAI 2025 GPS rempl2)'!$E$4:$L$504,8,0)</f>
        <v>N/A</v>
      </c>
      <c r="H288" s="82" t="str">
        <f>VLOOKUP(A288,'PAI 2025 GPS rempl2)'!$A$4:$V$504,15,0)</f>
        <v>Remitir las propuestas de modificación y actualización del Título X de la Circular Única de la Superintendencia de Industria y Comercio en materia de propiedad industrial al Grupo de Regulación de la Oficina Asesora Jurídica a efectos de que realicen las observaciones y sugerencias pertinentes (Propuestas de modificación enviadas por memorando)</v>
      </c>
      <c r="I288" s="82">
        <f>VLOOKUP(A288,'PAI 2025 GPS rempl2)'!$A$4:$V$504,17,0)</f>
        <v>2</v>
      </c>
      <c r="J288" s="82" t="str">
        <f>VLOOKUP(A288,'PAI 2025 GPS rempl2)'!$A$4:$V$504,18,0)</f>
        <v>Númerica</v>
      </c>
      <c r="K288" s="174" t="str">
        <f>VLOOKUP(A288,'PAI 2025 GPS rempl2)'!$A$4:$V$504,20,0)</f>
        <v>2025-06-03</v>
      </c>
      <c r="L288" s="174" t="str">
        <f>VLOOKUP(A288,'PAI 2025 GPS rempl2)'!$A$4:$V$504,21,0)</f>
        <v>2025-06-27</v>
      </c>
      <c r="M288" s="82" t="str">
        <f>VLOOKUP(A288,'PAI 2025 GPS rempl2)'!$A$4:$V$504,22,0)</f>
        <v>2000-DESPACHO DEL SUPERINTENDENTE DELEGADO PARA LA PROPIEDAD INDUSTRIAL</v>
      </c>
      <c r="N288" s="82"/>
      <c r="O288" s="82"/>
      <c r="P288" s="82"/>
      <c r="Q288" s="82"/>
      <c r="R288" s="30" t="str">
        <f>VLOOKUP(A288,'PAI 2025 GPS rempl2)'!$A$3:$B$506,2,0)</f>
        <v>2000-DESPACHO DEL SUPERINTENDENTE DELEGADO PARA LA PROPIEDAD INDUSTRIAL</v>
      </c>
      <c r="S288" s="81" t="s">
        <v>1042</v>
      </c>
      <c r="T288" s="81" t="str">
        <f>VLOOKUP(A288,'PAI 2025 GPS rempl2)'!$A$3:$E$505,4,0)</f>
        <v>Actividad propia</v>
      </c>
      <c r="U288" s="82" t="s">
        <v>1562</v>
      </c>
      <c r="V288" s="30">
        <f>VLOOKUP(S288,'PAI 2025 GPS rempl2)'!$E$4:$P$504,12,0)</f>
        <v>50</v>
      </c>
      <c r="W288" s="146">
        <f t="shared" ref="W288:W289" si="55">+(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88" s="30">
        <f>VLOOKUP(S288,'SEGUIMIENTO PAI 2025'!$F$5:$AB$487,23,0)</f>
        <v>100</v>
      </c>
      <c r="Y288" s="30">
        <f t="shared" si="52"/>
        <v>0.6082725060827251</v>
      </c>
    </row>
    <row r="289" spans="1:25" x14ac:dyDescent="0.25">
      <c r="A289" s="81" t="s">
        <v>1043</v>
      </c>
      <c r="B289" s="81" t="str">
        <f>VLOOKUP(A289,'PAI 2025 GPS rempl2)'!$A$3:$E$505,4,0)</f>
        <v>Actividad propia</v>
      </c>
      <c r="C289" s="82" t="s">
        <v>1562</v>
      </c>
      <c r="D289" s="82" t="s">
        <v>1573</v>
      </c>
      <c r="E289" s="82" t="s">
        <v>1481</v>
      </c>
      <c r="F289" s="82"/>
      <c r="G289" s="82" t="str">
        <f>VLOOKUP(A289,'PAI 2025 GPS rempl2)'!$E$4:$L$504,8,0)</f>
        <v>N/A</v>
      </c>
      <c r="H289" s="82" t="str">
        <f>VLOOKUP(A289,'PAI 2025 GPS rempl2)'!$A$4:$V$504,15,0)</f>
        <v>Remitir el documento final de las propuestas de modificación y actualización del Título X de la Circular Única de la Superintendencia de Industria y Comercio en materia de Propiedad Industrial, al Grupo de Regulación de la Oficina Asesora Jurídica. (Propuestas de modificación enviadas por memorando)</v>
      </c>
      <c r="I289" s="82">
        <f>VLOOKUP(A289,'PAI 2025 GPS rempl2)'!$A$4:$V$504,17,0)</f>
        <v>2</v>
      </c>
      <c r="J289" s="82" t="str">
        <f>VLOOKUP(A289,'PAI 2025 GPS rempl2)'!$A$4:$V$504,18,0)</f>
        <v>Númerica</v>
      </c>
      <c r="K289" s="174" t="str">
        <f>VLOOKUP(A289,'PAI 2025 GPS rempl2)'!$A$4:$V$504,20,0)</f>
        <v>2025-07-01</v>
      </c>
      <c r="L289" s="174" t="str">
        <f>VLOOKUP(A289,'PAI 2025 GPS rempl2)'!$A$4:$V$504,21,0)</f>
        <v>2025-07-18</v>
      </c>
      <c r="M289" s="82" t="str">
        <f>VLOOKUP(A289,'PAI 2025 GPS rempl2)'!$A$4:$V$504,22,0)</f>
        <v>2000-DESPACHO DEL SUPERINTENDENTE DELEGADO PARA LA PROPIEDAD INDUSTRIAL</v>
      </c>
      <c r="N289" s="82"/>
      <c r="O289" s="82"/>
      <c r="P289" s="82"/>
      <c r="Q289" s="82"/>
      <c r="R289" s="30" t="str">
        <f>VLOOKUP(A289,'PAI 2025 GPS rempl2)'!$A$3:$B$506,2,0)</f>
        <v>2000-DESPACHO DEL SUPERINTENDENTE DELEGADO PARA LA PROPIEDAD INDUSTRIAL</v>
      </c>
      <c r="S289" s="81" t="s">
        <v>1043</v>
      </c>
      <c r="T289" s="81" t="str">
        <f>VLOOKUP(A289,'PAI 2025 GPS rempl2)'!$A$3:$E$505,4,0)</f>
        <v>Actividad propia</v>
      </c>
      <c r="U289" s="82" t="s">
        <v>1562</v>
      </c>
      <c r="V289" s="30">
        <f>VLOOKUP(S289,'PAI 2025 GPS rempl2)'!$E$4:$P$504,12,0)</f>
        <v>50</v>
      </c>
      <c r="W289" s="146">
        <f t="shared" si="55"/>
        <v>0.6082725060827251</v>
      </c>
      <c r="X289" s="30">
        <f>VLOOKUP(S289,'SEGUIMIENTO PAI 2025'!$F$5:$AB$487,23,0)</f>
        <v>100</v>
      </c>
      <c r="Y289" s="30">
        <f t="shared" si="52"/>
        <v>0.6082725060827251</v>
      </c>
    </row>
    <row r="290" spans="1:25" x14ac:dyDescent="0.25">
      <c r="A290" s="81" t="s">
        <v>1045</v>
      </c>
      <c r="B290" s="81" t="str">
        <f>VLOOKUP(A290,'PAI 2025 GPS rempl2)'!$A$3:$E$505,4,0)</f>
        <v>Producto</v>
      </c>
      <c r="C290" s="82" t="s">
        <v>1562</v>
      </c>
      <c r="D290" s="82" t="s">
        <v>1566</v>
      </c>
      <c r="E290" s="82" t="s">
        <v>636</v>
      </c>
      <c r="F290" s="82" t="s">
        <v>9</v>
      </c>
      <c r="G290" s="82" t="str">
        <f>VLOOKUP(A290,'PAI 2025 GPS rempl2)'!$E$4:$L$504,8,0)</f>
        <v>C-3503-0200-0011-40401c</v>
      </c>
      <c r="H290" s="82"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2">
        <f>VLOOKUP(A290,'PAI 2025 GPS rempl2)'!$A$4:$V$504,17,0)</f>
        <v>100</v>
      </c>
      <c r="J290" s="82" t="str">
        <f>VLOOKUP(A290,'PAI 2025 GPS rempl2)'!$A$4:$V$504,18,0)</f>
        <v>Númerica</v>
      </c>
      <c r="K290" s="174" t="str">
        <f>VLOOKUP(A290,'PAI 2025 GPS rempl2)'!$A$4:$V$504,20,0)</f>
        <v>2025-01-20</v>
      </c>
      <c r="L290" s="174" t="str">
        <f>VLOOKUP(A290,'PAI 2025 GPS rempl2)'!$A$4:$V$504,21,0)</f>
        <v>2025-12-12</v>
      </c>
      <c r="M290" s="82" t="str">
        <f>VLOOKUP(A290,'PAI 2025 GPS rempl2)'!$A$4:$V$504,22,0)</f>
        <v>4000-DESPACHO DEL SUPERINTENDENTE DELEGADO PARA ASUNTOS JURISDICCIONALES</v>
      </c>
      <c r="N290" s="82" t="s">
        <v>1440</v>
      </c>
      <c r="O290" s="82" t="s">
        <v>1478</v>
      </c>
      <c r="P290" s="82">
        <v>0</v>
      </c>
      <c r="Q290" s="82" t="s">
        <v>1532</v>
      </c>
      <c r="R290" s="30" t="str">
        <f>VLOOKUP(A290,'PAI 2025 GPS rempl2)'!$A$3:$B$506,2,0)</f>
        <v>4000-DESPACHO DEL SUPERINTENDENTE DELEGADO PARA ASUNTOS JURISDICCIONALES</v>
      </c>
      <c r="S290" s="81" t="s">
        <v>1045</v>
      </c>
      <c r="T290" s="81" t="str">
        <f>VLOOKUP(A290,'PAI 2025 GPS rempl2)'!$A$3:$E$505,4,0)</f>
        <v>Producto</v>
      </c>
      <c r="U290" s="82" t="s">
        <v>1562</v>
      </c>
      <c r="V290" s="30">
        <f>VLOOKUP(S290,'PAI 2025 GPS rempl2)'!$E$4:$P$504,12,0)</f>
        <v>16</v>
      </c>
      <c r="W290" s="144">
        <f>(V290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c r="X290" s="30">
        <f>VLOOKUP(S290,'SEGUIMIENTO PAI 2025'!$F$5:$AB$487,23,0)</f>
        <v>0</v>
      </c>
      <c r="Y290" s="30">
        <f t="shared" si="52"/>
        <v>0</v>
      </c>
    </row>
    <row r="291" spans="1:25" x14ac:dyDescent="0.25">
      <c r="A291" s="81" t="s">
        <v>1047</v>
      </c>
      <c r="B291" s="81" t="str">
        <f>VLOOKUP(A291,'PAI 2025 GPS rempl2)'!$A$3:$E$505,4,0)</f>
        <v>Actividad propia</v>
      </c>
      <c r="C291" s="82" t="s">
        <v>1562</v>
      </c>
      <c r="D291" s="82" t="s">
        <v>1566</v>
      </c>
      <c r="E291" s="82" t="s">
        <v>636</v>
      </c>
      <c r="F291" s="82"/>
      <c r="G291" s="82" t="str">
        <f>VLOOKUP(A291,'PAI 2025 GPS rempl2)'!$E$4:$L$504,8,0)</f>
        <v>N/A</v>
      </c>
      <c r="H291" s="82" t="str">
        <f>VLOOKUP(A291,'PAI 2025 GPS rempl2)'!$A$4:$V$504,15,0)</f>
        <v>Finalizar acciones de competencia desleal y propiedad industrial que hayan sido admitidas a 31 de diciembre de 2024. (Listado mensual en Excel de autos o sentencias finalizados)</v>
      </c>
      <c r="I291" s="82">
        <f>VLOOKUP(A291,'PAI 2025 GPS rempl2)'!$A$4:$V$504,17,0)</f>
        <v>100</v>
      </c>
      <c r="J291" s="82" t="str">
        <f>VLOOKUP(A291,'PAI 2025 GPS rempl2)'!$A$4:$V$504,18,0)</f>
        <v>Númerica</v>
      </c>
      <c r="K291" s="174" t="str">
        <f>VLOOKUP(A291,'PAI 2025 GPS rempl2)'!$A$4:$V$504,20,0)</f>
        <v>2025-01-20</v>
      </c>
      <c r="L291" s="174" t="str">
        <f>VLOOKUP(A291,'PAI 2025 GPS rempl2)'!$A$4:$V$504,21,0)</f>
        <v>2025-12-12</v>
      </c>
      <c r="M291" s="82" t="str">
        <f>VLOOKUP(A291,'PAI 2025 GPS rempl2)'!$A$4:$V$504,22,0)</f>
        <v>4000-DESPACHO DEL SUPERINTENDENTE DELEGADO PARA ASUNTOS JURISDICCIONALES</v>
      </c>
      <c r="N291" s="82"/>
      <c r="O291" s="82"/>
      <c r="P291" s="82"/>
      <c r="Q291" s="82"/>
      <c r="R291" s="30" t="str">
        <f>VLOOKUP(A291,'PAI 2025 GPS rempl2)'!$A$3:$B$506,2,0)</f>
        <v>4000-DESPACHO DEL SUPERINTENDENTE DELEGADO PARA ASUNTOS JURISDICCIONALES</v>
      </c>
      <c r="S291" s="81" t="s">
        <v>1047</v>
      </c>
      <c r="T291" s="81" t="str">
        <f>VLOOKUP(A291,'PAI 2025 GPS rempl2)'!$A$3:$E$505,4,0)</f>
        <v>Actividad propia</v>
      </c>
      <c r="U291" s="82" t="s">
        <v>1562</v>
      </c>
      <c r="V291" s="30">
        <f>VLOOKUP(S291,'PAI 2025 GPS rempl2)'!$E$4:$P$504,12,0)</f>
        <v>100</v>
      </c>
      <c r="W291" s="146">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291" s="30">
        <f>VLOOKUP(S291,'SEGUIMIENTO PAI 2025'!$F$5:$AB$487,23,0)</f>
        <v>100</v>
      </c>
      <c r="Y291" s="30">
        <f t="shared" si="52"/>
        <v>1.2165450121654502</v>
      </c>
    </row>
    <row r="292" spans="1:25" x14ac:dyDescent="0.25">
      <c r="A292" s="81" t="s">
        <v>1048</v>
      </c>
      <c r="B292" s="81" t="str">
        <f>VLOOKUP(A292,'PAI 2025 GPS rempl2)'!$A$3:$E$505,4,0)</f>
        <v>Producto</v>
      </c>
      <c r="C292" s="82" t="s">
        <v>1562</v>
      </c>
      <c r="D292" s="82" t="s">
        <v>1566</v>
      </c>
      <c r="E292" s="82" t="s">
        <v>636</v>
      </c>
      <c r="F292" s="82" t="s">
        <v>9</v>
      </c>
      <c r="G292" s="82" t="str">
        <f>VLOOKUP(A292,'PAI 2025 GPS rempl2)'!$E$4:$L$504,8,0)</f>
        <v>C-3503-0200-0011-40401c</v>
      </c>
      <c r="H292" s="82" t="str">
        <f>VLOOKUP(A292,'PAI 2025 GPS rempl2)'!$A$4:$V$504,15,0)</f>
        <v>Demandas de protección al consumidor, en fase de calificación, gestionadas. (Informe consolidado/ único entregable)..</v>
      </c>
      <c r="I292" s="82">
        <f>VLOOKUP(A292,'PAI 2025 GPS rempl2)'!$A$4:$V$504,17,0)</f>
        <v>42000</v>
      </c>
      <c r="J292" s="82" t="str">
        <f>VLOOKUP(A292,'PAI 2025 GPS rempl2)'!$A$4:$V$504,18,0)</f>
        <v>Númerica</v>
      </c>
      <c r="K292" s="174" t="str">
        <f>VLOOKUP(A292,'PAI 2025 GPS rempl2)'!$A$4:$V$504,20,0)</f>
        <v>2025-01-20</v>
      </c>
      <c r="L292" s="174" t="str">
        <f>VLOOKUP(A292,'PAI 2025 GPS rempl2)'!$A$4:$V$504,21,0)</f>
        <v>2025-12-12</v>
      </c>
      <c r="M292" s="82" t="str">
        <f>VLOOKUP(A292,'PAI 2025 GPS rempl2)'!$A$4:$V$504,22,0)</f>
        <v>4000-DESPACHO DEL SUPERINTENDENTE DELEGADO PARA ASUNTOS JURISDICCIONALES</v>
      </c>
      <c r="N292" s="82" t="s">
        <v>1440</v>
      </c>
      <c r="O292" s="82" t="s">
        <v>1478</v>
      </c>
      <c r="P292" s="82">
        <v>0</v>
      </c>
      <c r="Q292" s="82" t="s">
        <v>1532</v>
      </c>
      <c r="R292" s="30" t="str">
        <f>VLOOKUP(A292,'PAI 2025 GPS rempl2)'!$A$3:$B$506,2,0)</f>
        <v>4000-DESPACHO DEL SUPERINTENDENTE DELEGADO PARA ASUNTOS JURISDICCIONALES</v>
      </c>
      <c r="S292" s="81" t="s">
        <v>1048</v>
      </c>
      <c r="T292" s="81" t="str">
        <f>VLOOKUP(A292,'PAI 2025 GPS rempl2)'!$A$3:$E$505,4,0)</f>
        <v>Producto</v>
      </c>
      <c r="U292" s="82" t="s">
        <v>1562</v>
      </c>
      <c r="V292" s="30">
        <f>VLOOKUP(S292,'PAI 2025 GPS rempl2)'!$E$4:$P$504,12,0)</f>
        <v>17</v>
      </c>
      <c r="W292" s="144">
        <f>(V292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c r="X292" s="30">
        <f>VLOOKUP(S292,'SEGUIMIENTO PAI 2025'!$F$5:$AB$487,23,0)</f>
        <v>0</v>
      </c>
      <c r="Y292" s="30">
        <f t="shared" si="52"/>
        <v>0</v>
      </c>
    </row>
    <row r="293" spans="1:25" x14ac:dyDescent="0.25">
      <c r="A293" s="81" t="s">
        <v>1049</v>
      </c>
      <c r="B293" s="81" t="str">
        <f>VLOOKUP(A293,'PAI 2025 GPS rempl2)'!$A$3:$E$505,4,0)</f>
        <v>Actividad propia</v>
      </c>
      <c r="C293" s="82" t="s">
        <v>1562</v>
      </c>
      <c r="D293" s="82" t="s">
        <v>1566</v>
      </c>
      <c r="E293" s="82" t="s">
        <v>636</v>
      </c>
      <c r="F293" s="82"/>
      <c r="G293" s="82" t="str">
        <f>VLOOKUP(A293,'PAI 2025 GPS rempl2)'!$E$4:$L$504,8,0)</f>
        <v>N/A</v>
      </c>
      <c r="H293" s="82" t="str">
        <f>VLOOKUP(A293,'PAI 2025 GPS rempl2)'!$A$4:$V$504,15,0)</f>
        <v>Gestionar las demandas de protección al consumidor (Informe mensual consolidado/ único entregable)</v>
      </c>
      <c r="I293" s="82">
        <f>VLOOKUP(A293,'PAI 2025 GPS rempl2)'!$A$4:$V$504,17,0)</f>
        <v>42000</v>
      </c>
      <c r="J293" s="82" t="str">
        <f>VLOOKUP(A293,'PAI 2025 GPS rempl2)'!$A$4:$V$504,18,0)</f>
        <v>Númerica</v>
      </c>
      <c r="K293" s="174" t="str">
        <f>VLOOKUP(A293,'PAI 2025 GPS rempl2)'!$A$4:$V$504,20,0)</f>
        <v>2025-01-20</v>
      </c>
      <c r="L293" s="174" t="str">
        <f>VLOOKUP(A293,'PAI 2025 GPS rempl2)'!$A$4:$V$504,21,0)</f>
        <v>2025-12-12</v>
      </c>
      <c r="M293" s="82" t="str">
        <f>VLOOKUP(A293,'PAI 2025 GPS rempl2)'!$A$4:$V$504,22,0)</f>
        <v>4000-DESPACHO DEL SUPERINTENDENTE DELEGADO PARA ASUNTOS JURISDICCIONALES</v>
      </c>
      <c r="N293" s="82"/>
      <c r="O293" s="82"/>
      <c r="P293" s="82"/>
      <c r="Q293" s="82"/>
      <c r="R293" s="30" t="str">
        <f>VLOOKUP(A293,'PAI 2025 GPS rempl2)'!$A$3:$B$506,2,0)</f>
        <v>4000-DESPACHO DEL SUPERINTENDENTE DELEGADO PARA ASUNTOS JURISDICCIONALES</v>
      </c>
      <c r="S293" s="81" t="s">
        <v>1049</v>
      </c>
      <c r="T293" s="81" t="str">
        <f>VLOOKUP(A293,'PAI 2025 GPS rempl2)'!$A$3:$E$505,4,0)</f>
        <v>Actividad propia</v>
      </c>
      <c r="U293" s="82" t="s">
        <v>1562</v>
      </c>
      <c r="V293" s="30">
        <f>VLOOKUP(S293,'PAI 2025 GPS rempl2)'!$E$4:$P$504,12,0)</f>
        <v>100</v>
      </c>
      <c r="W293" s="146">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293" s="30">
        <f>VLOOKUP(S293,'SEGUIMIENTO PAI 2025'!$F$5:$AB$487,23,0)</f>
        <v>75</v>
      </c>
      <c r="Y293" s="30">
        <f t="shared" si="52"/>
        <v>0.9124087591240877</v>
      </c>
    </row>
    <row r="294" spans="1:25" x14ac:dyDescent="0.25">
      <c r="A294" s="81" t="s">
        <v>1050</v>
      </c>
      <c r="B294" s="81" t="str">
        <f>VLOOKUP(A294,'PAI 2025 GPS rempl2)'!$A$3:$E$505,4,0)</f>
        <v>Producto</v>
      </c>
      <c r="C294" s="82" t="s">
        <v>1562</v>
      </c>
      <c r="D294" s="82" t="s">
        <v>1566</v>
      </c>
      <c r="E294" s="82" t="s">
        <v>636</v>
      </c>
      <c r="F294" s="82" t="s">
        <v>9</v>
      </c>
      <c r="G294" s="82" t="str">
        <f>VLOOKUP(A294,'PAI 2025 GPS rempl2)'!$E$4:$L$504,8,0)</f>
        <v>C-3503-0200-0011-40401c</v>
      </c>
      <c r="H294" s="82" t="str">
        <f>VLOOKUP(A294,'PAI 2025 GPS rempl2)'!$A$4:$V$504,15,0)</f>
        <v>Niveles de congestión de los procesos admitidos y pendientes de decisión a 31 de diciembre de 2024, en materia de Protección al Consumidor, reducidos. (Informe final que liste los autos o sentencias admitidos, finalizados)</v>
      </c>
      <c r="I294" s="82">
        <f>VLOOKUP(A294,'PAI 2025 GPS rempl2)'!$A$4:$V$504,17,0)</f>
        <v>20000</v>
      </c>
      <c r="J294" s="82" t="str">
        <f>VLOOKUP(A294,'PAI 2025 GPS rempl2)'!$A$4:$V$504,18,0)</f>
        <v>Númerica</v>
      </c>
      <c r="K294" s="174" t="str">
        <f>VLOOKUP(A294,'PAI 2025 GPS rempl2)'!$A$4:$V$504,20,0)</f>
        <v>2025-01-20</v>
      </c>
      <c r="L294" s="174" t="str">
        <f>VLOOKUP(A294,'PAI 2025 GPS rempl2)'!$A$4:$V$504,21,0)</f>
        <v>2025-12-12</v>
      </c>
      <c r="M294" s="82" t="str">
        <f>VLOOKUP(A294,'PAI 2025 GPS rempl2)'!$A$4:$V$504,22,0)</f>
        <v>4000-DESPACHO DEL SUPERINTENDENTE DELEGADO PARA ASUNTOS JURISDICCIONALES</v>
      </c>
      <c r="N294" s="82" t="s">
        <v>1440</v>
      </c>
      <c r="O294" s="82" t="s">
        <v>1478</v>
      </c>
      <c r="P294" s="82">
        <v>0</v>
      </c>
      <c r="Q294" s="82" t="s">
        <v>1532</v>
      </c>
      <c r="R294" s="30" t="str">
        <f>VLOOKUP(A294,'PAI 2025 GPS rempl2)'!$A$3:$B$506,2,0)</f>
        <v>4000-DESPACHO DEL SUPERINTENDENTE DELEGADO PARA ASUNTOS JURISDICCIONALES</v>
      </c>
      <c r="S294" s="81" t="s">
        <v>1050</v>
      </c>
      <c r="T294" s="81" t="str">
        <f>VLOOKUP(A294,'PAI 2025 GPS rempl2)'!$A$3:$E$505,4,0)</f>
        <v>Producto</v>
      </c>
      <c r="U294" s="82" t="s">
        <v>1562</v>
      </c>
      <c r="V294" s="30">
        <f>VLOOKUP(S294,'PAI 2025 GPS rempl2)'!$E$4:$P$504,12,0)</f>
        <v>17</v>
      </c>
      <c r="W294" s="144">
        <f>(V294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c r="X294" s="30">
        <f>VLOOKUP(S294,'SEGUIMIENTO PAI 2025'!$F$5:$AB$487,23,0)</f>
        <v>0</v>
      </c>
      <c r="Y294" s="30">
        <f t="shared" si="52"/>
        <v>0</v>
      </c>
    </row>
    <row r="295" spans="1:25" x14ac:dyDescent="0.25">
      <c r="A295" s="81" t="s">
        <v>1052</v>
      </c>
      <c r="B295" s="81" t="str">
        <f>VLOOKUP(A295,'PAI 2025 GPS rempl2)'!$A$3:$E$505,4,0)</f>
        <v>Actividad propia</v>
      </c>
      <c r="C295" s="82" t="s">
        <v>1562</v>
      </c>
      <c r="D295" s="82" t="s">
        <v>1566</v>
      </c>
      <c r="E295" s="82" t="s">
        <v>636</v>
      </c>
      <c r="F295" s="82"/>
      <c r="G295" s="82" t="str">
        <f>VLOOKUP(A295,'PAI 2025 GPS rempl2)'!$E$4:$L$504,8,0)</f>
        <v>N/A</v>
      </c>
      <c r="H295" s="82" t="str">
        <f>VLOOKUP(A295,'PAI 2025 GPS rempl2)'!$A$4:$V$504,15,0)</f>
        <v>Finalizar las acciones de protección al consumidor admitidas y pendientes de decisión a 31 de diciembre de 2024. (Listado mensual en Excel de autos o sentencias finalizados)</v>
      </c>
      <c r="I295" s="82">
        <f>VLOOKUP(A295,'PAI 2025 GPS rempl2)'!$A$4:$V$504,17,0)</f>
        <v>20000</v>
      </c>
      <c r="J295" s="82" t="str">
        <f>VLOOKUP(A295,'PAI 2025 GPS rempl2)'!$A$4:$V$504,18,0)</f>
        <v>Númerica</v>
      </c>
      <c r="K295" s="174" t="str">
        <f>VLOOKUP(A295,'PAI 2025 GPS rempl2)'!$A$4:$V$504,20,0)</f>
        <v>2025-01-20</v>
      </c>
      <c r="L295" s="174" t="str">
        <f>VLOOKUP(A295,'PAI 2025 GPS rempl2)'!$A$4:$V$504,21,0)</f>
        <v>2025-12-12</v>
      </c>
      <c r="M295" s="82" t="str">
        <f>VLOOKUP(A295,'PAI 2025 GPS rempl2)'!$A$4:$V$504,22,0)</f>
        <v>4000-DESPACHO DEL SUPERINTENDENTE DELEGADO PARA ASUNTOS JURISDICCIONALES</v>
      </c>
      <c r="N295" s="82"/>
      <c r="O295" s="82"/>
      <c r="P295" s="82"/>
      <c r="Q295" s="82"/>
      <c r="R295" s="30" t="str">
        <f>VLOOKUP(A295,'PAI 2025 GPS rempl2)'!$A$3:$B$506,2,0)</f>
        <v>4000-DESPACHO DEL SUPERINTENDENTE DELEGADO PARA ASUNTOS JURISDICCIONALES</v>
      </c>
      <c r="S295" s="81" t="s">
        <v>1052</v>
      </c>
      <c r="T295" s="81" t="str">
        <f>VLOOKUP(A295,'PAI 2025 GPS rempl2)'!$A$3:$E$505,4,0)</f>
        <v>Actividad propia</v>
      </c>
      <c r="U295" s="82" t="s">
        <v>1562</v>
      </c>
      <c r="V295" s="30">
        <f>VLOOKUP(S295,'PAI 2025 GPS rempl2)'!$E$4:$P$504,12,0)</f>
        <v>100</v>
      </c>
      <c r="W295" s="146">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295" s="30">
        <f>VLOOKUP(S295,'SEGUIMIENTO PAI 2025'!$F$5:$AB$487,23,0)</f>
        <v>74</v>
      </c>
      <c r="Y295" s="30">
        <f t="shared" si="52"/>
        <v>0.9002433090024331</v>
      </c>
    </row>
    <row r="296" spans="1:25" x14ac:dyDescent="0.25">
      <c r="A296" s="81" t="s">
        <v>1053</v>
      </c>
      <c r="B296" s="81" t="str">
        <f>VLOOKUP(A296,'PAI 2025 GPS rempl2)'!$A$3:$E$505,4,0)</f>
        <v>Producto</v>
      </c>
      <c r="C296" s="82" t="s">
        <v>1562</v>
      </c>
      <c r="D296" s="82" t="s">
        <v>1566</v>
      </c>
      <c r="E296" s="82" t="s">
        <v>636</v>
      </c>
      <c r="F296" s="82" t="s">
        <v>9</v>
      </c>
      <c r="G296" s="82" t="str">
        <f>VLOOKUP(A296,'PAI 2025 GPS rempl2)'!$E$4:$L$504,8,0)</f>
        <v>C-3503-0200-0011-40401c</v>
      </c>
      <c r="H296" s="82" t="str">
        <f>VLOOKUP(A296,'PAI 2025 GPS rempl2)'!$A$4:$V$504,15,0)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2">
        <f>VLOOKUP(A296,'PAI 2025 GPS rempl2)'!$A$4:$V$504,17,0)</f>
        <v>6430</v>
      </c>
      <c r="J296" s="82" t="str">
        <f>VLOOKUP(A296,'PAI 2025 GPS rempl2)'!$A$4:$V$504,18,0)</f>
        <v>Númerica</v>
      </c>
      <c r="K296" s="174" t="str">
        <f>VLOOKUP(A296,'PAI 2025 GPS rempl2)'!$A$4:$V$504,20,0)</f>
        <v>2025-01-20</v>
      </c>
      <c r="L296" s="174" t="str">
        <f>VLOOKUP(A296,'PAI 2025 GPS rempl2)'!$A$4:$V$504,21,0)</f>
        <v>2025-12-12</v>
      </c>
      <c r="M296" s="82" t="str">
        <f>VLOOKUP(A296,'PAI 2025 GPS rempl2)'!$A$4:$V$504,22,0)</f>
        <v>4000-DESPACHO DEL SUPERINTENDENTE DELEGADO PARA ASUNTOS JURISDICCIONALES</v>
      </c>
      <c r="N296" s="82" t="s">
        <v>1440</v>
      </c>
      <c r="O296" s="82" t="s">
        <v>1478</v>
      </c>
      <c r="P296" s="82">
        <v>0</v>
      </c>
      <c r="Q296" s="82" t="s">
        <v>1532</v>
      </c>
      <c r="R296" s="30" t="str">
        <f>VLOOKUP(A296,'PAI 2025 GPS rempl2)'!$A$3:$B$506,2,0)</f>
        <v>4000-DESPACHO DEL SUPERINTENDENTE DELEGADO PARA ASUNTOS JURISDICCIONALES</v>
      </c>
      <c r="S296" s="81" t="s">
        <v>1053</v>
      </c>
      <c r="T296" s="81" t="str">
        <f>VLOOKUP(A296,'PAI 2025 GPS rempl2)'!$A$3:$E$505,4,0)</f>
        <v>Producto</v>
      </c>
      <c r="U296" s="82" t="s">
        <v>1562</v>
      </c>
      <c r="V296" s="30">
        <f>VLOOKUP(S296,'PAI 2025 GPS rempl2)'!$E$4:$P$504,12,0)</f>
        <v>17</v>
      </c>
      <c r="W296" s="144">
        <f>(V296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0.7623318385650224</v>
      </c>
      <c r="X296" s="30">
        <f>VLOOKUP(S296,'SEGUIMIENTO PAI 2025'!$F$5:$AB$487,23,0)</f>
        <v>0</v>
      </c>
      <c r="Y296" s="30">
        <f t="shared" si="52"/>
        <v>0</v>
      </c>
    </row>
    <row r="297" spans="1:25" x14ac:dyDescent="0.25">
      <c r="A297" s="81" t="s">
        <v>1055</v>
      </c>
      <c r="B297" s="81" t="str">
        <f>VLOOKUP(A297,'PAI 2025 GPS rempl2)'!$A$3:$E$505,4,0)</f>
        <v>Actividad propia</v>
      </c>
      <c r="C297" s="82" t="s">
        <v>1562</v>
      </c>
      <c r="D297" s="82" t="s">
        <v>1566</v>
      </c>
      <c r="E297" s="82" t="s">
        <v>636</v>
      </c>
      <c r="F297" s="82"/>
      <c r="G297" s="82" t="str">
        <f>VLOOKUP(A297,'PAI 2025 GPS rempl2)'!$E$4:$L$504,8,0)</f>
        <v>N/A</v>
      </c>
      <c r="H297" s="82" t="str">
        <f>VLOOKUP(A297,'PAI 2025 GPS rempl2)'!$A$4:$V$504,15,0)</f>
        <v>Finalizar el trámite para la verificación del cumplimiento de las sentencias, transacciones y conciliaciones a favor del consumidor legalmente celebradas hasta el 31 de diciembre de 2023 (Listado en Excel mensual de finalización)</v>
      </c>
      <c r="I297" s="82">
        <f>VLOOKUP(A297,'PAI 2025 GPS rempl2)'!$A$4:$V$504,17,0)</f>
        <v>6430</v>
      </c>
      <c r="J297" s="82" t="str">
        <f>VLOOKUP(A297,'PAI 2025 GPS rempl2)'!$A$4:$V$504,18,0)</f>
        <v>Númerica</v>
      </c>
      <c r="K297" s="174" t="str">
        <f>VLOOKUP(A297,'PAI 2025 GPS rempl2)'!$A$4:$V$504,20,0)</f>
        <v>2025-01-20</v>
      </c>
      <c r="L297" s="174" t="str">
        <f>VLOOKUP(A297,'PAI 2025 GPS rempl2)'!$A$4:$V$504,21,0)</f>
        <v>2025-12-12</v>
      </c>
      <c r="M297" s="82" t="str">
        <f>VLOOKUP(A297,'PAI 2025 GPS rempl2)'!$A$4:$V$504,22,0)</f>
        <v>4000-DESPACHO DEL SUPERINTENDENTE DELEGADO PARA ASUNTOS JURISDICCIONALES</v>
      </c>
      <c r="N297" s="82"/>
      <c r="O297" s="82"/>
      <c r="P297" s="82"/>
      <c r="Q297" s="82"/>
      <c r="R297" s="30" t="str">
        <f>VLOOKUP(A297,'PAI 2025 GPS rempl2)'!$A$3:$B$506,2,0)</f>
        <v>4000-DESPACHO DEL SUPERINTENDENTE DELEGADO PARA ASUNTOS JURISDICCIONALES</v>
      </c>
      <c r="S297" s="81" t="s">
        <v>1055</v>
      </c>
      <c r="T297" s="81" t="str">
        <f>VLOOKUP(A297,'PAI 2025 GPS rempl2)'!$A$3:$E$505,4,0)</f>
        <v>Actividad propia</v>
      </c>
      <c r="U297" s="82" t="s">
        <v>1562</v>
      </c>
      <c r="V297" s="30">
        <f>VLOOKUP(S297,'PAI 2025 GPS rempl2)'!$E$4:$P$504,12,0)</f>
        <v>50</v>
      </c>
      <c r="W297" s="146">
        <f t="shared" ref="W297:W298" si="56">+(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297" s="30">
        <f>VLOOKUP(S297,'SEGUIMIENTO PAI 2025'!$F$5:$AB$487,23,0)</f>
        <v>99</v>
      </c>
      <c r="Y297" s="30">
        <f t="shared" si="52"/>
        <v>0.60218978102189791</v>
      </c>
    </row>
    <row r="298" spans="1:25" x14ac:dyDescent="0.25">
      <c r="A298" s="81" t="s">
        <v>1804</v>
      </c>
      <c r="B298" s="81" t="str">
        <f>VLOOKUP(A298,'PAI 2025 GPS rempl2)'!$A$3:$E$505,4,0)</f>
        <v>Actividad propia</v>
      </c>
      <c r="C298" s="82" t="s">
        <v>1562</v>
      </c>
      <c r="D298" s="82" t="s">
        <v>1566</v>
      </c>
      <c r="E298" s="82" t="s">
        <v>636</v>
      </c>
      <c r="F298" s="82"/>
      <c r="G298" s="82" t="str">
        <f>VLOOKUP(A298,'PAI 2025 GPS rempl2)'!$E$4:$L$504,8,0)</f>
        <v>N/A</v>
      </c>
      <c r="H298" s="82" t="str">
        <f>VLOOKUP(A298,'PAI 2025 GPS rempl2)'!$A$4:$V$504,15,0)</f>
        <v>Finalizar con archivo el trámite para la verificación del cumplimiento de los expedientes sin noticia de incumplimiento, noticias pretempore, extemporáneas o archivo por ausencia de derecho de postulación y controles de legalidad que deriven en archivo en relación con las sentencias, transacciones y conciliaciones respecto de las sociedades FAST COLOMBIA SAS y ULTRA AIR S.A.S proferidas a 31 de marzo de 2025; estos archivos incluyen todos aquellos proferidos en la vigencia 2025 (Listado en Excel mensual de finalización y el inventario mensual)</v>
      </c>
      <c r="I298" s="82">
        <f>VLOOKUP(A298,'PAI 2025 GPS rempl2)'!$A$4:$V$504,17,0)</f>
        <v>100</v>
      </c>
      <c r="J298" s="82" t="str">
        <f>VLOOKUP(A298,'PAI 2025 GPS rempl2)'!$A$4:$V$504,18,0)</f>
        <v>Porcentual</v>
      </c>
      <c r="K298" s="174" t="str">
        <f>VLOOKUP(A298,'PAI 2025 GPS rempl2)'!$A$4:$V$504,20,0)</f>
        <v>2025-05-02</v>
      </c>
      <c r="L298" s="174" t="str">
        <f>VLOOKUP(A298,'PAI 2025 GPS rempl2)'!$A$4:$V$504,21,0)</f>
        <v>2025-12-12</v>
      </c>
      <c r="M298" s="82" t="str">
        <f>VLOOKUP(A298,'PAI 2025 GPS rempl2)'!$A$4:$V$504,22,0)</f>
        <v>4000-DESPACHO DEL SUPERINTENDENTE DELEGADO PARA ASUNTOS JURISDICCIONALES</v>
      </c>
      <c r="N298" s="82"/>
      <c r="O298" s="82"/>
      <c r="P298" s="82"/>
      <c r="Q298" s="82"/>
      <c r="R298" s="30" t="str">
        <f>VLOOKUP(A298,'PAI 2025 GPS rempl2)'!$A$3:$B$506,2,0)</f>
        <v>4000-DESPACHO DEL SUPERINTENDENTE DELEGADO PARA ASUNTOS JURISDICCIONALES</v>
      </c>
      <c r="S298" s="81" t="s">
        <v>1804</v>
      </c>
      <c r="T298" s="81" t="str">
        <f>VLOOKUP(A298,'PAI 2025 GPS rempl2)'!$A$3:$E$505,4,0)</f>
        <v>Actividad propia</v>
      </c>
      <c r="U298" s="82" t="s">
        <v>1562</v>
      </c>
      <c r="V298" s="30">
        <f>VLOOKUP(S298,'PAI 2025 GPS rempl2)'!$E$4:$P$504,12,0)</f>
        <v>50</v>
      </c>
      <c r="W298" s="146">
        <f t="shared" si="56"/>
        <v>0.6082725060827251</v>
      </c>
      <c r="X298" s="30">
        <f>VLOOKUP(S298,'SEGUIMIENTO PAI 2025'!$F$5:$AB$487,23,0)</f>
        <v>85</v>
      </c>
      <c r="Y298" s="30">
        <f t="shared" si="52"/>
        <v>0.51703163017031639</v>
      </c>
    </row>
    <row r="299" spans="1:25" x14ac:dyDescent="0.25">
      <c r="A299" s="81" t="s">
        <v>1056</v>
      </c>
      <c r="B299" s="81" t="str">
        <f>VLOOKUP(A299,'PAI 2025 GPS rempl2)'!$A$3:$E$505,4,0)</f>
        <v>Producto</v>
      </c>
      <c r="C299" s="82" t="s">
        <v>1562</v>
      </c>
      <c r="D299" s="82" t="s">
        <v>1566</v>
      </c>
      <c r="E299" s="82" t="s">
        <v>636</v>
      </c>
      <c r="F299" s="82" t="s">
        <v>10</v>
      </c>
      <c r="G299" s="82" t="str">
        <f>VLOOKUP(A299,'PAI 2025 GPS rempl2)'!$E$4:$L$504,8,0)</f>
        <v>C-3503-0200-0011-40401c</v>
      </c>
      <c r="H299" s="82" t="str">
        <f>VLOOKUP(A299,'PAI 2025 GPS rempl2)'!$A$4:$V$504,15,0)</f>
        <v>Presencia territorial de la SIC en materia de asuntos jursidiccionales, fortalecida. (Listados de asistencia por jornada)</v>
      </c>
      <c r="I299" s="82">
        <f>VLOOKUP(A299,'PAI 2025 GPS rempl2)'!$A$4:$V$504,17,0)</f>
        <v>6</v>
      </c>
      <c r="J299" s="82" t="str">
        <f>VLOOKUP(A299,'PAI 2025 GPS rempl2)'!$A$4:$V$504,18,0)</f>
        <v>Númerica</v>
      </c>
      <c r="K299" s="174" t="str">
        <f>VLOOKUP(A299,'PAI 2025 GPS rempl2)'!$A$4:$V$504,20,0)</f>
        <v>2025-02-03</v>
      </c>
      <c r="L299" s="174" t="str">
        <f>VLOOKUP(A299,'PAI 2025 GPS rempl2)'!$A$4:$V$504,21,0)</f>
        <v>2025-11-28</v>
      </c>
      <c r="M299" s="82" t="str">
        <f>VLOOKUP(A299,'PAI 2025 GPS rempl2)'!$A$4:$V$504,22,0)</f>
        <v>4000-DESPACHO DEL SUPERINTENDENTE DELEGADO PARA ASUNTOS JURISDICCIONALES</v>
      </c>
      <c r="N299" s="82" t="s">
        <v>1438</v>
      </c>
      <c r="O299" s="82" t="s">
        <v>1439</v>
      </c>
      <c r="P299" s="82">
        <v>0</v>
      </c>
      <c r="Q299" s="82" t="s">
        <v>1534</v>
      </c>
      <c r="R299" s="30" t="str">
        <f>VLOOKUP(A299,'PAI 2025 GPS rempl2)'!$A$3:$B$506,2,0)</f>
        <v>4000-DESPACHO DEL SUPERINTENDENTE DELEGADO PARA ASUNTOS JURISDICCIONALES</v>
      </c>
      <c r="S299" s="81" t="s">
        <v>1056</v>
      </c>
      <c r="T299" s="81" t="str">
        <f>VLOOKUP(A299,'PAI 2025 GPS rempl2)'!$A$3:$E$505,4,0)</f>
        <v>Producto</v>
      </c>
      <c r="U299" s="82" t="s">
        <v>1562</v>
      </c>
      <c r="V299" s="30">
        <f>VLOOKUP(S299,'PAI 2025 GPS rempl2)'!$E$4:$P$504,12,0)</f>
        <v>12</v>
      </c>
      <c r="W299" s="144">
        <f>(V299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0.53811659192825112</v>
      </c>
      <c r="X299" s="30">
        <f>VLOOKUP(S299,'SEGUIMIENTO PAI 2025'!$F$5:$AB$487,23,0)</f>
        <v>0</v>
      </c>
      <c r="Y299" s="30">
        <f t="shared" si="52"/>
        <v>0</v>
      </c>
    </row>
    <row r="300" spans="1:25" x14ac:dyDescent="0.25">
      <c r="A300" s="81" t="s">
        <v>1058</v>
      </c>
      <c r="B300" s="81" t="str">
        <f>VLOOKUP(A300,'PAI 2025 GPS rempl2)'!$A$3:$E$505,4,0)</f>
        <v>Actividad propia</v>
      </c>
      <c r="C300" s="82" t="s">
        <v>1562</v>
      </c>
      <c r="D300" s="82" t="s">
        <v>1566</v>
      </c>
      <c r="E300" s="82" t="s">
        <v>636</v>
      </c>
      <c r="F300" s="82"/>
      <c r="G300" s="82" t="str">
        <f>VLOOKUP(A300,'PAI 2025 GPS rempl2)'!$E$4:$L$504,8,0)</f>
        <v>N/A</v>
      </c>
      <c r="H300" s="82" t="str">
        <f>VLOOKUP(A300,'PAI 2025 GPS rempl2)'!$A$4:$V$504,15,0)</f>
        <v>Definir fechas de las jornadas de territorialización. (correo electrónico enviando con las fechas de las jornadas/único entregable)</v>
      </c>
      <c r="I300" s="82">
        <f>VLOOKUP(A300,'PAI 2025 GPS rempl2)'!$A$4:$V$504,17,0)</f>
        <v>1</v>
      </c>
      <c r="J300" s="82" t="str">
        <f>VLOOKUP(A300,'PAI 2025 GPS rempl2)'!$A$4:$V$504,18,0)</f>
        <v>Númerica</v>
      </c>
      <c r="K300" s="174" t="str">
        <f>VLOOKUP(A300,'PAI 2025 GPS rempl2)'!$A$4:$V$504,20,0)</f>
        <v>2025-02-03</v>
      </c>
      <c r="L300" s="174" t="str">
        <f>VLOOKUP(A300,'PAI 2025 GPS rempl2)'!$A$4:$V$504,21,0)</f>
        <v>2025-03-31</v>
      </c>
      <c r="M300" s="82" t="str">
        <f>VLOOKUP(A300,'PAI 2025 GPS rempl2)'!$A$4:$V$504,22,0)</f>
        <v>4000-DESPACHO DEL SUPERINTENDENTE DELEGADO PARA ASUNTOS JURISDICCIONALES</v>
      </c>
      <c r="N300" s="82"/>
      <c r="O300" s="82"/>
      <c r="P300" s="82"/>
      <c r="Q300" s="82"/>
      <c r="R300" s="30" t="str">
        <f>VLOOKUP(A300,'PAI 2025 GPS rempl2)'!$A$3:$B$506,2,0)</f>
        <v>4000-DESPACHO DEL SUPERINTENDENTE DELEGADO PARA ASUNTOS JURISDICCIONALES</v>
      </c>
      <c r="S300" s="81" t="s">
        <v>1058</v>
      </c>
      <c r="T300" s="81" t="str">
        <f>VLOOKUP(A300,'PAI 2025 GPS rempl2)'!$A$3:$E$505,4,0)</f>
        <v>Actividad propia</v>
      </c>
      <c r="U300" s="82" t="s">
        <v>1562</v>
      </c>
      <c r="V300" s="30">
        <f>VLOOKUP(S300,'PAI 2025 GPS rempl2)'!$E$4:$P$504,12,0)</f>
        <v>20</v>
      </c>
      <c r="W300" s="146">
        <f t="shared" ref="W300:W301" si="57">+(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00" s="30">
        <f>VLOOKUP(S300,'SEGUIMIENTO PAI 2025'!$F$5:$AB$487,23,0)</f>
        <v>100</v>
      </c>
      <c r="Y300" s="30">
        <f t="shared" si="52"/>
        <v>0.24330900243309003</v>
      </c>
    </row>
    <row r="301" spans="1:25" x14ac:dyDescent="0.25">
      <c r="A301" s="81" t="s">
        <v>1060</v>
      </c>
      <c r="B301" s="81" t="str">
        <f>VLOOKUP(A301,'PAI 2025 GPS rempl2)'!$A$3:$E$505,4,0)</f>
        <v>Actividad propia</v>
      </c>
      <c r="C301" s="82" t="s">
        <v>1562</v>
      </c>
      <c r="D301" s="82" t="s">
        <v>1566</v>
      </c>
      <c r="E301" s="82" t="s">
        <v>636</v>
      </c>
      <c r="F301" s="82"/>
      <c r="G301" s="82" t="str">
        <f>VLOOKUP(A301,'PAI 2025 GPS rempl2)'!$E$4:$L$504,8,0)</f>
        <v>N/A</v>
      </c>
      <c r="H301" s="82" t="str">
        <f>VLOOKUP(A301,'PAI 2025 GPS rempl2)'!$A$4:$V$504,15,0)</f>
        <v>Realizar jornadas de territorialización, de acuerdo con el cronograma establecido. (Listados de asistencia por programa)</v>
      </c>
      <c r="I301" s="82">
        <f>VLOOKUP(A301,'PAI 2025 GPS rempl2)'!$A$4:$V$504,17,0)</f>
        <v>6</v>
      </c>
      <c r="J301" s="82" t="str">
        <f>VLOOKUP(A301,'PAI 2025 GPS rempl2)'!$A$4:$V$504,18,0)</f>
        <v>Númerica</v>
      </c>
      <c r="K301" s="174" t="str">
        <f>VLOOKUP(A301,'PAI 2025 GPS rempl2)'!$A$4:$V$504,20,0)</f>
        <v>2025-04-01</v>
      </c>
      <c r="L301" s="174" t="str">
        <f>VLOOKUP(A301,'PAI 2025 GPS rempl2)'!$A$4:$V$504,21,0)</f>
        <v>2025-11-28</v>
      </c>
      <c r="M301" s="82" t="str">
        <f>VLOOKUP(A301,'PAI 2025 GPS rempl2)'!$A$4:$V$504,22,0)</f>
        <v>4000-DESPACHO DEL SUPERINTENDENTE DELEGADO PARA ASUNTOS JURISDICCIONALES</v>
      </c>
      <c r="N301" s="82"/>
      <c r="O301" s="82"/>
      <c r="P301" s="82"/>
      <c r="Q301" s="82"/>
      <c r="R301" s="30" t="str">
        <f>VLOOKUP(A301,'PAI 2025 GPS rempl2)'!$A$3:$B$506,2,0)</f>
        <v>4000-DESPACHO DEL SUPERINTENDENTE DELEGADO PARA ASUNTOS JURISDICCIONALES</v>
      </c>
      <c r="S301" s="81" t="s">
        <v>1060</v>
      </c>
      <c r="T301" s="81" t="str">
        <f>VLOOKUP(A301,'PAI 2025 GPS rempl2)'!$A$3:$E$505,4,0)</f>
        <v>Actividad propia</v>
      </c>
      <c r="U301" s="82" t="s">
        <v>1562</v>
      </c>
      <c r="V301" s="30">
        <f>VLOOKUP(S301,'PAI 2025 GPS rempl2)'!$E$4:$P$504,12,0)</f>
        <v>80</v>
      </c>
      <c r="W301" s="146">
        <f t="shared" si="57"/>
        <v>0.97323600973236013</v>
      </c>
      <c r="X301" s="30">
        <f>VLOOKUP(S301,'SEGUIMIENTO PAI 2025'!$F$5:$AB$487,23,0)</f>
        <v>66</v>
      </c>
      <c r="Y301" s="30">
        <f t="shared" si="52"/>
        <v>0.64233576642335766</v>
      </c>
    </row>
    <row r="302" spans="1:25" x14ac:dyDescent="0.25">
      <c r="A302" s="81" t="s">
        <v>1061</v>
      </c>
      <c r="B302" s="81" t="str">
        <f>VLOOKUP(A302,'PAI 2025 GPS rempl2)'!$A$3:$E$505,4,0)</f>
        <v>Producto</v>
      </c>
      <c r="C302" s="82" t="s">
        <v>1562</v>
      </c>
      <c r="D302" s="82" t="s">
        <v>1570</v>
      </c>
      <c r="E302" s="82" t="s">
        <v>720</v>
      </c>
      <c r="F302" s="82" t="s">
        <v>13</v>
      </c>
      <c r="G302" s="82" t="str">
        <f>VLOOKUP(A302,'PAI 2025 GPS rempl2)'!$E$4:$L$504,8,0)</f>
        <v>C-3503-0200-0011-40401c</v>
      </c>
      <c r="H302" s="82"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2">
        <f>VLOOKUP(A302,'PAI 2025 GPS rempl2)'!$A$4:$V$504,17,0)</f>
        <v>1</v>
      </c>
      <c r="J302" s="82" t="str">
        <f>VLOOKUP(A302,'PAI 2025 GPS rempl2)'!$A$4:$V$504,18,0)</f>
        <v>Númerica</v>
      </c>
      <c r="K302" s="174" t="str">
        <f>VLOOKUP(A302,'PAI 2025 GPS rempl2)'!$A$4:$V$504,20,0)</f>
        <v>2025-02-03</v>
      </c>
      <c r="L302" s="174" t="str">
        <f>VLOOKUP(A302,'PAI 2025 GPS rempl2)'!$A$4:$V$504,21,0)</f>
        <v>2025-12-05</v>
      </c>
      <c r="M302" s="82" t="str">
        <f>VLOOKUP(A302,'PAI 2025 GPS rempl2)'!$A$4:$V$504,22,0)</f>
        <v>20-OFICINA DE TECNOLOGÍA E INFORMÁTICA;
4000-DESPACHO DEL SUPERINTENDENTE DELEGADO PARA ASUNTOS JURISDICCIONALES;
73-GRUPO DE TRABAJO DE COMUNICACION</v>
      </c>
      <c r="N302" s="82" t="s">
        <v>1441</v>
      </c>
      <c r="O302" s="82" t="s">
        <v>1480</v>
      </c>
      <c r="P302" s="82">
        <v>0</v>
      </c>
      <c r="Q302" s="82" t="s">
        <v>1535</v>
      </c>
      <c r="R302" s="30" t="str">
        <f>VLOOKUP(A302,'PAI 2025 GPS rempl2)'!$A$3:$B$506,2,0)</f>
        <v>4000-DESPACHO DEL SUPERINTENDENTE DELEGADO PARA ASUNTOS JURISDICCIONALES</v>
      </c>
      <c r="S302" s="81" t="s">
        <v>1061</v>
      </c>
      <c r="T302" s="81" t="str">
        <f>VLOOKUP(A302,'PAI 2025 GPS rempl2)'!$A$3:$E$505,4,0)</f>
        <v>Producto</v>
      </c>
      <c r="U302" s="82" t="s">
        <v>1562</v>
      </c>
      <c r="V302" s="30">
        <f>VLOOKUP(S302,'PAI 2025 GPS rempl2)'!$E$4:$P$504,12,0)</f>
        <v>16</v>
      </c>
      <c r="W302" s="144">
        <f>(V302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c r="X302" s="30">
        <f>VLOOKUP(S302,'SEGUIMIENTO PAI 2025'!$F$5:$AB$487,23,0)</f>
        <v>0</v>
      </c>
      <c r="Y302" s="30">
        <f t="shared" si="52"/>
        <v>0</v>
      </c>
    </row>
    <row r="303" spans="1:25" x14ac:dyDescent="0.25">
      <c r="A303" s="81" t="s">
        <v>1064</v>
      </c>
      <c r="B303" s="81" t="str">
        <f>VLOOKUP(A303,'PAI 2025 GPS rempl2)'!$A$3:$E$505,4,0)</f>
        <v>Actividad propia</v>
      </c>
      <c r="C303" s="82" t="s">
        <v>1562</v>
      </c>
      <c r="D303" s="82" t="s">
        <v>1570</v>
      </c>
      <c r="E303" s="82" t="s">
        <v>720</v>
      </c>
      <c r="F303" s="82"/>
      <c r="G303" s="82" t="str">
        <f>VLOOKUP(A303,'PAI 2025 GPS rempl2)'!$E$4:$L$504,8,0)</f>
        <v>N/A</v>
      </c>
      <c r="H303" s="82" t="str">
        <f>VLOOKUP(A303,'PAI 2025 GPS rempl2)'!$A$4:$V$504,15,0)</f>
        <v>Solicitar publicación de la fecha del evento en el calendario de eventos de la entidad  al Grupo de trabajo de Comunicaciones   (correo electrónico enviado con la fecha del evento/único entregable)</v>
      </c>
      <c r="I303" s="82">
        <f>VLOOKUP(A303,'PAI 2025 GPS rempl2)'!$A$4:$V$504,17,0)</f>
        <v>1</v>
      </c>
      <c r="J303" s="82" t="str">
        <f>VLOOKUP(A303,'PAI 2025 GPS rempl2)'!$A$4:$V$504,18,0)</f>
        <v>Númerica</v>
      </c>
      <c r="K303" s="174" t="str">
        <f>VLOOKUP(A303,'PAI 2025 GPS rempl2)'!$A$4:$V$504,20,0)</f>
        <v>2025-02-03</v>
      </c>
      <c r="L303" s="174" t="str">
        <f>VLOOKUP(A303,'PAI 2025 GPS rempl2)'!$A$4:$V$504,21,0)</f>
        <v>2025-05-30</v>
      </c>
      <c r="M303" s="82" t="str">
        <f>VLOOKUP(A303,'PAI 2025 GPS rempl2)'!$A$4:$V$504,22,0)</f>
        <v>4000-DESPACHO DEL SUPERINTENDENTE DELEGADO PARA ASUNTOS JURISDICCIONALES</v>
      </c>
      <c r="N303" s="82"/>
      <c r="O303" s="82"/>
      <c r="P303" s="82"/>
      <c r="Q303" s="82"/>
      <c r="R303" s="30" t="str">
        <f>VLOOKUP(A303,'PAI 2025 GPS rempl2)'!$A$3:$B$506,2,0)</f>
        <v>4000-DESPACHO DEL SUPERINTENDENTE DELEGADO PARA ASUNTOS JURISDICCIONALES</v>
      </c>
      <c r="S303" s="81" t="s">
        <v>1064</v>
      </c>
      <c r="T303" s="81" t="str">
        <f>VLOOKUP(A303,'PAI 2025 GPS rempl2)'!$A$3:$E$505,4,0)</f>
        <v>Actividad propia</v>
      </c>
      <c r="U303" s="82" t="s">
        <v>1562</v>
      </c>
      <c r="V303" s="30">
        <f>VLOOKUP(S303,'PAI 2025 GPS rempl2)'!$E$4:$P$504,12,0)</f>
        <v>25</v>
      </c>
      <c r="W303" s="146">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303" s="30">
        <f>VLOOKUP(S303,'SEGUIMIENTO PAI 2025'!$F$5:$AB$487,23,0)</f>
        <v>100</v>
      </c>
      <c r="Y303" s="30">
        <f t="shared" si="52"/>
        <v>0.30413625304136255</v>
      </c>
    </row>
    <row r="304" spans="1:25" x14ac:dyDescent="0.25">
      <c r="A304" s="81" t="s">
        <v>1066</v>
      </c>
      <c r="B304" s="81" t="str">
        <f>VLOOKUP(A304,'PAI 2025 GPS rempl2)'!$A$3:$E$505,4,0)</f>
        <v>Actividad sin participación</v>
      </c>
      <c r="C304" s="82" t="s">
        <v>1562</v>
      </c>
      <c r="D304" s="82" t="s">
        <v>1570</v>
      </c>
      <c r="E304" s="82" t="s">
        <v>720</v>
      </c>
      <c r="F304" s="82"/>
      <c r="G304" s="82" t="str">
        <f>VLOOKUP(A304,'PAI 2025 GPS rempl2)'!$E$4:$L$504,8,0)</f>
        <v>N/A</v>
      </c>
      <c r="H304" s="82" t="str">
        <f>VLOOKUP(A304,'PAI 2025 GPS rempl2)'!$A$4:$V$504,15,0)</f>
        <v>Publicar fecha del evento en calendario de la entidad (captura de pantalla de la publicación de la fecha del evento / único entregable)</v>
      </c>
      <c r="I304" s="82">
        <f>VLOOKUP(A304,'PAI 2025 GPS rempl2)'!$A$4:$V$504,17,0)</f>
        <v>1</v>
      </c>
      <c r="J304" s="82" t="str">
        <f>VLOOKUP(A304,'PAI 2025 GPS rempl2)'!$A$4:$V$504,18,0)</f>
        <v>Númerica</v>
      </c>
      <c r="K304" s="174" t="str">
        <f>VLOOKUP(A304,'PAI 2025 GPS rempl2)'!$A$4:$V$504,20,0)</f>
        <v>2025-06-03</v>
      </c>
      <c r="L304" s="174" t="str">
        <f>VLOOKUP(A304,'PAI 2025 GPS rempl2)'!$A$4:$V$504,21,0)</f>
        <v>2025-09-05</v>
      </c>
      <c r="M304" s="82" t="str">
        <f>VLOOKUP(A304,'PAI 2025 GPS rempl2)'!$A$4:$V$504,22,0)</f>
        <v>73-GRUPO DE TRABAJO DE COMUNICACION</v>
      </c>
      <c r="N304" s="82"/>
      <c r="O304" s="82"/>
      <c r="P304" s="82"/>
      <c r="Q304" s="82"/>
      <c r="R304" s="30" t="str">
        <f>VLOOKUP(A304,'PAI 2025 GPS rempl2)'!$A$3:$B$506,2,0)</f>
        <v>4000-DESPACHO DEL SUPERINTENDENTE DELEGADO PARA ASUNTOS JURISDICCIONALES</v>
      </c>
      <c r="S304" s="81" t="s">
        <v>1066</v>
      </c>
      <c r="T304" s="81" t="str">
        <f>VLOOKUP(A304,'PAI 2025 GPS rempl2)'!$A$3:$E$505,4,0)</f>
        <v>Actividad sin participación</v>
      </c>
      <c r="U304" s="82" t="s">
        <v>1562</v>
      </c>
      <c r="V304" s="30">
        <f>VLOOKUP(S304,'PAI 2025 GPS rempl2)'!$E$4:$P$504,12,0)</f>
        <v>0</v>
      </c>
      <c r="W304" s="144">
        <f>(V304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v>
      </c>
      <c r="X304" s="30">
        <f>VLOOKUP(S304,'SEGUIMIENTO PAI 2025'!$F$5:$AB$487,23,0)</f>
        <v>0</v>
      </c>
      <c r="Y304" s="30">
        <f t="shared" si="52"/>
        <v>0</v>
      </c>
    </row>
    <row r="305" spans="1:25" x14ac:dyDescent="0.25">
      <c r="A305" s="81" t="s">
        <v>1068</v>
      </c>
      <c r="B305" s="81" t="str">
        <f>VLOOKUP(A305,'PAI 2025 GPS rempl2)'!$A$3:$E$505,4,0)</f>
        <v>Actividad propia</v>
      </c>
      <c r="C305" s="82" t="s">
        <v>1562</v>
      </c>
      <c r="D305" s="82" t="s">
        <v>1570</v>
      </c>
      <c r="E305" s="82" t="s">
        <v>720</v>
      </c>
      <c r="F305" s="82"/>
      <c r="G305" s="82" t="str">
        <f>VLOOKUP(A305,'PAI 2025 GPS rempl2)'!$E$4:$L$504,8,0)</f>
        <v>N/A</v>
      </c>
      <c r="H305" s="82" t="str">
        <f>VLOOKUP(A305,'PAI 2025 GPS rempl2)'!$A$4:$V$504,15,0)</f>
        <v>Diligenciar check list del evento con la fecha definitiva igual a la publicada en el  calendario de eventos (documento de check list para la realización del evento / único entregable)</v>
      </c>
      <c r="I305" s="82">
        <f>VLOOKUP(A305,'PAI 2025 GPS rempl2)'!$A$4:$V$504,17,0)</f>
        <v>1</v>
      </c>
      <c r="J305" s="82" t="str">
        <f>VLOOKUP(A305,'PAI 2025 GPS rempl2)'!$A$4:$V$504,18,0)</f>
        <v>Númerica</v>
      </c>
      <c r="K305" s="174" t="str">
        <f>VLOOKUP(A305,'PAI 2025 GPS rempl2)'!$A$4:$V$504,20,0)</f>
        <v>2025-09-08</v>
      </c>
      <c r="L305" s="174" t="str">
        <f>VLOOKUP(A305,'PAI 2025 GPS rempl2)'!$A$4:$V$504,21,0)</f>
        <v>2025-10-17</v>
      </c>
      <c r="M305" s="82" t="str">
        <f>VLOOKUP(A305,'PAI 2025 GPS rempl2)'!$A$4:$V$504,22,0)</f>
        <v>4000-DESPACHO DEL SUPERINTENDENTE DELEGADO PARA ASUNTOS JURISDICCIONALES</v>
      </c>
      <c r="N305" s="82"/>
      <c r="O305" s="82"/>
      <c r="P305" s="82"/>
      <c r="Q305" s="82"/>
      <c r="R305" s="30" t="str">
        <f>VLOOKUP(A305,'PAI 2025 GPS rempl2)'!$A$3:$B$506,2,0)</f>
        <v>4000-DESPACHO DEL SUPERINTENDENTE DELEGADO PARA ASUNTOS JURISDICCIONALES</v>
      </c>
      <c r="S305" s="81" t="s">
        <v>1068</v>
      </c>
      <c r="T305" s="81" t="str">
        <f>VLOOKUP(A305,'PAI 2025 GPS rempl2)'!$A$3:$E$505,4,0)</f>
        <v>Actividad propia</v>
      </c>
      <c r="U305" s="82" t="s">
        <v>1562</v>
      </c>
      <c r="V305" s="30">
        <f>VLOOKUP(S305,'PAI 2025 GPS rempl2)'!$E$4:$P$504,12,0)</f>
        <v>25</v>
      </c>
      <c r="W305" s="146">
        <f t="shared" ref="W305:W306" si="58">+(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305" s="30">
        <f>VLOOKUP(S305,'SEGUIMIENTO PAI 2025'!$F$5:$AB$487,23,0)</f>
        <v>0</v>
      </c>
      <c r="Y305" s="30">
        <f t="shared" si="52"/>
        <v>0</v>
      </c>
    </row>
    <row r="306" spans="1:25" x14ac:dyDescent="0.25">
      <c r="A306" s="81" t="s">
        <v>1070</v>
      </c>
      <c r="B306" s="81" t="str">
        <f>VLOOKUP(A306,'PAI 2025 GPS rempl2)'!$A$3:$E$505,4,0)</f>
        <v>Actividad propia</v>
      </c>
      <c r="C306" s="82" t="s">
        <v>1562</v>
      </c>
      <c r="D306" s="82" t="s">
        <v>1570</v>
      </c>
      <c r="E306" s="82" t="s">
        <v>720</v>
      </c>
      <c r="F306" s="82"/>
      <c r="G306" s="82" t="str">
        <f>VLOOKUP(A306,'PAI 2025 GPS rempl2)'!$E$4:$L$504,8,0)</f>
        <v>N/A</v>
      </c>
      <c r="H306" s="82" t="str">
        <f>VLOOKUP(A306,'PAI 2025 GPS rempl2)'!$A$4:$V$504,15,0)</f>
        <v>Elaborar y enviar agenda definitiva para ser publicada (correo electrónico con agenda definitiva / único entregable)</v>
      </c>
      <c r="I306" s="82">
        <f>VLOOKUP(A306,'PAI 2025 GPS rempl2)'!$A$4:$V$504,17,0)</f>
        <v>1</v>
      </c>
      <c r="J306" s="82" t="str">
        <f>VLOOKUP(A306,'PAI 2025 GPS rempl2)'!$A$4:$V$504,18,0)</f>
        <v>Númerica</v>
      </c>
      <c r="K306" s="174" t="str">
        <f>VLOOKUP(A306,'PAI 2025 GPS rempl2)'!$A$4:$V$504,20,0)</f>
        <v>2025-10-20</v>
      </c>
      <c r="L306" s="174" t="str">
        <f>VLOOKUP(A306,'PAI 2025 GPS rempl2)'!$A$4:$V$504,21,0)</f>
        <v>2025-11-07</v>
      </c>
      <c r="M306" s="82" t="str">
        <f>VLOOKUP(A306,'PAI 2025 GPS rempl2)'!$A$4:$V$504,22,0)</f>
        <v>4000-DESPACHO DEL SUPERINTENDENTE DELEGADO PARA ASUNTOS JURISDICCIONALES</v>
      </c>
      <c r="N306" s="82"/>
      <c r="O306" s="82"/>
      <c r="P306" s="82"/>
      <c r="Q306" s="82"/>
      <c r="R306" s="30" t="str">
        <f>VLOOKUP(A306,'PAI 2025 GPS rempl2)'!$A$3:$B$506,2,0)</f>
        <v>4000-DESPACHO DEL SUPERINTENDENTE DELEGADO PARA ASUNTOS JURISDICCIONALES</v>
      </c>
      <c r="S306" s="81" t="s">
        <v>1070</v>
      </c>
      <c r="T306" s="81" t="str">
        <f>VLOOKUP(A306,'PAI 2025 GPS rempl2)'!$A$3:$E$505,4,0)</f>
        <v>Actividad propia</v>
      </c>
      <c r="U306" s="82" t="s">
        <v>1562</v>
      </c>
      <c r="V306" s="30">
        <f>VLOOKUP(S306,'PAI 2025 GPS rempl2)'!$E$4:$P$504,12,0)</f>
        <v>25</v>
      </c>
      <c r="W306" s="146">
        <f t="shared" si="58"/>
        <v>0.30413625304136255</v>
      </c>
      <c r="X306" s="30">
        <f>VLOOKUP(S306,'SEGUIMIENTO PAI 2025'!$F$5:$AB$487,23,0)</f>
        <v>0</v>
      </c>
      <c r="Y306" s="30">
        <f t="shared" si="52"/>
        <v>0</v>
      </c>
    </row>
    <row r="307" spans="1:25" x14ac:dyDescent="0.25">
      <c r="A307" s="81" t="s">
        <v>1072</v>
      </c>
      <c r="B307" s="81" t="str">
        <f>VLOOKUP(A307,'PAI 2025 GPS rempl2)'!$A$3:$E$505,4,0)</f>
        <v>Actividad sin participación</v>
      </c>
      <c r="C307" s="82" t="s">
        <v>1562</v>
      </c>
      <c r="D307" s="82" t="s">
        <v>1570</v>
      </c>
      <c r="E307" s="82" t="s">
        <v>720</v>
      </c>
      <c r="F307" s="82"/>
      <c r="G307" s="82" t="str">
        <f>VLOOKUP(A307,'PAI 2025 GPS rempl2)'!$E$4:$L$504,8,0)</f>
        <v>N/A</v>
      </c>
      <c r="H307" s="82" t="str">
        <f>VLOOKUP(A307,'PAI 2025 GPS rempl2)'!$A$4:$V$504,15,0)</f>
        <v>Publicar Agenda definitiva (Captura de pantalla de la publicación/ único entregable)</v>
      </c>
      <c r="I307" s="82">
        <f>VLOOKUP(A307,'PAI 2025 GPS rempl2)'!$A$4:$V$504,17,0)</f>
        <v>1</v>
      </c>
      <c r="J307" s="82" t="str">
        <f>VLOOKUP(A307,'PAI 2025 GPS rempl2)'!$A$4:$V$504,18,0)</f>
        <v>Númerica</v>
      </c>
      <c r="K307" s="174" t="str">
        <f>VLOOKUP(A307,'PAI 2025 GPS rempl2)'!$A$4:$V$504,20,0)</f>
        <v>2025-11-10</v>
      </c>
      <c r="L307" s="174" t="str">
        <f>VLOOKUP(A307,'PAI 2025 GPS rempl2)'!$A$4:$V$504,21,0)</f>
        <v>2025-11-14</v>
      </c>
      <c r="M307" s="82" t="str">
        <f>VLOOKUP(A307,'PAI 2025 GPS rempl2)'!$A$4:$V$504,22,0)</f>
        <v>20-OFICINA DE TECNOLOGÍA E INFORMÁTICA</v>
      </c>
      <c r="N307" s="82"/>
      <c r="O307" s="82"/>
      <c r="P307" s="82"/>
      <c r="Q307" s="82"/>
      <c r="R307" s="30" t="str">
        <f>VLOOKUP(A307,'PAI 2025 GPS rempl2)'!$A$3:$B$506,2,0)</f>
        <v>4000-DESPACHO DEL SUPERINTENDENTE DELEGADO PARA ASUNTOS JURISDICCIONALES</v>
      </c>
      <c r="S307" s="81" t="s">
        <v>1072</v>
      </c>
      <c r="T307" s="81" t="str">
        <f>VLOOKUP(A307,'PAI 2025 GPS rempl2)'!$A$3:$E$505,4,0)</f>
        <v>Actividad sin participación</v>
      </c>
      <c r="U307" s="82" t="s">
        <v>1562</v>
      </c>
      <c r="V307" s="30">
        <f>VLOOKUP(S307,'PAI 2025 GPS rempl2)'!$E$4:$P$504,12,0)</f>
        <v>0</v>
      </c>
      <c r="W307" s="30">
        <f>+V307</f>
        <v>0</v>
      </c>
      <c r="X307" s="30">
        <f>VLOOKUP(S307,'SEGUIMIENTO PAI 2025'!$F$5:$AB$487,23,0)</f>
        <v>0</v>
      </c>
      <c r="Y307" s="30">
        <f t="shared" si="52"/>
        <v>0</v>
      </c>
    </row>
    <row r="308" spans="1:25" x14ac:dyDescent="0.25">
      <c r="A308" s="81" t="s">
        <v>1074</v>
      </c>
      <c r="B308" s="81" t="str">
        <f>VLOOKUP(A308,'PAI 2025 GPS rempl2)'!$A$3:$E$505,4,0)</f>
        <v>Actividad propia</v>
      </c>
      <c r="C308" s="82" t="s">
        <v>1562</v>
      </c>
      <c r="D308" s="82" t="s">
        <v>1570</v>
      </c>
      <c r="E308" s="82" t="s">
        <v>720</v>
      </c>
      <c r="F308" s="82"/>
      <c r="G308" s="82" t="str">
        <f>VLOOKUP(A308,'PAI 2025 GPS rempl2)'!$E$4:$L$504,8,0)</f>
        <v>N/A</v>
      </c>
      <c r="H308" s="82" t="str">
        <f>VLOOKUP(A308,'PAI 2025 GPS rempl2)'!$A$4:$V$504,15,0)</f>
        <v>Realizar el evento (fotografías del evento realizado / único entregable)</v>
      </c>
      <c r="I308" s="82">
        <f>VLOOKUP(A308,'PAI 2025 GPS rempl2)'!$A$4:$V$504,17,0)</f>
        <v>1</v>
      </c>
      <c r="J308" s="82" t="str">
        <f>VLOOKUP(A308,'PAI 2025 GPS rempl2)'!$A$4:$V$504,18,0)</f>
        <v>Númerica</v>
      </c>
      <c r="K308" s="174" t="str">
        <f>VLOOKUP(A308,'PAI 2025 GPS rempl2)'!$A$4:$V$504,20,0)</f>
        <v>2025-11-18</v>
      </c>
      <c r="L308" s="174" t="str">
        <f>VLOOKUP(A308,'PAI 2025 GPS rempl2)'!$A$4:$V$504,21,0)</f>
        <v>2025-12-05</v>
      </c>
      <c r="M308" s="82" t="str">
        <f>VLOOKUP(A308,'PAI 2025 GPS rempl2)'!$A$4:$V$504,22,0)</f>
        <v>4000-DESPACHO DEL SUPERINTENDENTE DELEGADO PARA ASUNTOS JURISDICCIONALES;
73-GRUPO DE TRABAJO DE COMUNICACION</v>
      </c>
      <c r="N308" s="82"/>
      <c r="O308" s="82"/>
      <c r="P308" s="82"/>
      <c r="Q308" s="82"/>
      <c r="R308" s="30" t="str">
        <f>VLOOKUP(A308,'PAI 2025 GPS rempl2)'!$A$3:$B$506,2,0)</f>
        <v>4000-DESPACHO DEL SUPERINTENDENTE DELEGADO PARA ASUNTOS JURISDICCIONALES</v>
      </c>
      <c r="S308" s="81" t="s">
        <v>1074</v>
      </c>
      <c r="T308" s="81" t="str">
        <f>VLOOKUP(A308,'PAI 2025 GPS rempl2)'!$A$3:$E$505,4,0)</f>
        <v>Actividad propia</v>
      </c>
      <c r="U308" s="82" t="s">
        <v>1562</v>
      </c>
      <c r="V308" s="30">
        <f>VLOOKUP(S308,'PAI 2025 GPS rempl2)'!$E$4:$P$504,12,0)</f>
        <v>25</v>
      </c>
      <c r="W308" s="146">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308" s="30">
        <f>VLOOKUP(S308,'SEGUIMIENTO PAI 2025'!$F$5:$AB$487,23,0)</f>
        <v>0</v>
      </c>
      <c r="Y308" s="30">
        <f t="shared" si="52"/>
        <v>0</v>
      </c>
    </row>
    <row r="309" spans="1:25" x14ac:dyDescent="0.25">
      <c r="A309" s="81" t="s">
        <v>1084</v>
      </c>
      <c r="B309" s="81" t="str">
        <f>VLOOKUP(A309,'PAI 2025 GPS rempl2)'!$A$3:$E$505,4,0)</f>
        <v>Producto</v>
      </c>
      <c r="C309" s="82" t="s">
        <v>1562</v>
      </c>
      <c r="D309" s="82" t="s">
        <v>1566</v>
      </c>
      <c r="E309" s="82" t="s">
        <v>636</v>
      </c>
      <c r="F309" s="82" t="s">
        <v>12</v>
      </c>
      <c r="G309" s="82" t="str">
        <f>VLOOKUP(A309,'PAI 2025 GPS rempl2)'!$E$4:$L$504,8,0)</f>
        <v>C-3503-0200-0011-40401c</v>
      </c>
      <c r="H309" s="82"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2">
        <f>VLOOKUP(A309,'PAI 2025 GPS rempl2)'!$A$4:$V$504,17,0)</f>
        <v>1</v>
      </c>
      <c r="J309" s="82" t="str">
        <f>VLOOKUP(A309,'PAI 2025 GPS rempl2)'!$A$4:$V$504,18,0)</f>
        <v>Númerica</v>
      </c>
      <c r="K309" s="174" t="str">
        <f>VLOOKUP(A309,'PAI 2025 GPS rempl2)'!$A$4:$V$504,20,0)</f>
        <v>2025-02-03</v>
      </c>
      <c r="L309" s="174" t="str">
        <f>VLOOKUP(A309,'PAI 2025 GPS rempl2)'!$A$4:$V$504,21,0)</f>
        <v>2025-12-12</v>
      </c>
      <c r="M309" s="82" t="str">
        <f>VLOOKUP(A309,'PAI 2025 GPS rempl2)'!$A$4:$V$504,22,0)</f>
        <v>4000-DESPACHO DEL SUPERINTENDENTE DELEGADO PARA ASUNTOS JURISDICCIONALES</v>
      </c>
      <c r="N309" s="82" t="s">
        <v>1434</v>
      </c>
      <c r="O309" s="82" t="s">
        <v>1435</v>
      </c>
      <c r="P309" s="82">
        <v>0</v>
      </c>
      <c r="Q309" s="82" t="s">
        <v>1532</v>
      </c>
      <c r="R309" s="30" t="str">
        <f>VLOOKUP(A309,'PAI 2025 GPS rempl2)'!$A$3:$B$506,2,0)</f>
        <v>4000-DESPACHO DEL SUPERINTENDENTE DELEGADO PARA ASUNTOS JURISDICCIONALES</v>
      </c>
      <c r="S309" s="81" t="s">
        <v>1084</v>
      </c>
      <c r="T309" s="81" t="str">
        <f>VLOOKUP(A309,'PAI 2025 GPS rempl2)'!$A$3:$E$505,4,0)</f>
        <v>Producto</v>
      </c>
      <c r="U309" s="82" t="s">
        <v>1562</v>
      </c>
      <c r="V309" s="30">
        <f>VLOOKUP(S309,'PAI 2025 GPS rempl2)'!$E$4:$P$504,12,0)</f>
        <v>5</v>
      </c>
      <c r="W309" s="144">
        <f>(V309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0.22421524663677131</v>
      </c>
      <c r="X309" s="30">
        <f>VLOOKUP(S309,'SEGUIMIENTO PAI 2025'!$F$5:$AB$487,23,0)</f>
        <v>0</v>
      </c>
      <c r="Y309" s="30">
        <f t="shared" si="52"/>
        <v>0</v>
      </c>
    </row>
    <row r="310" spans="1:25" x14ac:dyDescent="0.25">
      <c r="A310" s="81" t="s">
        <v>1086</v>
      </c>
      <c r="B310" s="81" t="str">
        <f>VLOOKUP(A310,'PAI 2025 GPS rempl2)'!$A$3:$E$505,4,0)</f>
        <v>Actividad propia</v>
      </c>
      <c r="C310" s="82" t="s">
        <v>1562</v>
      </c>
      <c r="D310" s="82" t="s">
        <v>1566</v>
      </c>
      <c r="E310" s="82" t="s">
        <v>636</v>
      </c>
      <c r="F310" s="82"/>
      <c r="G310" s="82" t="str">
        <f>VLOOKUP(A310,'PAI 2025 GPS rempl2)'!$E$4:$L$504,8,0)</f>
        <v>N/A</v>
      </c>
      <c r="H310" s="82"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2">
        <f>VLOOKUP(A310,'PAI 2025 GPS rempl2)'!$A$4:$V$504,17,0)</f>
        <v>1</v>
      </c>
      <c r="J310" s="82" t="str">
        <f>VLOOKUP(A310,'PAI 2025 GPS rempl2)'!$A$4:$V$504,18,0)</f>
        <v>Númerica</v>
      </c>
      <c r="K310" s="174" t="str">
        <f>VLOOKUP(A310,'PAI 2025 GPS rempl2)'!$A$4:$V$504,20,0)</f>
        <v>2025-02-03</v>
      </c>
      <c r="L310" s="174" t="str">
        <f>VLOOKUP(A310,'PAI 2025 GPS rempl2)'!$A$4:$V$504,21,0)</f>
        <v>2025-12-12</v>
      </c>
      <c r="M310" s="82" t="str">
        <f>VLOOKUP(A310,'PAI 2025 GPS rempl2)'!$A$4:$V$504,22,0)</f>
        <v>4000-DESPACHO DEL SUPERINTENDENTE DELEGADO PARA ASUNTOS JURISDICCIONALES</v>
      </c>
      <c r="N310" s="82"/>
      <c r="O310" s="82"/>
      <c r="P310" s="82"/>
      <c r="Q310" s="82"/>
      <c r="R310" s="30" t="str">
        <f>VLOOKUP(A310,'PAI 2025 GPS rempl2)'!$A$3:$B$506,2,0)</f>
        <v>4000-DESPACHO DEL SUPERINTENDENTE DELEGADO PARA ASUNTOS JURISDICCIONALES</v>
      </c>
      <c r="S310" s="81" t="s">
        <v>1086</v>
      </c>
      <c r="T310" s="81" t="str">
        <f>VLOOKUP(A310,'PAI 2025 GPS rempl2)'!$A$3:$E$505,4,0)</f>
        <v>Actividad propia</v>
      </c>
      <c r="U310" s="82" t="s">
        <v>1562</v>
      </c>
      <c r="V310" s="30">
        <f>VLOOKUP(S310,'PAI 2025 GPS rempl2)'!$E$4:$P$504,12,0)</f>
        <v>100</v>
      </c>
      <c r="W310" s="146">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310" s="30">
        <f>VLOOKUP(S310,'SEGUIMIENTO PAI 2025'!$F$5:$AB$487,23,0)</f>
        <v>0</v>
      </c>
      <c r="Y310" s="30">
        <f t="shared" si="52"/>
        <v>0</v>
      </c>
    </row>
    <row r="311" spans="1:25" x14ac:dyDescent="0.25">
      <c r="A311" s="81" t="s">
        <v>1088</v>
      </c>
      <c r="B311" s="81" t="str">
        <f>VLOOKUP(A311,'PAI 2025 GPS rempl2)'!$A$3:$E$505,4,0)</f>
        <v>Producto</v>
      </c>
      <c r="C311" s="82" t="s">
        <v>1577</v>
      </c>
      <c r="D311" s="82" t="s">
        <v>1576</v>
      </c>
      <c r="E311" s="82" t="s">
        <v>521</v>
      </c>
      <c r="F311" s="82" t="s">
        <v>9</v>
      </c>
      <c r="G311" s="82" t="str">
        <f>VLOOKUP(A311,'PAI 2025 GPS rempl2)'!$E$4:$L$504,8,0)</f>
        <v>FUNCIONAMIENTO</v>
      </c>
      <c r="H311" s="82" t="str">
        <f>VLOOKUP(A311,'PAI 2025 GPS rempl2)'!$A$4:$V$504,15,0)</f>
        <v>Sistema de alertas para monitorear el comportamiento de los trámites misionales priorizados, elaborado y presentado (Correo electronico con el envío del reporte al equipo directivo)</v>
      </c>
      <c r="I311" s="82">
        <f>VLOOKUP(A311,'PAI 2025 GPS rempl2)'!$A$4:$V$504,17,0)</f>
        <v>1</v>
      </c>
      <c r="J311" s="82" t="str">
        <f>VLOOKUP(A311,'PAI 2025 GPS rempl2)'!$A$4:$V$504,18,0)</f>
        <v>Númerica</v>
      </c>
      <c r="K311" s="174" t="str">
        <f>VLOOKUP(A311,'PAI 2025 GPS rempl2)'!$A$4:$V$504,20,0)</f>
        <v>2025-03-14</v>
      </c>
      <c r="L311" s="174" t="str">
        <f>VLOOKUP(A311,'PAI 2025 GPS rempl2)'!$A$4:$V$504,21,0)</f>
        <v>2025-12-15</v>
      </c>
      <c r="M311" s="82" t="str">
        <f>VLOOKUP(A311,'PAI 2025 GPS rempl2)'!$A$4:$V$504,22,0)</f>
        <v>30-OFICINA ASESORA DE PLANEACIÓN</v>
      </c>
      <c r="N311" s="82" t="s">
        <v>1440</v>
      </c>
      <c r="O311" s="82" t="s">
        <v>1478</v>
      </c>
      <c r="P311" s="82">
        <v>0</v>
      </c>
      <c r="Q311" s="82" t="s">
        <v>1532</v>
      </c>
      <c r="R311" s="30" t="str">
        <f>VLOOKUP(A311,'PAI 2025 GPS rempl2)'!$A$3:$B$506,2,0)</f>
        <v>30-OFICINA ASESORA DE PLANEACIÓN</v>
      </c>
      <c r="S311" s="81" t="s">
        <v>1088</v>
      </c>
      <c r="T311" s="81" t="str">
        <f>VLOOKUP(A311,'PAI 2025 GPS rempl2)'!$A$3:$E$505,4,0)</f>
        <v>Producto</v>
      </c>
      <c r="U311" s="82" t="s">
        <v>1577</v>
      </c>
      <c r="V311" s="30">
        <f>VLOOKUP(S311,'PAI 2025 GPS rempl2)'!$E$4:$P$504,12,0)</f>
        <v>20</v>
      </c>
      <c r="W311" s="30">
        <v>100</v>
      </c>
      <c r="X311" s="30">
        <f>VLOOKUP(S311,'SEGUIMIENTO PAI 2025'!$F$5:$AB$487,23,0)</f>
        <v>0</v>
      </c>
      <c r="Y311" s="30">
        <f t="shared" si="52"/>
        <v>0</v>
      </c>
    </row>
    <row r="312" spans="1:25" x14ac:dyDescent="0.25">
      <c r="A312" s="81" t="s">
        <v>1090</v>
      </c>
      <c r="B312" s="81" t="str">
        <f>VLOOKUP(A312,'PAI 2025 GPS rempl2)'!$A$3:$E$505,4,0)</f>
        <v>Actividad propia</v>
      </c>
      <c r="C312" s="82" t="s">
        <v>1577</v>
      </c>
      <c r="D312" s="82" t="s">
        <v>1576</v>
      </c>
      <c r="E312" s="82" t="s">
        <v>521</v>
      </c>
      <c r="F312" s="82"/>
      <c r="G312" s="82" t="str">
        <f>VLOOKUP(A312,'PAI 2025 GPS rempl2)'!$E$4:$L$504,8,0)</f>
        <v>N/A</v>
      </c>
      <c r="H312" s="82" t="str">
        <f>VLOOKUP(A312,'PAI 2025 GPS rempl2)'!$A$4:$V$504,15,0)</f>
        <v>Priorizar los trámites por Delegatura objeto de monitoreo (Documento con los tramites priorizados por Delegatura objeto de monitoreo)</v>
      </c>
      <c r="I312" s="82">
        <f>VLOOKUP(A312,'PAI 2025 GPS rempl2)'!$A$4:$V$504,17,0)</f>
        <v>1</v>
      </c>
      <c r="J312" s="82" t="str">
        <f>VLOOKUP(A312,'PAI 2025 GPS rempl2)'!$A$4:$V$504,18,0)</f>
        <v>Númerica</v>
      </c>
      <c r="K312" s="174" t="str">
        <f>VLOOKUP(A312,'PAI 2025 GPS rempl2)'!$A$4:$V$504,20,0)</f>
        <v>2025-03-14</v>
      </c>
      <c r="L312" s="174" t="str">
        <f>VLOOKUP(A312,'PAI 2025 GPS rempl2)'!$A$4:$V$504,21,0)</f>
        <v>2025-04-15</v>
      </c>
      <c r="M312" s="82" t="str">
        <f>VLOOKUP(A312,'PAI 2025 GPS rempl2)'!$A$4:$V$504,22,0)</f>
        <v>30-OFICINA ASESORA DE PLANEACIÓN</v>
      </c>
      <c r="N312" s="82"/>
      <c r="O312" s="82"/>
      <c r="P312" s="82"/>
      <c r="Q312" s="82"/>
      <c r="R312" s="30" t="str">
        <f>VLOOKUP(A312,'PAI 2025 GPS rempl2)'!$A$3:$B$506,2,0)</f>
        <v>30-OFICINA ASESORA DE PLANEACIÓN</v>
      </c>
      <c r="S312" s="81" t="s">
        <v>1090</v>
      </c>
      <c r="T312" s="81" t="str">
        <f>VLOOKUP(A312,'PAI 2025 GPS rempl2)'!$A$3:$E$505,4,0)</f>
        <v>Actividad propia</v>
      </c>
      <c r="U312" s="82" t="s">
        <v>1577</v>
      </c>
      <c r="V312" s="30">
        <f>VLOOKUP(S312,'PAI 2025 GPS rempl2)'!$E$4:$P$504,12,0)</f>
        <v>20</v>
      </c>
      <c r="W312" s="30">
        <f>+V312</f>
        <v>20</v>
      </c>
      <c r="X312" s="30">
        <f>VLOOKUP(S312,'SEGUIMIENTO PAI 2025'!$F$5:$AB$487,23,0)</f>
        <v>100</v>
      </c>
      <c r="Y312" s="30">
        <f t="shared" si="52"/>
        <v>20</v>
      </c>
    </row>
    <row r="313" spans="1:25" x14ac:dyDescent="0.25">
      <c r="A313" s="81" t="s">
        <v>1092</v>
      </c>
      <c r="B313" s="81" t="str">
        <f>VLOOKUP(A313,'PAI 2025 GPS rempl2)'!$A$3:$E$505,4,0)</f>
        <v>Actividad propia</v>
      </c>
      <c r="C313" s="82" t="s">
        <v>1577</v>
      </c>
      <c r="D313" s="82" t="s">
        <v>1576</v>
      </c>
      <c r="E313" s="82" t="s">
        <v>521</v>
      </c>
      <c r="F313" s="82"/>
      <c r="G313" s="82" t="str">
        <f>VLOOKUP(A313,'PAI 2025 GPS rempl2)'!$E$4:$L$504,8,0)</f>
        <v>N/A</v>
      </c>
      <c r="H313" s="82" t="str">
        <f>VLOOKUP(A313,'PAI 2025 GPS rempl2)'!$A$4:$V$504,15,0)</f>
        <v>Definir los parámetros que determinarán las alertas (Documento con la definición de los parámetros )</v>
      </c>
      <c r="I313" s="82">
        <f>VLOOKUP(A313,'PAI 2025 GPS rempl2)'!$A$4:$V$504,17,0)</f>
        <v>1</v>
      </c>
      <c r="J313" s="82" t="str">
        <f>VLOOKUP(A313,'PAI 2025 GPS rempl2)'!$A$4:$V$504,18,0)</f>
        <v>Númerica</v>
      </c>
      <c r="K313" s="174" t="str">
        <f>VLOOKUP(A313,'PAI 2025 GPS rempl2)'!$A$4:$V$504,20,0)</f>
        <v>2025-04-18</v>
      </c>
      <c r="L313" s="174" t="str">
        <f>VLOOKUP(A313,'PAI 2025 GPS rempl2)'!$A$4:$V$504,21,0)</f>
        <v>2025-05-02</v>
      </c>
      <c r="M313" s="82" t="str">
        <f>VLOOKUP(A313,'PAI 2025 GPS rempl2)'!$A$4:$V$504,22,0)</f>
        <v>30-OFICINA ASESORA DE PLANEACIÓN</v>
      </c>
      <c r="N313" s="82"/>
      <c r="O313" s="82"/>
      <c r="P313" s="82"/>
      <c r="Q313" s="82"/>
      <c r="R313" s="30" t="str">
        <f>VLOOKUP(A313,'PAI 2025 GPS rempl2)'!$A$3:$B$506,2,0)</f>
        <v>30-OFICINA ASESORA DE PLANEACIÓN</v>
      </c>
      <c r="S313" s="81" t="s">
        <v>1092</v>
      </c>
      <c r="T313" s="81" t="str">
        <f>VLOOKUP(A313,'PAI 2025 GPS rempl2)'!$A$3:$E$505,4,0)</f>
        <v>Actividad propia</v>
      </c>
      <c r="U313" s="82" t="s">
        <v>1577</v>
      </c>
      <c r="V313" s="30">
        <f>VLOOKUP(S313,'PAI 2025 GPS rempl2)'!$E$4:$P$504,12,0)</f>
        <v>20</v>
      </c>
      <c r="W313" s="30">
        <f>+V313</f>
        <v>20</v>
      </c>
      <c r="X313" s="30">
        <f>VLOOKUP(S313,'SEGUIMIENTO PAI 2025'!$F$5:$AB$487,23,0)</f>
        <v>100</v>
      </c>
      <c r="Y313" s="30">
        <f t="shared" si="52"/>
        <v>20</v>
      </c>
    </row>
    <row r="314" spans="1:25" x14ac:dyDescent="0.25">
      <c r="A314" s="81" t="s">
        <v>1094</v>
      </c>
      <c r="B314" s="81" t="str">
        <f>VLOOKUP(A314,'PAI 2025 GPS rempl2)'!$A$3:$E$505,4,0)</f>
        <v>Actividad propia</v>
      </c>
      <c r="C314" s="82" t="s">
        <v>1577</v>
      </c>
      <c r="D314" s="82" t="s">
        <v>1576</v>
      </c>
      <c r="E314" s="82" t="s">
        <v>521</v>
      </c>
      <c r="F314" s="82"/>
      <c r="G314" s="82" t="str">
        <f>VLOOKUP(A314,'PAI 2025 GPS rempl2)'!$E$4:$L$504,8,0)</f>
        <v>N/A</v>
      </c>
      <c r="H314" s="82" t="str">
        <f>VLOOKUP(A314,'PAI 2025 GPS rempl2)'!$A$4:$V$504,15,0)</f>
        <v>Definir y validar con las Delegaturas el diseño del reporte de alertas (Diseño del reporte de alertas definido y validado por las Delegaturas)</v>
      </c>
      <c r="I314" s="82">
        <f>VLOOKUP(A314,'PAI 2025 GPS rempl2)'!$A$4:$V$504,17,0)</f>
        <v>1</v>
      </c>
      <c r="J314" s="82" t="str">
        <f>VLOOKUP(A314,'PAI 2025 GPS rempl2)'!$A$4:$V$504,18,0)</f>
        <v>Númerica</v>
      </c>
      <c r="K314" s="174" t="str">
        <f>VLOOKUP(A314,'PAI 2025 GPS rempl2)'!$A$4:$V$504,20,0)</f>
        <v>2025-05-05</v>
      </c>
      <c r="L314" s="174" t="str">
        <f>VLOOKUP(A314,'PAI 2025 GPS rempl2)'!$A$4:$V$504,21,0)</f>
        <v>2025-09-12</v>
      </c>
      <c r="M314" s="82" t="str">
        <f>VLOOKUP(A314,'PAI 2025 GPS rempl2)'!$A$4:$V$504,22,0)</f>
        <v>30-OFICINA ASESORA DE PLANEACIÓN</v>
      </c>
      <c r="N314" s="82"/>
      <c r="O314" s="82"/>
      <c r="P314" s="82"/>
      <c r="Q314" s="82"/>
      <c r="R314" s="30" t="str">
        <f>VLOOKUP(A314,'PAI 2025 GPS rempl2)'!$A$3:$B$506,2,0)</f>
        <v>30-OFICINA ASESORA DE PLANEACIÓN</v>
      </c>
      <c r="S314" s="81" t="s">
        <v>1094</v>
      </c>
      <c r="T314" s="81" t="str">
        <f>VLOOKUP(A314,'PAI 2025 GPS rempl2)'!$A$3:$E$505,4,0)</f>
        <v>Actividad propia</v>
      </c>
      <c r="U314" s="82" t="s">
        <v>1577</v>
      </c>
      <c r="V314" s="30">
        <f>VLOOKUP(S314,'PAI 2025 GPS rempl2)'!$E$4:$P$504,12,0)</f>
        <v>20</v>
      </c>
      <c r="W314" s="30">
        <f>+V314</f>
        <v>20</v>
      </c>
      <c r="X314" s="30">
        <f>VLOOKUP(S314,'SEGUIMIENTO PAI 2025'!$F$5:$AB$487,23,0)</f>
        <v>0</v>
      </c>
      <c r="Y314" s="30">
        <f t="shared" si="52"/>
        <v>0</v>
      </c>
    </row>
    <row r="315" spans="1:25" x14ac:dyDescent="0.25">
      <c r="A315" s="81" t="s">
        <v>1096</v>
      </c>
      <c r="B315" s="81" t="str">
        <f>VLOOKUP(A315,'PAI 2025 GPS rempl2)'!$A$3:$E$505,4,0)</f>
        <v>Actividad propia</v>
      </c>
      <c r="C315" s="82" t="s">
        <v>1577</v>
      </c>
      <c r="D315" s="82" t="s">
        <v>1576</v>
      </c>
      <c r="E315" s="82" t="s">
        <v>521</v>
      </c>
      <c r="F315" s="82"/>
      <c r="G315" s="82" t="str">
        <f>VLOOKUP(A315,'PAI 2025 GPS rempl2)'!$E$4:$L$504,8,0)</f>
        <v>N/A</v>
      </c>
      <c r="H315" s="82" t="str">
        <f>VLOOKUP(A315,'PAI 2025 GPS rempl2)'!$A$4:$V$504,15,0)</f>
        <v>Elaborar y presentar reportes al equipo directivo.  (Correos electronicos con el envío del reporte al equipo directivo)</v>
      </c>
      <c r="I315" s="82">
        <f>VLOOKUP(A315,'PAI 2025 GPS rempl2)'!$A$4:$V$504,17,0)</f>
        <v>2</v>
      </c>
      <c r="J315" s="82" t="str">
        <f>VLOOKUP(A315,'PAI 2025 GPS rempl2)'!$A$4:$V$504,18,0)</f>
        <v>Númerica</v>
      </c>
      <c r="K315" s="174" t="str">
        <f>VLOOKUP(A315,'PAI 2025 GPS rempl2)'!$A$4:$V$504,20,0)</f>
        <v>2025-09-15</v>
      </c>
      <c r="L315" s="174" t="str">
        <f>VLOOKUP(A315,'PAI 2025 GPS rempl2)'!$A$4:$V$504,21,0)</f>
        <v>2025-12-15</v>
      </c>
      <c r="M315" s="82" t="str">
        <f>VLOOKUP(A315,'PAI 2025 GPS rempl2)'!$A$4:$V$504,22,0)</f>
        <v>30-OFICINA ASESORA DE PLANEACIÓN</v>
      </c>
      <c r="N315" s="82"/>
      <c r="O315" s="82"/>
      <c r="P315" s="82"/>
      <c r="Q315" s="82"/>
      <c r="R315" s="30" t="str">
        <f>VLOOKUP(A315,'PAI 2025 GPS rempl2)'!$A$3:$B$506,2,0)</f>
        <v>30-OFICINA ASESORA DE PLANEACIÓN</v>
      </c>
      <c r="S315" s="81" t="s">
        <v>1096</v>
      </c>
      <c r="T315" s="81" t="str">
        <f>VLOOKUP(A315,'PAI 2025 GPS rempl2)'!$A$3:$E$505,4,0)</f>
        <v>Actividad propia</v>
      </c>
      <c r="U315" s="82" t="s">
        <v>1577</v>
      </c>
      <c r="V315" s="30">
        <f>VLOOKUP(S315,'PAI 2025 GPS rempl2)'!$E$4:$P$504,12,0)</f>
        <v>40</v>
      </c>
      <c r="W315" s="30">
        <f>+V315</f>
        <v>40</v>
      </c>
      <c r="X315" s="30">
        <f>VLOOKUP(S315,'SEGUIMIENTO PAI 2025'!$F$5:$AB$487,23,0)</f>
        <v>0</v>
      </c>
      <c r="Y315" s="30">
        <f t="shared" si="52"/>
        <v>0</v>
      </c>
    </row>
    <row r="316" spans="1:25" x14ac:dyDescent="0.25">
      <c r="A316" s="81" t="s">
        <v>1098</v>
      </c>
      <c r="B316" s="81" t="str">
        <f>VLOOKUP(A316,'PAI 2025 GPS rempl2)'!$A$3:$E$505,4,0)</f>
        <v>Producto</v>
      </c>
      <c r="C316" s="82" t="s">
        <v>1562</v>
      </c>
      <c r="D316" s="82" t="s">
        <v>1564</v>
      </c>
      <c r="E316" s="82" t="s">
        <v>596</v>
      </c>
      <c r="F316" s="82" t="s">
        <v>61</v>
      </c>
      <c r="G316" s="82" t="str">
        <f>VLOOKUP(A316,'PAI 2025 GPS rempl2)'!$E$4:$L$504,8,0)</f>
        <v>C-3503-0200-0016-40401c</v>
      </c>
      <c r="H316" s="82" t="str">
        <f>VLOOKUP(A316,'PAI 2025 GPS rempl2)'!$A$4:$V$504,15,0)</f>
        <v>Proyectos estratégicos transversales estructurados y ejecutados (Informe de resultados)</v>
      </c>
      <c r="I316" s="82">
        <f>VLOOKUP(A316,'PAI 2025 GPS rempl2)'!$A$4:$V$504,17,0)</f>
        <v>100</v>
      </c>
      <c r="J316" s="82" t="str">
        <f>VLOOKUP(A316,'PAI 2025 GPS rempl2)'!$A$4:$V$504,18,0)</f>
        <v>Porcentual</v>
      </c>
      <c r="K316" s="174" t="str">
        <f>VLOOKUP(A316,'PAI 2025 GPS rempl2)'!$A$4:$V$504,20,0)</f>
        <v>2025-02-24</v>
      </c>
      <c r="L316" s="174" t="str">
        <f>VLOOKUP(A316,'PAI 2025 GPS rempl2)'!$A$4:$V$504,21,0)</f>
        <v>2025-12-19</v>
      </c>
      <c r="M316" s="82" t="str">
        <f>VLOOKUP(A316,'PAI 2025 GPS rempl2)'!$A$4:$V$504,22,0)</f>
        <v>30-OFICINA ASESORA DE PLANEACIÓN</v>
      </c>
      <c r="N316" s="82" t="s">
        <v>1776</v>
      </c>
      <c r="O316" s="82" t="s">
        <v>1433</v>
      </c>
      <c r="P316" s="82">
        <v>0</v>
      </c>
      <c r="Q316" s="82" t="s">
        <v>1532</v>
      </c>
      <c r="R316" s="30" t="str">
        <f>VLOOKUP(A316,'PAI 2025 GPS rempl2)'!$A$3:$B$506,2,0)</f>
        <v>30-OFICINA ASESORA DE PLANEACIÓN</v>
      </c>
      <c r="S316" s="81" t="s">
        <v>1098</v>
      </c>
      <c r="T316" s="81" t="str">
        <f>VLOOKUP(A316,'PAI 2025 GPS rempl2)'!$A$3:$E$505,4,0)</f>
        <v>Producto</v>
      </c>
      <c r="U316" s="82" t="s">
        <v>1562</v>
      </c>
      <c r="V316" s="30">
        <f>VLOOKUP(S316,'PAI 2025 GPS rempl2)'!$E$4:$P$504,12,0)</f>
        <v>20</v>
      </c>
      <c r="W316" s="144">
        <f>(V316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16" s="30">
        <f>VLOOKUP(S316,'SEGUIMIENTO PAI 2025'!$F$5:$AB$487,23,0)</f>
        <v>0</v>
      </c>
      <c r="Y316" s="30">
        <f t="shared" si="52"/>
        <v>0</v>
      </c>
    </row>
    <row r="317" spans="1:25" x14ac:dyDescent="0.25">
      <c r="A317" s="81" t="s">
        <v>1100</v>
      </c>
      <c r="B317" s="81" t="str">
        <f>VLOOKUP(A317,'PAI 2025 GPS rempl2)'!$A$3:$E$505,4,0)</f>
        <v>Actividad propia</v>
      </c>
      <c r="C317" s="82" t="s">
        <v>1562</v>
      </c>
      <c r="D317" s="82" t="s">
        <v>1564</v>
      </c>
      <c r="E317" s="82" t="s">
        <v>596</v>
      </c>
      <c r="F317" s="82"/>
      <c r="G317" s="82" t="str">
        <f>VLOOKUP(A317,'PAI 2025 GPS rempl2)'!$E$4:$L$504,8,0)</f>
        <v>N/A</v>
      </c>
      <c r="H317" s="82" t="str">
        <f>VLOOKUP(A317,'PAI 2025 GPS rempl2)'!$A$4:$V$504,15,0)</f>
        <v>Identificar y someter a aprobación del Despacho, la definición de 2 proyectos estratégicos de impacto transversal  a ser ejecutados (proyectos estratégicos de impacto transversal identificados y aprobados)</v>
      </c>
      <c r="I317" s="82">
        <f>VLOOKUP(A317,'PAI 2025 GPS rempl2)'!$A$4:$V$504,17,0)</f>
        <v>2</v>
      </c>
      <c r="J317" s="82" t="str">
        <f>VLOOKUP(A317,'PAI 2025 GPS rempl2)'!$A$4:$V$504,18,0)</f>
        <v>Númerica</v>
      </c>
      <c r="K317" s="174" t="str">
        <f>VLOOKUP(A317,'PAI 2025 GPS rempl2)'!$A$4:$V$504,20,0)</f>
        <v>2025-02-24</v>
      </c>
      <c r="L317" s="174" t="str">
        <f>VLOOKUP(A317,'PAI 2025 GPS rempl2)'!$A$4:$V$504,21,0)</f>
        <v>2025-03-07</v>
      </c>
      <c r="M317" s="82" t="str">
        <f>VLOOKUP(A317,'PAI 2025 GPS rempl2)'!$A$4:$V$504,22,0)</f>
        <v>30-OFICINA ASESORA DE PLANEACIÓN</v>
      </c>
      <c r="N317" s="82"/>
      <c r="O317" s="82"/>
      <c r="P317" s="82"/>
      <c r="Q317" s="82"/>
      <c r="R317" s="30" t="str">
        <f>VLOOKUP(A317,'PAI 2025 GPS rempl2)'!$A$3:$B$506,2,0)</f>
        <v>30-OFICINA ASESORA DE PLANEACIÓN</v>
      </c>
      <c r="S317" s="81" t="s">
        <v>1100</v>
      </c>
      <c r="T317" s="81" t="str">
        <f>VLOOKUP(A317,'PAI 2025 GPS rempl2)'!$A$3:$E$505,4,0)</f>
        <v>Actividad propia</v>
      </c>
      <c r="U317" s="82" t="s">
        <v>1562</v>
      </c>
      <c r="V317" s="30">
        <f>VLOOKUP(S317,'PAI 2025 GPS rempl2)'!$E$4:$P$504,12,0)</f>
        <v>15</v>
      </c>
      <c r="W317" s="146">
        <f t="shared" ref="W317:W320" si="59">+(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0.18248175182481752</v>
      </c>
      <c r="X317" s="30">
        <f>VLOOKUP(S317,'SEGUIMIENTO PAI 2025'!$F$5:$AB$487,23,0)</f>
        <v>0</v>
      </c>
      <c r="Y317" s="30">
        <f t="shared" si="52"/>
        <v>0</v>
      </c>
    </row>
    <row r="318" spans="1:25" x14ac:dyDescent="0.25">
      <c r="A318" s="81" t="s">
        <v>1102</v>
      </c>
      <c r="B318" s="81" t="str">
        <f>VLOOKUP(A318,'PAI 2025 GPS rempl2)'!$A$3:$E$505,4,0)</f>
        <v>Actividad propia</v>
      </c>
      <c r="C318" s="82" t="s">
        <v>1562</v>
      </c>
      <c r="D318" s="82" t="s">
        <v>1564</v>
      </c>
      <c r="E318" s="82" t="s">
        <v>596</v>
      </c>
      <c r="F318" s="82"/>
      <c r="G318" s="82" t="str">
        <f>VLOOKUP(A318,'PAI 2025 GPS rempl2)'!$E$4:$L$504,8,0)</f>
        <v>N/A</v>
      </c>
      <c r="H318" s="82" t="str">
        <f>VLOOKUP(A318,'PAI 2025 GPS rempl2)'!$A$4:$V$504,15,0)</f>
        <v>Diseñar y concertar el plan de trabajo (actividades hito y responsable) (Plan de trabajo Diseñado y concertado con las áreas involucradas)</v>
      </c>
      <c r="I318" s="82">
        <f>VLOOKUP(A318,'PAI 2025 GPS rempl2)'!$A$4:$V$504,17,0)</f>
        <v>1</v>
      </c>
      <c r="J318" s="82" t="str">
        <f>VLOOKUP(A318,'PAI 2025 GPS rempl2)'!$A$4:$V$504,18,0)</f>
        <v>Númerica</v>
      </c>
      <c r="K318" s="174" t="str">
        <f>VLOOKUP(A318,'PAI 2025 GPS rempl2)'!$A$4:$V$504,20,0)</f>
        <v>2025-03-10</v>
      </c>
      <c r="L318" s="174" t="str">
        <f>VLOOKUP(A318,'PAI 2025 GPS rempl2)'!$A$4:$V$504,21,0)</f>
        <v>2025-04-30</v>
      </c>
      <c r="M318" s="82" t="str">
        <f>VLOOKUP(A318,'PAI 2025 GPS rempl2)'!$A$4:$V$504,22,0)</f>
        <v>30-OFICINA ASESORA DE PLANEACIÓN</v>
      </c>
      <c r="N318" s="82"/>
      <c r="O318" s="82"/>
      <c r="P318" s="82"/>
      <c r="Q318" s="82"/>
      <c r="R318" s="30" t="str">
        <f>VLOOKUP(A318,'PAI 2025 GPS rempl2)'!$A$3:$B$506,2,0)</f>
        <v>30-OFICINA ASESORA DE PLANEACIÓN</v>
      </c>
      <c r="S318" s="81" t="s">
        <v>1102</v>
      </c>
      <c r="T318" s="81" t="str">
        <f>VLOOKUP(A318,'PAI 2025 GPS rempl2)'!$A$3:$E$505,4,0)</f>
        <v>Actividad propia</v>
      </c>
      <c r="U318" s="82" t="s">
        <v>1562</v>
      </c>
      <c r="V318" s="30">
        <f>VLOOKUP(S318,'PAI 2025 GPS rempl2)'!$E$4:$P$504,12,0)</f>
        <v>30</v>
      </c>
      <c r="W318" s="146">
        <f t="shared" si="59"/>
        <v>0.36496350364963503</v>
      </c>
      <c r="X318" s="30">
        <f>VLOOKUP(S318,'SEGUIMIENTO PAI 2025'!$F$5:$AB$487,23,0)</f>
        <v>0</v>
      </c>
      <c r="Y318" s="30">
        <f t="shared" si="52"/>
        <v>0</v>
      </c>
    </row>
    <row r="319" spans="1:25" x14ac:dyDescent="0.25">
      <c r="A319" s="81" t="s">
        <v>1104</v>
      </c>
      <c r="B319" s="81" t="str">
        <f>VLOOKUP(A319,'PAI 2025 GPS rempl2)'!$A$3:$E$505,4,0)</f>
        <v>Actividad propia</v>
      </c>
      <c r="C319" s="82" t="s">
        <v>1562</v>
      </c>
      <c r="D319" s="82" t="s">
        <v>1564</v>
      </c>
      <c r="E319" s="82" t="s">
        <v>596</v>
      </c>
      <c r="F319" s="82"/>
      <c r="G319" s="82" t="str">
        <f>VLOOKUP(A319,'PAI 2025 GPS rempl2)'!$E$4:$L$504,8,0)</f>
        <v>N/A</v>
      </c>
      <c r="H319" s="82" t="str">
        <f>VLOOKUP(A319,'PAI 2025 GPS rempl2)'!$A$4:$V$504,15,0)</f>
        <v>Ejecutar el plan de trabajo (Seguimiento al plan de trabajo y evidencias de su cumplimiento)</v>
      </c>
      <c r="I319" s="82">
        <f>VLOOKUP(A319,'PAI 2025 GPS rempl2)'!$A$4:$V$504,17,0)</f>
        <v>100</v>
      </c>
      <c r="J319" s="82" t="str">
        <f>VLOOKUP(A319,'PAI 2025 GPS rempl2)'!$A$4:$V$504,18,0)</f>
        <v>Porcentual</v>
      </c>
      <c r="K319" s="174" t="str">
        <f>VLOOKUP(A319,'PAI 2025 GPS rempl2)'!$A$4:$V$504,20,0)</f>
        <v>2025-05-01</v>
      </c>
      <c r="L319" s="174" t="str">
        <f>VLOOKUP(A319,'PAI 2025 GPS rempl2)'!$A$4:$V$504,21,0)</f>
        <v>2025-11-28</v>
      </c>
      <c r="M319" s="82" t="str">
        <f>VLOOKUP(A319,'PAI 2025 GPS rempl2)'!$A$4:$V$504,22,0)</f>
        <v>30-OFICINA ASESORA DE PLANEACIÓN</v>
      </c>
      <c r="N319" s="82"/>
      <c r="O319" s="82"/>
      <c r="P319" s="82"/>
      <c r="Q319" s="82"/>
      <c r="R319" s="30" t="str">
        <f>VLOOKUP(A319,'PAI 2025 GPS rempl2)'!$A$3:$B$506,2,0)</f>
        <v>30-OFICINA ASESORA DE PLANEACIÓN</v>
      </c>
      <c r="S319" s="81" t="s">
        <v>1104</v>
      </c>
      <c r="T319" s="81" t="str">
        <f>VLOOKUP(A319,'PAI 2025 GPS rempl2)'!$A$3:$E$505,4,0)</f>
        <v>Actividad propia</v>
      </c>
      <c r="U319" s="82" t="s">
        <v>1562</v>
      </c>
      <c r="V319" s="30">
        <f>VLOOKUP(S319,'PAI 2025 GPS rempl2)'!$E$4:$P$504,12,0)</f>
        <v>50</v>
      </c>
      <c r="W319" s="146">
        <f t="shared" si="59"/>
        <v>0.6082725060827251</v>
      </c>
      <c r="X319" s="30">
        <f>VLOOKUP(S319,'SEGUIMIENTO PAI 2025'!$F$5:$AB$487,23,0)</f>
        <v>0</v>
      </c>
      <c r="Y319" s="30">
        <f t="shared" si="52"/>
        <v>0</v>
      </c>
    </row>
    <row r="320" spans="1:25" x14ac:dyDescent="0.25">
      <c r="A320" s="81" t="s">
        <v>1105</v>
      </c>
      <c r="B320" s="81" t="str">
        <f>VLOOKUP(A320,'PAI 2025 GPS rempl2)'!$A$3:$E$505,4,0)</f>
        <v>Actividad propia</v>
      </c>
      <c r="C320" s="82" t="s">
        <v>1562</v>
      </c>
      <c r="D320" s="82" t="s">
        <v>1564</v>
      </c>
      <c r="E320" s="82" t="s">
        <v>596</v>
      </c>
      <c r="F320" s="82"/>
      <c r="G320" s="82" t="str">
        <f>VLOOKUP(A320,'PAI 2025 GPS rempl2)'!$E$4:$L$504,8,0)</f>
        <v>N/A</v>
      </c>
      <c r="H320" s="82" t="str">
        <f>VLOOKUP(A320,'PAI 2025 GPS rempl2)'!$A$4:$V$504,15,0)</f>
        <v>Presentar resultados (Presentación de resultados y  Lista de asistencia reunióno de presentación)</v>
      </c>
      <c r="I320" s="82">
        <f>VLOOKUP(A320,'PAI 2025 GPS rempl2)'!$A$4:$V$504,17,0)</f>
        <v>2</v>
      </c>
      <c r="J320" s="82" t="str">
        <f>VLOOKUP(A320,'PAI 2025 GPS rempl2)'!$A$4:$V$504,18,0)</f>
        <v>Númerica</v>
      </c>
      <c r="K320" s="174" t="str">
        <f>VLOOKUP(A320,'PAI 2025 GPS rempl2)'!$A$4:$V$504,20,0)</f>
        <v>2025-12-01</v>
      </c>
      <c r="L320" s="174" t="str">
        <f>VLOOKUP(A320,'PAI 2025 GPS rempl2)'!$A$4:$V$504,21,0)</f>
        <v>2025-12-19</v>
      </c>
      <c r="M320" s="82" t="str">
        <f>VLOOKUP(A320,'PAI 2025 GPS rempl2)'!$A$4:$V$504,22,0)</f>
        <v>30-OFICINA ASESORA DE PLANEACIÓN</v>
      </c>
      <c r="N320" s="82"/>
      <c r="O320" s="82"/>
      <c r="P320" s="82"/>
      <c r="Q320" s="82"/>
      <c r="R320" s="30" t="str">
        <f>VLOOKUP(A320,'PAI 2025 GPS rempl2)'!$A$3:$B$506,2,0)</f>
        <v>30-OFICINA ASESORA DE PLANEACIÓN</v>
      </c>
      <c r="S320" s="81" t="s">
        <v>1105</v>
      </c>
      <c r="T320" s="81" t="str">
        <f>VLOOKUP(A320,'PAI 2025 GPS rempl2)'!$A$3:$E$505,4,0)</f>
        <v>Actividad propia</v>
      </c>
      <c r="U320" s="82" t="s">
        <v>1562</v>
      </c>
      <c r="V320" s="30">
        <f>VLOOKUP(S320,'PAI 2025 GPS rempl2)'!$E$4:$P$504,12,0)</f>
        <v>5</v>
      </c>
      <c r="W320" s="146">
        <f t="shared" si="59"/>
        <v>6.0827250608272508E-2</v>
      </c>
      <c r="X320" s="30">
        <f>VLOOKUP(S320,'SEGUIMIENTO PAI 2025'!$F$5:$AB$487,23,0)</f>
        <v>0</v>
      </c>
      <c r="Y320" s="30">
        <f t="shared" si="52"/>
        <v>0</v>
      </c>
    </row>
    <row r="321" spans="1:25" x14ac:dyDescent="0.25">
      <c r="A321" s="81" t="s">
        <v>1113</v>
      </c>
      <c r="B321" s="81" t="str">
        <f>VLOOKUP(A321,'PAI 2025 GPS rempl2)'!$A$3:$E$505,4,0)</f>
        <v>Producto</v>
      </c>
      <c r="C321" s="82" t="s">
        <v>1569</v>
      </c>
      <c r="D321" s="82" t="s">
        <v>1578</v>
      </c>
      <c r="E321" s="82" t="s">
        <v>1108</v>
      </c>
      <c r="F321" s="82" t="s">
        <v>61</v>
      </c>
      <c r="G321" s="82" t="str">
        <f>VLOOKUP(A321,'PAI 2025 GPS rempl2)'!$E$4:$L$504,8,0)</f>
        <v>C-3503-0200-0016-40401c</v>
      </c>
      <c r="H321" s="82" t="str">
        <f>VLOOKUP(A321,'PAI 2025 GPS rempl2)'!$A$4:$V$504,15,0)</f>
        <v>Estudio de costos de los trámites priorizados, realizado (Estudio Realizado )</v>
      </c>
      <c r="I321" s="82">
        <f>VLOOKUP(A321,'PAI 2025 GPS rempl2)'!$A$4:$V$504,17,0)</f>
        <v>1</v>
      </c>
      <c r="J321" s="82" t="str">
        <f>VLOOKUP(A321,'PAI 2025 GPS rempl2)'!$A$4:$V$504,18,0)</f>
        <v>Númerica</v>
      </c>
      <c r="K321" s="174" t="str">
        <f>VLOOKUP(A321,'PAI 2025 GPS rempl2)'!$A$4:$V$504,20,0)</f>
        <v>2025-05-05</v>
      </c>
      <c r="L321" s="174" t="str">
        <f>VLOOKUP(A321,'PAI 2025 GPS rempl2)'!$A$4:$V$504,21,0)</f>
        <v>2025-11-20</v>
      </c>
      <c r="M321" s="82" t="str">
        <f>VLOOKUP(A321,'PAI 2025 GPS rempl2)'!$A$4:$V$504,22,0)</f>
        <v>30-OFICINA ASESORA DE PLANEACIÓN;
37-GRUPO DE TRABAJO DE ESTUDIOS ECONÓMICOS</v>
      </c>
      <c r="N321" s="82" t="s">
        <v>1776</v>
      </c>
      <c r="O321" s="82" t="s">
        <v>1433</v>
      </c>
      <c r="P321" s="82">
        <v>0</v>
      </c>
      <c r="Q321" s="82" t="s">
        <v>1532</v>
      </c>
      <c r="R321" s="30" t="str">
        <f>VLOOKUP(A321,'PAI 2025 GPS rempl2)'!$A$3:$B$506,2,0)</f>
        <v>30-OFICINA ASESORA DE PLANEACIÓN</v>
      </c>
      <c r="S321" s="81" t="s">
        <v>1113</v>
      </c>
      <c r="T321" s="81" t="str">
        <f>VLOOKUP(A321,'PAI 2025 GPS rempl2)'!$A$3:$E$505,4,0)</f>
        <v>Producto</v>
      </c>
      <c r="U321" s="82" t="s">
        <v>1569</v>
      </c>
      <c r="V321" s="30">
        <f>VLOOKUP(S321,'PAI 2025 GPS rempl2)'!$E$4:$P$504,12,0)</f>
        <v>20</v>
      </c>
      <c r="W321" s="30">
        <f>+(V321*100)/($V$112+$V$321+$V$330+$V$371)</f>
        <v>8.3333333333333339</v>
      </c>
      <c r="X321" s="30">
        <f>VLOOKUP(S321,'SEGUIMIENTO PAI 2025'!$F$5:$AB$487,23,0)</f>
        <v>0</v>
      </c>
      <c r="Y321" s="30">
        <f t="shared" si="52"/>
        <v>0</v>
      </c>
    </row>
    <row r="322" spans="1:25" x14ac:dyDescent="0.25">
      <c r="A322" s="81" t="s">
        <v>1116</v>
      </c>
      <c r="B322" s="81" t="str">
        <f>VLOOKUP(A322,'PAI 2025 GPS rempl2)'!$A$3:$E$505,4,0)</f>
        <v>Actividad propia</v>
      </c>
      <c r="C322" s="82" t="s">
        <v>1569</v>
      </c>
      <c r="D322" s="82" t="s">
        <v>1578</v>
      </c>
      <c r="E322" s="82" t="s">
        <v>1108</v>
      </c>
      <c r="F322" s="82"/>
      <c r="G322" s="82" t="str">
        <f>VLOOKUP(A322,'PAI 2025 GPS rempl2)'!$E$4:$L$504,8,0)</f>
        <v>N/A</v>
      </c>
      <c r="H322" s="82" t="str">
        <f>VLOOKUP(A322,'PAI 2025 GPS rempl2)'!$A$4:$V$504,15,0)</f>
        <v>Priorizar los trámites objeto del estudio de costeo (Documento con la priorización de trámites)</v>
      </c>
      <c r="I322" s="82">
        <f>VLOOKUP(A322,'PAI 2025 GPS rempl2)'!$A$4:$V$504,17,0)</f>
        <v>1</v>
      </c>
      <c r="J322" s="82" t="str">
        <f>VLOOKUP(A322,'PAI 2025 GPS rempl2)'!$A$4:$V$504,18,0)</f>
        <v>Númerica</v>
      </c>
      <c r="K322" s="174" t="str">
        <f>VLOOKUP(A322,'PAI 2025 GPS rempl2)'!$A$4:$V$504,20,0)</f>
        <v>2025-05-05</v>
      </c>
      <c r="L322" s="174" t="str">
        <f>VLOOKUP(A322,'PAI 2025 GPS rempl2)'!$A$4:$V$504,21,0)</f>
        <v>2025-06-06</v>
      </c>
      <c r="M322" s="82" t="str">
        <f>VLOOKUP(A322,'PAI 2025 GPS rempl2)'!$A$4:$V$504,22,0)</f>
        <v>30-OFICINA ASESORA DE PLANEACIÓN</v>
      </c>
      <c r="N322" s="82"/>
      <c r="O322" s="82"/>
      <c r="P322" s="82"/>
      <c r="Q322" s="82"/>
      <c r="R322" s="30" t="str">
        <f>VLOOKUP(A322,'PAI 2025 GPS rempl2)'!$A$3:$B$506,2,0)</f>
        <v>30-OFICINA ASESORA DE PLANEACIÓN</v>
      </c>
      <c r="S322" s="81" t="s">
        <v>1116</v>
      </c>
      <c r="T322" s="81" t="str">
        <f>VLOOKUP(A322,'PAI 2025 GPS rempl2)'!$A$3:$E$505,4,0)</f>
        <v>Actividad propia</v>
      </c>
      <c r="U322" s="82" t="s">
        <v>1569</v>
      </c>
      <c r="V322" s="30">
        <f>VLOOKUP(S322,'PAI 2025 GPS rempl2)'!$E$4:$P$504,12,0)</f>
        <v>10</v>
      </c>
      <c r="W322" s="30">
        <f>+(V322/($V$113+$V$322+$V$323+$V$324+$V$325+$V$326+$V$331+$V$332+$V$372+$V$373+$V$375+$V$376))*100</f>
        <v>2.5</v>
      </c>
      <c r="X322" s="30">
        <f>VLOOKUP(S322,'SEGUIMIENTO PAI 2025'!$F$5:$AB$487,23,0)</f>
        <v>100</v>
      </c>
      <c r="Y322" s="30">
        <f t="shared" si="52"/>
        <v>2.5</v>
      </c>
    </row>
    <row r="323" spans="1:25" x14ac:dyDescent="0.25">
      <c r="A323" s="81" t="s">
        <v>1118</v>
      </c>
      <c r="B323" s="81" t="str">
        <f>VLOOKUP(A323,'PAI 2025 GPS rempl2)'!$A$3:$E$505,4,0)</f>
        <v>Actividad propia</v>
      </c>
      <c r="C323" s="82" t="s">
        <v>1569</v>
      </c>
      <c r="D323" s="82" t="s">
        <v>1578</v>
      </c>
      <c r="E323" s="82" t="s">
        <v>1108</v>
      </c>
      <c r="F323" s="82"/>
      <c r="G323" s="82" t="str">
        <f>VLOOKUP(A323,'PAI 2025 GPS rempl2)'!$E$4:$L$504,8,0)</f>
        <v>N/A</v>
      </c>
      <c r="H323" s="82" t="str">
        <f>VLOOKUP(A323,'PAI 2025 GPS rempl2)'!$A$4:$V$504,15,0)</f>
        <v>Recopilar la información necesaria para realizar el estudio de costeo de uno de los trámites priorizados  (Documento que relacione la documentación recopilada)</v>
      </c>
      <c r="I323" s="82">
        <f>VLOOKUP(A323,'PAI 2025 GPS rempl2)'!$A$4:$V$504,17,0)</f>
        <v>100</v>
      </c>
      <c r="J323" s="82" t="str">
        <f>VLOOKUP(A323,'PAI 2025 GPS rempl2)'!$A$4:$V$504,18,0)</f>
        <v>Porcentual</v>
      </c>
      <c r="K323" s="174" t="str">
        <f>VLOOKUP(A323,'PAI 2025 GPS rempl2)'!$A$4:$V$504,20,0)</f>
        <v>2025-06-09</v>
      </c>
      <c r="L323" s="174" t="str">
        <f>VLOOKUP(A323,'PAI 2025 GPS rempl2)'!$A$4:$V$504,21,0)</f>
        <v>2025-08-15</v>
      </c>
      <c r="M323" s="82" t="str">
        <f>VLOOKUP(A323,'PAI 2025 GPS rempl2)'!$A$4:$V$504,22,0)</f>
        <v>30-OFICINA ASESORA DE PLANEACIÓN;
37-GRUPO DE TRABAJO DE ESTUDIOS ECONÓMICOS</v>
      </c>
      <c r="N323" s="82"/>
      <c r="O323" s="82"/>
      <c r="P323" s="82"/>
      <c r="Q323" s="82"/>
      <c r="R323" s="30" t="str">
        <f>VLOOKUP(A323,'PAI 2025 GPS rempl2)'!$A$3:$B$506,2,0)</f>
        <v>30-OFICINA ASESORA DE PLANEACIÓN</v>
      </c>
      <c r="S323" s="81" t="s">
        <v>1118</v>
      </c>
      <c r="T323" s="81" t="str">
        <f>VLOOKUP(A323,'PAI 2025 GPS rempl2)'!$A$3:$E$505,4,0)</f>
        <v>Actividad propia</v>
      </c>
      <c r="U323" s="82" t="s">
        <v>1569</v>
      </c>
      <c r="V323" s="30">
        <f>VLOOKUP(S323,'PAI 2025 GPS rempl2)'!$E$4:$P$504,12,0)</f>
        <v>8</v>
      </c>
      <c r="W323" s="30">
        <f>+(V323/($V$113+$V$322+$V$323+$V$324+$V$325+$V$326+$V$331+$V$332+$V$372+$V$373+$V$375+$V$376))*100</f>
        <v>2</v>
      </c>
      <c r="X323" s="30">
        <f>VLOOKUP(S323,'SEGUIMIENTO PAI 2025'!$F$5:$AB$487,23,0)</f>
        <v>100</v>
      </c>
      <c r="Y323" s="30">
        <f t="shared" si="52"/>
        <v>2</v>
      </c>
    </row>
    <row r="324" spans="1:25" x14ac:dyDescent="0.25">
      <c r="A324" s="81" t="s">
        <v>1120</v>
      </c>
      <c r="B324" s="81" t="str">
        <f>VLOOKUP(A324,'PAI 2025 GPS rempl2)'!$A$3:$E$505,4,0)</f>
        <v>Actividad propia</v>
      </c>
      <c r="C324" s="82" t="s">
        <v>1569</v>
      </c>
      <c r="D324" s="82" t="s">
        <v>1578</v>
      </c>
      <c r="E324" s="82" t="s">
        <v>1108</v>
      </c>
      <c r="F324" s="82"/>
      <c r="G324" s="82" t="str">
        <f>VLOOKUP(A324,'PAI 2025 GPS rempl2)'!$E$4:$L$504,8,0)</f>
        <v>N/A</v>
      </c>
      <c r="H324" s="82" t="str">
        <f>VLOOKUP(A324,'PAI 2025 GPS rempl2)'!$A$4:$V$504,15,0)</f>
        <v>Recopilar la información necesaria para realizar el estudio de costeo de los demás trámites priorizados (Documento que relacione la documentación recopilada)</v>
      </c>
      <c r="I324" s="82">
        <f>VLOOKUP(A324,'PAI 2025 GPS rempl2)'!$A$4:$V$504,17,0)</f>
        <v>100</v>
      </c>
      <c r="J324" s="82" t="str">
        <f>VLOOKUP(A324,'PAI 2025 GPS rempl2)'!$A$4:$V$504,18,0)</f>
        <v>Porcentual</v>
      </c>
      <c r="K324" s="174" t="str">
        <f>VLOOKUP(A324,'PAI 2025 GPS rempl2)'!$A$4:$V$504,20,0)</f>
        <v>2025-08-18</v>
      </c>
      <c r="L324" s="174" t="str">
        <f>VLOOKUP(A324,'PAI 2025 GPS rempl2)'!$A$4:$V$504,21,0)</f>
        <v>2025-09-26</v>
      </c>
      <c r="M324" s="82" t="str">
        <f>VLOOKUP(A324,'PAI 2025 GPS rempl2)'!$A$4:$V$504,22,0)</f>
        <v>30-OFICINA ASESORA DE PLANEACIÓN;
37-GRUPO DE TRABAJO DE ESTUDIOS ECONÓMICOS</v>
      </c>
      <c r="N324" s="82"/>
      <c r="O324" s="82"/>
      <c r="P324" s="82"/>
      <c r="Q324" s="82"/>
      <c r="R324" s="30" t="str">
        <f>VLOOKUP(A324,'PAI 2025 GPS rempl2)'!$A$3:$B$506,2,0)</f>
        <v>30-OFICINA ASESORA DE PLANEACIÓN</v>
      </c>
      <c r="S324" s="81" t="s">
        <v>1120</v>
      </c>
      <c r="T324" s="81" t="str">
        <f>VLOOKUP(A324,'PAI 2025 GPS rempl2)'!$A$3:$E$505,4,0)</f>
        <v>Actividad propia</v>
      </c>
      <c r="U324" s="82" t="s">
        <v>1569</v>
      </c>
      <c r="V324" s="30">
        <f>VLOOKUP(S324,'PAI 2025 GPS rempl2)'!$E$4:$P$504,12,0)</f>
        <v>22</v>
      </c>
      <c r="W324" s="30">
        <f>+(V324/($V$113+$V$322+$V$323+$V$324+$V$325+$V$326+$V$331+$V$332+$V$372+$V$373+$V$375+$V$376))*100</f>
        <v>5.5</v>
      </c>
      <c r="X324" s="30">
        <f>VLOOKUP(S324,'SEGUIMIENTO PAI 2025'!$F$5:$AB$487,23,0)</f>
        <v>0</v>
      </c>
      <c r="Y324" s="30">
        <f t="shared" ref="Y324:Y387" si="60">(X324*W324)/100</f>
        <v>0</v>
      </c>
    </row>
    <row r="325" spans="1:25" x14ac:dyDescent="0.25">
      <c r="A325" s="81" t="s">
        <v>1122</v>
      </c>
      <c r="B325" s="81" t="str">
        <f>VLOOKUP(A325,'PAI 2025 GPS rempl2)'!$A$3:$E$505,4,0)</f>
        <v>Actividad propia</v>
      </c>
      <c r="C325" s="82" t="s">
        <v>1569</v>
      </c>
      <c r="D325" s="82" t="s">
        <v>1578</v>
      </c>
      <c r="E325" s="82" t="s">
        <v>1108</v>
      </c>
      <c r="F325" s="82"/>
      <c r="G325" s="82" t="str">
        <f>VLOOKUP(A325,'PAI 2025 GPS rempl2)'!$E$4:$L$504,8,0)</f>
        <v>N/A</v>
      </c>
      <c r="H325" s="82" t="str">
        <f>VLOOKUP(A325,'PAI 2025 GPS rempl2)'!$A$4:$V$504,15,0)</f>
        <v>Realizar estudio de costo de los trámites priorizados (Estudio Realizado)</v>
      </c>
      <c r="I325" s="82">
        <f>VLOOKUP(A325,'PAI 2025 GPS rempl2)'!$A$4:$V$504,17,0)</f>
        <v>1</v>
      </c>
      <c r="J325" s="82" t="str">
        <f>VLOOKUP(A325,'PAI 2025 GPS rempl2)'!$A$4:$V$504,18,0)</f>
        <v>Númerica</v>
      </c>
      <c r="K325" s="174" t="str">
        <f>VLOOKUP(A325,'PAI 2025 GPS rempl2)'!$A$4:$V$504,20,0)</f>
        <v>2025-07-16</v>
      </c>
      <c r="L325" s="174" t="str">
        <f>VLOOKUP(A325,'PAI 2025 GPS rempl2)'!$A$4:$V$504,21,0)</f>
        <v>2025-09-29</v>
      </c>
      <c r="M325" s="82" t="str">
        <f>VLOOKUP(A325,'PAI 2025 GPS rempl2)'!$A$4:$V$504,22,0)</f>
        <v>30-OFICINA ASESORA DE PLANEACIÓN;
37-GRUPO DE TRABAJO DE ESTUDIOS ECONÓMICOS</v>
      </c>
      <c r="N325" s="82"/>
      <c r="O325" s="82"/>
      <c r="P325" s="82"/>
      <c r="Q325" s="82"/>
      <c r="R325" s="30" t="str">
        <f>VLOOKUP(A325,'PAI 2025 GPS rempl2)'!$A$3:$B$506,2,0)</f>
        <v>30-OFICINA ASESORA DE PLANEACIÓN</v>
      </c>
      <c r="S325" s="81" t="s">
        <v>1122</v>
      </c>
      <c r="T325" s="81" t="str">
        <f>VLOOKUP(A325,'PAI 2025 GPS rempl2)'!$A$3:$E$505,4,0)</f>
        <v>Actividad propia</v>
      </c>
      <c r="U325" s="82" t="s">
        <v>1569</v>
      </c>
      <c r="V325" s="30">
        <f>VLOOKUP(S325,'PAI 2025 GPS rempl2)'!$E$4:$P$504,12,0)</f>
        <v>50</v>
      </c>
      <c r="W325" s="30">
        <f>+(V325/($V$113+$V$322+$V$323+$V$324+$V$325+$V$326+$V$331+$V$332+$V$372+$V$373+$V$375+$V$376))*100</f>
        <v>12.5</v>
      </c>
      <c r="X325" s="30">
        <f>VLOOKUP(S325,'SEGUIMIENTO PAI 2025'!$F$5:$AB$487,23,0)</f>
        <v>0</v>
      </c>
      <c r="Y325" s="30">
        <f t="shared" si="60"/>
        <v>0</v>
      </c>
    </row>
    <row r="326" spans="1:25" x14ac:dyDescent="0.25">
      <c r="A326" s="81" t="s">
        <v>1859</v>
      </c>
      <c r="B326" s="81" t="str">
        <f>VLOOKUP(A326,'PAI 2025 GPS rempl2)'!$A$3:$E$505,4,0)</f>
        <v>Actividad propia</v>
      </c>
      <c r="C326" s="82" t="s">
        <v>1569</v>
      </c>
      <c r="D326" s="82" t="s">
        <v>1578</v>
      </c>
      <c r="E326" s="82" t="s">
        <v>1108</v>
      </c>
      <c r="F326" s="82"/>
      <c r="G326" s="82" t="str">
        <f>VLOOKUP(A326,'PAI 2025 GPS rempl2)'!$E$4:$L$504,8,0)</f>
        <v>N/A</v>
      </c>
      <c r="H326" s="82" t="str">
        <f>VLOOKUP(A326,'PAI 2025 GPS rempl2)'!$A$4:$V$504,15,0)</f>
        <v>Socializar los resultados del estudio con los jefes de las áreas responsables de los trámites costeados (Correo electronico con el envío del estudio realizado  /  Listas de asistencia a reunion de socialización)</v>
      </c>
      <c r="I326" s="82">
        <f>VLOOKUP(A326,'PAI 2025 GPS rempl2)'!$A$4:$V$504,17,0)</f>
        <v>1</v>
      </c>
      <c r="J326" s="82" t="str">
        <f>VLOOKUP(A326,'PAI 2025 GPS rempl2)'!$A$4:$V$504,18,0)</f>
        <v>Númerica</v>
      </c>
      <c r="K326" s="174" t="str">
        <f>VLOOKUP(A326,'PAI 2025 GPS rempl2)'!$A$4:$V$504,20,0)</f>
        <v>2025-11-03</v>
      </c>
      <c r="L326" s="174" t="str">
        <f>VLOOKUP(A326,'PAI 2025 GPS rempl2)'!$A$4:$V$504,21,0)</f>
        <v>2025-11-20</v>
      </c>
      <c r="M326" s="82" t="str">
        <f>VLOOKUP(A326,'PAI 2025 GPS rempl2)'!$A$4:$V$504,22,0)</f>
        <v>30-OFICINA ASESORA DE PLANEACIÓN;
37-GRUPO DE TRABAJO DE ESTUDIOS ECONÓMICOS</v>
      </c>
      <c r="N326" s="82"/>
      <c r="O326" s="82"/>
      <c r="P326" s="82"/>
      <c r="Q326" s="82"/>
      <c r="R326" s="30" t="str">
        <f>VLOOKUP(A326,'PAI 2025 GPS rempl2)'!$A$3:$B$506,2,0)</f>
        <v>30-OFICINA ASESORA DE PLANEACIÓN</v>
      </c>
      <c r="S326" s="81" t="s">
        <v>1859</v>
      </c>
      <c r="T326" s="81" t="str">
        <f>VLOOKUP(A326,'PAI 2025 GPS rempl2)'!$A$3:$E$505,4,0)</f>
        <v>Actividad propia</v>
      </c>
      <c r="U326" s="82" t="s">
        <v>1569</v>
      </c>
      <c r="V326" s="30">
        <f>VLOOKUP(S326,'PAI 2025 GPS rempl2)'!$E$4:$P$504,12,0)</f>
        <v>10</v>
      </c>
      <c r="W326" s="30">
        <f>+(V326/($V$113+$V$322+$V$323+$V$324+$V$325+$V$326+$V$331+$V$332+$V$372+$V$373+$V$375+$V$376))*100</f>
        <v>2.5</v>
      </c>
      <c r="X326" s="30">
        <f>VLOOKUP(S326,'SEGUIMIENTO PAI 2025'!$F$5:$AB$487,23,0)</f>
        <v>0</v>
      </c>
      <c r="Y326" s="30">
        <f t="shared" si="60"/>
        <v>0</v>
      </c>
    </row>
    <row r="327" spans="1:25" x14ac:dyDescent="0.25">
      <c r="A327" s="81" t="s">
        <v>1124</v>
      </c>
      <c r="B327" s="81" t="str">
        <f>VLOOKUP(A327,'PAI 2025 GPS rempl2)'!$A$3:$E$505,4,0)</f>
        <v>Producto</v>
      </c>
      <c r="C327" s="82" t="s">
        <v>1562</v>
      </c>
      <c r="D327" s="82" t="s">
        <v>1579</v>
      </c>
      <c r="E327" s="82" t="s">
        <v>1125</v>
      </c>
      <c r="F327" s="82" t="s">
        <v>61</v>
      </c>
      <c r="G327" s="82" t="str">
        <f>VLOOKUP(A327,'PAI 2025 GPS rempl2)'!$E$4:$L$504,8,0)</f>
        <v>N/A</v>
      </c>
      <c r="H327" s="82" t="str">
        <f>VLOOKUP(A327,'PAI 2025 GPS rempl2)'!$A$4:$V$504,15,0)</f>
        <v>Estrategia de racionalización de trámites implementada</v>
      </c>
      <c r="I327" s="82">
        <f>VLOOKUP(A327,'PAI 2025 GPS rempl2)'!$A$4:$V$504,17,0)</f>
        <v>100</v>
      </c>
      <c r="J327" s="82" t="str">
        <f>VLOOKUP(A327,'PAI 2025 GPS rempl2)'!$A$4:$V$504,18,0)</f>
        <v>Porcentual</v>
      </c>
      <c r="K327" s="174" t="str">
        <f>VLOOKUP(A327,'PAI 2025 GPS rempl2)'!$A$4:$V$504,20,0)</f>
        <v>2025-01-15</v>
      </c>
      <c r="L327" s="174" t="str">
        <f>VLOOKUP(A327,'PAI 2025 GPS rempl2)'!$A$4:$V$504,21,0)</f>
        <v>2025-12-22</v>
      </c>
      <c r="M327" s="82" t="str">
        <f>VLOOKUP(A327,'PAI 2025 GPS rempl2)'!$A$4:$V$504,22,0)</f>
        <v>30-OFICINA ASESORA DE PLANEACIÓN</v>
      </c>
      <c r="N327" s="82" t="s">
        <v>1776</v>
      </c>
      <c r="O327" s="82" t="s">
        <v>1433</v>
      </c>
      <c r="P327" s="82">
        <v>0</v>
      </c>
      <c r="Q327" s="82" t="s">
        <v>1532</v>
      </c>
      <c r="R327" s="30" t="str">
        <f>VLOOKUP(A327,'PAI 2025 GPS rempl2)'!$A$3:$B$506,2,0)</f>
        <v>30-OFICINA ASESORA DE PLANEACIÓN</v>
      </c>
      <c r="S327" s="81" t="s">
        <v>1124</v>
      </c>
      <c r="T327" s="81" t="str">
        <f>VLOOKUP(A327,'PAI 2025 GPS rempl2)'!$A$3:$E$505,4,0)</f>
        <v>Producto</v>
      </c>
      <c r="U327" s="82" t="s">
        <v>1562</v>
      </c>
      <c r="V327" s="30">
        <f>VLOOKUP(S327,'PAI 2025 GPS rempl2)'!$E$4:$P$504,12,0)</f>
        <v>20</v>
      </c>
      <c r="W327" s="144">
        <f>(V327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27" s="30">
        <f>VLOOKUP(S327,'SEGUIMIENTO PAI 2025'!$F$5:$AB$487,23,0)</f>
        <v>0</v>
      </c>
      <c r="Y327" s="30">
        <f t="shared" si="60"/>
        <v>0</v>
      </c>
    </row>
    <row r="328" spans="1:25" x14ac:dyDescent="0.25">
      <c r="A328" s="81" t="s">
        <v>1127</v>
      </c>
      <c r="B328" s="81" t="str">
        <f>VLOOKUP(A328,'PAI 2025 GPS rempl2)'!$A$3:$E$505,4,0)</f>
        <v>Actividad propia</v>
      </c>
      <c r="C328" s="82" t="s">
        <v>1562</v>
      </c>
      <c r="D328" s="82" t="s">
        <v>1579</v>
      </c>
      <c r="E328" s="82" t="s">
        <v>1125</v>
      </c>
      <c r="F328" s="82"/>
      <c r="G328" s="82" t="str">
        <f>VLOOKUP(A328,'PAI 2025 GPS rempl2)'!$E$4:$L$504,8,0)</f>
        <v>N/A</v>
      </c>
      <c r="H328" s="82" t="str">
        <f>VLOOKUP(A328,'PAI 2025 GPS rempl2)'!$A$4:$V$504,15,0)</f>
        <v>Elaborar el plan de trabajo de la estrategia de racionalización de trámites</v>
      </c>
      <c r="I328" s="82">
        <f>VLOOKUP(A328,'PAI 2025 GPS rempl2)'!$A$4:$V$504,17,0)</f>
        <v>1</v>
      </c>
      <c r="J328" s="82" t="str">
        <f>VLOOKUP(A328,'PAI 2025 GPS rempl2)'!$A$4:$V$504,18,0)</f>
        <v>Númerica</v>
      </c>
      <c r="K328" s="174" t="str">
        <f>VLOOKUP(A328,'PAI 2025 GPS rempl2)'!$A$4:$V$504,20,0)</f>
        <v>2025-01-15</v>
      </c>
      <c r="L328" s="174" t="str">
        <f>VLOOKUP(A328,'PAI 2025 GPS rempl2)'!$A$4:$V$504,21,0)</f>
        <v>2025-03-28</v>
      </c>
      <c r="M328" s="82" t="str">
        <f>VLOOKUP(A328,'PAI 2025 GPS rempl2)'!$A$4:$V$504,22,0)</f>
        <v>30-OFICINA ASESORA DE PLANEACIÓN</v>
      </c>
      <c r="N328" s="82"/>
      <c r="O328" s="82"/>
      <c r="P328" s="82"/>
      <c r="Q328" s="82"/>
      <c r="R328" s="30" t="str">
        <f>VLOOKUP(A328,'PAI 2025 GPS rempl2)'!$A$3:$B$506,2,0)</f>
        <v>30-OFICINA ASESORA DE PLANEACIÓN</v>
      </c>
      <c r="S328" s="81" t="s">
        <v>1127</v>
      </c>
      <c r="T328" s="81" t="str">
        <f>VLOOKUP(A328,'PAI 2025 GPS rempl2)'!$A$3:$E$505,4,0)</f>
        <v>Actividad propia</v>
      </c>
      <c r="U328" s="82" t="s">
        <v>1562</v>
      </c>
      <c r="V328" s="30">
        <f>VLOOKUP(S328,'PAI 2025 GPS rempl2)'!$E$4:$P$504,12,0)</f>
        <v>20</v>
      </c>
      <c r="W328" s="146">
        <f t="shared" ref="W328:W329" si="61">+(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28" s="30">
        <f>VLOOKUP(S328,'SEGUIMIENTO PAI 2025'!$F$5:$AB$487,23,0)</f>
        <v>100</v>
      </c>
      <c r="Y328" s="30">
        <f t="shared" si="60"/>
        <v>0.24330900243309003</v>
      </c>
    </row>
    <row r="329" spans="1:25" x14ac:dyDescent="0.25">
      <c r="A329" s="81" t="s">
        <v>1129</v>
      </c>
      <c r="B329" s="81" t="str">
        <f>VLOOKUP(A329,'PAI 2025 GPS rempl2)'!$A$3:$E$505,4,0)</f>
        <v>Actividad propia</v>
      </c>
      <c r="C329" s="82" t="s">
        <v>1562</v>
      </c>
      <c r="D329" s="82" t="s">
        <v>1579</v>
      </c>
      <c r="E329" s="82" t="s">
        <v>1125</v>
      </c>
      <c r="F329" s="82"/>
      <c r="G329" s="82" t="str">
        <f>VLOOKUP(A329,'PAI 2025 GPS rempl2)'!$E$4:$L$504,8,0)</f>
        <v>N/A</v>
      </c>
      <c r="H329" s="82" t="str">
        <f>VLOOKUP(A329,'PAI 2025 GPS rempl2)'!$A$4:$V$504,15,0)</f>
        <v>Ejecutar el plan de trabajo de la estrategia de racionalización de trámites</v>
      </c>
      <c r="I329" s="82">
        <f>VLOOKUP(A329,'PAI 2025 GPS rempl2)'!$A$4:$V$504,17,0)</f>
        <v>100</v>
      </c>
      <c r="J329" s="82" t="str">
        <f>VLOOKUP(A329,'PAI 2025 GPS rempl2)'!$A$4:$V$504,18,0)</f>
        <v>Porcentual</v>
      </c>
      <c r="K329" s="174" t="str">
        <f>VLOOKUP(A329,'PAI 2025 GPS rempl2)'!$A$4:$V$504,20,0)</f>
        <v>2025-03-28</v>
      </c>
      <c r="L329" s="174" t="str">
        <f>VLOOKUP(A329,'PAI 2025 GPS rempl2)'!$A$4:$V$504,21,0)</f>
        <v>2025-12-22</v>
      </c>
      <c r="M329" s="82" t="str">
        <f>VLOOKUP(A329,'PAI 2025 GPS rempl2)'!$A$4:$V$504,22,0)</f>
        <v>30-OFICINA ASESORA DE PLANEACIÓN</v>
      </c>
      <c r="N329" s="82"/>
      <c r="O329" s="82"/>
      <c r="P329" s="82"/>
      <c r="Q329" s="82"/>
      <c r="R329" s="30" t="str">
        <f>VLOOKUP(A329,'PAI 2025 GPS rempl2)'!$A$3:$B$506,2,0)</f>
        <v>30-OFICINA ASESORA DE PLANEACIÓN</v>
      </c>
      <c r="S329" s="81" t="s">
        <v>1129</v>
      </c>
      <c r="T329" s="81" t="str">
        <f>VLOOKUP(A329,'PAI 2025 GPS rempl2)'!$A$3:$E$505,4,0)</f>
        <v>Actividad propia</v>
      </c>
      <c r="U329" s="82" t="s">
        <v>1562</v>
      </c>
      <c r="V329" s="30">
        <f>VLOOKUP(S329,'PAI 2025 GPS rempl2)'!$E$4:$P$504,12,0)</f>
        <v>80</v>
      </c>
      <c r="W329" s="146">
        <f t="shared" si="61"/>
        <v>0.97323600973236013</v>
      </c>
      <c r="X329" s="30">
        <f>VLOOKUP(S329,'SEGUIMIENTO PAI 2025'!$F$5:$AB$487,23,0)</f>
        <v>13</v>
      </c>
      <c r="Y329" s="30">
        <f t="shared" si="60"/>
        <v>0.12652068126520682</v>
      </c>
    </row>
    <row r="330" spans="1:25" x14ac:dyDescent="0.25">
      <c r="A330" s="81" t="s">
        <v>1131</v>
      </c>
      <c r="B330" s="81" t="str">
        <f>VLOOKUP(A330,'PAI 2025 GPS rempl2)'!$A$3:$E$505,4,0)</f>
        <v>Producto</v>
      </c>
      <c r="C330" s="82" t="s">
        <v>1569</v>
      </c>
      <c r="D330" s="82" t="s">
        <v>1580</v>
      </c>
      <c r="E330" s="82" t="s">
        <v>1132</v>
      </c>
      <c r="F330" s="82" t="s">
        <v>61</v>
      </c>
      <c r="G330" s="82" t="str">
        <f>VLOOKUP(A330,'PAI 2025 GPS rempl2)'!$E$4:$L$504,8,0)</f>
        <v>N/A</v>
      </c>
      <c r="H330" s="82" t="str">
        <f>VLOOKUP(A330,'PAI 2025 GPS rempl2)'!$A$4:$V$504,15,0)</f>
        <v>Plan de Transparencia y Ética Publica, formulado y ejecutado</v>
      </c>
      <c r="I330" s="82">
        <f>VLOOKUP(A330,'PAI 2025 GPS rempl2)'!$A$4:$V$504,17,0)</f>
        <v>100</v>
      </c>
      <c r="J330" s="82" t="str">
        <f>VLOOKUP(A330,'PAI 2025 GPS rempl2)'!$A$4:$V$504,18,0)</f>
        <v>Porcentual</v>
      </c>
      <c r="K330" s="174" t="str">
        <f>VLOOKUP(A330,'PAI 2025 GPS rempl2)'!$A$4:$V$504,20,0)</f>
        <v>2025-01-15</v>
      </c>
      <c r="L330" s="174" t="str">
        <f>VLOOKUP(A330,'PAI 2025 GPS rempl2)'!$A$4:$V$504,21,0)</f>
        <v>2025-12-22</v>
      </c>
      <c r="M330" s="82" t="str">
        <f>VLOOKUP(A330,'PAI 2025 GPS rempl2)'!$A$4:$V$504,22,0)</f>
        <v>100-SECRETARIA GENERAL;
30-OFICINA ASESORA DE PLANEACIÓN</v>
      </c>
      <c r="N330" s="82" t="s">
        <v>1776</v>
      </c>
      <c r="O330" s="82" t="s">
        <v>1433</v>
      </c>
      <c r="P330" s="82" t="s">
        <v>1581</v>
      </c>
      <c r="Q330" s="82" t="s">
        <v>1532</v>
      </c>
      <c r="R330" s="30" t="str">
        <f>VLOOKUP(A330,'PAI 2025 GPS rempl2)'!$A$3:$B$506,2,0)</f>
        <v>30-OFICINA ASESORA DE PLANEACIÓN</v>
      </c>
      <c r="S330" s="81" t="s">
        <v>1131</v>
      </c>
      <c r="T330" s="81" t="str">
        <f>VLOOKUP(A330,'PAI 2025 GPS rempl2)'!$A$3:$E$505,4,0)</f>
        <v>Producto</v>
      </c>
      <c r="U330" s="82" t="s">
        <v>1569</v>
      </c>
      <c r="V330" s="30">
        <f>VLOOKUP(S330,'PAI 2025 GPS rempl2)'!$E$4:$P$504,12,0)</f>
        <v>20</v>
      </c>
      <c r="W330" s="30">
        <f>+(V330*100)/($V$112+$V$321+$V$330+$V$371)</f>
        <v>8.3333333333333339</v>
      </c>
      <c r="X330" s="30">
        <f>VLOOKUP(S330,'SEGUIMIENTO PAI 2025'!$F$5:$AB$487,23,0)</f>
        <v>0</v>
      </c>
      <c r="Y330" s="30">
        <f t="shared" si="60"/>
        <v>0</v>
      </c>
    </row>
    <row r="331" spans="1:25" x14ac:dyDescent="0.25">
      <c r="A331" s="81" t="s">
        <v>1134</v>
      </c>
      <c r="B331" s="81" t="str">
        <f>VLOOKUP(A331,'PAI 2025 GPS rempl2)'!$A$3:$E$505,4,0)</f>
        <v>Actividad propia</v>
      </c>
      <c r="C331" s="82" t="s">
        <v>1569</v>
      </c>
      <c r="D331" s="82" t="s">
        <v>1580</v>
      </c>
      <c r="E331" s="82" t="s">
        <v>1132</v>
      </c>
      <c r="F331" s="82"/>
      <c r="G331" s="82" t="str">
        <f>VLOOKUP(A331,'PAI 2025 GPS rempl2)'!$E$4:$L$504,8,0)</f>
        <v>N/A</v>
      </c>
      <c r="H331" s="82" t="str">
        <f>VLOOKUP(A331,'PAI 2025 GPS rempl2)'!$A$4:$V$504,15,0)</f>
        <v>Elaborar el plan de trabajo para formular el Programa de Transparencia y Ética Pública - PTEP, en el marco de la ley 2195 de 2022 y su decreto reglamentario 1122 de 2024</v>
      </c>
      <c r="I331" s="82">
        <f>VLOOKUP(A331,'PAI 2025 GPS rempl2)'!$A$4:$V$504,17,0)</f>
        <v>1</v>
      </c>
      <c r="J331" s="82" t="str">
        <f>VLOOKUP(A331,'PAI 2025 GPS rempl2)'!$A$4:$V$504,18,0)</f>
        <v>Númerica</v>
      </c>
      <c r="K331" s="174" t="str">
        <f>VLOOKUP(A331,'PAI 2025 GPS rempl2)'!$A$4:$V$504,20,0)</f>
        <v>2025-01-15</v>
      </c>
      <c r="L331" s="174" t="str">
        <f>VLOOKUP(A331,'PAI 2025 GPS rempl2)'!$A$4:$V$504,21,0)</f>
        <v>2025-02-15</v>
      </c>
      <c r="M331" s="82" t="str">
        <f>VLOOKUP(A331,'PAI 2025 GPS rempl2)'!$A$4:$V$504,22,0)</f>
        <v>100-SECRETARIA GENERAL;
30-OFICINA ASESORA DE PLANEACIÓN</v>
      </c>
      <c r="N331" s="82"/>
      <c r="O331" s="82"/>
      <c r="P331" s="82"/>
      <c r="Q331" s="82"/>
      <c r="R331" s="30" t="str">
        <f>VLOOKUP(A331,'PAI 2025 GPS rempl2)'!$A$3:$B$506,2,0)</f>
        <v>30-OFICINA ASESORA DE PLANEACIÓN</v>
      </c>
      <c r="S331" s="81" t="s">
        <v>1134</v>
      </c>
      <c r="T331" s="81" t="str">
        <f>VLOOKUP(A331,'PAI 2025 GPS rempl2)'!$A$3:$E$505,4,0)</f>
        <v>Actividad propia</v>
      </c>
      <c r="U331" s="82" t="s">
        <v>1569</v>
      </c>
      <c r="V331" s="30">
        <f>VLOOKUP(S331,'PAI 2025 GPS rempl2)'!$E$4:$P$504,12,0)</f>
        <v>20</v>
      </c>
      <c r="W331" s="30">
        <f>+(V331/($V$113+$V$322+$V$323+$V$324+$V$325+$V$326+$V$331+$V$332+$V$372+$V$373+$V$375+$V$376))*100</f>
        <v>5</v>
      </c>
      <c r="X331" s="30">
        <f>VLOOKUP(S331,'SEGUIMIENTO PAI 2025'!$F$5:$AB$487,23,0)</f>
        <v>100</v>
      </c>
      <c r="Y331" s="30">
        <f t="shared" si="60"/>
        <v>5</v>
      </c>
    </row>
    <row r="332" spans="1:25" x14ac:dyDescent="0.25">
      <c r="A332" s="81" t="s">
        <v>1135</v>
      </c>
      <c r="B332" s="81" t="str">
        <f>VLOOKUP(A332,'PAI 2025 GPS rempl2)'!$A$3:$E$505,4,0)</f>
        <v>Actividad propia</v>
      </c>
      <c r="C332" s="82" t="s">
        <v>1569</v>
      </c>
      <c r="D332" s="82" t="s">
        <v>1580</v>
      </c>
      <c r="E332" s="82" t="s">
        <v>1132</v>
      </c>
      <c r="F332" s="82"/>
      <c r="G332" s="82" t="str">
        <f>VLOOKUP(A332,'PAI 2025 GPS rempl2)'!$E$4:$L$507,8,0)</f>
        <v>N/A</v>
      </c>
      <c r="H332" s="82" t="str">
        <f>VLOOKUP(A332,'PAI 2025 GPS rempl2)'!$A$4:$V$505,15,0)</f>
        <v>Ejecutar el plan de trabajo del Programa de Transparencia y Ética Pública</v>
      </c>
      <c r="I332" s="82">
        <f>VLOOKUP(A332,'PAI 2025 GPS rempl2)'!$A$4:$V$505,17,0)</f>
        <v>100</v>
      </c>
      <c r="J332" s="82" t="str">
        <f>VLOOKUP(A332,'PAI 2025 GPS rempl2)'!$A$4:$V$505,18,0)</f>
        <v>Porcentual</v>
      </c>
      <c r="K332" s="174" t="str">
        <f>VLOOKUP(A332,'PAI 2025 GPS rempl2)'!$A$4:$V$505,20,0)</f>
        <v>2025-01-31</v>
      </c>
      <c r="L332" s="174" t="str">
        <f>VLOOKUP(A332,'PAI 2025 GPS rempl2)'!$A$4:$V$505,21,0)</f>
        <v>2025-12-22</v>
      </c>
      <c r="M332" s="82" t="str">
        <f>VLOOKUP(A332,'PAI 2025 GPS rempl2)'!$A$4:$V$505,22,0)</f>
        <v>100-SECRETARIA GENERAL;
30-OFICINA ASESORA DE PLANEACIÓN</v>
      </c>
      <c r="N332" s="82"/>
      <c r="O332" s="82"/>
      <c r="P332" s="82"/>
      <c r="Q332" s="82"/>
      <c r="R332" s="30" t="str">
        <f>VLOOKUP(A332,'PAI 2025 GPS rempl2)'!$A$3:$B$506,2,0)</f>
        <v>30-OFICINA ASESORA DE PLANEACIÓN</v>
      </c>
      <c r="S332" s="81" t="s">
        <v>1135</v>
      </c>
      <c r="T332" s="81" t="str">
        <f>VLOOKUP(A332,'PAI 2025 GPS rempl2)'!$A$3:$E$505,4,0)</f>
        <v>Actividad propia</v>
      </c>
      <c r="U332" s="82" t="s">
        <v>1569</v>
      </c>
      <c r="V332" s="30">
        <f>VLOOKUP(S332,'PAI 2025 GPS rempl2)'!$E$4:$P$505,12,0)</f>
        <v>80</v>
      </c>
      <c r="W332" s="30">
        <f>+(V332/($V$113+$V$322+$V$323+$V$324+$V$325+$V$326+$V$331+$V$332+$V$372+$V$373+$V$375+$V$376))*100</f>
        <v>20</v>
      </c>
      <c r="X332" s="30">
        <f>VLOOKUP(S332,'SEGUIMIENTO PAI 2025'!$F$5:$AB$487,23,0)</f>
        <v>32</v>
      </c>
      <c r="Y332" s="30">
        <f t="shared" si="60"/>
        <v>6.4</v>
      </c>
    </row>
    <row r="333" spans="1:25" x14ac:dyDescent="0.25">
      <c r="A333" s="81" t="s">
        <v>1137</v>
      </c>
      <c r="B333" s="81" t="str">
        <f>VLOOKUP(A333,'PAI 2025 GPS rempl2)'!$A$3:$E$505,4,0)</f>
        <v>Producto</v>
      </c>
      <c r="C333" s="82" t="s">
        <v>1562</v>
      </c>
      <c r="D333" s="82" t="s">
        <v>1570</v>
      </c>
      <c r="E333" s="82" t="s">
        <v>720</v>
      </c>
      <c r="F333" s="82" t="s">
        <v>10</v>
      </c>
      <c r="G333" s="82" t="str">
        <f>VLOOKUP(A333,'PAI 2025 GPS rempl2)'!$E$4:$L$504,8,0)</f>
        <v>N/A</v>
      </c>
      <c r="H333" s="82" t="str">
        <f>VLOOKUP(A333,'PAI 2025 GPS rempl2)'!$A$4:$V$504,15,0)</f>
        <v>Departamentos con estrategias para el Fortalecimiento sobre la Protección y Promoción de la libre competencia, beneficiados (Informe que de cuenta de los departamentos beneficiados )</v>
      </c>
      <c r="I333" s="82">
        <f>VLOOKUP(A333,'PAI 2025 GPS rempl2)'!$A$4:$V$504,17,0)</f>
        <v>56</v>
      </c>
      <c r="J333" s="82" t="str">
        <f>VLOOKUP(A333,'PAI 2025 GPS rempl2)'!$A$4:$V$504,18,0)</f>
        <v>Porcentual</v>
      </c>
      <c r="K333" s="174" t="str">
        <f>VLOOKUP(A333,'PAI 2025 GPS rempl2)'!$A$4:$V$504,20,0)</f>
        <v>2025-01-13</v>
      </c>
      <c r="L333" s="174" t="str">
        <f>VLOOKUP(A333,'PAI 2025 GPS rempl2)'!$A$4:$V$504,21,0)</f>
        <v>2025-12-12</v>
      </c>
      <c r="M333" s="82" t="str">
        <f>VLOOKUP(A333,'PAI 2025 GPS rempl2)'!$A$4:$V$504,22,0)</f>
        <v>1000-DESPACHO DEL SUPERINTENDENTE DELEGADO PARA LA PROTECCIÓN DE LA COMPETENCIA</v>
      </c>
      <c r="N333" s="82" t="s">
        <v>1438</v>
      </c>
      <c r="O333" s="82" t="s">
        <v>1439</v>
      </c>
      <c r="P333" s="82" t="s">
        <v>1602</v>
      </c>
      <c r="Q333" s="82" t="s">
        <v>1534</v>
      </c>
      <c r="R333" s="30" t="str">
        <f>VLOOKUP(A333,'PAI 2025 GPS rempl2)'!$A$3:$B$506,2,0)</f>
        <v>1000-DESPACHO DEL SUPERINTENDENTE DELEGADO PARA LA PROTECCIÓN DE LA COMPETENCIA</v>
      </c>
      <c r="S333" s="81" t="s">
        <v>1137</v>
      </c>
      <c r="T333" s="81" t="str">
        <f>VLOOKUP(A333,'PAI 2025 GPS rempl2)'!$A$3:$E$505,4,0)</f>
        <v>Producto</v>
      </c>
      <c r="U333" s="82" t="s">
        <v>1562</v>
      </c>
      <c r="V333" s="30">
        <f>VLOOKUP(S333,'PAI 2025 GPS rempl2)'!$E$4:$P$504,12,0)</f>
        <v>20</v>
      </c>
      <c r="W333" s="144">
        <f>(V333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33" s="30">
        <f>VLOOKUP(S333,'SEGUIMIENTO PAI 2025'!$F$5:$AB$487,23,0)</f>
        <v>40.94</v>
      </c>
      <c r="Y333" s="30">
        <f t="shared" si="60"/>
        <v>0.36717488789237668</v>
      </c>
    </row>
    <row r="334" spans="1:25" x14ac:dyDescent="0.25">
      <c r="A334" s="81" t="s">
        <v>1139</v>
      </c>
      <c r="B334" s="81" t="str">
        <f>VLOOKUP(A334,'PAI 2025 GPS rempl2)'!$A$3:$E$505,4,0)</f>
        <v>Actividad propia</v>
      </c>
      <c r="C334" s="82" t="s">
        <v>1562</v>
      </c>
      <c r="D334" s="82" t="s">
        <v>1570</v>
      </c>
      <c r="E334" s="82" t="s">
        <v>720</v>
      </c>
      <c r="F334" s="82"/>
      <c r="G334" s="82" t="str">
        <f>VLOOKUP(A334,'PAI 2025 GPS rempl2)'!$E$4:$L$504,8,0)</f>
        <v>N/A</v>
      </c>
      <c r="H334" s="82" t="str">
        <f>VLOOKUP(A334,'PAI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4" s="82">
        <f>VLOOKUP(A334,'PAI 2025 GPS rempl2)'!$A$4:$V$504,17,0)</f>
        <v>1</v>
      </c>
      <c r="J334" s="82" t="str">
        <f>VLOOKUP(A334,'PAI 2025 GPS rempl2)'!$A$4:$V$504,18,0)</f>
        <v>Númerica</v>
      </c>
      <c r="K334" s="174" t="str">
        <f>VLOOKUP(A334,'PAI 2025 GPS rempl2)'!$A$4:$V$504,20,0)</f>
        <v>2025-01-13</v>
      </c>
      <c r="L334" s="174" t="str">
        <f>VLOOKUP(A334,'PAI 2025 GPS rempl2)'!$A$4:$V$504,21,0)</f>
        <v>2025-02-28</v>
      </c>
      <c r="M334" s="82" t="str">
        <f>VLOOKUP(A334,'PAI 2025 GPS rempl2)'!$A$4:$V$504,22,0)</f>
        <v>1000-DESPACHO DEL SUPERINTENDENTE DELEGADO PARA LA PROTECCIÓN DE LA COMPETENCIA</v>
      </c>
      <c r="N334" s="82"/>
      <c r="O334" s="82"/>
      <c r="P334" s="82"/>
      <c r="Q334" s="82"/>
      <c r="R334" s="30" t="str">
        <f>VLOOKUP(A334,'PAI 2025 GPS rempl2)'!$A$3:$B$506,2,0)</f>
        <v>1000-DESPACHO DEL SUPERINTENDENTE DELEGADO PARA LA PROTECCIÓN DE LA COMPETENCIA</v>
      </c>
      <c r="S334" s="81" t="s">
        <v>1139</v>
      </c>
      <c r="T334" s="81" t="str">
        <f>VLOOKUP(A334,'PAI 2025 GPS rempl2)'!$A$3:$E$505,4,0)</f>
        <v>Actividad propia</v>
      </c>
      <c r="U334" s="82" t="s">
        <v>1562</v>
      </c>
      <c r="V334" s="30">
        <f>VLOOKUP(S334,'PAI 2025 GPS rempl2)'!$E$4:$P$504,12,0)</f>
        <v>20</v>
      </c>
      <c r="W334" s="146">
        <f t="shared" ref="W334:W335" si="62">+(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34" s="30">
        <f>VLOOKUP(S334,'SEGUIMIENTO PAI 2025'!$F$5:$AB$487,23,0)</f>
        <v>100</v>
      </c>
      <c r="Y334" s="30">
        <f t="shared" si="60"/>
        <v>0.24330900243309003</v>
      </c>
    </row>
    <row r="335" spans="1:25" x14ac:dyDescent="0.25">
      <c r="A335" s="81" t="s">
        <v>1141</v>
      </c>
      <c r="B335" s="81" t="str">
        <f>VLOOKUP(A335,'PAI 2025 GPS rempl2)'!$A$3:$E$505,4,0)</f>
        <v>Actividad propia</v>
      </c>
      <c r="C335" s="82" t="s">
        <v>1562</v>
      </c>
      <c r="D335" s="82" t="s">
        <v>1570</v>
      </c>
      <c r="E335" s="82" t="s">
        <v>720</v>
      </c>
      <c r="F335" s="82"/>
      <c r="G335" s="82" t="str">
        <f>VLOOKUP(A335,'PAI 2025 GPS rempl2)'!$E$4:$L$504,8,0)</f>
        <v>N/A</v>
      </c>
      <c r="H335" s="82" t="str">
        <f>VLOOKUP(A335,'PAI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5" s="82">
        <f>VLOOKUP(A335,'PAI 2025 GPS rempl2)'!$A$4:$V$504,17,0)</f>
        <v>100</v>
      </c>
      <c r="J335" s="82" t="str">
        <f>VLOOKUP(A335,'PAI 2025 GPS rempl2)'!$A$4:$V$504,18,0)</f>
        <v>Porcentual</v>
      </c>
      <c r="K335" s="174" t="str">
        <f>VLOOKUP(A335,'PAI 2025 GPS rempl2)'!$A$4:$V$504,20,0)</f>
        <v>2025-03-03</v>
      </c>
      <c r="L335" s="174" t="str">
        <f>VLOOKUP(A335,'PAI 2025 GPS rempl2)'!$A$4:$V$504,21,0)</f>
        <v>2025-12-12</v>
      </c>
      <c r="M335" s="82" t="str">
        <f>VLOOKUP(A335,'PAI 2025 GPS rempl2)'!$A$4:$V$504,22,0)</f>
        <v>1000-DESPACHO DEL SUPERINTENDENTE DELEGADO PARA LA PROTECCIÓN DE LA COMPETENCIA</v>
      </c>
      <c r="N335" s="82"/>
      <c r="O335" s="82"/>
      <c r="P335" s="82"/>
      <c r="Q335" s="82"/>
      <c r="R335" s="30" t="str">
        <f>VLOOKUP(A335,'PAI 2025 GPS rempl2)'!$A$3:$B$506,2,0)</f>
        <v>1000-DESPACHO DEL SUPERINTENDENTE DELEGADO PARA LA PROTECCIÓN DE LA COMPETENCIA</v>
      </c>
      <c r="S335" s="81" t="s">
        <v>1141</v>
      </c>
      <c r="T335" s="81" t="str">
        <f>VLOOKUP(A335,'PAI 2025 GPS rempl2)'!$A$3:$E$505,4,0)</f>
        <v>Actividad propia</v>
      </c>
      <c r="U335" s="82" t="s">
        <v>1562</v>
      </c>
      <c r="V335" s="30">
        <f>VLOOKUP(S335,'PAI 2025 GPS rempl2)'!$E$4:$P$504,12,0)</f>
        <v>80</v>
      </c>
      <c r="W335" s="146">
        <f t="shared" si="62"/>
        <v>0.97323600973236013</v>
      </c>
      <c r="X335" s="30">
        <f>VLOOKUP(S335,'SEGUIMIENTO PAI 2025'!$F$5:$AB$487,23,0)</f>
        <v>63</v>
      </c>
      <c r="Y335" s="30">
        <f t="shared" si="60"/>
        <v>0.61313868613138689</v>
      </c>
    </row>
    <row r="336" spans="1:25" x14ac:dyDescent="0.25">
      <c r="A336" s="81" t="s">
        <v>1143</v>
      </c>
      <c r="B336" s="81" t="str">
        <f>VLOOKUP(A336,'PAI 2025 GPS rempl2)'!$A$3:$E$505,4,0)</f>
        <v>Producto</v>
      </c>
      <c r="C336" s="82" t="s">
        <v>1572</v>
      </c>
      <c r="D336" s="82" t="s">
        <v>1571</v>
      </c>
      <c r="E336" s="82" t="s">
        <v>772</v>
      </c>
      <c r="F336" s="82" t="s">
        <v>12</v>
      </c>
      <c r="G336" s="82" t="str">
        <f>VLOOKUP(A336,'PAI 2025 GPS rempl2)'!$E$4:$L$504,8,0)</f>
        <v>N/A</v>
      </c>
      <c r="H336" s="82" t="str">
        <f>VLOOKUP(A336,'PAI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6" s="82">
        <f>VLOOKUP(A336,'PAI 2025 GPS rempl2)'!$A$4:$V$504,17,0)</f>
        <v>4</v>
      </c>
      <c r="J336" s="82" t="str">
        <f>VLOOKUP(A336,'PAI 2025 GPS rempl2)'!$A$4:$V$504,18,0)</f>
        <v>Númerica</v>
      </c>
      <c r="K336" s="174" t="str">
        <f>VLOOKUP(A336,'PAI 2025 GPS rempl2)'!$A$4:$V$504,20,0)</f>
        <v>2025-02-03</v>
      </c>
      <c r="L336" s="174" t="str">
        <f>VLOOKUP(A336,'PAI 2025 GPS rempl2)'!$A$4:$V$504,21,0)</f>
        <v>2025-11-28</v>
      </c>
      <c r="M336" s="82" t="str">
        <f>VLOOKUP(A336,'PAI 2025 GPS rempl2)'!$A$4:$V$504,22,0)</f>
        <v>10-OFICINA  ASESORA JURÍDICA;
1000-DESPACHO DEL SUPERINTENDENTE DELEGADO PARA LA PROTECCIÓN DE LA COMPETENCIA;
73-GRUPO DE TRABAJO DE COMUNICACION</v>
      </c>
      <c r="N336" s="82" t="s">
        <v>1434</v>
      </c>
      <c r="O336" s="82" t="s">
        <v>1435</v>
      </c>
      <c r="P336" s="82" t="s">
        <v>1783</v>
      </c>
      <c r="Q336" s="82" t="s">
        <v>1532</v>
      </c>
      <c r="R336" s="30" t="str">
        <f>VLOOKUP(A336,'PAI 2025 GPS rempl2)'!$A$3:$B$506,2,0)</f>
        <v>1000-DESPACHO DEL SUPERINTENDENTE DELEGADO PARA LA PROTECCIÓN DE LA COMPETENCIA</v>
      </c>
      <c r="S336" s="81" t="s">
        <v>1143</v>
      </c>
      <c r="T336" s="81" t="str">
        <f>VLOOKUP(A336,'PAI 2025 GPS rempl2)'!$A$3:$E$505,4,0)</f>
        <v>Producto</v>
      </c>
      <c r="U336" s="82" t="s">
        <v>1572</v>
      </c>
      <c r="V336" s="30">
        <f>VLOOKUP(S336,'PAI 2025 GPS rempl2)'!$E$4:$P$504,12,0)</f>
        <v>20</v>
      </c>
      <c r="W336" s="30">
        <f>+(V336*100)/($V$150+$V$168+$V$174+$V$177+$V$183+$V$190+$V$199+$V$336+$V$342+$V$430+$V$463)</f>
        <v>10.526315789473685</v>
      </c>
      <c r="X336" s="30">
        <f>VLOOKUP(S336,'SEGUIMIENTO PAI 2025'!$F$5:$AB$487,23,0)</f>
        <v>0</v>
      </c>
      <c r="Y336" s="30">
        <f t="shared" si="60"/>
        <v>0</v>
      </c>
    </row>
    <row r="337" spans="1:25" x14ac:dyDescent="0.25">
      <c r="A337" s="81" t="s">
        <v>1146</v>
      </c>
      <c r="B337" s="81" t="str">
        <f>VLOOKUP(A337,'PAI 2025 GPS rempl2)'!$A$3:$E$505,4,0)</f>
        <v>Actividad propia</v>
      </c>
      <c r="C337" s="82" t="s">
        <v>1572</v>
      </c>
      <c r="D337" s="82" t="s">
        <v>1571</v>
      </c>
      <c r="E337" s="82" t="s">
        <v>772</v>
      </c>
      <c r="F337" s="82"/>
      <c r="G337" s="82" t="str">
        <f>VLOOKUP(A337,'PAI 2025 GPS rempl2)'!$E$4:$L$504,8,0)</f>
        <v>N/A</v>
      </c>
      <c r="H337" s="82" t="str">
        <f>VLOOKUP(A337,'PAI 2025 GPS rempl2)'!$A$4:$V$504,15,0)</f>
        <v>Elaborar y enviar los documentos a la Oficina Asesora Jurídica  (Documento en Word de la guía o manual remitido a la Oficina Asesora Jurídica)</v>
      </c>
      <c r="I337" s="82">
        <f>VLOOKUP(A337,'PAI 2025 GPS rempl2)'!$A$4:$V$504,17,0)</f>
        <v>4</v>
      </c>
      <c r="J337" s="82" t="str">
        <f>VLOOKUP(A337,'PAI 2025 GPS rempl2)'!$A$4:$V$504,18,0)</f>
        <v>Númerica</v>
      </c>
      <c r="K337" s="174" t="str">
        <f>VLOOKUP(A337,'PAI 2025 GPS rempl2)'!$A$4:$V$504,20,0)</f>
        <v>2025-02-03</v>
      </c>
      <c r="L337" s="174" t="str">
        <f>VLOOKUP(A337,'PAI 2025 GPS rempl2)'!$A$4:$V$504,21,0)</f>
        <v>2025-07-31</v>
      </c>
      <c r="M337" s="82" t="str">
        <f>VLOOKUP(A337,'PAI 2025 GPS rempl2)'!$A$4:$V$504,22,0)</f>
        <v>1000-DESPACHO DEL SUPERINTENDENTE DELEGADO PARA LA PROTECCIÓN DE LA COMPETENCIA</v>
      </c>
      <c r="N337" s="82"/>
      <c r="O337" s="82"/>
      <c r="P337" s="82"/>
      <c r="Q337" s="82"/>
      <c r="R337" s="30" t="str">
        <f>VLOOKUP(A337,'PAI 2025 GPS rempl2)'!$A$3:$B$506,2,0)</f>
        <v>1000-DESPACHO DEL SUPERINTENDENTE DELEGADO PARA LA PROTECCIÓN DE LA COMPETENCIA</v>
      </c>
      <c r="S337" s="81" t="s">
        <v>1146</v>
      </c>
      <c r="T337" s="81" t="str">
        <f>VLOOKUP(A337,'PAI 2025 GPS rempl2)'!$A$3:$E$505,4,0)</f>
        <v>Actividad propia</v>
      </c>
      <c r="U337" s="82" t="s">
        <v>1572</v>
      </c>
      <c r="V337" s="30">
        <f>VLOOKUP(S337,'PAI 2025 GPS rempl2)'!$E$4:$P$504,12,0)</f>
        <v>50</v>
      </c>
      <c r="W337" s="30">
        <f>+(V337*100)/($V$151+$V$153+$V$154+$V$155+$V$169+$V$170+$V$171+$V$172+$V$173+$V$175+$V$176+$V$178+$V$179+$V$180+$V$181+$V$182+$V$184+$V$185+$V$186+$V$187+$V$188+$V$189+$V$191+$V$192+$V$193+$V$194+$V$200+$V$201+$V$337+$V$339+$V$341+$V$343+$V$344+$V$431+$V$432+$V$433+$V$434+$V$464+$V$465)</f>
        <v>4.5454545454545459</v>
      </c>
      <c r="X337" s="30">
        <f>VLOOKUP(S337,'SEGUIMIENTO PAI 2025'!$F$5:$AB$487,23,0)</f>
        <v>100</v>
      </c>
      <c r="Y337" s="30">
        <f t="shared" si="60"/>
        <v>4.5454545454545459</v>
      </c>
    </row>
    <row r="338" spans="1:25" x14ac:dyDescent="0.25">
      <c r="A338" s="81" t="s">
        <v>1148</v>
      </c>
      <c r="B338" s="81" t="str">
        <f>VLOOKUP(A338,'PAI 2025 GPS rempl2)'!$A$3:$E$505,4,0)</f>
        <v>Actividad sin participación</v>
      </c>
      <c r="C338" s="82" t="s">
        <v>1572</v>
      </c>
      <c r="D338" s="82" t="s">
        <v>1571</v>
      </c>
      <c r="E338" s="82" t="s">
        <v>772</v>
      </c>
      <c r="F338" s="82"/>
      <c r="G338" s="82" t="str">
        <f>VLOOKUP(A338,'PAI 2025 GPS rempl2)'!$E$4:$L$504,8,0)</f>
        <v>N/A</v>
      </c>
      <c r="H338" s="82" t="str">
        <f>VLOOKUP(A338,'PAI 2025 GPS rempl2)'!$A$4:$V$504,15,0)</f>
        <v>Revisar y/o aprobar los documentos y enviarlos al área solicitante mediante correo electrónico. (Correo electrónico con revisión y/o aprobación de los documentos)</v>
      </c>
      <c r="I338" s="82">
        <f>VLOOKUP(A338,'PAI 2025 GPS rempl2)'!$A$4:$V$504,17,0)</f>
        <v>4</v>
      </c>
      <c r="J338" s="82" t="str">
        <f>VLOOKUP(A338,'PAI 2025 GPS rempl2)'!$A$4:$V$504,18,0)</f>
        <v>Númerica</v>
      </c>
      <c r="K338" s="174" t="str">
        <f>VLOOKUP(A338,'PAI 2025 GPS rempl2)'!$A$4:$V$504,20,0)</f>
        <v>2025-03-20</v>
      </c>
      <c r="L338" s="174" t="str">
        <f>VLOOKUP(A338,'PAI 2025 GPS rempl2)'!$A$4:$V$504,21,0)</f>
        <v>2025-07-31</v>
      </c>
      <c r="M338" s="82" t="str">
        <f>VLOOKUP(A338,'PAI 2025 GPS rempl2)'!$A$4:$V$504,22,0)</f>
        <v>10-OFICINA  ASESORA JURÍDICA</v>
      </c>
      <c r="N338" s="82"/>
      <c r="O338" s="82"/>
      <c r="P338" s="82"/>
      <c r="Q338" s="82"/>
      <c r="R338" s="30" t="str">
        <f>VLOOKUP(A338,'PAI 2025 GPS rempl2)'!$A$3:$B$506,2,0)</f>
        <v>1000-DESPACHO DEL SUPERINTENDENTE DELEGADO PARA LA PROTECCIÓN DE LA COMPETENCIA</v>
      </c>
      <c r="S338" s="81" t="s">
        <v>1148</v>
      </c>
      <c r="T338" s="81" t="str">
        <f>VLOOKUP(A338,'PAI 2025 GPS rempl2)'!$A$3:$E$505,4,0)</f>
        <v>Actividad sin participación</v>
      </c>
      <c r="U338" s="82" t="s">
        <v>1572</v>
      </c>
      <c r="V338" s="30">
        <f>VLOOKUP(S338,'PAI 2025 GPS rempl2)'!$E$4:$P$504,12,0)</f>
        <v>0</v>
      </c>
      <c r="W338" s="30">
        <f t="shared" ref="W338" si="63">+(V338*100)/1100</f>
        <v>0</v>
      </c>
      <c r="X338" s="30">
        <f>VLOOKUP(S338,'SEGUIMIENTO PAI 2025'!$F$5:$AB$487,23,0)</f>
        <v>100</v>
      </c>
      <c r="Y338" s="30">
        <f t="shared" si="60"/>
        <v>0</v>
      </c>
    </row>
    <row r="339" spans="1:25" x14ac:dyDescent="0.25">
      <c r="A339" s="81" t="s">
        <v>1151</v>
      </c>
      <c r="B339" s="81" t="str">
        <f>VLOOKUP(A339,'PAI 2025 GPS rempl2)'!$A$3:$E$505,4,0)</f>
        <v>Actividad propia</v>
      </c>
      <c r="C339" s="82" t="s">
        <v>1572</v>
      </c>
      <c r="D339" s="82" t="s">
        <v>1571</v>
      </c>
      <c r="E339" s="82" t="s">
        <v>772</v>
      </c>
      <c r="F339" s="82"/>
      <c r="G339" s="82" t="str">
        <f>VLOOKUP(A339,'PAI 2025 GPS rempl2)'!$E$4:$L$504,8,0)</f>
        <v>N/A</v>
      </c>
      <c r="H339" s="82" t="str">
        <f>VLOOKUP(A339,'PAI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9" s="82">
        <f>VLOOKUP(A339,'PAI 2025 GPS rempl2)'!$A$4:$V$504,17,0)</f>
        <v>4</v>
      </c>
      <c r="J339" s="82" t="str">
        <f>VLOOKUP(A339,'PAI 2025 GPS rempl2)'!$A$4:$V$504,18,0)</f>
        <v>Númerica</v>
      </c>
      <c r="K339" s="174" t="str">
        <f>VLOOKUP(A339,'PAI 2025 GPS rempl2)'!$A$4:$V$504,20,0)</f>
        <v>2025-08-01</v>
      </c>
      <c r="L339" s="174" t="str">
        <f>VLOOKUP(A339,'PAI 2025 GPS rempl2)'!$A$4:$V$504,21,0)</f>
        <v>2025-08-29</v>
      </c>
      <c r="M339" s="82" t="str">
        <f>VLOOKUP(A339,'PAI 2025 GPS rempl2)'!$A$4:$V$504,22,0)</f>
        <v>1000-DESPACHO DEL SUPERINTENDENTE DELEGADO PARA LA PROTECCIÓN DE LA COMPETENCIA</v>
      </c>
      <c r="N339" s="82"/>
      <c r="O339" s="82"/>
      <c r="P339" s="82"/>
      <c r="Q339" s="82"/>
      <c r="R339" s="30" t="str">
        <f>VLOOKUP(A339,'PAI 2025 GPS rempl2)'!$A$3:$B$506,2,0)</f>
        <v>1000-DESPACHO DEL SUPERINTENDENTE DELEGADO PARA LA PROTECCIÓN DE LA COMPETENCIA</v>
      </c>
      <c r="S339" s="81" t="s">
        <v>1151</v>
      </c>
      <c r="T339" s="81" t="str">
        <f>VLOOKUP(A339,'PAI 2025 GPS rempl2)'!$A$3:$E$505,4,0)</f>
        <v>Actividad propia</v>
      </c>
      <c r="U339" s="82" t="s">
        <v>1572</v>
      </c>
      <c r="V339" s="30">
        <f>VLOOKUP(S339,'PAI 2025 GPS rempl2)'!$E$4:$P$504,12,0)</f>
        <v>30</v>
      </c>
      <c r="W339" s="30">
        <f>+(V339*100)/($V$151+$V$153+$V$154+$V$155+$V$169+$V$170+$V$171+$V$172+$V$173+$V$175+$V$176+$V$178+$V$179+$V$180+$V$181+$V$182+$V$184+$V$185+$V$186+$V$187+$V$188+$V$189+$V$191+$V$192+$V$193+$V$194+$V$200+$V$201+$V$337+$V$339+$V$341+$V$343+$V$344+$V$431+$V$432+$V$433+$V$434+$V$464+$V$465)</f>
        <v>2.7272727272727271</v>
      </c>
      <c r="X339" s="30">
        <f>VLOOKUP(S339,'SEGUIMIENTO PAI 2025'!$F$5:$AB$487,23,0)</f>
        <v>75</v>
      </c>
      <c r="Y339" s="30">
        <f t="shared" si="60"/>
        <v>2.0454545454545454</v>
      </c>
    </row>
    <row r="340" spans="1:25" x14ac:dyDescent="0.25">
      <c r="A340" s="81" t="s">
        <v>1153</v>
      </c>
      <c r="B340" s="81" t="str">
        <f>VLOOKUP(A340,'PAI 2025 GPS rempl2)'!$A$3:$E$505,4,0)</f>
        <v>Actividad sin participación</v>
      </c>
      <c r="C340" s="82" t="s">
        <v>1572</v>
      </c>
      <c r="D340" s="82" t="s">
        <v>1571</v>
      </c>
      <c r="E340" s="82" t="s">
        <v>772</v>
      </c>
      <c r="F340" s="82"/>
      <c r="G340" s="82" t="str">
        <f>VLOOKUP(A340,'PAI 2025 GPS rempl2)'!$E$4:$L$504,8,0)</f>
        <v>N/A</v>
      </c>
      <c r="H340" s="82" t="str">
        <f>VLOOKUP(A340,'PAI 2025 GPS rempl2)'!$A$4:$V$504,15,0)</f>
        <v>Elaborar y enviar al área solicitante, los  documentos con ajustes de corrección de estilo y diagramado.  (Documento Final)</v>
      </c>
      <c r="I340" s="82">
        <f>VLOOKUP(A340,'PAI 2025 GPS rempl2)'!$A$4:$V$504,17,0)</f>
        <v>4</v>
      </c>
      <c r="J340" s="82" t="str">
        <f>VLOOKUP(A340,'PAI 2025 GPS rempl2)'!$A$4:$V$504,18,0)</f>
        <v>Númerica</v>
      </c>
      <c r="K340" s="174" t="str">
        <f>VLOOKUP(A340,'PAI 2025 GPS rempl2)'!$A$4:$V$504,20,0)</f>
        <v>2025-09-01</v>
      </c>
      <c r="L340" s="174" t="str">
        <f>VLOOKUP(A340,'PAI 2025 GPS rempl2)'!$A$4:$V$504,21,0)</f>
        <v>2025-10-31</v>
      </c>
      <c r="M340" s="82" t="str">
        <f>VLOOKUP(A340,'PAI 2025 GPS rempl2)'!$A$4:$V$504,22,0)</f>
        <v>73-GRUPO DE TRABAJO DE COMUNICACION</v>
      </c>
      <c r="N340" s="82"/>
      <c r="O340" s="82"/>
      <c r="P340" s="82"/>
      <c r="Q340" s="82"/>
      <c r="R340" s="30" t="str">
        <f>VLOOKUP(A340,'PAI 2025 GPS rempl2)'!$A$3:$B$506,2,0)</f>
        <v>1000-DESPACHO DEL SUPERINTENDENTE DELEGADO PARA LA PROTECCIÓN DE LA COMPETENCIA</v>
      </c>
      <c r="S340" s="81" t="s">
        <v>1153</v>
      </c>
      <c r="T340" s="81" t="str">
        <f>VLOOKUP(A340,'PAI 2025 GPS rempl2)'!$A$3:$E$505,4,0)</f>
        <v>Actividad sin participación</v>
      </c>
      <c r="U340" s="82" t="s">
        <v>1572</v>
      </c>
      <c r="V340" s="30">
        <f>VLOOKUP(S340,'PAI 2025 GPS rempl2)'!$E$4:$P$504,12,0)</f>
        <v>0</v>
      </c>
      <c r="W340" s="30">
        <f>+V340</f>
        <v>0</v>
      </c>
      <c r="X340" s="30">
        <f>VLOOKUP(S340,'SEGUIMIENTO PAI 2025'!$F$5:$AB$487,23,0)</f>
        <v>0</v>
      </c>
      <c r="Y340" s="30">
        <f t="shared" si="60"/>
        <v>0</v>
      </c>
    </row>
    <row r="341" spans="1:25" x14ac:dyDescent="0.25">
      <c r="A341" s="81" t="s">
        <v>1155</v>
      </c>
      <c r="B341" s="81" t="str">
        <f>VLOOKUP(A341,'PAI 2025 GPS rempl2)'!$A$3:$E$505,4,0)</f>
        <v>Actividad propia</v>
      </c>
      <c r="C341" s="82" t="s">
        <v>1572</v>
      </c>
      <c r="D341" s="82" t="s">
        <v>1571</v>
      </c>
      <c r="E341" s="82" t="s">
        <v>772</v>
      </c>
      <c r="F341" s="82"/>
      <c r="G341" s="82" t="str">
        <f>VLOOKUP(A341,'PAI 2025 GPS rempl2)'!$E$4:$L$504,8,0)</f>
        <v>N/A</v>
      </c>
      <c r="H341" s="82" t="str">
        <f>VLOOKUP(A341,'PAI 2025 GPS rempl2)'!$A$4:$V$504,15,0)</f>
        <v>Solicitar la Publicación de los documentos en la página web. (Correo electrónico y Documento de la guía o manual a publicar)</v>
      </c>
      <c r="I341" s="82">
        <f>VLOOKUP(A341,'PAI 2025 GPS rempl2)'!$A$4:$V$504,17,0)</f>
        <v>4</v>
      </c>
      <c r="J341" s="82" t="str">
        <f>VLOOKUP(A341,'PAI 2025 GPS rempl2)'!$A$4:$V$504,18,0)</f>
        <v>Númerica</v>
      </c>
      <c r="K341" s="174" t="str">
        <f>VLOOKUP(A341,'PAI 2025 GPS rempl2)'!$A$4:$V$504,20,0)</f>
        <v>2025-11-04</v>
      </c>
      <c r="L341" s="174" t="str">
        <f>VLOOKUP(A341,'PAI 2025 GPS rempl2)'!$A$4:$V$504,21,0)</f>
        <v>2025-11-28</v>
      </c>
      <c r="M341" s="82" t="str">
        <f>VLOOKUP(A341,'PAI 2025 GPS rempl2)'!$A$4:$V$504,22,0)</f>
        <v>1000-DESPACHO DEL SUPERINTENDENTE DELEGADO PARA LA PROTECCIÓN DE LA COMPETENCIA</v>
      </c>
      <c r="N341" s="82"/>
      <c r="O341" s="82"/>
      <c r="P341" s="82"/>
      <c r="Q341" s="82"/>
      <c r="R341" s="30" t="str">
        <f>VLOOKUP(A341,'PAI 2025 GPS rempl2)'!$A$3:$B$506,2,0)</f>
        <v>1000-DESPACHO DEL SUPERINTENDENTE DELEGADO PARA LA PROTECCIÓN DE LA COMPETENCIA</v>
      </c>
      <c r="S341" s="81" t="s">
        <v>1155</v>
      </c>
      <c r="T341" s="81" t="str">
        <f>VLOOKUP(A341,'PAI 2025 GPS rempl2)'!$A$3:$E$505,4,0)</f>
        <v>Actividad propia</v>
      </c>
      <c r="U341" s="82" t="s">
        <v>1572</v>
      </c>
      <c r="V341" s="30">
        <f>VLOOKUP(S341,'PAI 2025 GPS rempl2)'!$E$4:$P$504,12,0)</f>
        <v>20</v>
      </c>
      <c r="W341" s="30">
        <f>+(V341*100)/($V$151+$V$153+$V$154+$V$155+$V$169+$V$170+$V$171+$V$172+$V$173+$V$175+$V$176+$V$178+$V$179+$V$180+$V$181+$V$182+$V$184+$V$185+$V$186+$V$187+$V$188+$V$189+$V$191+$V$192+$V$193+$V$194+$V$200+$V$201+$V$337+$V$339+$V$341+$V$343+$V$344+$V$431+$V$432+$V$433+$V$434+$V$464+$V$465)</f>
        <v>1.8181818181818181</v>
      </c>
      <c r="X341" s="30">
        <f>VLOOKUP(S341,'SEGUIMIENTO PAI 2025'!$F$5:$AB$487,23,0)</f>
        <v>0</v>
      </c>
      <c r="Y341" s="30">
        <f t="shared" si="60"/>
        <v>0</v>
      </c>
    </row>
    <row r="342" spans="1:25" x14ac:dyDescent="0.25">
      <c r="A342" s="81" t="s">
        <v>1157</v>
      </c>
      <c r="B342" s="81" t="str">
        <f>VLOOKUP(A342,'PAI 2025 GPS rempl2)'!$A$3:$E$505,4,0)</f>
        <v>Producto</v>
      </c>
      <c r="C342" s="82" t="s">
        <v>1572</v>
      </c>
      <c r="D342" s="82" t="s">
        <v>1571</v>
      </c>
      <c r="E342" s="82" t="s">
        <v>772</v>
      </c>
      <c r="F342" s="82" t="s">
        <v>12</v>
      </c>
      <c r="G342" s="82" t="str">
        <f>VLOOKUP(A342,'PAI 2025 GPS rempl2)'!$E$4:$L$504,8,0)</f>
        <v>N/A</v>
      </c>
      <c r="H342" s="82" t="str">
        <f>VLOOKUP(A342,'PAI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2" s="82">
        <f>VLOOKUP(A342,'PAI 2025 GPS rempl2)'!$A$4:$V$504,17,0)</f>
        <v>5</v>
      </c>
      <c r="J342" s="82" t="str">
        <f>VLOOKUP(A342,'PAI 2025 GPS rempl2)'!$A$4:$V$504,18,0)</f>
        <v>Númerica</v>
      </c>
      <c r="K342" s="174" t="str">
        <f>VLOOKUP(A342,'PAI 2025 GPS rempl2)'!$A$4:$V$504,20,0)</f>
        <v>2025-02-03</v>
      </c>
      <c r="L342" s="174" t="str">
        <f>VLOOKUP(A342,'PAI 2025 GPS rempl2)'!$A$4:$V$504,21,0)</f>
        <v>2025-12-12</v>
      </c>
      <c r="M342" s="82" t="str">
        <f>VLOOKUP(A342,'PAI 2025 GPS rempl2)'!$A$4:$V$504,22,0)</f>
        <v>1000-DESPACHO DEL SUPERINTENDENTE DELEGADO PARA LA PROTECCIÓN DE LA COMPETENCIA</v>
      </c>
      <c r="N342" s="82" t="s">
        <v>1434</v>
      </c>
      <c r="O342" s="82" t="s">
        <v>1435</v>
      </c>
      <c r="P342" s="82" t="s">
        <v>1603</v>
      </c>
      <c r="Q342" s="82" t="s">
        <v>1532</v>
      </c>
      <c r="R342" s="30" t="str">
        <f>VLOOKUP(A342,'PAI 2025 GPS rempl2)'!$A$3:$B$506,2,0)</f>
        <v>1000-DESPACHO DEL SUPERINTENDENTE DELEGADO PARA LA PROTECCIÓN DE LA COMPETENCIA</v>
      </c>
      <c r="S342" s="81" t="s">
        <v>1157</v>
      </c>
      <c r="T342" s="81" t="str">
        <f>VLOOKUP(A342,'PAI 2025 GPS rempl2)'!$A$3:$E$505,4,0)</f>
        <v>Producto</v>
      </c>
      <c r="U342" s="82" t="s">
        <v>1572</v>
      </c>
      <c r="V342" s="30">
        <f>VLOOKUP(S342,'PAI 2025 GPS rempl2)'!$E$4:$P$504,12,0)</f>
        <v>15</v>
      </c>
      <c r="W342" s="30">
        <f>+(V342*100)/($V$150+$V$168+$V$174+$V$177+$V$183+$V$190+$V$199+$V$336+$V$342+$V$430+$V$463)</f>
        <v>7.8947368421052628</v>
      </c>
      <c r="X342" s="30">
        <f>VLOOKUP(S342,'SEGUIMIENTO PAI 2025'!$F$5:$AB$487,23,0)</f>
        <v>0</v>
      </c>
      <c r="Y342" s="30">
        <f t="shared" si="60"/>
        <v>0</v>
      </c>
    </row>
    <row r="343" spans="1:25" x14ac:dyDescent="0.25">
      <c r="A343" s="81" t="s">
        <v>1159</v>
      </c>
      <c r="B343" s="81" t="str">
        <f>VLOOKUP(A343,'PAI 2025 GPS rempl2)'!$A$3:$E$505,4,0)</f>
        <v>Actividad propia</v>
      </c>
      <c r="C343" s="82" t="s">
        <v>1572</v>
      </c>
      <c r="D343" s="82" t="s">
        <v>1571</v>
      </c>
      <c r="E343" s="82" t="s">
        <v>772</v>
      </c>
      <c r="F343" s="82"/>
      <c r="G343" s="82" t="str">
        <f>VLOOKUP(A343,'PAI 2025 GPS rempl2)'!$E$4:$L$504,8,0)</f>
        <v>N/A</v>
      </c>
      <c r="H343" s="82" t="str">
        <f>VLOOKUP(A343,'PAI 2025 GPS rempl2)'!$A$4:$V$504,15,0)</f>
        <v>Definir el alcance requerido, para los estudios o informes.  (Acta con el alcance definido)</v>
      </c>
      <c r="I343" s="82">
        <f>VLOOKUP(A343,'PAI 2025 GPS rempl2)'!$A$4:$V$504,17,0)</f>
        <v>5</v>
      </c>
      <c r="J343" s="82" t="str">
        <f>VLOOKUP(A343,'PAI 2025 GPS rempl2)'!$A$4:$V$504,18,0)</f>
        <v>Númerica</v>
      </c>
      <c r="K343" s="174" t="str">
        <f>VLOOKUP(A343,'PAI 2025 GPS rempl2)'!$A$4:$V$504,20,0)</f>
        <v>2025-02-03</v>
      </c>
      <c r="L343" s="174" t="str">
        <f>VLOOKUP(A343,'PAI 2025 GPS rempl2)'!$A$4:$V$504,21,0)</f>
        <v>2025-02-28</v>
      </c>
      <c r="M343" s="82" t="str">
        <f>VLOOKUP(A343,'PAI 2025 GPS rempl2)'!$A$4:$V$504,22,0)</f>
        <v>1000-DESPACHO DEL SUPERINTENDENTE DELEGADO PARA LA PROTECCIÓN DE LA COMPETENCIA</v>
      </c>
      <c r="N343" s="82"/>
      <c r="O343" s="82"/>
      <c r="P343" s="82"/>
      <c r="Q343" s="82"/>
      <c r="R343" s="30" t="str">
        <f>VLOOKUP(A343,'PAI 2025 GPS rempl2)'!$A$3:$B$506,2,0)</f>
        <v>1000-DESPACHO DEL SUPERINTENDENTE DELEGADO PARA LA PROTECCIÓN DE LA COMPETENCIA</v>
      </c>
      <c r="S343" s="81" t="s">
        <v>1159</v>
      </c>
      <c r="T343" s="81" t="str">
        <f>VLOOKUP(A343,'PAI 2025 GPS rempl2)'!$A$3:$E$505,4,0)</f>
        <v>Actividad propia</v>
      </c>
      <c r="U343" s="82" t="s">
        <v>1572</v>
      </c>
      <c r="V343" s="30">
        <f>VLOOKUP(S343,'PAI 2025 GPS rempl2)'!$E$4:$P$504,12,0)</f>
        <v>20</v>
      </c>
      <c r="W343" s="30">
        <f>+(V343*100)/($V$151+$V$153+$V$154+$V$155+$V$169+$V$170+$V$171+$V$172+$V$173+$V$175+$V$176+$V$178+$V$179+$V$180+$V$181+$V$182+$V$184+$V$185+$V$186+$V$187+$V$188+$V$189+$V$191+$V$192+$V$193+$V$194+$V$200+$V$201+$V$337+$V$339+$V$341+$V$343+$V$344+$V$431+$V$432+$V$433+$V$434+$V$464+$V$465)</f>
        <v>1.8181818181818181</v>
      </c>
      <c r="X343" s="30">
        <f>VLOOKUP(S343,'SEGUIMIENTO PAI 2025'!$F$5:$AB$487,23,0)</f>
        <v>100</v>
      </c>
      <c r="Y343" s="30">
        <f t="shared" si="60"/>
        <v>1.8181818181818181</v>
      </c>
    </row>
    <row r="344" spans="1:25" x14ac:dyDescent="0.25">
      <c r="A344" s="81" t="s">
        <v>1161</v>
      </c>
      <c r="B344" s="81" t="str">
        <f>VLOOKUP(A344,'PAI 2025 GPS rempl2)'!$A$3:$E$505,4,0)</f>
        <v>Actividad propia</v>
      </c>
      <c r="C344" s="82" t="s">
        <v>1572</v>
      </c>
      <c r="D344" s="82" t="s">
        <v>1571</v>
      </c>
      <c r="E344" s="82" t="s">
        <v>772</v>
      </c>
      <c r="F344" s="82"/>
      <c r="G344" s="82" t="str">
        <f>VLOOKUP(A344,'PAI 2025 GPS rempl2)'!$E$4:$L$504,8,0)</f>
        <v>N/A</v>
      </c>
      <c r="H344" s="82" t="str">
        <f>VLOOKUP(A344,'PAI 2025 GPS rempl2)'!$A$4:$V$504,15,0)</f>
        <v>Realizar y entregar los estudios o informes   (Estudio presentado a la Delegada para la Protección de la Competencia)</v>
      </c>
      <c r="I344" s="82">
        <f>VLOOKUP(A344,'PAI 2025 GPS rempl2)'!$A$4:$V$504,17,0)</f>
        <v>5</v>
      </c>
      <c r="J344" s="82" t="str">
        <f>VLOOKUP(A344,'PAI 2025 GPS rempl2)'!$A$4:$V$504,18,0)</f>
        <v>Númerica</v>
      </c>
      <c r="K344" s="174" t="str">
        <f>VLOOKUP(A344,'PAI 2025 GPS rempl2)'!$A$4:$V$504,20,0)</f>
        <v>2025-03-03</v>
      </c>
      <c r="L344" s="174" t="str">
        <f>VLOOKUP(A344,'PAI 2025 GPS rempl2)'!$A$4:$V$504,21,0)</f>
        <v>2025-12-12</v>
      </c>
      <c r="M344" s="82" t="str">
        <f>VLOOKUP(A344,'PAI 2025 GPS rempl2)'!$A$4:$V$504,22,0)</f>
        <v>1000-DESPACHO DEL SUPERINTENDENTE DELEGADO PARA LA PROTECCIÓN DE LA COMPETENCIA</v>
      </c>
      <c r="N344" s="82"/>
      <c r="O344" s="82"/>
      <c r="P344" s="82"/>
      <c r="Q344" s="82"/>
      <c r="R344" s="30" t="str">
        <f>VLOOKUP(A344,'PAI 2025 GPS rempl2)'!$A$3:$B$506,2,0)</f>
        <v>1000-DESPACHO DEL SUPERINTENDENTE DELEGADO PARA LA PROTECCIÓN DE LA COMPETENCIA</v>
      </c>
      <c r="S344" s="81" t="s">
        <v>1161</v>
      </c>
      <c r="T344" s="81" t="str">
        <f>VLOOKUP(A344,'PAI 2025 GPS rempl2)'!$A$3:$E$505,4,0)</f>
        <v>Actividad propia</v>
      </c>
      <c r="U344" s="82" t="s">
        <v>1572</v>
      </c>
      <c r="V344" s="30">
        <f>VLOOKUP(S344,'PAI 2025 GPS rempl2)'!$E$4:$P$504,12,0)</f>
        <v>80</v>
      </c>
      <c r="W344" s="30">
        <f>+(V344*100)/($V$151+$V$153+$V$154+$V$155+$V$169+$V$170+$V$171+$V$172+$V$173+$V$175+$V$176+$V$178+$V$179+$V$180+$V$181+$V$182+$V$184+$V$185+$V$186+$V$187+$V$188+$V$189+$V$191+$V$192+$V$193+$V$194+$V$200+$V$201+$V$337+$V$339+$V$341+$V$343+$V$344+$V$431+$V$432+$V$433+$V$434+$V$464+$V$465)</f>
        <v>7.2727272727272725</v>
      </c>
      <c r="X344" s="30">
        <f>VLOOKUP(S344,'SEGUIMIENTO PAI 2025'!$F$5:$AB$487,23,0)</f>
        <v>0</v>
      </c>
      <c r="Y344" s="30">
        <f t="shared" si="60"/>
        <v>0</v>
      </c>
    </row>
    <row r="345" spans="1:25" x14ac:dyDescent="0.25">
      <c r="A345" s="81" t="s">
        <v>1163</v>
      </c>
      <c r="B345" s="81" t="str">
        <f>VLOOKUP(A345,'PAI 2025 GPS rempl2)'!$A$3:$E$505,4,0)</f>
        <v>Producto</v>
      </c>
      <c r="C345" s="82" t="s">
        <v>1562</v>
      </c>
      <c r="D345" s="82" t="s">
        <v>1573</v>
      </c>
      <c r="E345" s="82" t="s">
        <v>1481</v>
      </c>
      <c r="F345" s="82" t="s">
        <v>13</v>
      </c>
      <c r="G345" s="82" t="str">
        <f>VLOOKUP(A345,'PAI 2025 GPS rempl2)'!$E$4:$L$504,8,0)</f>
        <v>N/A</v>
      </c>
      <c r="H345" s="82" t="str">
        <f>VLOOKUP(A345,'PAI 2025 GPS rempl2)'!$A$4:$V$504,15,0)</f>
        <v>Reforma de la norma andina Decisión 608 de la CAN, con el objetivo de contribuir al desarrollo de un sistema normativo de protección de la libre competencia a nivel andino (Documento de revisión)</v>
      </c>
      <c r="I345" s="82">
        <f>VLOOKUP(A345,'PAI 2025 GPS rempl2)'!$A$4:$V$504,17,0)</f>
        <v>1</v>
      </c>
      <c r="J345" s="82" t="str">
        <f>VLOOKUP(A345,'PAI 2025 GPS rempl2)'!$A$4:$V$504,18,0)</f>
        <v>Númerica</v>
      </c>
      <c r="K345" s="174" t="str">
        <f>VLOOKUP(A345,'PAI 2025 GPS rempl2)'!$A$4:$V$504,20,0)</f>
        <v>2025-02-03</v>
      </c>
      <c r="L345" s="174" t="str">
        <f>VLOOKUP(A345,'PAI 2025 GPS rempl2)'!$A$4:$V$504,21,0)</f>
        <v>2025-12-19</v>
      </c>
      <c r="M345" s="82" t="str">
        <f>VLOOKUP(A345,'PAI 2025 GPS rempl2)'!$A$4:$V$504,22,0)</f>
        <v>1000-DESPACHO DEL SUPERINTENDENTE DELEGADO PARA LA PROTECCIÓN DE LA COMPETENCIA</v>
      </c>
      <c r="N345" s="82" t="s">
        <v>1441</v>
      </c>
      <c r="O345" s="82" t="s">
        <v>1480</v>
      </c>
      <c r="P345" s="82" t="s">
        <v>1784</v>
      </c>
      <c r="Q345" s="82" t="s">
        <v>1535</v>
      </c>
      <c r="R345" s="30" t="str">
        <f>VLOOKUP(A345,'PAI 2025 GPS rempl2)'!$A$3:$B$506,2,0)</f>
        <v>1000-DESPACHO DEL SUPERINTENDENTE DELEGADO PARA LA PROTECCIÓN DE LA COMPETENCIA</v>
      </c>
      <c r="S345" s="81" t="s">
        <v>1163</v>
      </c>
      <c r="T345" s="81" t="str">
        <f>VLOOKUP(A345,'PAI 2025 GPS rempl2)'!$A$3:$E$505,4,0)</f>
        <v>Producto</v>
      </c>
      <c r="U345" s="82" t="s">
        <v>1562</v>
      </c>
      <c r="V345" s="30">
        <f>VLOOKUP(S345,'PAI 2025 GPS rempl2)'!$E$4:$P$504,12,0)</f>
        <v>15</v>
      </c>
      <c r="W345" s="144">
        <f>(V345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c r="X345" s="30">
        <f>VLOOKUP(S345,'SEGUIMIENTO PAI 2025'!$F$5:$AB$487,23,0)</f>
        <v>0</v>
      </c>
      <c r="Y345" s="30">
        <f t="shared" si="60"/>
        <v>0</v>
      </c>
    </row>
    <row r="346" spans="1:25" x14ac:dyDescent="0.25">
      <c r="A346" s="81" t="s">
        <v>1165</v>
      </c>
      <c r="B346" s="81" t="str">
        <f>VLOOKUP(A346,'PAI 2025 GPS rempl2)'!$A$3:$E$505,4,0)</f>
        <v>Actividad propia</v>
      </c>
      <c r="C346" s="82" t="s">
        <v>1562</v>
      </c>
      <c r="D346" s="82" t="s">
        <v>1573</v>
      </c>
      <c r="E346" s="82" t="s">
        <v>1481</v>
      </c>
      <c r="F346" s="82"/>
      <c r="G346" s="82" t="str">
        <f>VLOOKUP(A346,'PAI 2025 GPS rempl2)'!$E$4:$L$504,8,0)</f>
        <v>N/A</v>
      </c>
      <c r="H346" s="82" t="str">
        <f>VLOOKUP(A346,'PAI 2025 GPS rempl2)'!$A$4:$V$504,15,0)</f>
        <v>Participar en las reuniones para discusión, aprobación y divulgación del articulado de la modificación a la Decisión 608 de la CAN.  (Listado de asistencia, captura de pantalla de la reunión o acta de discusión)</v>
      </c>
      <c r="I346" s="82">
        <f>VLOOKUP(A346,'PAI 2025 GPS rempl2)'!$A$4:$V$504,17,0)</f>
        <v>6</v>
      </c>
      <c r="J346" s="82" t="str">
        <f>VLOOKUP(A346,'PAI 2025 GPS rempl2)'!$A$4:$V$504,18,0)</f>
        <v>Númerica</v>
      </c>
      <c r="K346" s="174" t="str">
        <f>VLOOKUP(A346,'PAI 2025 GPS rempl2)'!$A$4:$V$504,20,0)</f>
        <v>2025-02-03</v>
      </c>
      <c r="L346" s="174" t="str">
        <f>VLOOKUP(A346,'PAI 2025 GPS rempl2)'!$A$4:$V$504,21,0)</f>
        <v>2025-11-28</v>
      </c>
      <c r="M346" s="82" t="str">
        <f>VLOOKUP(A346,'PAI 2025 GPS rempl2)'!$A$4:$V$504,22,0)</f>
        <v>1000-DESPACHO DEL SUPERINTENDENTE DELEGADO PARA LA PROTECCIÓN DE LA COMPETENCIA</v>
      </c>
      <c r="N346" s="82"/>
      <c r="O346" s="82"/>
      <c r="P346" s="82"/>
      <c r="Q346" s="82"/>
      <c r="R346" s="30" t="str">
        <f>VLOOKUP(A346,'PAI 2025 GPS rempl2)'!$A$3:$B$506,2,0)</f>
        <v>1000-DESPACHO DEL SUPERINTENDENTE DELEGADO PARA LA PROTECCIÓN DE LA COMPETENCIA</v>
      </c>
      <c r="S346" s="81" t="s">
        <v>1165</v>
      </c>
      <c r="T346" s="81" t="str">
        <f>VLOOKUP(A346,'PAI 2025 GPS rempl2)'!$A$3:$E$505,4,0)</f>
        <v>Actividad propia</v>
      </c>
      <c r="U346" s="82" t="s">
        <v>1562</v>
      </c>
      <c r="V346" s="30">
        <f>VLOOKUP(S346,'PAI 2025 GPS rempl2)'!$E$4:$P$504,12,0)</f>
        <v>20</v>
      </c>
      <c r="W346" s="146">
        <f t="shared" ref="W346:W347" si="64">+(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46" s="30">
        <f>VLOOKUP(S346,'SEGUIMIENTO PAI 2025'!$F$5:$AB$487,23,0)</f>
        <v>50</v>
      </c>
      <c r="Y346" s="30">
        <f t="shared" si="60"/>
        <v>0.12165450121654502</v>
      </c>
    </row>
    <row r="347" spans="1:25" x14ac:dyDescent="0.25">
      <c r="A347" s="81" t="s">
        <v>1167</v>
      </c>
      <c r="B347" s="81" t="str">
        <f>VLOOKUP(A347,'PAI 2025 GPS rempl2)'!$A$3:$E$505,4,0)</f>
        <v>Actividad propia</v>
      </c>
      <c r="C347" s="82" t="s">
        <v>1562</v>
      </c>
      <c r="D347" s="82" t="s">
        <v>1573</v>
      </c>
      <c r="E347" s="82" t="s">
        <v>1481</v>
      </c>
      <c r="F347" s="82"/>
      <c r="G347" s="82" t="str">
        <f>VLOOKUP(A347,'PAI 2025 GPS rempl2)'!$E$4:$L$504,8,0)</f>
        <v>N/A</v>
      </c>
      <c r="H347" s="82" t="str">
        <f>VLOOKUP(A347,'PAI 2025 GPS rempl2)'!$A$4:$V$504,15,0)</f>
        <v>Realizar la revisión de las modificaciones a la Decisión 608  (Documento de revisión)</v>
      </c>
      <c r="I347" s="82">
        <f>VLOOKUP(A347,'PAI 2025 GPS rempl2)'!$A$4:$V$504,17,0)</f>
        <v>1</v>
      </c>
      <c r="J347" s="82" t="str">
        <f>VLOOKUP(A347,'PAI 2025 GPS rempl2)'!$A$4:$V$504,18,0)</f>
        <v>Númerica</v>
      </c>
      <c r="K347" s="174" t="str">
        <f>VLOOKUP(A347,'PAI 2025 GPS rempl2)'!$A$4:$V$504,20,0)</f>
        <v>2025-08-01</v>
      </c>
      <c r="L347" s="174" t="str">
        <f>VLOOKUP(A347,'PAI 2025 GPS rempl2)'!$A$4:$V$504,21,0)</f>
        <v>2025-12-19</v>
      </c>
      <c r="M347" s="82" t="str">
        <f>VLOOKUP(A347,'PAI 2025 GPS rempl2)'!$A$4:$V$504,22,0)</f>
        <v>1000-DESPACHO DEL SUPERINTENDENTE DELEGADO PARA LA PROTECCIÓN DE LA COMPETENCIA</v>
      </c>
      <c r="N347" s="82"/>
      <c r="O347" s="82"/>
      <c r="P347" s="82"/>
      <c r="Q347" s="82"/>
      <c r="R347" s="30" t="str">
        <f>VLOOKUP(A347,'PAI 2025 GPS rempl2)'!$A$3:$B$506,2,0)</f>
        <v>1000-DESPACHO DEL SUPERINTENDENTE DELEGADO PARA LA PROTECCIÓN DE LA COMPETENCIA</v>
      </c>
      <c r="S347" s="81" t="s">
        <v>1167</v>
      </c>
      <c r="T347" s="81" t="str">
        <f>VLOOKUP(A347,'PAI 2025 GPS rempl2)'!$A$3:$E$505,4,0)</f>
        <v>Actividad propia</v>
      </c>
      <c r="U347" s="82" t="s">
        <v>1562</v>
      </c>
      <c r="V347" s="30">
        <f>VLOOKUP(S347,'PAI 2025 GPS rempl2)'!$E$4:$P$504,12,0)</f>
        <v>80</v>
      </c>
      <c r="W347" s="146">
        <f t="shared" si="64"/>
        <v>0.97323600973236013</v>
      </c>
      <c r="X347" s="30">
        <f>VLOOKUP(S347,'SEGUIMIENTO PAI 2025'!$F$5:$AB$487,23,0)</f>
        <v>0</v>
      </c>
      <c r="Y347" s="30">
        <f t="shared" si="60"/>
        <v>0</v>
      </c>
    </row>
    <row r="348" spans="1:25" x14ac:dyDescent="0.25">
      <c r="A348" s="81" t="s">
        <v>1168</v>
      </c>
      <c r="B348" s="81" t="str">
        <f>VLOOKUP(A348,'PAI 2025 GPS rempl2)'!$A$3:$E$505,4,0)</f>
        <v>Producto</v>
      </c>
      <c r="C348" s="82" t="s">
        <v>1562</v>
      </c>
      <c r="D348" s="82" t="s">
        <v>1566</v>
      </c>
      <c r="E348" s="82" t="s">
        <v>636</v>
      </c>
      <c r="F348" s="82" t="s">
        <v>10</v>
      </c>
      <c r="G348" s="82" t="str">
        <f>VLOOKUP(A348,'PAI 2025 GPS rempl2)'!$E$4:$L$504,8,0)</f>
        <v>N/A</v>
      </c>
      <c r="H348" s="82" t="str">
        <f>VLOOKUP(A348,'PAI 2025 GPS rempl2)'!$A$4:$V$504,15,0)</f>
        <v>Matriz de riesgos de colusión en contratación pública y formulación de mecanismos para reducir dichos riesgos, elaborada y socializada (Matrices guía para identificar riesgos entregada)</v>
      </c>
      <c r="I348" s="82">
        <f>VLOOKUP(A348,'PAI 2025 GPS rempl2)'!$A$4:$V$504,17,0)</f>
        <v>1</v>
      </c>
      <c r="J348" s="82" t="str">
        <f>VLOOKUP(A348,'PAI 2025 GPS rempl2)'!$A$4:$V$504,18,0)</f>
        <v>Númerica</v>
      </c>
      <c r="K348" s="174" t="str">
        <f>VLOOKUP(A348,'PAI 2025 GPS rempl2)'!$A$4:$V$504,20,0)</f>
        <v>2025-01-20</v>
      </c>
      <c r="L348" s="174" t="str">
        <f>VLOOKUP(A348,'PAI 2025 GPS rempl2)'!$A$4:$V$504,21,0)</f>
        <v>2025-12-12</v>
      </c>
      <c r="M348" s="82" t="str">
        <f>VLOOKUP(A348,'PAI 2025 GPS rempl2)'!$A$4:$V$504,22,0)</f>
        <v>1000-DESPACHO DEL SUPERINTENDENTE DELEGADO PARA LA PROTECCIÓN DE LA COMPETENCIA</v>
      </c>
      <c r="N348" s="82" t="s">
        <v>1438</v>
      </c>
      <c r="O348" s="82" t="s">
        <v>1439</v>
      </c>
      <c r="P348" s="82" t="s">
        <v>1604</v>
      </c>
      <c r="Q348" s="82" t="s">
        <v>1780</v>
      </c>
      <c r="R348" s="30" t="str">
        <f>VLOOKUP(A348,'PAI 2025 GPS rempl2)'!$A$3:$B$506,2,0)</f>
        <v>1000-DESPACHO DEL SUPERINTENDENTE DELEGADO PARA LA PROTECCIÓN DE LA COMPETENCIA</v>
      </c>
      <c r="S348" s="81" t="s">
        <v>1168</v>
      </c>
      <c r="T348" s="81" t="str">
        <f>VLOOKUP(A348,'PAI 2025 GPS rempl2)'!$A$3:$E$505,4,0)</f>
        <v>Producto</v>
      </c>
      <c r="U348" s="82" t="s">
        <v>1562</v>
      </c>
      <c r="V348" s="30">
        <f>VLOOKUP(S348,'PAI 2025 GPS rempl2)'!$E$4:$P$504,12,0)</f>
        <v>15</v>
      </c>
      <c r="W348" s="144">
        <f>(V348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c r="X348" s="30">
        <f>VLOOKUP(S348,'SEGUIMIENTO PAI 2025'!$F$5:$AB$487,23,0)</f>
        <v>0</v>
      </c>
      <c r="Y348" s="30">
        <f t="shared" si="60"/>
        <v>0</v>
      </c>
    </row>
    <row r="349" spans="1:25" x14ac:dyDescent="0.25">
      <c r="A349" s="81" t="s">
        <v>1170</v>
      </c>
      <c r="B349" s="81" t="str">
        <f>VLOOKUP(A349,'PAI 2025 GPS rempl2)'!$A$3:$E$505,4,0)</f>
        <v>Actividad propia</v>
      </c>
      <c r="C349" s="82" t="s">
        <v>1562</v>
      </c>
      <c r="D349" s="82" t="s">
        <v>1566</v>
      </c>
      <c r="E349" s="82" t="s">
        <v>636</v>
      </c>
      <c r="F349" s="82"/>
      <c r="G349" s="82" t="str">
        <f>VLOOKUP(A349,'PAI 2025 GPS rempl2)'!$E$4:$L$504,8,0)</f>
        <v>N/A</v>
      </c>
      <c r="H349" s="82" t="str">
        <f>VLOOKUP(A349,'PAI 2025 GPS rempl2)'!$A$4:$V$504,15,0)</f>
        <v>Diseñar la matriz de riesgos de colusión en contratación pública a partir de la identificación y análisis de los riesgos de colusión en contratación pública (Documento con la identificación de riesgos)</v>
      </c>
      <c r="I349" s="82">
        <f>VLOOKUP(A349,'PAI 2025 GPS rempl2)'!$A$4:$V$504,17,0)</f>
        <v>1</v>
      </c>
      <c r="J349" s="82" t="str">
        <f>VLOOKUP(A349,'PAI 2025 GPS rempl2)'!$A$4:$V$504,18,0)</f>
        <v>Númerica</v>
      </c>
      <c r="K349" s="174" t="str">
        <f>VLOOKUP(A349,'PAI 2025 GPS rempl2)'!$A$4:$V$504,20,0)</f>
        <v>2025-01-20</v>
      </c>
      <c r="L349" s="174" t="str">
        <f>VLOOKUP(A349,'PAI 2025 GPS rempl2)'!$A$4:$V$504,21,0)</f>
        <v>2025-06-27</v>
      </c>
      <c r="M349" s="82" t="str">
        <f>VLOOKUP(A349,'PAI 2025 GPS rempl2)'!$A$4:$V$504,22,0)</f>
        <v>1000-DESPACHO DEL SUPERINTENDENTE DELEGADO PARA LA PROTECCIÓN DE LA COMPETENCIA</v>
      </c>
      <c r="N349" s="82"/>
      <c r="O349" s="82"/>
      <c r="P349" s="82"/>
      <c r="Q349" s="82"/>
      <c r="R349" s="30" t="str">
        <f>VLOOKUP(A349,'PAI 2025 GPS rempl2)'!$A$3:$B$506,2,0)</f>
        <v>1000-DESPACHO DEL SUPERINTENDENTE DELEGADO PARA LA PROTECCIÓN DE LA COMPETENCIA</v>
      </c>
      <c r="S349" s="81" t="s">
        <v>1170</v>
      </c>
      <c r="T349" s="81" t="str">
        <f>VLOOKUP(A349,'PAI 2025 GPS rempl2)'!$A$3:$E$505,4,0)</f>
        <v>Actividad propia</v>
      </c>
      <c r="U349" s="82" t="s">
        <v>1562</v>
      </c>
      <c r="V349" s="30">
        <f>VLOOKUP(S349,'PAI 2025 GPS rempl2)'!$E$4:$P$504,12,0)</f>
        <v>20</v>
      </c>
      <c r="W349" s="146">
        <f t="shared" ref="W349:W350" si="65">+(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49" s="30">
        <f>VLOOKUP(S349,'SEGUIMIENTO PAI 2025'!$F$5:$AB$487,23,0)</f>
        <v>100</v>
      </c>
      <c r="Y349" s="30">
        <f t="shared" si="60"/>
        <v>0.24330900243309003</v>
      </c>
    </row>
    <row r="350" spans="1:25" x14ac:dyDescent="0.25">
      <c r="A350" s="81" t="s">
        <v>1172</v>
      </c>
      <c r="B350" s="81" t="str">
        <f>VLOOKUP(A350,'PAI 2025 GPS rempl2)'!$A$3:$E$505,4,0)</f>
        <v>Actividad propia</v>
      </c>
      <c r="C350" s="82" t="s">
        <v>1562</v>
      </c>
      <c r="D350" s="82" t="s">
        <v>1566</v>
      </c>
      <c r="E350" s="82" t="s">
        <v>636</v>
      </c>
      <c r="F350" s="82"/>
      <c r="G350" s="82" t="str">
        <f>VLOOKUP(A350,'PAI 2025 GPS rempl2)'!$E$4:$L$504,8,0)</f>
        <v>N/A</v>
      </c>
      <c r="H350" s="82" t="str">
        <f>VLOOKUP(A350,'PAI 2025 GPS rempl2)'!$A$4:$V$504,15,0)</f>
        <v>Socializar la matriz con los grupos de valor externos (Soportes de la socialización de la matriz con las entidades)</v>
      </c>
      <c r="I350" s="82">
        <f>VLOOKUP(A350,'PAI 2025 GPS rempl2)'!$A$4:$V$504,17,0)</f>
        <v>1</v>
      </c>
      <c r="J350" s="82" t="str">
        <f>VLOOKUP(A350,'PAI 2025 GPS rempl2)'!$A$4:$V$504,18,0)</f>
        <v>Númerica</v>
      </c>
      <c r="K350" s="174" t="str">
        <f>VLOOKUP(A350,'PAI 2025 GPS rempl2)'!$A$4:$V$504,20,0)</f>
        <v>2025-07-01</v>
      </c>
      <c r="L350" s="174" t="str">
        <f>VLOOKUP(A350,'PAI 2025 GPS rempl2)'!$A$4:$V$504,21,0)</f>
        <v>2025-12-12</v>
      </c>
      <c r="M350" s="82" t="str">
        <f>VLOOKUP(A350,'PAI 2025 GPS rempl2)'!$A$4:$V$504,22,0)</f>
        <v>1000-DESPACHO DEL SUPERINTENDENTE DELEGADO PARA LA PROTECCIÓN DE LA COMPETENCIA</v>
      </c>
      <c r="N350" s="82"/>
      <c r="O350" s="82"/>
      <c r="P350" s="82"/>
      <c r="Q350" s="82"/>
      <c r="R350" s="30" t="str">
        <f>VLOOKUP(A350,'PAI 2025 GPS rempl2)'!$A$3:$B$506,2,0)</f>
        <v>1000-DESPACHO DEL SUPERINTENDENTE DELEGADO PARA LA PROTECCIÓN DE LA COMPETENCIA</v>
      </c>
      <c r="S350" s="81" t="s">
        <v>1172</v>
      </c>
      <c r="T350" s="81" t="str">
        <f>VLOOKUP(A350,'PAI 2025 GPS rempl2)'!$A$3:$E$505,4,0)</f>
        <v>Actividad propia</v>
      </c>
      <c r="U350" s="82" t="s">
        <v>1562</v>
      </c>
      <c r="V350" s="30">
        <f>VLOOKUP(S350,'PAI 2025 GPS rempl2)'!$E$4:$P$504,12,0)</f>
        <v>80</v>
      </c>
      <c r="W350" s="146">
        <f t="shared" si="65"/>
        <v>0.97323600973236013</v>
      </c>
      <c r="X350" s="30">
        <f>VLOOKUP(S350,'SEGUIMIENTO PAI 2025'!$F$5:$AB$487,23,0)</f>
        <v>0</v>
      </c>
      <c r="Y350" s="30">
        <f t="shared" si="60"/>
        <v>0</v>
      </c>
    </row>
    <row r="351" spans="1:25" x14ac:dyDescent="0.25">
      <c r="A351" s="81" t="s">
        <v>1174</v>
      </c>
      <c r="B351" s="81" t="str">
        <f>VLOOKUP(A351,'PAI 2025 GPS rempl2)'!$A$3:$E$505,4,0)</f>
        <v>Producto</v>
      </c>
      <c r="C351" s="82" t="s">
        <v>1562</v>
      </c>
      <c r="D351" s="82" t="s">
        <v>1564</v>
      </c>
      <c r="E351" s="82" t="s">
        <v>596</v>
      </c>
      <c r="F351" s="82" t="s">
        <v>9</v>
      </c>
      <c r="G351" s="82" t="str">
        <f>VLOOKUP(A351,'PAI 2025 GPS rempl2)'!$E$4:$L$504,8,0)</f>
        <v>N/A</v>
      </c>
      <c r="H351" s="82" t="str">
        <f>VLOOKUP(A351,'PAI 2025 GPS rempl2)'!$A$4:$V$504,15,0)</f>
        <v>Herramienta de control y gestión de los tiempos de las actividades de los procedimientos de la Delegatura, diseñada y probada  (Matrices con el registro  de los tiempos de cada actividad entregado)</v>
      </c>
      <c r="I351" s="82">
        <f>VLOOKUP(A351,'PAI 2025 GPS rempl2)'!$A$4:$V$504,17,0)</f>
        <v>1</v>
      </c>
      <c r="J351" s="82" t="str">
        <f>VLOOKUP(A351,'PAI 2025 GPS rempl2)'!$A$4:$V$504,18,0)</f>
        <v>Númerica</v>
      </c>
      <c r="K351" s="174" t="str">
        <f>VLOOKUP(A351,'PAI 2025 GPS rempl2)'!$A$4:$V$504,20,0)</f>
        <v>2025-01-20</v>
      </c>
      <c r="L351" s="174" t="str">
        <f>VLOOKUP(A351,'PAI 2025 GPS rempl2)'!$A$4:$V$504,21,0)</f>
        <v>2025-12-12</v>
      </c>
      <c r="M351" s="82" t="str">
        <f>VLOOKUP(A351,'PAI 2025 GPS rempl2)'!$A$4:$V$504,22,0)</f>
        <v>1000-DESPACHO DEL SUPERINTENDENTE DELEGADO PARA LA PROTECCIÓN DE LA COMPETENCIA</v>
      </c>
      <c r="N351" s="82" t="s">
        <v>1440</v>
      </c>
      <c r="O351" s="82" t="s">
        <v>1478</v>
      </c>
      <c r="P351" s="82">
        <v>0</v>
      </c>
      <c r="Q351" s="82" t="s">
        <v>1532</v>
      </c>
      <c r="R351" s="30" t="str">
        <f>VLOOKUP(A351,'PAI 2025 GPS rempl2)'!$A$3:$B$506,2,0)</f>
        <v>1000-DESPACHO DEL SUPERINTENDENTE DELEGADO PARA LA PROTECCIÓN DE LA COMPETENCIA</v>
      </c>
      <c r="S351" s="81" t="s">
        <v>1174</v>
      </c>
      <c r="T351" s="81" t="str">
        <f>VLOOKUP(A351,'PAI 2025 GPS rempl2)'!$A$3:$E$505,4,0)</f>
        <v>Producto</v>
      </c>
      <c r="U351" s="82" t="s">
        <v>1562</v>
      </c>
      <c r="V351" s="30">
        <f>VLOOKUP(S351,'PAI 2025 GPS rempl2)'!$E$4:$P$504,12,0)</f>
        <v>15</v>
      </c>
      <c r="W351" s="144">
        <f>(V351*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c r="X351" s="30">
        <f>VLOOKUP(S351,'SEGUIMIENTO PAI 2025'!$F$5:$AB$487,23,0)</f>
        <v>0</v>
      </c>
      <c r="Y351" s="30">
        <f t="shared" si="60"/>
        <v>0</v>
      </c>
    </row>
    <row r="352" spans="1:25" x14ac:dyDescent="0.25">
      <c r="A352" s="81" t="s">
        <v>1176</v>
      </c>
      <c r="B352" s="81" t="str">
        <f>VLOOKUP(A352,'PAI 2025 GPS rempl2)'!$A$3:$E$505,4,0)</f>
        <v>Actividad propia</v>
      </c>
      <c r="C352" s="82" t="s">
        <v>1562</v>
      </c>
      <c r="D352" s="82" t="s">
        <v>1564</v>
      </c>
      <c r="E352" s="82" t="s">
        <v>596</v>
      </c>
      <c r="F352" s="82"/>
      <c r="G352" s="82" t="str">
        <f>VLOOKUP(A352,'PAI 2025 GPS rempl2)'!$E$4:$L$504,8,0)</f>
        <v>N/A</v>
      </c>
      <c r="H352" s="82" t="str">
        <f>VLOOKUP(A352,'PAI 2025 GPS rempl2)'!$A$4:$V$504,15,0)</f>
        <v>Diseñar la herramienta de control y gestión de tiempos (Matrices por procedimiento)</v>
      </c>
      <c r="I352" s="82">
        <f>VLOOKUP(A352,'PAI 2025 GPS rempl2)'!$A$4:$V$504,17,0)</f>
        <v>4</v>
      </c>
      <c r="J352" s="82" t="str">
        <f>VLOOKUP(A352,'PAI 2025 GPS rempl2)'!$A$4:$V$504,18,0)</f>
        <v>Númerica</v>
      </c>
      <c r="K352" s="174" t="str">
        <f>VLOOKUP(A352,'PAI 2025 GPS rempl2)'!$A$4:$V$504,20,0)</f>
        <v>2025-01-20</v>
      </c>
      <c r="L352" s="174" t="str">
        <f>VLOOKUP(A352,'PAI 2025 GPS rempl2)'!$A$4:$V$504,21,0)</f>
        <v>2025-06-27</v>
      </c>
      <c r="M352" s="82" t="str">
        <f>VLOOKUP(A352,'PAI 2025 GPS rempl2)'!$A$4:$V$504,22,0)</f>
        <v>1000-DESPACHO DEL SUPERINTENDENTE DELEGADO PARA LA PROTECCIÓN DE LA COMPETENCIA</v>
      </c>
      <c r="N352" s="82"/>
      <c r="O352" s="82"/>
      <c r="P352" s="82"/>
      <c r="Q352" s="82"/>
      <c r="R352" s="30" t="str">
        <f>VLOOKUP(A352,'PAI 2025 GPS rempl2)'!$A$3:$B$506,2,0)</f>
        <v>1000-DESPACHO DEL SUPERINTENDENTE DELEGADO PARA LA PROTECCIÓN DE LA COMPETENCIA</v>
      </c>
      <c r="S352" s="81" t="s">
        <v>1176</v>
      </c>
      <c r="T352" s="81" t="str">
        <f>VLOOKUP(A352,'PAI 2025 GPS rempl2)'!$A$3:$E$505,4,0)</f>
        <v>Actividad propia</v>
      </c>
      <c r="U352" s="82" t="s">
        <v>1562</v>
      </c>
      <c r="V352" s="30">
        <f>VLOOKUP(S352,'PAI 2025 GPS rempl2)'!$E$4:$P$504,12,0)</f>
        <v>20</v>
      </c>
      <c r="W352" s="146">
        <f t="shared" ref="W352:W354" si="66">+(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52" s="30">
        <f>VLOOKUP(S352,'SEGUIMIENTO PAI 2025'!$F$5:$AB$487,23,0)</f>
        <v>100</v>
      </c>
      <c r="Y352" s="30">
        <f t="shared" si="60"/>
        <v>0.24330900243309003</v>
      </c>
    </row>
    <row r="353" spans="1:25" x14ac:dyDescent="0.25">
      <c r="A353" s="81" t="s">
        <v>1178</v>
      </c>
      <c r="B353" s="81" t="str">
        <f>VLOOKUP(A353,'PAI 2025 GPS rempl2)'!$A$3:$E$505,4,0)</f>
        <v>Actividad propia</v>
      </c>
      <c r="C353" s="82" t="s">
        <v>1562</v>
      </c>
      <c r="D353" s="82" t="s">
        <v>1564</v>
      </c>
      <c r="E353" s="82" t="s">
        <v>596</v>
      </c>
      <c r="F353" s="82"/>
      <c r="G353" s="82" t="str">
        <f>VLOOKUP(A353,'PAI 2025 GPS rempl2)'!$E$4:$L$504,8,0)</f>
        <v>N/A</v>
      </c>
      <c r="H353" s="82" t="str">
        <f>VLOOKUP(A353,'PAI 2025 GPS rempl2)'!$A$4:$V$504,15,0)</f>
        <v>Establecer las metas de tiempos de atención de las actividades definidas en la herramienta, a partir del histórico de atención de los trámites activos  (Matrices con los tiempos registrados de los trámites de la vigencia 2024)</v>
      </c>
      <c r="I353" s="82">
        <f>VLOOKUP(A353,'PAI 2025 GPS rempl2)'!$A$4:$V$504,17,0)</f>
        <v>4</v>
      </c>
      <c r="J353" s="82" t="str">
        <f>VLOOKUP(A353,'PAI 2025 GPS rempl2)'!$A$4:$V$504,18,0)</f>
        <v>Númerica</v>
      </c>
      <c r="K353" s="174" t="str">
        <f>VLOOKUP(A353,'PAI 2025 GPS rempl2)'!$A$4:$V$504,20,0)</f>
        <v>2025-07-01</v>
      </c>
      <c r="L353" s="174" t="str">
        <f>VLOOKUP(A353,'PAI 2025 GPS rempl2)'!$A$4:$V$504,21,0)</f>
        <v>2025-11-14</v>
      </c>
      <c r="M353" s="82" t="str">
        <f>VLOOKUP(A353,'PAI 2025 GPS rempl2)'!$A$4:$V$504,22,0)</f>
        <v>1000-DESPACHO DEL SUPERINTENDENTE DELEGADO PARA LA PROTECCIÓN DE LA COMPETENCIA</v>
      </c>
      <c r="N353" s="82"/>
      <c r="O353" s="82"/>
      <c r="P353" s="82"/>
      <c r="Q353" s="82"/>
      <c r="R353" s="30" t="str">
        <f>VLOOKUP(A353,'PAI 2025 GPS rempl2)'!$A$3:$B$506,2,0)</f>
        <v>1000-DESPACHO DEL SUPERINTENDENTE DELEGADO PARA LA PROTECCIÓN DE LA COMPETENCIA</v>
      </c>
      <c r="S353" s="81" t="s">
        <v>1178</v>
      </c>
      <c r="T353" s="81" t="str">
        <f>VLOOKUP(A353,'PAI 2025 GPS rempl2)'!$A$3:$E$505,4,0)</f>
        <v>Actividad propia</v>
      </c>
      <c r="U353" s="82" t="s">
        <v>1562</v>
      </c>
      <c r="V353" s="30">
        <f>VLOOKUP(S353,'PAI 2025 GPS rempl2)'!$E$4:$P$504,12,0)</f>
        <v>40</v>
      </c>
      <c r="W353" s="146">
        <f t="shared" si="66"/>
        <v>0.48661800486618007</v>
      </c>
      <c r="X353" s="30">
        <f>VLOOKUP(S353,'SEGUIMIENTO PAI 2025'!$F$5:$AB$487,23,0)</f>
        <v>50</v>
      </c>
      <c r="Y353" s="30">
        <f t="shared" si="60"/>
        <v>0.24330900243309003</v>
      </c>
    </row>
    <row r="354" spans="1:25" x14ac:dyDescent="0.25">
      <c r="A354" s="81" t="s">
        <v>1180</v>
      </c>
      <c r="B354" s="81" t="str">
        <f>VLOOKUP(A354,'PAI 2025 GPS rempl2)'!$A$3:$E$505,4,0)</f>
        <v>Actividad propia</v>
      </c>
      <c r="C354" s="82" t="s">
        <v>1562</v>
      </c>
      <c r="D354" s="82" t="s">
        <v>1564</v>
      </c>
      <c r="E354" s="82" t="s">
        <v>596</v>
      </c>
      <c r="F354" s="82"/>
      <c r="G354" s="82" t="str">
        <f>VLOOKUP(A354,'PAI 2025 GPS rempl2)'!$E$4:$L$504,8,0)</f>
        <v>N/A</v>
      </c>
      <c r="H354" s="82" t="str">
        <f>VLOOKUP(A354,'PAI 2025 GPS rempl2)'!$A$4:$V$504,15,0)</f>
        <v>Realizar prueba piloto de la herramienta de control y gestión (Informe de los resultados de la prueba piloto)</v>
      </c>
      <c r="I354" s="82">
        <f>VLOOKUP(A354,'PAI 2025 GPS rempl2)'!$A$4:$V$504,17,0)</f>
        <v>1</v>
      </c>
      <c r="J354" s="82" t="str">
        <f>VLOOKUP(A354,'PAI 2025 GPS rempl2)'!$A$4:$V$504,18,0)</f>
        <v>Númerica</v>
      </c>
      <c r="K354" s="174" t="str">
        <f>VLOOKUP(A354,'PAI 2025 GPS rempl2)'!$A$4:$V$504,20,0)</f>
        <v>2025-11-14</v>
      </c>
      <c r="L354" s="174" t="str">
        <f>VLOOKUP(A354,'PAI 2025 GPS rempl2)'!$A$4:$V$504,21,0)</f>
        <v>2025-12-12</v>
      </c>
      <c r="M354" s="82" t="str">
        <f>VLOOKUP(A354,'PAI 2025 GPS rempl2)'!$A$4:$V$504,22,0)</f>
        <v>1000-DESPACHO DEL SUPERINTENDENTE DELEGADO PARA LA PROTECCIÓN DE LA COMPETENCIA</v>
      </c>
      <c r="N354" s="82"/>
      <c r="O354" s="82"/>
      <c r="P354" s="82"/>
      <c r="Q354" s="82"/>
      <c r="R354" s="30" t="str">
        <f>VLOOKUP(A354,'PAI 2025 GPS rempl2)'!$A$3:$B$506,2,0)</f>
        <v>1000-DESPACHO DEL SUPERINTENDENTE DELEGADO PARA LA PROTECCIÓN DE LA COMPETENCIA</v>
      </c>
      <c r="S354" s="81" t="s">
        <v>1180</v>
      </c>
      <c r="T354" s="81" t="str">
        <f>VLOOKUP(A354,'PAI 2025 GPS rempl2)'!$A$3:$E$505,4,0)</f>
        <v>Actividad propia</v>
      </c>
      <c r="U354" s="82" t="s">
        <v>1562</v>
      </c>
      <c r="V354" s="30">
        <f>VLOOKUP(S354,'PAI 2025 GPS rempl2)'!$E$4:$P$504,12,0)</f>
        <v>40</v>
      </c>
      <c r="W354" s="146">
        <f t="shared" si="66"/>
        <v>0.48661800486618007</v>
      </c>
      <c r="X354" s="30">
        <f>VLOOKUP(S354,'SEGUIMIENTO PAI 2025'!$F$5:$AB$487,23,0)</f>
        <v>0</v>
      </c>
      <c r="Y354" s="30">
        <f t="shared" si="60"/>
        <v>0</v>
      </c>
    </row>
    <row r="355" spans="1:25" x14ac:dyDescent="0.25">
      <c r="A355" s="81" t="s">
        <v>1183</v>
      </c>
      <c r="B355" s="81" t="str">
        <f>VLOOKUP(A355,'PAI 2025 GPS rempl2)'!$A$3:$E$505,4,0)</f>
        <v>Producto</v>
      </c>
      <c r="C355" s="82" t="s">
        <v>1562</v>
      </c>
      <c r="D355" s="82" t="s">
        <v>1566</v>
      </c>
      <c r="E355" s="82" t="s">
        <v>636</v>
      </c>
      <c r="F355" s="82" t="s">
        <v>10</v>
      </c>
      <c r="G355" s="82" t="str">
        <f>VLOOKUP(A355,'PAI 2025 GPS rempl2)'!$E$4:$L$504,8,0)</f>
        <v>C-3599-0200-0005-53105b</v>
      </c>
      <c r="H355" s="82" t="str">
        <f>VLOOKUP(A355,'PAI 2025 GPS rempl2)'!$A$4:$V$504,15,0)</f>
        <v>Jornadas de Capacitación bajo la Estrategia Marcas de Paz, realizadas.
 (Informe consolidado de la ejecución de las jornadas)</v>
      </c>
      <c r="I355" s="82">
        <f>VLOOKUP(A355,'PAI 2025 GPS rempl2)'!$A$4:$V$504,17,0)</f>
        <v>100</v>
      </c>
      <c r="J355" s="82" t="str">
        <f>VLOOKUP(A355,'PAI 2025 GPS rempl2)'!$A$4:$V$504,18,0)</f>
        <v>Porcentual</v>
      </c>
      <c r="K355" s="174" t="str">
        <f>VLOOKUP(A355,'PAI 2025 GPS rempl2)'!$A$4:$V$504,20,0)</f>
        <v>2025-02-03</v>
      </c>
      <c r="L355" s="174" t="str">
        <f>VLOOKUP(A355,'PAI 2025 GPS rempl2)'!$A$4:$V$504,21,0)</f>
        <v>2025-12-19</v>
      </c>
      <c r="M355" s="82" t="str">
        <f>VLOOKUP(A355,'PAI 2025 GPS rempl2)'!$A$4:$V$504,22,0)</f>
        <v>71-GRUPO DE TRABAJO DE FORMACION</v>
      </c>
      <c r="N355" s="82" t="s">
        <v>1438</v>
      </c>
      <c r="O355" s="82" t="s">
        <v>1439</v>
      </c>
      <c r="P355" s="82">
        <v>0</v>
      </c>
      <c r="Q355" s="82" t="s">
        <v>1778</v>
      </c>
      <c r="R355" s="30" t="str">
        <f>VLOOKUP(A355,'PAI 2025 GPS rempl2)'!$A$3:$B$506,2,0)</f>
        <v>71-GRUPO DE TRABAJO DE FORMACION</v>
      </c>
      <c r="S355" s="81" t="s">
        <v>1183</v>
      </c>
      <c r="T355" s="81" t="str">
        <f>VLOOKUP(A355,'PAI 2025 GPS rempl2)'!$A$3:$E$505,4,0)</f>
        <v>Producto</v>
      </c>
      <c r="U355" s="82" t="s">
        <v>1562</v>
      </c>
      <c r="V355" s="30">
        <f>VLOOKUP(S355,'PAI 2025 GPS rempl2)'!$E$4:$P$504,12,0)</f>
        <v>30</v>
      </c>
      <c r="W355" s="144">
        <f>(V355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355" s="30">
        <f>VLOOKUP(S355,'SEGUIMIENTO PAI 2025'!$F$5:$AB$487,23,0)</f>
        <v>53</v>
      </c>
      <c r="Y355" s="30">
        <f t="shared" si="60"/>
        <v>0.7130044843049328</v>
      </c>
    </row>
    <row r="356" spans="1:25" x14ac:dyDescent="0.25">
      <c r="A356" s="81" t="s">
        <v>1185</v>
      </c>
      <c r="B356" s="81" t="str">
        <f>VLOOKUP(A356,'PAI 2025 GPS rempl2)'!$A$3:$E$505,4,0)</f>
        <v>Actividad propia</v>
      </c>
      <c r="C356" s="82" t="s">
        <v>1562</v>
      </c>
      <c r="D356" s="82" t="s">
        <v>1566</v>
      </c>
      <c r="E356" s="82" t="s">
        <v>636</v>
      </c>
      <c r="F356" s="82"/>
      <c r="G356" s="82" t="str">
        <f>VLOOKUP(A356,'PAI 2025 GPS rempl2)'!$E$4:$L$504,8,0)</f>
        <v>N/A</v>
      </c>
      <c r="H356" s="82" t="str">
        <f>VLOOKUP(A356,'PAI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6" s="82">
        <f>VLOOKUP(A356,'PAI 2025 GPS rempl2)'!$A$4:$V$504,17,0)</f>
        <v>1</v>
      </c>
      <c r="J356" s="82" t="str">
        <f>VLOOKUP(A356,'PAI 2025 GPS rempl2)'!$A$4:$V$504,18,0)</f>
        <v>Númerica</v>
      </c>
      <c r="K356" s="174" t="str">
        <f>VLOOKUP(A356,'PAI 2025 GPS rempl2)'!$A$4:$V$504,20,0)</f>
        <v>2025-02-03</v>
      </c>
      <c r="L356" s="174" t="str">
        <f>VLOOKUP(A356,'PAI 2025 GPS rempl2)'!$A$4:$V$504,21,0)</f>
        <v>2025-03-28</v>
      </c>
      <c r="M356" s="82" t="str">
        <f>VLOOKUP(A356,'PAI 2025 GPS rempl2)'!$A$4:$V$504,22,0)</f>
        <v>71-GRUPO DE TRABAJO DE FORMACION</v>
      </c>
      <c r="N356" s="82"/>
      <c r="O356" s="82"/>
      <c r="P356" s="82"/>
      <c r="Q356" s="82"/>
      <c r="R356" s="30" t="str">
        <f>VLOOKUP(A356,'PAI 2025 GPS rempl2)'!$A$3:$B$506,2,0)</f>
        <v>71-GRUPO DE TRABAJO DE FORMACION</v>
      </c>
      <c r="S356" s="81" t="s">
        <v>1185</v>
      </c>
      <c r="T356" s="81" t="str">
        <f>VLOOKUP(A356,'PAI 2025 GPS rempl2)'!$A$3:$E$505,4,0)</f>
        <v>Actividad propia</v>
      </c>
      <c r="U356" s="82" t="s">
        <v>1562</v>
      </c>
      <c r="V356" s="30">
        <f>VLOOKUP(S356,'PAI 2025 GPS rempl2)'!$E$4:$P$504,12,0)</f>
        <v>30</v>
      </c>
      <c r="W356" s="146">
        <f t="shared" ref="W356:W358" si="67">+(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356" s="30">
        <f>VLOOKUP(S356,'SEGUIMIENTO PAI 2025'!$F$5:$AB$487,23,0)</f>
        <v>100</v>
      </c>
      <c r="Y356" s="30">
        <f t="shared" si="60"/>
        <v>0.36496350364963503</v>
      </c>
    </row>
    <row r="357" spans="1:25" x14ac:dyDescent="0.25">
      <c r="A357" s="81" t="s">
        <v>1187</v>
      </c>
      <c r="B357" s="81" t="str">
        <f>VLOOKUP(A357,'PAI 2025 GPS rempl2)'!$A$3:$E$505,4,0)</f>
        <v>Actividad propia</v>
      </c>
      <c r="C357" s="82" t="s">
        <v>1562</v>
      </c>
      <c r="D357" s="82" t="s">
        <v>1566</v>
      </c>
      <c r="E357" s="82" t="s">
        <v>636</v>
      </c>
      <c r="F357" s="82"/>
      <c r="G357" s="82" t="str">
        <f>VLOOKUP(A357,'PAI 2025 GPS rempl2)'!$E$4:$L$504,8,0)</f>
        <v>N/A</v>
      </c>
      <c r="H357" s="82" t="str">
        <f>VLOOKUP(A357,'PAI 2025 GPS rempl2)'!$A$4:$V$504,15,0)</f>
        <v>Realizar las jornadas de capacitación. (Matriz de gestión de jornadas realizadas)</v>
      </c>
      <c r="I357" s="82">
        <f>VLOOKUP(A357,'PAI 2025 GPS rempl2)'!$A$4:$V$504,17,0)</f>
        <v>30</v>
      </c>
      <c r="J357" s="82" t="str">
        <f>VLOOKUP(A357,'PAI 2025 GPS rempl2)'!$A$4:$V$504,18,0)</f>
        <v>Númerica</v>
      </c>
      <c r="K357" s="174" t="str">
        <f>VLOOKUP(A357,'PAI 2025 GPS rempl2)'!$A$4:$V$504,20,0)</f>
        <v>2025-04-01</v>
      </c>
      <c r="L357" s="174" t="str">
        <f>VLOOKUP(A357,'PAI 2025 GPS rempl2)'!$A$4:$V$504,21,0)</f>
        <v>2025-12-05</v>
      </c>
      <c r="M357" s="82" t="str">
        <f>VLOOKUP(A357,'PAI 2025 GPS rempl2)'!$A$4:$V$504,22,0)</f>
        <v>71-GRUPO DE TRABAJO DE FORMACION</v>
      </c>
      <c r="N357" s="82"/>
      <c r="O357" s="82"/>
      <c r="P357" s="82"/>
      <c r="Q357" s="82"/>
      <c r="R357" s="30" t="str">
        <f>VLOOKUP(A357,'PAI 2025 GPS rempl2)'!$A$3:$B$506,2,0)</f>
        <v>71-GRUPO DE TRABAJO DE FORMACION</v>
      </c>
      <c r="S357" s="81" t="s">
        <v>1187</v>
      </c>
      <c r="T357" s="81" t="str">
        <f>VLOOKUP(A357,'PAI 2025 GPS rempl2)'!$A$3:$E$505,4,0)</f>
        <v>Actividad propia</v>
      </c>
      <c r="U357" s="82" t="s">
        <v>1562</v>
      </c>
      <c r="V357" s="30">
        <f>VLOOKUP(S357,'PAI 2025 GPS rempl2)'!$E$4:$P$504,12,0)</f>
        <v>60</v>
      </c>
      <c r="W357" s="146">
        <f t="shared" si="67"/>
        <v>0.72992700729927007</v>
      </c>
      <c r="X357" s="30">
        <f>VLOOKUP(S357,'SEGUIMIENTO PAI 2025'!$F$5:$AB$487,23,0)</f>
        <v>53</v>
      </c>
      <c r="Y357" s="30">
        <f t="shared" si="60"/>
        <v>0.38686131386861311</v>
      </c>
    </row>
    <row r="358" spans="1:25" x14ac:dyDescent="0.25">
      <c r="A358" s="81" t="s">
        <v>1188</v>
      </c>
      <c r="B358" s="81" t="str">
        <f>VLOOKUP(A358,'PAI 2025 GPS rempl2)'!$A$3:$E$505,4,0)</f>
        <v>Actividad propia</v>
      </c>
      <c r="C358" s="82" t="s">
        <v>1562</v>
      </c>
      <c r="D358" s="82" t="s">
        <v>1566</v>
      </c>
      <c r="E358" s="82" t="s">
        <v>636</v>
      </c>
      <c r="F358" s="82"/>
      <c r="G358" s="82" t="str">
        <f>VLOOKUP(A358,'PAI 2025 GPS rempl2)'!$E$4:$L$504,8,0)</f>
        <v>N/A</v>
      </c>
      <c r="H358" s="82" t="str">
        <f>VLOOKUP(A358,'PAI 2025 GPS rempl2)'!$A$4:$V$504,15,0)</f>
        <v>Elaborar informes trimestrales de las jornadas de capacitación realizadas. (Informe)</v>
      </c>
      <c r="I358" s="82">
        <f>VLOOKUP(A358,'PAI 2025 GPS rempl2)'!$A$4:$V$504,17,0)</f>
        <v>3</v>
      </c>
      <c r="J358" s="82" t="str">
        <f>VLOOKUP(A358,'PAI 2025 GPS rempl2)'!$A$4:$V$504,18,0)</f>
        <v>Númerica</v>
      </c>
      <c r="K358" s="174" t="str">
        <f>VLOOKUP(A358,'PAI 2025 GPS rempl2)'!$A$4:$V$504,20,0)</f>
        <v>2025-04-01</v>
      </c>
      <c r="L358" s="174" t="str">
        <f>VLOOKUP(A358,'PAI 2025 GPS rempl2)'!$A$4:$V$504,21,0)</f>
        <v>2025-12-19</v>
      </c>
      <c r="M358" s="82" t="str">
        <f>VLOOKUP(A358,'PAI 2025 GPS rempl2)'!$A$4:$V$504,22,0)</f>
        <v>71-GRUPO DE TRABAJO DE FORMACION</v>
      </c>
      <c r="N358" s="82"/>
      <c r="O358" s="82"/>
      <c r="P358" s="82"/>
      <c r="Q358" s="82"/>
      <c r="R358" s="30" t="str">
        <f>VLOOKUP(A358,'PAI 2025 GPS rempl2)'!$A$3:$B$506,2,0)</f>
        <v>71-GRUPO DE TRABAJO DE FORMACION</v>
      </c>
      <c r="S358" s="81" t="s">
        <v>1188</v>
      </c>
      <c r="T358" s="81" t="str">
        <f>VLOOKUP(A358,'PAI 2025 GPS rempl2)'!$A$3:$E$505,4,0)</f>
        <v>Actividad propia</v>
      </c>
      <c r="U358" s="82" t="s">
        <v>1562</v>
      </c>
      <c r="V358" s="30">
        <f>VLOOKUP(S358,'PAI 2025 GPS rempl2)'!$E$4:$P$504,12,0)</f>
        <v>10</v>
      </c>
      <c r="W358" s="146">
        <f t="shared" si="67"/>
        <v>0.12165450121654502</v>
      </c>
      <c r="X358" s="30">
        <f>VLOOKUP(S358,'SEGUIMIENTO PAI 2025'!$F$5:$AB$487,23,0)</f>
        <v>33</v>
      </c>
      <c r="Y358" s="30">
        <f t="shared" si="60"/>
        <v>4.0145985401459854E-2</v>
      </c>
    </row>
    <row r="359" spans="1:25" x14ac:dyDescent="0.25">
      <c r="A359" s="81" t="s">
        <v>1190</v>
      </c>
      <c r="B359" s="81" t="str">
        <f>VLOOKUP(A359,'PAI 2025 GPS rempl2)'!$A$3:$E$505,4,0)</f>
        <v>Producto</v>
      </c>
      <c r="C359" s="82" t="s">
        <v>1562</v>
      </c>
      <c r="D359" s="82" t="s">
        <v>1570</v>
      </c>
      <c r="E359" s="82" t="s">
        <v>720</v>
      </c>
      <c r="F359" s="82" t="s">
        <v>10</v>
      </c>
      <c r="G359" s="82" t="str">
        <f>VLOOKUP(A359,'PAI 2025 GPS rempl2)'!$E$4:$L$504,8,0)</f>
        <v>C-3599-0200-0005-53105b</v>
      </c>
      <c r="H359" s="82" t="str">
        <f>VLOOKUP(A359,'PAI 2025 GPS rempl2)'!$A$4:$V$504,15,0)</f>
        <v>Programa estratégico de enfoque diferencial para la Inclusión de población vulnerable en la oferta académica del Grupo de Formación, ejecutado (Informe consolidado de la ejecución del programa)</v>
      </c>
      <c r="I359" s="82">
        <f>VLOOKUP(A359,'PAI 2025 GPS rempl2)'!$A$4:$V$504,17,0)</f>
        <v>100</v>
      </c>
      <c r="J359" s="82" t="str">
        <f>VLOOKUP(A359,'PAI 2025 GPS rempl2)'!$A$4:$V$504,18,0)</f>
        <v>Porcentual</v>
      </c>
      <c r="K359" s="174" t="str">
        <f>VLOOKUP(A359,'PAI 2025 GPS rempl2)'!$A$4:$V$504,20,0)</f>
        <v>2025-02-03</v>
      </c>
      <c r="L359" s="174" t="str">
        <f>VLOOKUP(A359,'PAI 2025 GPS rempl2)'!$A$4:$V$504,21,0)</f>
        <v>2025-11-28</v>
      </c>
      <c r="M359" s="82" t="str">
        <f>VLOOKUP(A359,'PAI 2025 GPS rempl2)'!$A$4:$V$504,22,0)</f>
        <v>71-GRUPO DE TRABAJO DE FORMACION</v>
      </c>
      <c r="N359" s="82" t="s">
        <v>1438</v>
      </c>
      <c r="O359" s="82" t="s">
        <v>1439</v>
      </c>
      <c r="P359" s="82">
        <v>0</v>
      </c>
      <c r="Q359" s="82" t="s">
        <v>1534</v>
      </c>
      <c r="R359" s="30" t="str">
        <f>VLOOKUP(A359,'PAI 2025 GPS rempl2)'!$A$3:$B$506,2,0)</f>
        <v>71-GRUPO DE TRABAJO DE FORMACION</v>
      </c>
      <c r="S359" s="81" t="s">
        <v>1190</v>
      </c>
      <c r="T359" s="81" t="str">
        <f>VLOOKUP(A359,'PAI 2025 GPS rempl2)'!$A$3:$E$505,4,0)</f>
        <v>Producto</v>
      </c>
      <c r="U359" s="82" t="s">
        <v>1562</v>
      </c>
      <c r="V359" s="30">
        <f>VLOOKUP(S359,'PAI 2025 GPS rempl2)'!$E$4:$P$504,12,0)</f>
        <v>20</v>
      </c>
      <c r="W359" s="144">
        <f>(V359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59" s="30">
        <f>VLOOKUP(S359,'SEGUIMIENTO PAI 2025'!$F$5:$AB$487,23,0)</f>
        <v>60</v>
      </c>
      <c r="Y359" s="30">
        <f t="shared" si="60"/>
        <v>0.53811659192825112</v>
      </c>
    </row>
    <row r="360" spans="1:25" x14ac:dyDescent="0.25">
      <c r="A360" s="81" t="s">
        <v>1192</v>
      </c>
      <c r="B360" s="81" t="str">
        <f>VLOOKUP(A360,'PAI 2025 GPS rempl2)'!$A$3:$E$505,4,0)</f>
        <v>Actividad propia</v>
      </c>
      <c r="C360" s="82" t="s">
        <v>1562</v>
      </c>
      <c r="D360" s="82" t="s">
        <v>1570</v>
      </c>
      <c r="E360" s="82" t="s">
        <v>720</v>
      </c>
      <c r="F360" s="82"/>
      <c r="G360" s="82" t="str">
        <f>VLOOKUP(A360,'PAI 2025 GPS rempl2)'!$E$4:$L$504,8,0)</f>
        <v>N/A</v>
      </c>
      <c r="H360" s="82" t="str">
        <f>VLOOKUP(A360,'PAI 2025 GPS rempl2)'!$A$4:$V$504,15,0)</f>
        <v>Diseñar el programa de enfoque diferencial  que incluya el plan de trabajo. (Documento de programa)</v>
      </c>
      <c r="I360" s="82">
        <f>VLOOKUP(A360,'PAI 2025 GPS rempl2)'!$A$4:$V$504,17,0)</f>
        <v>1</v>
      </c>
      <c r="J360" s="82" t="str">
        <f>VLOOKUP(A360,'PAI 2025 GPS rempl2)'!$A$4:$V$504,18,0)</f>
        <v>Númerica</v>
      </c>
      <c r="K360" s="174" t="str">
        <f>VLOOKUP(A360,'PAI 2025 GPS rempl2)'!$A$4:$V$504,20,0)</f>
        <v>2025-02-03</v>
      </c>
      <c r="L360" s="174" t="str">
        <f>VLOOKUP(A360,'PAI 2025 GPS rempl2)'!$A$4:$V$504,21,0)</f>
        <v>2025-03-31</v>
      </c>
      <c r="M360" s="82" t="str">
        <f>VLOOKUP(A360,'PAI 2025 GPS rempl2)'!$A$4:$V$504,22,0)</f>
        <v>71-GRUPO DE TRABAJO DE FORMACION</v>
      </c>
      <c r="N360" s="82"/>
      <c r="O360" s="82"/>
      <c r="P360" s="82"/>
      <c r="Q360" s="82"/>
      <c r="R360" s="30" t="str">
        <f>VLOOKUP(A360,'PAI 2025 GPS rempl2)'!$A$3:$B$506,2,0)</f>
        <v>71-GRUPO DE TRABAJO DE FORMACION</v>
      </c>
      <c r="S360" s="81" t="s">
        <v>1192</v>
      </c>
      <c r="T360" s="81" t="str">
        <f>VLOOKUP(A360,'PAI 2025 GPS rempl2)'!$A$3:$E$505,4,0)</f>
        <v>Actividad propia</v>
      </c>
      <c r="U360" s="82" t="s">
        <v>1562</v>
      </c>
      <c r="V360" s="30">
        <f>VLOOKUP(S360,'PAI 2025 GPS rempl2)'!$E$4:$P$504,12,0)</f>
        <v>30</v>
      </c>
      <c r="W360" s="146">
        <f t="shared" ref="W360:W362" si="68">+(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360" s="30">
        <f>VLOOKUP(S360,'SEGUIMIENTO PAI 2025'!$F$5:$AB$487,23,0)</f>
        <v>100</v>
      </c>
      <c r="Y360" s="30">
        <f t="shared" si="60"/>
        <v>0.36496350364963503</v>
      </c>
    </row>
    <row r="361" spans="1:25" x14ac:dyDescent="0.25">
      <c r="A361" s="81" t="s">
        <v>1194</v>
      </c>
      <c r="B361" s="81" t="str">
        <f>VLOOKUP(A361,'PAI 2025 GPS rempl2)'!$A$3:$E$505,4,0)</f>
        <v>Actividad propia</v>
      </c>
      <c r="C361" s="82" t="s">
        <v>1562</v>
      </c>
      <c r="D361" s="82" t="s">
        <v>1570</v>
      </c>
      <c r="E361" s="82" t="s">
        <v>720</v>
      </c>
      <c r="F361" s="82"/>
      <c r="G361" s="82" t="str">
        <f>VLOOKUP(A361,'PAI 2025 GPS rempl2)'!$E$4:$L$504,8,0)</f>
        <v>N/A</v>
      </c>
      <c r="H361" s="82" t="str">
        <f>VLOOKUP(A361,'PAI 2025 GPS rempl2)'!$A$4:$V$504,15,0)</f>
        <v>Elaborar e implementar un protocolo de  enfoque diferencial de la oferta académica (Protocolo elaborado)</v>
      </c>
      <c r="I361" s="82">
        <f>VLOOKUP(A361,'PAI 2025 GPS rempl2)'!$A$4:$V$504,17,0)</f>
        <v>1</v>
      </c>
      <c r="J361" s="82" t="str">
        <f>VLOOKUP(A361,'PAI 2025 GPS rempl2)'!$A$4:$V$504,18,0)</f>
        <v>Númerica</v>
      </c>
      <c r="K361" s="174" t="str">
        <f>VLOOKUP(A361,'PAI 2025 GPS rempl2)'!$A$4:$V$504,20,0)</f>
        <v>2025-04-01</v>
      </c>
      <c r="L361" s="174" t="str">
        <f>VLOOKUP(A361,'PAI 2025 GPS rempl2)'!$A$4:$V$504,21,0)</f>
        <v>2025-11-28</v>
      </c>
      <c r="M361" s="82" t="str">
        <f>VLOOKUP(A361,'PAI 2025 GPS rempl2)'!$A$4:$V$504,22,0)</f>
        <v>71-GRUPO DE TRABAJO DE FORMACION</v>
      </c>
      <c r="N361" s="82"/>
      <c r="O361" s="82"/>
      <c r="P361" s="82"/>
      <c r="Q361" s="82"/>
      <c r="R361" s="30" t="str">
        <f>VLOOKUP(A361,'PAI 2025 GPS rempl2)'!$A$3:$B$506,2,0)</f>
        <v>71-GRUPO DE TRABAJO DE FORMACION</v>
      </c>
      <c r="S361" s="81" t="s">
        <v>1194</v>
      </c>
      <c r="T361" s="81" t="str">
        <f>VLOOKUP(A361,'PAI 2025 GPS rempl2)'!$A$3:$E$505,4,0)</f>
        <v>Actividad propia</v>
      </c>
      <c r="U361" s="82" t="s">
        <v>1562</v>
      </c>
      <c r="V361" s="30">
        <f>VLOOKUP(S361,'PAI 2025 GPS rempl2)'!$E$4:$P$504,12,0)</f>
        <v>60</v>
      </c>
      <c r="W361" s="146">
        <f t="shared" si="68"/>
        <v>0.72992700729927007</v>
      </c>
      <c r="X361" s="30">
        <f>VLOOKUP(S361,'SEGUIMIENTO PAI 2025'!$F$5:$AB$487,23,0)</f>
        <v>0</v>
      </c>
      <c r="Y361" s="30">
        <f t="shared" si="60"/>
        <v>0</v>
      </c>
    </row>
    <row r="362" spans="1:25" x14ac:dyDescent="0.25">
      <c r="A362" s="81" t="s">
        <v>1196</v>
      </c>
      <c r="B362" s="81" t="str">
        <f>VLOOKUP(A362,'PAI 2025 GPS rempl2)'!$A$3:$E$505,4,0)</f>
        <v>Actividad propia</v>
      </c>
      <c r="C362" s="82" t="s">
        <v>1562</v>
      </c>
      <c r="D362" s="82" t="s">
        <v>1570</v>
      </c>
      <c r="E362" s="82" t="s">
        <v>720</v>
      </c>
      <c r="F362" s="82"/>
      <c r="G362" s="82" t="str">
        <f>VLOOKUP(A362,'PAI 2025 GPS rempl2)'!$E$4:$L$504,8,0)</f>
        <v>N/A</v>
      </c>
      <c r="H362" s="82" t="str">
        <f>VLOOKUP(A362,'PAI 2025 GPS rempl2)'!$A$4:$V$504,15,0)</f>
        <v>Ejecutar el plan de trabajo del programa de enfoque diferencial.  (Informe de la ejecución del programa)</v>
      </c>
      <c r="I362" s="82">
        <f>VLOOKUP(A362,'PAI 2025 GPS rempl2)'!$A$4:$V$504,17,0)</f>
        <v>100</v>
      </c>
      <c r="J362" s="82" t="str">
        <f>VLOOKUP(A362,'PAI 2025 GPS rempl2)'!$A$4:$V$504,18,0)</f>
        <v>Porcentual</v>
      </c>
      <c r="K362" s="174" t="str">
        <f>VLOOKUP(A362,'PAI 2025 GPS rempl2)'!$A$4:$V$504,20,0)</f>
        <v>2025-04-01</v>
      </c>
      <c r="L362" s="174" t="str">
        <f>VLOOKUP(A362,'PAI 2025 GPS rempl2)'!$A$4:$V$504,21,0)</f>
        <v>2025-11-28</v>
      </c>
      <c r="M362" s="82" t="str">
        <f>VLOOKUP(A362,'PAI 2025 GPS rempl2)'!$A$4:$V$504,22,0)</f>
        <v>71-GRUPO DE TRABAJO DE FORMACION</v>
      </c>
      <c r="N362" s="82"/>
      <c r="O362" s="82"/>
      <c r="P362" s="82"/>
      <c r="Q362" s="82"/>
      <c r="R362" s="30" t="str">
        <f>VLOOKUP(A362,'PAI 2025 GPS rempl2)'!$A$3:$B$506,2,0)</f>
        <v>71-GRUPO DE TRABAJO DE FORMACION</v>
      </c>
      <c r="S362" s="81" t="s">
        <v>1196</v>
      </c>
      <c r="T362" s="81" t="str">
        <f>VLOOKUP(A362,'PAI 2025 GPS rempl2)'!$A$3:$E$505,4,0)</f>
        <v>Actividad propia</v>
      </c>
      <c r="U362" s="82" t="s">
        <v>1562</v>
      </c>
      <c r="V362" s="30">
        <f>VLOOKUP(S362,'PAI 2025 GPS rempl2)'!$E$4:$P$504,12,0)</f>
        <v>10</v>
      </c>
      <c r="W362" s="146">
        <f t="shared" si="68"/>
        <v>0.12165450121654502</v>
      </c>
      <c r="X362" s="30">
        <f>VLOOKUP(S362,'SEGUIMIENTO PAI 2025'!$F$5:$AB$487,23,0)</f>
        <v>60</v>
      </c>
      <c r="Y362" s="30">
        <f t="shared" si="60"/>
        <v>7.2992700729927001E-2</v>
      </c>
    </row>
    <row r="363" spans="1:25" x14ac:dyDescent="0.25">
      <c r="A363" s="81" t="s">
        <v>1197</v>
      </c>
      <c r="B363" s="81" t="str">
        <f>VLOOKUP(A363,'PAI 2025 GPS rempl2)'!$A$3:$E$505,4,0)</f>
        <v>Producto</v>
      </c>
      <c r="C363" s="82" t="s">
        <v>1562</v>
      </c>
      <c r="D363" s="82" t="s">
        <v>1566</v>
      </c>
      <c r="E363" s="82" t="s">
        <v>636</v>
      </c>
      <c r="F363" s="82" t="s">
        <v>11</v>
      </c>
      <c r="G363" s="82" t="str">
        <f>VLOOKUP(A363,'PAI 2025 GPS rempl2)'!$E$4:$L$504,8,0)</f>
        <v>C-3599-0200-0005-53105b</v>
      </c>
      <c r="H363" s="82" t="str">
        <f>VLOOKUP(A363,'PAI 2025 GPS rempl2)'!$A$4:$V$504,15,0)</f>
        <v>Plataforma del Campus virtual accesible conforme a los estándares WCAG 2.1 nivel AA implementada (Informe consolidado de la implementación)</v>
      </c>
      <c r="I363" s="82">
        <f>VLOOKUP(A363,'PAI 2025 GPS rempl2)'!$A$4:$V$504,17,0)</f>
        <v>100</v>
      </c>
      <c r="J363" s="82" t="str">
        <f>VLOOKUP(A363,'PAI 2025 GPS rempl2)'!$A$4:$V$504,18,0)</f>
        <v>Porcentual</v>
      </c>
      <c r="K363" s="174" t="str">
        <f>VLOOKUP(A363,'PAI 2025 GPS rempl2)'!$A$4:$V$504,20,0)</f>
        <v>2025-02-17</v>
      </c>
      <c r="L363" s="174" t="str">
        <f>VLOOKUP(A363,'PAI 2025 GPS rempl2)'!$A$4:$V$504,21,0)</f>
        <v>2025-12-12</v>
      </c>
      <c r="M363" s="82" t="str">
        <f>VLOOKUP(A363,'PAI 2025 GPS rempl2)'!$A$4:$V$504,22,0)</f>
        <v>71-GRUPO DE TRABAJO DE FORMACION</v>
      </c>
      <c r="N363" s="82" t="s">
        <v>1436</v>
      </c>
      <c r="O363" s="82" t="s">
        <v>1437</v>
      </c>
      <c r="P363" s="82">
        <v>0</v>
      </c>
      <c r="Q363" s="82" t="s">
        <v>1533</v>
      </c>
      <c r="R363" s="30" t="str">
        <f>VLOOKUP(A363,'PAI 2025 GPS rempl2)'!$A$3:$B$506,2,0)</f>
        <v>71-GRUPO DE TRABAJO DE FORMACION</v>
      </c>
      <c r="S363" s="81" t="s">
        <v>1197</v>
      </c>
      <c r="T363" s="81" t="str">
        <f>VLOOKUP(A363,'PAI 2025 GPS rempl2)'!$A$3:$E$505,4,0)</f>
        <v>Producto</v>
      </c>
      <c r="U363" s="82" t="s">
        <v>1562</v>
      </c>
      <c r="V363" s="30">
        <f>VLOOKUP(S363,'PAI 2025 GPS rempl2)'!$E$4:$P$504,12,0)</f>
        <v>20</v>
      </c>
      <c r="W363" s="144">
        <f>(V363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363" s="30">
        <f>VLOOKUP(S363,'SEGUIMIENTO PAI 2025'!$F$5:$AB$487,23,0)</f>
        <v>15</v>
      </c>
      <c r="Y363" s="30">
        <f t="shared" si="60"/>
        <v>0.13452914798206278</v>
      </c>
    </row>
    <row r="364" spans="1:25" x14ac:dyDescent="0.25">
      <c r="A364" s="81" t="s">
        <v>1198</v>
      </c>
      <c r="B364" s="81" t="str">
        <f>VLOOKUP(A364,'PAI 2025 GPS rempl2)'!$A$3:$E$505,4,0)</f>
        <v>Actividad propia</v>
      </c>
      <c r="C364" s="82" t="s">
        <v>1562</v>
      </c>
      <c r="D364" s="82" t="s">
        <v>1566</v>
      </c>
      <c r="E364" s="82" t="s">
        <v>636</v>
      </c>
      <c r="F364" s="82"/>
      <c r="G364" s="82" t="str">
        <f>VLOOKUP(A364,'PAI 2025 GPS rempl2)'!$E$4:$L$504,8,0)</f>
        <v>N/A</v>
      </c>
      <c r="H364" s="82" t="str">
        <f>VLOOKUP(A364,'PAI 2025 GPS rempl2)'!$A$4:$V$504,15,0)</f>
        <v>Elaborar un diagnóstico de los aspectos que requieren ser implementados en accesibilidad de la plataforma del campus virtual. (Informe de diagnóstico).</v>
      </c>
      <c r="I364" s="82">
        <f>VLOOKUP(A364,'PAI 2025 GPS rempl2)'!$A$4:$V$504,17,0)</f>
        <v>1</v>
      </c>
      <c r="J364" s="82" t="str">
        <f>VLOOKUP(A364,'PAI 2025 GPS rempl2)'!$A$4:$V$504,18,0)</f>
        <v>Númerica</v>
      </c>
      <c r="K364" s="174" t="str">
        <f>VLOOKUP(A364,'PAI 2025 GPS rempl2)'!$A$4:$V$504,20,0)</f>
        <v>2025-02-17</v>
      </c>
      <c r="L364" s="174" t="str">
        <f>VLOOKUP(A364,'PAI 2025 GPS rempl2)'!$A$4:$V$504,21,0)</f>
        <v>2025-07-15</v>
      </c>
      <c r="M364" s="82" t="str">
        <f>VLOOKUP(A364,'PAI 2025 GPS rempl2)'!$A$4:$V$504,22,0)</f>
        <v>71-GRUPO DE TRABAJO DE FORMACION</v>
      </c>
      <c r="N364" s="82"/>
      <c r="O364" s="82"/>
      <c r="P364" s="82"/>
      <c r="Q364" s="82"/>
      <c r="R364" s="30" t="str">
        <f>VLOOKUP(A364,'PAI 2025 GPS rempl2)'!$A$3:$B$506,2,0)</f>
        <v>71-GRUPO DE TRABAJO DE FORMACION</v>
      </c>
      <c r="S364" s="81" t="s">
        <v>1198</v>
      </c>
      <c r="T364" s="81" t="str">
        <f>VLOOKUP(A364,'PAI 2025 GPS rempl2)'!$A$3:$E$505,4,0)</f>
        <v>Actividad propia</v>
      </c>
      <c r="U364" s="82" t="s">
        <v>1562</v>
      </c>
      <c r="V364" s="30">
        <f>VLOOKUP(S364,'PAI 2025 GPS rempl2)'!$E$4:$P$504,12,0)</f>
        <v>30</v>
      </c>
      <c r="W364" s="146">
        <f t="shared" ref="W364:W367" si="69">+(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364" s="30">
        <f>VLOOKUP(S364,'SEGUIMIENTO PAI 2025'!$F$5:$AB$487,23,0)</f>
        <v>100</v>
      </c>
      <c r="Y364" s="30">
        <f t="shared" si="60"/>
        <v>0.36496350364963503</v>
      </c>
    </row>
    <row r="365" spans="1:25" x14ac:dyDescent="0.25">
      <c r="A365" s="81" t="s">
        <v>1199</v>
      </c>
      <c r="B365" s="81" t="str">
        <f>VLOOKUP(A365,'PAI 2025 GPS rempl2)'!$A$3:$E$505,4,0)</f>
        <v>Actividad propia</v>
      </c>
      <c r="C365" s="82" t="s">
        <v>1562</v>
      </c>
      <c r="D365" s="82" t="s">
        <v>1566</v>
      </c>
      <c r="E365" s="82" t="s">
        <v>636</v>
      </c>
      <c r="F365" s="82"/>
      <c r="G365" s="82" t="str">
        <f>VLOOKUP(A365,'PAI 2025 GPS rempl2)'!$E$4:$L$504,8,0)</f>
        <v>N/A</v>
      </c>
      <c r="H365" s="82" t="str">
        <f>VLOOKUP(A365,'PAI 2025 GPS rempl2)'!$A$4:$V$504,15,0)</f>
        <v>Elaborar un plan de trabajo para la implementación de accesibilidad del campus virtual. (Plan de trabajo).</v>
      </c>
      <c r="I365" s="82">
        <f>VLOOKUP(A365,'PAI 2025 GPS rempl2)'!$A$4:$V$504,17,0)</f>
        <v>1</v>
      </c>
      <c r="J365" s="82" t="str">
        <f>VLOOKUP(A365,'PAI 2025 GPS rempl2)'!$A$4:$V$504,18,0)</f>
        <v>Númerica</v>
      </c>
      <c r="K365" s="174" t="str">
        <f>VLOOKUP(A365,'PAI 2025 GPS rempl2)'!$A$4:$V$504,20,0)</f>
        <v>2025-03-17</v>
      </c>
      <c r="L365" s="174" t="str">
        <f>VLOOKUP(A365,'PAI 2025 GPS rempl2)'!$A$4:$V$504,21,0)</f>
        <v>2025-07-31</v>
      </c>
      <c r="M365" s="82" t="str">
        <f>VLOOKUP(A365,'PAI 2025 GPS rempl2)'!$A$4:$V$504,22,0)</f>
        <v>71-GRUPO DE TRABAJO DE FORMACION</v>
      </c>
      <c r="N365" s="82"/>
      <c r="O365" s="82"/>
      <c r="P365" s="82"/>
      <c r="Q365" s="82"/>
      <c r="R365" s="30" t="str">
        <f>VLOOKUP(A365,'PAI 2025 GPS rempl2)'!$A$3:$B$506,2,0)</f>
        <v>71-GRUPO DE TRABAJO DE FORMACION</v>
      </c>
      <c r="S365" s="81" t="s">
        <v>1199</v>
      </c>
      <c r="T365" s="81" t="str">
        <f>VLOOKUP(A365,'PAI 2025 GPS rempl2)'!$A$3:$E$505,4,0)</f>
        <v>Actividad propia</v>
      </c>
      <c r="U365" s="82" t="s">
        <v>1562</v>
      </c>
      <c r="V365" s="30">
        <f>VLOOKUP(S365,'PAI 2025 GPS rempl2)'!$E$4:$P$504,12,0)</f>
        <v>20</v>
      </c>
      <c r="W365" s="146">
        <f t="shared" si="69"/>
        <v>0.24330900243309003</v>
      </c>
      <c r="X365" s="30">
        <f>VLOOKUP(S365,'SEGUIMIENTO PAI 2025'!$F$5:$AB$487,23,0)</f>
        <v>100</v>
      </c>
      <c r="Y365" s="30">
        <f t="shared" si="60"/>
        <v>0.24330900243309003</v>
      </c>
    </row>
    <row r="366" spans="1:25" x14ac:dyDescent="0.25">
      <c r="A366" s="81" t="s">
        <v>1200</v>
      </c>
      <c r="B366" s="81" t="str">
        <f>VLOOKUP(A366,'PAI 2025 GPS rempl2)'!$A$3:$E$505,4,0)</f>
        <v>Actividad propia</v>
      </c>
      <c r="C366" s="82" t="s">
        <v>1562</v>
      </c>
      <c r="D366" s="82" t="s">
        <v>1566</v>
      </c>
      <c r="E366" s="82" t="s">
        <v>636</v>
      </c>
      <c r="F366" s="82"/>
      <c r="G366" s="82" t="str">
        <f>VLOOKUP(A366,'PAI 2025 GPS rempl2)'!$E$4:$L$504,8,0)</f>
        <v>N/A</v>
      </c>
      <c r="H366" s="82" t="str">
        <f>VLOOKUP(A366,'PAI 2025 GPS rempl2)'!$A$4:$V$504,15,0)</f>
        <v>Ejecutar el plan de trabajo  para la implementación de accesibilidad de la plataforma del campus virtual. (Reporte de avance de la ejecución del plan de trabajo).</v>
      </c>
      <c r="I366" s="82">
        <f>VLOOKUP(A366,'PAI 2025 GPS rempl2)'!$A$4:$V$504,17,0)</f>
        <v>100</v>
      </c>
      <c r="J366" s="82" t="str">
        <f>VLOOKUP(A366,'PAI 2025 GPS rempl2)'!$A$4:$V$504,18,0)</f>
        <v>Porcentual</v>
      </c>
      <c r="K366" s="174" t="str">
        <f>VLOOKUP(A366,'PAI 2025 GPS rempl2)'!$A$4:$V$504,20,0)</f>
        <v>2025-04-01</v>
      </c>
      <c r="L366" s="174" t="str">
        <f>VLOOKUP(A366,'PAI 2025 GPS rempl2)'!$A$4:$V$504,21,0)</f>
        <v>2025-12-05</v>
      </c>
      <c r="M366" s="82" t="str">
        <f>VLOOKUP(A366,'PAI 2025 GPS rempl2)'!$A$4:$V$504,22,0)</f>
        <v>71-GRUPO DE TRABAJO DE FORMACION</v>
      </c>
      <c r="N366" s="82"/>
      <c r="O366" s="82"/>
      <c r="P366" s="82"/>
      <c r="Q366" s="82"/>
      <c r="R366" s="30" t="str">
        <f>VLOOKUP(A366,'PAI 2025 GPS rempl2)'!$A$3:$B$506,2,0)</f>
        <v>71-GRUPO DE TRABAJO DE FORMACION</v>
      </c>
      <c r="S366" s="81" t="s">
        <v>1200</v>
      </c>
      <c r="T366" s="81" t="str">
        <f>VLOOKUP(A366,'PAI 2025 GPS rempl2)'!$A$3:$E$505,4,0)</f>
        <v>Actividad propia</v>
      </c>
      <c r="U366" s="82" t="s">
        <v>1562</v>
      </c>
      <c r="V366" s="30">
        <f>VLOOKUP(S366,'PAI 2025 GPS rempl2)'!$E$4:$P$504,12,0)</f>
        <v>40</v>
      </c>
      <c r="W366" s="146">
        <f t="shared" si="69"/>
        <v>0.48661800486618007</v>
      </c>
      <c r="X366" s="30">
        <f>VLOOKUP(S366,'SEGUIMIENTO PAI 2025'!$F$5:$AB$487,23,0)</f>
        <v>15</v>
      </c>
      <c r="Y366" s="30">
        <f t="shared" si="60"/>
        <v>7.2992700729927001E-2</v>
      </c>
    </row>
    <row r="367" spans="1:25" x14ac:dyDescent="0.25">
      <c r="A367" s="81" t="s">
        <v>1201</v>
      </c>
      <c r="B367" s="81" t="str">
        <f>VLOOKUP(A367,'PAI 2025 GPS rempl2)'!$A$3:$E$505,4,0)</f>
        <v>Actividad propia</v>
      </c>
      <c r="C367" s="82" t="s">
        <v>1562</v>
      </c>
      <c r="D367" s="82" t="s">
        <v>1566</v>
      </c>
      <c r="E367" s="82" t="s">
        <v>636</v>
      </c>
      <c r="F367" s="82"/>
      <c r="G367" s="82" t="str">
        <f>VLOOKUP(A367,'PAI 2025 GPS rempl2)'!$E$4:$L$504,8,0)</f>
        <v>N/A</v>
      </c>
      <c r="H367" s="82" t="str">
        <f>VLOOKUP(A367,'PAI 2025 GPS rempl2)'!$A$4:$V$504,15,0)</f>
        <v>Elaborar informe de resultados de la accesibilidad de la plataforma del campus virtual. (Informe consolidado de la  accesibilidad)</v>
      </c>
      <c r="I367" s="82">
        <f>VLOOKUP(A367,'PAI 2025 GPS rempl2)'!$A$4:$V$504,17,0)</f>
        <v>1</v>
      </c>
      <c r="J367" s="82" t="str">
        <f>VLOOKUP(A367,'PAI 2025 GPS rempl2)'!$A$4:$V$504,18,0)</f>
        <v>Númerica</v>
      </c>
      <c r="K367" s="174" t="str">
        <f>VLOOKUP(A367,'PAI 2025 GPS rempl2)'!$A$4:$V$504,20,0)</f>
        <v>2025-12-01</v>
      </c>
      <c r="L367" s="174" t="str">
        <f>VLOOKUP(A367,'PAI 2025 GPS rempl2)'!$A$4:$V$504,21,0)</f>
        <v>2025-12-12</v>
      </c>
      <c r="M367" s="82" t="str">
        <f>VLOOKUP(A367,'PAI 2025 GPS rempl2)'!$A$4:$V$504,22,0)</f>
        <v>71-GRUPO DE TRABAJO DE FORMACION</v>
      </c>
      <c r="N367" s="82"/>
      <c r="O367" s="82"/>
      <c r="P367" s="82"/>
      <c r="Q367" s="82"/>
      <c r="R367" s="30" t="str">
        <f>VLOOKUP(A367,'PAI 2025 GPS rempl2)'!$A$3:$B$506,2,0)</f>
        <v>71-GRUPO DE TRABAJO DE FORMACION</v>
      </c>
      <c r="S367" s="81" t="s">
        <v>1201</v>
      </c>
      <c r="T367" s="81" t="str">
        <f>VLOOKUP(A367,'PAI 2025 GPS rempl2)'!$A$3:$E$505,4,0)</f>
        <v>Actividad propia</v>
      </c>
      <c r="U367" s="82" t="s">
        <v>1562</v>
      </c>
      <c r="V367" s="30">
        <f>VLOOKUP(S367,'PAI 2025 GPS rempl2)'!$E$4:$P$504,12,0)</f>
        <v>10</v>
      </c>
      <c r="W367" s="146">
        <f t="shared" si="69"/>
        <v>0.12165450121654502</v>
      </c>
      <c r="X367" s="30">
        <f>VLOOKUP(S367,'SEGUIMIENTO PAI 2025'!$F$5:$AB$487,23,0)</f>
        <v>0</v>
      </c>
      <c r="Y367" s="30">
        <f t="shared" si="60"/>
        <v>0</v>
      </c>
    </row>
    <row r="368" spans="1:25" x14ac:dyDescent="0.25">
      <c r="A368" s="81" t="s">
        <v>1202</v>
      </c>
      <c r="B368" s="81" t="str">
        <f>VLOOKUP(A368,'PAI 2025 GPS rempl2)'!$A$3:$E$505,4,0)</f>
        <v>Producto</v>
      </c>
      <c r="C368" s="82" t="s">
        <v>1562</v>
      </c>
      <c r="D368" s="82" t="s">
        <v>1566</v>
      </c>
      <c r="E368" s="82" t="s">
        <v>636</v>
      </c>
      <c r="F368" s="82" t="s">
        <v>10</v>
      </c>
      <c r="G368" s="82" t="str">
        <f>VLOOKUP(A368,'PAI 2025 GPS rempl2)'!$E$4:$L$504,8,0)</f>
        <v>C-3599-0200-0005-53105b</v>
      </c>
      <c r="H368" s="82" t="str">
        <f>VLOOKUP(A368,'PAI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8" s="82">
        <f>VLOOKUP(A368,'PAI 2025 GPS rempl2)'!$A$4:$V$504,17,0)</f>
        <v>290</v>
      </c>
      <c r="J368" s="82" t="str">
        <f>VLOOKUP(A368,'PAI 2025 GPS rempl2)'!$A$4:$V$504,18,0)</f>
        <v>Númerica</v>
      </c>
      <c r="K368" s="174" t="str">
        <f>VLOOKUP(A368,'PAI 2025 GPS rempl2)'!$A$4:$V$504,20,0)</f>
        <v>2025-03-01</v>
      </c>
      <c r="L368" s="174" t="str">
        <f>VLOOKUP(A368,'PAI 2025 GPS rempl2)'!$A$4:$V$504,21,0)</f>
        <v>2025-12-12</v>
      </c>
      <c r="M368" s="82" t="str">
        <f>VLOOKUP(A368,'PAI 2025 GPS rempl2)'!$A$4:$V$504,22,0)</f>
        <v>71-GRUPO DE TRABAJO DE FORMACION</v>
      </c>
      <c r="N368" s="82" t="s">
        <v>1438</v>
      </c>
      <c r="O368" s="82" t="s">
        <v>1439</v>
      </c>
      <c r="P368" s="82" t="s">
        <v>1605</v>
      </c>
      <c r="Q368" s="82" t="s">
        <v>1781</v>
      </c>
      <c r="R368" s="30" t="str">
        <f>VLOOKUP(A368,'PAI 2025 GPS rempl2)'!$A$3:$B$506,2,0)</f>
        <v>71-GRUPO DE TRABAJO DE FORMACION</v>
      </c>
      <c r="S368" s="81" t="s">
        <v>1202</v>
      </c>
      <c r="T368" s="81" t="str">
        <f>VLOOKUP(A368,'PAI 2025 GPS rempl2)'!$A$3:$E$505,4,0)</f>
        <v>Producto</v>
      </c>
      <c r="U368" s="82" t="s">
        <v>1562</v>
      </c>
      <c r="V368" s="30">
        <f>VLOOKUP(S368,'PAI 2025 GPS rempl2)'!$E$4:$P$504,12,0)</f>
        <v>30</v>
      </c>
      <c r="W368" s="144">
        <f>(V368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1.3452914798206279</v>
      </c>
      <c r="X368" s="30">
        <f>VLOOKUP(S368,'SEGUIMIENTO PAI 2025'!$F$5:$AB$487,23,0)</f>
        <v>66</v>
      </c>
      <c r="Y368" s="30">
        <f t="shared" si="60"/>
        <v>0.88789237668161447</v>
      </c>
    </row>
    <row r="369" spans="1:25" x14ac:dyDescent="0.25">
      <c r="A369" s="81" t="s">
        <v>1203</v>
      </c>
      <c r="B369" s="81" t="str">
        <f>VLOOKUP(A369,'PAI 2025 GPS rempl2)'!$A$3:$E$505,4,0)</f>
        <v>Actividad propia</v>
      </c>
      <c r="C369" s="82" t="s">
        <v>1562</v>
      </c>
      <c r="D369" s="82" t="s">
        <v>1566</v>
      </c>
      <c r="E369" s="82" t="s">
        <v>636</v>
      </c>
      <c r="F369" s="82"/>
      <c r="G369" s="82" t="str">
        <f>VLOOKUP(A369,'PAI 2025 GPS rempl2)'!$E$4:$L$504,8,0)</f>
        <v>N/A</v>
      </c>
      <c r="H369" s="82" t="str">
        <f>VLOOKUP(A369,'PAI 2025 GPS rempl2)'!$A$4:$V$504,15,0)</f>
        <v>Realizar las jornadas de Formación (Capacitaciones, Sensibilizaciones, Jornada de Información) en Metrología Legal y Reglamentos Técnicos. (Registros de asistencia-capturas de pantalla, fotografías y reporte mensual con los resultados de las Jornadas de Formación (Capacitaciones, Sensibilizaciones, Jornada de Información).</v>
      </c>
      <c r="I369" s="82">
        <f>VLOOKUP(A369,'PAI 2025 GPS rempl2)'!$A$4:$V$504,17,0)</f>
        <v>290</v>
      </c>
      <c r="J369" s="82" t="str">
        <f>VLOOKUP(A369,'PAI 2025 GPS rempl2)'!$A$4:$V$504,18,0)</f>
        <v>Númerica</v>
      </c>
      <c r="K369" s="174" t="str">
        <f>VLOOKUP(A369,'PAI 2025 GPS rempl2)'!$A$4:$V$504,20,0)</f>
        <v>2025-03-01</v>
      </c>
      <c r="L369" s="174" t="str">
        <f>VLOOKUP(A369,'PAI 2025 GPS rempl2)'!$A$4:$V$504,21,0)</f>
        <v>2025-12-12</v>
      </c>
      <c r="M369" s="82" t="str">
        <f>VLOOKUP(A369,'PAI 2025 GPS rempl2)'!$A$4:$V$504,22,0)</f>
        <v>71-GRUPO DE TRABAJO DE FORMACION</v>
      </c>
      <c r="N369" s="82"/>
      <c r="O369" s="82"/>
      <c r="P369" s="82"/>
      <c r="Q369" s="82"/>
      <c r="R369" s="30" t="str">
        <f>VLOOKUP(A369,'PAI 2025 GPS rempl2)'!$A$3:$B$506,2,0)</f>
        <v>71-GRUPO DE TRABAJO DE FORMACION</v>
      </c>
      <c r="S369" s="81" t="s">
        <v>1203</v>
      </c>
      <c r="T369" s="81" t="str">
        <f>VLOOKUP(A369,'PAI 2025 GPS rempl2)'!$A$3:$E$505,4,0)</f>
        <v>Actividad propia</v>
      </c>
      <c r="U369" s="82" t="s">
        <v>1562</v>
      </c>
      <c r="V369" s="30">
        <f>VLOOKUP(S369,'PAI 2025 GPS rempl2)'!$E$4:$P$504,12,0)</f>
        <v>70</v>
      </c>
      <c r="W369" s="146">
        <f t="shared" ref="W369:W370" si="70">+(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0.85158150851581504</v>
      </c>
      <c r="X369" s="30">
        <f>VLOOKUP(S369,'SEGUIMIENTO PAI 2025'!$F$5:$AB$487,23,0)</f>
        <v>66</v>
      </c>
      <c r="Y369" s="30">
        <f t="shared" si="60"/>
        <v>0.56204379562043794</v>
      </c>
    </row>
    <row r="370" spans="1:25" x14ac:dyDescent="0.25">
      <c r="A370" s="81" t="s">
        <v>1204</v>
      </c>
      <c r="B370" s="81" t="str">
        <f>VLOOKUP(A370,'PAI 2025 GPS rempl2)'!$A$3:$E$505,4,0)</f>
        <v>Actividad propia</v>
      </c>
      <c r="C370" s="82" t="s">
        <v>1562</v>
      </c>
      <c r="D370" s="82" t="s">
        <v>1566</v>
      </c>
      <c r="E370" s="82" t="s">
        <v>636</v>
      </c>
      <c r="F370" s="82"/>
      <c r="G370" s="82" t="str">
        <f>VLOOKUP(A370,'PAI 2025 GPS rempl2)'!$E$4:$L$504,8,0)</f>
        <v>N/A</v>
      </c>
      <c r="H370" s="82" t="str">
        <f>VLOOKUP(A370,'PAI 2025 GPS rempl2)'!$A$4:$V$504,15,0)</f>
        <v>Elaborar informe final de las Jornadas de Formación (Capacitaciones, Sensibilizaciones, Jornada de Información) en Metrología Legal y Reglamentos Técnicos. (Informe final con resultados de la actividad, elaborado).</v>
      </c>
      <c r="I370" s="82">
        <f>VLOOKUP(A370,'PAI 2025 GPS rempl2)'!$A$4:$V$504,17,0)</f>
        <v>1</v>
      </c>
      <c r="J370" s="82" t="str">
        <f>VLOOKUP(A370,'PAI 2025 GPS rempl2)'!$A$4:$V$504,18,0)</f>
        <v>Númerica</v>
      </c>
      <c r="K370" s="174" t="str">
        <f>VLOOKUP(A370,'PAI 2025 GPS rempl2)'!$A$4:$V$504,20,0)</f>
        <v>2025-12-01</v>
      </c>
      <c r="L370" s="174" t="str">
        <f>VLOOKUP(A370,'PAI 2025 GPS rempl2)'!$A$4:$V$504,21,0)</f>
        <v>2025-12-12</v>
      </c>
      <c r="M370" s="82" t="str">
        <f>VLOOKUP(A370,'PAI 2025 GPS rempl2)'!$A$4:$V$504,22,0)</f>
        <v>71-GRUPO DE TRABAJO DE FORMACION</v>
      </c>
      <c r="N370" s="82"/>
      <c r="O370" s="82"/>
      <c r="P370" s="82"/>
      <c r="Q370" s="82"/>
      <c r="R370" s="30" t="str">
        <f>VLOOKUP(A370,'PAI 2025 GPS rempl2)'!$A$3:$B$506,2,0)</f>
        <v>71-GRUPO DE TRABAJO DE FORMACION</v>
      </c>
      <c r="S370" s="81" t="s">
        <v>1204</v>
      </c>
      <c r="T370" s="81" t="str">
        <f>VLOOKUP(A370,'PAI 2025 GPS rempl2)'!$A$3:$E$505,4,0)</f>
        <v>Actividad propia</v>
      </c>
      <c r="U370" s="82" t="s">
        <v>1562</v>
      </c>
      <c r="V370" s="30">
        <v>50</v>
      </c>
      <c r="W370" s="146">
        <f t="shared" si="70"/>
        <v>0.6082725060827251</v>
      </c>
      <c r="X370" s="30">
        <f>VLOOKUP(S370,'SEGUIMIENTO PAI 2025'!$F$5:$AB$487,23,0)</f>
        <v>0</v>
      </c>
      <c r="Y370" s="30">
        <f t="shared" si="60"/>
        <v>0</v>
      </c>
    </row>
    <row r="371" spans="1:25" x14ac:dyDescent="0.25">
      <c r="A371" s="81" t="s">
        <v>1206</v>
      </c>
      <c r="B371" s="81" t="str">
        <f>VLOOKUP(A371,'PAI 2025 GPS rempl2)'!$A$3:$E$505,4,0)</f>
        <v>Producto</v>
      </c>
      <c r="C371" s="82" t="s">
        <v>1569</v>
      </c>
      <c r="D371" s="82" t="s">
        <v>1578</v>
      </c>
      <c r="E371" s="82" t="s">
        <v>1108</v>
      </c>
      <c r="F371" s="82" t="s">
        <v>61</v>
      </c>
      <c r="G371" s="82" t="str">
        <f>VLOOKUP(A371,'PAI 2025 GPS rempl2)'!$E$4:$L$504,8,0)</f>
        <v>N/A</v>
      </c>
      <c r="H371" s="82" t="str">
        <f>VLOOKUP(A371,'PAI 2025 GPS rempl2)'!$A$4:$V$504,15,0)</f>
        <v>Estrategia para incrementar los ingresos garantizando la sostenibilidad financiera de la Entidad, diseñada  (Documento de diseño de la estrategia para incrementar los ingresos)</v>
      </c>
      <c r="I371" s="82">
        <f>VLOOKUP(A371,'PAI 2025 GPS rempl2)'!$A$4:$V$504,17,0)</f>
        <v>1</v>
      </c>
      <c r="J371" s="82" t="str">
        <f>VLOOKUP(A371,'PAI 2025 GPS rempl2)'!$A$4:$V$504,18,0)</f>
        <v>Númerica</v>
      </c>
      <c r="K371" s="174" t="str">
        <f>VLOOKUP(A371,'PAI 2025 GPS rempl2)'!$A$4:$V$504,20,0)</f>
        <v>2025-02-17</v>
      </c>
      <c r="L371" s="174" t="str">
        <f>VLOOKUP(A371,'PAI 2025 GPS rempl2)'!$A$4:$V$504,21,0)</f>
        <v>2025-11-17</v>
      </c>
      <c r="M371" s="82" t="str">
        <f>VLOOKUP(A371,'PAI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1" s="82" t="s">
        <v>1776</v>
      </c>
      <c r="O371" s="82" t="s">
        <v>1433</v>
      </c>
      <c r="P371" s="82">
        <v>0</v>
      </c>
      <c r="Q371" s="82" t="s">
        <v>1532</v>
      </c>
      <c r="R371" s="30" t="str">
        <f>VLOOKUP(A371,'PAI 2025 GPS rempl2)'!$A$3:$B$506,2,0)</f>
        <v>130-DIRECCIÓN FINANCIERA</v>
      </c>
      <c r="S371" s="81" t="s">
        <v>1206</v>
      </c>
      <c r="T371" s="81" t="str">
        <f>VLOOKUP(A371,'PAI 2025 GPS rempl2)'!$A$3:$E$505,4,0)</f>
        <v>Producto</v>
      </c>
      <c r="U371" s="82" t="s">
        <v>1569</v>
      </c>
      <c r="V371" s="30">
        <f>VLOOKUP(S371,'PAI 2025 GPS rempl2)'!$E$4:$P$504,12,0)</f>
        <v>100</v>
      </c>
      <c r="W371" s="30">
        <f>+(V371*100)/($V$112+$V$321+$V$330+$V$371)</f>
        <v>41.666666666666664</v>
      </c>
      <c r="X371" s="30">
        <f>VLOOKUP(S371,'SEGUIMIENTO PAI 2025'!$F$5:$AB$487,23,0)</f>
        <v>0</v>
      </c>
      <c r="Y371" s="30">
        <f t="shared" si="60"/>
        <v>0</v>
      </c>
    </row>
    <row r="372" spans="1:25" x14ac:dyDescent="0.25">
      <c r="A372" s="81" t="s">
        <v>1209</v>
      </c>
      <c r="B372" s="81" t="str">
        <f>VLOOKUP(A372,'PAI 2025 GPS rempl2)'!$A$3:$E$505,4,0)</f>
        <v>Actividad propia</v>
      </c>
      <c r="C372" s="82" t="s">
        <v>1569</v>
      </c>
      <c r="D372" s="82" t="s">
        <v>1578</v>
      </c>
      <c r="E372" s="82" t="s">
        <v>1108</v>
      </c>
      <c r="F372" s="82"/>
      <c r="G372" s="82" t="str">
        <f>VLOOKUP(A372,'PAI 2025 GPS rempl2)'!$E$4:$L$504,8,0)</f>
        <v>N/A</v>
      </c>
      <c r="H372" s="82" t="str">
        <f>VLOOKUP(A372,'PAI 2025 GPS rempl2)'!$A$4:$V$504,15,0)</f>
        <v>Monitorear el comportamiento del recaudo por Delegatura y presentar reportes periódicos a los Delegados y al Secretario General (Tablero de control con el seguimiento del recaudo por delegatura  y Correos electrónicos)</v>
      </c>
      <c r="I372" s="82">
        <f>VLOOKUP(A372,'PAI 2025 GPS rempl2)'!$A$4:$V$504,17,0)</f>
        <v>6</v>
      </c>
      <c r="J372" s="82" t="str">
        <f>VLOOKUP(A372,'PAI 2025 GPS rempl2)'!$A$4:$V$504,18,0)</f>
        <v>Númerica</v>
      </c>
      <c r="K372" s="174" t="str">
        <f>VLOOKUP(A372,'PAI 2025 GPS rempl2)'!$A$4:$V$504,20,0)</f>
        <v>2025-02-17</v>
      </c>
      <c r="L372" s="174" t="str">
        <f>VLOOKUP(A372,'PAI 2025 GPS rempl2)'!$A$4:$V$504,21,0)</f>
        <v>2025-11-17</v>
      </c>
      <c r="M372" s="82" t="str">
        <f>VLOOKUP(A372,'PAI 2025 GPS rempl2)'!$A$4:$V$504,22,0)</f>
        <v>100-SECRETARIA GENERAL;
130-DIRECCIÓN FINANCIERA</v>
      </c>
      <c r="N372" s="82"/>
      <c r="O372" s="82"/>
      <c r="P372" s="82"/>
      <c r="Q372" s="82"/>
      <c r="R372" s="30" t="str">
        <f>VLOOKUP(A372,'PAI 2025 GPS rempl2)'!$A$3:$B$506,2,0)</f>
        <v>130-DIRECCIÓN FINANCIERA</v>
      </c>
      <c r="S372" s="81" t="s">
        <v>1209</v>
      </c>
      <c r="T372" s="81" t="str">
        <f>VLOOKUP(A372,'PAI 2025 GPS rempl2)'!$A$3:$E$505,4,0)</f>
        <v>Actividad propia</v>
      </c>
      <c r="U372" s="82" t="s">
        <v>1569</v>
      </c>
      <c r="V372" s="30">
        <f>VLOOKUP(S372,'PAI 2025 GPS rempl2)'!$E$4:$P$504,12,0)</f>
        <v>10</v>
      </c>
      <c r="W372" s="30">
        <f>+(V372/($V$113+$V$322+$V$323+$V$324+$V$325+$V$326+$V$331+$V$332+$V$372+$V$373+$V$375+$V$376))*100</f>
        <v>2.5</v>
      </c>
      <c r="X372" s="30">
        <f>VLOOKUP(S372,'SEGUIMIENTO PAI 2025'!$F$5:$AB$487,23,0)</f>
        <v>50</v>
      </c>
      <c r="Y372" s="30">
        <f t="shared" si="60"/>
        <v>1.25</v>
      </c>
    </row>
    <row r="373" spans="1:25" x14ac:dyDescent="0.25">
      <c r="A373" s="81" t="s">
        <v>1211</v>
      </c>
      <c r="B373" s="81" t="str">
        <f>VLOOKUP(A373,'PAI 2025 GPS rempl2)'!$A$3:$E$505,4,0)</f>
        <v>Actividad propia</v>
      </c>
      <c r="C373" s="82" t="s">
        <v>1569</v>
      </c>
      <c r="D373" s="82" t="s">
        <v>1578</v>
      </c>
      <c r="E373" s="82" t="s">
        <v>1108</v>
      </c>
      <c r="F373" s="82"/>
      <c r="G373" s="82" t="str">
        <f>VLOOKUP(A373,'PAI 2025 GPS rempl2)'!$E$4:$L$504,8,0)</f>
        <v>N/A</v>
      </c>
      <c r="H373" s="82" t="str">
        <f>VLOOKUP(A373,'PAI 2025 GPS rempl2)'!$A$4:$V$504,15,0)</f>
        <v>Elaborar y presentar en comité directivo el estudio de análisis de nuevas fuentes de ingreso (Documento de estudio con identificación de nuevas fuentes de ingresos y Acta del Comité Directivo)</v>
      </c>
      <c r="I373" s="82">
        <f>VLOOKUP(A373,'PAI 2025 GPS rempl2)'!$A$4:$V$504,17,0)</f>
        <v>1</v>
      </c>
      <c r="J373" s="82" t="str">
        <f>VLOOKUP(A373,'PAI 2025 GPS rempl2)'!$A$4:$V$504,18,0)</f>
        <v>Númerica</v>
      </c>
      <c r="K373" s="174" t="str">
        <f>VLOOKUP(A373,'PAI 2025 GPS rempl2)'!$A$4:$V$504,20,0)</f>
        <v>2025-02-17</v>
      </c>
      <c r="L373" s="174" t="str">
        <f>VLOOKUP(A373,'PAI 2025 GPS rempl2)'!$A$4:$V$504,21,0)</f>
        <v>2025-09-30</v>
      </c>
      <c r="M373" s="82" t="str">
        <f>VLOOKUP(A373,'PAI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3" s="82"/>
      <c r="O373" s="82"/>
      <c r="P373" s="82"/>
      <c r="Q373" s="82"/>
      <c r="R373" s="30" t="str">
        <f>VLOOKUP(A373,'PAI 2025 GPS rempl2)'!$A$3:$B$506,2,0)</f>
        <v>130-DIRECCIÓN FINANCIERA</v>
      </c>
      <c r="S373" s="81" t="s">
        <v>1211</v>
      </c>
      <c r="T373" s="81" t="str">
        <f>VLOOKUP(A373,'PAI 2025 GPS rempl2)'!$A$3:$E$505,4,0)</f>
        <v>Actividad propia</v>
      </c>
      <c r="U373" s="82" t="s">
        <v>1569</v>
      </c>
      <c r="V373" s="30">
        <f>VLOOKUP(S373,'PAI 2025 GPS rempl2)'!$E$4:$P$504,12,0)</f>
        <v>30</v>
      </c>
      <c r="W373" s="30">
        <f>+(V373/($V$113+$V$322+$V$323+$V$324+$V$325+$V$326+$V$331+$V$332+$V$372+$V$373+$V$375+$V$376))*100</f>
        <v>7.5</v>
      </c>
      <c r="X373" s="30">
        <f>VLOOKUP(S373,'SEGUIMIENTO PAI 2025'!$F$5:$AB$487,23,0)</f>
        <v>0</v>
      </c>
      <c r="Y373" s="30">
        <f t="shared" si="60"/>
        <v>0</v>
      </c>
    </row>
    <row r="374" spans="1:25" x14ac:dyDescent="0.25">
      <c r="A374" s="81" t="s">
        <v>1214</v>
      </c>
      <c r="B374" s="81" t="str">
        <f>VLOOKUP(A374,'PAI 2025 GPS rempl2)'!$A$3:$E$505,4,0)</f>
        <v>Actividad sin participación</v>
      </c>
      <c r="C374" s="82" t="s">
        <v>1569</v>
      </c>
      <c r="D374" s="82" t="s">
        <v>1578</v>
      </c>
      <c r="E374" s="82" t="s">
        <v>1108</v>
      </c>
      <c r="F374" s="82"/>
      <c r="G374" s="82" t="str">
        <f>VLOOKUP(A374,'PAI 2025 GPS rempl2)'!$E$4:$L$504,8,0)</f>
        <v>N/A</v>
      </c>
      <c r="H374" s="82" t="str">
        <f>VLOOKUP(A374,'PAI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4" s="82">
        <f>VLOOKUP(A374,'PAI 2025 GPS rempl2)'!$A$4:$V$504,17,0)</f>
        <v>1</v>
      </c>
      <c r="J374" s="82" t="str">
        <f>VLOOKUP(A374,'PAI 2025 GPS rempl2)'!$A$4:$V$504,18,0)</f>
        <v>Númerica</v>
      </c>
      <c r="K374" s="174" t="str">
        <f>VLOOKUP(A374,'PAI 2025 GPS rempl2)'!$A$4:$V$504,20,0)</f>
        <v>2025-02-17</v>
      </c>
      <c r="L374" s="174" t="str">
        <f>VLOOKUP(A374,'PAI 2025 GPS rempl2)'!$A$4:$V$504,21,0)</f>
        <v>2025-10-31</v>
      </c>
      <c r="M374" s="82" t="str">
        <f>VLOOKUP(A374,'PAI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4" s="82"/>
      <c r="O374" s="82"/>
      <c r="P374" s="82"/>
      <c r="Q374" s="82"/>
      <c r="R374" s="30" t="str">
        <f>VLOOKUP(A374,'PAI 2025 GPS rempl2)'!$A$3:$B$506,2,0)</f>
        <v>130-DIRECCIÓN FINANCIERA</v>
      </c>
      <c r="S374" s="81" t="s">
        <v>1214</v>
      </c>
      <c r="T374" s="81" t="str">
        <f>VLOOKUP(A374,'PAI 2025 GPS rempl2)'!$A$3:$E$505,4,0)</f>
        <v>Actividad sin participación</v>
      </c>
      <c r="U374" s="82" t="s">
        <v>1569</v>
      </c>
      <c r="V374" s="30">
        <f>VLOOKUP(S374,'PAI 2025 GPS rempl2)'!$E$4:$P$504,12,0)</f>
        <v>0</v>
      </c>
      <c r="W374" s="30">
        <f>+V374</f>
        <v>0</v>
      </c>
      <c r="X374" s="30">
        <f>VLOOKUP(S374,'SEGUIMIENTO PAI 2025'!$F$5:$AB$487,23,0)</f>
        <v>0</v>
      </c>
      <c r="Y374" s="30">
        <f t="shared" si="60"/>
        <v>0</v>
      </c>
    </row>
    <row r="375" spans="1:25" x14ac:dyDescent="0.25">
      <c r="A375" s="81" t="s">
        <v>1216</v>
      </c>
      <c r="B375" s="81" t="str">
        <f>VLOOKUP(A375,'PAI 2025 GPS rempl2)'!$A$3:$E$505,4,0)</f>
        <v>Actividad propia</v>
      </c>
      <c r="C375" s="82" t="s">
        <v>1569</v>
      </c>
      <c r="D375" s="82" t="s">
        <v>1578</v>
      </c>
      <c r="E375" s="82" t="s">
        <v>1108</v>
      </c>
      <c r="F375" s="82"/>
      <c r="G375" s="82" t="str">
        <f>VLOOKUP(A375,'PAI 2025 GPS rempl2)'!$E$4:$L$504,8,0)</f>
        <v>N/A</v>
      </c>
      <c r="H375" s="82" t="str">
        <f>VLOOKUP(A375,'PAI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5" s="82">
        <f>VLOOKUP(A375,'PAI 2025 GPS rempl2)'!$A$4:$V$504,17,0)</f>
        <v>1</v>
      </c>
      <c r="J375" s="82" t="str">
        <f>VLOOKUP(A375,'PAI 2025 GPS rempl2)'!$A$4:$V$504,18,0)</f>
        <v>Númerica</v>
      </c>
      <c r="K375" s="174" t="str">
        <f>VLOOKUP(A375,'PAI 2025 GPS rempl2)'!$A$4:$V$504,20,0)</f>
        <v>2025-02-17</v>
      </c>
      <c r="L375" s="174" t="str">
        <f>VLOOKUP(A375,'PAI 2025 GPS rempl2)'!$A$4:$V$504,21,0)</f>
        <v>2025-05-30</v>
      </c>
      <c r="M375" s="82" t="str">
        <f>VLOOKUP(A375,'PAI 2025 GPS rempl2)'!$A$4:$V$504,22,0)</f>
        <v>130-DIRECCIÓN FINANCIERA;
11-GRUPO DE TRABAJO DE COBRO COACTIVO</v>
      </c>
      <c r="N375" s="82"/>
      <c r="O375" s="82"/>
      <c r="P375" s="82"/>
      <c r="Q375" s="82"/>
      <c r="R375" s="30" t="str">
        <f>VLOOKUP(A375,'PAI 2025 GPS rempl2)'!$A$3:$B$506,2,0)</f>
        <v>130-DIRECCIÓN FINANCIERA</v>
      </c>
      <c r="S375" s="81" t="s">
        <v>1216</v>
      </c>
      <c r="T375" s="81" t="str">
        <f>VLOOKUP(A375,'PAI 2025 GPS rempl2)'!$A$3:$E$505,4,0)</f>
        <v>Actividad propia</v>
      </c>
      <c r="U375" s="82" t="s">
        <v>1569</v>
      </c>
      <c r="V375" s="30">
        <f>VLOOKUP(S375,'PAI 2025 GPS rempl2)'!$E$4:$P$504,12,0)</f>
        <v>30</v>
      </c>
      <c r="W375" s="30">
        <f>+(V375/($V$113+$V$322+$V$323+$V$324+$V$325+$V$326+$V$331+$V$332+$V$372+$V$373+$V$375+$V$376))*100</f>
        <v>7.5</v>
      </c>
      <c r="X375" s="30">
        <f>VLOOKUP(S375,'SEGUIMIENTO PAI 2025'!$F$5:$AB$487,23,0)</f>
        <v>100</v>
      </c>
      <c r="Y375" s="30">
        <f t="shared" si="60"/>
        <v>7.5</v>
      </c>
    </row>
    <row r="376" spans="1:25" x14ac:dyDescent="0.25">
      <c r="A376" s="81" t="s">
        <v>1218</v>
      </c>
      <c r="B376" s="81" t="str">
        <f>VLOOKUP(A376,'PAI 2025 GPS rempl2)'!$A$3:$E$505,4,0)</f>
        <v>Actividad propia</v>
      </c>
      <c r="C376" s="82" t="s">
        <v>1569</v>
      </c>
      <c r="D376" s="82" t="s">
        <v>1578</v>
      </c>
      <c r="E376" s="82" t="s">
        <v>1108</v>
      </c>
      <c r="F376" s="82"/>
      <c r="G376" s="82" t="str">
        <f>VLOOKUP(A376,'PAI 2025 GPS rempl2)'!$E$4:$L$504,8,0)</f>
        <v>N/A</v>
      </c>
      <c r="H376" s="82" t="str">
        <f>VLOOKUP(A376,'PAI 2025 GPS rempl2)'!$A$4:$V$504,15,0)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76" s="82">
        <f>VLOOKUP(A376,'PAI 2025 GPS rempl2)'!$A$4:$V$504,17,0)</f>
        <v>2</v>
      </c>
      <c r="J376" s="82" t="str">
        <f>VLOOKUP(A376,'PAI 2025 GPS rempl2)'!$A$4:$V$504,18,0)</f>
        <v>Númerica</v>
      </c>
      <c r="K376" s="174" t="str">
        <f>VLOOKUP(A376,'PAI 2025 GPS rempl2)'!$A$4:$V$504,20,0)</f>
        <v>2025-06-02</v>
      </c>
      <c r="L376" s="174" t="str">
        <f>VLOOKUP(A376,'PAI 2025 GPS rempl2)'!$A$4:$V$504,21,0)</f>
        <v>2025-11-17</v>
      </c>
      <c r="M376" s="82" t="str">
        <f>VLOOKUP(A376,'PAI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6" s="82"/>
      <c r="O376" s="82"/>
      <c r="P376" s="82"/>
      <c r="Q376" s="82"/>
      <c r="R376" s="30" t="str">
        <f>VLOOKUP(A376,'PAI 2025 GPS rempl2)'!$A$3:$B$506,2,0)</f>
        <v>130-DIRECCIÓN FINANCIERA</v>
      </c>
      <c r="S376" s="81" t="s">
        <v>1218</v>
      </c>
      <c r="T376" s="81" t="str">
        <f>VLOOKUP(A376,'PAI 2025 GPS rempl2)'!$A$3:$E$505,4,0)</f>
        <v>Actividad propia</v>
      </c>
      <c r="U376" s="82" t="s">
        <v>1569</v>
      </c>
      <c r="V376" s="30">
        <f>VLOOKUP(S376,'PAI 2025 GPS rempl2)'!$E$4:$P$504,12,0)</f>
        <v>30</v>
      </c>
      <c r="W376" s="30">
        <f>+(V376/($V$113+$V$322+$V$323+$V$324+$V$325+$V$326+$V$331+$V$332+$V$372+$V$373+$V$375+$V$376))*100</f>
        <v>7.5</v>
      </c>
      <c r="X376" s="30">
        <f>VLOOKUP(S376,'SEGUIMIENTO PAI 2025'!$F$5:$AB$487,23,0)</f>
        <v>0</v>
      </c>
      <c r="Y376" s="30">
        <f t="shared" si="60"/>
        <v>0</v>
      </c>
    </row>
    <row r="377" spans="1:25" x14ac:dyDescent="0.25">
      <c r="A377" s="81" t="s">
        <v>1222</v>
      </c>
      <c r="B377" s="81" t="str">
        <f>VLOOKUP(A377,'PAI 2025 GPS rempl2)'!$A$3:$E$505,4,0)</f>
        <v>Producto</v>
      </c>
      <c r="C377" s="82" t="s">
        <v>1562</v>
      </c>
      <c r="D377" s="82" t="s">
        <v>1566</v>
      </c>
      <c r="E377" s="82" t="s">
        <v>636</v>
      </c>
      <c r="F377" s="82" t="s">
        <v>10</v>
      </c>
      <c r="G377" s="82" t="str">
        <f>VLOOKUP(A377,'PAI 2025 GPS rempl2)'!$E$4:$L$504,8,0)</f>
        <v>C-3503-0200-0016-40401c</v>
      </c>
      <c r="H377" s="82" t="str">
        <f>VLOOKUP(A377,'PAI 2025 GPS rempl2)'!$A$4:$V$504,15,0)</f>
        <v>Campañas de control preventivo en los sectores eléctrico, seguridad vial, hogar y construcción e hidrocarburos, realizadas  (Informe con análisis del desarrollo de la campaña)</v>
      </c>
      <c r="I377" s="82">
        <f>VLOOKUP(A377,'PAI 2025 GPS rempl2)'!$A$4:$V$504,17,0)</f>
        <v>4</v>
      </c>
      <c r="J377" s="82" t="str">
        <f>VLOOKUP(A377,'PAI 2025 GPS rempl2)'!$A$4:$V$504,18,0)</f>
        <v>Númerica</v>
      </c>
      <c r="K377" s="174" t="str">
        <f>VLOOKUP(A377,'PAI 2025 GPS rempl2)'!$A$4:$V$504,20,0)</f>
        <v>2025-01-13</v>
      </c>
      <c r="L377" s="174" t="str">
        <f>VLOOKUP(A377,'PAI 2025 GPS rempl2)'!$A$4:$V$504,21,0)</f>
        <v>2025-12-31</v>
      </c>
      <c r="M377" s="82" t="str">
        <f>VLOOKUP(A377,'PAI 2025 GPS rempl2)'!$A$4:$V$504,22,0)</f>
        <v>6000-DESPACHO DEL SUPERINTENDENTE DELEGADO PARA EL CONTROL Y VERIFICACIÓN DE REGLAMENTOS TÉCNICOS Y METROLOGÍA LEGAL</v>
      </c>
      <c r="N377" s="82" t="s">
        <v>1438</v>
      </c>
      <c r="O377" s="82" t="s">
        <v>1439</v>
      </c>
      <c r="P377" s="82" t="s">
        <v>1606</v>
      </c>
      <c r="Q377" s="82" t="s">
        <v>1781</v>
      </c>
      <c r="R377" s="30" t="str">
        <f>VLOOKUP(A377,'PAI 2025 GPS rempl2)'!$A$3:$B$506,2,0)</f>
        <v>6000-DESPACHO DEL SUPERINTENDENTE DELEGADO PARA EL CONTROL Y VERIFICACIÓN DE REGLAMENTOS TÉCNICOS Y METROLOGÍA LEGAL</v>
      </c>
      <c r="S377" s="81" t="s">
        <v>1222</v>
      </c>
      <c r="T377" s="81" t="str">
        <f>VLOOKUP(A377,'PAI 2025 GPS rempl2)'!$A$3:$E$505,4,0)</f>
        <v>Producto</v>
      </c>
      <c r="U377" s="82" t="s">
        <v>1562</v>
      </c>
      <c r="V377" s="30">
        <f>VLOOKUP(S377,'PAI 2025 GPS rempl2)'!$E$4:$P$504,12,0)</f>
        <v>14</v>
      </c>
      <c r="W377" s="144">
        <f>(V377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c r="X377" s="30">
        <f>VLOOKUP(S377,'SEGUIMIENTO PAI 2025'!$F$5:$AB$487,23,0)</f>
        <v>0</v>
      </c>
      <c r="Y377" s="30">
        <f t="shared" si="60"/>
        <v>0</v>
      </c>
    </row>
    <row r="378" spans="1:25" x14ac:dyDescent="0.25">
      <c r="A378" s="81" t="s">
        <v>1223</v>
      </c>
      <c r="B378" s="81" t="str">
        <f>VLOOKUP(A378,'PAI 2025 GPS rempl2)'!$A$3:$E$505,4,0)</f>
        <v>Actividad propia</v>
      </c>
      <c r="C378" s="82" t="s">
        <v>1562</v>
      </c>
      <c r="D378" s="82" t="s">
        <v>1566</v>
      </c>
      <c r="E378" s="82" t="s">
        <v>636</v>
      </c>
      <c r="F378" s="82"/>
      <c r="G378" s="82" t="str">
        <f>VLOOKUP(A378,'PAI 2025 GPS rempl2)'!$E$4:$L$504,8,0)</f>
        <v>N/A</v>
      </c>
      <c r="H378" s="82" t="str">
        <f>VLOOKUP(A378,'PAI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8" s="82">
        <f>VLOOKUP(A378,'PAI 2025 GPS rempl2)'!$A$4:$V$504,17,0)</f>
        <v>4</v>
      </c>
      <c r="J378" s="82" t="str">
        <f>VLOOKUP(A378,'PAI 2025 GPS rempl2)'!$A$4:$V$504,18,0)</f>
        <v>Númerica</v>
      </c>
      <c r="K378" s="174" t="str">
        <f>VLOOKUP(A378,'PAI 2025 GPS rempl2)'!$A$4:$V$504,20,0)</f>
        <v>2025-01-13</v>
      </c>
      <c r="L378" s="174" t="str">
        <f>VLOOKUP(A378,'PAI 2025 GPS rempl2)'!$A$4:$V$504,21,0)</f>
        <v>2025-08-28</v>
      </c>
      <c r="M378" s="82" t="str">
        <f>VLOOKUP(A378,'PAI 2025 GPS rempl2)'!$A$4:$V$504,22,0)</f>
        <v>6000-DESPACHO DEL SUPERINTENDENTE DELEGADO PARA EL CONTROL Y VERIFICACIÓN DE REGLAMENTOS TÉCNICOS Y METROLOGÍA LEGAL</v>
      </c>
      <c r="N378" s="82"/>
      <c r="O378" s="82"/>
      <c r="P378" s="82"/>
      <c r="Q378" s="82"/>
      <c r="R378" s="30" t="str">
        <f>VLOOKUP(A378,'PAI 2025 GPS rempl2)'!$A$3:$B$506,2,0)</f>
        <v>6000-DESPACHO DEL SUPERINTENDENTE DELEGADO PARA EL CONTROL Y VERIFICACIÓN DE REGLAMENTOS TÉCNICOS Y METROLOGÍA LEGAL</v>
      </c>
      <c r="S378" s="81" t="s">
        <v>1223</v>
      </c>
      <c r="T378" s="81" t="str">
        <f>VLOOKUP(A378,'PAI 2025 GPS rempl2)'!$A$3:$E$505,4,0)</f>
        <v>Actividad propia</v>
      </c>
      <c r="U378" s="82" t="s">
        <v>1562</v>
      </c>
      <c r="V378" s="30">
        <f>VLOOKUP(S378,'PAI 2025 GPS rempl2)'!$E$4:$P$504,12,0)</f>
        <v>20</v>
      </c>
      <c r="W378" s="146">
        <f t="shared" ref="W378:W381" si="71">+(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78" s="30">
        <f>VLOOKUP(S378,'SEGUIMIENTO PAI 2025'!$F$5:$AB$487,23,0)</f>
        <v>100</v>
      </c>
      <c r="Y378" s="30">
        <f t="shared" si="60"/>
        <v>0.24330900243309003</v>
      </c>
    </row>
    <row r="379" spans="1:25" x14ac:dyDescent="0.25">
      <c r="A379" s="81" t="s">
        <v>1224</v>
      </c>
      <c r="B379" s="81" t="str">
        <f>VLOOKUP(A379,'PAI 2025 GPS rempl2)'!$A$3:$E$505,4,0)</f>
        <v>Actividad propia</v>
      </c>
      <c r="C379" s="82" t="s">
        <v>1562</v>
      </c>
      <c r="D379" s="82" t="s">
        <v>1566</v>
      </c>
      <c r="E379" s="82" t="s">
        <v>636</v>
      </c>
      <c r="F379" s="82"/>
      <c r="G379" s="82" t="str">
        <f>VLOOKUP(A379,'PAI 2025 GPS rempl2)'!$E$4:$L$504,8,0)</f>
        <v>N/A</v>
      </c>
      <c r="H379" s="82" t="str">
        <f>VLOOKUP(A379,'PAI 2025 GPS rempl2)'!$A$4:$V$504,15,0)</f>
        <v>Establecer el cronograma de visitas y requerimientos de cada una de las campañas en los sectores definidos (Cronograma)</v>
      </c>
      <c r="I379" s="82">
        <f>VLOOKUP(A379,'PAI 2025 GPS rempl2)'!$A$4:$V$504,17,0)</f>
        <v>4</v>
      </c>
      <c r="J379" s="82" t="str">
        <f>VLOOKUP(A379,'PAI 2025 GPS rempl2)'!$A$4:$V$504,18,0)</f>
        <v>Númerica</v>
      </c>
      <c r="K379" s="174" t="str">
        <f>VLOOKUP(A379,'PAI 2025 GPS rempl2)'!$A$4:$V$504,20,0)</f>
        <v>2025-01-13</v>
      </c>
      <c r="L379" s="174" t="str">
        <f>VLOOKUP(A379,'PAI 2025 GPS rempl2)'!$A$4:$V$504,21,0)</f>
        <v>2025-12-31</v>
      </c>
      <c r="M379" s="82" t="str">
        <f>VLOOKUP(A379,'PAI 2025 GPS rempl2)'!$A$4:$V$504,22,0)</f>
        <v>6000-DESPACHO DEL SUPERINTENDENTE DELEGADO PARA EL CONTROL Y VERIFICACIÓN DE REGLAMENTOS TÉCNICOS Y METROLOGÍA LEGAL</v>
      </c>
      <c r="N379" s="82"/>
      <c r="O379" s="82"/>
      <c r="P379" s="82"/>
      <c r="Q379" s="82"/>
      <c r="R379" s="30" t="str">
        <f>VLOOKUP(A379,'PAI 2025 GPS rempl2)'!$A$3:$B$506,2,0)</f>
        <v>6000-DESPACHO DEL SUPERINTENDENTE DELEGADO PARA EL CONTROL Y VERIFICACIÓN DE REGLAMENTOS TÉCNICOS Y METROLOGÍA LEGAL</v>
      </c>
      <c r="S379" s="81" t="s">
        <v>1224</v>
      </c>
      <c r="T379" s="81" t="str">
        <f>VLOOKUP(A379,'PAI 2025 GPS rempl2)'!$A$3:$E$505,4,0)</f>
        <v>Actividad propia</v>
      </c>
      <c r="U379" s="82" t="s">
        <v>1562</v>
      </c>
      <c r="V379" s="30">
        <f>VLOOKUP(S379,'PAI 2025 GPS rempl2)'!$E$4:$P$504,12,0)</f>
        <v>20</v>
      </c>
      <c r="W379" s="146">
        <f t="shared" si="71"/>
        <v>0.24330900243309003</v>
      </c>
      <c r="X379" s="30">
        <f>VLOOKUP(S379,'SEGUIMIENTO PAI 2025'!$F$5:$AB$487,23,0)</f>
        <v>0</v>
      </c>
      <c r="Y379" s="30">
        <f t="shared" si="60"/>
        <v>0</v>
      </c>
    </row>
    <row r="380" spans="1:25" x14ac:dyDescent="0.25">
      <c r="A380" s="81" t="s">
        <v>1225</v>
      </c>
      <c r="B380" s="81" t="str">
        <f>VLOOKUP(A380,'PAI 2025 GPS rempl2)'!$A$3:$E$505,4,0)</f>
        <v>Actividad propia</v>
      </c>
      <c r="C380" s="82" t="s">
        <v>1562</v>
      </c>
      <c r="D380" s="82" t="s">
        <v>1566</v>
      </c>
      <c r="E380" s="82" t="s">
        <v>636</v>
      </c>
      <c r="F380" s="82"/>
      <c r="G380" s="82" t="str">
        <f>VLOOKUP(A380,'PAI 2025 GPS rempl2)'!$E$4:$L$504,8,0)</f>
        <v>N/A</v>
      </c>
      <c r="H380" s="82" t="str">
        <f>VLOOKUP(A380,'PAI 2025 GPS rempl2)'!$A$4:$V$504,15,0)</f>
        <v>Ejecutar el cronograma de visitas y requerimientos (Seguimiento al cronograma)</v>
      </c>
      <c r="I380" s="82">
        <f>VLOOKUP(A380,'PAI 2025 GPS rempl2)'!$A$4:$V$504,17,0)</f>
        <v>100</v>
      </c>
      <c r="J380" s="82" t="str">
        <f>VLOOKUP(A380,'PAI 2025 GPS rempl2)'!$A$4:$V$504,18,0)</f>
        <v>Porcentual</v>
      </c>
      <c r="K380" s="174" t="str">
        <f>VLOOKUP(A380,'PAI 2025 GPS rempl2)'!$A$4:$V$504,20,0)</f>
        <v>2025-01-13</v>
      </c>
      <c r="L380" s="174" t="str">
        <f>VLOOKUP(A380,'PAI 2025 GPS rempl2)'!$A$4:$V$504,21,0)</f>
        <v>2025-12-31</v>
      </c>
      <c r="M380" s="82" t="str">
        <f>VLOOKUP(A380,'PAI 2025 GPS rempl2)'!$A$4:$V$504,22,0)</f>
        <v>6000-DESPACHO DEL SUPERINTENDENTE DELEGADO PARA EL CONTROL Y VERIFICACIÓN DE REGLAMENTOS TÉCNICOS Y METROLOGÍA LEGAL</v>
      </c>
      <c r="N380" s="82"/>
      <c r="O380" s="82"/>
      <c r="P380" s="82"/>
      <c r="Q380" s="82"/>
      <c r="R380" s="30" t="str">
        <f>VLOOKUP(A380,'PAI 2025 GPS rempl2)'!$A$3:$B$506,2,0)</f>
        <v>6000-DESPACHO DEL SUPERINTENDENTE DELEGADO PARA EL CONTROL Y VERIFICACIÓN DE REGLAMENTOS TÉCNICOS Y METROLOGÍA LEGAL</v>
      </c>
      <c r="S380" s="81" t="s">
        <v>1225</v>
      </c>
      <c r="T380" s="81" t="str">
        <f>VLOOKUP(A380,'PAI 2025 GPS rempl2)'!$A$3:$E$505,4,0)</f>
        <v>Actividad propia</v>
      </c>
      <c r="U380" s="82" t="s">
        <v>1562</v>
      </c>
      <c r="V380" s="30">
        <f>VLOOKUP(S380,'PAI 2025 GPS rempl2)'!$E$4:$P$504,12,0)</f>
        <v>30</v>
      </c>
      <c r="W380" s="146">
        <f t="shared" si="71"/>
        <v>0.36496350364963503</v>
      </c>
      <c r="X380" s="30">
        <f>VLOOKUP(S380,'SEGUIMIENTO PAI 2025'!$F$5:$AB$487,23,0)</f>
        <v>0</v>
      </c>
      <c r="Y380" s="30">
        <f t="shared" si="60"/>
        <v>0</v>
      </c>
    </row>
    <row r="381" spans="1:25" x14ac:dyDescent="0.25">
      <c r="A381" s="81" t="s">
        <v>1227</v>
      </c>
      <c r="B381" s="81" t="str">
        <f>VLOOKUP(A381,'PAI 2025 GPS rempl2)'!$A$3:$E$505,4,0)</f>
        <v>Actividad propia</v>
      </c>
      <c r="C381" s="82" t="s">
        <v>1562</v>
      </c>
      <c r="D381" s="82" t="s">
        <v>1566</v>
      </c>
      <c r="E381" s="82" t="s">
        <v>636</v>
      </c>
      <c r="F381" s="82"/>
      <c r="G381" s="82" t="str">
        <f>VLOOKUP(A381,'PAI 2025 GPS rempl2)'!$E$4:$L$504,8,0)</f>
        <v>N/A</v>
      </c>
      <c r="H381" s="82" t="str">
        <f>VLOOKUP(A381,'PAI 2025 GPS rempl2)'!$A$4:$V$504,15,0)</f>
        <v>Análisis del desarrollo de la campaña (Informe con análisis del desarrollo de la campaña)</v>
      </c>
      <c r="I381" s="82">
        <f>VLOOKUP(A381,'PAI 2025 GPS rempl2)'!$A$4:$V$504,17,0)</f>
        <v>4</v>
      </c>
      <c r="J381" s="82" t="str">
        <f>VLOOKUP(A381,'PAI 2025 GPS rempl2)'!$A$4:$V$504,18,0)</f>
        <v>Númerica</v>
      </c>
      <c r="K381" s="174" t="str">
        <f>VLOOKUP(A381,'PAI 2025 GPS rempl2)'!$A$4:$V$504,20,0)</f>
        <v>2025-01-13</v>
      </c>
      <c r="L381" s="174" t="str">
        <f>VLOOKUP(A381,'PAI 2025 GPS rempl2)'!$A$4:$V$504,21,0)</f>
        <v>2025-12-31</v>
      </c>
      <c r="M381" s="82" t="str">
        <f>VLOOKUP(A381,'PAI 2025 GPS rempl2)'!$A$4:$V$504,22,0)</f>
        <v>6000-DESPACHO DEL SUPERINTENDENTE DELEGADO PARA EL CONTROL Y VERIFICACIÓN DE REGLAMENTOS TÉCNICOS Y METROLOGÍA LEGAL</v>
      </c>
      <c r="N381" s="82"/>
      <c r="O381" s="82"/>
      <c r="P381" s="82"/>
      <c r="Q381" s="82"/>
      <c r="R381" s="30" t="str">
        <f>VLOOKUP(A381,'PAI 2025 GPS rempl2)'!$A$3:$B$506,2,0)</f>
        <v>6000-DESPACHO DEL SUPERINTENDENTE DELEGADO PARA EL CONTROL Y VERIFICACIÓN DE REGLAMENTOS TÉCNICOS Y METROLOGÍA LEGAL</v>
      </c>
      <c r="S381" s="81" t="s">
        <v>1227</v>
      </c>
      <c r="T381" s="81" t="str">
        <f>VLOOKUP(A381,'PAI 2025 GPS rempl2)'!$A$3:$E$505,4,0)</f>
        <v>Actividad propia</v>
      </c>
      <c r="U381" s="82" t="s">
        <v>1562</v>
      </c>
      <c r="V381" s="30">
        <f>VLOOKUP(S381,'PAI 2025 GPS rempl2)'!$E$4:$P$504,12,0)</f>
        <v>30</v>
      </c>
      <c r="W381" s="146">
        <f t="shared" si="71"/>
        <v>0.36496350364963503</v>
      </c>
      <c r="X381" s="30">
        <f>VLOOKUP(S381,'SEGUIMIENTO PAI 2025'!$F$5:$AB$487,23,0)</f>
        <v>0</v>
      </c>
      <c r="Y381" s="30">
        <f t="shared" si="60"/>
        <v>0</v>
      </c>
    </row>
    <row r="382" spans="1:25" x14ac:dyDescent="0.25">
      <c r="A382" s="81" t="s">
        <v>1228</v>
      </c>
      <c r="B382" s="81" t="str">
        <f>VLOOKUP(A382,'PAI 2025 GPS rempl2)'!$A$3:$E$505,4,0)</f>
        <v>Producto</v>
      </c>
      <c r="C382" s="82" t="s">
        <v>1562</v>
      </c>
      <c r="D382" s="82" t="s">
        <v>1566</v>
      </c>
      <c r="E382" s="82" t="s">
        <v>636</v>
      </c>
      <c r="F382" s="82" t="s">
        <v>10</v>
      </c>
      <c r="G382" s="82" t="str">
        <f>VLOOKUP(A382,'PAI 2025 GPS rempl2)'!$E$4:$L$504,8,0)</f>
        <v>C-3503-0200-0016-40401c</v>
      </c>
      <c r="H382" s="82" t="str">
        <f>VLOOKUP(A382,'PAI 2025 GPS rempl2)'!$A$4:$V$504,15,0)</f>
        <v>Campañas de control preventivo en surtidores de combustibles, balanzas, preempacados y alcoholímetros, realizadas (Informe con análisis del desarrollo de la campaña)</v>
      </c>
      <c r="I382" s="82">
        <f>VLOOKUP(A382,'PAI 2025 GPS rempl2)'!$A$4:$V$504,17,0)</f>
        <v>6</v>
      </c>
      <c r="J382" s="82" t="str">
        <f>VLOOKUP(A382,'PAI 2025 GPS rempl2)'!$A$4:$V$504,18,0)</f>
        <v>Númerica</v>
      </c>
      <c r="K382" s="174" t="str">
        <f>VLOOKUP(A382,'PAI 2025 GPS rempl2)'!$A$4:$V$504,20,0)</f>
        <v>2025-01-13</v>
      </c>
      <c r="L382" s="174" t="str">
        <f>VLOOKUP(A382,'PAI 2025 GPS rempl2)'!$A$4:$V$504,21,0)</f>
        <v>2025-12-31</v>
      </c>
      <c r="M382" s="82" t="str">
        <f>VLOOKUP(A382,'PAI 2025 GPS rempl2)'!$A$4:$V$504,22,0)</f>
        <v>6000-DESPACHO DEL SUPERINTENDENTE DELEGADO PARA EL CONTROL Y VERIFICACIÓN DE REGLAMENTOS TÉCNICOS Y METROLOGÍA LEGAL</v>
      </c>
      <c r="N382" s="82" t="s">
        <v>1438</v>
      </c>
      <c r="O382" s="82" t="s">
        <v>1439</v>
      </c>
      <c r="P382" s="82" t="s">
        <v>1606</v>
      </c>
      <c r="Q382" s="82" t="s">
        <v>1781</v>
      </c>
      <c r="R382" s="30" t="str">
        <f>VLOOKUP(A382,'PAI 2025 GPS rempl2)'!$A$3:$B$506,2,0)</f>
        <v>6000-DESPACHO DEL SUPERINTENDENTE DELEGADO PARA EL CONTROL Y VERIFICACIÓN DE REGLAMENTOS TÉCNICOS Y METROLOGÍA LEGAL</v>
      </c>
      <c r="S382" s="81" t="s">
        <v>1228</v>
      </c>
      <c r="T382" s="81" t="str">
        <f>VLOOKUP(A382,'PAI 2025 GPS rempl2)'!$A$3:$E$505,4,0)</f>
        <v>Producto</v>
      </c>
      <c r="U382" s="82" t="s">
        <v>1562</v>
      </c>
      <c r="V382" s="30">
        <f>VLOOKUP(S382,'PAI 2025 GPS rempl2)'!$E$4:$P$504,12,0)</f>
        <v>14</v>
      </c>
      <c r="W382" s="144">
        <f>(V382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c r="X382" s="30">
        <f>VLOOKUP(S382,'SEGUIMIENTO PAI 2025'!$F$5:$AB$487,23,0)</f>
        <v>0</v>
      </c>
      <c r="Y382" s="30">
        <f t="shared" si="60"/>
        <v>0</v>
      </c>
    </row>
    <row r="383" spans="1:25" x14ac:dyDescent="0.25">
      <c r="A383" s="81" t="s">
        <v>1229</v>
      </c>
      <c r="B383" s="81" t="str">
        <f>VLOOKUP(A383,'PAI 2025 GPS rempl2)'!$A$3:$E$505,4,0)</f>
        <v>Actividad propia</v>
      </c>
      <c r="C383" s="82" t="s">
        <v>1562</v>
      </c>
      <c r="D383" s="82" t="s">
        <v>1566</v>
      </c>
      <c r="E383" s="82" t="s">
        <v>636</v>
      </c>
      <c r="F383" s="82"/>
      <c r="G383" s="82" t="str">
        <f>VLOOKUP(A383,'PAI 2025 GPS rempl2)'!$E$4:$L$504,8,0)</f>
        <v>N/A</v>
      </c>
      <c r="H383" s="82" t="str">
        <f>VLOOKUP(A383,'PAI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3" s="82">
        <f>VLOOKUP(A383,'PAI 2025 GPS rempl2)'!$A$4:$V$504,17,0)</f>
        <v>6</v>
      </c>
      <c r="J383" s="82" t="str">
        <f>VLOOKUP(A383,'PAI 2025 GPS rempl2)'!$A$4:$V$504,18,0)</f>
        <v>Númerica</v>
      </c>
      <c r="K383" s="174" t="str">
        <f>VLOOKUP(A383,'PAI 2025 GPS rempl2)'!$A$4:$V$504,20,0)</f>
        <v>2025-01-13</v>
      </c>
      <c r="L383" s="174" t="str">
        <f>VLOOKUP(A383,'PAI 2025 GPS rempl2)'!$A$4:$V$504,21,0)</f>
        <v>2025-08-28</v>
      </c>
      <c r="M383" s="82" t="str">
        <f>VLOOKUP(A383,'PAI 2025 GPS rempl2)'!$A$4:$V$504,22,0)</f>
        <v>6000-DESPACHO DEL SUPERINTENDENTE DELEGADO PARA EL CONTROL Y VERIFICACIÓN DE REGLAMENTOS TÉCNICOS Y METROLOGÍA LEGAL</v>
      </c>
      <c r="N383" s="82"/>
      <c r="O383" s="82"/>
      <c r="P383" s="82"/>
      <c r="Q383" s="82"/>
      <c r="R383" s="30" t="str">
        <f>VLOOKUP(A383,'PAI 2025 GPS rempl2)'!$A$3:$B$506,2,0)</f>
        <v>6000-DESPACHO DEL SUPERINTENDENTE DELEGADO PARA EL CONTROL Y VERIFICACIÓN DE REGLAMENTOS TÉCNICOS Y METROLOGÍA LEGAL</v>
      </c>
      <c r="S383" s="81" t="s">
        <v>1229</v>
      </c>
      <c r="T383" s="81" t="str">
        <f>VLOOKUP(A383,'PAI 2025 GPS rempl2)'!$A$3:$E$505,4,0)</f>
        <v>Actividad propia</v>
      </c>
      <c r="U383" s="82" t="s">
        <v>1562</v>
      </c>
      <c r="V383" s="30">
        <f>VLOOKUP(S383,'PAI 2025 GPS rempl2)'!$E$4:$P$504,12,0)</f>
        <v>20</v>
      </c>
      <c r="W383" s="146">
        <f t="shared" ref="W383:W386" si="72">+(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83" s="30">
        <f>VLOOKUP(S383,'SEGUIMIENTO PAI 2025'!$F$5:$AB$487,23,0)</f>
        <v>100</v>
      </c>
      <c r="Y383" s="30">
        <f t="shared" si="60"/>
        <v>0.24330900243309003</v>
      </c>
    </row>
    <row r="384" spans="1:25" x14ac:dyDescent="0.25">
      <c r="A384" s="81" t="s">
        <v>1230</v>
      </c>
      <c r="B384" s="81" t="str">
        <f>VLOOKUP(A384,'PAI 2025 GPS rempl2)'!$A$3:$E$505,4,0)</f>
        <v>Actividad propia</v>
      </c>
      <c r="C384" s="82" t="s">
        <v>1562</v>
      </c>
      <c r="D384" s="82" t="s">
        <v>1566</v>
      </c>
      <c r="E384" s="82" t="s">
        <v>636</v>
      </c>
      <c r="F384" s="82"/>
      <c r="G384" s="82" t="str">
        <f>VLOOKUP(A384,'PAI 2025 GPS rempl2)'!$E$4:$L$504,8,0)</f>
        <v>N/A</v>
      </c>
      <c r="H384" s="82" t="str">
        <f>VLOOKUP(A384,'PAI 2025 GPS rempl2)'!$A$4:$V$504,15,0)</f>
        <v>Establecer el cronograma de visitas y requerimientos de cada una de las campañas en los sectores definidos (Cronograma)</v>
      </c>
      <c r="I384" s="82">
        <f>VLOOKUP(A384,'PAI 2025 GPS rempl2)'!$A$4:$V$504,17,0)</f>
        <v>6</v>
      </c>
      <c r="J384" s="82" t="str">
        <f>VLOOKUP(A384,'PAI 2025 GPS rempl2)'!$A$4:$V$504,18,0)</f>
        <v>Númerica</v>
      </c>
      <c r="K384" s="174" t="str">
        <f>VLOOKUP(A384,'PAI 2025 GPS rempl2)'!$A$4:$V$504,20,0)</f>
        <v>2025-01-13</v>
      </c>
      <c r="L384" s="174" t="str">
        <f>VLOOKUP(A384,'PAI 2025 GPS rempl2)'!$A$4:$V$504,21,0)</f>
        <v>2025-12-31</v>
      </c>
      <c r="M384" s="82" t="str">
        <f>VLOOKUP(A384,'PAI 2025 GPS rempl2)'!$A$4:$V$504,22,0)</f>
        <v>6000-DESPACHO DEL SUPERINTENDENTE DELEGADO PARA EL CONTROL Y VERIFICACIÓN DE REGLAMENTOS TÉCNICOS Y METROLOGÍA LEGAL</v>
      </c>
      <c r="N384" s="82"/>
      <c r="O384" s="82"/>
      <c r="P384" s="82"/>
      <c r="Q384" s="82"/>
      <c r="R384" s="30" t="str">
        <f>VLOOKUP(A384,'PAI 2025 GPS rempl2)'!$A$3:$B$506,2,0)</f>
        <v>6000-DESPACHO DEL SUPERINTENDENTE DELEGADO PARA EL CONTROL Y VERIFICACIÓN DE REGLAMENTOS TÉCNICOS Y METROLOGÍA LEGAL</v>
      </c>
      <c r="S384" s="81" t="s">
        <v>1230</v>
      </c>
      <c r="T384" s="81" t="str">
        <f>VLOOKUP(A384,'PAI 2025 GPS rempl2)'!$A$3:$E$505,4,0)</f>
        <v>Actividad propia</v>
      </c>
      <c r="U384" s="82" t="s">
        <v>1562</v>
      </c>
      <c r="V384" s="30">
        <f>VLOOKUP(S384,'PAI 2025 GPS rempl2)'!$E$4:$P$504,12,0)</f>
        <v>20</v>
      </c>
      <c r="W384" s="146">
        <f t="shared" si="72"/>
        <v>0.24330900243309003</v>
      </c>
      <c r="X384" s="30">
        <f>VLOOKUP(S384,'SEGUIMIENTO PAI 2025'!$F$5:$AB$487,23,0)</f>
        <v>0</v>
      </c>
      <c r="Y384" s="30">
        <f t="shared" si="60"/>
        <v>0</v>
      </c>
    </row>
    <row r="385" spans="1:25" x14ac:dyDescent="0.25">
      <c r="A385" s="81" t="s">
        <v>1231</v>
      </c>
      <c r="B385" s="81" t="str">
        <f>VLOOKUP(A385,'PAI 2025 GPS rempl2)'!$A$3:$E$505,4,0)</f>
        <v>Actividad propia</v>
      </c>
      <c r="C385" s="82" t="s">
        <v>1562</v>
      </c>
      <c r="D385" s="82" t="s">
        <v>1566</v>
      </c>
      <c r="E385" s="82" t="s">
        <v>636</v>
      </c>
      <c r="F385" s="82"/>
      <c r="G385" s="82" t="str">
        <f>VLOOKUP(A385,'PAI 2025 GPS rempl2)'!$E$4:$L$504,8,0)</f>
        <v>N/A</v>
      </c>
      <c r="H385" s="82" t="str">
        <f>VLOOKUP(A385,'PAI 2025 GPS rempl2)'!$A$4:$V$504,15,0)</f>
        <v>Ejecutar el cronograma de visitas y requerimientos (Seguimiento al cronograma)</v>
      </c>
      <c r="I385" s="82">
        <f>VLOOKUP(A385,'PAI 2025 GPS rempl2)'!$A$4:$V$504,17,0)</f>
        <v>100</v>
      </c>
      <c r="J385" s="82" t="str">
        <f>VLOOKUP(A385,'PAI 2025 GPS rempl2)'!$A$4:$V$504,18,0)</f>
        <v>Porcentual</v>
      </c>
      <c r="K385" s="174" t="str">
        <f>VLOOKUP(A385,'PAI 2025 GPS rempl2)'!$A$4:$V$504,20,0)</f>
        <v>2025-01-13</v>
      </c>
      <c r="L385" s="174" t="str">
        <f>VLOOKUP(A385,'PAI 2025 GPS rempl2)'!$A$4:$V$504,21,0)</f>
        <v>2025-12-31</v>
      </c>
      <c r="M385" s="82" t="str">
        <f>VLOOKUP(A385,'PAI 2025 GPS rempl2)'!$A$4:$V$504,22,0)</f>
        <v>6000-DESPACHO DEL SUPERINTENDENTE DELEGADO PARA EL CONTROL Y VERIFICACIÓN DE REGLAMENTOS TÉCNICOS Y METROLOGÍA LEGAL</v>
      </c>
      <c r="N385" s="82"/>
      <c r="O385" s="82"/>
      <c r="P385" s="82"/>
      <c r="Q385" s="82"/>
      <c r="R385" s="30" t="str">
        <f>VLOOKUP(A385,'PAI 2025 GPS rempl2)'!$A$3:$B$506,2,0)</f>
        <v>6000-DESPACHO DEL SUPERINTENDENTE DELEGADO PARA EL CONTROL Y VERIFICACIÓN DE REGLAMENTOS TÉCNICOS Y METROLOGÍA LEGAL</v>
      </c>
      <c r="S385" s="81" t="s">
        <v>1231</v>
      </c>
      <c r="T385" s="81" t="str">
        <f>VLOOKUP(A385,'PAI 2025 GPS rempl2)'!$A$3:$E$505,4,0)</f>
        <v>Actividad propia</v>
      </c>
      <c r="U385" s="82" t="s">
        <v>1562</v>
      </c>
      <c r="V385" s="30">
        <f>VLOOKUP(S385,'PAI 2025 GPS rempl2)'!$E$4:$P$504,12,0)</f>
        <v>30</v>
      </c>
      <c r="W385" s="146">
        <f t="shared" si="72"/>
        <v>0.36496350364963503</v>
      </c>
      <c r="X385" s="30">
        <f>VLOOKUP(S385,'SEGUIMIENTO PAI 2025'!$F$5:$AB$487,23,0)</f>
        <v>0</v>
      </c>
      <c r="Y385" s="30">
        <f t="shared" si="60"/>
        <v>0</v>
      </c>
    </row>
    <row r="386" spans="1:25" x14ac:dyDescent="0.25">
      <c r="A386" s="81" t="s">
        <v>1232</v>
      </c>
      <c r="B386" s="81" t="str">
        <f>VLOOKUP(A386,'PAI 2025 GPS rempl2)'!$A$3:$E$505,4,0)</f>
        <v>Actividad propia</v>
      </c>
      <c r="C386" s="82" t="s">
        <v>1562</v>
      </c>
      <c r="D386" s="82" t="s">
        <v>1566</v>
      </c>
      <c r="E386" s="82" t="s">
        <v>636</v>
      </c>
      <c r="F386" s="82"/>
      <c r="G386" s="82" t="str">
        <f>VLOOKUP(A386,'PAI 2025 GPS rempl2)'!$E$4:$L$504,8,0)</f>
        <v>N/A</v>
      </c>
      <c r="H386" s="82" t="str">
        <f>VLOOKUP(A386,'PAI 2025 GPS rempl2)'!$A$4:$V$504,15,0)</f>
        <v>Análisis del desarrollo de la campaña (Informe con análisis del desarrollo de la campaña)</v>
      </c>
      <c r="I386" s="82">
        <f>VLOOKUP(A386,'PAI 2025 GPS rempl2)'!$A$4:$V$504,17,0)</f>
        <v>6</v>
      </c>
      <c r="J386" s="82" t="str">
        <f>VLOOKUP(A386,'PAI 2025 GPS rempl2)'!$A$4:$V$504,18,0)</f>
        <v>Númerica</v>
      </c>
      <c r="K386" s="174" t="str">
        <f>VLOOKUP(A386,'PAI 2025 GPS rempl2)'!$A$4:$V$504,20,0)</f>
        <v>2025-01-13</v>
      </c>
      <c r="L386" s="174" t="str">
        <f>VLOOKUP(A386,'PAI 2025 GPS rempl2)'!$A$4:$V$504,21,0)</f>
        <v>2025-12-31</v>
      </c>
      <c r="M386" s="82" t="str">
        <f>VLOOKUP(A386,'PAI 2025 GPS rempl2)'!$A$4:$V$504,22,0)</f>
        <v>6000-DESPACHO DEL SUPERINTENDENTE DELEGADO PARA EL CONTROL Y VERIFICACIÓN DE REGLAMENTOS TÉCNICOS Y METROLOGÍA LEGAL</v>
      </c>
      <c r="N386" s="82"/>
      <c r="O386" s="82"/>
      <c r="P386" s="82"/>
      <c r="Q386" s="82"/>
      <c r="R386" s="30" t="str">
        <f>VLOOKUP(A386,'PAI 2025 GPS rempl2)'!$A$3:$B$506,2,0)</f>
        <v>6000-DESPACHO DEL SUPERINTENDENTE DELEGADO PARA EL CONTROL Y VERIFICACIÓN DE REGLAMENTOS TÉCNICOS Y METROLOGÍA LEGAL</v>
      </c>
      <c r="S386" s="81" t="s">
        <v>1232</v>
      </c>
      <c r="T386" s="81" t="str">
        <f>VLOOKUP(A386,'PAI 2025 GPS rempl2)'!$A$3:$E$505,4,0)</f>
        <v>Actividad propia</v>
      </c>
      <c r="U386" s="82" t="s">
        <v>1562</v>
      </c>
      <c r="V386" s="30">
        <f>VLOOKUP(S386,'PAI 2025 GPS rempl2)'!$E$4:$P$504,12,0)</f>
        <v>30</v>
      </c>
      <c r="W386" s="146">
        <f t="shared" si="72"/>
        <v>0.36496350364963503</v>
      </c>
      <c r="X386" s="30">
        <f>VLOOKUP(S386,'SEGUIMIENTO PAI 2025'!$F$5:$AB$487,23,0)</f>
        <v>0</v>
      </c>
      <c r="Y386" s="30">
        <f t="shared" si="60"/>
        <v>0</v>
      </c>
    </row>
    <row r="387" spans="1:25" x14ac:dyDescent="0.25">
      <c r="A387" s="81" t="s">
        <v>1233</v>
      </c>
      <c r="B387" s="81" t="str">
        <f>VLOOKUP(A387,'PAI 2025 GPS rempl2)'!$A$3:$E$505,4,0)</f>
        <v>Producto</v>
      </c>
      <c r="C387" s="82" t="s">
        <v>1562</v>
      </c>
      <c r="D387" s="82" t="s">
        <v>1566</v>
      </c>
      <c r="E387" s="82" t="s">
        <v>636</v>
      </c>
      <c r="F387" s="82" t="s">
        <v>10</v>
      </c>
      <c r="G387" s="82" t="str">
        <f>VLOOKUP(A387,'PAI 2025 GPS rempl2)'!$E$4:$L$504,8,0)</f>
        <v>C-3503-0200-0016-40401c</v>
      </c>
      <c r="H387" s="82" t="str">
        <f>VLOOKUP(A387,'PAI 2025 GPS rempl2)'!$A$4:$V$504,15,0)</f>
        <v>Campañas de control preventivo en control de precios en cualquiera de los siguientes temas: combustibles, medicamentos o leche cruda, realizadas. (Informe con análisis del desarrollo de la campaña)</v>
      </c>
      <c r="I387" s="82">
        <f>VLOOKUP(A387,'PAI 2025 GPS rempl2)'!$A$4:$V$504,17,0)</f>
        <v>2</v>
      </c>
      <c r="J387" s="82" t="str">
        <f>VLOOKUP(A387,'PAI 2025 GPS rempl2)'!$A$4:$V$504,18,0)</f>
        <v>Númerica</v>
      </c>
      <c r="K387" s="174" t="str">
        <f>VLOOKUP(A387,'PAI 2025 GPS rempl2)'!$A$4:$V$504,20,0)</f>
        <v>2025-01-13</v>
      </c>
      <c r="L387" s="174" t="str">
        <f>VLOOKUP(A387,'PAI 2025 GPS rempl2)'!$A$4:$V$504,21,0)</f>
        <v>2025-12-31</v>
      </c>
      <c r="M387" s="82" t="str">
        <f>VLOOKUP(A387,'PAI 2025 GPS rempl2)'!$A$4:$V$504,22,0)</f>
        <v>6000-DESPACHO DEL SUPERINTENDENTE DELEGADO PARA EL CONTROL Y VERIFICACIÓN DE REGLAMENTOS TÉCNICOS Y METROLOGÍA LEGAL</v>
      </c>
      <c r="N387" s="82" t="s">
        <v>1438</v>
      </c>
      <c r="O387" s="82" t="s">
        <v>1439</v>
      </c>
      <c r="P387" s="82" t="s">
        <v>1606</v>
      </c>
      <c r="Q387" s="82" t="s">
        <v>1781</v>
      </c>
      <c r="R387" s="30" t="str">
        <f>VLOOKUP(A387,'PAI 2025 GPS rempl2)'!$A$3:$B$506,2,0)</f>
        <v>6000-DESPACHO DEL SUPERINTENDENTE DELEGADO PARA EL CONTROL Y VERIFICACIÓN DE REGLAMENTOS TÉCNICOS Y METROLOGÍA LEGAL</v>
      </c>
      <c r="S387" s="81" t="s">
        <v>1233</v>
      </c>
      <c r="T387" s="81" t="str">
        <f>VLOOKUP(A387,'PAI 2025 GPS rempl2)'!$A$3:$E$505,4,0)</f>
        <v>Producto</v>
      </c>
      <c r="U387" s="82" t="s">
        <v>1562</v>
      </c>
      <c r="V387" s="30">
        <f>VLOOKUP(S387,'PAI 2025 GPS rempl2)'!$E$4:$P$504,12,0)</f>
        <v>14</v>
      </c>
      <c r="W387" s="144">
        <f>(V387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c r="X387" s="30">
        <f>VLOOKUP(S387,'SEGUIMIENTO PAI 2025'!$F$5:$AB$487,23,0)</f>
        <v>0</v>
      </c>
      <c r="Y387" s="30">
        <f t="shared" si="60"/>
        <v>0</v>
      </c>
    </row>
    <row r="388" spans="1:25" x14ac:dyDescent="0.25">
      <c r="A388" s="81" t="s">
        <v>1234</v>
      </c>
      <c r="B388" s="81" t="str">
        <f>VLOOKUP(A388,'PAI 2025 GPS rempl2)'!$A$3:$E$505,4,0)</f>
        <v>Actividad propia</v>
      </c>
      <c r="C388" s="82" t="s">
        <v>1562</v>
      </c>
      <c r="D388" s="82" t="s">
        <v>1566</v>
      </c>
      <c r="E388" s="82" t="s">
        <v>636</v>
      </c>
      <c r="F388" s="82"/>
      <c r="G388" s="82" t="str">
        <f>VLOOKUP(A388,'PAI 2025 GPS rempl2)'!$E$4:$L$504,8,0)</f>
        <v>N/A</v>
      </c>
      <c r="H388" s="82" t="str">
        <f>VLOOKUP(A388,'PAI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8" s="82">
        <f>VLOOKUP(A388,'PAI 2025 GPS rempl2)'!$A$4:$V$504,17,0)</f>
        <v>2</v>
      </c>
      <c r="J388" s="82" t="str">
        <f>VLOOKUP(A388,'PAI 2025 GPS rempl2)'!$A$4:$V$504,18,0)</f>
        <v>Númerica</v>
      </c>
      <c r="K388" s="174" t="str">
        <f>VLOOKUP(A388,'PAI 2025 GPS rempl2)'!$A$4:$V$504,20,0)</f>
        <v>2025-01-13</v>
      </c>
      <c r="L388" s="174" t="str">
        <f>VLOOKUP(A388,'PAI 2025 GPS rempl2)'!$A$4:$V$504,21,0)</f>
        <v>2025-08-28</v>
      </c>
      <c r="M388" s="82" t="str">
        <f>VLOOKUP(A388,'PAI 2025 GPS rempl2)'!$A$4:$V$504,22,0)</f>
        <v>6000-DESPACHO DEL SUPERINTENDENTE DELEGADO PARA EL CONTROL Y VERIFICACIÓN DE REGLAMENTOS TÉCNICOS Y METROLOGÍA LEGAL</v>
      </c>
      <c r="N388" s="82"/>
      <c r="O388" s="82"/>
      <c r="P388" s="82"/>
      <c r="Q388" s="82"/>
      <c r="R388" s="30" t="str">
        <f>VLOOKUP(A388,'PAI 2025 GPS rempl2)'!$A$3:$B$506,2,0)</f>
        <v>6000-DESPACHO DEL SUPERINTENDENTE DELEGADO PARA EL CONTROL Y VERIFICACIÓN DE REGLAMENTOS TÉCNICOS Y METROLOGÍA LEGAL</v>
      </c>
      <c r="S388" s="81" t="s">
        <v>1234</v>
      </c>
      <c r="T388" s="81" t="str">
        <f>VLOOKUP(A388,'PAI 2025 GPS rempl2)'!$A$3:$E$505,4,0)</f>
        <v>Actividad propia</v>
      </c>
      <c r="U388" s="82" t="s">
        <v>1562</v>
      </c>
      <c r="V388" s="30">
        <f>VLOOKUP(S388,'PAI 2025 GPS rempl2)'!$E$4:$P$504,12,0)</f>
        <v>20</v>
      </c>
      <c r="W388" s="146">
        <f t="shared" ref="W388:W391" si="73">+(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88" s="30">
        <f>VLOOKUP(S388,'SEGUIMIENTO PAI 2025'!$F$5:$AB$487,23,0)</f>
        <v>100</v>
      </c>
      <c r="Y388" s="30">
        <f t="shared" ref="Y388:Y451" si="74">(X388*W388)/100</f>
        <v>0.24330900243309003</v>
      </c>
    </row>
    <row r="389" spans="1:25" x14ac:dyDescent="0.25">
      <c r="A389" s="81" t="s">
        <v>1235</v>
      </c>
      <c r="B389" s="81" t="str">
        <f>VLOOKUP(A389,'PAI 2025 GPS rempl2)'!$A$3:$E$505,4,0)</f>
        <v>Actividad propia</v>
      </c>
      <c r="C389" s="82" t="s">
        <v>1562</v>
      </c>
      <c r="D389" s="82" t="s">
        <v>1566</v>
      </c>
      <c r="E389" s="82" t="s">
        <v>636</v>
      </c>
      <c r="F389" s="82"/>
      <c r="G389" s="82" t="str">
        <f>VLOOKUP(A389,'PAI 2025 GPS rempl2)'!$E$4:$L$504,8,0)</f>
        <v>N/A</v>
      </c>
      <c r="H389" s="82" t="str">
        <f>VLOOKUP(A389,'PAI 2025 GPS rempl2)'!$A$4:$V$504,15,0)</f>
        <v>Establecer el cronograma de visitas y requerimientos de cada una de las campañas en los sectores definidos (Cronograma)</v>
      </c>
      <c r="I389" s="82">
        <f>VLOOKUP(A389,'PAI 2025 GPS rempl2)'!$A$4:$V$504,17,0)</f>
        <v>2</v>
      </c>
      <c r="J389" s="82" t="str">
        <f>VLOOKUP(A389,'PAI 2025 GPS rempl2)'!$A$4:$V$504,18,0)</f>
        <v>Númerica</v>
      </c>
      <c r="K389" s="174" t="str">
        <f>VLOOKUP(A389,'PAI 2025 GPS rempl2)'!$A$4:$V$504,20,0)</f>
        <v>2025-01-13</v>
      </c>
      <c r="L389" s="174" t="str">
        <f>VLOOKUP(A389,'PAI 2025 GPS rempl2)'!$A$4:$V$504,21,0)</f>
        <v>2025-12-31</v>
      </c>
      <c r="M389" s="82" t="str">
        <f>VLOOKUP(A389,'PAI 2025 GPS rempl2)'!$A$4:$V$504,22,0)</f>
        <v>6000-DESPACHO DEL SUPERINTENDENTE DELEGADO PARA EL CONTROL Y VERIFICACIÓN DE REGLAMENTOS TÉCNICOS Y METROLOGÍA LEGAL</v>
      </c>
      <c r="N389" s="82"/>
      <c r="O389" s="82"/>
      <c r="P389" s="82"/>
      <c r="Q389" s="82"/>
      <c r="R389" s="30" t="str">
        <f>VLOOKUP(A389,'PAI 2025 GPS rempl2)'!$A$3:$B$506,2,0)</f>
        <v>6000-DESPACHO DEL SUPERINTENDENTE DELEGADO PARA EL CONTROL Y VERIFICACIÓN DE REGLAMENTOS TÉCNICOS Y METROLOGÍA LEGAL</v>
      </c>
      <c r="S389" s="81" t="s">
        <v>1235</v>
      </c>
      <c r="T389" s="81" t="str">
        <f>VLOOKUP(A389,'PAI 2025 GPS rempl2)'!$A$3:$E$505,4,0)</f>
        <v>Actividad propia</v>
      </c>
      <c r="U389" s="82" t="s">
        <v>1562</v>
      </c>
      <c r="V389" s="30">
        <f>VLOOKUP(S389,'PAI 2025 GPS rempl2)'!$E$4:$P$504,12,0)</f>
        <v>20</v>
      </c>
      <c r="W389" s="146">
        <f t="shared" si="73"/>
        <v>0.24330900243309003</v>
      </c>
      <c r="X389" s="30">
        <f>VLOOKUP(S389,'SEGUIMIENTO PAI 2025'!$F$5:$AB$487,23,0)</f>
        <v>0</v>
      </c>
      <c r="Y389" s="30">
        <f t="shared" si="74"/>
        <v>0</v>
      </c>
    </row>
    <row r="390" spans="1:25" x14ac:dyDescent="0.25">
      <c r="A390" s="81" t="s">
        <v>1236</v>
      </c>
      <c r="B390" s="81" t="str">
        <f>VLOOKUP(A390,'PAI 2025 GPS rempl2)'!$A$3:$E$505,4,0)</f>
        <v>Actividad propia</v>
      </c>
      <c r="C390" s="82" t="s">
        <v>1562</v>
      </c>
      <c r="D390" s="82" t="s">
        <v>1566</v>
      </c>
      <c r="E390" s="82" t="s">
        <v>636</v>
      </c>
      <c r="F390" s="82"/>
      <c r="G390" s="82" t="str">
        <f>VLOOKUP(A390,'PAI 2025 GPS rempl2)'!$E$4:$L$504,8,0)</f>
        <v>N/A</v>
      </c>
      <c r="H390" s="82" t="str">
        <f>VLOOKUP(A390,'PAI 2025 GPS rempl2)'!$A$4:$V$504,15,0)</f>
        <v>Ejecutar el cronograma de visitas y requerimientos (Seguimiento al cronograma)</v>
      </c>
      <c r="I390" s="82">
        <f>VLOOKUP(A390,'PAI 2025 GPS rempl2)'!$A$4:$V$504,17,0)</f>
        <v>100</v>
      </c>
      <c r="J390" s="82" t="str">
        <f>VLOOKUP(A390,'PAI 2025 GPS rempl2)'!$A$4:$V$504,18,0)</f>
        <v>Porcentual</v>
      </c>
      <c r="K390" s="174" t="str">
        <f>VLOOKUP(A390,'PAI 2025 GPS rempl2)'!$A$4:$V$504,20,0)</f>
        <v>2025-01-13</v>
      </c>
      <c r="L390" s="174" t="str">
        <f>VLOOKUP(A390,'PAI 2025 GPS rempl2)'!$A$4:$V$504,21,0)</f>
        <v>2025-12-31</v>
      </c>
      <c r="M390" s="82" t="str">
        <f>VLOOKUP(A390,'PAI 2025 GPS rempl2)'!$A$4:$V$504,22,0)</f>
        <v>6000-DESPACHO DEL SUPERINTENDENTE DELEGADO PARA EL CONTROL Y VERIFICACIÓN DE REGLAMENTOS TÉCNICOS Y METROLOGÍA LEGAL</v>
      </c>
      <c r="N390" s="82"/>
      <c r="O390" s="82"/>
      <c r="P390" s="82"/>
      <c r="Q390" s="82"/>
      <c r="R390" s="30" t="str">
        <f>VLOOKUP(A390,'PAI 2025 GPS rempl2)'!$A$3:$B$506,2,0)</f>
        <v>6000-DESPACHO DEL SUPERINTENDENTE DELEGADO PARA EL CONTROL Y VERIFICACIÓN DE REGLAMENTOS TÉCNICOS Y METROLOGÍA LEGAL</v>
      </c>
      <c r="S390" s="81" t="s">
        <v>1236</v>
      </c>
      <c r="T390" s="81" t="str">
        <f>VLOOKUP(A390,'PAI 2025 GPS rempl2)'!$A$3:$E$505,4,0)</f>
        <v>Actividad propia</v>
      </c>
      <c r="U390" s="82" t="s">
        <v>1562</v>
      </c>
      <c r="V390" s="30">
        <f>VLOOKUP(S390,'PAI 2025 GPS rempl2)'!$E$4:$P$504,12,0)</f>
        <v>30</v>
      </c>
      <c r="W390" s="146">
        <f t="shared" si="73"/>
        <v>0.36496350364963503</v>
      </c>
      <c r="X390" s="30">
        <f>VLOOKUP(S390,'SEGUIMIENTO PAI 2025'!$F$5:$AB$487,23,0)</f>
        <v>0</v>
      </c>
      <c r="Y390" s="30">
        <f t="shared" si="74"/>
        <v>0</v>
      </c>
    </row>
    <row r="391" spans="1:25" x14ac:dyDescent="0.25">
      <c r="A391" s="81" t="s">
        <v>1237</v>
      </c>
      <c r="B391" s="81" t="str">
        <f>VLOOKUP(A391,'PAI 2025 GPS rempl2)'!$A$3:$E$505,4,0)</f>
        <v>Actividad propia</v>
      </c>
      <c r="C391" s="82" t="s">
        <v>1562</v>
      </c>
      <c r="D391" s="82" t="s">
        <v>1566</v>
      </c>
      <c r="E391" s="82" t="s">
        <v>636</v>
      </c>
      <c r="F391" s="82"/>
      <c r="G391" s="82" t="str">
        <f>VLOOKUP(A391,'PAI 2025 GPS rempl2)'!$E$4:$L$504,8,0)</f>
        <v>N/A</v>
      </c>
      <c r="H391" s="82" t="str">
        <f>VLOOKUP(A391,'PAI 2025 GPS rempl2)'!$A$4:$V$504,15,0)</f>
        <v>Análisis del desarrollo de la campaña (Informe con análisis del desarrollo de la campaña)</v>
      </c>
      <c r="I391" s="82">
        <f>VLOOKUP(A391,'PAI 2025 GPS rempl2)'!$A$4:$V$504,17,0)</f>
        <v>2</v>
      </c>
      <c r="J391" s="82" t="str">
        <f>VLOOKUP(A391,'PAI 2025 GPS rempl2)'!$A$4:$V$504,18,0)</f>
        <v>Númerica</v>
      </c>
      <c r="K391" s="174" t="str">
        <f>VLOOKUP(A391,'PAI 2025 GPS rempl2)'!$A$4:$V$504,20,0)</f>
        <v>2025-01-13</v>
      </c>
      <c r="L391" s="174" t="str">
        <f>VLOOKUP(A391,'PAI 2025 GPS rempl2)'!$A$4:$V$504,21,0)</f>
        <v>2025-12-31</v>
      </c>
      <c r="M391" s="82" t="str">
        <f>VLOOKUP(A391,'PAI 2025 GPS rempl2)'!$A$4:$V$504,22,0)</f>
        <v>6000-DESPACHO DEL SUPERINTENDENTE DELEGADO PARA EL CONTROL Y VERIFICACIÓN DE REGLAMENTOS TÉCNICOS Y METROLOGÍA LEGAL</v>
      </c>
      <c r="N391" s="82"/>
      <c r="O391" s="82"/>
      <c r="P391" s="82"/>
      <c r="Q391" s="82"/>
      <c r="R391" s="30" t="str">
        <f>VLOOKUP(A391,'PAI 2025 GPS rempl2)'!$A$3:$B$506,2,0)</f>
        <v>6000-DESPACHO DEL SUPERINTENDENTE DELEGADO PARA EL CONTROL Y VERIFICACIÓN DE REGLAMENTOS TÉCNICOS Y METROLOGÍA LEGAL</v>
      </c>
      <c r="S391" s="81" t="s">
        <v>1237</v>
      </c>
      <c r="T391" s="81" t="str">
        <f>VLOOKUP(A391,'PAI 2025 GPS rempl2)'!$A$3:$E$505,4,0)</f>
        <v>Actividad propia</v>
      </c>
      <c r="U391" s="82" t="s">
        <v>1562</v>
      </c>
      <c r="V391" s="30">
        <f>VLOOKUP(S391,'PAI 2025 GPS rempl2)'!$E$4:$P$504,12,0)</f>
        <v>30</v>
      </c>
      <c r="W391" s="146">
        <f t="shared" si="73"/>
        <v>0.36496350364963503</v>
      </c>
      <c r="X391" s="30">
        <f>VLOOKUP(S391,'SEGUIMIENTO PAI 2025'!$F$5:$AB$487,23,0)</f>
        <v>0</v>
      </c>
      <c r="Y391" s="30">
        <f t="shared" si="74"/>
        <v>0</v>
      </c>
    </row>
    <row r="392" spans="1:25" x14ac:dyDescent="0.25">
      <c r="A392" s="81" t="s">
        <v>1238</v>
      </c>
      <c r="B392" s="81" t="str">
        <f>VLOOKUP(A392,'PAI 2025 GPS rempl2)'!$A$3:$E$505,4,0)</f>
        <v>Producto</v>
      </c>
      <c r="C392" s="82" t="s">
        <v>1562</v>
      </c>
      <c r="D392" s="82" t="s">
        <v>1573</v>
      </c>
      <c r="E392" s="82" t="s">
        <v>1481</v>
      </c>
      <c r="F392" s="82" t="s">
        <v>10</v>
      </c>
      <c r="G392" s="82" t="str">
        <f>VLOOKUP(A392,'PAI 2025 GPS rempl2)'!$E$4:$L$504,8,0)</f>
        <v>C-3503-0200-0016-40401c</v>
      </c>
      <c r="H392" s="82" t="str">
        <f>VLOOKUP(A392,'PAI 2025 GPS rempl2)'!$A$4:$V$504,15,0)</f>
        <v>Proyecto de Reglamento Técnico Metrológico de Medidores de Agua de uso residencial, elaborado y enviado (Documento proyecto y correo de envío o memorando)</v>
      </c>
      <c r="I392" s="82">
        <f>VLOOKUP(A392,'PAI 2025 GPS rempl2)'!$A$4:$V$504,17,0)</f>
        <v>1</v>
      </c>
      <c r="J392" s="82" t="str">
        <f>VLOOKUP(A392,'PAI 2025 GPS rempl2)'!$A$4:$V$504,18,0)</f>
        <v>Númerica</v>
      </c>
      <c r="K392" s="174" t="str">
        <f>VLOOKUP(A392,'PAI 2025 GPS rempl2)'!$A$4:$V$504,20,0)</f>
        <v>2025-02-03</v>
      </c>
      <c r="L392" s="174" t="str">
        <f>VLOOKUP(A392,'PAI 2025 GPS rempl2)'!$A$4:$V$504,21,0)</f>
        <v>2025-10-17</v>
      </c>
      <c r="M392" s="82" t="str">
        <f>VLOOKUP(A392,'PAI 2025 GPS rempl2)'!$A$4:$V$504,22,0)</f>
        <v>6000-DESPACHO DEL SUPERINTENDENTE DELEGADO PARA EL CONTROL Y VERIFICACIÓN DE REGLAMENTOS TÉCNICOS Y METROLOGÍA LEGAL</v>
      </c>
      <c r="N392" s="82" t="s">
        <v>1438</v>
      </c>
      <c r="O392" s="82" t="s">
        <v>1439</v>
      </c>
      <c r="P392" s="82" t="s">
        <v>1607</v>
      </c>
      <c r="Q392" s="82" t="s">
        <v>1781</v>
      </c>
      <c r="R392" s="30" t="str">
        <f>VLOOKUP(A392,'PAI 2025 GPS rempl2)'!$A$3:$B$506,2,0)</f>
        <v>6000-DESPACHO DEL SUPERINTENDENTE DELEGADO PARA EL CONTROL Y VERIFICACIÓN DE REGLAMENTOS TÉCNICOS Y METROLOGÍA LEGAL</v>
      </c>
      <c r="S392" s="81" t="s">
        <v>1238</v>
      </c>
      <c r="T392" s="81" t="str">
        <f>VLOOKUP(A392,'PAI 2025 GPS rempl2)'!$A$3:$E$505,4,0)</f>
        <v>Producto</v>
      </c>
      <c r="U392" s="82" t="s">
        <v>1562</v>
      </c>
      <c r="V392" s="30">
        <f>VLOOKUP(S392,'PAI 2025 GPS rempl2)'!$E$4:$P$504,12,0)</f>
        <v>14</v>
      </c>
      <c r="W392" s="144">
        <f>(V392*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c r="X392" s="30">
        <f>VLOOKUP(S392,'SEGUIMIENTO PAI 2025'!$F$5:$AB$487,23,0)</f>
        <v>0</v>
      </c>
      <c r="Y392" s="30">
        <f t="shared" si="74"/>
        <v>0</v>
      </c>
    </row>
    <row r="393" spans="1:25" x14ac:dyDescent="0.25">
      <c r="A393" s="81" t="s">
        <v>1239</v>
      </c>
      <c r="B393" s="81" t="str">
        <f>VLOOKUP(A393,'PAI 2025 GPS rempl2)'!$A$3:$E$505,4,0)</f>
        <v>Actividad propia</v>
      </c>
      <c r="C393" s="82" t="s">
        <v>1562</v>
      </c>
      <c r="D393" s="82" t="s">
        <v>1573</v>
      </c>
      <c r="E393" s="82" t="s">
        <v>1481</v>
      </c>
      <c r="F393" s="82"/>
      <c r="G393" s="82" t="str">
        <f>VLOOKUP(A393,'PAI 2025 GPS rempl2)'!$E$4:$L$504,8,0)</f>
        <v>N/A</v>
      </c>
      <c r="H393" s="82" t="str">
        <f>VLOOKUP(A393,'PAI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3" s="82">
        <f>VLOOKUP(A393,'PAI 2025 GPS rempl2)'!$A$4:$V$504,17,0)</f>
        <v>1</v>
      </c>
      <c r="J393" s="82" t="str">
        <f>VLOOKUP(A393,'PAI 2025 GPS rempl2)'!$A$4:$V$504,18,0)</f>
        <v>Númerica</v>
      </c>
      <c r="K393" s="174" t="str">
        <f>VLOOKUP(A393,'PAI 2025 GPS rempl2)'!$A$4:$V$504,20,0)</f>
        <v>2025-02-03</v>
      </c>
      <c r="L393" s="174" t="str">
        <f>VLOOKUP(A393,'PAI 2025 GPS rempl2)'!$A$4:$V$504,21,0)</f>
        <v>2025-03-14</v>
      </c>
      <c r="M393" s="82" t="str">
        <f>VLOOKUP(A393,'PAI 2025 GPS rempl2)'!$A$4:$V$504,22,0)</f>
        <v>6000-DESPACHO DEL SUPERINTENDENTE DELEGADO PARA EL CONTROL Y VERIFICACIÓN DE REGLAMENTOS TÉCNICOS Y METROLOGÍA LEGAL</v>
      </c>
      <c r="N393" s="82"/>
      <c r="O393" s="82"/>
      <c r="P393" s="82"/>
      <c r="Q393" s="82"/>
      <c r="R393" s="30" t="str">
        <f>VLOOKUP(A393,'PAI 2025 GPS rempl2)'!$A$3:$B$506,2,0)</f>
        <v>6000-DESPACHO DEL SUPERINTENDENTE DELEGADO PARA EL CONTROL Y VERIFICACIÓN DE REGLAMENTOS TÉCNICOS Y METROLOGÍA LEGAL</v>
      </c>
      <c r="S393" s="81" t="s">
        <v>1239</v>
      </c>
      <c r="T393" s="81" t="str">
        <f>VLOOKUP(A393,'PAI 2025 GPS rempl2)'!$A$3:$E$505,4,0)</f>
        <v>Actividad propia</v>
      </c>
      <c r="U393" s="82" t="s">
        <v>1562</v>
      </c>
      <c r="V393" s="30">
        <f>VLOOKUP(S393,'PAI 2025 GPS rempl2)'!$E$4:$P$504,12,0)</f>
        <v>20</v>
      </c>
      <c r="W393" s="146">
        <f t="shared" ref="W393:W397" si="75">+(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393" s="30">
        <f>VLOOKUP(S393,'SEGUIMIENTO PAI 2025'!$F$5:$AB$487,23,0)</f>
        <v>100</v>
      </c>
      <c r="Y393" s="30">
        <f t="shared" si="74"/>
        <v>0.24330900243309003</v>
      </c>
    </row>
    <row r="394" spans="1:25" x14ac:dyDescent="0.25">
      <c r="A394" s="81" t="s">
        <v>1241</v>
      </c>
      <c r="B394" s="81" t="str">
        <f>VLOOKUP(A394,'PAI 2025 GPS rempl2)'!$A$3:$E$505,4,0)</f>
        <v>Actividad propia</v>
      </c>
      <c r="C394" s="82" t="s">
        <v>1562</v>
      </c>
      <c r="D394" s="82" t="s">
        <v>1573</v>
      </c>
      <c r="E394" s="82" t="s">
        <v>1481</v>
      </c>
      <c r="F394" s="82"/>
      <c r="G394" s="82" t="str">
        <f>VLOOKUP(A394,'PAI 2025 GPS rempl2)'!$E$4:$L$504,8,0)</f>
        <v>N/A</v>
      </c>
      <c r="H394" s="82" t="str">
        <f>VLOOKUP(A394,'PAI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4" s="82">
        <f>VLOOKUP(A394,'PAI 2025 GPS rempl2)'!$A$4:$V$504,17,0)</f>
        <v>1</v>
      </c>
      <c r="J394" s="82" t="str">
        <f>VLOOKUP(A394,'PAI 2025 GPS rempl2)'!$A$4:$V$504,18,0)</f>
        <v>Númerica</v>
      </c>
      <c r="K394" s="174" t="str">
        <f>VLOOKUP(A394,'PAI 2025 GPS rempl2)'!$A$4:$V$504,20,0)</f>
        <v>2025-03-17</v>
      </c>
      <c r="L394" s="174" t="str">
        <f>VLOOKUP(A394,'PAI 2025 GPS rempl2)'!$A$4:$V$504,21,0)</f>
        <v>2025-04-04</v>
      </c>
      <c r="M394" s="82" t="str">
        <f>VLOOKUP(A394,'PAI 2025 GPS rempl2)'!$A$4:$V$504,22,0)</f>
        <v>6000-DESPACHO DEL SUPERINTENDENTE DELEGADO PARA EL CONTROL Y VERIFICACIÓN DE REGLAMENTOS TÉCNICOS Y METROLOGÍA LEGAL</v>
      </c>
      <c r="N394" s="82"/>
      <c r="O394" s="82"/>
      <c r="P394" s="82"/>
      <c r="Q394" s="82"/>
      <c r="R394" s="30" t="str">
        <f>VLOOKUP(A394,'PAI 2025 GPS rempl2)'!$A$3:$B$506,2,0)</f>
        <v>6000-DESPACHO DEL SUPERINTENDENTE DELEGADO PARA EL CONTROL Y VERIFICACIÓN DE REGLAMENTOS TÉCNICOS Y METROLOGÍA LEGAL</v>
      </c>
      <c r="S394" s="81" t="s">
        <v>1241</v>
      </c>
      <c r="T394" s="81" t="str">
        <f>VLOOKUP(A394,'PAI 2025 GPS rempl2)'!$A$3:$E$505,4,0)</f>
        <v>Actividad propia</v>
      </c>
      <c r="U394" s="82" t="s">
        <v>1562</v>
      </c>
      <c r="V394" s="30">
        <f>VLOOKUP(S394,'PAI 2025 GPS rempl2)'!$E$4:$P$504,12,0)</f>
        <v>20</v>
      </c>
      <c r="W394" s="146">
        <f t="shared" si="75"/>
        <v>0.24330900243309003</v>
      </c>
      <c r="X394" s="30">
        <f>VLOOKUP(S394,'SEGUIMIENTO PAI 2025'!$F$5:$AB$487,23,0)</f>
        <v>100</v>
      </c>
      <c r="Y394" s="30">
        <f t="shared" si="74"/>
        <v>0.24330900243309003</v>
      </c>
    </row>
    <row r="395" spans="1:25" x14ac:dyDescent="0.25">
      <c r="A395" s="81" t="s">
        <v>1243</v>
      </c>
      <c r="B395" s="81" t="str">
        <f>VLOOKUP(A395,'PAI 2025 GPS rempl2)'!$A$3:$E$505,4,0)</f>
        <v>Actividad propia</v>
      </c>
      <c r="C395" s="82" t="s">
        <v>1562</v>
      </c>
      <c r="D395" s="82" t="s">
        <v>1573</v>
      </c>
      <c r="E395" s="82" t="s">
        <v>1481</v>
      </c>
      <c r="F395" s="82"/>
      <c r="G395" s="82" t="str">
        <f>VLOOKUP(A395,'PAI 2025 GPS rempl2)'!$E$4:$L$504,8,0)</f>
        <v>N/A</v>
      </c>
      <c r="H395" s="82" t="str">
        <f>VLOOKUP(A395,'PAI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5" s="82">
        <f>VLOOKUP(A395,'PAI 2025 GPS rempl2)'!$A$4:$V$504,17,0)</f>
        <v>1</v>
      </c>
      <c r="J395" s="82" t="str">
        <f>VLOOKUP(A395,'PAI 2025 GPS rempl2)'!$A$4:$V$504,18,0)</f>
        <v>Númerica</v>
      </c>
      <c r="K395" s="174" t="str">
        <f>VLOOKUP(A395,'PAI 2025 GPS rempl2)'!$A$4:$V$504,20,0)</f>
        <v>2025-04-07</v>
      </c>
      <c r="L395" s="174" t="str">
        <f>VLOOKUP(A395,'PAI 2025 GPS rempl2)'!$A$4:$V$504,21,0)</f>
        <v>2025-05-02</v>
      </c>
      <c r="M395" s="82" t="str">
        <f>VLOOKUP(A395,'PAI 2025 GPS rempl2)'!$A$4:$V$504,22,0)</f>
        <v>6000-DESPACHO DEL SUPERINTENDENTE DELEGADO PARA EL CONTROL Y VERIFICACIÓN DE REGLAMENTOS TÉCNICOS Y METROLOGÍA LEGAL</v>
      </c>
      <c r="N395" s="82"/>
      <c r="O395" s="82"/>
      <c r="P395" s="82"/>
      <c r="Q395" s="82"/>
      <c r="R395" s="30" t="str">
        <f>VLOOKUP(A395,'PAI 2025 GPS rempl2)'!$A$3:$B$506,2,0)</f>
        <v>6000-DESPACHO DEL SUPERINTENDENTE DELEGADO PARA EL CONTROL Y VERIFICACIÓN DE REGLAMENTOS TÉCNICOS Y METROLOGÍA LEGAL</v>
      </c>
      <c r="S395" s="81" t="s">
        <v>1243</v>
      </c>
      <c r="T395" s="81" t="str">
        <f>VLOOKUP(A395,'PAI 2025 GPS rempl2)'!$A$3:$E$505,4,0)</f>
        <v>Actividad propia</v>
      </c>
      <c r="U395" s="82" t="s">
        <v>1562</v>
      </c>
      <c r="V395" s="30">
        <f>VLOOKUP(S395,'PAI 2025 GPS rempl2)'!$E$4:$P$504,12,0)</f>
        <v>20</v>
      </c>
      <c r="W395" s="146">
        <f t="shared" si="75"/>
        <v>0.24330900243309003</v>
      </c>
      <c r="X395" s="30">
        <f>VLOOKUP(S395,'SEGUIMIENTO PAI 2025'!$F$5:$AB$487,23,0)</f>
        <v>100</v>
      </c>
      <c r="Y395" s="30">
        <f t="shared" si="74"/>
        <v>0.24330900243309003</v>
      </c>
    </row>
    <row r="396" spans="1:25" x14ac:dyDescent="0.25">
      <c r="A396" s="81" t="s">
        <v>1245</v>
      </c>
      <c r="B396" s="81" t="str">
        <f>VLOOKUP(A396,'PAI 2025 GPS rempl2)'!$A$3:$E$505,4,0)</f>
        <v>Actividad propia</v>
      </c>
      <c r="C396" s="82" t="s">
        <v>1562</v>
      </c>
      <c r="D396" s="82" t="s">
        <v>1573</v>
      </c>
      <c r="E396" s="82" t="s">
        <v>1481</v>
      </c>
      <c r="F396" s="82"/>
      <c r="G396" s="82" t="str">
        <f>VLOOKUP(A396,'PAI 2025 GPS rempl2)'!$E$4:$L$504,8,0)</f>
        <v>N/A</v>
      </c>
      <c r="H396" s="82" t="str">
        <f>VLOOKUP(A396,'PAI 2025 GPS rempl2)'!$A$4:$V$504,15,0)</f>
        <v>Remitir el proyecto de acto administrativo a abogacía de la competencia. (correo electrónico de remisión (o memo de traslado) y proyecto de acto administrativo  / Único entregable)</v>
      </c>
      <c r="I396" s="82">
        <f>VLOOKUP(A396,'PAI 2025 GPS rempl2)'!$A$4:$V$504,17,0)</f>
        <v>1</v>
      </c>
      <c r="J396" s="82" t="str">
        <f>VLOOKUP(A396,'PAI 2025 GPS rempl2)'!$A$4:$V$504,18,0)</f>
        <v>Númerica</v>
      </c>
      <c r="K396" s="174" t="str">
        <f>VLOOKUP(A396,'PAI 2025 GPS rempl2)'!$A$4:$V$504,20,0)</f>
        <v>2025-05-05</v>
      </c>
      <c r="L396" s="174" t="str">
        <f>VLOOKUP(A396,'PAI 2025 GPS rempl2)'!$A$4:$V$504,21,0)</f>
        <v>2025-05-23</v>
      </c>
      <c r="M396" s="82" t="str">
        <f>VLOOKUP(A396,'PAI 2025 GPS rempl2)'!$A$4:$V$504,22,0)</f>
        <v>6000-DESPACHO DEL SUPERINTENDENTE DELEGADO PARA EL CONTROL Y VERIFICACIÓN DE REGLAMENTOS TÉCNICOS Y METROLOGÍA LEGAL</v>
      </c>
      <c r="N396" s="82"/>
      <c r="O396" s="82"/>
      <c r="P396" s="82"/>
      <c r="Q396" s="82"/>
      <c r="R396" s="30" t="str">
        <f>VLOOKUP(A396,'PAI 2025 GPS rempl2)'!$A$3:$B$506,2,0)</f>
        <v>6000-DESPACHO DEL SUPERINTENDENTE DELEGADO PARA EL CONTROL Y VERIFICACIÓN DE REGLAMENTOS TÉCNICOS Y METROLOGÍA LEGAL</v>
      </c>
      <c r="S396" s="81" t="s">
        <v>1245</v>
      </c>
      <c r="T396" s="81" t="str">
        <f>VLOOKUP(A396,'PAI 2025 GPS rempl2)'!$A$3:$E$505,4,0)</f>
        <v>Actividad propia</v>
      </c>
      <c r="U396" s="82" t="s">
        <v>1562</v>
      </c>
      <c r="V396" s="30">
        <f>VLOOKUP(S396,'PAI 2025 GPS rempl2)'!$E$4:$P$504,12,0)</f>
        <v>20</v>
      </c>
      <c r="W396" s="146">
        <f t="shared" si="75"/>
        <v>0.24330900243309003</v>
      </c>
      <c r="X396" s="30">
        <f>VLOOKUP(S396,'SEGUIMIENTO PAI 2025'!$F$5:$AB$487,23,0)</f>
        <v>100</v>
      </c>
      <c r="Y396" s="30">
        <f t="shared" si="74"/>
        <v>0.24330900243309003</v>
      </c>
    </row>
    <row r="397" spans="1:25" x14ac:dyDescent="0.25">
      <c r="A397" s="81" t="s">
        <v>1247</v>
      </c>
      <c r="B397" s="81" t="str">
        <f>VLOOKUP(A397,'PAI 2025 GPS rempl2)'!$A$3:$E$505,4,0)</f>
        <v>Actividad propia</v>
      </c>
      <c r="C397" s="82" t="s">
        <v>1562</v>
      </c>
      <c r="D397" s="82" t="s">
        <v>1573</v>
      </c>
      <c r="E397" s="82" t="s">
        <v>1481</v>
      </c>
      <c r="F397" s="82"/>
      <c r="G397" s="82" t="str">
        <f>VLOOKUP(A397,'PAI 2025 GPS rempl2)'!$E$4:$L$504,8,0)</f>
        <v>N/A</v>
      </c>
      <c r="H397" s="82" t="str">
        <f>VLOOKUP(A397,'PAI 2025 GPS rempl2)'!$A$4:$V$504,15,0)</f>
        <v>Ajustar el proyecto de acto administrativo acorde con comentarios, si hubiere lugar y enviar al Grupo de regulación para su expedición. (Correo electrónico de remisión y proyecto de acto administrativo ajustado / Único entregable)</v>
      </c>
      <c r="I397" s="82">
        <f>VLOOKUP(A397,'PAI 2025 GPS rempl2)'!$A$4:$V$504,17,0)</f>
        <v>1</v>
      </c>
      <c r="J397" s="82" t="str">
        <f>VLOOKUP(A397,'PAI 2025 GPS rempl2)'!$A$4:$V$504,18,0)</f>
        <v>Númerica</v>
      </c>
      <c r="K397" s="174" t="str">
        <f>VLOOKUP(A397,'PAI 2025 GPS rempl2)'!$A$4:$V$504,20,0)</f>
        <v>2025-06-20</v>
      </c>
      <c r="L397" s="174" t="str">
        <f>VLOOKUP(A397,'PAI 2025 GPS rempl2)'!$A$4:$V$504,21,0)</f>
        <v>2025-10-17</v>
      </c>
      <c r="M397" s="82" t="str">
        <f>VLOOKUP(A397,'PAI 2025 GPS rempl2)'!$A$4:$V$504,22,0)</f>
        <v>6000-DESPACHO DEL SUPERINTENDENTE DELEGADO PARA EL CONTROL Y VERIFICACIÓN DE REGLAMENTOS TÉCNICOS Y METROLOGÍA LEGAL</v>
      </c>
      <c r="N397" s="82"/>
      <c r="O397" s="82"/>
      <c r="P397" s="82"/>
      <c r="Q397" s="82"/>
      <c r="R397" s="30" t="str">
        <f>VLOOKUP(A397,'PAI 2025 GPS rempl2)'!$A$3:$B$506,2,0)</f>
        <v>6000-DESPACHO DEL SUPERINTENDENTE DELEGADO PARA EL CONTROL Y VERIFICACIÓN DE REGLAMENTOS TÉCNICOS Y METROLOGÍA LEGAL</v>
      </c>
      <c r="S397" s="81" t="s">
        <v>1247</v>
      </c>
      <c r="T397" s="81" t="str">
        <f>VLOOKUP(A397,'PAI 2025 GPS rempl2)'!$A$3:$E$505,4,0)</f>
        <v>Actividad propia</v>
      </c>
      <c r="U397" s="82" t="s">
        <v>1562</v>
      </c>
      <c r="V397" s="30">
        <f>VLOOKUP(S397,'PAI 2025 GPS rempl2)'!$E$4:$P$504,12,0)</f>
        <v>20</v>
      </c>
      <c r="W397" s="146">
        <f t="shared" si="75"/>
        <v>0.24330900243309003</v>
      </c>
      <c r="X397" s="30">
        <f>VLOOKUP(S397,'SEGUIMIENTO PAI 2025'!$F$5:$AB$487,23,0)</f>
        <v>0</v>
      </c>
      <c r="Y397" s="30">
        <f t="shared" si="74"/>
        <v>0</v>
      </c>
    </row>
    <row r="398" spans="1:25" x14ac:dyDescent="0.25">
      <c r="A398" s="81" t="s">
        <v>1248</v>
      </c>
      <c r="B398" s="81" t="str">
        <f>VLOOKUP(A398,'PAI 2025 GPS rempl2)'!$A$3:$E$505,4,0)</f>
        <v>Producto</v>
      </c>
      <c r="C398" s="82" t="s">
        <v>1562</v>
      </c>
      <c r="D398" s="82" t="s">
        <v>1573</v>
      </c>
      <c r="E398" s="82" t="s">
        <v>1481</v>
      </c>
      <c r="F398" s="82" t="s">
        <v>10</v>
      </c>
      <c r="G398" s="82" t="str">
        <f>VLOOKUP(A398,'PAI 2025 GPS rempl2)'!$E$4:$L$504,8,0)</f>
        <v>C-3503-0200-0016-40401c</v>
      </c>
      <c r="H398" s="82" t="str">
        <f>VLOOKUP(A398,'PAI 2025 GPS rempl2)'!$A$4:$V$504,15,0)</f>
        <v>Proyecto de Reglamento Técnico Metrológico de Medidores de Gas de uso residencial elaborado y enviado a la abogacia de la competencia. (Documento proyecto y correo de envío o memorando)</v>
      </c>
      <c r="I398" s="82">
        <f>VLOOKUP(A398,'PAI 2025 GPS rempl2)'!$A$4:$V$504,17,0)</f>
        <v>1</v>
      </c>
      <c r="J398" s="82" t="str">
        <f>VLOOKUP(A398,'PAI 2025 GPS rempl2)'!$A$4:$V$504,18,0)</f>
        <v>Númerica</v>
      </c>
      <c r="K398" s="174" t="str">
        <f>VLOOKUP(A398,'PAI 2025 GPS rempl2)'!$A$4:$V$504,20,0)</f>
        <v>2025-02-19</v>
      </c>
      <c r="L398" s="174" t="str">
        <f>VLOOKUP(A398,'PAI 2025 GPS rempl2)'!$A$4:$V$504,21,0)</f>
        <v>2025-10-31</v>
      </c>
      <c r="M398" s="82" t="str">
        <f>VLOOKUP(A398,'PAI 2025 GPS rempl2)'!$A$4:$V$504,22,0)</f>
        <v>6000-DESPACHO DEL SUPERINTENDENTE DELEGADO PARA EL CONTROL Y VERIFICACIÓN DE REGLAMENTOS TÉCNICOS Y METROLOGÍA LEGAL</v>
      </c>
      <c r="N398" s="82" t="s">
        <v>1438</v>
      </c>
      <c r="O398" s="82" t="s">
        <v>1439</v>
      </c>
      <c r="P398" s="82" t="s">
        <v>1607</v>
      </c>
      <c r="Q398" s="82" t="s">
        <v>1781</v>
      </c>
      <c r="R398" s="30" t="str">
        <f>VLOOKUP(A398,'PAI 2025 GPS rempl2)'!$A$3:$B$506,2,0)</f>
        <v>6000-DESPACHO DEL SUPERINTENDENTE DELEGADO PARA EL CONTROL Y VERIFICACIÓN DE REGLAMENTOS TÉCNICOS Y METROLOGÍA LEGAL</v>
      </c>
      <c r="S398" s="81" t="s">
        <v>1248</v>
      </c>
      <c r="T398" s="81" t="str">
        <f>VLOOKUP(A398,'PAI 2025 GPS rempl2)'!$A$3:$E$505,4,0)</f>
        <v>Producto</v>
      </c>
      <c r="U398" s="82" t="s">
        <v>1562</v>
      </c>
      <c r="V398" s="30">
        <f>VLOOKUP(S398,'PAI 2025 GPS rempl2)'!$E$4:$P$504,12,0)</f>
        <v>14</v>
      </c>
      <c r="W398" s="144">
        <f>(V398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c r="X398" s="30">
        <f>VLOOKUP(S398,'SEGUIMIENTO PAI 2025'!$F$5:$AB$487,23,0)</f>
        <v>0</v>
      </c>
      <c r="Y398" s="30">
        <f t="shared" si="74"/>
        <v>0</v>
      </c>
    </row>
    <row r="399" spans="1:25" x14ac:dyDescent="0.25">
      <c r="A399" s="81" t="s">
        <v>1249</v>
      </c>
      <c r="B399" s="81" t="str">
        <f>VLOOKUP(A399,'PAI 2025 GPS rempl2)'!$A$3:$E$505,4,0)</f>
        <v>Actividad propia</v>
      </c>
      <c r="C399" s="82" t="s">
        <v>1562</v>
      </c>
      <c r="D399" s="82" t="s">
        <v>1573</v>
      </c>
      <c r="E399" s="82" t="s">
        <v>1481</v>
      </c>
      <c r="F399" s="82"/>
      <c r="G399" s="82" t="str">
        <f>VLOOKUP(A399,'PAI 2025 GPS rempl2)'!$E$4:$L$504,8,0)</f>
        <v>N/A</v>
      </c>
      <c r="H399" s="82" t="str">
        <f>VLOOKUP(A399,'PAI 2025 GPS rempl2)'!$A$4:$V$504,15,0)</f>
        <v>Enviar proyecto de resolución al Grupo de Regulación para revisión. (Correo electrónico de remisión y proyecto de acto administrativo / Único entregable)</v>
      </c>
      <c r="I399" s="82">
        <f>VLOOKUP(A399,'PAI 2025 GPS rempl2)'!$A$4:$V$504,17,0)</f>
        <v>1</v>
      </c>
      <c r="J399" s="82" t="str">
        <f>VLOOKUP(A399,'PAI 2025 GPS rempl2)'!$A$4:$V$504,18,0)</f>
        <v>Númerica</v>
      </c>
      <c r="K399" s="174" t="str">
        <f>VLOOKUP(A399,'PAI 2025 GPS rempl2)'!$A$4:$V$504,20,0)</f>
        <v>2025-02-19</v>
      </c>
      <c r="L399" s="174" t="str">
        <f>VLOOKUP(A399,'PAI 2025 GPS rempl2)'!$A$4:$V$504,21,0)</f>
        <v>2025-03-05</v>
      </c>
      <c r="M399" s="82" t="str">
        <f>VLOOKUP(A399,'PAI 2025 GPS rempl2)'!$A$4:$V$504,22,0)</f>
        <v>6000-DESPACHO DEL SUPERINTENDENTE DELEGADO PARA EL CONTROL Y VERIFICACIÓN DE REGLAMENTOS TÉCNICOS Y METROLOGÍA LEGAL</v>
      </c>
      <c r="N399" s="82"/>
      <c r="O399" s="82"/>
      <c r="P399" s="82"/>
      <c r="Q399" s="82"/>
      <c r="R399" s="30" t="str">
        <f>VLOOKUP(A399,'PAI 2025 GPS rempl2)'!$A$3:$B$506,2,0)</f>
        <v>6000-DESPACHO DEL SUPERINTENDENTE DELEGADO PARA EL CONTROL Y VERIFICACIÓN DE REGLAMENTOS TÉCNICOS Y METROLOGÍA LEGAL</v>
      </c>
      <c r="S399" s="81" t="s">
        <v>1249</v>
      </c>
      <c r="T399" s="81" t="str">
        <f>VLOOKUP(A399,'PAI 2025 GPS rempl2)'!$A$3:$E$505,4,0)</f>
        <v>Actividad propia</v>
      </c>
      <c r="U399" s="82" t="s">
        <v>1562</v>
      </c>
      <c r="V399" s="30">
        <f>VLOOKUP(S399,'PAI 2025 GPS rempl2)'!$E$4:$P$504,12,0)</f>
        <v>10</v>
      </c>
      <c r="W399" s="146">
        <f t="shared" ref="W399:W405" si="76">+(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399" s="30">
        <f>VLOOKUP(S399,'SEGUIMIENTO PAI 2025'!$F$5:$AB$487,23,0)</f>
        <v>100</v>
      </c>
      <c r="Y399" s="30">
        <f t="shared" si="74"/>
        <v>0.12165450121654502</v>
      </c>
    </row>
    <row r="400" spans="1:25" x14ac:dyDescent="0.25">
      <c r="A400" s="81" t="s">
        <v>1251</v>
      </c>
      <c r="B400" s="81" t="str">
        <f>VLOOKUP(A400,'PAI 2025 GPS rempl2)'!$A$3:$E$505,4,0)</f>
        <v>Actividad propia</v>
      </c>
      <c r="C400" s="82" t="s">
        <v>1562</v>
      </c>
      <c r="D400" s="82" t="s">
        <v>1573</v>
      </c>
      <c r="E400" s="82" t="s">
        <v>1481</v>
      </c>
      <c r="F400" s="82"/>
      <c r="G400" s="82" t="str">
        <f>VLOOKUP(A400,'PAI 2025 GPS rempl2)'!$E$4:$L$504,8,0)</f>
        <v>N/A</v>
      </c>
      <c r="H400" s="82" t="str">
        <f>VLOOKUP(A400,'PAI 2025 GPS rempl2)'!$A$4:$V$504,15,0)</f>
        <v>Revisar jurídicamente el proyecto de resolución y enviarlo a la dependencia solicitante. (Proyecto de resolución con observaciones y memorando y/o  correo electrónico de remisión a la dependencia solicitante)</v>
      </c>
      <c r="I400" s="82">
        <f>VLOOKUP(A400,'PAI 2025 GPS rempl2)'!$A$4:$V$504,17,0)</f>
        <v>1</v>
      </c>
      <c r="J400" s="82" t="str">
        <f>VLOOKUP(A400,'PAI 2025 GPS rempl2)'!$A$4:$V$504,18,0)</f>
        <v>Númerica</v>
      </c>
      <c r="K400" s="174" t="str">
        <f>VLOOKUP(A400,'PAI 2025 GPS rempl2)'!$A$4:$V$504,20,0)</f>
        <v>2025-03-06</v>
      </c>
      <c r="L400" s="174" t="str">
        <f>VLOOKUP(A400,'PAI 2025 GPS rempl2)'!$A$4:$V$504,21,0)</f>
        <v>2025-03-20</v>
      </c>
      <c r="M400" s="82" t="str">
        <f>VLOOKUP(A400,'PAI 2025 GPS rempl2)'!$A$4:$V$504,22,0)</f>
        <v>6000-DESPACHO DEL SUPERINTENDENTE DELEGADO PARA EL CONTROL Y VERIFICACIÓN DE REGLAMENTOS TÉCNICOS Y METROLOGÍA LEGAL</v>
      </c>
      <c r="N400" s="82"/>
      <c r="O400" s="82"/>
      <c r="P400" s="82"/>
      <c r="Q400" s="82"/>
      <c r="R400" s="30" t="str">
        <f>VLOOKUP(A400,'PAI 2025 GPS rempl2)'!$A$3:$B$506,2,0)</f>
        <v>6000-DESPACHO DEL SUPERINTENDENTE DELEGADO PARA EL CONTROL Y VERIFICACIÓN DE REGLAMENTOS TÉCNICOS Y METROLOGÍA LEGAL</v>
      </c>
      <c r="S400" s="81" t="s">
        <v>1251</v>
      </c>
      <c r="T400" s="81" t="str">
        <f>VLOOKUP(A400,'PAI 2025 GPS rempl2)'!$A$3:$E$505,4,0)</f>
        <v>Actividad propia</v>
      </c>
      <c r="U400" s="82" t="s">
        <v>1562</v>
      </c>
      <c r="V400" s="30">
        <f>VLOOKUP(S400,'PAI 2025 GPS rempl2)'!$E$4:$P$504,12,0)</f>
        <v>10</v>
      </c>
      <c r="W400" s="146">
        <f t="shared" si="76"/>
        <v>0.12165450121654502</v>
      </c>
      <c r="X400" s="30">
        <f>VLOOKUP(S400,'SEGUIMIENTO PAI 2025'!$F$5:$AB$487,23,0)</f>
        <v>100</v>
      </c>
      <c r="Y400" s="30">
        <f t="shared" si="74"/>
        <v>0.12165450121654502</v>
      </c>
    </row>
    <row r="401" spans="1:25" x14ac:dyDescent="0.25">
      <c r="A401" s="81" t="s">
        <v>1253</v>
      </c>
      <c r="B401" s="81" t="str">
        <f>VLOOKUP(A401,'PAI 2025 GPS rempl2)'!$A$3:$E$505,4,0)</f>
        <v>Actividad propia</v>
      </c>
      <c r="C401" s="82" t="s">
        <v>1562</v>
      </c>
      <c r="D401" s="82" t="s">
        <v>1573</v>
      </c>
      <c r="E401" s="82" t="s">
        <v>1481</v>
      </c>
      <c r="F401" s="82"/>
      <c r="G401" s="82" t="str">
        <f>VLOOKUP(A401,'PAI 2025 GPS rempl2)'!$E$4:$L$504,8,0)</f>
        <v>N/A</v>
      </c>
      <c r="H401" s="82" t="str">
        <f>VLOOKUP(A401,'PAI 2025 GPS rempl2)'!$A$4:$V$504,15,0)</f>
        <v>Ajustar el proyecto de resolución según los comentarios y remitir al Grupo de Regulación para publicación. (Correo electrónico de remisión y proyecto de acto administrativo ajustado / Único entregable)</v>
      </c>
      <c r="I401" s="82">
        <f>VLOOKUP(A401,'PAI 2025 GPS rempl2)'!$A$4:$V$504,17,0)</f>
        <v>1</v>
      </c>
      <c r="J401" s="82" t="str">
        <f>VLOOKUP(A401,'PAI 2025 GPS rempl2)'!$A$4:$V$504,18,0)</f>
        <v>Númerica</v>
      </c>
      <c r="K401" s="174" t="str">
        <f>VLOOKUP(A401,'PAI 2025 GPS rempl2)'!$A$4:$V$504,20,0)</f>
        <v>2025-03-21</v>
      </c>
      <c r="L401" s="174" t="str">
        <f>VLOOKUP(A401,'PAI 2025 GPS rempl2)'!$A$4:$V$504,21,0)</f>
        <v>2025-04-25</v>
      </c>
      <c r="M401" s="82" t="str">
        <f>VLOOKUP(A401,'PAI 2025 GPS rempl2)'!$A$4:$V$504,22,0)</f>
        <v>6000-DESPACHO DEL SUPERINTENDENTE DELEGADO PARA EL CONTROL Y VERIFICACIÓN DE REGLAMENTOS TÉCNICOS Y METROLOGÍA LEGAL</v>
      </c>
      <c r="N401" s="82"/>
      <c r="O401" s="82"/>
      <c r="P401" s="82"/>
      <c r="Q401" s="82"/>
      <c r="R401" s="30" t="str">
        <f>VLOOKUP(A401,'PAI 2025 GPS rempl2)'!$A$3:$B$506,2,0)</f>
        <v>6000-DESPACHO DEL SUPERINTENDENTE DELEGADO PARA EL CONTROL Y VERIFICACIÓN DE REGLAMENTOS TÉCNICOS Y METROLOGÍA LEGAL</v>
      </c>
      <c r="S401" s="81" t="s">
        <v>1253</v>
      </c>
      <c r="T401" s="81" t="str">
        <f>VLOOKUP(A401,'PAI 2025 GPS rempl2)'!$A$3:$E$505,4,0)</f>
        <v>Actividad propia</v>
      </c>
      <c r="U401" s="82" t="s">
        <v>1562</v>
      </c>
      <c r="V401" s="30">
        <f>VLOOKUP(S401,'PAI 2025 GPS rempl2)'!$E$4:$P$504,12,0)</f>
        <v>10</v>
      </c>
      <c r="W401" s="146">
        <f t="shared" si="76"/>
        <v>0.12165450121654502</v>
      </c>
      <c r="X401" s="30">
        <f>VLOOKUP(S401,'SEGUIMIENTO PAI 2025'!$F$5:$AB$487,23,0)</f>
        <v>100</v>
      </c>
      <c r="Y401" s="30">
        <f t="shared" si="74"/>
        <v>0.12165450121654502</v>
      </c>
    </row>
    <row r="402" spans="1:25" x14ac:dyDescent="0.25">
      <c r="A402" s="81" t="s">
        <v>1254</v>
      </c>
      <c r="B402" s="81" t="str">
        <f>VLOOKUP(A402,'PAI 2025 GPS rempl2)'!$A$3:$E$505,4,0)</f>
        <v>Actividad propia</v>
      </c>
      <c r="C402" s="82" t="s">
        <v>1562</v>
      </c>
      <c r="D402" s="82" t="s">
        <v>1573</v>
      </c>
      <c r="E402" s="82" t="s">
        <v>1481</v>
      </c>
      <c r="F402" s="82"/>
      <c r="G402" s="82" t="str">
        <f>VLOOKUP(A402,'PAI 2025 GPS rempl2)'!$E$4:$L$504,8,0)</f>
        <v>N/A</v>
      </c>
      <c r="H402" s="82" t="str">
        <f>VLOOKUP(A402,'PAI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2" s="82">
        <f>VLOOKUP(A402,'PAI 2025 GPS rempl2)'!$A$4:$V$504,17,0)</f>
        <v>1</v>
      </c>
      <c r="J402" s="82" t="str">
        <f>VLOOKUP(A402,'PAI 2025 GPS rempl2)'!$A$4:$V$504,18,0)</f>
        <v>Númerica</v>
      </c>
      <c r="K402" s="174" t="str">
        <f>VLOOKUP(A402,'PAI 2025 GPS rempl2)'!$A$4:$V$504,20,0)</f>
        <v>2025-05-26</v>
      </c>
      <c r="L402" s="174" t="str">
        <f>VLOOKUP(A402,'PAI 2025 GPS rempl2)'!$A$4:$V$504,21,0)</f>
        <v>2025-07-18</v>
      </c>
      <c r="M402" s="82" t="str">
        <f>VLOOKUP(A402,'PAI 2025 GPS rempl2)'!$A$4:$V$504,22,0)</f>
        <v>6000-DESPACHO DEL SUPERINTENDENTE DELEGADO PARA EL CONTROL Y VERIFICACIÓN DE REGLAMENTOS TÉCNICOS Y METROLOGÍA LEGAL</v>
      </c>
      <c r="N402" s="82"/>
      <c r="O402" s="82"/>
      <c r="P402" s="82"/>
      <c r="Q402" s="82"/>
      <c r="R402" s="30" t="str">
        <f>VLOOKUP(A402,'PAI 2025 GPS rempl2)'!$A$3:$B$506,2,0)</f>
        <v>6000-DESPACHO DEL SUPERINTENDENTE DELEGADO PARA EL CONTROL Y VERIFICACIÓN DE REGLAMENTOS TÉCNICOS Y METROLOGÍA LEGAL</v>
      </c>
      <c r="S402" s="81" t="s">
        <v>1254</v>
      </c>
      <c r="T402" s="81" t="str">
        <f>VLOOKUP(A402,'PAI 2025 GPS rempl2)'!$A$3:$E$505,4,0)</f>
        <v>Actividad propia</v>
      </c>
      <c r="U402" s="82" t="s">
        <v>1562</v>
      </c>
      <c r="V402" s="30">
        <f>VLOOKUP(S402,'PAI 2025 GPS rempl2)'!$E$4:$P$504,12,0)</f>
        <v>10</v>
      </c>
      <c r="W402" s="146">
        <f t="shared" si="76"/>
        <v>0.12165450121654502</v>
      </c>
      <c r="X402" s="30">
        <f>VLOOKUP(S402,'SEGUIMIENTO PAI 2025'!$F$5:$AB$487,23,0)</f>
        <v>100</v>
      </c>
      <c r="Y402" s="30">
        <f t="shared" si="74"/>
        <v>0.12165450121654502</v>
      </c>
    </row>
    <row r="403" spans="1:25" x14ac:dyDescent="0.25">
      <c r="A403" s="81" t="s">
        <v>1255</v>
      </c>
      <c r="B403" s="81" t="str">
        <f>VLOOKUP(A403,'PAI 2025 GPS rempl2)'!$A$3:$E$505,4,0)</f>
        <v>Actividad propia</v>
      </c>
      <c r="C403" s="82" t="s">
        <v>1562</v>
      </c>
      <c r="D403" s="82" t="s">
        <v>1573</v>
      </c>
      <c r="E403" s="82" t="s">
        <v>1481</v>
      </c>
      <c r="F403" s="82"/>
      <c r="G403" s="82" t="str">
        <f>VLOOKUP(A403,'PAI 2025 GPS rempl2)'!$E$4:$L$504,8,0)</f>
        <v>N/A</v>
      </c>
      <c r="H403" s="82" t="str">
        <f>VLOOKUP(A403,'PAI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3" s="82">
        <f>VLOOKUP(A403,'PAI 2025 GPS rempl2)'!$A$4:$V$504,17,0)</f>
        <v>1</v>
      </c>
      <c r="J403" s="82" t="str">
        <f>VLOOKUP(A403,'PAI 2025 GPS rempl2)'!$A$4:$V$504,18,0)</f>
        <v>Númerica</v>
      </c>
      <c r="K403" s="174" t="str">
        <f>VLOOKUP(A403,'PAI 2025 GPS rempl2)'!$A$4:$V$504,20,0)</f>
        <v>2025-07-21</v>
      </c>
      <c r="L403" s="174" t="str">
        <f>VLOOKUP(A403,'PAI 2025 GPS rempl2)'!$A$4:$V$504,21,0)</f>
        <v>2025-08-15</v>
      </c>
      <c r="M403" s="82" t="str">
        <f>VLOOKUP(A403,'PAI 2025 GPS rempl2)'!$A$4:$V$504,22,0)</f>
        <v>6000-DESPACHO DEL SUPERINTENDENTE DELEGADO PARA EL CONTROL Y VERIFICACIÓN DE REGLAMENTOS TÉCNICOS Y METROLOGÍA LEGAL</v>
      </c>
      <c r="N403" s="82"/>
      <c r="O403" s="82"/>
      <c r="P403" s="82"/>
      <c r="Q403" s="82"/>
      <c r="R403" s="30" t="str">
        <f>VLOOKUP(A403,'PAI 2025 GPS rempl2)'!$A$3:$B$506,2,0)</f>
        <v>6000-DESPACHO DEL SUPERINTENDENTE DELEGADO PARA EL CONTROL Y VERIFICACIÓN DE REGLAMENTOS TÉCNICOS Y METROLOGÍA LEGAL</v>
      </c>
      <c r="S403" s="81" t="s">
        <v>1255</v>
      </c>
      <c r="T403" s="81" t="str">
        <f>VLOOKUP(A403,'PAI 2025 GPS rempl2)'!$A$3:$E$505,4,0)</f>
        <v>Actividad propia</v>
      </c>
      <c r="U403" s="82" t="s">
        <v>1562</v>
      </c>
      <c r="V403" s="30">
        <f>VLOOKUP(S403,'PAI 2025 GPS rempl2)'!$E$4:$P$504,12,0)</f>
        <v>10</v>
      </c>
      <c r="W403" s="146">
        <f t="shared" si="76"/>
        <v>0.12165450121654502</v>
      </c>
      <c r="X403" s="30">
        <f>VLOOKUP(S403,'SEGUIMIENTO PAI 2025'!$F$5:$AB$487,23,0)</f>
        <v>100</v>
      </c>
      <c r="Y403" s="30">
        <f t="shared" si="74"/>
        <v>0.12165450121654502</v>
      </c>
    </row>
    <row r="404" spans="1:25" x14ac:dyDescent="0.25">
      <c r="A404" s="81" t="s">
        <v>1256</v>
      </c>
      <c r="B404" s="81" t="str">
        <f>VLOOKUP(A404,'PAI 2025 GPS rempl2)'!$A$3:$E$505,4,0)</f>
        <v>Actividad propia</v>
      </c>
      <c r="C404" s="82" t="s">
        <v>1562</v>
      </c>
      <c r="D404" s="82" t="s">
        <v>1573</v>
      </c>
      <c r="E404" s="82" t="s">
        <v>1481</v>
      </c>
      <c r="F404" s="82"/>
      <c r="G404" s="82" t="str">
        <f>VLOOKUP(A404,'PAI 2025 GPS rempl2)'!$E$4:$L$504,8,0)</f>
        <v>N/A</v>
      </c>
      <c r="H404" s="82" t="str">
        <f>VLOOKUP(A404,'PAI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4" s="82">
        <f>VLOOKUP(A404,'PAI 2025 GPS rempl2)'!$A$4:$V$504,17,0)</f>
        <v>1</v>
      </c>
      <c r="J404" s="82" t="str">
        <f>VLOOKUP(A404,'PAI 2025 GPS rempl2)'!$A$4:$V$504,18,0)</f>
        <v>Númerica</v>
      </c>
      <c r="K404" s="174" t="str">
        <f>VLOOKUP(A404,'PAI 2025 GPS rempl2)'!$A$4:$V$504,20,0)</f>
        <v>2025-09-01</v>
      </c>
      <c r="L404" s="174" t="str">
        <f>VLOOKUP(A404,'PAI 2025 GPS rempl2)'!$A$4:$V$504,21,0)</f>
        <v>2025-10-03</v>
      </c>
      <c r="M404" s="82" t="str">
        <f>VLOOKUP(A404,'PAI 2025 GPS rempl2)'!$A$4:$V$504,22,0)</f>
        <v>6000-DESPACHO DEL SUPERINTENDENTE DELEGADO PARA EL CONTROL Y VERIFICACIÓN DE REGLAMENTOS TÉCNICOS Y METROLOGÍA LEGAL</v>
      </c>
      <c r="N404" s="82"/>
      <c r="O404" s="82"/>
      <c r="P404" s="82"/>
      <c r="Q404" s="82"/>
      <c r="R404" s="30" t="str">
        <f>VLOOKUP(A404,'PAI 2025 GPS rempl2)'!$A$3:$B$506,2,0)</f>
        <v>6000-DESPACHO DEL SUPERINTENDENTE DELEGADO PARA EL CONTROL Y VERIFICACIÓN DE REGLAMENTOS TÉCNICOS Y METROLOGÍA LEGAL</v>
      </c>
      <c r="S404" s="81" t="s">
        <v>1256</v>
      </c>
      <c r="T404" s="81" t="str">
        <f>VLOOKUP(A404,'PAI 2025 GPS rempl2)'!$A$3:$E$505,4,0)</f>
        <v>Actividad propia</v>
      </c>
      <c r="U404" s="82" t="s">
        <v>1562</v>
      </c>
      <c r="V404" s="30">
        <f>VLOOKUP(S404,'PAI 2025 GPS rempl2)'!$E$4:$P$504,12,0)</f>
        <v>25</v>
      </c>
      <c r="W404" s="146">
        <f t="shared" si="76"/>
        <v>0.30413625304136255</v>
      </c>
      <c r="X404" s="30">
        <f>VLOOKUP(S404,'SEGUIMIENTO PAI 2025'!$F$5:$AB$487,23,0)</f>
        <v>0</v>
      </c>
      <c r="Y404" s="30">
        <f t="shared" si="74"/>
        <v>0</v>
      </c>
    </row>
    <row r="405" spans="1:25" x14ac:dyDescent="0.25">
      <c r="A405" s="81" t="s">
        <v>1257</v>
      </c>
      <c r="B405" s="81" t="str">
        <f>VLOOKUP(A405,'PAI 2025 GPS rempl2)'!$A$3:$E$505,4,0)</f>
        <v>Actividad propia</v>
      </c>
      <c r="C405" s="82" t="s">
        <v>1562</v>
      </c>
      <c r="D405" s="82" t="s">
        <v>1573</v>
      </c>
      <c r="E405" s="82" t="s">
        <v>1481</v>
      </c>
      <c r="F405" s="82"/>
      <c r="G405" s="82" t="str">
        <f>VLOOKUP(A405,'PAI 2025 GPS rempl2)'!$E$4:$L$504,8,0)</f>
        <v>N/A</v>
      </c>
      <c r="H405" s="82" t="str">
        <f>VLOOKUP(A405,'PAI 2025 GPS rempl2)'!$A$4:$V$504,15,0)</f>
        <v>Remitir el proyecto de acto administrativo a abogacía de la competencia. (correo electrónico de remisión (o memo de traslado) y proyecto de acto administrativo  / Único entregable)</v>
      </c>
      <c r="I405" s="82">
        <f>VLOOKUP(A405,'PAI 2025 GPS rempl2)'!$A$4:$V$504,17,0)</f>
        <v>1</v>
      </c>
      <c r="J405" s="82" t="str">
        <f>VLOOKUP(A405,'PAI 2025 GPS rempl2)'!$A$4:$V$504,18,0)</f>
        <v>Númerica</v>
      </c>
      <c r="K405" s="174" t="str">
        <f>VLOOKUP(A405,'PAI 2025 GPS rempl2)'!$A$4:$V$504,20,0)</f>
        <v>2025-10-06</v>
      </c>
      <c r="L405" s="174" t="str">
        <f>VLOOKUP(A405,'PAI 2025 GPS rempl2)'!$A$4:$V$504,21,0)</f>
        <v>2025-10-31</v>
      </c>
      <c r="M405" s="82" t="str">
        <f>VLOOKUP(A405,'PAI 2025 GPS rempl2)'!$A$4:$V$504,22,0)</f>
        <v>6000-DESPACHO DEL SUPERINTENDENTE DELEGADO PARA EL CONTROL Y VERIFICACIÓN DE REGLAMENTOS TÉCNICOS Y METROLOGÍA LEGAL</v>
      </c>
      <c r="N405" s="82"/>
      <c r="O405" s="82"/>
      <c r="P405" s="82"/>
      <c r="Q405" s="82"/>
      <c r="R405" s="30" t="str">
        <f>VLOOKUP(A405,'PAI 2025 GPS rempl2)'!$A$3:$B$506,2,0)</f>
        <v>6000-DESPACHO DEL SUPERINTENDENTE DELEGADO PARA EL CONTROL Y VERIFICACIÓN DE REGLAMENTOS TÉCNICOS Y METROLOGÍA LEGAL</v>
      </c>
      <c r="S405" s="81" t="s">
        <v>1257</v>
      </c>
      <c r="T405" s="81" t="str">
        <f>VLOOKUP(A405,'PAI 2025 GPS rempl2)'!$A$3:$E$505,4,0)</f>
        <v>Actividad propia</v>
      </c>
      <c r="U405" s="82" t="s">
        <v>1562</v>
      </c>
      <c r="V405" s="30">
        <f>VLOOKUP(S405,'PAI 2025 GPS rempl2)'!$E$4:$P$504,12,0)</f>
        <v>25</v>
      </c>
      <c r="W405" s="146">
        <f t="shared" si="76"/>
        <v>0.30413625304136255</v>
      </c>
      <c r="X405" s="30">
        <f>VLOOKUP(S405,'SEGUIMIENTO PAI 2025'!$F$5:$AB$487,23,0)</f>
        <v>0</v>
      </c>
      <c r="Y405" s="30">
        <f t="shared" si="74"/>
        <v>0</v>
      </c>
    </row>
    <row r="406" spans="1:25" x14ac:dyDescent="0.25">
      <c r="A406" s="81" t="s">
        <v>1258</v>
      </c>
      <c r="B406" s="81" t="str">
        <f>VLOOKUP(A406,'PAI 2025 GPS rempl2)'!$A$3:$E$505,4,0)</f>
        <v>Producto</v>
      </c>
      <c r="C406" s="82" t="s">
        <v>1562</v>
      </c>
      <c r="D406" s="82" t="s">
        <v>1573</v>
      </c>
      <c r="E406" s="82" t="s">
        <v>1481</v>
      </c>
      <c r="F406" s="82" t="s">
        <v>10</v>
      </c>
      <c r="G406" s="82" t="str">
        <f>VLOOKUP(A406,'PAI 2025 GPS rempl2)'!$E$4:$L$504,8,0)</f>
        <v>C-3503-0200-0016-40401c</v>
      </c>
      <c r="H406" s="82" t="str">
        <f>VLOOKUP(A406,'PAI 2025 GPS rempl2)'!$A$4:$V$504,15,0)</f>
        <v>Análisis de Impacto Normativo -AIN Ex post del Reglamento Técnico Metrológico aplicable a Preempacados. Etapas 5 a 6, elaborado y enviado al Grupo de Trabajo de Regulación (Documento de Análisis de Impacto Normativo -AIN Ex post del Reglamento Técnico Metrológico aplicable a Preempacados  Etapas 5 a 6 y correo o memorando de envío)</v>
      </c>
      <c r="I406" s="82">
        <f>VLOOKUP(A406,'PAI 2025 GPS rempl2)'!$A$4:$V$504,17,0)</f>
        <v>1</v>
      </c>
      <c r="J406" s="82" t="str">
        <f>VLOOKUP(A406,'PAI 2025 GPS rempl2)'!$A$4:$V$504,18,0)</f>
        <v>Númerica</v>
      </c>
      <c r="K406" s="174" t="str">
        <f>VLOOKUP(A406,'PAI 2025 GPS rempl2)'!$A$4:$V$504,20,0)</f>
        <v>2025-07-01</v>
      </c>
      <c r="L406" s="174" t="str">
        <f>VLOOKUP(A406,'PAI 2025 GPS rempl2)'!$A$4:$V$504,21,0)</f>
        <v>2025-12-12</v>
      </c>
      <c r="M406" s="82" t="str">
        <f>VLOOKUP(A406,'PAI 2025 GPS rempl2)'!$A$4:$V$504,22,0)</f>
        <v>6000-DESPACHO DEL SUPERINTENDENTE DELEGADO PARA EL CONTROL Y VERIFICACIÓN DE REGLAMENTOS TÉCNICOS Y METROLOGÍA LEGAL</v>
      </c>
      <c r="N406" s="82" t="s">
        <v>1438</v>
      </c>
      <c r="O406" s="82" t="s">
        <v>1439</v>
      </c>
      <c r="P406" s="82" t="s">
        <v>1608</v>
      </c>
      <c r="Q406" s="82" t="s">
        <v>1781</v>
      </c>
      <c r="R406" s="30" t="str">
        <f>VLOOKUP(A406,'PAI 2025 GPS rempl2)'!$A$3:$B$506,2,0)</f>
        <v>6000-DESPACHO DEL SUPERINTENDENTE DELEGADO PARA EL CONTROL Y VERIFICACIÓN DE REGLAMENTOS TÉCNICOS Y METROLOGÍA LEGAL</v>
      </c>
      <c r="S406" s="81" t="s">
        <v>1258</v>
      </c>
      <c r="T406" s="81" t="str">
        <f>VLOOKUP(A406,'PAI 2025 GPS rempl2)'!$A$3:$E$505,4,0)</f>
        <v>Producto</v>
      </c>
      <c r="U406" s="82" t="s">
        <v>1562</v>
      </c>
      <c r="V406" s="30">
        <f>VLOOKUP(S406,'PAI 2025 GPS rempl2)'!$E$4:$P$504,12,0)</f>
        <v>14</v>
      </c>
      <c r="W406" s="144">
        <f>(V406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0.62780269058295968</v>
      </c>
      <c r="X406" s="30">
        <f>VLOOKUP(S406,'SEGUIMIENTO PAI 2025'!$F$5:$AB$487,23,0)</f>
        <v>0</v>
      </c>
      <c r="Y406" s="30">
        <f t="shared" si="74"/>
        <v>0</v>
      </c>
    </row>
    <row r="407" spans="1:25" x14ac:dyDescent="0.25">
      <c r="A407" s="81" t="s">
        <v>1259</v>
      </c>
      <c r="B407" s="81" t="str">
        <f>VLOOKUP(A407,'PAI 2025 GPS rempl2)'!$A$3:$E$505,4,0)</f>
        <v>Actividad propia</v>
      </c>
      <c r="C407" s="82" t="s">
        <v>1562</v>
      </c>
      <c r="D407" s="82" t="s">
        <v>1573</v>
      </c>
      <c r="E407" s="82" t="s">
        <v>1481</v>
      </c>
      <c r="F407" s="82"/>
      <c r="G407" s="82" t="str">
        <f>VLOOKUP(A407,'PAI 2025 GPS rempl2)'!$E$4:$L$504,8,0)</f>
        <v>N/A</v>
      </c>
      <c r="H407" s="82" t="str">
        <f>VLOOKUP(A407,'PAI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7" s="82">
        <f>VLOOKUP(A407,'PAI 2025 GPS rempl2)'!$A$4:$V$504,17,0)</f>
        <v>1</v>
      </c>
      <c r="J407" s="82" t="str">
        <f>VLOOKUP(A407,'PAI 2025 GPS rempl2)'!$A$4:$V$504,18,0)</f>
        <v>Númerica</v>
      </c>
      <c r="K407" s="174" t="str">
        <f>VLOOKUP(A407,'PAI 2025 GPS rempl2)'!$A$4:$V$504,20,0)</f>
        <v>2025-07-01</v>
      </c>
      <c r="L407" s="174" t="str">
        <f>VLOOKUP(A407,'PAI 2025 GPS rempl2)'!$A$4:$V$504,21,0)</f>
        <v>2025-10-30</v>
      </c>
      <c r="M407" s="82" t="str">
        <f>VLOOKUP(A407,'PAI 2025 GPS rempl2)'!$A$4:$V$504,22,0)</f>
        <v>6000-DESPACHO DEL SUPERINTENDENTE DELEGADO PARA EL CONTROL Y VERIFICACIÓN DE REGLAMENTOS TÉCNICOS Y METROLOGÍA LEGAL</v>
      </c>
      <c r="N407" s="82"/>
      <c r="O407" s="82"/>
      <c r="P407" s="82"/>
      <c r="Q407" s="82"/>
      <c r="R407" s="30" t="str">
        <f>VLOOKUP(A407,'PAI 2025 GPS rempl2)'!$A$3:$B$506,2,0)</f>
        <v>6000-DESPACHO DEL SUPERINTENDENTE DELEGADO PARA EL CONTROL Y VERIFICACIÓN DE REGLAMENTOS TÉCNICOS Y METROLOGÍA LEGAL</v>
      </c>
      <c r="S407" s="81" t="s">
        <v>1259</v>
      </c>
      <c r="T407" s="81" t="str">
        <f>VLOOKUP(A407,'PAI 2025 GPS rempl2)'!$A$3:$E$505,4,0)</f>
        <v>Actividad propia</v>
      </c>
      <c r="U407" s="82" t="s">
        <v>1562</v>
      </c>
      <c r="V407" s="30">
        <f>VLOOKUP(S407,'PAI 2025 GPS rempl2)'!$E$4:$P$504,12,0)</f>
        <v>20</v>
      </c>
      <c r="W407" s="146">
        <f t="shared" ref="W407:W409" si="77">+(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407" s="30">
        <f>VLOOKUP(S407,'SEGUIMIENTO PAI 2025'!$F$5:$AB$487,23,0)</f>
        <v>0</v>
      </c>
      <c r="Y407" s="30">
        <f t="shared" si="74"/>
        <v>0</v>
      </c>
    </row>
    <row r="408" spans="1:25" x14ac:dyDescent="0.25">
      <c r="A408" s="81" t="s">
        <v>1261</v>
      </c>
      <c r="B408" s="81" t="str">
        <f>VLOOKUP(A408,'PAI 2025 GPS rempl2)'!$A$3:$E$505,4,0)</f>
        <v>Actividad propia</v>
      </c>
      <c r="C408" s="82" t="s">
        <v>1562</v>
      </c>
      <c r="D408" s="82" t="s">
        <v>1573</v>
      </c>
      <c r="E408" s="82" t="s">
        <v>1481</v>
      </c>
      <c r="F408" s="82"/>
      <c r="G408" s="82" t="str">
        <f>VLOOKUP(A408,'PAI 2025 GPS rempl2)'!$E$4:$L$504,8,0)</f>
        <v>N/A</v>
      </c>
      <c r="H408" s="82" t="str">
        <f>VLOOKUP(A408,'PAI 2025 GPS rempl2)'!$A$4:$V$504,15,0)</f>
        <v>Revisar jurídicamente el documento de los pasos 5 al 6 y enviarlo a la dependencia solicitante. (Documento de los pasos 5 al 6 con observaciones y correo electrónico de remisión a la dependencia solicitante / Único entregable)</v>
      </c>
      <c r="I408" s="82">
        <f>VLOOKUP(A408,'PAI 2025 GPS rempl2)'!$A$4:$V$504,17,0)</f>
        <v>1</v>
      </c>
      <c r="J408" s="82" t="str">
        <f>VLOOKUP(A408,'PAI 2025 GPS rempl2)'!$A$4:$V$504,18,0)</f>
        <v>Númerica</v>
      </c>
      <c r="K408" s="174" t="str">
        <f>VLOOKUP(A408,'PAI 2025 GPS rempl2)'!$A$4:$V$504,20,0)</f>
        <v>2025-11-04</v>
      </c>
      <c r="L408" s="174" t="str">
        <f>VLOOKUP(A408,'PAI 2025 GPS rempl2)'!$A$4:$V$504,21,0)</f>
        <v>2025-11-21</v>
      </c>
      <c r="M408" s="82" t="str">
        <f>VLOOKUP(A408,'PAI 2025 GPS rempl2)'!$A$4:$V$504,22,0)</f>
        <v>6000-DESPACHO DEL SUPERINTENDENTE DELEGADO PARA EL CONTROL Y VERIFICACIÓN DE REGLAMENTOS TÉCNICOS Y METROLOGÍA LEGAL</v>
      </c>
      <c r="N408" s="82"/>
      <c r="O408" s="82"/>
      <c r="P408" s="82"/>
      <c r="Q408" s="82"/>
      <c r="R408" s="30" t="str">
        <f>VLOOKUP(A408,'PAI 2025 GPS rempl2)'!$A$3:$B$506,2,0)</f>
        <v>6000-DESPACHO DEL SUPERINTENDENTE DELEGADO PARA EL CONTROL Y VERIFICACIÓN DE REGLAMENTOS TÉCNICOS Y METROLOGÍA LEGAL</v>
      </c>
      <c r="S408" s="81" t="s">
        <v>1261</v>
      </c>
      <c r="T408" s="81" t="str">
        <f>VLOOKUP(A408,'PAI 2025 GPS rempl2)'!$A$3:$E$505,4,0)</f>
        <v>Actividad propia</v>
      </c>
      <c r="U408" s="82" t="s">
        <v>1562</v>
      </c>
      <c r="V408" s="30">
        <f>VLOOKUP(S408,'PAI 2025 GPS rempl2)'!$E$4:$P$504,12,0)</f>
        <v>30</v>
      </c>
      <c r="W408" s="146">
        <f t="shared" si="77"/>
        <v>0.36496350364963503</v>
      </c>
      <c r="X408" s="30">
        <f>VLOOKUP(S408,'SEGUIMIENTO PAI 2025'!$F$5:$AB$487,23,0)</f>
        <v>0</v>
      </c>
      <c r="Y408" s="30">
        <f t="shared" si="74"/>
        <v>0</v>
      </c>
    </row>
    <row r="409" spans="1:25" x14ac:dyDescent="0.25">
      <c r="A409" s="81" t="s">
        <v>1263</v>
      </c>
      <c r="B409" s="81" t="str">
        <f>VLOOKUP(A409,'PAI 2025 GPS rempl2)'!$A$3:$E$505,4,0)</f>
        <v>Actividad propia</v>
      </c>
      <c r="C409" s="82" t="s">
        <v>1562</v>
      </c>
      <c r="D409" s="82" t="s">
        <v>1573</v>
      </c>
      <c r="E409" s="82" t="s">
        <v>1481</v>
      </c>
      <c r="F409" s="82"/>
      <c r="G409" s="82" t="str">
        <f>VLOOKUP(A409,'PAI 2025 GPS rempl2)'!$E$4:$L$504,8,0)</f>
        <v>N/A</v>
      </c>
      <c r="H409" s="82" t="str">
        <f>VLOOKUP(A409,'PAI 2025 GPS rempl2)'!$A$4:$V$504,15,0)</f>
        <v>Ajustar el documento de los pasos 5 al 6  y remitirlo al Grupo de Trabajo de Regulación.  (Documento  de los pasos 5 al 6  ajustado y correo electrónico de remisión  al Grupo de Trabajo de Regulación / Único entregable)</v>
      </c>
      <c r="I409" s="82">
        <f>VLOOKUP(A409,'PAI 2025 GPS rempl2)'!$A$4:$V$504,17,0)</f>
        <v>1</v>
      </c>
      <c r="J409" s="82" t="str">
        <f>VLOOKUP(A409,'PAI 2025 GPS rempl2)'!$A$4:$V$504,18,0)</f>
        <v>Númerica</v>
      </c>
      <c r="K409" s="174" t="str">
        <f>VLOOKUP(A409,'PAI 2025 GPS rempl2)'!$A$4:$V$504,20,0)</f>
        <v>2025-11-24</v>
      </c>
      <c r="L409" s="174" t="str">
        <f>VLOOKUP(A409,'PAI 2025 GPS rempl2)'!$A$4:$V$504,21,0)</f>
        <v>2025-12-12</v>
      </c>
      <c r="M409" s="82" t="str">
        <f>VLOOKUP(A409,'PAI 2025 GPS rempl2)'!$A$4:$V$504,22,0)</f>
        <v>6000-DESPACHO DEL SUPERINTENDENTE DELEGADO PARA EL CONTROL Y VERIFICACIÓN DE REGLAMENTOS TÉCNICOS Y METROLOGÍA LEGAL</v>
      </c>
      <c r="N409" s="82"/>
      <c r="O409" s="82"/>
      <c r="P409" s="82"/>
      <c r="Q409" s="82"/>
      <c r="R409" s="30" t="str">
        <f>VLOOKUP(A409,'PAI 2025 GPS rempl2)'!$A$3:$B$506,2,0)</f>
        <v>6000-DESPACHO DEL SUPERINTENDENTE DELEGADO PARA EL CONTROL Y VERIFICACIÓN DE REGLAMENTOS TÉCNICOS Y METROLOGÍA LEGAL</v>
      </c>
      <c r="S409" s="81" t="s">
        <v>1263</v>
      </c>
      <c r="T409" s="81" t="str">
        <f>VLOOKUP(A409,'PAI 2025 GPS rempl2)'!$A$3:$E$505,4,0)</f>
        <v>Actividad propia</v>
      </c>
      <c r="U409" s="82" t="s">
        <v>1562</v>
      </c>
      <c r="V409" s="30">
        <f>VLOOKUP(S409,'PAI 2025 GPS rempl2)'!$E$4:$P$504,12,0)</f>
        <v>50</v>
      </c>
      <c r="W409" s="146">
        <f t="shared" si="77"/>
        <v>0.6082725060827251</v>
      </c>
      <c r="X409" s="30">
        <f>VLOOKUP(S409,'SEGUIMIENTO PAI 2025'!$F$5:$AB$487,23,0)</f>
        <v>0</v>
      </c>
      <c r="Y409" s="30">
        <f t="shared" si="74"/>
        <v>0</v>
      </c>
    </row>
    <row r="410" spans="1:25" x14ac:dyDescent="0.25">
      <c r="A410" s="81" t="s">
        <v>1265</v>
      </c>
      <c r="B410" s="81" t="str">
        <f>VLOOKUP(A410,'PAI 2025 GPS rempl2)'!$A$3:$E$505,4,0)</f>
        <v>Producto</v>
      </c>
      <c r="C410" s="82" t="s">
        <v>1562</v>
      </c>
      <c r="D410" s="82" t="s">
        <v>1573</v>
      </c>
      <c r="E410" s="82" t="s">
        <v>1481</v>
      </c>
      <c r="F410" s="82" t="s">
        <v>10</v>
      </c>
      <c r="G410" s="82" t="str">
        <f>VLOOKUP(A410,'PAI 2025 GPS rempl2)'!$E$4:$L$504,8,0)</f>
        <v>C-3503-0200-0016-40401c</v>
      </c>
      <c r="H410" s="82" t="str">
        <f>VLOOKUP(A410,'PAI 2025 GPS rempl2)'!$A$4:$V$504,15,0)</f>
        <v>Análisis de Impacto Normativo -AIN ex ante de Cinemómetros elaborado y enviado al Grupo de Regulación (Memorando de remisión -correo electrónico de remisión y documento de definición de problema ajustado / Formato Matriz comentarios  Único entregable)</v>
      </c>
      <c r="I410" s="82">
        <f>VLOOKUP(A410,'PAI 2025 GPS rempl2)'!$A$4:$V$504,17,0)</f>
        <v>1</v>
      </c>
      <c r="J410" s="82" t="str">
        <f>VLOOKUP(A410,'PAI 2025 GPS rempl2)'!$A$4:$V$504,18,0)</f>
        <v>Númerica</v>
      </c>
      <c r="K410" s="174" t="str">
        <f>VLOOKUP(A410,'PAI 2025 GPS rempl2)'!$A$4:$V$504,20,0)</f>
        <v>2025-03-10</v>
      </c>
      <c r="L410" s="174" t="str">
        <f>VLOOKUP(A410,'PAI 2025 GPS rempl2)'!$A$4:$V$504,21,0)</f>
        <v>2025-11-07</v>
      </c>
      <c r="M410" s="82" t="str">
        <f>VLOOKUP(A410,'PAI 2025 GPS rempl2)'!$A$4:$V$504,22,0)</f>
        <v>6000-DESPACHO DEL SUPERINTENDENTE DELEGADO PARA EL CONTROL Y VERIFICACIÓN DE REGLAMENTOS TÉCNICOS Y METROLOGÍA LEGAL</v>
      </c>
      <c r="N410" s="82" t="s">
        <v>1438</v>
      </c>
      <c r="O410" s="82" t="s">
        <v>1439</v>
      </c>
      <c r="P410" s="82" t="s">
        <v>1608</v>
      </c>
      <c r="Q410" s="82" t="s">
        <v>1781</v>
      </c>
      <c r="R410" s="30" t="str">
        <f>VLOOKUP(A410,'PAI 2025 GPS rempl2)'!$A$3:$B$506,2,0)</f>
        <v>6000-DESPACHO DEL SUPERINTENDENTE DELEGADO PARA EL CONTROL Y VERIFICACIÓN DE REGLAMENTOS TÉCNICOS Y METROLOGÍA LEGAL</v>
      </c>
      <c r="S410" s="81" t="s">
        <v>1265</v>
      </c>
      <c r="T410" s="81" t="str">
        <f>VLOOKUP(A410,'PAI 2025 GPS rempl2)'!$A$3:$E$505,4,0)</f>
        <v>Producto</v>
      </c>
      <c r="U410" s="82" t="s">
        <v>1562</v>
      </c>
      <c r="V410" s="30">
        <f>VLOOKUP(S410,'PAI 2025 GPS rempl2)'!$E$4:$P$504,12,0)</f>
        <v>16</v>
      </c>
      <c r="W410" s="144">
        <f>(V410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0.71748878923766812</v>
      </c>
      <c r="X410" s="30">
        <f>VLOOKUP(S410,'SEGUIMIENTO PAI 2025'!$F$5:$AB$487,23,0)</f>
        <v>0</v>
      </c>
      <c r="Y410" s="30">
        <f t="shared" si="74"/>
        <v>0</v>
      </c>
    </row>
    <row r="411" spans="1:25" x14ac:dyDescent="0.25">
      <c r="A411" s="81" t="s">
        <v>1266</v>
      </c>
      <c r="B411" s="81" t="str">
        <f>VLOOKUP(A411,'PAI 2025 GPS rempl2)'!$A$3:$E$505,4,0)</f>
        <v>Actividad propia</v>
      </c>
      <c r="C411" s="82" t="s">
        <v>1562</v>
      </c>
      <c r="D411" s="82" t="s">
        <v>1573</v>
      </c>
      <c r="E411" s="82" t="s">
        <v>1481</v>
      </c>
      <c r="F411" s="82"/>
      <c r="G411" s="82" t="str">
        <f>VLOOKUP(A411,'PAI 2025 GPS rempl2)'!$E$4:$L$504,8,0)</f>
        <v>N/A</v>
      </c>
      <c r="H411" s="82" t="str">
        <f>VLOOKUP(A411,'PAI 2025 GPS rempl2)'!$A$4:$V$504,15,0)</f>
        <v>Elaborar y enviar al Grupo de Trabajo de Regulación el documento de definición del problema. (Documento de definición del problema y correo electrónico de remisión al Grupo de Trabajo de Regulación / Único entregable)</v>
      </c>
      <c r="I411" s="82">
        <f>VLOOKUP(A411,'PAI 2025 GPS rempl2)'!$A$4:$V$504,17,0)</f>
        <v>1</v>
      </c>
      <c r="J411" s="82" t="str">
        <f>VLOOKUP(A411,'PAI 2025 GPS rempl2)'!$A$4:$V$504,18,0)</f>
        <v>Númerica</v>
      </c>
      <c r="K411" s="174" t="str">
        <f>VLOOKUP(A411,'PAI 2025 GPS rempl2)'!$A$4:$V$504,20,0)</f>
        <v>2025-03-10</v>
      </c>
      <c r="L411" s="174" t="str">
        <f>VLOOKUP(A411,'PAI 2025 GPS rempl2)'!$A$4:$V$504,21,0)</f>
        <v>2025-08-29</v>
      </c>
      <c r="M411" s="82" t="str">
        <f>VLOOKUP(A411,'PAI 2025 GPS rempl2)'!$A$4:$V$504,22,0)</f>
        <v>6000-DESPACHO DEL SUPERINTENDENTE DELEGADO PARA EL CONTROL Y VERIFICACIÓN DE REGLAMENTOS TÉCNICOS Y METROLOGÍA LEGAL</v>
      </c>
      <c r="N411" s="82"/>
      <c r="O411" s="82"/>
      <c r="P411" s="82"/>
      <c r="Q411" s="82"/>
      <c r="R411" s="30" t="str">
        <f>VLOOKUP(A411,'PAI 2025 GPS rempl2)'!$A$3:$B$506,2,0)</f>
        <v>6000-DESPACHO DEL SUPERINTENDENTE DELEGADO PARA EL CONTROL Y VERIFICACIÓN DE REGLAMENTOS TÉCNICOS Y METROLOGÍA LEGAL</v>
      </c>
      <c r="S411" s="81" t="s">
        <v>1266</v>
      </c>
      <c r="T411" s="81" t="str">
        <f>VLOOKUP(A411,'PAI 2025 GPS rempl2)'!$A$3:$E$505,4,0)</f>
        <v>Actividad propia</v>
      </c>
      <c r="U411" s="82" t="s">
        <v>1562</v>
      </c>
      <c r="V411" s="30">
        <f>VLOOKUP(S411,'PAI 2025 GPS rempl2)'!$E$4:$P$504,12,0)</f>
        <v>20</v>
      </c>
      <c r="W411" s="146">
        <f t="shared" ref="W411:W414" si="78">+(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411" s="30">
        <f>VLOOKUP(S411,'SEGUIMIENTO PAI 2025'!$F$5:$AB$487,23,0)</f>
        <v>0</v>
      </c>
      <c r="Y411" s="30">
        <f t="shared" si="74"/>
        <v>0</v>
      </c>
    </row>
    <row r="412" spans="1:25" x14ac:dyDescent="0.25">
      <c r="A412" s="81" t="s">
        <v>1268</v>
      </c>
      <c r="B412" s="81" t="str">
        <f>VLOOKUP(A412,'PAI 2025 GPS rempl2)'!$A$3:$E$505,4,0)</f>
        <v>Actividad propia</v>
      </c>
      <c r="C412" s="82" t="s">
        <v>1562</v>
      </c>
      <c r="D412" s="82" t="s">
        <v>1573</v>
      </c>
      <c r="E412" s="82" t="s">
        <v>1481</v>
      </c>
      <c r="F412" s="82"/>
      <c r="G412" s="82" t="str">
        <f>VLOOKUP(A412,'PAI 2025 GPS rempl2)'!$E$4:$L$504,8,0)</f>
        <v>N/A</v>
      </c>
      <c r="H412" s="82" t="str">
        <f>VLOOKUP(A412,'PAI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2" s="82">
        <f>VLOOKUP(A412,'PAI 2025 GPS rempl2)'!$A$4:$V$504,17,0)</f>
        <v>1</v>
      </c>
      <c r="J412" s="82" t="str">
        <f>VLOOKUP(A412,'PAI 2025 GPS rempl2)'!$A$4:$V$504,18,0)</f>
        <v>Númerica</v>
      </c>
      <c r="K412" s="174" t="str">
        <f>VLOOKUP(A412,'PAI 2025 GPS rempl2)'!$A$4:$V$504,20,0)</f>
        <v>2025-09-01</v>
      </c>
      <c r="L412" s="174" t="str">
        <f>VLOOKUP(A412,'PAI 2025 GPS rempl2)'!$A$4:$V$504,21,0)</f>
        <v>2025-09-26</v>
      </c>
      <c r="M412" s="82" t="str">
        <f>VLOOKUP(A412,'PAI 2025 GPS rempl2)'!$A$4:$V$504,22,0)</f>
        <v>6000-DESPACHO DEL SUPERINTENDENTE DELEGADO PARA EL CONTROL Y VERIFICACIÓN DE REGLAMENTOS TÉCNICOS Y METROLOGÍA LEGAL</v>
      </c>
      <c r="N412" s="82"/>
      <c r="O412" s="82"/>
      <c r="P412" s="82"/>
      <c r="Q412" s="82"/>
      <c r="R412" s="30" t="str">
        <f>VLOOKUP(A412,'PAI 2025 GPS rempl2)'!$A$3:$B$506,2,0)</f>
        <v>6000-DESPACHO DEL SUPERINTENDENTE DELEGADO PARA EL CONTROL Y VERIFICACIÓN DE REGLAMENTOS TÉCNICOS Y METROLOGÍA LEGAL</v>
      </c>
      <c r="S412" s="81" t="s">
        <v>1268</v>
      </c>
      <c r="T412" s="81" t="str">
        <f>VLOOKUP(A412,'PAI 2025 GPS rempl2)'!$A$3:$E$505,4,0)</f>
        <v>Actividad propia</v>
      </c>
      <c r="U412" s="82" t="s">
        <v>1562</v>
      </c>
      <c r="V412" s="30">
        <f>VLOOKUP(S412,'PAI 2025 GPS rempl2)'!$E$4:$P$504,12,0)</f>
        <v>20</v>
      </c>
      <c r="W412" s="146">
        <f t="shared" si="78"/>
        <v>0.24330900243309003</v>
      </c>
      <c r="X412" s="30">
        <f>VLOOKUP(S412,'SEGUIMIENTO PAI 2025'!$F$5:$AB$487,23,0)</f>
        <v>0</v>
      </c>
      <c r="Y412" s="30">
        <f t="shared" si="74"/>
        <v>0</v>
      </c>
    </row>
    <row r="413" spans="1:25" x14ac:dyDescent="0.25">
      <c r="A413" s="81" t="s">
        <v>1270</v>
      </c>
      <c r="B413" s="81" t="str">
        <f>VLOOKUP(A413,'PAI 2025 GPS rempl2)'!$A$3:$E$505,4,0)</f>
        <v>Actividad propia</v>
      </c>
      <c r="C413" s="82" t="s">
        <v>1562</v>
      </c>
      <c r="D413" s="82" t="s">
        <v>1573</v>
      </c>
      <c r="E413" s="82" t="s">
        <v>1481</v>
      </c>
      <c r="F413" s="82"/>
      <c r="G413" s="82" t="str">
        <f>VLOOKUP(A413,'PAI 2025 GPS rempl2)'!$E$4:$L$504,8,0)</f>
        <v>N/A</v>
      </c>
      <c r="H413" s="82" t="str">
        <f>VLOOKUP(A413,'PAI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3" s="82">
        <f>VLOOKUP(A413,'PAI 2025 GPS rempl2)'!$A$4:$V$504,17,0)</f>
        <v>1</v>
      </c>
      <c r="J413" s="82" t="str">
        <f>VLOOKUP(A413,'PAI 2025 GPS rempl2)'!$A$4:$V$504,18,0)</f>
        <v>Númerica</v>
      </c>
      <c r="K413" s="174" t="str">
        <f>VLOOKUP(A413,'PAI 2025 GPS rempl2)'!$A$4:$V$504,20,0)</f>
        <v>2025-09-29</v>
      </c>
      <c r="L413" s="174" t="str">
        <f>VLOOKUP(A413,'PAI 2025 GPS rempl2)'!$A$4:$V$504,21,0)</f>
        <v>2025-10-03</v>
      </c>
      <c r="M413" s="82" t="str">
        <f>VLOOKUP(A413,'PAI 2025 GPS rempl2)'!$A$4:$V$504,22,0)</f>
        <v>6000-DESPACHO DEL SUPERINTENDENTE DELEGADO PARA EL CONTROL Y VERIFICACIÓN DE REGLAMENTOS TÉCNICOS Y METROLOGÍA LEGAL</v>
      </c>
      <c r="N413" s="82"/>
      <c r="O413" s="82"/>
      <c r="P413" s="82"/>
      <c r="Q413" s="82"/>
      <c r="R413" s="30" t="str">
        <f>VLOOKUP(A413,'PAI 2025 GPS rempl2)'!$A$3:$B$506,2,0)</f>
        <v>6000-DESPACHO DEL SUPERINTENDENTE DELEGADO PARA EL CONTROL Y VERIFICACIÓN DE REGLAMENTOS TÉCNICOS Y METROLOGÍA LEGAL</v>
      </c>
      <c r="S413" s="81" t="s">
        <v>1270</v>
      </c>
      <c r="T413" s="81" t="str">
        <f>VLOOKUP(A413,'PAI 2025 GPS rempl2)'!$A$3:$E$505,4,0)</f>
        <v>Actividad propia</v>
      </c>
      <c r="U413" s="82" t="s">
        <v>1562</v>
      </c>
      <c r="V413" s="30">
        <f>VLOOKUP(S413,'PAI 2025 GPS rempl2)'!$E$4:$P$504,12,0)</f>
        <v>30</v>
      </c>
      <c r="W413" s="146">
        <f t="shared" si="78"/>
        <v>0.36496350364963503</v>
      </c>
      <c r="X413" s="30">
        <f>VLOOKUP(S413,'SEGUIMIENTO PAI 2025'!$F$5:$AB$487,23,0)</f>
        <v>0</v>
      </c>
      <c r="Y413" s="30">
        <f t="shared" si="74"/>
        <v>0</v>
      </c>
    </row>
    <row r="414" spans="1:25" x14ac:dyDescent="0.25">
      <c r="A414" s="81" t="s">
        <v>1272</v>
      </c>
      <c r="B414" s="81" t="str">
        <f>VLOOKUP(A414,'PAI 2025 GPS rempl2)'!$A$3:$E$505,4,0)</f>
        <v>Actividad propia</v>
      </c>
      <c r="C414" s="82" t="s">
        <v>1562</v>
      </c>
      <c r="D414" s="82" t="s">
        <v>1573</v>
      </c>
      <c r="E414" s="82" t="s">
        <v>1481</v>
      </c>
      <c r="F414" s="82"/>
      <c r="G414" s="82" t="str">
        <f>VLOOKUP(A414,'PAI 2025 GPS rempl2)'!$E$4:$L$504,8,0)</f>
        <v>N/A</v>
      </c>
      <c r="H414" s="82" t="str">
        <f>VLOOKUP(A414,'PAI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4" s="82">
        <f>VLOOKUP(A414,'PAI 2025 GPS rempl2)'!$A$4:$V$504,17,0)</f>
        <v>1</v>
      </c>
      <c r="J414" s="82" t="str">
        <f>VLOOKUP(A414,'PAI 2025 GPS rempl2)'!$A$4:$V$504,18,0)</f>
        <v>Númerica</v>
      </c>
      <c r="K414" s="174" t="str">
        <f>VLOOKUP(A414,'PAI 2025 GPS rempl2)'!$A$4:$V$504,20,0)</f>
        <v>2025-10-20</v>
      </c>
      <c r="L414" s="174" t="str">
        <f>VLOOKUP(A414,'PAI 2025 GPS rempl2)'!$A$4:$V$504,21,0)</f>
        <v>2025-11-07</v>
      </c>
      <c r="M414" s="82" t="str">
        <f>VLOOKUP(A414,'PAI 2025 GPS rempl2)'!$A$4:$V$504,22,0)</f>
        <v>6000-DESPACHO DEL SUPERINTENDENTE DELEGADO PARA EL CONTROL Y VERIFICACIÓN DE REGLAMENTOS TÉCNICOS Y METROLOGÍA LEGAL</v>
      </c>
      <c r="N414" s="82"/>
      <c r="O414" s="82"/>
      <c r="P414" s="82"/>
      <c r="Q414" s="82"/>
      <c r="R414" s="30" t="str">
        <f>VLOOKUP(A414,'PAI 2025 GPS rempl2)'!$A$3:$B$506,2,0)</f>
        <v>6000-DESPACHO DEL SUPERINTENDENTE DELEGADO PARA EL CONTROL Y VERIFICACIÓN DE REGLAMENTOS TÉCNICOS Y METROLOGÍA LEGAL</v>
      </c>
      <c r="S414" s="81" t="s">
        <v>1272</v>
      </c>
      <c r="T414" s="81" t="str">
        <f>VLOOKUP(A414,'PAI 2025 GPS rempl2)'!$A$3:$E$505,4,0)</f>
        <v>Actividad propia</v>
      </c>
      <c r="U414" s="82" t="s">
        <v>1562</v>
      </c>
      <c r="V414" s="30">
        <f>VLOOKUP(S414,'PAI 2025 GPS rempl2)'!$E$4:$P$504,12,0)</f>
        <v>30</v>
      </c>
      <c r="W414" s="146">
        <f t="shared" si="78"/>
        <v>0.36496350364963503</v>
      </c>
      <c r="X414" s="30">
        <f>VLOOKUP(S414,'SEGUIMIENTO PAI 2025'!$F$5:$AB$487,23,0)</f>
        <v>0</v>
      </c>
      <c r="Y414" s="30">
        <f t="shared" si="74"/>
        <v>0</v>
      </c>
    </row>
    <row r="415" spans="1:25" x14ac:dyDescent="0.25">
      <c r="A415" s="81" t="s">
        <v>1276</v>
      </c>
      <c r="B415" s="81" t="str">
        <f>VLOOKUP(A415,'PAI 2025 GPS rempl2)'!$A$3:$E$505,4,0)</f>
        <v>Producto</v>
      </c>
      <c r="C415" s="82" t="s">
        <v>1562</v>
      </c>
      <c r="D415" s="82" t="s">
        <v>1566</v>
      </c>
      <c r="E415" s="82" t="s">
        <v>636</v>
      </c>
      <c r="F415" s="82" t="s">
        <v>10</v>
      </c>
      <c r="G415" s="82" t="str">
        <f>VLOOKUP(A415,'PAI 2025 GPS rempl2)'!$E$4:$L$504,8,0)</f>
        <v>C-3503-0200-0009-40401c</v>
      </c>
      <c r="H415" s="82" t="str">
        <f>VLOOKUP(A415,'PAI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5" s="82">
        <f>VLOOKUP(A415,'PAI 2025 GPS rempl2)'!$A$4:$V$504,17,0)</f>
        <v>100</v>
      </c>
      <c r="J415" s="82" t="str">
        <f>VLOOKUP(A415,'PAI 2025 GPS rempl2)'!$A$4:$V$504,18,0)</f>
        <v>Porcentual</v>
      </c>
      <c r="K415" s="174" t="str">
        <f>VLOOKUP(A415,'PAI 2025 GPS rempl2)'!$A$4:$V$504,20,0)</f>
        <v>2025-01-13</v>
      </c>
      <c r="L415" s="174" t="str">
        <f>VLOOKUP(A415,'PAI 2025 GPS rempl2)'!$A$4:$V$504,21,0)</f>
        <v>2025-12-31</v>
      </c>
      <c r="M415" s="82" t="str">
        <f>VLOOKUP(A415,'PAI 2025 GPS rempl2)'!$A$4:$V$504,22,0)</f>
        <v>3000-DESPACHO DEL SUPERINTENDENTE DELEGADO PARA LA PROTECCIÓN DEL CONSUMIDOR;
3003-GRUPO DE TRABAJO DE APOYO A LA RED NACIONAL DE PROTECCIÓN  AL CONSUMIDOR</v>
      </c>
      <c r="N415" s="82" t="s">
        <v>1438</v>
      </c>
      <c r="O415" s="82" t="s">
        <v>1439</v>
      </c>
      <c r="P415" s="82" t="s">
        <v>1609</v>
      </c>
      <c r="Q415" s="82" t="s">
        <v>1534</v>
      </c>
      <c r="R415" s="30" t="str">
        <f>VLOOKUP(A415,'PAI 2025 GPS rempl2)'!$A$3:$B$506,2,0)</f>
        <v>3003-GRUPO DE TRABAJO DE APOYO A LA RED NACIONAL DE PROTECCIÓN  AL CONSUMIDOR</v>
      </c>
      <c r="S415" s="81" t="s">
        <v>1276</v>
      </c>
      <c r="T415" s="81" t="str">
        <f>VLOOKUP(A415,'PAI 2025 GPS rempl2)'!$A$3:$E$505,4,0)</f>
        <v>Producto</v>
      </c>
      <c r="U415" s="82" t="s">
        <v>1562</v>
      </c>
      <c r="V415" s="30">
        <f>VLOOKUP(S415,'PAI 2025 GPS rempl2)'!$E$4:$P$504,12,0)</f>
        <v>20</v>
      </c>
      <c r="W415" s="144">
        <f>(V415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415" s="30">
        <f>VLOOKUP(S415,'SEGUIMIENTO PAI 2025'!$F$5:$AB$487,23,0)</f>
        <v>41.2</v>
      </c>
      <c r="Y415" s="30">
        <f t="shared" si="74"/>
        <v>0.36950672645739913</v>
      </c>
    </row>
    <row r="416" spans="1:25" x14ac:dyDescent="0.25">
      <c r="A416" s="81" t="s">
        <v>1279</v>
      </c>
      <c r="B416" s="81" t="str">
        <f>VLOOKUP(A416,'PAI 2025 GPS rempl2)'!$A$3:$E$505,4,0)</f>
        <v>Actividad propia</v>
      </c>
      <c r="C416" s="82" t="s">
        <v>1562</v>
      </c>
      <c r="D416" s="82" t="s">
        <v>1566</v>
      </c>
      <c r="E416" s="82" t="s">
        <v>636</v>
      </c>
      <c r="F416" s="82"/>
      <c r="G416" s="82" t="str">
        <f>VLOOKUP(A416,'PAI 2025 GPS rempl2)'!$E$4:$L$504,8,0)</f>
        <v>N/A</v>
      </c>
      <c r="H416" s="82" t="str">
        <f>VLOOKUP(A416,'PAI 2025 GPS rempl2)'!$A$4:$V$504,15,0)</f>
        <v>Definir el Plan de difusión (incluye actividades, responsables, fechas y las metas de atenciones, divulgaciones, capacitaciones, sensibilizaciones y campañas .) (Documento Plan de difusión)</v>
      </c>
      <c r="I416" s="82">
        <f>VLOOKUP(A416,'PAI 2025 GPS rempl2)'!$A$4:$V$504,17,0)</f>
        <v>1</v>
      </c>
      <c r="J416" s="82" t="str">
        <f>VLOOKUP(A416,'PAI 2025 GPS rempl2)'!$A$4:$V$504,18,0)</f>
        <v>Númerica</v>
      </c>
      <c r="K416" s="174" t="str">
        <f>VLOOKUP(A416,'PAI 2025 GPS rempl2)'!$A$4:$V$504,20,0)</f>
        <v>2025-01-13</v>
      </c>
      <c r="L416" s="174" t="str">
        <f>VLOOKUP(A416,'PAI 2025 GPS rempl2)'!$A$4:$V$504,21,0)</f>
        <v>2025-02-03</v>
      </c>
      <c r="M416" s="82" t="str">
        <f>VLOOKUP(A416,'PAI 2025 GPS rempl2)'!$A$4:$V$504,22,0)</f>
        <v>3003-GRUPO DE TRABAJO DE APOYO A LA RED NACIONAL DE PROTECCIÓN  AL CONSUMIDOR</v>
      </c>
      <c r="N416" s="82"/>
      <c r="O416" s="82"/>
      <c r="P416" s="82"/>
      <c r="Q416" s="82"/>
      <c r="R416" s="30" t="str">
        <f>VLOOKUP(A416,'PAI 2025 GPS rempl2)'!$A$3:$B$506,2,0)</f>
        <v>3003-GRUPO DE TRABAJO DE APOYO A LA RED NACIONAL DE PROTECCIÓN  AL CONSUMIDOR</v>
      </c>
      <c r="S416" s="81" t="s">
        <v>1279</v>
      </c>
      <c r="T416" s="81" t="str">
        <f>VLOOKUP(A416,'PAI 2025 GPS rempl2)'!$A$3:$E$505,4,0)</f>
        <v>Actividad propia</v>
      </c>
      <c r="U416" s="82" t="s">
        <v>1562</v>
      </c>
      <c r="V416" s="30">
        <f>VLOOKUP(S416,'PAI 2025 GPS rempl2)'!$E$4:$P$504,12,0)</f>
        <v>30</v>
      </c>
      <c r="W416" s="146">
        <f>+(V416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416" s="30">
        <f>VLOOKUP(S416,'SEGUIMIENTO PAI 2025'!$F$5:$AB$487,23,0)</f>
        <v>100</v>
      </c>
      <c r="Y416" s="30">
        <f t="shared" si="74"/>
        <v>0.36496350364963503</v>
      </c>
    </row>
    <row r="417" spans="1:25" x14ac:dyDescent="0.25">
      <c r="A417" s="81" t="s">
        <v>1281</v>
      </c>
      <c r="B417" s="81" t="str">
        <f>VLOOKUP(A417,'PAI 2025 GPS rempl2)'!$A$3:$E$505,4,0)</f>
        <v>Actividad sin participación</v>
      </c>
      <c r="C417" s="82" t="s">
        <v>1562</v>
      </c>
      <c r="D417" s="82" t="s">
        <v>1566</v>
      </c>
      <c r="E417" s="82" t="s">
        <v>636</v>
      </c>
      <c r="F417" s="82"/>
      <c r="G417" s="82" t="str">
        <f>VLOOKUP(A417,'PAI 2025 GPS rempl2)'!$E$4:$L$504,8,0)</f>
        <v>N/A</v>
      </c>
      <c r="H417" s="82" t="str">
        <f>VLOOKUP(A417,'PAI 2025 GPS rempl2)'!$A$4:$V$504,15,0)</f>
        <v>Aprobar el Plan de difusión (Plan Estratégico y Cronograma aprobado por el Coordinador de la RNPC Y/o otras áreas participantes de requerirse.)</v>
      </c>
      <c r="I417" s="82">
        <f>VLOOKUP(A417,'PAI 2025 GPS rempl2)'!$A$4:$V$504,17,0)</f>
        <v>1</v>
      </c>
      <c r="J417" s="82" t="str">
        <f>VLOOKUP(A417,'PAI 2025 GPS rempl2)'!$A$4:$V$504,18,0)</f>
        <v>Númerica</v>
      </c>
      <c r="K417" s="174" t="str">
        <f>VLOOKUP(A417,'PAI 2025 GPS rempl2)'!$A$4:$V$504,20,0)</f>
        <v>2025-02-03</v>
      </c>
      <c r="L417" s="174" t="str">
        <f>VLOOKUP(A417,'PAI 2025 GPS rempl2)'!$A$4:$V$504,21,0)</f>
        <v>2025-02-28</v>
      </c>
      <c r="M417" s="82" t="str">
        <f>VLOOKUP(A417,'PAI 2025 GPS rempl2)'!$A$4:$V$504,22,0)</f>
        <v>3000-DESPACHO DEL SUPERINTENDENTE DELEGADO PARA LA PROTECCIÓN DEL CONSUMIDOR</v>
      </c>
      <c r="N417" s="82"/>
      <c r="O417" s="82"/>
      <c r="P417" s="82"/>
      <c r="Q417" s="82"/>
      <c r="R417" s="30" t="str">
        <f>VLOOKUP(A417,'PAI 2025 GPS rempl2)'!$A$3:$B$506,2,0)</f>
        <v>3003-GRUPO DE TRABAJO DE APOYO A LA RED NACIONAL DE PROTECCIÓN  AL CONSUMIDOR</v>
      </c>
      <c r="S417" s="81" t="s">
        <v>1281</v>
      </c>
      <c r="T417" s="81" t="str">
        <f>VLOOKUP(A417,'PAI 2025 GPS rempl2)'!$A$3:$E$505,4,0)</f>
        <v>Actividad sin participación</v>
      </c>
      <c r="U417" s="82" t="s">
        <v>1562</v>
      </c>
      <c r="V417" s="30">
        <f>VLOOKUP(S417,'PAI 2025 GPS rempl2)'!$E$4:$P$504,12,0)</f>
        <v>0</v>
      </c>
      <c r="W417" s="30">
        <f>+V417</f>
        <v>0</v>
      </c>
      <c r="X417" s="30">
        <f>VLOOKUP(S417,'SEGUIMIENTO PAI 2025'!$F$5:$AB$487,23,0)</f>
        <v>100</v>
      </c>
      <c r="Y417" s="30">
        <f t="shared" si="74"/>
        <v>0</v>
      </c>
    </row>
    <row r="418" spans="1:25" x14ac:dyDescent="0.25">
      <c r="A418" s="81" t="s">
        <v>1284</v>
      </c>
      <c r="B418" s="81" t="str">
        <f>VLOOKUP(A418,'PAI 2025 GPS rempl2)'!$A$3:$E$505,4,0)</f>
        <v>Actividad propia</v>
      </c>
      <c r="C418" s="82" t="s">
        <v>1562</v>
      </c>
      <c r="D418" s="82" t="s">
        <v>1566</v>
      </c>
      <c r="E418" s="82" t="s">
        <v>636</v>
      </c>
      <c r="F418" s="82"/>
      <c r="G418" s="82" t="str">
        <f>VLOOKUP(A418,'PAI 2025 GPS rempl2)'!$E$4:$L$504,8,0)</f>
        <v>N/A</v>
      </c>
      <c r="H418" s="82" t="str">
        <f>VLOOKUP(A418,'PAI 2025 GPS rempl2)'!$A$4:$V$504,15,0)</f>
        <v>Ejecutar el Plan de difusión  (Seguimiento trimestral plan y evidencias de ejecución)</v>
      </c>
      <c r="I418" s="82">
        <f>VLOOKUP(A418,'PAI 2025 GPS rempl2)'!$A$4:$V$504,17,0)</f>
        <v>100</v>
      </c>
      <c r="J418" s="82" t="str">
        <f>VLOOKUP(A418,'PAI 2025 GPS rempl2)'!$A$4:$V$504,18,0)</f>
        <v>Porcentual</v>
      </c>
      <c r="K418" s="174" t="str">
        <f>VLOOKUP(A418,'PAI 2025 GPS rempl2)'!$A$4:$V$504,20,0)</f>
        <v>2025-02-03</v>
      </c>
      <c r="L418" s="174" t="str">
        <f>VLOOKUP(A418,'PAI 2025 GPS rempl2)'!$A$4:$V$504,21,0)</f>
        <v>2025-12-31</v>
      </c>
      <c r="M418" s="82" t="str">
        <f>VLOOKUP(A418,'PAI 2025 GPS rempl2)'!$A$4:$V$504,22,0)</f>
        <v>3003-GRUPO DE TRABAJO DE APOYO A LA RED NACIONAL DE PROTECCIÓN  AL CONSUMIDOR</v>
      </c>
      <c r="N418" s="82"/>
      <c r="O418" s="82"/>
      <c r="P418" s="82"/>
      <c r="Q418" s="82"/>
      <c r="R418" s="30" t="str">
        <f>VLOOKUP(A418,'PAI 2025 GPS rempl2)'!$A$3:$B$506,2,0)</f>
        <v>3003-GRUPO DE TRABAJO DE APOYO A LA RED NACIONAL DE PROTECCIÓN  AL CONSUMIDOR</v>
      </c>
      <c r="S418" s="81" t="s">
        <v>1284</v>
      </c>
      <c r="T418" s="81" t="str">
        <f>VLOOKUP(A418,'PAI 2025 GPS rempl2)'!$A$3:$E$505,4,0)</f>
        <v>Actividad propia</v>
      </c>
      <c r="U418" s="82" t="s">
        <v>1562</v>
      </c>
      <c r="V418" s="30">
        <f>VLOOKUP(S418,'PAI 2025 GPS rempl2)'!$E$4:$P$504,12,0)</f>
        <v>70</v>
      </c>
      <c r="W418" s="146">
        <f>+(V418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0.85158150851581504</v>
      </c>
      <c r="X418" s="30">
        <f>VLOOKUP(S418,'SEGUIMIENTO PAI 2025'!$F$5:$AB$487,23,0)</f>
        <v>62.72</v>
      </c>
      <c r="Y418" s="30">
        <f t="shared" si="74"/>
        <v>0.53411192214111924</v>
      </c>
    </row>
    <row r="419" spans="1:25" x14ac:dyDescent="0.25">
      <c r="A419" s="81" t="s">
        <v>1285</v>
      </c>
      <c r="B419" s="81" t="str">
        <f>VLOOKUP(A419,'PAI 2025 GPS rempl2)'!$A$3:$E$505,4,0)</f>
        <v>Producto</v>
      </c>
      <c r="C419" s="82" t="s">
        <v>1562</v>
      </c>
      <c r="D419" s="82" t="s">
        <v>1566</v>
      </c>
      <c r="E419" s="82" t="s">
        <v>636</v>
      </c>
      <c r="F419" s="82" t="s">
        <v>9</v>
      </c>
      <c r="G419" s="82" t="str">
        <f>VLOOKUP(A419,'PAI 2025 GPS rempl2)'!$E$4:$L$504,8,0)</f>
        <v>C-3503-0200-0009-40401c</v>
      </c>
      <c r="H419" s="82" t="str">
        <f>VLOOKUP(A419,'PAI 2025 GPS rempl2)'!$A$4:$V$504,15,0)</f>
        <v>Arreglos Directos desarrollados a través de las atenciones de las Casas y Rutas del Consumidor, realizados. (Informe final)</v>
      </c>
      <c r="I419" s="82">
        <f>VLOOKUP(A419,'PAI 2025 GPS rempl2)'!$A$4:$V$504,17,0)</f>
        <v>40</v>
      </c>
      <c r="J419" s="82" t="str">
        <f>VLOOKUP(A419,'PAI 2025 GPS rempl2)'!$A$4:$V$504,18,0)</f>
        <v>Porcentual</v>
      </c>
      <c r="K419" s="174" t="str">
        <f>VLOOKUP(A419,'PAI 2025 GPS rempl2)'!$A$4:$V$504,20,0)</f>
        <v>2025-02-03</v>
      </c>
      <c r="L419" s="174" t="str">
        <f>VLOOKUP(A419,'PAI 2025 GPS rempl2)'!$A$4:$V$504,21,0)</f>
        <v>2025-12-31</v>
      </c>
      <c r="M419" s="82" t="str">
        <f>VLOOKUP(A419,'PAI 2025 GPS rempl2)'!$A$4:$V$504,22,0)</f>
        <v>3003-GRUPO DE TRABAJO DE APOYO A LA RED NACIONAL DE PROTECCIÓN  AL CONSUMIDOR</v>
      </c>
      <c r="N419" s="82" t="s">
        <v>1440</v>
      </c>
      <c r="O419" s="82" t="s">
        <v>1478</v>
      </c>
      <c r="P419" s="82">
        <v>0</v>
      </c>
      <c r="Q419" s="82" t="s">
        <v>1532</v>
      </c>
      <c r="R419" s="30" t="str">
        <f>VLOOKUP(A419,'PAI 2025 GPS rempl2)'!$A$3:$B$506,2,0)</f>
        <v>3003-GRUPO DE TRABAJO DE APOYO A LA RED NACIONAL DE PROTECCIÓN  AL CONSUMIDOR</v>
      </c>
      <c r="S419" s="81" t="s">
        <v>1285</v>
      </c>
      <c r="T419" s="81" t="str">
        <f>VLOOKUP(A419,'PAI 2025 GPS rempl2)'!$A$3:$E$505,4,0)</f>
        <v>Producto</v>
      </c>
      <c r="U419" s="82" t="s">
        <v>1562</v>
      </c>
      <c r="V419" s="30">
        <f>VLOOKUP(S419,'PAI 2025 GPS rempl2)'!$E$4:$P$504,12,0)</f>
        <v>10</v>
      </c>
      <c r="W419" s="144">
        <f>(V419*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0.44843049327354262</v>
      </c>
      <c r="X419" s="30">
        <f>VLOOKUP(S419,'SEGUIMIENTO PAI 2025'!$F$5:$AB$487,23,0)</f>
        <v>0</v>
      </c>
      <c r="Y419" s="30">
        <f t="shared" si="74"/>
        <v>0</v>
      </c>
    </row>
    <row r="420" spans="1:25" x14ac:dyDescent="0.25">
      <c r="A420" s="81" t="s">
        <v>1287</v>
      </c>
      <c r="B420" s="81" t="str">
        <f>VLOOKUP(A420,'PAI 2025 GPS rempl2)'!$A$3:$E$505,4,0)</f>
        <v>Actividad propia</v>
      </c>
      <c r="C420" s="82" t="s">
        <v>1562</v>
      </c>
      <c r="D420" s="82" t="s">
        <v>1566</v>
      </c>
      <c r="E420" s="82" t="s">
        <v>636</v>
      </c>
      <c r="F420" s="82"/>
      <c r="G420" s="82" t="str">
        <f>VLOOKUP(A420,'PAI 2025 GPS rempl2)'!$E$4:$L$504,8,0)</f>
        <v>N/A</v>
      </c>
      <c r="H420" s="82" t="str">
        <f>VLOOKUP(A420,'PAI 2025 GPS rempl2)'!$A$4:$V$504,15,0)</f>
        <v>Realizar invitaciones de servicio arreglo directo (Informe trimestral acumulado) (Informe elaborado de las invitaciones servicio arreglo directo)</v>
      </c>
      <c r="I420" s="82">
        <f>VLOOKUP(A420,'PAI 2025 GPS rempl2)'!$A$4:$V$504,17,0)</f>
        <v>4000</v>
      </c>
      <c r="J420" s="82" t="str">
        <f>VLOOKUP(A420,'PAI 2025 GPS rempl2)'!$A$4:$V$504,18,0)</f>
        <v>Númerica</v>
      </c>
      <c r="K420" s="174" t="str">
        <f>VLOOKUP(A420,'PAI 2025 GPS rempl2)'!$A$4:$V$504,20,0)</f>
        <v>2025-02-03</v>
      </c>
      <c r="L420" s="174" t="str">
        <f>VLOOKUP(A420,'PAI 2025 GPS rempl2)'!$A$4:$V$504,21,0)</f>
        <v>2025-12-31</v>
      </c>
      <c r="M420" s="82" t="str">
        <f>VLOOKUP(A420,'PAI 2025 GPS rempl2)'!$A$4:$V$504,22,0)</f>
        <v>3003-GRUPO DE TRABAJO DE APOYO A LA RED NACIONAL DE PROTECCIÓN  AL CONSUMIDOR</v>
      </c>
      <c r="N420" s="82"/>
      <c r="O420" s="82"/>
      <c r="P420" s="82"/>
      <c r="Q420" s="82"/>
      <c r="R420" s="30" t="str">
        <f>VLOOKUP(A420,'PAI 2025 GPS rempl2)'!$A$3:$B$506,2,0)</f>
        <v>3003-GRUPO DE TRABAJO DE APOYO A LA RED NACIONAL DE PROTECCIÓN  AL CONSUMIDOR</v>
      </c>
      <c r="S420" s="81" t="s">
        <v>1287</v>
      </c>
      <c r="T420" s="81" t="str">
        <f>VLOOKUP(A420,'PAI 2025 GPS rempl2)'!$A$3:$E$505,4,0)</f>
        <v>Actividad propia</v>
      </c>
      <c r="U420" s="82" t="s">
        <v>1562</v>
      </c>
      <c r="V420" s="30">
        <f>VLOOKUP(S420,'PAI 2025 GPS rempl2)'!$E$4:$P$504,12,0)</f>
        <v>30</v>
      </c>
      <c r="W420" s="146">
        <f t="shared" ref="W420:W422" si="79">+(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420" s="30">
        <f>VLOOKUP(S420,'SEGUIMIENTO PAI 2025'!$F$5:$AB$487,23,0)</f>
        <v>82.65</v>
      </c>
      <c r="Y420" s="30">
        <f t="shared" si="74"/>
        <v>0.30164233576642341</v>
      </c>
    </row>
    <row r="421" spans="1:25" x14ac:dyDescent="0.25">
      <c r="A421" s="81" t="s">
        <v>1289</v>
      </c>
      <c r="B421" s="81" t="str">
        <f>VLOOKUP(A421,'PAI 2025 GPS rempl2)'!$A$3:$E$505,4,0)</f>
        <v>Actividad propia</v>
      </c>
      <c r="C421" s="82" t="s">
        <v>1562</v>
      </c>
      <c r="D421" s="82" t="s">
        <v>1566</v>
      </c>
      <c r="E421" s="82" t="s">
        <v>636</v>
      </c>
      <c r="F421" s="82"/>
      <c r="G421" s="82" t="str">
        <f>VLOOKUP(A421,'PAI 2025 GPS rempl2)'!$E$4:$L$504,8,0)</f>
        <v>N/A</v>
      </c>
      <c r="H421" s="82" t="str">
        <f>VLOOKUP(A421,'PAI 2025 GPS rempl2)'!$A$4:$V$504,15,0)</f>
        <v>Realizar Jornada Nacional de las soluciones en materia de protección al consumidor  (Informe jornada Nacional de las soluciones en materia de protección al consumidor)</v>
      </c>
      <c r="I421" s="82">
        <f>VLOOKUP(A421,'PAI 2025 GPS rempl2)'!$A$4:$V$504,17,0)</f>
        <v>4</v>
      </c>
      <c r="J421" s="82" t="str">
        <f>VLOOKUP(A421,'PAI 2025 GPS rempl2)'!$A$4:$V$504,18,0)</f>
        <v>Númerica</v>
      </c>
      <c r="K421" s="174" t="str">
        <f>VLOOKUP(A421,'PAI 2025 GPS rempl2)'!$A$4:$V$504,20,0)</f>
        <v>2025-02-03</v>
      </c>
      <c r="L421" s="174" t="str">
        <f>VLOOKUP(A421,'PAI 2025 GPS rempl2)'!$A$4:$V$504,21,0)</f>
        <v>2025-12-31</v>
      </c>
      <c r="M421" s="82" t="str">
        <f>VLOOKUP(A421,'PAI 2025 GPS rempl2)'!$A$4:$V$504,22,0)</f>
        <v>3003-GRUPO DE TRABAJO DE APOYO A LA RED NACIONAL DE PROTECCIÓN  AL CONSUMIDOR</v>
      </c>
      <c r="N421" s="82"/>
      <c r="O421" s="82"/>
      <c r="P421" s="82"/>
      <c r="Q421" s="82"/>
      <c r="R421" s="30" t="str">
        <f>VLOOKUP(A421,'PAI 2025 GPS rempl2)'!$A$3:$B$506,2,0)</f>
        <v>3003-GRUPO DE TRABAJO DE APOYO A LA RED NACIONAL DE PROTECCIÓN  AL CONSUMIDOR</v>
      </c>
      <c r="S421" s="81" t="s">
        <v>1289</v>
      </c>
      <c r="T421" s="81" t="str">
        <f>VLOOKUP(A421,'PAI 2025 GPS rempl2)'!$A$3:$E$505,4,0)</f>
        <v>Actividad propia</v>
      </c>
      <c r="U421" s="82" t="s">
        <v>1562</v>
      </c>
      <c r="V421" s="30">
        <f>VLOOKUP(S421,'PAI 2025 GPS rempl2)'!$E$4:$P$504,12,0)</f>
        <v>30</v>
      </c>
      <c r="W421" s="146">
        <f t="shared" si="79"/>
        <v>0.36496350364963503</v>
      </c>
      <c r="X421" s="30">
        <f>VLOOKUP(S421,'SEGUIMIENTO PAI 2025'!$F$5:$AB$487,23,0)</f>
        <v>50</v>
      </c>
      <c r="Y421" s="30">
        <f t="shared" si="74"/>
        <v>0.18248175182481752</v>
      </c>
    </row>
    <row r="422" spans="1:25" x14ac:dyDescent="0.25">
      <c r="A422" s="81" t="s">
        <v>1291</v>
      </c>
      <c r="B422" s="81" t="str">
        <f>VLOOKUP(A422,'PAI 2025 GPS rempl2)'!$A$3:$E$505,4,0)</f>
        <v>Actividad propia</v>
      </c>
      <c r="C422" s="82" t="s">
        <v>1562</v>
      </c>
      <c r="D422" s="82" t="s">
        <v>1566</v>
      </c>
      <c r="E422" s="82" t="s">
        <v>636</v>
      </c>
      <c r="F422" s="82"/>
      <c r="G422" s="82" t="str">
        <f>VLOOKUP(A422,'PAI 2025 GPS rempl2)'!$E$4:$L$504,8,0)</f>
        <v>N/A</v>
      </c>
      <c r="H422" s="82" t="str">
        <f>VLOOKUP(A422,'PAI 2025 GPS rempl2)'!$A$4:$V$504,15,0)</f>
        <v>Realizar encuentros de arreglo directo (Informe arreglos directos realizados)</v>
      </c>
      <c r="I422" s="82">
        <f>VLOOKUP(A422,'PAI 2025 GPS rempl2)'!$A$4:$V$504,17,0)</f>
        <v>1600</v>
      </c>
      <c r="J422" s="82" t="str">
        <f>VLOOKUP(A422,'PAI 2025 GPS rempl2)'!$A$4:$V$504,18,0)</f>
        <v>Númerica</v>
      </c>
      <c r="K422" s="174" t="str">
        <f>VLOOKUP(A422,'PAI 2025 GPS rempl2)'!$A$4:$V$504,20,0)</f>
        <v>2025-02-03</v>
      </c>
      <c r="L422" s="174" t="str">
        <f>VLOOKUP(A422,'PAI 2025 GPS rempl2)'!$A$4:$V$504,21,0)</f>
        <v>2025-12-31</v>
      </c>
      <c r="M422" s="82" t="str">
        <f>VLOOKUP(A422,'PAI 2025 GPS rempl2)'!$A$4:$V$504,22,0)</f>
        <v>3003-GRUPO DE TRABAJO DE APOYO A LA RED NACIONAL DE PROTECCIÓN  AL CONSUMIDOR</v>
      </c>
      <c r="N422" s="82"/>
      <c r="O422" s="82"/>
      <c r="P422" s="82"/>
      <c r="Q422" s="82"/>
      <c r="R422" s="30" t="str">
        <f>VLOOKUP(A422,'PAI 2025 GPS rempl2)'!$A$3:$B$506,2,0)</f>
        <v>3003-GRUPO DE TRABAJO DE APOYO A LA RED NACIONAL DE PROTECCIÓN  AL CONSUMIDOR</v>
      </c>
      <c r="S422" s="81" t="s">
        <v>1291</v>
      </c>
      <c r="T422" s="81" t="str">
        <f>VLOOKUP(A422,'PAI 2025 GPS rempl2)'!$A$3:$E$505,4,0)</f>
        <v>Actividad propia</v>
      </c>
      <c r="U422" s="82" t="s">
        <v>1562</v>
      </c>
      <c r="V422" s="30">
        <f>VLOOKUP(S422,'PAI 2025 GPS rempl2)'!$E$4:$P$504,12,0)</f>
        <v>40</v>
      </c>
      <c r="W422" s="146">
        <f t="shared" si="79"/>
        <v>0.48661800486618007</v>
      </c>
      <c r="X422" s="30">
        <f>VLOOKUP(S422,'SEGUIMIENTO PAI 2025'!$F$5:$AB$487,23,0)</f>
        <v>91.81</v>
      </c>
      <c r="Y422" s="30">
        <f t="shared" si="74"/>
        <v>0.44676399026763997</v>
      </c>
    </row>
    <row r="423" spans="1:25" x14ac:dyDescent="0.25">
      <c r="A423" s="81" t="s">
        <v>1292</v>
      </c>
      <c r="B423" s="81" t="str">
        <f>VLOOKUP(A423,'PAI 2025 GPS rempl2)'!$A$3:$E$505,4,0)</f>
        <v>Producto</v>
      </c>
      <c r="C423" s="82" t="s">
        <v>1562</v>
      </c>
      <c r="D423" s="82" t="s">
        <v>1570</v>
      </c>
      <c r="E423" s="82" t="s">
        <v>720</v>
      </c>
      <c r="F423" s="82" t="s">
        <v>13</v>
      </c>
      <c r="G423" s="82" t="str">
        <f>VLOOKUP(A423,'PAI 2025 GPS rempl2)'!$E$4:$L$504,8,0)</f>
        <v>C-3503-0200-0009-40401c</v>
      </c>
      <c r="H423" s="82" t="str">
        <f>VLOOKUP(A423,'PAI 2025 GPS rempl2)'!$A$4:$V$504,15,0)</f>
        <v>Alcaldías en sus facultades administrativas y de metrología legal frente a la protección al consumidor en el territorio nacional, capacitadas (Informe final)</v>
      </c>
      <c r="I423" s="82">
        <f>VLOOKUP(A423,'PAI 2025 GPS rempl2)'!$A$4:$V$504,17,0)</f>
        <v>440</v>
      </c>
      <c r="J423" s="82" t="str">
        <f>VLOOKUP(A423,'PAI 2025 GPS rempl2)'!$A$4:$V$504,18,0)</f>
        <v>Númerica</v>
      </c>
      <c r="K423" s="174" t="str">
        <f>VLOOKUP(A423,'PAI 2025 GPS rempl2)'!$A$4:$V$504,20,0)</f>
        <v>2025-02-03</v>
      </c>
      <c r="L423" s="174" t="str">
        <f>VLOOKUP(A423,'PAI 2025 GPS rempl2)'!$A$4:$V$504,21,0)</f>
        <v>2025-12-31</v>
      </c>
      <c r="M423" s="82" t="str">
        <f>VLOOKUP(A423,'PAI 2025 GPS rempl2)'!$A$4:$V$504,22,0)</f>
        <v>3003-GRUPO DE TRABAJO DE APOYO A LA RED NACIONAL DE PROTECCIÓN  AL CONSUMIDOR</v>
      </c>
      <c r="N423" s="82" t="s">
        <v>1441</v>
      </c>
      <c r="O423" s="82" t="s">
        <v>1480</v>
      </c>
      <c r="P423" s="82" t="s">
        <v>1782</v>
      </c>
      <c r="Q423" s="82" t="s">
        <v>1535</v>
      </c>
      <c r="R423" s="30" t="str">
        <f>VLOOKUP(A423,'PAI 2025 GPS rempl2)'!$A$3:$B$506,2,0)</f>
        <v>3003-GRUPO DE TRABAJO DE APOYO A LA RED NACIONAL DE PROTECCIÓN  AL CONSUMIDOR</v>
      </c>
      <c r="S423" s="81" t="s">
        <v>1292</v>
      </c>
      <c r="T423" s="81" t="str">
        <f>VLOOKUP(A423,'PAI 2025 GPS rempl2)'!$A$3:$E$505,4,0)</f>
        <v>Producto</v>
      </c>
      <c r="U423" s="82" t="s">
        <v>1562</v>
      </c>
      <c r="V423" s="30">
        <f>VLOOKUP(S423,'PAI 2025 GPS rempl2)'!$E$4:$P$504,12,0)</f>
        <v>20</v>
      </c>
      <c r="W423" s="144">
        <f>(V423*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423" s="30">
        <f>VLOOKUP(S423,'SEGUIMIENTO PAI 2025'!$F$5:$AB$487,23,0)</f>
        <v>29</v>
      </c>
      <c r="Y423" s="30">
        <f t="shared" si="74"/>
        <v>0.26008968609865474</v>
      </c>
    </row>
    <row r="424" spans="1:25" x14ac:dyDescent="0.25">
      <c r="A424" s="81" t="s">
        <v>1294</v>
      </c>
      <c r="B424" s="81" t="str">
        <f>VLOOKUP(A424,'PAI 2025 GPS rempl2)'!$A$3:$E$505,4,0)</f>
        <v>Actividad propia</v>
      </c>
      <c r="C424" s="82" t="s">
        <v>1562</v>
      </c>
      <c r="D424" s="82" t="s">
        <v>1570</v>
      </c>
      <c r="E424" s="82" t="s">
        <v>720</v>
      </c>
      <c r="F424" s="82"/>
      <c r="G424" s="82" t="str">
        <f>VLOOKUP(A424,'PAI 2025 GPS rempl2)'!$E$4:$L$504,8,0)</f>
        <v>N/A</v>
      </c>
      <c r="H424" s="82" t="str">
        <f>VLOOKUP(A424,'PAI 2025 GPS rempl2)'!$A$4:$V$504,15,0)</f>
        <v>Aprobar por parte del coordinador de la RED el cronograma de intervención de alcaldías (Cronograma de intervención de alcaldías aprobado por parte del coordinador de la RED)</v>
      </c>
      <c r="I424" s="82">
        <f>VLOOKUP(A424,'PAI 2025 GPS rempl2)'!$A$4:$V$504,17,0)</f>
        <v>1</v>
      </c>
      <c r="J424" s="82" t="str">
        <f>VLOOKUP(A424,'PAI 2025 GPS rempl2)'!$A$4:$V$504,18,0)</f>
        <v>Númerica</v>
      </c>
      <c r="K424" s="174" t="str">
        <f>VLOOKUP(A424,'PAI 2025 GPS rempl2)'!$A$4:$V$504,20,0)</f>
        <v>2025-02-03</v>
      </c>
      <c r="L424" s="174" t="str">
        <f>VLOOKUP(A424,'PAI 2025 GPS rempl2)'!$A$4:$V$504,21,0)</f>
        <v>2025-02-28</v>
      </c>
      <c r="M424" s="82" t="str">
        <f>VLOOKUP(A424,'PAI 2025 GPS rempl2)'!$A$4:$V$504,22,0)</f>
        <v>3003-GRUPO DE TRABAJO DE APOYO A LA RED NACIONAL DE PROTECCIÓN  AL CONSUMIDOR</v>
      </c>
      <c r="N424" s="82"/>
      <c r="O424" s="82"/>
      <c r="P424" s="82"/>
      <c r="Q424" s="82"/>
      <c r="R424" s="30" t="str">
        <f>VLOOKUP(A424,'PAI 2025 GPS rempl2)'!$A$3:$B$506,2,0)</f>
        <v>3003-GRUPO DE TRABAJO DE APOYO A LA RED NACIONAL DE PROTECCIÓN  AL CONSUMIDOR</v>
      </c>
      <c r="S424" s="81" t="s">
        <v>1294</v>
      </c>
      <c r="T424" s="81" t="str">
        <f>VLOOKUP(A424,'PAI 2025 GPS rempl2)'!$A$3:$E$505,4,0)</f>
        <v>Actividad propia</v>
      </c>
      <c r="U424" s="82" t="s">
        <v>1562</v>
      </c>
      <c r="V424" s="30">
        <f>VLOOKUP(S424,'PAI 2025 GPS rempl2)'!$E$4:$P$504,12,0)</f>
        <v>20</v>
      </c>
      <c r="W424" s="146">
        <f t="shared" ref="W424:W425" si="80">+(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424" s="30">
        <f>VLOOKUP(S424,'SEGUIMIENTO PAI 2025'!$F$5:$AB$487,23,0)</f>
        <v>100</v>
      </c>
      <c r="Y424" s="30">
        <f t="shared" si="74"/>
        <v>0.24330900243309003</v>
      </c>
    </row>
    <row r="425" spans="1:25" x14ac:dyDescent="0.25">
      <c r="A425" s="81" t="s">
        <v>1296</v>
      </c>
      <c r="B425" s="81" t="str">
        <f>VLOOKUP(A425,'PAI 2025 GPS rempl2)'!$A$3:$E$505,4,0)</f>
        <v>Actividad propia</v>
      </c>
      <c r="C425" s="82" t="s">
        <v>1562</v>
      </c>
      <c r="D425" s="82" t="s">
        <v>1570</v>
      </c>
      <c r="E425" s="82" t="s">
        <v>720</v>
      </c>
      <c r="F425" s="82"/>
      <c r="G425" s="82" t="str">
        <f>VLOOKUP(A425,'PAI 2025 GPS rempl2)'!$E$4:$L$504,8,0)</f>
        <v>N/A</v>
      </c>
      <c r="H425" s="82" t="str">
        <f>VLOOKUP(A425,'PAI 2025 GPS rempl2)'!$A$4:$V$504,15,0)</f>
        <v>Capacitar en materia de protección al consumidor a las alcaldías municipales (Informe trimestral de seguimiento y Listados de Asistencia/registros fotográficos/capturas de pantallas)</v>
      </c>
      <c r="I425" s="82">
        <f>VLOOKUP(A425,'PAI 2025 GPS rempl2)'!$A$4:$V$504,17,0)</f>
        <v>440</v>
      </c>
      <c r="J425" s="82" t="str">
        <f>VLOOKUP(A425,'PAI 2025 GPS rempl2)'!$A$4:$V$504,18,0)</f>
        <v>Númerica</v>
      </c>
      <c r="K425" s="174" t="str">
        <f>VLOOKUP(A425,'PAI 2025 GPS rempl2)'!$A$4:$V$504,20,0)</f>
        <v>2025-02-03</v>
      </c>
      <c r="L425" s="174" t="str">
        <f>VLOOKUP(A425,'PAI 2025 GPS rempl2)'!$A$4:$V$504,21,0)</f>
        <v>2025-12-31</v>
      </c>
      <c r="M425" s="82" t="str">
        <f>VLOOKUP(A425,'PAI 2025 GPS rempl2)'!$A$4:$V$504,22,0)</f>
        <v>3003-GRUPO DE TRABAJO DE APOYO A LA RED NACIONAL DE PROTECCIÓN  AL CONSUMIDOR</v>
      </c>
      <c r="N425" s="82"/>
      <c r="O425" s="82"/>
      <c r="P425" s="82"/>
      <c r="Q425" s="82"/>
      <c r="R425" s="30" t="str">
        <f>VLOOKUP(A425,'PAI 2025 GPS rempl2)'!$A$3:$B$506,2,0)</f>
        <v>3003-GRUPO DE TRABAJO DE APOYO A LA RED NACIONAL DE PROTECCIÓN  AL CONSUMIDOR</v>
      </c>
      <c r="S425" s="81" t="s">
        <v>1296</v>
      </c>
      <c r="T425" s="81" t="str">
        <f>VLOOKUP(A425,'PAI 2025 GPS rempl2)'!$A$3:$E$505,4,0)</f>
        <v>Actividad propia</v>
      </c>
      <c r="U425" s="82" t="s">
        <v>1562</v>
      </c>
      <c r="V425" s="30">
        <f>VLOOKUP(S425,'PAI 2025 GPS rempl2)'!$E$4:$P$504,12,0)</f>
        <v>80</v>
      </c>
      <c r="W425" s="146">
        <f t="shared" si="80"/>
        <v>0.97323600973236013</v>
      </c>
      <c r="X425" s="30">
        <f>VLOOKUP(S425,'SEGUIMIENTO PAI 2025'!$F$5:$AB$487,23,0)</f>
        <v>29</v>
      </c>
      <c r="Y425" s="30">
        <f t="shared" si="74"/>
        <v>0.28223844282238442</v>
      </c>
    </row>
    <row r="426" spans="1:25" x14ac:dyDescent="0.25">
      <c r="A426" s="81" t="s">
        <v>1298</v>
      </c>
      <c r="B426" s="81" t="str">
        <f>VLOOKUP(A426,'PAI 2025 GPS rempl2)'!$A$3:$E$505,4,0)</f>
        <v>Producto</v>
      </c>
      <c r="C426" s="82" t="s">
        <v>1562</v>
      </c>
      <c r="D426" s="82" t="s">
        <v>1566</v>
      </c>
      <c r="E426" s="82" t="s">
        <v>636</v>
      </c>
      <c r="F426" s="82" t="s">
        <v>13</v>
      </c>
      <c r="G426" s="82" t="str">
        <f>VLOOKUP(A426,'PAI 2025 GPS rempl2)'!$E$4:$L$504,8,0)</f>
        <v>C-3503-0200-0009-40401c</v>
      </c>
      <c r="H426" s="82" t="str">
        <f>VLOOKUP(A426,'PAI 2025 GPS rempl2)'!$A$4:$V$504,15,0)</f>
        <v>Cobertura departamental de la Red Nacional de Protección al Consumidor, a través de las Casas de Consumidor de Bienes y Servicios, ampliada (Informe final)</v>
      </c>
      <c r="I426" s="82">
        <f>VLOOKUP(A426,'PAI 2025 GPS rempl2)'!$A$4:$V$504,17,0)</f>
        <v>5</v>
      </c>
      <c r="J426" s="82" t="str">
        <f>VLOOKUP(A426,'PAI 2025 GPS rempl2)'!$A$4:$V$504,18,0)</f>
        <v>Númerica</v>
      </c>
      <c r="K426" s="174" t="str">
        <f>VLOOKUP(A426,'PAI 2025 GPS rempl2)'!$A$4:$V$504,20,0)</f>
        <v>2025-02-03</v>
      </c>
      <c r="L426" s="174" t="str">
        <f>VLOOKUP(A426,'PAI 2025 GPS rempl2)'!$A$4:$V$504,21,0)</f>
        <v>2025-12-19</v>
      </c>
      <c r="M426" s="82" t="str">
        <f>VLOOKUP(A426,'PAI 2025 GPS rempl2)'!$A$4:$V$504,22,0)</f>
        <v>142-GRUPO DE TRABAJO DE SERVICIOS ADMINISTRATIVOS Y RECURSOS FÍSICOS;
3003-GRUPO DE TRABAJO DE APOYO A LA RED NACIONAL DE PROTECCIÓN  AL CONSUMIDOR;
73-GRUPO DE TRABAJO DE COMUNICACION</v>
      </c>
      <c r="N426" s="82" t="s">
        <v>1441</v>
      </c>
      <c r="O426" s="82" t="s">
        <v>1480</v>
      </c>
      <c r="P426" s="82" t="s">
        <v>1610</v>
      </c>
      <c r="Q426" s="82" t="s">
        <v>1535</v>
      </c>
      <c r="R426" s="30" t="str">
        <f>VLOOKUP(A426,'PAI 2025 GPS rempl2)'!$A$3:$B$506,2,0)</f>
        <v>3003-GRUPO DE TRABAJO DE APOYO A LA RED NACIONAL DE PROTECCIÓN  AL CONSUMIDOR</v>
      </c>
      <c r="S426" s="81" t="s">
        <v>1298</v>
      </c>
      <c r="T426" s="81" t="str">
        <f>VLOOKUP(A426,'PAI 2025 GPS rempl2)'!$A$3:$E$505,4,0)</f>
        <v>Producto</v>
      </c>
      <c r="U426" s="82" t="s">
        <v>1562</v>
      </c>
      <c r="V426" s="30">
        <f>VLOOKUP(S426,'PAI 2025 GPS rempl2)'!$E$4:$P$504,12,0)</f>
        <v>15</v>
      </c>
      <c r="W426" s="144">
        <f>(V426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c r="X426" s="30">
        <f>VLOOKUP(S426,'SEGUIMIENTO PAI 2025'!$F$5:$AB$487,23,0)</f>
        <v>20</v>
      </c>
      <c r="Y426" s="30">
        <f t="shared" si="74"/>
        <v>0.13452914798206281</v>
      </c>
    </row>
    <row r="427" spans="1:25" x14ac:dyDescent="0.25">
      <c r="A427" s="81" t="s">
        <v>1300</v>
      </c>
      <c r="B427" s="81" t="str">
        <f>VLOOKUP(A427,'PAI 2025 GPS rempl2)'!$A$3:$E$505,4,0)</f>
        <v>Actividad propia</v>
      </c>
      <c r="C427" s="82" t="s">
        <v>1562</v>
      </c>
      <c r="D427" s="82" t="s">
        <v>1566</v>
      </c>
      <c r="E427" s="82" t="s">
        <v>636</v>
      </c>
      <c r="F427" s="82"/>
      <c r="G427" s="82" t="str">
        <f>VLOOKUP(A427,'PAI 2025 GPS rempl2)'!$E$4:$L$504,8,0)</f>
        <v>N/A</v>
      </c>
      <c r="H427" s="82" t="str">
        <f>VLOOKUP(A427,'PAI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7" s="82">
        <f>VLOOKUP(A427,'PAI 2025 GPS rempl2)'!$A$4:$V$504,17,0)</f>
        <v>5</v>
      </c>
      <c r="J427" s="82" t="str">
        <f>VLOOKUP(A427,'PAI 2025 GPS rempl2)'!$A$4:$V$504,18,0)</f>
        <v>Númerica</v>
      </c>
      <c r="K427" s="174" t="str">
        <f>VLOOKUP(A427,'PAI 2025 GPS rempl2)'!$A$4:$V$504,20,0)</f>
        <v>2025-02-03</v>
      </c>
      <c r="L427" s="174" t="str">
        <f>VLOOKUP(A427,'PAI 2025 GPS rempl2)'!$A$4:$V$504,21,0)</f>
        <v>2025-12-19</v>
      </c>
      <c r="M427" s="82" t="str">
        <f>VLOOKUP(A427,'PAI 2025 GPS rempl2)'!$A$4:$V$504,22,0)</f>
        <v>3003-GRUPO DE TRABAJO DE APOYO A LA RED NACIONAL DE PROTECCIÓN  AL CONSUMIDOR</v>
      </c>
      <c r="N427" s="82"/>
      <c r="O427" s="82"/>
      <c r="P427" s="82"/>
      <c r="Q427" s="82"/>
      <c r="R427" s="30" t="str">
        <f>VLOOKUP(A427,'PAI 2025 GPS rempl2)'!$A$3:$B$506,2,0)</f>
        <v>3003-GRUPO DE TRABAJO DE APOYO A LA RED NACIONAL DE PROTECCIÓN  AL CONSUMIDOR</v>
      </c>
      <c r="S427" s="81" t="s">
        <v>1300</v>
      </c>
      <c r="T427" s="81" t="str">
        <f>VLOOKUP(A427,'PAI 2025 GPS rempl2)'!$A$3:$E$505,4,0)</f>
        <v>Actividad propia</v>
      </c>
      <c r="U427" s="82" t="s">
        <v>1562</v>
      </c>
      <c r="V427" s="30">
        <f>VLOOKUP(S427,'PAI 2025 GPS rempl2)'!$E$4:$P$504,12,0)</f>
        <v>20</v>
      </c>
      <c r="W427" s="146">
        <f t="shared" ref="W427:W429" si="81">+(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427" s="30">
        <f>VLOOKUP(S427,'SEGUIMIENTO PAI 2025'!$F$5:$AB$487,23,0)</f>
        <v>60</v>
      </c>
      <c r="Y427" s="30">
        <f t="shared" si="74"/>
        <v>0.145985401459854</v>
      </c>
    </row>
    <row r="428" spans="1:25" x14ac:dyDescent="0.25">
      <c r="A428" s="81" t="s">
        <v>1302</v>
      </c>
      <c r="B428" s="81" t="str">
        <f>VLOOKUP(A428,'PAI 2025 GPS rempl2)'!$A$3:$E$505,4,0)</f>
        <v>Actividad propia</v>
      </c>
      <c r="C428" s="82" t="s">
        <v>1562</v>
      </c>
      <c r="D428" s="82" t="s">
        <v>1566</v>
      </c>
      <c r="E428" s="82" t="s">
        <v>636</v>
      </c>
      <c r="F428" s="82"/>
      <c r="G428" s="82" t="str">
        <f>VLOOKUP(A428,'PAI 2025 GPS rempl2)'!$E$4:$L$504,8,0)</f>
        <v>N/A</v>
      </c>
      <c r="H428" s="82" t="str">
        <f>VLOOKUP(A428,'PAI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8" s="82">
        <f>VLOOKUP(A428,'PAI 2025 GPS rempl2)'!$A$4:$V$504,17,0)</f>
        <v>5</v>
      </c>
      <c r="J428" s="82" t="str">
        <f>VLOOKUP(A428,'PAI 2025 GPS rempl2)'!$A$4:$V$504,18,0)</f>
        <v>Númerica</v>
      </c>
      <c r="K428" s="174" t="str">
        <f>VLOOKUP(A428,'PAI 2025 GPS rempl2)'!$A$4:$V$504,20,0)</f>
        <v>2025-02-03</v>
      </c>
      <c r="L428" s="174" t="str">
        <f>VLOOKUP(A428,'PAI 2025 GPS rempl2)'!$A$4:$V$504,21,0)</f>
        <v>2025-12-19</v>
      </c>
      <c r="M428" s="82" t="str">
        <f>VLOOKUP(A428,'PAI 2025 GPS rempl2)'!$A$4:$V$504,22,0)</f>
        <v>142-GRUPO DE TRABAJO DE SERVICIOS ADMINISTRATIVOS Y RECURSOS FÍSICOS;
3003-GRUPO DE TRABAJO DE APOYO A LA RED NACIONAL DE PROTECCIÓN  AL CONSUMIDOR</v>
      </c>
      <c r="N428" s="82"/>
      <c r="O428" s="82"/>
      <c r="P428" s="82"/>
      <c r="Q428" s="82"/>
      <c r="R428" s="30" t="str">
        <f>VLOOKUP(A428,'PAI 2025 GPS rempl2)'!$A$3:$B$506,2,0)</f>
        <v>3003-GRUPO DE TRABAJO DE APOYO A LA RED NACIONAL DE PROTECCIÓN  AL CONSUMIDOR</v>
      </c>
      <c r="S428" s="81" t="s">
        <v>1302</v>
      </c>
      <c r="T428" s="81" t="str">
        <f>VLOOKUP(A428,'PAI 2025 GPS rempl2)'!$A$3:$E$505,4,0)</f>
        <v>Actividad propia</v>
      </c>
      <c r="U428" s="82" t="s">
        <v>1562</v>
      </c>
      <c r="V428" s="30">
        <f>VLOOKUP(S428,'PAI 2025 GPS rempl2)'!$E$4:$P$504,12,0)</f>
        <v>20</v>
      </c>
      <c r="W428" s="146">
        <f t="shared" si="81"/>
        <v>0.24330900243309003</v>
      </c>
      <c r="X428" s="30">
        <f>VLOOKUP(S428,'SEGUIMIENTO PAI 2025'!$F$5:$AB$487,23,0)</f>
        <v>60</v>
      </c>
      <c r="Y428" s="30">
        <f t="shared" si="74"/>
        <v>0.145985401459854</v>
      </c>
    </row>
    <row r="429" spans="1:25" x14ac:dyDescent="0.25">
      <c r="A429" s="81" t="s">
        <v>1305</v>
      </c>
      <c r="B429" s="81" t="str">
        <f>VLOOKUP(A429,'PAI 2025 GPS rempl2)'!$A$3:$E$505,4,0)</f>
        <v>Actividad propia</v>
      </c>
      <c r="C429" s="82" t="s">
        <v>1562</v>
      </c>
      <c r="D429" s="82" t="s">
        <v>1566</v>
      </c>
      <c r="E429" s="82" t="s">
        <v>636</v>
      </c>
      <c r="F429" s="82"/>
      <c r="G429" s="82" t="str">
        <f>VLOOKUP(A429,'PAI 2025 GPS rempl2)'!$E$4:$L$504,8,0)</f>
        <v>N/A</v>
      </c>
      <c r="H429" s="82" t="str">
        <f>VLOOKUP(A429,'PAI 2025 GPS rempl2)'!$A$4:$V$504,15,0)</f>
        <v>Realizar la inauguración y poner en operacion las Casas del Consumidor de Bienes y Servicios en el territorio nacional (Informe por CCBS aperturada) (Informe por CCBS apertura da y puesta en operación)</v>
      </c>
      <c r="I429" s="82">
        <f>VLOOKUP(A429,'PAI 2025 GPS rempl2)'!$A$4:$V$504,17,0)</f>
        <v>5</v>
      </c>
      <c r="J429" s="82" t="str">
        <f>VLOOKUP(A429,'PAI 2025 GPS rempl2)'!$A$4:$V$504,18,0)</f>
        <v>Númerica</v>
      </c>
      <c r="K429" s="174" t="str">
        <f>VLOOKUP(A429,'PAI 2025 GPS rempl2)'!$A$4:$V$504,20,0)</f>
        <v>2025-02-03</v>
      </c>
      <c r="L429" s="174" t="str">
        <f>VLOOKUP(A429,'PAI 2025 GPS rempl2)'!$A$4:$V$504,21,0)</f>
        <v>2025-12-19</v>
      </c>
      <c r="M429" s="82" t="str">
        <f>VLOOKUP(A429,'PAI 2025 GPS rempl2)'!$A$4:$V$504,22,0)</f>
        <v>3003-GRUPO DE TRABAJO DE APOYO A LA RED NACIONAL DE PROTECCIÓN  AL CONSUMIDOR;
73-GRUPO DE TRABAJO DE COMUNICACION</v>
      </c>
      <c r="N429" s="82"/>
      <c r="O429" s="82"/>
      <c r="P429" s="82"/>
      <c r="Q429" s="82"/>
      <c r="R429" s="30" t="str">
        <f>VLOOKUP(A429,'PAI 2025 GPS rempl2)'!$A$3:$B$506,2,0)</f>
        <v>3003-GRUPO DE TRABAJO DE APOYO A LA RED NACIONAL DE PROTECCIÓN  AL CONSUMIDOR</v>
      </c>
      <c r="S429" s="81" t="s">
        <v>1305</v>
      </c>
      <c r="T429" s="81" t="str">
        <f>VLOOKUP(A429,'PAI 2025 GPS rempl2)'!$A$3:$E$505,4,0)</f>
        <v>Actividad propia</v>
      </c>
      <c r="U429" s="82" t="s">
        <v>1562</v>
      </c>
      <c r="V429" s="30">
        <f>VLOOKUP(S429,'PAI 2025 GPS rempl2)'!$E$4:$P$504,12,0)</f>
        <v>60</v>
      </c>
      <c r="W429" s="146">
        <f t="shared" si="81"/>
        <v>0.72992700729927007</v>
      </c>
      <c r="X429" s="30">
        <f>VLOOKUP(S429,'SEGUIMIENTO PAI 2025'!$F$5:$AB$487,23,0)</f>
        <v>40</v>
      </c>
      <c r="Y429" s="30">
        <f t="shared" si="74"/>
        <v>0.29197080291970801</v>
      </c>
    </row>
    <row r="430" spans="1:25" x14ac:dyDescent="0.25">
      <c r="A430" s="81" t="s">
        <v>1307</v>
      </c>
      <c r="B430" s="81" t="str">
        <f>VLOOKUP(A430,'PAI 2025 GPS rempl2)'!$A$3:$E$505,4,0)</f>
        <v>Producto</v>
      </c>
      <c r="C430" s="82" t="s">
        <v>1572</v>
      </c>
      <c r="D430" s="82" t="s">
        <v>1571</v>
      </c>
      <c r="E430" s="82" t="s">
        <v>772</v>
      </c>
      <c r="F430" s="82" t="s">
        <v>10</v>
      </c>
      <c r="G430" s="82" t="str">
        <f>VLOOKUP(A430,'PAI 2025 GPS rempl2)'!$E$4:$L$504,8,0)</f>
        <v>C-3503-0200-0009-40401c</v>
      </c>
      <c r="H430" s="82" t="str">
        <f>VLOOKUP(A430,'PAI 2025 GPS rempl2)'!$A$4:$V$504,15,0)</f>
        <v>Guía de Aprendizaje en Derecho de Consumo traducida a lenguaje de minorías étnicas, elaborada y socializada  (Guía en formato digital)</v>
      </c>
      <c r="I430" s="82">
        <f>VLOOKUP(A430,'PAI 2025 GPS rempl2)'!$A$4:$V$504,17,0)</f>
        <v>1</v>
      </c>
      <c r="J430" s="82" t="str">
        <f>VLOOKUP(A430,'PAI 2025 GPS rempl2)'!$A$4:$V$504,18,0)</f>
        <v>Númerica</v>
      </c>
      <c r="K430" s="174" t="str">
        <f>VLOOKUP(A430,'PAI 2025 GPS rempl2)'!$A$4:$V$504,20,0)</f>
        <v>2025-02-03</v>
      </c>
      <c r="L430" s="174" t="str">
        <f>VLOOKUP(A430,'PAI 2025 GPS rempl2)'!$A$4:$V$504,21,0)</f>
        <v>2025-12-15</v>
      </c>
      <c r="M430" s="82" t="str">
        <f>VLOOKUP(A430,'PAI 2025 GPS rempl2)'!$A$4:$V$504,22,0)</f>
        <v>3003-GRUPO DE TRABAJO DE APOYO A LA RED NACIONAL DE PROTECCIÓN  AL CONSUMIDOR;
71-GRUPO DE TRABAJO DE FORMACION</v>
      </c>
      <c r="N430" s="82" t="s">
        <v>1438</v>
      </c>
      <c r="O430" s="82" t="s">
        <v>1439</v>
      </c>
      <c r="P430" s="82" t="s">
        <v>1611</v>
      </c>
      <c r="Q430" s="82" t="s">
        <v>1534</v>
      </c>
      <c r="R430" s="30" t="str">
        <f>VLOOKUP(A430,'PAI 2025 GPS rempl2)'!$A$3:$B$506,2,0)</f>
        <v>3003-GRUPO DE TRABAJO DE APOYO A LA RED NACIONAL DE PROTECCIÓN  AL CONSUMIDOR</v>
      </c>
      <c r="S430" s="81" t="s">
        <v>1307</v>
      </c>
      <c r="T430" s="81" t="str">
        <f>VLOOKUP(A430,'PAI 2025 GPS rempl2)'!$A$3:$E$505,4,0)</f>
        <v>Producto</v>
      </c>
      <c r="U430" s="82" t="s">
        <v>1572</v>
      </c>
      <c r="V430" s="30">
        <f>VLOOKUP(S430,'PAI 2025 GPS rempl2)'!$E$4:$P$504,12,0)</f>
        <v>20</v>
      </c>
      <c r="W430" s="30">
        <f>+(V430*100)/($V$150+$V$168+$V$174+$V$177+$V$183+$V$190+$V$199+$V$336+$V$342+$V$430+$V$463)</f>
        <v>10.526315789473685</v>
      </c>
      <c r="X430" s="30">
        <f>VLOOKUP(S430,'SEGUIMIENTO PAI 2025'!$F$5:$AB$487,23,0)</f>
        <v>0</v>
      </c>
      <c r="Y430" s="30">
        <f t="shared" si="74"/>
        <v>0</v>
      </c>
    </row>
    <row r="431" spans="1:25" x14ac:dyDescent="0.25">
      <c r="A431" s="81" t="s">
        <v>1309</v>
      </c>
      <c r="B431" s="81" t="str">
        <f>VLOOKUP(A431,'PAI 2025 GPS rempl2)'!$A$3:$E$505,4,0)</f>
        <v>Actividad propia</v>
      </c>
      <c r="C431" s="82" t="s">
        <v>1572</v>
      </c>
      <c r="D431" s="82" t="s">
        <v>1571</v>
      </c>
      <c r="E431" s="82" t="s">
        <v>772</v>
      </c>
      <c r="F431" s="82"/>
      <c r="G431" s="82" t="str">
        <f>VLOOKUP(A431,'PAI 2025 GPS rempl2)'!$E$4:$L$504,8,0)</f>
        <v>N/A</v>
      </c>
      <c r="H431" s="82" t="str">
        <f>VLOOKUP(A431,'PAI 2025 GPS rempl2)'!$A$4:$V$504,15,0)</f>
        <v>Definir el grupo étnico para la traducción de la Guía de Aprendizaje en Derecho de Consumo  (Acta de acuerdo de grupo étnico definido)</v>
      </c>
      <c r="I431" s="82">
        <f>VLOOKUP(A431,'PAI 2025 GPS rempl2)'!$A$4:$V$504,17,0)</f>
        <v>1</v>
      </c>
      <c r="J431" s="82" t="str">
        <f>VLOOKUP(A431,'PAI 2025 GPS rempl2)'!$A$4:$V$504,18,0)</f>
        <v>Númerica</v>
      </c>
      <c r="K431" s="174" t="str">
        <f>VLOOKUP(A431,'PAI 2025 GPS rempl2)'!$A$4:$V$504,20,0)</f>
        <v>2025-02-03</v>
      </c>
      <c r="L431" s="174" t="str">
        <f>VLOOKUP(A431,'PAI 2025 GPS rempl2)'!$A$4:$V$504,21,0)</f>
        <v>2025-03-31</v>
      </c>
      <c r="M431" s="82" t="str">
        <f>VLOOKUP(A431,'PAI 2025 GPS rempl2)'!$A$4:$V$504,22,0)</f>
        <v>3003-GRUPO DE TRABAJO DE APOYO A LA RED NACIONAL DE PROTECCIÓN  AL CONSUMIDOR;
71-GRUPO DE TRABAJO DE FORMACION</v>
      </c>
      <c r="N431" s="82"/>
      <c r="O431" s="82"/>
      <c r="P431" s="82"/>
      <c r="Q431" s="82"/>
      <c r="R431" s="30" t="str">
        <f>VLOOKUP(A431,'PAI 2025 GPS rempl2)'!$A$3:$B$506,2,0)</f>
        <v>3003-GRUPO DE TRABAJO DE APOYO A LA RED NACIONAL DE PROTECCIÓN  AL CONSUMIDOR</v>
      </c>
      <c r="S431" s="81" t="s">
        <v>1309</v>
      </c>
      <c r="T431" s="81" t="str">
        <f>VLOOKUP(A431,'PAI 2025 GPS rempl2)'!$A$3:$E$505,4,0)</f>
        <v>Actividad propia</v>
      </c>
      <c r="U431" s="82" t="s">
        <v>1572</v>
      </c>
      <c r="V431" s="30">
        <f>VLOOKUP(S431,'PAI 2025 GPS rempl2)'!$E$4:$P$504,12,0)</f>
        <v>10</v>
      </c>
      <c r="W431" s="30">
        <f>+(V431*100)/($V$151+$V$153+$V$154+$V$155+$V$169+$V$170+$V$171+$V$172+$V$173+$V$175+$V$176+$V$178+$V$179+$V$180+$V$181+$V$182+$V$184+$V$185+$V$186+$V$187+$V$188+$V$189+$V$191+$V$192+$V$193+$V$194+$V$200+$V$201+$V$337+$V$339+$V$341+$V$343+$V$344+$V$431+$V$432+$V$433+$V$434+$V$464+$V$465)</f>
        <v>0.90909090909090906</v>
      </c>
      <c r="X431" s="30">
        <f>VLOOKUP(S431,'SEGUIMIENTO PAI 2025'!$F$5:$AB$487,23,0)</f>
        <v>100</v>
      </c>
      <c r="Y431" s="30">
        <f t="shared" si="74"/>
        <v>0.90909090909090906</v>
      </c>
    </row>
    <row r="432" spans="1:25" x14ac:dyDescent="0.25">
      <c r="A432" s="81" t="s">
        <v>1312</v>
      </c>
      <c r="B432" s="81" t="str">
        <f>VLOOKUP(A432,'PAI 2025 GPS rempl2)'!$A$3:$E$505,4,0)</f>
        <v>Actividad propia</v>
      </c>
      <c r="C432" s="82" t="s">
        <v>1572</v>
      </c>
      <c r="D432" s="82" t="s">
        <v>1571</v>
      </c>
      <c r="E432" s="82" t="s">
        <v>772</v>
      </c>
      <c r="F432" s="82"/>
      <c r="G432" s="82" t="str">
        <f>VLOOKUP(A432,'PAI 2025 GPS rempl2)'!$E$4:$L$504,8,0)</f>
        <v>N/A</v>
      </c>
      <c r="H432" s="82" t="str">
        <f>VLOOKUP(A432,'PAI 2025 GPS rempl2)'!$A$4:$V$504,15,0)</f>
        <v>Consolidar y traducir la Guía de Aprendizaje en Derecho de Consumo en lenguaje étnico aprobada (Guía de Aprendizaje en Derecho de Consumo en lenguaje étnico aprobada y traducida)</v>
      </c>
      <c r="I432" s="82">
        <f>VLOOKUP(A432,'PAI 2025 GPS rempl2)'!$A$4:$V$504,17,0)</f>
        <v>1</v>
      </c>
      <c r="J432" s="82" t="str">
        <f>VLOOKUP(A432,'PAI 2025 GPS rempl2)'!$A$4:$V$504,18,0)</f>
        <v>Númerica</v>
      </c>
      <c r="K432" s="174" t="str">
        <f>VLOOKUP(A432,'PAI 2025 GPS rempl2)'!$A$4:$V$504,20,0)</f>
        <v>2025-04-01</v>
      </c>
      <c r="L432" s="174" t="str">
        <f>VLOOKUP(A432,'PAI 2025 GPS rempl2)'!$A$4:$V$504,21,0)</f>
        <v>2025-08-29</v>
      </c>
      <c r="M432" s="82" t="str">
        <f>VLOOKUP(A432,'PAI 2025 GPS rempl2)'!$A$4:$V$504,22,0)</f>
        <v>3003-GRUPO DE TRABAJO DE APOYO A LA RED NACIONAL DE PROTECCIÓN  AL CONSUMIDOR</v>
      </c>
      <c r="N432" s="82"/>
      <c r="O432" s="82"/>
      <c r="P432" s="82"/>
      <c r="Q432" s="82"/>
      <c r="R432" s="30" t="str">
        <f>VLOOKUP(A432,'PAI 2025 GPS rempl2)'!$A$3:$B$506,2,0)</f>
        <v>3003-GRUPO DE TRABAJO DE APOYO A LA RED NACIONAL DE PROTECCIÓN  AL CONSUMIDOR</v>
      </c>
      <c r="S432" s="81" t="s">
        <v>1312</v>
      </c>
      <c r="T432" s="81" t="str">
        <f>VLOOKUP(A432,'PAI 2025 GPS rempl2)'!$A$3:$E$505,4,0)</f>
        <v>Actividad propia</v>
      </c>
      <c r="U432" s="82" t="s">
        <v>1572</v>
      </c>
      <c r="V432" s="30">
        <f>VLOOKUP(S432,'PAI 2025 GPS rempl2)'!$E$4:$P$504,12,0)</f>
        <v>50</v>
      </c>
      <c r="W432" s="30">
        <f>+(V432*100)/($V$151+$V$153+$V$154+$V$155+$V$169+$V$170+$V$171+$V$172+$V$173+$V$175+$V$176+$V$178+$V$179+$V$180+$V$181+$V$182+$V$184+$V$185+$V$186+$V$187+$V$188+$V$189+$V$191+$V$192+$V$193+$V$194+$V$200+$V$201+$V$337+$V$339+$V$341+$V$343+$V$344+$V$431+$V$432+$V$433+$V$434+$V$464+$V$465)</f>
        <v>4.5454545454545459</v>
      </c>
      <c r="X432" s="30">
        <f>VLOOKUP(S432,'SEGUIMIENTO PAI 2025'!$F$5:$AB$487,23,0)</f>
        <v>100</v>
      </c>
      <c r="Y432" s="30">
        <f t="shared" si="74"/>
        <v>4.5454545454545459</v>
      </c>
    </row>
    <row r="433" spans="1:25" x14ac:dyDescent="0.25">
      <c r="A433" s="81" t="s">
        <v>1314</v>
      </c>
      <c r="B433" s="81" t="str">
        <f>VLOOKUP(A433,'PAI 2025 GPS rempl2)'!$A$3:$E$505,4,0)</f>
        <v>Actividad propia</v>
      </c>
      <c r="C433" s="82" t="s">
        <v>1572</v>
      </c>
      <c r="D433" s="82" t="s">
        <v>1571</v>
      </c>
      <c r="E433" s="82" t="s">
        <v>772</v>
      </c>
      <c r="F433" s="82"/>
      <c r="G433" s="82" t="str">
        <f>VLOOKUP(A433,'PAI 2025 GPS rempl2)'!$E$4:$L$504,8,0)</f>
        <v>N/A</v>
      </c>
      <c r="H433" s="82" t="str">
        <f>VLOOKUP(A433,'PAI 2025 GPS rempl2)'!$A$4:$V$504,15,0)</f>
        <v>Definir la Estrategia de socialización de la Guía de Aprendizaje en Derecho de Consumo (Documento Estrategia de socialización de la Guía de Aprendizaje en Derecho de Consumo)</v>
      </c>
      <c r="I433" s="82">
        <f>VLOOKUP(A433,'PAI 2025 GPS rempl2)'!$A$4:$V$504,17,0)</f>
        <v>1</v>
      </c>
      <c r="J433" s="82" t="str">
        <f>VLOOKUP(A433,'PAI 2025 GPS rempl2)'!$A$4:$V$504,18,0)</f>
        <v>Númerica</v>
      </c>
      <c r="K433" s="174" t="str">
        <f>VLOOKUP(A433,'PAI 2025 GPS rempl2)'!$A$4:$V$504,20,0)</f>
        <v>2025-06-03</v>
      </c>
      <c r="L433" s="174" t="str">
        <f>VLOOKUP(A433,'PAI 2025 GPS rempl2)'!$A$4:$V$504,21,0)</f>
        <v>2025-08-29</v>
      </c>
      <c r="M433" s="82" t="str">
        <f>VLOOKUP(A433,'PAI 2025 GPS rempl2)'!$A$4:$V$504,22,0)</f>
        <v>3003-GRUPO DE TRABAJO DE APOYO A LA RED NACIONAL DE PROTECCIÓN  AL CONSUMIDOR</v>
      </c>
      <c r="N433" s="82"/>
      <c r="O433" s="82"/>
      <c r="P433" s="82"/>
      <c r="Q433" s="82"/>
      <c r="R433" s="30" t="str">
        <f>VLOOKUP(A433,'PAI 2025 GPS rempl2)'!$A$3:$B$506,2,0)</f>
        <v>3003-GRUPO DE TRABAJO DE APOYO A LA RED NACIONAL DE PROTECCIÓN  AL CONSUMIDOR</v>
      </c>
      <c r="S433" s="81" t="s">
        <v>1314</v>
      </c>
      <c r="T433" s="81" t="str">
        <f>VLOOKUP(A433,'PAI 2025 GPS rempl2)'!$A$3:$E$505,4,0)</f>
        <v>Actividad propia</v>
      </c>
      <c r="U433" s="82" t="s">
        <v>1572</v>
      </c>
      <c r="V433" s="30">
        <f>VLOOKUP(S433,'PAI 2025 GPS rempl2)'!$E$4:$P$504,12,0)</f>
        <v>20</v>
      </c>
      <c r="W433" s="30">
        <f>+(V433*100)/($V$151+$V$153+$V$154+$V$155+$V$169+$V$170+$V$171+$V$172+$V$173+$V$175+$V$176+$V$178+$V$179+$V$180+$V$181+$V$182+$V$184+$V$185+$V$186+$V$187+$V$188+$V$189+$V$191+$V$192+$V$193+$V$194+$V$200+$V$201+$V$337+$V$339+$V$341+$V$343+$V$344+$V$431+$V$432+$V$433+$V$434+$V$464+$V$465)</f>
        <v>1.8181818181818181</v>
      </c>
      <c r="X433" s="30">
        <f>VLOOKUP(S433,'SEGUIMIENTO PAI 2025'!$F$5:$AB$487,23,0)</f>
        <v>100</v>
      </c>
      <c r="Y433" s="30">
        <f t="shared" si="74"/>
        <v>1.8181818181818181</v>
      </c>
    </row>
    <row r="434" spans="1:25" x14ac:dyDescent="0.25">
      <c r="A434" s="81" t="s">
        <v>1316</v>
      </c>
      <c r="B434" s="81" t="str">
        <f>VLOOKUP(A434,'PAI 2025 GPS rempl2)'!$A$3:$E$505,4,0)</f>
        <v>Actividad propia</v>
      </c>
      <c r="C434" s="82" t="s">
        <v>1572</v>
      </c>
      <c r="D434" s="82" t="s">
        <v>1571</v>
      </c>
      <c r="E434" s="82" t="s">
        <v>772</v>
      </c>
      <c r="F434" s="82"/>
      <c r="G434" s="82" t="str">
        <f>VLOOKUP(A434,'PAI 2025 GPS rempl2)'!$E$4:$L$504,8,0)</f>
        <v>N/A</v>
      </c>
      <c r="H434" s="82" t="str">
        <f>VLOOKUP(A434,'PAI 2025 GPS rempl2)'!$A$4:$V$504,15,0)</f>
        <v>Aplicar la estrategia de socialización definida (Informe de aplicación de la estrategia)</v>
      </c>
      <c r="I434" s="82">
        <f>VLOOKUP(A434,'PAI 2025 GPS rempl2)'!$A$4:$V$504,17,0)</f>
        <v>1</v>
      </c>
      <c r="J434" s="82" t="str">
        <f>VLOOKUP(A434,'PAI 2025 GPS rempl2)'!$A$4:$V$504,18,0)</f>
        <v>Númerica</v>
      </c>
      <c r="K434" s="174" t="str">
        <f>VLOOKUP(A434,'PAI 2025 GPS rempl2)'!$A$4:$V$504,20,0)</f>
        <v>2025-09-01</v>
      </c>
      <c r="L434" s="174" t="str">
        <f>VLOOKUP(A434,'PAI 2025 GPS rempl2)'!$A$4:$V$504,21,0)</f>
        <v>2025-12-15</v>
      </c>
      <c r="M434" s="82" t="str">
        <f>VLOOKUP(A434,'PAI 2025 GPS rempl2)'!$A$4:$V$504,22,0)</f>
        <v>3003-GRUPO DE TRABAJO DE APOYO A LA RED NACIONAL DE PROTECCIÓN  AL CONSUMIDOR</v>
      </c>
      <c r="N434" s="82"/>
      <c r="O434" s="82"/>
      <c r="P434" s="82"/>
      <c r="Q434" s="82"/>
      <c r="R434" s="30" t="str">
        <f>VLOOKUP(A434,'PAI 2025 GPS rempl2)'!$A$3:$B$506,2,0)</f>
        <v>3003-GRUPO DE TRABAJO DE APOYO A LA RED NACIONAL DE PROTECCIÓN  AL CONSUMIDOR</v>
      </c>
      <c r="S434" s="81" t="s">
        <v>1316</v>
      </c>
      <c r="T434" s="81" t="str">
        <f>VLOOKUP(A434,'PAI 2025 GPS rempl2)'!$A$3:$E$505,4,0)</f>
        <v>Actividad propia</v>
      </c>
      <c r="U434" s="82" t="s">
        <v>1572</v>
      </c>
      <c r="V434" s="30">
        <f>VLOOKUP(S434,'PAI 2025 GPS rempl2)'!$E$4:$P$504,12,0)</f>
        <v>20</v>
      </c>
      <c r="W434" s="30">
        <f>+(V434*100)/($V$151+$V$153+$V$154+$V$155+$V$169+$V$170+$V$171+$V$172+$V$173+$V$175+$V$176+$V$178+$V$179+$V$180+$V$181+$V$182+$V$184+$V$185+$V$186+$V$187+$V$188+$V$189+$V$191+$V$192+$V$193+$V$194+$V$200+$V$201+$V$337+$V$339+$V$341+$V$343+$V$344+$V$431+$V$432+$V$433+$V$434+$V$464+$V$465)</f>
        <v>1.8181818181818181</v>
      </c>
      <c r="X434" s="30">
        <f>VLOOKUP(S434,'SEGUIMIENTO PAI 2025'!$F$5:$AB$487,23,0)</f>
        <v>0</v>
      </c>
      <c r="Y434" s="30">
        <f t="shared" si="74"/>
        <v>0</v>
      </c>
    </row>
    <row r="435" spans="1:25" x14ac:dyDescent="0.25">
      <c r="A435" s="81" t="s">
        <v>1317</v>
      </c>
      <c r="B435" s="81" t="str">
        <f>VLOOKUP(A435,'PAI 2025 GPS rempl2)'!$A$3:$E$505,4,0)</f>
        <v>Producto</v>
      </c>
      <c r="C435" s="82" t="s">
        <v>1562</v>
      </c>
      <c r="D435" s="82" t="s">
        <v>1570</v>
      </c>
      <c r="E435" s="82" t="s">
        <v>720</v>
      </c>
      <c r="F435" s="82" t="s">
        <v>13</v>
      </c>
      <c r="G435" s="82" t="str">
        <f>VLOOKUP(A435,'PAI 2025 GPS rempl2)'!$E$4:$L$504,8,0)</f>
        <v>C-3503-0200-0009-40401c</v>
      </c>
      <c r="H435" s="82" t="str">
        <f>VLOOKUP(A435,'PAI 2025 GPS rempl2)'!$A$4:$V$504,15,0)</f>
        <v>Cartilla Consufondo que permita mejorar el conocimiento e impacto en la protección de los consumidores de bienes y servicios a Ligas y asociaciones de consumidores, así como universidades en su condición de Entidades Sin Ánimo de Lucro de Reconocida Idoneidad. (Cartilla elaborada /correo de aprobación)."</v>
      </c>
      <c r="I435" s="82">
        <f>VLOOKUP(A435,'PAI 2025 GPS rempl2)'!$A$4:$V$504,17,0)</f>
        <v>1</v>
      </c>
      <c r="J435" s="82" t="str">
        <f>VLOOKUP(A435,'PAI 2025 GPS rempl2)'!$A$4:$V$504,18,0)</f>
        <v>Númerica</v>
      </c>
      <c r="K435" s="174" t="str">
        <f>VLOOKUP(A435,'PAI 2025 GPS rempl2)'!$A$4:$V$504,20,0)</f>
        <v>2025-02-03</v>
      </c>
      <c r="L435" s="174" t="str">
        <f>VLOOKUP(A435,'PAI 2025 GPS rempl2)'!$A$4:$V$504,21,0)</f>
        <v>2025-06-27</v>
      </c>
      <c r="M435" s="82" t="str">
        <f>VLOOKUP(A435,'PAI 2025 GPS rempl2)'!$A$4:$V$504,22,0)</f>
        <v>3003-GRUPO DE TRABAJO DE APOYO A LA RED NACIONAL DE PROTECCIÓN  AL CONSUMIDOR</v>
      </c>
      <c r="N435" s="82" t="s">
        <v>1441</v>
      </c>
      <c r="O435" s="82" t="s">
        <v>1480</v>
      </c>
      <c r="P435" s="82" t="s">
        <v>1610</v>
      </c>
      <c r="Q435" s="82" t="s">
        <v>1535</v>
      </c>
      <c r="R435" s="30" t="str">
        <f>VLOOKUP(A435,'PAI 2025 GPS rempl2)'!$A$3:$B$506,2,0)</f>
        <v>3003-GRUPO DE TRABAJO DE APOYO A LA RED NACIONAL DE PROTECCIÓN  AL CONSUMIDOR</v>
      </c>
      <c r="S435" s="81" t="s">
        <v>1317</v>
      </c>
      <c r="T435" s="81" t="str">
        <f>VLOOKUP(A435,'PAI 2025 GPS rempl2)'!$A$3:$E$505,4,0)</f>
        <v>Producto</v>
      </c>
      <c r="U435" s="82" t="s">
        <v>1562</v>
      </c>
      <c r="V435" s="30">
        <f>VLOOKUP(S435,'PAI 2025 GPS rempl2)'!$E$4:$P$504,12,0)</f>
        <v>15</v>
      </c>
      <c r="W435" s="144">
        <f>(V435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0.67264573991031396</v>
      </c>
      <c r="X435" s="30">
        <f>VLOOKUP(S435,'SEGUIMIENTO PAI 2025'!$F$5:$AB$487,23,0)</f>
        <v>100</v>
      </c>
      <c r="Y435" s="30">
        <f t="shared" si="74"/>
        <v>0.67264573991031396</v>
      </c>
    </row>
    <row r="436" spans="1:25" x14ac:dyDescent="0.25">
      <c r="A436" s="81" t="s">
        <v>1318</v>
      </c>
      <c r="B436" s="81" t="str">
        <f>VLOOKUP(A436,'PAI 2025 GPS rempl2)'!$A$3:$E$505,4,0)</f>
        <v>Actividad propia</v>
      </c>
      <c r="C436" s="82" t="s">
        <v>1562</v>
      </c>
      <c r="D436" s="82" t="s">
        <v>1570</v>
      </c>
      <c r="E436" s="82" t="s">
        <v>720</v>
      </c>
      <c r="F436" s="82"/>
      <c r="G436" s="82" t="str">
        <f>VLOOKUP(A436,'PAI 2025 GPS rempl2)'!$E$4:$L$504,8,0)</f>
        <v>N/A</v>
      </c>
      <c r="H436" s="82" t="str">
        <f>VLOOKUP(A436,'PAI 2025 GPS rempl2)'!$A$4:$V$504,15,0)</f>
        <v>Elaborar estudios previos  (Documento Estudios previos aprobados secretaria general y jurídica)</v>
      </c>
      <c r="I436" s="82">
        <f>VLOOKUP(A436,'PAI 2025 GPS rempl2)'!$A$4:$V$504,17,0)</f>
        <v>1</v>
      </c>
      <c r="J436" s="82" t="str">
        <f>VLOOKUP(A436,'PAI 2025 GPS rempl2)'!$A$4:$V$504,18,0)</f>
        <v>Númerica</v>
      </c>
      <c r="K436" s="174" t="str">
        <f>VLOOKUP(A436,'PAI 2025 GPS rempl2)'!$A$4:$V$504,20,0)</f>
        <v>2025-02-03</v>
      </c>
      <c r="L436" s="174" t="str">
        <f>VLOOKUP(A436,'PAI 2025 GPS rempl2)'!$A$4:$V$504,21,0)</f>
        <v>2025-04-14</v>
      </c>
      <c r="M436" s="82" t="str">
        <f>VLOOKUP(A436,'PAI 2025 GPS rempl2)'!$A$4:$V$504,22,0)</f>
        <v>3003-GRUPO DE TRABAJO DE APOYO A LA RED NACIONAL DE PROTECCIÓN  AL CONSUMIDOR</v>
      </c>
      <c r="N436" s="82"/>
      <c r="O436" s="82"/>
      <c r="P436" s="82"/>
      <c r="Q436" s="82"/>
      <c r="R436" s="30" t="str">
        <f>VLOOKUP(A436,'PAI 2025 GPS rempl2)'!$A$3:$B$506,2,0)</f>
        <v>3003-GRUPO DE TRABAJO DE APOYO A LA RED NACIONAL DE PROTECCIÓN  AL CONSUMIDOR</v>
      </c>
      <c r="S436" s="81" t="s">
        <v>1318</v>
      </c>
      <c r="T436" s="81" t="str">
        <f>VLOOKUP(A436,'PAI 2025 GPS rempl2)'!$A$3:$E$505,4,0)</f>
        <v>Actividad propia</v>
      </c>
      <c r="U436" s="82" t="s">
        <v>1562</v>
      </c>
      <c r="V436" s="30">
        <f>VLOOKUP(S436,'PAI 2025 GPS rempl2)'!$E$4:$P$504,12,0)</f>
        <v>10</v>
      </c>
      <c r="W436" s="146">
        <f t="shared" ref="W436:W438" si="82">+(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436" s="30">
        <f>VLOOKUP(S436,'SEGUIMIENTO PAI 2025'!$F$5:$AB$487,23,0)</f>
        <v>100</v>
      </c>
      <c r="Y436" s="30">
        <f t="shared" si="74"/>
        <v>0.12165450121654502</v>
      </c>
    </row>
    <row r="437" spans="1:25" x14ac:dyDescent="0.25">
      <c r="A437" s="81" t="s">
        <v>1320</v>
      </c>
      <c r="B437" s="81" t="str">
        <f>VLOOKUP(A437,'PAI 2025 GPS rempl2)'!$A$3:$E$505,4,0)</f>
        <v>Actividad propia</v>
      </c>
      <c r="C437" s="82" t="s">
        <v>1562</v>
      </c>
      <c r="D437" s="82" t="s">
        <v>1570</v>
      </c>
      <c r="E437" s="82" t="s">
        <v>720</v>
      </c>
      <c r="F437" s="82"/>
      <c r="G437" s="82" t="str">
        <f>VLOOKUP(A437,'PAI 2025 GPS rempl2)'!$E$4:$L$504,8,0)</f>
        <v>N/A</v>
      </c>
      <c r="H437" s="82" t="str">
        <f>VLOOKUP(A437,'PAI 2025 GPS rempl2)'!$A$4:$V$504,15,0)</f>
        <v>Actualizar y aprobar la cartilla Consufondo  (Cartilla Actualizada y aprobada de Consufondo)</v>
      </c>
      <c r="I437" s="82">
        <f>VLOOKUP(A437,'PAI 2025 GPS rempl2)'!$A$4:$V$504,17,0)</f>
        <v>1</v>
      </c>
      <c r="J437" s="82" t="str">
        <f>VLOOKUP(A437,'PAI 2025 GPS rempl2)'!$A$4:$V$504,18,0)</f>
        <v>Númerica</v>
      </c>
      <c r="K437" s="174" t="str">
        <f>VLOOKUP(A437,'PAI 2025 GPS rempl2)'!$A$4:$V$504,20,0)</f>
        <v>2025-04-01</v>
      </c>
      <c r="L437" s="174" t="str">
        <f>VLOOKUP(A437,'PAI 2025 GPS rempl2)'!$A$4:$V$504,21,0)</f>
        <v>2025-04-30</v>
      </c>
      <c r="M437" s="82" t="str">
        <f>VLOOKUP(A437,'PAI 2025 GPS rempl2)'!$A$4:$V$504,22,0)</f>
        <v>3003-GRUPO DE TRABAJO DE APOYO A LA RED NACIONAL DE PROTECCIÓN  AL CONSUMIDOR</v>
      </c>
      <c r="N437" s="82"/>
      <c r="O437" s="82"/>
      <c r="P437" s="82"/>
      <c r="Q437" s="82"/>
      <c r="R437" s="30" t="str">
        <f>VLOOKUP(A437,'PAI 2025 GPS rempl2)'!$A$3:$B$506,2,0)</f>
        <v>3003-GRUPO DE TRABAJO DE APOYO A LA RED NACIONAL DE PROTECCIÓN  AL CONSUMIDOR</v>
      </c>
      <c r="S437" s="81" t="s">
        <v>1320</v>
      </c>
      <c r="T437" s="81" t="str">
        <f>VLOOKUP(A437,'PAI 2025 GPS rempl2)'!$A$3:$E$505,4,0)</f>
        <v>Actividad propia</v>
      </c>
      <c r="U437" s="82" t="s">
        <v>1562</v>
      </c>
      <c r="V437" s="30">
        <f>VLOOKUP(S437,'PAI 2025 GPS rempl2)'!$E$4:$P$504,12,0)</f>
        <v>10</v>
      </c>
      <c r="W437" s="146">
        <f t="shared" si="82"/>
        <v>0.12165450121654502</v>
      </c>
      <c r="X437" s="30">
        <f>VLOOKUP(S437,'SEGUIMIENTO PAI 2025'!$F$5:$AB$487,23,0)</f>
        <v>100</v>
      </c>
      <c r="Y437" s="30">
        <f t="shared" si="74"/>
        <v>0.12165450121654502</v>
      </c>
    </row>
    <row r="438" spans="1:25" x14ac:dyDescent="0.25">
      <c r="A438" s="81" t="s">
        <v>1322</v>
      </c>
      <c r="B438" s="81" t="str">
        <f>VLOOKUP(A438,'PAI 2025 GPS rempl2)'!$A$3:$E$505,4,0)</f>
        <v>Actividad propia</v>
      </c>
      <c r="C438" s="82" t="s">
        <v>1562</v>
      </c>
      <c r="D438" s="82" t="s">
        <v>1570</v>
      </c>
      <c r="E438" s="82" t="s">
        <v>720</v>
      </c>
      <c r="F438" s="82"/>
      <c r="G438" s="82" t="str">
        <f>VLOOKUP(A438,'PAI 2025 GPS rempl2)'!$E$4:$L$504,8,0)</f>
        <v>N/A</v>
      </c>
      <c r="H438" s="82" t="str">
        <f>VLOOKUP(A438,'PAI 2025 GPS rempl2)'!$A$4:$V$504,15,0)</f>
        <v>Realizar un informe de valoración del Programa consufondo 2025 y recomendaciones para próximas vigencias.(Informe final)</v>
      </c>
      <c r="I438" s="82">
        <f>VLOOKUP(A438,'PAI 2025 GPS rempl2)'!$A$4:$V$504,17,0)</f>
        <v>1</v>
      </c>
      <c r="J438" s="82" t="str">
        <f>VLOOKUP(A438,'PAI 2025 GPS rempl2)'!$A$4:$V$504,18,0)</f>
        <v>Númerica</v>
      </c>
      <c r="K438" s="174" t="str">
        <f>VLOOKUP(A438,'PAI 2025 GPS rempl2)'!$A$4:$V$504,20,0)</f>
        <v>2025-05-02</v>
      </c>
      <c r="L438" s="174" t="str">
        <f>VLOOKUP(A438,'PAI 2025 GPS rempl2)'!$A$4:$V$504,21,0)</f>
        <v>2025-06-27</v>
      </c>
      <c r="M438" s="82" t="str">
        <f>VLOOKUP(A438,'PAI 2025 GPS rempl2)'!$A$4:$V$504,22,0)</f>
        <v>3003-GRUPO DE TRABAJO DE APOYO A LA RED NACIONAL DE PROTECCIÓN  AL CONSUMIDOR</v>
      </c>
      <c r="N438" s="82"/>
      <c r="O438" s="82"/>
      <c r="P438" s="82"/>
      <c r="Q438" s="82"/>
      <c r="R438" s="30" t="str">
        <f>VLOOKUP(A438,'PAI 2025 GPS rempl2)'!$A$3:$B$506,2,0)</f>
        <v>3003-GRUPO DE TRABAJO DE APOYO A LA RED NACIONAL DE PROTECCIÓN  AL CONSUMIDOR</v>
      </c>
      <c r="S438" s="81" t="s">
        <v>1322</v>
      </c>
      <c r="T438" s="81" t="str">
        <f>VLOOKUP(A438,'PAI 2025 GPS rempl2)'!$A$3:$E$505,4,0)</f>
        <v>Actividad propia</v>
      </c>
      <c r="U438" s="82" t="s">
        <v>1562</v>
      </c>
      <c r="V438" s="30">
        <f>VLOOKUP(S438,'PAI 2025 GPS rempl2)'!$E$4:$P$504,12,0)</f>
        <v>80</v>
      </c>
      <c r="W438" s="146">
        <f t="shared" si="82"/>
        <v>0.97323600973236013</v>
      </c>
      <c r="X438" s="30">
        <f>VLOOKUP(S438,'SEGUIMIENTO PAI 2025'!$F$5:$AB$487,23,0)</f>
        <v>100</v>
      </c>
      <c r="Y438" s="30">
        <f t="shared" si="74"/>
        <v>0.97323600973236013</v>
      </c>
    </row>
    <row r="439" spans="1:25" x14ac:dyDescent="0.25">
      <c r="A439" s="81" t="s">
        <v>1323</v>
      </c>
      <c r="B439" s="81" t="str">
        <f>VLOOKUP(A439,'PAI 2025 GPS rempl2)'!$A$3:$E$505,4,0)</f>
        <v>Actividad propia Eliminada</v>
      </c>
      <c r="C439" s="82" t="s">
        <v>1562</v>
      </c>
      <c r="D439" s="82" t="s">
        <v>1570</v>
      </c>
      <c r="E439" s="82" t="s">
        <v>720</v>
      </c>
      <c r="F439" s="82"/>
      <c r="G439" s="82" t="str">
        <f>VLOOKUP(A439,'PAI 2025 GPS rempl2)'!$E$4:$L$504,8,0)</f>
        <v>N/A</v>
      </c>
      <c r="H439" s="82" t="str">
        <f>VLOOKUP(A439,'PAI 2025 GPS rempl2)'!$A$4:$V$504,15,0)</f>
        <v>Solicitar la contratación a Secretaria General   (Memorando de Solicitud de contratación a Secretaria General)</v>
      </c>
      <c r="I439" s="82">
        <f>VLOOKUP(A439,'PAI 2025 GPS rempl2)'!$A$4:$V$504,17,0)</f>
        <v>1</v>
      </c>
      <c r="J439" s="82" t="str">
        <f>VLOOKUP(A439,'PAI 2025 GPS rempl2)'!$A$4:$V$504,18,0)</f>
        <v>Númerica</v>
      </c>
      <c r="K439" s="174" t="str">
        <f>VLOOKUP(A439,'PAI 2025 GPS rempl2)'!$A$4:$V$504,20,0)</f>
        <v>2025-05-02</v>
      </c>
      <c r="L439" s="174" t="str">
        <f>VLOOKUP(A439,'PAI 2025 GPS rempl2)'!$A$4:$V$504,21,0)</f>
        <v>2025-07-31</v>
      </c>
      <c r="M439" s="82" t="str">
        <f>VLOOKUP(A439,'PAI 2025 GPS rempl2)'!$A$4:$V$504,22,0)</f>
        <v>3003-GRUPO DE TRABAJO DE APOYO A LA RED NACIONAL DE PROTECCIÓN  AL CONSUMIDOR</v>
      </c>
      <c r="N439" s="82"/>
      <c r="O439" s="82"/>
      <c r="P439" s="82"/>
      <c r="Q439" s="82"/>
      <c r="R439" s="30" t="str">
        <f>VLOOKUP(A439,'PAI 2025 GPS rempl2)'!$A$3:$B$506,2,0)</f>
        <v>3003-GRUPO DE TRABAJO DE APOYO A LA RED NACIONAL DE PROTECCIÓN  AL CONSUMIDOR</v>
      </c>
      <c r="S439" s="81" t="s">
        <v>1323</v>
      </c>
      <c r="T439" s="81" t="str">
        <f>VLOOKUP(A439,'PAI 2025 GPS rempl2)'!$A$3:$E$505,4,0)</f>
        <v>Actividad propia Eliminada</v>
      </c>
      <c r="U439" s="82" t="s">
        <v>1562</v>
      </c>
      <c r="V439" s="479">
        <v>0</v>
      </c>
      <c r="W439" s="146">
        <f t="shared" ref="W436:W439" si="83">+(V439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V$478+$V$479+$V$480)</f>
        <v>0</v>
      </c>
      <c r="Y439" s="30">
        <f t="shared" si="74"/>
        <v>0</v>
      </c>
    </row>
    <row r="440" spans="1:25" x14ac:dyDescent="0.25">
      <c r="A440" s="81" t="s">
        <v>1325</v>
      </c>
      <c r="B440" s="81" t="str">
        <f>VLOOKUP(A440,'PAI 2025 GPS rempl2)'!$A$3:$E$505,4,0)</f>
        <v>Actividad sin participación Eliminada</v>
      </c>
      <c r="C440" s="82" t="s">
        <v>1562</v>
      </c>
      <c r="D440" s="82" t="s">
        <v>1570</v>
      </c>
      <c r="E440" s="82" t="s">
        <v>720</v>
      </c>
      <c r="F440" s="82"/>
      <c r="G440" s="82" t="str">
        <f>VLOOKUP(A440,'PAI 2025 GPS rempl2)'!$E$4:$L$504,8,0)</f>
        <v>N/A</v>
      </c>
      <c r="H440" s="82" t="str">
        <f>VLOOKUP(A440,'PAI 2025 GPS rempl2)'!$A$4:$V$504,15,0)</f>
        <v>Revisar la solicitud de contratación y realizar los ajustes cuando haya lugar a ello  (Correo electrónico del abogado a cargo informando la revisión del proceso y/o captura de pantalla de la publicación en el SECOP /Único entregable)</v>
      </c>
      <c r="I440" s="82">
        <f>VLOOKUP(A440,'PAI 2025 GPS rempl2)'!$A$4:$V$504,17,0)</f>
        <v>1</v>
      </c>
      <c r="J440" s="82" t="str">
        <f>VLOOKUP(A440,'PAI 2025 GPS rempl2)'!$A$4:$V$504,18,0)</f>
        <v>Númerica</v>
      </c>
      <c r="K440" s="174" t="str">
        <f>VLOOKUP(A440,'PAI 2025 GPS rempl2)'!$A$4:$V$504,20,0)</f>
        <v>2025-08-01</v>
      </c>
      <c r="L440" s="174" t="str">
        <f>VLOOKUP(A440,'PAI 2025 GPS rempl2)'!$A$4:$V$504,21,0)</f>
        <v>2025-08-15</v>
      </c>
      <c r="M440" s="82" t="str">
        <f>VLOOKUP(A440,'PAI 2025 GPS rempl2)'!$A$4:$V$504,22,0)</f>
        <v>105-GRUPO DE TRABAJO DE CONTRATACIÓN</v>
      </c>
      <c r="N440" s="82"/>
      <c r="O440" s="82"/>
      <c r="P440" s="82"/>
      <c r="Q440" s="82"/>
      <c r="R440" s="30" t="str">
        <f>VLOOKUP(A440,'PAI 2025 GPS rempl2)'!$A$3:$B$506,2,0)</f>
        <v>3003-GRUPO DE TRABAJO DE APOYO A LA RED NACIONAL DE PROTECCIÓN  AL CONSUMIDOR</v>
      </c>
      <c r="S440" s="81" t="s">
        <v>1325</v>
      </c>
      <c r="T440" s="81" t="str">
        <f>VLOOKUP(A440,'PAI 2025 GPS rempl2)'!$A$3:$E$505,4,0)</f>
        <v>Actividad sin participación Eliminada</v>
      </c>
      <c r="U440" s="82" t="s">
        <v>1562</v>
      </c>
      <c r="V440" s="30">
        <f>VLOOKUP(S440,'PAI 2025 GPS rempl2)'!$E$4:$P$504,12,0)</f>
        <v>0</v>
      </c>
      <c r="W440" s="30">
        <f>+V440</f>
        <v>0</v>
      </c>
      <c r="Y440" s="30">
        <f t="shared" si="74"/>
        <v>0</v>
      </c>
    </row>
    <row r="441" spans="1:25" x14ac:dyDescent="0.25">
      <c r="A441" s="81" t="s">
        <v>1327</v>
      </c>
      <c r="B441" s="81" t="str">
        <f>VLOOKUP(A441,'PAI 2025 GPS rempl2)'!$A$3:$E$505,4,0)</f>
        <v>Actividad sin participación Eliminada</v>
      </c>
      <c r="C441" s="82" t="s">
        <v>1562</v>
      </c>
      <c r="D441" s="82" t="s">
        <v>1570</v>
      </c>
      <c r="E441" s="82" t="s">
        <v>720</v>
      </c>
      <c r="F441" s="82"/>
      <c r="G441" s="82" t="str">
        <f>VLOOKUP(A441,'PAI 2025 GPS rempl2)'!$E$4:$L$504,8,0)</f>
        <v>N/A</v>
      </c>
      <c r="H441" s="82" t="str">
        <f>VLOOKUP(A441,'PAI 2025 GPS rempl2)'!$A$4:$V$504,15,0)</f>
        <v>Publicar el proceso de contratación en el SECOP  (Correo electrónico del abogado a cargo informando la publicación del proceso en SECOP y/o captura de pantalla de la publicación en el secop)</v>
      </c>
      <c r="I441" s="82">
        <f>VLOOKUP(A441,'PAI 2025 GPS rempl2)'!$A$4:$V$504,17,0)</f>
        <v>1</v>
      </c>
      <c r="J441" s="82" t="str">
        <f>VLOOKUP(A441,'PAI 2025 GPS rempl2)'!$A$4:$V$504,18,0)</f>
        <v>Númerica</v>
      </c>
      <c r="K441" s="174" t="str">
        <f>VLOOKUP(A441,'PAI 2025 GPS rempl2)'!$A$4:$V$504,20,0)</f>
        <v>2025-08-19</v>
      </c>
      <c r="L441" s="174" t="str">
        <f>VLOOKUP(A441,'PAI 2025 GPS rempl2)'!$A$4:$V$504,21,0)</f>
        <v>2025-08-29</v>
      </c>
      <c r="M441" s="82" t="str">
        <f>VLOOKUP(A441,'PAI 2025 GPS rempl2)'!$A$4:$V$504,22,0)</f>
        <v>105-GRUPO DE TRABAJO DE CONTRATACIÓN</v>
      </c>
      <c r="N441" s="82"/>
      <c r="O441" s="82"/>
      <c r="P441" s="82"/>
      <c r="Q441" s="82"/>
      <c r="R441" s="30" t="str">
        <f>VLOOKUP(A441,'PAI 2025 GPS rempl2)'!$A$3:$B$506,2,0)</f>
        <v>3003-GRUPO DE TRABAJO DE APOYO A LA RED NACIONAL DE PROTECCIÓN  AL CONSUMIDOR</v>
      </c>
      <c r="S441" s="81" t="s">
        <v>1327</v>
      </c>
      <c r="T441" s="81" t="str">
        <f>VLOOKUP(A441,'PAI 2025 GPS rempl2)'!$A$3:$E$505,4,0)</f>
        <v>Actividad sin participación Eliminada</v>
      </c>
      <c r="U441" s="82" t="s">
        <v>1562</v>
      </c>
      <c r="V441" s="30">
        <f>VLOOKUP(S441,'PAI 2025 GPS rempl2)'!$E$4:$P$504,12,0)</f>
        <v>0</v>
      </c>
      <c r="W441" s="30">
        <f>+V441</f>
        <v>0</v>
      </c>
      <c r="Y441" s="30">
        <f t="shared" si="74"/>
        <v>0</v>
      </c>
    </row>
    <row r="442" spans="1:25" x14ac:dyDescent="0.25">
      <c r="A442" s="81" t="s">
        <v>1329</v>
      </c>
      <c r="B442" s="81" t="str">
        <f>VLOOKUP(A442,'PAI 2025 GPS rempl2)'!$A$3:$E$505,4,0)</f>
        <v>Actividad sin participación Eliminada</v>
      </c>
      <c r="C442" s="82" t="s">
        <v>1562</v>
      </c>
      <c r="D442" s="82" t="s">
        <v>1570</v>
      </c>
      <c r="E442" s="82" t="s">
        <v>720</v>
      </c>
      <c r="F442" s="82"/>
      <c r="G442" s="82" t="str">
        <f>VLOOKUP(A442,'PAI 2025 GPS rempl2)'!$E$4:$L$504,8,0)</f>
        <v>N/A</v>
      </c>
      <c r="H442" s="82" t="str">
        <f>VLOOKUP(A442,'PAI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2" s="82">
        <f>VLOOKUP(A442,'PAI 2025 GPS rempl2)'!$A$4:$V$504,17,0)</f>
        <v>10</v>
      </c>
      <c r="J442" s="82" t="str">
        <f>VLOOKUP(A442,'PAI 2025 GPS rempl2)'!$A$4:$V$504,18,0)</f>
        <v>Númerica</v>
      </c>
      <c r="K442" s="174" t="str">
        <f>VLOOKUP(A442,'PAI 2025 GPS rempl2)'!$A$4:$V$504,20,0)</f>
        <v>2025-08-29</v>
      </c>
      <c r="L442" s="174" t="str">
        <f>VLOOKUP(A442,'PAI 2025 GPS rempl2)'!$A$4:$V$504,21,0)</f>
        <v>2025-09-30</v>
      </c>
      <c r="M442" s="82" t="str">
        <f>VLOOKUP(A442,'PAI 2025 GPS rempl2)'!$A$4:$V$504,22,0)</f>
        <v>105-GRUPO DE TRABAJO DE CONTRATACIÓN</v>
      </c>
      <c r="N442" s="82"/>
      <c r="O442" s="82"/>
      <c r="P442" s="82"/>
      <c r="Q442" s="82"/>
      <c r="R442" s="30" t="str">
        <f>VLOOKUP(A442,'PAI 2025 GPS rempl2)'!$A$3:$B$506,2,0)</f>
        <v>3003-GRUPO DE TRABAJO DE APOYO A LA RED NACIONAL DE PROTECCIÓN  AL CONSUMIDOR</v>
      </c>
      <c r="S442" s="81" t="s">
        <v>1329</v>
      </c>
      <c r="T442" s="81" t="str">
        <f>VLOOKUP(A442,'PAI 2025 GPS rempl2)'!$A$3:$E$505,4,0)</f>
        <v>Actividad sin participación Eliminada</v>
      </c>
      <c r="U442" s="82" t="s">
        <v>1562</v>
      </c>
      <c r="V442" s="30">
        <f>VLOOKUP(S442,'PAI 2025 GPS rempl2)'!$E$4:$P$504,12,0)</f>
        <v>0</v>
      </c>
      <c r="W442" s="30">
        <f>+V442</f>
        <v>0</v>
      </c>
      <c r="Y442" s="30">
        <f t="shared" si="74"/>
        <v>0</v>
      </c>
    </row>
    <row r="443" spans="1:25" x14ac:dyDescent="0.25">
      <c r="A443" s="81" t="s">
        <v>1330</v>
      </c>
      <c r="B443" s="81" t="str">
        <f>VLOOKUP(A443,'PAI 2025 GPS rempl2)'!$A$3:$E$505,4,0)</f>
        <v>Actividad propia Eliminada</v>
      </c>
      <c r="C443" s="82" t="s">
        <v>1562</v>
      </c>
      <c r="D443" s="82" t="s">
        <v>1570</v>
      </c>
      <c r="E443" s="82" t="s">
        <v>720</v>
      </c>
      <c r="F443" s="82"/>
      <c r="G443" s="82" t="str">
        <f>VLOOKUP(A443,'PAI 2025 GPS rempl2)'!$E$4:$L$504,8,0)</f>
        <v>N/A</v>
      </c>
      <c r="H443" s="82" t="str">
        <f>VLOOKUP(A443,'PAI 2025 GPS rempl2)'!$A$4:$V$504,15,0)</f>
        <v>Realizar seguimiento a la ejecución de la iniciativas seleccionadas (Informe de actividades Programa Consufondo que de cuenta de las ligas fortalecidas)</v>
      </c>
      <c r="I443" s="82">
        <f>VLOOKUP(A443,'PAI 2025 GPS rempl2)'!$A$4:$V$504,17,0)</f>
        <v>4</v>
      </c>
      <c r="J443" s="82" t="str">
        <f>VLOOKUP(A443,'PAI 2025 GPS rempl2)'!$A$4:$V$504,18,0)</f>
        <v>Númerica</v>
      </c>
      <c r="K443" s="174" t="str">
        <f>VLOOKUP(A443,'PAI 2025 GPS rempl2)'!$A$4:$V$504,20,0)</f>
        <v>2025-09-30</v>
      </c>
      <c r="L443" s="174" t="str">
        <f>VLOOKUP(A443,'PAI 2025 GPS rempl2)'!$A$4:$V$504,21,0)</f>
        <v>2025-12-15</v>
      </c>
      <c r="M443" s="82" t="str">
        <f>VLOOKUP(A443,'PAI 2025 GPS rempl2)'!$A$4:$V$504,22,0)</f>
        <v>3003-GRUPO DE TRABAJO DE APOYO A LA RED NACIONAL DE PROTECCIÓN  AL CONSUMIDOR</v>
      </c>
      <c r="N443" s="82"/>
      <c r="O443" s="82"/>
      <c r="P443" s="82"/>
      <c r="Q443" s="82"/>
      <c r="R443" s="30" t="str">
        <f>VLOOKUP(A443,'PAI 2025 GPS rempl2)'!$A$3:$B$506,2,0)</f>
        <v>3003-GRUPO DE TRABAJO DE APOYO A LA RED NACIONAL DE PROTECCIÓN  AL CONSUMIDOR</v>
      </c>
      <c r="S443" s="81" t="s">
        <v>1330</v>
      </c>
      <c r="T443" s="81" t="str">
        <f>VLOOKUP(A443,'PAI 2025 GPS rempl2)'!$A$3:$E$505,4,0)</f>
        <v>Actividad propia Eliminada</v>
      </c>
      <c r="U443" s="82" t="s">
        <v>1562</v>
      </c>
      <c r="V443" s="479">
        <v>0</v>
      </c>
      <c r="W443" s="146">
        <f>+(V443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$439+$V$443+$V$445+$V$449+$V$451+$V$453+$V$456+$V$457+$V$459+$V$461+$V$467+$V$468+$V$469+$V$471+$V$472+$V$473+$V$475+$V$476+$V$478+$V$479+$V$480)</f>
        <v>0</v>
      </c>
      <c r="Y443" s="30">
        <f t="shared" si="74"/>
        <v>0</v>
      </c>
    </row>
    <row r="444" spans="1:25" x14ac:dyDescent="0.25">
      <c r="A444" s="81" t="s">
        <v>1332</v>
      </c>
      <c r="B444" s="81" t="str">
        <f>VLOOKUP(A444,'PAI 2025 GPS rempl2)'!$A$3:$E$505,4,0)</f>
        <v>Producto</v>
      </c>
      <c r="C444" s="82" t="s">
        <v>1562</v>
      </c>
      <c r="D444" s="82" t="s">
        <v>1566</v>
      </c>
      <c r="E444" s="82" t="s">
        <v>636</v>
      </c>
      <c r="F444" s="82" t="s">
        <v>10</v>
      </c>
      <c r="G444" s="82" t="str">
        <f>VLOOKUP(A444,'PAI 2025 GPS rempl2)'!$E$4:$L$504,8,0)</f>
        <v>N/A</v>
      </c>
      <c r="H444" s="82" t="str">
        <f>VLOOKUP(A444,'PAI 2025 GPS rempl2)'!$A$4:$V$504,15,0)</f>
        <v>Plan de difusión para que el consumidor conozca sus derechos "ABC  de atención a los usuarios SIC / Supersolidaria, ejecutado Imágenes (fotografía o captura de pantalla) de la difusión realizada</v>
      </c>
      <c r="I444" s="82">
        <f>VLOOKUP(A444,'PAI 2025 GPS rempl2)'!$A$4:$V$504,17,0)</f>
        <v>1</v>
      </c>
      <c r="J444" s="82" t="str">
        <f>VLOOKUP(A444,'PAI 2025 GPS rempl2)'!$A$4:$V$504,18,0)</f>
        <v>Númerica</v>
      </c>
      <c r="K444" s="174" t="str">
        <f>VLOOKUP(A444,'PAI 2025 GPS rempl2)'!$A$4:$V$504,20,0)</f>
        <v>2025-01-15</v>
      </c>
      <c r="L444" s="174" t="str">
        <f>VLOOKUP(A444,'PAI 2025 GPS rempl2)'!$A$4:$V$504,21,0)</f>
        <v>2025-12-30</v>
      </c>
      <c r="M444" s="82" t="str">
        <f>VLOOKUP(A444,'PAI 2025 GPS rempl2)'!$A$4:$V$504,22,0)</f>
        <v>3000-DESPACHO DEL SUPERINTENDENTE DELEGADO PARA LA PROTECCIÓN DEL CONSUMIDOR;
73-GRUPO DE TRABAJO DE COMUNICACION</v>
      </c>
      <c r="N444" s="82" t="s">
        <v>1438</v>
      </c>
      <c r="O444" s="82" t="s">
        <v>1439</v>
      </c>
      <c r="P444" s="82" t="s">
        <v>1610</v>
      </c>
      <c r="Q444" s="82" t="s">
        <v>1534</v>
      </c>
      <c r="R444" s="30" t="str">
        <f>VLOOKUP(A444,'PAI 2025 GPS rempl2)'!$A$3:$B$506,2,0)</f>
        <v>3000-DESPACHO DEL SUPERINTENDENTE DELEGADO PARA LA PROTECCIÓN DEL CONSUMIDOR</v>
      </c>
      <c r="S444" s="81" t="s">
        <v>1332</v>
      </c>
      <c r="T444" s="81" t="str">
        <f>VLOOKUP(A444,'PAI 2025 GPS rempl2)'!$A$3:$E$505,4,0)</f>
        <v>Producto</v>
      </c>
      <c r="U444" s="82" t="s">
        <v>1562</v>
      </c>
      <c r="V444" s="30">
        <f>VLOOKUP(S444,'PAI 2025 GPS rempl2)'!$E$4:$P$504,12,0)</f>
        <v>20</v>
      </c>
      <c r="W444" s="144">
        <f>(V444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444" s="30">
        <f>VLOOKUP(S444,'SEGUIMIENTO PAI 2025'!$F$5:$AB$487,23,0)</f>
        <v>0</v>
      </c>
      <c r="Y444" s="30">
        <f t="shared" si="74"/>
        <v>0</v>
      </c>
    </row>
    <row r="445" spans="1:25" x14ac:dyDescent="0.25">
      <c r="A445" s="81" t="s">
        <v>1335</v>
      </c>
      <c r="B445" s="81" t="str">
        <f>VLOOKUP(A445,'PAI 2025 GPS rempl2)'!$A$3:$E$505,4,0)</f>
        <v>Actividad propia</v>
      </c>
      <c r="C445" s="82" t="s">
        <v>1562</v>
      </c>
      <c r="D445" s="82" t="s">
        <v>1566</v>
      </c>
      <c r="E445" s="82" t="s">
        <v>636</v>
      </c>
      <c r="F445" s="82"/>
      <c r="G445" s="82" t="str">
        <f>VLOOKUP(A445,'PAI 2025 GPS rempl2)'!$E$4:$L$504,8,0)</f>
        <v>N/A</v>
      </c>
      <c r="H445" s="82" t="str">
        <f>VLOOKUP(A445,'PAI 2025 GPS rempl2)'!$A$4:$V$504,15,0)</f>
        <v>Aprobar el documento final que se va a difundir a los consumidores (Documento final aprobado)</v>
      </c>
      <c r="I445" s="82">
        <f>VLOOKUP(A445,'PAI 2025 GPS rempl2)'!$A$4:$V$504,17,0)</f>
        <v>1</v>
      </c>
      <c r="J445" s="82" t="str">
        <f>VLOOKUP(A445,'PAI 2025 GPS rempl2)'!$A$4:$V$504,18,0)</f>
        <v>Númerica</v>
      </c>
      <c r="K445" s="174" t="str">
        <f>VLOOKUP(A445,'PAI 2025 GPS rempl2)'!$A$4:$V$504,20,0)</f>
        <v>2025-01-15</v>
      </c>
      <c r="L445" s="174" t="str">
        <f>VLOOKUP(A445,'PAI 2025 GPS rempl2)'!$A$4:$V$504,21,0)</f>
        <v>2025-07-01</v>
      </c>
      <c r="M445" s="82" t="str">
        <f>VLOOKUP(A445,'PAI 2025 GPS rempl2)'!$A$4:$V$504,22,0)</f>
        <v>3000-DESPACHO DEL SUPERINTENDENTE DELEGADO PARA LA PROTECCIÓN DEL CONSUMIDOR</v>
      </c>
      <c r="N445" s="82"/>
      <c r="O445" s="82"/>
      <c r="P445" s="82"/>
      <c r="Q445" s="82"/>
      <c r="R445" s="30" t="str">
        <f>VLOOKUP(A445,'PAI 2025 GPS rempl2)'!$A$3:$B$506,2,0)</f>
        <v>3000-DESPACHO DEL SUPERINTENDENTE DELEGADO PARA LA PROTECCIÓN DEL CONSUMIDOR</v>
      </c>
      <c r="S445" s="81" t="s">
        <v>1335</v>
      </c>
      <c r="T445" s="81" t="str">
        <f>VLOOKUP(A445,'PAI 2025 GPS rempl2)'!$A$3:$E$505,4,0)</f>
        <v>Actividad propia</v>
      </c>
      <c r="U445" s="82" t="s">
        <v>1562</v>
      </c>
      <c r="V445" s="30">
        <f>VLOOKUP(S445,'PAI 2025 GPS rempl2)'!$E$4:$P$504,12,0)</f>
        <v>100</v>
      </c>
      <c r="W445" s="146">
        <f>+(V445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1.2165450121654502</v>
      </c>
      <c r="X445" s="30">
        <f>VLOOKUP(S445,'SEGUIMIENTO PAI 2025'!$F$5:$AB$487,23,0)</f>
        <v>100</v>
      </c>
      <c r="Y445" s="30">
        <f t="shared" si="74"/>
        <v>1.2165450121654502</v>
      </c>
    </row>
    <row r="446" spans="1:25" x14ac:dyDescent="0.25">
      <c r="A446" s="81" t="s">
        <v>1337</v>
      </c>
      <c r="B446" s="81" t="str">
        <f>VLOOKUP(A446,'PAI 2025 GPS rempl2)'!$A$3:$E$505,4,0)</f>
        <v>Actividad sin participación</v>
      </c>
      <c r="C446" s="82" t="s">
        <v>1562</v>
      </c>
      <c r="D446" s="82" t="s">
        <v>1566</v>
      </c>
      <c r="E446" s="82" t="s">
        <v>636</v>
      </c>
      <c r="F446" s="82"/>
      <c r="G446" s="82" t="str">
        <f>VLOOKUP(A446,'PAI 2025 GPS rempl2)'!$E$4:$L$504,8,0)</f>
        <v>N/A</v>
      </c>
      <c r="H446" s="82" t="str">
        <f>VLOOKUP(A446,'PAI 2025 GPS rempl2)'!$A$4:$V$504,15,0)</f>
        <v>Publicar el documento final en la pagina web de la entidad (Captura de pantalla con la publicación del documento).</v>
      </c>
      <c r="I446" s="82">
        <f>VLOOKUP(A446,'PAI 2025 GPS rempl2)'!$A$4:$V$504,17,0)</f>
        <v>1</v>
      </c>
      <c r="J446" s="82" t="str">
        <f>VLOOKUP(A446,'PAI 2025 GPS rempl2)'!$A$4:$V$504,18,0)</f>
        <v>Númerica</v>
      </c>
      <c r="K446" s="174" t="str">
        <f>VLOOKUP(A446,'PAI 2025 GPS rempl2)'!$A$4:$V$504,20,0)</f>
        <v>2025-07-02</v>
      </c>
      <c r="L446" s="174" t="str">
        <f>VLOOKUP(A446,'PAI 2025 GPS rempl2)'!$A$4:$V$504,21,0)</f>
        <v>2025-07-31</v>
      </c>
      <c r="M446" s="82" t="str">
        <f>VLOOKUP(A446,'PAI 2025 GPS rempl2)'!$A$4:$V$504,22,0)</f>
        <v>73-GRUPO DE TRABAJO DE COMUNICACION</v>
      </c>
      <c r="N446" s="82"/>
      <c r="O446" s="82"/>
      <c r="P446" s="82"/>
      <c r="Q446" s="82"/>
      <c r="R446" s="30" t="str">
        <f>VLOOKUP(A446,'PAI 2025 GPS rempl2)'!$A$3:$B$506,2,0)</f>
        <v>3000-DESPACHO DEL SUPERINTENDENTE DELEGADO PARA LA PROTECCIÓN DEL CONSUMIDOR</v>
      </c>
      <c r="S446" s="81" t="s">
        <v>1337</v>
      </c>
      <c r="T446" s="81" t="str">
        <f>VLOOKUP(A446,'PAI 2025 GPS rempl2)'!$A$3:$E$505,4,0)</f>
        <v>Actividad sin participación</v>
      </c>
      <c r="U446" s="82" t="s">
        <v>1562</v>
      </c>
      <c r="V446" s="30">
        <f>VLOOKUP(S446,'PAI 2025 GPS rempl2)'!$E$4:$P$504,12,0)</f>
        <v>0</v>
      </c>
      <c r="W446" s="30">
        <f>+V446</f>
        <v>0</v>
      </c>
      <c r="X446" s="30">
        <f>VLOOKUP(S446,'SEGUIMIENTO PAI 2025'!$F$5:$AB$487,23,0)</f>
        <v>100</v>
      </c>
      <c r="Y446" s="30">
        <f t="shared" si="74"/>
        <v>0</v>
      </c>
    </row>
    <row r="447" spans="1:25" x14ac:dyDescent="0.25">
      <c r="A447" s="81" t="s">
        <v>1339</v>
      </c>
      <c r="B447" s="81" t="str">
        <f>VLOOKUP(A447,'PAI 2025 GPS rempl2)'!$A$3:$E$505,4,0)</f>
        <v>Actividad sin participación</v>
      </c>
      <c r="C447" s="82" t="s">
        <v>1562</v>
      </c>
      <c r="D447" s="82" t="s">
        <v>1566</v>
      </c>
      <c r="E447" s="82" t="s">
        <v>636</v>
      </c>
      <c r="F447" s="82"/>
      <c r="G447" s="82" t="str">
        <f>VLOOKUP(A447,'PAI 2025 GPS rempl2)'!$E$4:$L$504,8,0)</f>
        <v>N/A</v>
      </c>
      <c r="H447" s="82" t="str">
        <f>VLOOKUP(A447,'PAI 2025 GPS rempl2)'!$A$4:$V$504,15,0)</f>
        <v>Realizar la difusión del ABC de atención a los usuarios SIC / Super Solidaria. - Imágenes (fotografía o captura de pantalla) de la difusión realizada</v>
      </c>
      <c r="I447" s="82">
        <f>VLOOKUP(A447,'PAI 2025 GPS rempl2)'!$A$4:$V$504,17,0)</f>
        <v>1</v>
      </c>
      <c r="J447" s="82" t="str">
        <f>VLOOKUP(A447,'PAI 2025 GPS rempl2)'!$A$4:$V$504,18,0)</f>
        <v>Númerica</v>
      </c>
      <c r="K447" s="174" t="str">
        <f>VLOOKUP(A447,'PAI 2025 GPS rempl2)'!$A$4:$V$504,20,0)</f>
        <v>2025-08-01</v>
      </c>
      <c r="L447" s="174" t="str">
        <f>VLOOKUP(A447,'PAI 2025 GPS rempl2)'!$A$4:$V$504,21,0)</f>
        <v>2025-12-30</v>
      </c>
      <c r="M447" s="82" t="str">
        <f>VLOOKUP(A447,'PAI 2025 GPS rempl2)'!$A$4:$V$504,22,0)</f>
        <v>73-GRUPO DE TRABAJO DE COMUNICACION</v>
      </c>
      <c r="N447" s="82"/>
      <c r="O447" s="82"/>
      <c r="P447" s="82"/>
      <c r="Q447" s="82"/>
      <c r="R447" s="30" t="str">
        <f>VLOOKUP(A447,'PAI 2025 GPS rempl2)'!$A$3:$B$506,2,0)</f>
        <v>3000-DESPACHO DEL SUPERINTENDENTE DELEGADO PARA LA PROTECCIÓN DEL CONSUMIDOR</v>
      </c>
      <c r="S447" s="81" t="s">
        <v>1339</v>
      </c>
      <c r="T447" s="81" t="str">
        <f>VLOOKUP(A447,'PAI 2025 GPS rempl2)'!$A$3:$E$505,4,0)</f>
        <v>Actividad sin participación</v>
      </c>
      <c r="U447" s="82" t="s">
        <v>1562</v>
      </c>
      <c r="V447" s="30">
        <f>VLOOKUP(S447,'PAI 2025 GPS rempl2)'!$E$4:$P$504,12,0)</f>
        <v>0</v>
      </c>
      <c r="W447" s="30">
        <f>+V447</f>
        <v>0</v>
      </c>
      <c r="X447" s="30">
        <f>VLOOKUP(S447,'SEGUIMIENTO PAI 2025'!$F$5:$AB$487,23,0)</f>
        <v>100</v>
      </c>
      <c r="Y447" s="30">
        <f t="shared" si="74"/>
        <v>0</v>
      </c>
    </row>
    <row r="448" spans="1:25" x14ac:dyDescent="0.25">
      <c r="A448" s="81" t="s">
        <v>1340</v>
      </c>
      <c r="B448" s="81" t="str">
        <f>VLOOKUP(A448,'PAI 2025 GPS rempl2)'!$A$3:$E$505,4,0)</f>
        <v>Producto</v>
      </c>
      <c r="C448" s="82" t="s">
        <v>1562</v>
      </c>
      <c r="D448" s="82" t="s">
        <v>1566</v>
      </c>
      <c r="E448" s="82" t="s">
        <v>636</v>
      </c>
      <c r="F448" s="82" t="s">
        <v>10</v>
      </c>
      <c r="G448" s="82" t="str">
        <f>VLOOKUP(A448,'PAI 2025 GPS rempl2)'!$E$4:$L$504,8,0)</f>
        <v>N/A</v>
      </c>
      <c r="H448" s="82" t="str">
        <f>VLOOKUP(A448,'PAI 2025 GPS rempl2)'!$A$4:$V$504,15,0)</f>
        <v>Cursos virtuales en materia de protección al consumidor dirigidos a la ciudadanía interesada, publicados en campus virtual y difundidos (Capturas de pantalla de los cursos en el campus virtual y capturas de pantalla de la difusión).</v>
      </c>
      <c r="I448" s="82">
        <f>VLOOKUP(A448,'PAI 2025 GPS rempl2)'!$A$4:$V$504,17,0)</f>
        <v>2</v>
      </c>
      <c r="J448" s="82" t="str">
        <f>VLOOKUP(A448,'PAI 2025 GPS rempl2)'!$A$4:$V$504,18,0)</f>
        <v>Númerica</v>
      </c>
      <c r="K448" s="174" t="str">
        <f>VLOOKUP(A448,'PAI 2025 GPS rempl2)'!$A$4:$V$504,20,0)</f>
        <v>2025-01-15</v>
      </c>
      <c r="L448" s="174" t="str">
        <f>VLOOKUP(A448,'PAI 2025 GPS rempl2)'!$A$4:$V$504,21,0)</f>
        <v>2025-12-15</v>
      </c>
      <c r="M448" s="82" t="str">
        <f>VLOOKUP(A448,'PAI 2025 GPS rempl2)'!$A$4:$V$504,22,0)</f>
        <v>3000-DESPACHO DEL SUPERINTENDENTE DELEGADO PARA LA PROTECCIÓN DEL CONSUMIDOR;
71-GRUPO DE TRABAJO DE FORMACION;
73-GRUPO DE TRABAJO DE COMUNICACION</v>
      </c>
      <c r="N448" s="82" t="s">
        <v>1438</v>
      </c>
      <c r="O448" s="82" t="s">
        <v>1439</v>
      </c>
      <c r="P448" s="82" t="s">
        <v>1610</v>
      </c>
      <c r="Q448" s="82" t="s">
        <v>1534</v>
      </c>
      <c r="R448" s="30" t="str">
        <f>VLOOKUP(A448,'PAI 2025 GPS rempl2)'!$A$3:$B$506,2,0)</f>
        <v>3000-DESPACHO DEL SUPERINTENDENTE DELEGADO PARA LA PROTECCIÓN DEL CONSUMIDOR</v>
      </c>
      <c r="S448" s="81" t="s">
        <v>1340</v>
      </c>
      <c r="T448" s="81" t="str">
        <f>VLOOKUP(A448,'PAI 2025 GPS rempl2)'!$A$3:$E$505,4,0)</f>
        <v>Producto</v>
      </c>
      <c r="U448" s="82" t="s">
        <v>1562</v>
      </c>
      <c r="V448" s="30">
        <f>VLOOKUP(S448,'PAI 2025 GPS rempl2)'!$E$4:$P$504,12,0)</f>
        <v>20</v>
      </c>
      <c r="W448" s="144">
        <f>(V448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448" s="30">
        <f>VLOOKUP(S448,'SEGUIMIENTO PAI 2025'!$F$5:$AB$487,23,0)</f>
        <v>0</v>
      </c>
      <c r="Y448" s="30">
        <f t="shared" si="74"/>
        <v>0</v>
      </c>
    </row>
    <row r="449" spans="1:25" x14ac:dyDescent="0.25">
      <c r="A449" s="81" t="s">
        <v>1343</v>
      </c>
      <c r="B449" s="81" t="str">
        <f>VLOOKUP(A449,'PAI 2025 GPS rempl2)'!$A$3:$E$505,4,0)</f>
        <v>Actividad propia</v>
      </c>
      <c r="C449" s="82" t="s">
        <v>1562</v>
      </c>
      <c r="D449" s="82" t="s">
        <v>1566</v>
      </c>
      <c r="E449" s="82" t="s">
        <v>636</v>
      </c>
      <c r="F449" s="82"/>
      <c r="G449" s="82" t="str">
        <f>VLOOKUP(A449,'PAI 2025 GPS rempl2)'!$E$4:$L$504,8,0)</f>
        <v>N/A</v>
      </c>
      <c r="H449" s="82" t="str">
        <f>VLOOKUP(A449,'PAI 2025 GPS rempl2)'!$A$4:$V$504,15,0)</f>
        <v>Enviar a OSCAE las plantillas diligenciadas con el contenido para cursos virtuales (Responsable Delegatura) (Correo electrónico con  las plantillas diligenciadas)</v>
      </c>
      <c r="I449" s="82">
        <f>VLOOKUP(A449,'PAI 2025 GPS rempl2)'!$A$4:$V$504,17,0)</f>
        <v>2</v>
      </c>
      <c r="J449" s="82" t="str">
        <f>VLOOKUP(A449,'PAI 2025 GPS rempl2)'!$A$4:$V$504,18,0)</f>
        <v>Númerica</v>
      </c>
      <c r="K449" s="174" t="str">
        <f>VLOOKUP(A449,'PAI 2025 GPS rempl2)'!$A$4:$V$504,20,0)</f>
        <v>2025-01-15</v>
      </c>
      <c r="L449" s="174" t="str">
        <f>VLOOKUP(A449,'PAI 2025 GPS rempl2)'!$A$4:$V$504,21,0)</f>
        <v>2025-03-28</v>
      </c>
      <c r="M449" s="82" t="str">
        <f>VLOOKUP(A449,'PAI 2025 GPS rempl2)'!$A$4:$V$504,22,0)</f>
        <v>3000-DESPACHO DEL SUPERINTENDENTE DELEGADO PARA LA PROTECCIÓN DEL CONSUMIDOR</v>
      </c>
      <c r="N449" s="82"/>
      <c r="O449" s="82"/>
      <c r="P449" s="82"/>
      <c r="Q449" s="82"/>
      <c r="R449" s="30" t="str">
        <f>VLOOKUP(A449,'PAI 2025 GPS rempl2)'!$A$3:$B$506,2,0)</f>
        <v>3000-DESPACHO DEL SUPERINTENDENTE DELEGADO PARA LA PROTECCIÓN DEL CONSUMIDOR</v>
      </c>
      <c r="S449" s="81" t="s">
        <v>1343</v>
      </c>
      <c r="T449" s="81" t="str">
        <f>VLOOKUP(A449,'PAI 2025 GPS rempl2)'!$A$3:$E$505,4,0)</f>
        <v>Actividad propia</v>
      </c>
      <c r="U449" s="82" t="s">
        <v>1562</v>
      </c>
      <c r="V449" s="30">
        <f>VLOOKUP(S449,'PAI 2025 GPS rempl2)'!$E$4:$P$504,12,0)</f>
        <v>30</v>
      </c>
      <c r="W449" s="146">
        <f>+(V449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449" s="30">
        <f>VLOOKUP(S449,'SEGUIMIENTO PAI 2025'!$F$5:$AB$487,23,0)</f>
        <v>100</v>
      </c>
      <c r="Y449" s="30">
        <f t="shared" si="74"/>
        <v>0.36496350364963503</v>
      </c>
    </row>
    <row r="450" spans="1:25" x14ac:dyDescent="0.25">
      <c r="A450" s="81" t="s">
        <v>1345</v>
      </c>
      <c r="B450" s="81" t="str">
        <f>VLOOKUP(A450,'PAI 2025 GPS rempl2)'!$A$3:$E$505,4,0)</f>
        <v>Actividad sin participación</v>
      </c>
      <c r="C450" s="82" t="s">
        <v>1562</v>
      </c>
      <c r="D450" s="82" t="s">
        <v>1566</v>
      </c>
      <c r="E450" s="82" t="s">
        <v>636</v>
      </c>
      <c r="F450" s="82"/>
      <c r="G450" s="82" t="str">
        <f>VLOOKUP(A450,'PAI 2025 GPS rempl2)'!$E$4:$L$504,8,0)</f>
        <v>N/A</v>
      </c>
      <c r="H450" s="82" t="str">
        <f>VLOOKUP(A450,'PAI 2025 GPS rempl2)'!$A$4:$V$504,15,0)</f>
        <v>Diseñar y presentar propuesta pedagógica de los contenidos presentados por la delegatura para cada uno de los cursos (Responsable OSCAE) (Documento con la propuesta)</v>
      </c>
      <c r="I450" s="82">
        <f>VLOOKUP(A450,'PAI 2025 GPS rempl2)'!$A$4:$V$504,17,0)</f>
        <v>2</v>
      </c>
      <c r="J450" s="82" t="str">
        <f>VLOOKUP(A450,'PAI 2025 GPS rempl2)'!$A$4:$V$504,18,0)</f>
        <v>Númerica</v>
      </c>
      <c r="K450" s="174" t="str">
        <f>VLOOKUP(A450,'PAI 2025 GPS rempl2)'!$A$4:$V$504,20,0)</f>
        <v>2025-03-03</v>
      </c>
      <c r="L450" s="174" t="str">
        <f>VLOOKUP(A450,'PAI 2025 GPS rempl2)'!$A$4:$V$504,21,0)</f>
        <v>2025-05-30</v>
      </c>
      <c r="M450" s="82" t="str">
        <f>VLOOKUP(A450,'PAI 2025 GPS rempl2)'!$A$4:$V$504,22,0)</f>
        <v>71-GRUPO DE TRABAJO DE FORMACION</v>
      </c>
      <c r="N450" s="82"/>
      <c r="O450" s="82"/>
      <c r="P450" s="82"/>
      <c r="Q450" s="82"/>
      <c r="R450" s="30" t="str">
        <f>VLOOKUP(A450,'PAI 2025 GPS rempl2)'!$A$3:$B$506,2,0)</f>
        <v>3000-DESPACHO DEL SUPERINTENDENTE DELEGADO PARA LA PROTECCIÓN DEL CONSUMIDOR</v>
      </c>
      <c r="S450" s="81" t="s">
        <v>1345</v>
      </c>
      <c r="T450" s="81" t="str">
        <f>VLOOKUP(A450,'PAI 2025 GPS rempl2)'!$A$3:$E$505,4,0)</f>
        <v>Actividad sin participación</v>
      </c>
      <c r="U450" s="82" t="s">
        <v>1562</v>
      </c>
      <c r="V450" s="30">
        <f>VLOOKUP(S450,'PAI 2025 GPS rempl2)'!$E$4:$P$504,12,0)</f>
        <v>0</v>
      </c>
      <c r="W450" s="30">
        <f>+V450</f>
        <v>0</v>
      </c>
      <c r="X450" s="30">
        <f>VLOOKUP(S450,'SEGUIMIENTO PAI 2025'!$F$5:$AB$487,23,0)</f>
        <v>100</v>
      </c>
      <c r="Y450" s="30">
        <f t="shared" si="74"/>
        <v>0</v>
      </c>
    </row>
    <row r="451" spans="1:25" x14ac:dyDescent="0.25">
      <c r="A451" s="81" t="s">
        <v>1347</v>
      </c>
      <c r="B451" s="81" t="str">
        <f>VLOOKUP(A451,'PAI 2025 GPS rempl2)'!$A$3:$E$505,4,0)</f>
        <v>Actividad propia</v>
      </c>
      <c r="C451" s="82" t="s">
        <v>1562</v>
      </c>
      <c r="D451" s="82" t="s">
        <v>1566</v>
      </c>
      <c r="E451" s="82" t="s">
        <v>636</v>
      </c>
      <c r="F451" s="82"/>
      <c r="G451" s="82" t="str">
        <f>VLOOKUP(A451,'PAI 2025 GPS rempl2)'!$E$4:$L$504,8,0)</f>
        <v>N/A</v>
      </c>
      <c r="H451" s="82" t="str">
        <f>VLOOKUP(A451,'PAI 2025 GPS rempl2)'!$A$4:$V$504,15,0)</f>
        <v>Revisar y aprobar los contenidos propuestos por el equipo pedagógico de OSCAE (Responsable Delegatura) (Correo de aprobación de los contenidos propuestos por OSCAE)</v>
      </c>
      <c r="I451" s="82">
        <f>VLOOKUP(A451,'PAI 2025 GPS rempl2)'!$A$4:$V$504,17,0)</f>
        <v>2</v>
      </c>
      <c r="J451" s="82" t="str">
        <f>VLOOKUP(A451,'PAI 2025 GPS rempl2)'!$A$4:$V$504,18,0)</f>
        <v>Númerica</v>
      </c>
      <c r="K451" s="174" t="str">
        <f>VLOOKUP(A451,'PAI 2025 GPS rempl2)'!$A$4:$V$504,20,0)</f>
        <v>2025-04-01</v>
      </c>
      <c r="L451" s="174" t="str">
        <f>VLOOKUP(A451,'PAI 2025 GPS rempl2)'!$A$4:$V$504,21,0)</f>
        <v>2025-06-20</v>
      </c>
      <c r="M451" s="82" t="str">
        <f>VLOOKUP(A451,'PAI 2025 GPS rempl2)'!$A$4:$V$504,22,0)</f>
        <v>3000-DESPACHO DEL SUPERINTENDENTE DELEGADO PARA LA PROTECCIÓN DEL CONSUMIDOR</v>
      </c>
      <c r="N451" s="82"/>
      <c r="O451" s="82"/>
      <c r="P451" s="82"/>
      <c r="Q451" s="82"/>
      <c r="R451" s="30" t="str">
        <f>VLOOKUP(A451,'PAI 2025 GPS rempl2)'!$A$3:$B$506,2,0)</f>
        <v>3000-DESPACHO DEL SUPERINTENDENTE DELEGADO PARA LA PROTECCIÓN DEL CONSUMIDOR</v>
      </c>
      <c r="S451" s="81" t="s">
        <v>1347</v>
      </c>
      <c r="T451" s="81" t="str">
        <f>VLOOKUP(A451,'PAI 2025 GPS rempl2)'!$A$3:$E$505,4,0)</f>
        <v>Actividad propia</v>
      </c>
      <c r="U451" s="82" t="s">
        <v>1562</v>
      </c>
      <c r="V451" s="30">
        <f>VLOOKUP(S451,'PAI 2025 GPS rempl2)'!$E$4:$P$504,12,0)</f>
        <v>30</v>
      </c>
      <c r="W451" s="146">
        <f>+(V451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451" s="30">
        <f>VLOOKUP(S451,'SEGUIMIENTO PAI 2025'!$F$5:$AB$487,23,0)</f>
        <v>100</v>
      </c>
      <c r="Y451" s="30">
        <f t="shared" si="74"/>
        <v>0.36496350364963503</v>
      </c>
    </row>
    <row r="452" spans="1:25" x14ac:dyDescent="0.25">
      <c r="A452" s="81" t="s">
        <v>1349</v>
      </c>
      <c r="B452" s="81" t="str">
        <f>VLOOKUP(A452,'PAI 2025 GPS rempl2)'!$A$3:$E$505,4,0)</f>
        <v>Actividad sin participación</v>
      </c>
      <c r="C452" s="82" t="s">
        <v>1562</v>
      </c>
      <c r="D452" s="82" t="s">
        <v>1566</v>
      </c>
      <c r="E452" s="82" t="s">
        <v>636</v>
      </c>
      <c r="F452" s="82"/>
      <c r="G452" s="82" t="str">
        <f>VLOOKUP(A452,'PAI 2025 GPS rempl2)'!$E$4:$L$504,8,0)</f>
        <v>N/A</v>
      </c>
      <c r="H452" s="82" t="str">
        <f>VLOOKUP(A452,'PAI 2025 GPS rempl2)'!$A$4:$V$504,15,0)</f>
        <v>Virtualizar los contenidos (Responsable OSCAE) (Captura de pantalla con los cursos virtualizados)</v>
      </c>
      <c r="I452" s="82">
        <f>VLOOKUP(A452,'PAI 2025 GPS rempl2)'!$A$4:$V$504,17,0)</f>
        <v>2</v>
      </c>
      <c r="J452" s="82" t="str">
        <f>VLOOKUP(A452,'PAI 2025 GPS rempl2)'!$A$4:$V$504,18,0)</f>
        <v>Númerica</v>
      </c>
      <c r="K452" s="174" t="str">
        <f>VLOOKUP(A452,'PAI 2025 GPS rempl2)'!$A$4:$V$504,20,0)</f>
        <v>2025-06-03</v>
      </c>
      <c r="L452" s="174" t="str">
        <f>VLOOKUP(A452,'PAI 2025 GPS rempl2)'!$A$4:$V$504,21,0)</f>
        <v>2025-10-17</v>
      </c>
      <c r="M452" s="82" t="str">
        <f>VLOOKUP(A452,'PAI 2025 GPS rempl2)'!$A$4:$V$504,22,0)</f>
        <v>71-GRUPO DE TRABAJO DE FORMACION</v>
      </c>
      <c r="N452" s="82"/>
      <c r="O452" s="82"/>
      <c r="P452" s="82"/>
      <c r="Q452" s="82"/>
      <c r="R452" s="30" t="str">
        <f>VLOOKUP(A452,'PAI 2025 GPS rempl2)'!$A$3:$B$506,2,0)</f>
        <v>3000-DESPACHO DEL SUPERINTENDENTE DELEGADO PARA LA PROTECCIÓN DEL CONSUMIDOR</v>
      </c>
      <c r="S452" s="81" t="s">
        <v>1349</v>
      </c>
      <c r="T452" s="81" t="str">
        <f>VLOOKUP(A452,'PAI 2025 GPS rempl2)'!$A$3:$E$505,4,0)</f>
        <v>Actividad sin participación</v>
      </c>
      <c r="U452" s="82" t="s">
        <v>1562</v>
      </c>
      <c r="V452" s="30">
        <f>VLOOKUP(S452,'PAI 2025 GPS rempl2)'!$E$4:$P$504,12,0)</f>
        <v>0</v>
      </c>
      <c r="W452" s="30">
        <f>+V452</f>
        <v>0</v>
      </c>
      <c r="X452" s="30">
        <f>VLOOKUP(S452,'SEGUIMIENTO PAI 2025'!$F$5:$AB$487,23,0)</f>
        <v>0</v>
      </c>
      <c r="Y452" s="30">
        <f t="shared" ref="Y452:Y490" si="84">(X452*W452)/100</f>
        <v>0</v>
      </c>
    </row>
    <row r="453" spans="1:25" x14ac:dyDescent="0.25">
      <c r="A453" s="81" t="s">
        <v>1351</v>
      </c>
      <c r="B453" s="81" t="str">
        <f>VLOOKUP(A453,'PAI 2025 GPS rempl2)'!$A$3:$E$505,4,0)</f>
        <v>Actividad propia</v>
      </c>
      <c r="C453" s="82" t="s">
        <v>1562</v>
      </c>
      <c r="D453" s="82" t="s">
        <v>1566</v>
      </c>
      <c r="E453" s="82" t="s">
        <v>636</v>
      </c>
      <c r="F453" s="82"/>
      <c r="G453" s="82" t="str">
        <f>VLOOKUP(A453,'PAI 2025 GPS rempl2)'!$E$4:$L$504,8,0)</f>
        <v>N/A</v>
      </c>
      <c r="H453" s="82" t="str">
        <f>VLOOKUP(A453,'PAI 2025 GPS rempl2)'!$A$4:$V$504,15,0)</f>
        <v>Recibir y aprobar el curso virtualizado (Responsable Delegatura) (Correo electrónico con la aprobación de los cursos)</v>
      </c>
      <c r="I453" s="82">
        <f>VLOOKUP(A453,'PAI 2025 GPS rempl2)'!$A$4:$V$504,17,0)</f>
        <v>2</v>
      </c>
      <c r="J453" s="82" t="str">
        <f>VLOOKUP(A453,'PAI 2025 GPS rempl2)'!$A$4:$V$504,18,0)</f>
        <v>Númerica</v>
      </c>
      <c r="K453" s="174" t="str">
        <f>VLOOKUP(A453,'PAI 2025 GPS rempl2)'!$A$4:$V$504,20,0)</f>
        <v>2025-09-15</v>
      </c>
      <c r="L453" s="174" t="str">
        <f>VLOOKUP(A453,'PAI 2025 GPS rempl2)'!$A$4:$V$504,21,0)</f>
        <v>2025-11-07</v>
      </c>
      <c r="M453" s="82" t="str">
        <f>VLOOKUP(A453,'PAI 2025 GPS rempl2)'!$A$4:$V$504,22,0)</f>
        <v>3000-DESPACHO DEL SUPERINTENDENTE DELEGADO PARA LA PROTECCIÓN DEL CONSUMIDOR</v>
      </c>
      <c r="N453" s="82"/>
      <c r="O453" s="82"/>
      <c r="P453" s="82"/>
      <c r="Q453" s="82"/>
      <c r="R453" s="30" t="str">
        <f>VLOOKUP(A453,'PAI 2025 GPS rempl2)'!$A$3:$B$506,2,0)</f>
        <v>3000-DESPACHO DEL SUPERINTENDENTE DELEGADO PARA LA PROTECCIÓN DEL CONSUMIDOR</v>
      </c>
      <c r="S453" s="81" t="s">
        <v>1351</v>
      </c>
      <c r="T453" s="81" t="str">
        <f>VLOOKUP(A453,'PAI 2025 GPS rempl2)'!$A$3:$E$505,4,0)</f>
        <v>Actividad propia</v>
      </c>
      <c r="U453" s="82" t="s">
        <v>1562</v>
      </c>
      <c r="V453" s="30">
        <f>VLOOKUP(S453,'PAI 2025 GPS rempl2)'!$E$4:$P$504,12,0)</f>
        <v>40</v>
      </c>
      <c r="W453" s="146">
        <f>+(V453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0.48661800486618007</v>
      </c>
      <c r="X453" s="30">
        <f>VLOOKUP(S453,'SEGUIMIENTO PAI 2025'!$F$5:$AB$487,23,0)</f>
        <v>0</v>
      </c>
      <c r="Y453" s="30">
        <f t="shared" si="84"/>
        <v>0</v>
      </c>
    </row>
    <row r="454" spans="1:25" x14ac:dyDescent="0.25">
      <c r="A454" s="81" t="s">
        <v>1353</v>
      </c>
      <c r="B454" s="81" t="str">
        <f>VLOOKUP(A454,'PAI 2025 GPS rempl2)'!$A$3:$E$505,4,0)</f>
        <v>Actividad sin participación</v>
      </c>
      <c r="C454" s="82" t="s">
        <v>1562</v>
      </c>
      <c r="D454" s="82" t="s">
        <v>1566</v>
      </c>
      <c r="E454" s="82" t="s">
        <v>636</v>
      </c>
      <c r="F454" s="82"/>
      <c r="G454" s="82" t="str">
        <f>VLOOKUP(A454,'PAI 2025 GPS rempl2)'!$E$4:$L$504,8,0)</f>
        <v>N/A</v>
      </c>
      <c r="H454" s="82" t="str">
        <f>VLOOKUP(A454,'PAI 2025 GPS rempl2)'!$A$4:$V$504,15,0)</f>
        <v>Publicar los cursos virtuales en el campus virtual de la SIC y difundirlos (Capturas de pantalla de los cursos en el campus virtual y capturas de pantalla de la difusión).</v>
      </c>
      <c r="I454" s="82">
        <f>VLOOKUP(A454,'PAI 2025 GPS rempl2)'!$A$4:$V$504,17,0)</f>
        <v>2</v>
      </c>
      <c r="J454" s="82" t="str">
        <f>VLOOKUP(A454,'PAI 2025 GPS rempl2)'!$A$4:$V$504,18,0)</f>
        <v>Númerica</v>
      </c>
      <c r="K454" s="174" t="str">
        <f>VLOOKUP(A454,'PAI 2025 GPS rempl2)'!$A$4:$V$504,20,0)</f>
        <v>2025-11-14</v>
      </c>
      <c r="L454" s="174" t="str">
        <f>VLOOKUP(A454,'PAI 2025 GPS rempl2)'!$A$4:$V$504,21,0)</f>
        <v>2025-12-15</v>
      </c>
      <c r="M454" s="82" t="str">
        <f>VLOOKUP(A454,'PAI 2025 GPS rempl2)'!$A$4:$V$504,22,0)</f>
        <v>71-GRUPO DE TRABAJO DE FORMACION;
73-GRUPO DE TRABAJO DE COMUNICACION</v>
      </c>
      <c r="N454" s="82"/>
      <c r="O454" s="82"/>
      <c r="P454" s="82"/>
      <c r="Q454" s="82"/>
      <c r="R454" s="30" t="str">
        <f>VLOOKUP(A454,'PAI 2025 GPS rempl2)'!$A$3:$B$506,2,0)</f>
        <v>3000-DESPACHO DEL SUPERINTENDENTE DELEGADO PARA LA PROTECCIÓN DEL CONSUMIDOR</v>
      </c>
      <c r="S454" s="81" t="s">
        <v>1353</v>
      </c>
      <c r="T454" s="81" t="str">
        <f>VLOOKUP(A454,'PAI 2025 GPS rempl2)'!$A$3:$E$505,4,0)</f>
        <v>Actividad sin participación</v>
      </c>
      <c r="U454" s="82" t="s">
        <v>1562</v>
      </c>
      <c r="V454" s="30">
        <f>VLOOKUP(S454,'PAI 2025 GPS rempl2)'!$E$4:$P$504,12,0)</f>
        <v>0</v>
      </c>
      <c r="W454" s="30">
        <f>+V454</f>
        <v>0</v>
      </c>
      <c r="X454" s="30">
        <f>VLOOKUP(S454,'SEGUIMIENTO PAI 2025'!$F$5:$AB$487,23,0)</f>
        <v>0</v>
      </c>
      <c r="Y454" s="30">
        <f t="shared" si="84"/>
        <v>0</v>
      </c>
    </row>
    <row r="455" spans="1:25" x14ac:dyDescent="0.25">
      <c r="A455" s="81" t="s">
        <v>1356</v>
      </c>
      <c r="B455" s="81" t="str">
        <f>VLOOKUP(A455,'PAI 2025 GPS rempl2)'!$A$3:$E$505,4,0)</f>
        <v>Producto</v>
      </c>
      <c r="C455" s="82" t="s">
        <v>1562</v>
      </c>
      <c r="D455" s="82" t="s">
        <v>1566</v>
      </c>
      <c r="E455" s="82" t="s">
        <v>636</v>
      </c>
      <c r="F455" s="82" t="s">
        <v>10</v>
      </c>
      <c r="G455" s="82" t="str">
        <f>VLOOKUP(A455,'PAI 2025 GPS rempl2)'!$E$4:$L$504,8,0)</f>
        <v>N/A</v>
      </c>
      <c r="H455" s="82" t="str">
        <f>VLOOKUP(A455,'PAI 2025 GPS rempl2)'!$A$4:$V$504,15,0)</f>
        <v>Jornadas de capacitación "Me informo y cuido mi dinero" dirigidas a usuarios, consumidores y ciudadanía en general, realizadas - Imágenes (fotografía o captura de pantalla) de la difusión realizada</v>
      </c>
      <c r="I455" s="82">
        <f>VLOOKUP(A455,'PAI 2025 GPS rempl2)'!$A$4:$V$504,17,0)</f>
        <v>8</v>
      </c>
      <c r="J455" s="82" t="str">
        <f>VLOOKUP(A455,'PAI 2025 GPS rempl2)'!$A$4:$V$504,18,0)</f>
        <v>Númerica</v>
      </c>
      <c r="K455" s="174" t="str">
        <f>VLOOKUP(A455,'PAI 2025 GPS rempl2)'!$A$4:$V$504,20,0)</f>
        <v>2025-01-15</v>
      </c>
      <c r="L455" s="174" t="str">
        <f>VLOOKUP(A455,'PAI 2025 GPS rempl2)'!$A$4:$V$504,21,0)</f>
        <v>2025-12-30</v>
      </c>
      <c r="M455" s="82" t="str">
        <f>VLOOKUP(A455,'PAI 2025 GPS rempl2)'!$A$4:$V$504,22,0)</f>
        <v>3000-DESPACHO DEL SUPERINTENDENTE DELEGADO PARA LA PROTECCIÓN DEL CONSUMIDOR</v>
      </c>
      <c r="N455" s="82" t="s">
        <v>1438</v>
      </c>
      <c r="O455" s="82" t="s">
        <v>1439</v>
      </c>
      <c r="P455" s="82" t="s">
        <v>1610</v>
      </c>
      <c r="Q455" s="82" t="s">
        <v>1534</v>
      </c>
      <c r="R455" s="30" t="str">
        <f>VLOOKUP(A455,'PAI 2025 GPS rempl2)'!$A$3:$B$506,2,0)</f>
        <v>3000-DESPACHO DEL SUPERINTENDENTE DELEGADO PARA LA PROTECCIÓN DEL CONSUMIDOR</v>
      </c>
      <c r="S455" s="81" t="s">
        <v>1356</v>
      </c>
      <c r="T455" s="81" t="str">
        <f>VLOOKUP(A455,'PAI 2025 GPS rempl2)'!$A$3:$E$505,4,0)</f>
        <v>Producto</v>
      </c>
      <c r="U455" s="82" t="s">
        <v>1562</v>
      </c>
      <c r="V455" s="30">
        <f>VLOOKUP(S455,'PAI 2025 GPS rempl2)'!$E$4:$P$504,12,0)</f>
        <v>20</v>
      </c>
      <c r="W455" s="144">
        <f>(V455*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455" s="30">
        <f>VLOOKUP(S455,'SEGUIMIENTO PAI 2025'!$F$5:$AB$487,23,0)</f>
        <v>0</v>
      </c>
      <c r="Y455" s="30">
        <f t="shared" si="84"/>
        <v>0</v>
      </c>
    </row>
    <row r="456" spans="1:25" x14ac:dyDescent="0.25">
      <c r="A456" s="81" t="s">
        <v>1358</v>
      </c>
      <c r="B456" s="81" t="str">
        <f>VLOOKUP(A456,'PAI 2025 GPS rempl2)'!$A$3:$E$505,4,0)</f>
        <v>Actividad propia</v>
      </c>
      <c r="C456" s="82" t="s">
        <v>1562</v>
      </c>
      <c r="D456" s="82" t="s">
        <v>1566</v>
      </c>
      <c r="E456" s="82" t="s">
        <v>636</v>
      </c>
      <c r="F456" s="82"/>
      <c r="G456" s="82" t="str">
        <f>VLOOKUP(A456,'PAI 2025 GPS rempl2)'!$E$4:$L$504,8,0)</f>
        <v>N/A</v>
      </c>
      <c r="H456" s="82" t="str">
        <f>VLOOKUP(A456,'PAI 2025 GPS rempl2)'!$A$4:$V$504,15,0)</f>
        <v>Definir la estrategia que se utilizará para las jornadas de capacitación  (Listado de asistencia a reunión)</v>
      </c>
      <c r="I456" s="82">
        <f>VLOOKUP(A456,'PAI 2025 GPS rempl2)'!$A$4:$V$504,17,0)</f>
        <v>1</v>
      </c>
      <c r="J456" s="82" t="str">
        <f>VLOOKUP(A456,'PAI 2025 GPS rempl2)'!$A$4:$V$504,18,0)</f>
        <v>Númerica</v>
      </c>
      <c r="K456" s="174" t="str">
        <f>VLOOKUP(A456,'PAI 2025 GPS rempl2)'!$A$4:$V$504,20,0)</f>
        <v>2025-01-15</v>
      </c>
      <c r="L456" s="174" t="str">
        <f>VLOOKUP(A456,'PAI 2025 GPS rempl2)'!$A$4:$V$504,21,0)</f>
        <v>2025-02-28</v>
      </c>
      <c r="M456" s="82" t="str">
        <f>VLOOKUP(A456,'PAI 2025 GPS rempl2)'!$A$4:$V$504,22,0)</f>
        <v>3000-DESPACHO DEL SUPERINTENDENTE DELEGADO PARA LA PROTECCIÓN DEL CONSUMIDOR</v>
      </c>
      <c r="N456" s="82"/>
      <c r="O456" s="82"/>
      <c r="P456" s="82"/>
      <c r="Q456" s="82"/>
      <c r="R456" s="30" t="str">
        <f>VLOOKUP(A456,'PAI 2025 GPS rempl2)'!$A$3:$B$506,2,0)</f>
        <v>3000-DESPACHO DEL SUPERINTENDENTE DELEGADO PARA LA PROTECCIÓN DEL CONSUMIDOR</v>
      </c>
      <c r="S456" s="81" t="s">
        <v>1358</v>
      </c>
      <c r="T456" s="81" t="str">
        <f>VLOOKUP(A456,'PAI 2025 GPS rempl2)'!$A$3:$E$505,4,0)</f>
        <v>Actividad propia</v>
      </c>
      <c r="U456" s="82" t="s">
        <v>1562</v>
      </c>
      <c r="V456" s="30">
        <f>VLOOKUP(S456,'PAI 2025 GPS rempl2)'!$E$4:$P$504,12,0)</f>
        <v>20</v>
      </c>
      <c r="W456" s="146">
        <f t="shared" ref="W456:W457" si="85">+(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0.24330900243309003</v>
      </c>
      <c r="X456" s="30">
        <f>VLOOKUP(S456,'SEGUIMIENTO PAI 2025'!$F$5:$AB$487,23,0)</f>
        <v>100</v>
      </c>
      <c r="Y456" s="30">
        <f t="shared" si="84"/>
        <v>0.24330900243309003</v>
      </c>
    </row>
    <row r="457" spans="1:25" x14ac:dyDescent="0.25">
      <c r="A457" s="81" t="s">
        <v>1360</v>
      </c>
      <c r="B457" s="81" t="str">
        <f>VLOOKUP(A457,'PAI 2025 GPS rempl2)'!$A$3:$E$505,4,0)</f>
        <v>Actividad propia</v>
      </c>
      <c r="C457" s="82" t="s">
        <v>1562</v>
      </c>
      <c r="D457" s="82" t="s">
        <v>1566</v>
      </c>
      <c r="E457" s="82" t="s">
        <v>636</v>
      </c>
      <c r="F457" s="82"/>
      <c r="G457" s="82" t="str">
        <f>VLOOKUP(A457,'PAI 2025 GPS rempl2)'!$E$4:$L$504,8,0)</f>
        <v>N/A</v>
      </c>
      <c r="H457" s="82" t="str">
        <f>VLOOKUP(A457,'PAI 2025 GPS rempl2)'!$A$4:$V$504,15,0)</f>
        <v>Realizar las jornadas de capacitación - Imágenes (fotografía o captura de pantalla) de la difusión realizada</v>
      </c>
      <c r="I457" s="82">
        <f>VLOOKUP(A457,'PAI 2025 GPS rempl2)'!$A$4:$V$504,17,0)</f>
        <v>8</v>
      </c>
      <c r="J457" s="82" t="str">
        <f>VLOOKUP(A457,'PAI 2025 GPS rempl2)'!$A$4:$V$504,18,0)</f>
        <v>Númerica</v>
      </c>
      <c r="K457" s="174" t="str">
        <f>VLOOKUP(A457,'PAI 2025 GPS rempl2)'!$A$4:$V$504,20,0)</f>
        <v>2025-03-03</v>
      </c>
      <c r="L457" s="174" t="str">
        <f>VLOOKUP(A457,'PAI 2025 GPS rempl2)'!$A$4:$V$504,21,0)</f>
        <v>2025-12-30</v>
      </c>
      <c r="M457" s="82" t="str">
        <f>VLOOKUP(A457,'PAI 2025 GPS rempl2)'!$A$4:$V$504,22,0)</f>
        <v>3000-DESPACHO DEL SUPERINTENDENTE DELEGADO PARA LA PROTECCIÓN DEL CONSUMIDOR</v>
      </c>
      <c r="N457" s="82"/>
      <c r="O457" s="82"/>
      <c r="P457" s="82"/>
      <c r="Q457" s="82"/>
      <c r="R457" s="30" t="str">
        <f>VLOOKUP(A457,'PAI 2025 GPS rempl2)'!$A$3:$B$506,2,0)</f>
        <v>3000-DESPACHO DEL SUPERINTENDENTE DELEGADO PARA LA PROTECCIÓN DEL CONSUMIDOR</v>
      </c>
      <c r="S457" s="81" t="s">
        <v>1360</v>
      </c>
      <c r="T457" s="81" t="str">
        <f>VLOOKUP(A457,'PAI 2025 GPS rempl2)'!$A$3:$E$505,4,0)</f>
        <v>Actividad propia</v>
      </c>
      <c r="U457" s="82" t="s">
        <v>1562</v>
      </c>
      <c r="V457" s="30">
        <f>VLOOKUP(S457,'PAI 2025 GPS rempl2)'!$E$4:$P$504,12,0)</f>
        <v>80</v>
      </c>
      <c r="W457" s="146">
        <f t="shared" si="85"/>
        <v>0.97323600973236013</v>
      </c>
      <c r="X457" s="30">
        <f>VLOOKUP(S457,'SEGUIMIENTO PAI 2025'!$F$5:$AB$487,23,0)</f>
        <v>62.5</v>
      </c>
      <c r="Y457" s="30">
        <f t="shared" si="84"/>
        <v>0.6082725060827251</v>
      </c>
    </row>
    <row r="458" spans="1:25" x14ac:dyDescent="0.25">
      <c r="A458" s="81" t="s">
        <v>1361</v>
      </c>
      <c r="B458" s="81" t="str">
        <f>VLOOKUP(A458,'PAI 2025 GPS rempl2)'!$A$3:$E$505,4,0)</f>
        <v>Producto</v>
      </c>
      <c r="C458" s="82" t="s">
        <v>1562</v>
      </c>
      <c r="D458" s="82" t="s">
        <v>1566</v>
      </c>
      <c r="E458" s="82" t="s">
        <v>636</v>
      </c>
      <c r="F458" s="82" t="s">
        <v>10</v>
      </c>
      <c r="G458" s="82" t="str">
        <f>VLOOKUP(A458,'PAI 2025 GPS rempl2)'!$E$4:$L$504,8,0)</f>
        <v>N/A</v>
      </c>
      <c r="H458" s="82" t="str">
        <f>VLOOKUP(A458,'PAI 2025 GPS rempl2)'!$A$4:$V$504,15,0)</f>
        <v>Campañas de difusión a nivel nacional, dirigidas a diversos grupos objetivo como herramienta de fortalecimiento del conocimiento, ejecutadas (Capturas de pantalla de las publicaciones de las campañas).</v>
      </c>
      <c r="I458" s="82">
        <f>VLOOKUP(A458,'PAI 2025 GPS rempl2)'!$A$4:$V$504,17,0)</f>
        <v>4</v>
      </c>
      <c r="J458" s="82" t="str">
        <f>VLOOKUP(A458,'PAI 2025 GPS rempl2)'!$A$4:$V$504,18,0)</f>
        <v>Númerica</v>
      </c>
      <c r="K458" s="174" t="str">
        <f>VLOOKUP(A458,'PAI 2025 GPS rempl2)'!$A$4:$V$504,20,0)</f>
        <v>2025-01-15</v>
      </c>
      <c r="L458" s="174" t="str">
        <f>VLOOKUP(A458,'PAI 2025 GPS rempl2)'!$A$4:$V$504,21,0)</f>
        <v>2025-12-30</v>
      </c>
      <c r="M458" s="82" t="str">
        <f>VLOOKUP(A458,'PAI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8" s="82" t="s">
        <v>1438</v>
      </c>
      <c r="O458" s="82" t="s">
        <v>1439</v>
      </c>
      <c r="P458" s="82" t="s">
        <v>1610</v>
      </c>
      <c r="Q458" s="82" t="s">
        <v>1534</v>
      </c>
      <c r="R458" s="30" t="str">
        <f>VLOOKUP(A458,'PAI 2025 GPS rempl2)'!$A$3:$B$506,2,0)</f>
        <v>3000-DESPACHO DEL SUPERINTENDENTE DELEGADO PARA LA PROTECCIÓN DEL CONSUMIDOR</v>
      </c>
      <c r="S458" s="81" t="s">
        <v>1361</v>
      </c>
      <c r="T458" s="81" t="str">
        <f>VLOOKUP(A458,'PAI 2025 GPS rempl2)'!$A$3:$E$505,4,0)</f>
        <v>Producto</v>
      </c>
      <c r="U458" s="82" t="s">
        <v>1562</v>
      </c>
      <c r="V458" s="30">
        <f>VLOOKUP(S458,'PAI 2025 GPS rempl2)'!$E$4:$P$504,12,0)</f>
        <v>20</v>
      </c>
      <c r="W458" s="144">
        <f>(V458*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0.89686098654708524</v>
      </c>
      <c r="X458" s="30">
        <f>VLOOKUP(S458,'SEGUIMIENTO PAI 2025'!$F$5:$AB$487,23,0)</f>
        <v>0</v>
      </c>
      <c r="Y458" s="30">
        <f t="shared" si="84"/>
        <v>0</v>
      </c>
    </row>
    <row r="459" spans="1:25" x14ac:dyDescent="0.25">
      <c r="A459" s="81" t="s">
        <v>1364</v>
      </c>
      <c r="B459" s="81" t="str">
        <f>VLOOKUP(A459,'PAI 2025 GPS rempl2)'!$A$3:$E$505,4,0)</f>
        <v>Actividad propia</v>
      </c>
      <c r="C459" s="82" t="s">
        <v>1562</v>
      </c>
      <c r="D459" s="82" t="s">
        <v>1566</v>
      </c>
      <c r="E459" s="82" t="s">
        <v>636</v>
      </c>
      <c r="F459" s="82"/>
      <c r="G459" s="82" t="str">
        <f>VLOOKUP(A459,'PAI 2025 GPS rempl2)'!$E$4:$L$504,8,0)</f>
        <v>N/A</v>
      </c>
      <c r="H459" s="82" t="str">
        <f>VLOOKUP(A459,'PAI 2025 GPS rempl2)'!$A$4:$V$504,15,0)</f>
        <v>Elaborar el plan de difusión, definiendo los  grupos objetivos a los que se dirigirá. (Documento con el plan de difusión)</v>
      </c>
      <c r="I459" s="82">
        <f>VLOOKUP(A459,'PAI 2025 GPS rempl2)'!$A$4:$V$504,17,0)</f>
        <v>1</v>
      </c>
      <c r="J459" s="82" t="str">
        <f>VLOOKUP(A459,'PAI 2025 GPS rempl2)'!$A$4:$V$504,18,0)</f>
        <v>Númerica</v>
      </c>
      <c r="K459" s="174" t="str">
        <f>VLOOKUP(A459,'PAI 2025 GPS rempl2)'!$A$4:$V$504,20,0)</f>
        <v>2025-01-15</v>
      </c>
      <c r="L459" s="174" t="str">
        <f>VLOOKUP(A459,'PAI 2025 GPS rempl2)'!$A$4:$V$504,21,0)</f>
        <v>2025-02-28</v>
      </c>
      <c r="M459" s="82" t="str">
        <f>VLOOKUP(A459,'PAI 2025 GPS rempl2)'!$A$4:$V$504,22,0)</f>
        <v>3000-DESPACHO DEL SUPERINTENDENTE DELEGADO PARA LA PROTECCIÓN DEL CONSUMIDOR;
3100-DIRECCION DE INVESTIGACIONES DE PROTECCION AL CONSUMIDOR;
3200-DIRECCIÓN DE INVESTIGACIONES DE PROTECCIÓN DE USUARIOS DE SERVICIOS DE COMUNICACIONES</v>
      </c>
      <c r="N459" s="82"/>
      <c r="O459" s="82"/>
      <c r="P459" s="82"/>
      <c r="Q459" s="82"/>
      <c r="R459" s="30" t="str">
        <f>VLOOKUP(A459,'PAI 2025 GPS rempl2)'!$A$3:$B$506,2,0)</f>
        <v>3000-DESPACHO DEL SUPERINTENDENTE DELEGADO PARA LA PROTECCIÓN DEL CONSUMIDOR</v>
      </c>
      <c r="S459" s="81" t="s">
        <v>1364</v>
      </c>
      <c r="T459" s="81" t="str">
        <f>VLOOKUP(A459,'PAI 2025 GPS rempl2)'!$A$3:$E$505,4,0)</f>
        <v>Actividad propia</v>
      </c>
      <c r="U459" s="82" t="s">
        <v>1562</v>
      </c>
      <c r="V459" s="30">
        <f>VLOOKUP(S459,'PAI 2025 GPS rempl2)'!$E$4:$P$504,12,0)</f>
        <v>50</v>
      </c>
      <c r="W459" s="146">
        <f>+(V459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459" s="30">
        <f>VLOOKUP(S459,'SEGUIMIENTO PAI 2025'!$F$5:$AB$487,23,0)</f>
        <v>100</v>
      </c>
      <c r="Y459" s="30">
        <f t="shared" si="84"/>
        <v>0.6082725060827251</v>
      </c>
    </row>
    <row r="460" spans="1:25" x14ac:dyDescent="0.25">
      <c r="A460" s="81" t="s">
        <v>1367</v>
      </c>
      <c r="B460" s="81" t="str">
        <f>VLOOKUP(A460,'PAI 2025 GPS rempl2)'!$A$3:$E$505,4,0)</f>
        <v>Actividad sin participación</v>
      </c>
      <c r="C460" s="82" t="s">
        <v>1562</v>
      </c>
      <c r="D460" s="82" t="s">
        <v>1566</v>
      </c>
      <c r="E460" s="82" t="s">
        <v>636</v>
      </c>
      <c r="F460" s="82"/>
      <c r="G460" s="82" t="str">
        <f>VLOOKUP(A460,'PAI 2025 GPS rempl2)'!$E$4:$L$504,8,0)</f>
        <v>N/A</v>
      </c>
      <c r="H460" s="82" t="str">
        <f>VLOOKUP(A460,'PAI 2025 GPS rempl2)'!$A$4:$V$504,15,0)</f>
        <v>Elaborar y presentar el concepto grafico y racional de la campaña (Correo electrónico en que se observe el concepto gráfico y racional de la campaña)</v>
      </c>
      <c r="I460" s="82">
        <f>VLOOKUP(A460,'PAI 2025 GPS rempl2)'!$A$4:$V$504,17,0)</f>
        <v>4</v>
      </c>
      <c r="J460" s="82" t="str">
        <f>VLOOKUP(A460,'PAI 2025 GPS rempl2)'!$A$4:$V$504,18,0)</f>
        <v>Númerica</v>
      </c>
      <c r="K460" s="174" t="str">
        <f>VLOOKUP(A460,'PAI 2025 GPS rempl2)'!$A$4:$V$504,20,0)</f>
        <v>2025-03-03</v>
      </c>
      <c r="L460" s="174" t="str">
        <f>VLOOKUP(A460,'PAI 2025 GPS rempl2)'!$A$4:$V$504,21,0)</f>
        <v>2025-11-28</v>
      </c>
      <c r="M460" s="82" t="str">
        <f>VLOOKUP(A460,'PAI 2025 GPS rempl2)'!$A$4:$V$504,22,0)</f>
        <v>73-GRUPO DE TRABAJO DE COMUNICACION</v>
      </c>
      <c r="N460" s="82"/>
      <c r="O460" s="82"/>
      <c r="P460" s="82"/>
      <c r="Q460" s="82"/>
      <c r="R460" s="30" t="str">
        <f>VLOOKUP(A460,'PAI 2025 GPS rempl2)'!$A$3:$B$506,2,0)</f>
        <v>3000-DESPACHO DEL SUPERINTENDENTE DELEGADO PARA LA PROTECCIÓN DEL CONSUMIDOR</v>
      </c>
      <c r="S460" s="81" t="s">
        <v>1367</v>
      </c>
      <c r="T460" s="81" t="str">
        <f>VLOOKUP(A460,'PAI 2025 GPS rempl2)'!$A$3:$E$505,4,0)</f>
        <v>Actividad sin participación</v>
      </c>
      <c r="U460" s="82" t="s">
        <v>1562</v>
      </c>
      <c r="V460" s="30">
        <f>VLOOKUP(S460,'PAI 2025 GPS rempl2)'!$E$4:$P$504,12,0)</f>
        <v>0</v>
      </c>
      <c r="W460" s="30">
        <f>+V460</f>
        <v>0</v>
      </c>
      <c r="X460" s="30">
        <f>VLOOKUP(S460,'SEGUIMIENTO PAI 2025'!$F$5:$AB$487,23,0)</f>
        <v>100</v>
      </c>
      <c r="Y460" s="30">
        <f t="shared" si="84"/>
        <v>0</v>
      </c>
    </row>
    <row r="461" spans="1:25" x14ac:dyDescent="0.25">
      <c r="A461" s="81" t="s">
        <v>1368</v>
      </c>
      <c r="B461" s="81" t="str">
        <f>VLOOKUP(A461,'PAI 2025 GPS rempl2)'!$A$3:$E$505,4,0)</f>
        <v>Actividad propia</v>
      </c>
      <c r="C461" s="82" t="s">
        <v>1562</v>
      </c>
      <c r="D461" s="82" t="s">
        <v>1566</v>
      </c>
      <c r="E461" s="82" t="s">
        <v>636</v>
      </c>
      <c r="F461" s="82"/>
      <c r="G461" s="82" t="str">
        <f>VLOOKUP(A461,'PAI 2025 GPS rempl2)'!$E$4:$L$504,8,0)</f>
        <v>N/A</v>
      </c>
      <c r="H461" s="82" t="str">
        <f>VLOOKUP(A461,'PAI 2025 GPS rempl2)'!$A$4:$V$504,15,0)</f>
        <v>Revisar y aprobar la propuesta (Correo electrónico con la propuesta aprobada)</v>
      </c>
      <c r="I461" s="82">
        <f>VLOOKUP(A461,'PAI 2025 GPS rempl2)'!$A$4:$V$504,17,0)</f>
        <v>4</v>
      </c>
      <c r="J461" s="82" t="str">
        <f>VLOOKUP(A461,'PAI 2025 GPS rempl2)'!$A$4:$V$504,18,0)</f>
        <v>Númerica</v>
      </c>
      <c r="K461" s="174" t="str">
        <f>VLOOKUP(A461,'PAI 2025 GPS rempl2)'!$A$4:$V$504,20,0)</f>
        <v>2025-03-03</v>
      </c>
      <c r="L461" s="174" t="str">
        <f>VLOOKUP(A461,'PAI 2025 GPS rempl2)'!$A$4:$V$504,21,0)</f>
        <v>2025-11-28</v>
      </c>
      <c r="M461" s="82" t="str">
        <f>VLOOKUP(A461,'PAI 2025 GPS rempl2)'!$A$4:$V$504,22,0)</f>
        <v>3000-DESPACHO DEL SUPERINTENDENTE DELEGADO PARA LA PROTECCIÓN DEL CONSUMIDOR</v>
      </c>
      <c r="N461" s="82"/>
      <c r="O461" s="82"/>
      <c r="P461" s="82"/>
      <c r="Q461" s="82"/>
      <c r="R461" s="30" t="str">
        <f>VLOOKUP(A461,'PAI 2025 GPS rempl2)'!$A$3:$B$506,2,0)</f>
        <v>3000-DESPACHO DEL SUPERINTENDENTE DELEGADO PARA LA PROTECCIÓN DEL CONSUMIDOR</v>
      </c>
      <c r="S461" s="81" t="s">
        <v>1368</v>
      </c>
      <c r="T461" s="81" t="str">
        <f>VLOOKUP(A461,'PAI 2025 GPS rempl2)'!$A$3:$E$505,4,0)</f>
        <v>Actividad propia</v>
      </c>
      <c r="U461" s="82" t="s">
        <v>1562</v>
      </c>
      <c r="V461" s="30">
        <f>VLOOKUP(S461,'PAI 2025 GPS rempl2)'!$E$4:$P$504,12,0)</f>
        <v>50</v>
      </c>
      <c r="W461" s="146">
        <f>+(V461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461" s="30">
        <f>VLOOKUP(S461,'SEGUIMIENTO PAI 2025'!$F$5:$AB$487,23,0)</f>
        <v>100</v>
      </c>
      <c r="Y461" s="30">
        <f t="shared" si="84"/>
        <v>0.6082725060827251</v>
      </c>
    </row>
    <row r="462" spans="1:25" x14ac:dyDescent="0.25">
      <c r="A462" s="81" t="s">
        <v>1369</v>
      </c>
      <c r="B462" s="81" t="str">
        <f>VLOOKUP(A462,'PAI 2025 GPS rempl2)'!$A$3:$E$505,4,0)</f>
        <v>Actividad sin participación</v>
      </c>
      <c r="C462" s="82" t="s">
        <v>1562</v>
      </c>
      <c r="D462" s="82" t="s">
        <v>1566</v>
      </c>
      <c r="E462" s="82" t="s">
        <v>636</v>
      </c>
      <c r="F462" s="82"/>
      <c r="G462" s="82" t="str">
        <f>VLOOKUP(A462,'PAI 2025 GPS rempl2)'!$E$4:$L$504,8,0)</f>
        <v>N/A</v>
      </c>
      <c r="H462" s="82" t="str">
        <f>VLOOKUP(A462,'PAI 2025 GPS rempl2)'!$A$4:$V$504,15,0)</f>
        <v>Ejecutar las campañas (Captura de pantalla de publicación de las campañas)</v>
      </c>
      <c r="I462" s="82">
        <f>VLOOKUP(A462,'PAI 2025 GPS rempl2)'!$A$4:$V$504,17,0)</f>
        <v>4</v>
      </c>
      <c r="J462" s="82" t="str">
        <f>VLOOKUP(A462,'PAI 2025 GPS rempl2)'!$A$4:$V$504,18,0)</f>
        <v>Númerica</v>
      </c>
      <c r="K462" s="174" t="str">
        <f>VLOOKUP(A462,'PAI 2025 GPS rempl2)'!$A$4:$V$504,20,0)</f>
        <v>2025-03-03</v>
      </c>
      <c r="L462" s="174" t="str">
        <f>VLOOKUP(A462,'PAI 2025 GPS rempl2)'!$A$4:$V$504,21,0)</f>
        <v>2025-12-30</v>
      </c>
      <c r="M462" s="82" t="str">
        <f>VLOOKUP(A462,'PAI 2025 GPS rempl2)'!$A$4:$V$504,22,0)</f>
        <v>73-GRUPO DE TRABAJO DE COMUNICACION</v>
      </c>
      <c r="N462" s="82"/>
      <c r="O462" s="82"/>
      <c r="P462" s="82"/>
      <c r="Q462" s="82"/>
      <c r="R462" s="30" t="str">
        <f>VLOOKUP(A462,'PAI 2025 GPS rempl2)'!$A$3:$B$506,2,0)</f>
        <v>3000-DESPACHO DEL SUPERINTENDENTE DELEGADO PARA LA PROTECCIÓN DEL CONSUMIDOR</v>
      </c>
      <c r="S462" s="81" t="s">
        <v>1369</v>
      </c>
      <c r="T462" s="81" t="str">
        <f>VLOOKUP(A462,'PAI 2025 GPS rempl2)'!$A$3:$E$505,4,0)</f>
        <v>Actividad sin participación</v>
      </c>
      <c r="U462" s="82" t="s">
        <v>1562</v>
      </c>
      <c r="V462" s="30">
        <f>VLOOKUP(S462,'PAI 2025 GPS rempl2)'!$E$4:$P$504,12,0)</f>
        <v>0</v>
      </c>
      <c r="W462" s="30">
        <f>+V462</f>
        <v>0</v>
      </c>
      <c r="X462" s="30">
        <f>VLOOKUP(S462,'SEGUIMIENTO PAI 2025'!$F$5:$AB$487,23,0)</f>
        <v>100</v>
      </c>
      <c r="Y462" s="30">
        <f t="shared" si="84"/>
        <v>0</v>
      </c>
    </row>
    <row r="463" spans="1:25" x14ac:dyDescent="0.25">
      <c r="A463" s="81" t="s">
        <v>1370</v>
      </c>
      <c r="B463" s="81" t="str">
        <f>VLOOKUP(A463,'PAI 2025 GPS rempl2)'!$A$3:$E$505,4,0)</f>
        <v>Producto</v>
      </c>
      <c r="C463" s="82" t="s">
        <v>1572</v>
      </c>
      <c r="D463" s="82" t="s">
        <v>1571</v>
      </c>
      <c r="E463" s="82" t="s">
        <v>772</v>
      </c>
      <c r="F463" s="82" t="s">
        <v>12</v>
      </c>
      <c r="G463" s="82" t="str">
        <f>VLOOKUP(A463,'PAI 2025 GPS rempl2)'!$E$4:$L$504,8,0)</f>
        <v>N/A</v>
      </c>
      <c r="H463" s="82" t="str">
        <f>VLOOKUP(A463,'PAI 2025 GPS rempl2)'!$A$4:$V$504,15,0)</f>
        <v>Capacitaciones internas al personal que atiende y oriente a los usuarios en las Casas del Consumidor, realizadas - Imágenes (fotografía o captura de pantalla) de la difusión realizada</v>
      </c>
      <c r="I463" s="82">
        <f>VLOOKUP(A463,'PAI 2025 GPS rempl2)'!$A$4:$V$504,17,0)</f>
        <v>8</v>
      </c>
      <c r="J463" s="82" t="str">
        <f>VLOOKUP(A463,'PAI 2025 GPS rempl2)'!$A$4:$V$504,18,0)</f>
        <v>Númerica</v>
      </c>
      <c r="K463" s="174" t="str">
        <f>VLOOKUP(A463,'PAI 2025 GPS rempl2)'!$A$4:$V$504,20,0)</f>
        <v>2025-01-15</v>
      </c>
      <c r="L463" s="174" t="str">
        <f>VLOOKUP(A463,'PAI 2025 GPS rempl2)'!$A$4:$V$504,21,0)</f>
        <v>2025-12-30</v>
      </c>
      <c r="M463" s="82"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2" t="s">
        <v>1434</v>
      </c>
      <c r="O463" s="82" t="s">
        <v>1435</v>
      </c>
      <c r="P463" s="82">
        <v>0</v>
      </c>
      <c r="Q463" s="82" t="s">
        <v>1532</v>
      </c>
      <c r="R463" s="30" t="str">
        <f>VLOOKUP(A463,'PAI 2025 GPS rempl2)'!$A$3:$B$506,2,0)</f>
        <v>3000-DESPACHO DEL SUPERINTENDENTE DELEGADO PARA LA PROTECCIÓN DEL CONSUMIDOR</v>
      </c>
      <c r="S463" s="81" t="s">
        <v>1370</v>
      </c>
      <c r="T463" s="81" t="str">
        <f>VLOOKUP(A463,'PAI 2025 GPS rempl2)'!$A$3:$E$505,4,0)</f>
        <v>Producto</v>
      </c>
      <c r="U463" s="82" t="s">
        <v>1572</v>
      </c>
      <c r="V463" s="30">
        <f>VLOOKUP(S463,'PAI 2025 GPS rempl2)'!$E$4:$P$504,12,0)</f>
        <v>20</v>
      </c>
      <c r="W463" s="30">
        <f>+(V463*100)/($V$150+$V$168+$V$174+$V$177+$V$183+$V$190+$V$199+$V$336+$V$342+$V$430+$V$463)</f>
        <v>10.526315789473685</v>
      </c>
      <c r="X463" s="30">
        <f>VLOOKUP(S463,'SEGUIMIENTO PAI 2025'!$F$5:$AB$487,23,0)</f>
        <v>0</v>
      </c>
      <c r="Y463" s="30">
        <f t="shared" si="84"/>
        <v>0</v>
      </c>
    </row>
    <row r="464" spans="1:25" x14ac:dyDescent="0.25">
      <c r="A464" s="81" t="s">
        <v>1371</v>
      </c>
      <c r="B464" s="81" t="str">
        <f>VLOOKUP(A464,'PAI 2025 GPS rempl2)'!$A$3:$E$505,4,0)</f>
        <v>Actividad propia</v>
      </c>
      <c r="C464" s="82" t="s">
        <v>1572</v>
      </c>
      <c r="D464" s="82" t="s">
        <v>1571</v>
      </c>
      <c r="E464" s="82" t="s">
        <v>772</v>
      </c>
      <c r="F464" s="82"/>
      <c r="G464" s="82" t="str">
        <f>VLOOKUP(A464,'PAI 2025 GPS rempl2)'!$E$4:$L$504,8,0)</f>
        <v>N/A</v>
      </c>
      <c r="H464" s="82" t="str">
        <f>VLOOKUP(A464,'PAI 2025 GPS rempl2)'!$A$4:$V$504,15,0)</f>
        <v>Definir el plan de trabajo de las jornadas a realizar ( Listado de asistencia a reunión)</v>
      </c>
      <c r="I464" s="82">
        <f>VLOOKUP(A464,'PAI 2025 GPS rempl2)'!$A$4:$V$504,17,0)</f>
        <v>1</v>
      </c>
      <c r="J464" s="82" t="str">
        <f>VLOOKUP(A464,'PAI 2025 GPS rempl2)'!$A$4:$V$504,18,0)</f>
        <v>Númerica</v>
      </c>
      <c r="K464" s="174" t="str">
        <f>VLOOKUP(A464,'PAI 2025 GPS rempl2)'!$A$4:$V$504,20,0)</f>
        <v>2025-01-15</v>
      </c>
      <c r="L464" s="174" t="str">
        <f>VLOOKUP(A464,'PAI 2025 GPS rempl2)'!$A$4:$V$504,21,0)</f>
        <v>2025-02-28</v>
      </c>
      <c r="M464" s="82"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2"/>
      <c r="O464" s="82"/>
      <c r="P464" s="82"/>
      <c r="Q464" s="82"/>
      <c r="R464" s="30" t="str">
        <f>VLOOKUP(A464,'PAI 2025 GPS rempl2)'!$A$3:$B$506,2,0)</f>
        <v>3000-DESPACHO DEL SUPERINTENDENTE DELEGADO PARA LA PROTECCIÓN DEL CONSUMIDOR</v>
      </c>
      <c r="S464" s="81" t="s">
        <v>1371</v>
      </c>
      <c r="T464" s="81" t="str">
        <f>VLOOKUP(A464,'PAI 2025 GPS rempl2)'!$A$3:$E$505,4,0)</f>
        <v>Actividad propia</v>
      </c>
      <c r="U464" s="82" t="s">
        <v>1572</v>
      </c>
      <c r="V464" s="30">
        <f>VLOOKUP(S464,'PAI 2025 GPS rempl2)'!$E$4:$P$504,12,0)</f>
        <v>20</v>
      </c>
      <c r="W464" s="30">
        <f>+(V464*100)/($V$151+$V$153+$V$154+$V$155+$V$169+$V$170+$V$171+$V$172+$V$173+$V$175+$V$176+$V$178+$V$179+$V$180+$V$181+$V$182+$V$184+$V$185+$V$186+$V$187+$V$188+$V$189+$V$191+$V$192+$V$193+$V$194+$V$200+$V$201+$V$337+$V$339+$V$341+$V$343+$V$344+$V$431+$V$432+$V$433+$V$434+$V$464+$V$465)</f>
        <v>1.8181818181818181</v>
      </c>
      <c r="X464" s="30">
        <f>VLOOKUP(S464,'SEGUIMIENTO PAI 2025'!$F$5:$AB$487,23,0)</f>
        <v>100</v>
      </c>
      <c r="Y464" s="30">
        <f t="shared" si="84"/>
        <v>1.8181818181818181</v>
      </c>
    </row>
    <row r="465" spans="1:25" x14ac:dyDescent="0.25">
      <c r="A465" s="81" t="s">
        <v>1372</v>
      </c>
      <c r="B465" s="81" t="str">
        <f>VLOOKUP(A465,'PAI 2025 GPS rempl2)'!$A$3:$E$505,4,0)</f>
        <v>Actividad propia</v>
      </c>
      <c r="C465" s="82" t="s">
        <v>1572</v>
      </c>
      <c r="D465" s="82" t="s">
        <v>1571</v>
      </c>
      <c r="E465" s="82" t="s">
        <v>772</v>
      </c>
      <c r="F465" s="82"/>
      <c r="G465" s="82" t="str">
        <f>VLOOKUP(A465,'PAI 2025 GPS rempl2)'!$E$4:$L$504,8,0)</f>
        <v>N/A</v>
      </c>
      <c r="H465" s="82" t="str">
        <f>VLOOKUP(A465,'PAI 2025 GPS rempl2)'!$A$4:$V$504,15,0)</f>
        <v>Desarrollar las jornadas de capacitación - Imágenes (fotografía o captura de pantalla) de la difusión realizada.</v>
      </c>
      <c r="I465" s="82">
        <f>VLOOKUP(A465,'PAI 2025 GPS rempl2)'!$A$4:$V$504,17,0)</f>
        <v>8</v>
      </c>
      <c r="J465" s="82" t="str">
        <f>VLOOKUP(A465,'PAI 2025 GPS rempl2)'!$A$4:$V$504,18,0)</f>
        <v>Númerica</v>
      </c>
      <c r="K465" s="174" t="str">
        <f>VLOOKUP(A465,'PAI 2025 GPS rempl2)'!$A$4:$V$504,20,0)</f>
        <v>2025-03-03</v>
      </c>
      <c r="L465" s="174" t="str">
        <f>VLOOKUP(A465,'PAI 2025 GPS rempl2)'!$A$4:$V$504,21,0)</f>
        <v>2025-12-30</v>
      </c>
      <c r="M465" s="82" t="str">
        <f>VLOOKUP(A465,'PAI 2025 GPS rempl2)'!$A$4:$V$504,22,0)</f>
        <v>3000-DESPACHO DEL SUPERINTENDENTE DELEGADO PARA LA PROTECCIÓN DEL CONSUMIDOR;
3100-DIRECCION DE INVESTIGACIONES DE PROTECCION AL CONSUMIDOR;
3200-DIRECCIÓN DE INVESTIGACIONES DE PROTECCIÓN DE USUARIOS DE SERVICIOS DE COMUNICACIONES</v>
      </c>
      <c r="N465" s="82"/>
      <c r="O465" s="82"/>
      <c r="P465" s="82"/>
      <c r="Q465" s="82"/>
      <c r="R465" s="30" t="str">
        <f>VLOOKUP(A465,'PAI 2025 GPS rempl2)'!$A$3:$B$506,2,0)</f>
        <v>3000-DESPACHO DEL SUPERINTENDENTE DELEGADO PARA LA PROTECCIÓN DEL CONSUMIDOR</v>
      </c>
      <c r="S465" s="81" t="s">
        <v>1372</v>
      </c>
      <c r="T465" s="81" t="str">
        <f>VLOOKUP(A465,'PAI 2025 GPS rempl2)'!$A$3:$E$505,4,0)</f>
        <v>Actividad propia</v>
      </c>
      <c r="U465" s="82" t="s">
        <v>1572</v>
      </c>
      <c r="V465" s="30">
        <f>VLOOKUP(S465,'PAI 2025 GPS rempl2)'!$E$4:$P$504,12,0)</f>
        <v>80</v>
      </c>
      <c r="W465" s="30">
        <f>+(V465*100)/($V$151+$V$153+$V$154+$V$155+$V$169+$V$170+$V$171+$V$172+$V$173+$V$175+$V$176+$V$178+$V$179+$V$180+$V$181+$V$182+$V$184+$V$185+$V$186+$V$187+$V$188+$V$189+$V$191+$V$192+$V$193+$V$194+$V$200+$V$201+$V$337+$V$339+$V$341+$V$343+$V$344+$V$431+$V$432+$V$433+$V$434+$V$464+$V$465)</f>
        <v>7.2727272727272725</v>
      </c>
      <c r="X465" s="30">
        <f>VLOOKUP(S465,'SEGUIMIENTO PAI 2025'!$F$5:$AB$487,23,0)</f>
        <v>100</v>
      </c>
      <c r="Y465" s="30">
        <f t="shared" si="84"/>
        <v>7.2727272727272725</v>
      </c>
    </row>
    <row r="466" spans="1:25" x14ac:dyDescent="0.25">
      <c r="A466" s="81" t="s">
        <v>1374</v>
      </c>
      <c r="B466" s="81" t="str">
        <f>VLOOKUP(A466,'PAI 2025 GPS rempl2)'!$A$3:$E$505,4,0)</f>
        <v>Producto</v>
      </c>
      <c r="C466" s="82" t="s">
        <v>1562</v>
      </c>
      <c r="D466" s="82" t="s">
        <v>1561</v>
      </c>
      <c r="E466" s="82" t="s">
        <v>532</v>
      </c>
      <c r="F466" s="82" t="s">
        <v>11</v>
      </c>
      <c r="G466" s="82" t="str">
        <f>VLOOKUP(A466,'PAI 2025 GPS rempl2)'!$E$4:$L$504,8,0)</f>
        <v>FUNCIONAMIENTO</v>
      </c>
      <c r="H466" s="82" t="str">
        <f>VLOOKUP(A466,'PAI 2025 GPS rempl2)'!$A$4:$V$504,15,0)</f>
        <v>Unificación y optimización de radicación en la Sede Electrónica de la SIC, implementada (Informe  que de cuenta de le unificación y optimización de radicación en la Sede Electrónica de la SIC)</v>
      </c>
      <c r="I466" s="82">
        <f>VLOOKUP(A466,'PAI 2025 GPS rempl2)'!$A$4:$V$504,17,0)</f>
        <v>100</v>
      </c>
      <c r="J466" s="82" t="str">
        <f>VLOOKUP(A466,'PAI 2025 GPS rempl2)'!$A$4:$V$504,18,0)</f>
        <v>Porcentual</v>
      </c>
      <c r="K466" s="174" t="str">
        <f>VLOOKUP(A466,'PAI 2025 GPS rempl2)'!$A$4:$V$504,20,0)</f>
        <v>2025-03-03</v>
      </c>
      <c r="L466" s="174" t="str">
        <f>VLOOKUP(A466,'PAI 2025 GPS rempl2)'!$A$4:$V$504,21,0)</f>
        <v>2025-12-16</v>
      </c>
      <c r="M466" s="82" t="str">
        <f>VLOOKUP(A466,'PAI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6" s="82" t="s">
        <v>1436</v>
      </c>
      <c r="O466" s="82" t="s">
        <v>1437</v>
      </c>
      <c r="P466" s="82">
        <v>0</v>
      </c>
      <c r="Q466" s="82" t="s">
        <v>1533</v>
      </c>
      <c r="R466" s="30" t="str">
        <f>VLOOKUP(A466,'PAI 2025 GPS rempl2)'!$A$3:$B$506,2,0)</f>
        <v>100-SECRETARIA GENERAL</v>
      </c>
      <c r="S466" s="81" t="s">
        <v>1374</v>
      </c>
      <c r="T466" s="81" t="str">
        <f>VLOOKUP(A466,'PAI 2025 GPS rempl2)'!$A$3:$E$505,4,0)</f>
        <v>Producto</v>
      </c>
      <c r="U466" s="82" t="s">
        <v>1562</v>
      </c>
      <c r="V466" s="30">
        <f>VLOOKUP(S466,'PAI 2025 GPS rempl2)'!$E$4:$P$504,12,0)</f>
        <v>25</v>
      </c>
      <c r="W466" s="144">
        <f>(V466*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c r="X466" s="30">
        <f>VLOOKUP(S466,'SEGUIMIENTO PAI 2025'!$F$5:$AB$487,23,0)</f>
        <v>0</v>
      </c>
      <c r="Y466" s="30">
        <f t="shared" si="84"/>
        <v>0</v>
      </c>
    </row>
    <row r="467" spans="1:25" x14ac:dyDescent="0.25">
      <c r="A467" s="81" t="s">
        <v>1377</v>
      </c>
      <c r="B467" s="81" t="str">
        <f>VLOOKUP(A467,'PAI 2025 GPS rempl2)'!$A$3:$E$505,4,0)</f>
        <v>Actividad propia</v>
      </c>
      <c r="C467" s="82" t="s">
        <v>1562</v>
      </c>
      <c r="D467" s="82" t="s">
        <v>1561</v>
      </c>
      <c r="E467" s="82" t="s">
        <v>532</v>
      </c>
      <c r="F467" s="82"/>
      <c r="G467" s="82" t="str">
        <f>VLOOKUP(A467,'PAI 2025 GPS rempl2)'!$E$4:$L$504,8,0)</f>
        <v>N/A</v>
      </c>
      <c r="H467" s="82" t="str">
        <f>VLOOKUP(A467,'PAI 2025 GPS rempl2)'!$A$4:$V$504,15,0)</f>
        <v>Elaborar un diagnóstico para identificar los canales de radicación, el volumen de entradas y el grado de congestión de los mismos (Diagnóstico del estado de los canales de radicación y grado de congestión)</v>
      </c>
      <c r="I467" s="82">
        <f>VLOOKUP(A467,'PAI 2025 GPS rempl2)'!$A$4:$V$504,17,0)</f>
        <v>1</v>
      </c>
      <c r="J467" s="82" t="str">
        <f>VLOOKUP(A467,'PAI 2025 GPS rempl2)'!$A$4:$V$504,18,0)</f>
        <v>Númerica</v>
      </c>
      <c r="K467" s="174" t="str">
        <f>VLOOKUP(A467,'PAI 2025 GPS rempl2)'!$A$4:$V$504,20,0)</f>
        <v>2025-03-03</v>
      </c>
      <c r="L467" s="174" t="str">
        <f>VLOOKUP(A467,'PAI 2025 GPS rempl2)'!$A$4:$V$504,21,0)</f>
        <v>2025-03-31</v>
      </c>
      <c r="M467" s="82" t="str">
        <f>VLOOKUP(A467,'PAI 2025 GPS rempl2)'!$A$4:$V$504,22,0)</f>
        <v>100-SECRETARIA GENERAL;
141-GRUPO DE TRABAJO DE GESTIÓN DOCUMENTAL Y ARCHIVO;
20-OFICINA DE TECNOLOGÍA E INFORMÁTICA;
72-GRUPO DE TRABAJO DE ATENCION AL CIUDADANO</v>
      </c>
      <c r="N467" s="82"/>
      <c r="O467" s="82"/>
      <c r="P467" s="82"/>
      <c r="Q467" s="82"/>
      <c r="R467" s="30" t="str">
        <f>VLOOKUP(A467,'PAI 2025 GPS rempl2)'!$A$3:$B$506,2,0)</f>
        <v>100-SECRETARIA GENERAL</v>
      </c>
      <c r="S467" s="81" t="s">
        <v>1377</v>
      </c>
      <c r="T467" s="81" t="str">
        <f>VLOOKUP(A467,'PAI 2025 GPS rempl2)'!$A$3:$E$505,4,0)</f>
        <v>Actividad propia</v>
      </c>
      <c r="U467" s="82" t="s">
        <v>1562</v>
      </c>
      <c r="V467" s="30">
        <f>VLOOKUP(S467,'PAI 2025 GPS rempl2)'!$E$4:$P$504,12,0)</f>
        <v>25</v>
      </c>
      <c r="W467" s="146">
        <f t="shared" ref="W467:W469" si="86">+(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0.30413625304136255</v>
      </c>
      <c r="X467" s="30">
        <f>VLOOKUP(S467,'SEGUIMIENTO PAI 2025'!$F$5:$AB$487,23,0)</f>
        <v>100</v>
      </c>
      <c r="Y467" s="30">
        <f t="shared" si="84"/>
        <v>0.30413625304136255</v>
      </c>
    </row>
    <row r="468" spans="1:25" x14ac:dyDescent="0.25">
      <c r="A468" s="81" t="s">
        <v>1380</v>
      </c>
      <c r="B468" s="81" t="str">
        <f>VLOOKUP(A468,'PAI 2025 GPS rempl2)'!$A$3:$E$505,4,0)</f>
        <v>Actividad propia</v>
      </c>
      <c r="C468" s="82" t="s">
        <v>1562</v>
      </c>
      <c r="D468" s="82" t="s">
        <v>1561</v>
      </c>
      <c r="E468" s="82" t="s">
        <v>532</v>
      </c>
      <c r="F468" s="82"/>
      <c r="G468" s="82" t="str">
        <f>VLOOKUP(A468,'PAI 2025 GPS rempl2)'!$E$4:$L$504,8,0)</f>
        <v>N/A</v>
      </c>
      <c r="H468" s="82" t="str">
        <f>VLOOKUP(A468,'PAI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8" s="82">
        <f>VLOOKUP(A468,'PAI 2025 GPS rempl2)'!$A$4:$V$504,17,0)</f>
        <v>1</v>
      </c>
      <c r="J468" s="82" t="str">
        <f>VLOOKUP(A468,'PAI 2025 GPS rempl2)'!$A$4:$V$504,18,0)</f>
        <v>Númerica</v>
      </c>
      <c r="K468" s="174" t="str">
        <f>VLOOKUP(A468,'PAI 2025 GPS rempl2)'!$A$4:$V$504,20,0)</f>
        <v>2025-04-01</v>
      </c>
      <c r="L468" s="174" t="str">
        <f>VLOOKUP(A468,'PAI 2025 GPS rempl2)'!$A$4:$V$504,21,0)</f>
        <v>2025-04-30</v>
      </c>
      <c r="M468" s="82"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2"/>
      <c r="O468" s="82"/>
      <c r="P468" s="82"/>
      <c r="Q468" s="82"/>
      <c r="R468" s="30" t="str">
        <f>VLOOKUP(A468,'PAI 2025 GPS rempl2)'!$A$3:$B$506,2,0)</f>
        <v>100-SECRETARIA GENERAL</v>
      </c>
      <c r="S468" s="81" t="s">
        <v>1380</v>
      </c>
      <c r="T468" s="81" t="str">
        <f>VLOOKUP(A468,'PAI 2025 GPS rempl2)'!$A$3:$E$505,4,0)</f>
        <v>Actividad propia</v>
      </c>
      <c r="U468" s="82" t="s">
        <v>1562</v>
      </c>
      <c r="V468" s="30">
        <f>VLOOKUP(S468,'PAI 2025 GPS rempl2)'!$E$4:$P$504,12,0)</f>
        <v>15</v>
      </c>
      <c r="W468" s="146">
        <f t="shared" si="86"/>
        <v>0.18248175182481752</v>
      </c>
      <c r="X468" s="30">
        <f>VLOOKUP(S468,'SEGUIMIENTO PAI 2025'!$F$5:$AB$487,23,0)</f>
        <v>100</v>
      </c>
      <c r="Y468" s="30">
        <f t="shared" si="84"/>
        <v>0.18248175182481752</v>
      </c>
    </row>
    <row r="469" spans="1:25" x14ac:dyDescent="0.25">
      <c r="A469" s="81" t="s">
        <v>1382</v>
      </c>
      <c r="B469" s="81" t="str">
        <f>VLOOKUP(A469,'PAI 2025 GPS rempl2)'!$A$3:$E$505,4,0)</f>
        <v>Actividad propia</v>
      </c>
      <c r="C469" s="82" t="s">
        <v>1562</v>
      </c>
      <c r="D469" s="82" t="s">
        <v>1561</v>
      </c>
      <c r="E469" s="82" t="s">
        <v>532</v>
      </c>
      <c r="F469" s="82"/>
      <c r="G469" s="82" t="str">
        <f>VLOOKUP(A469,'PAI 2025 GPS rempl2)'!$E$4:$L$504,8,0)</f>
        <v>N/A</v>
      </c>
      <c r="H469" s="82" t="str">
        <f>VLOOKUP(A469,'PAI 2025 GPS rempl2)'!$A$4:$V$504,15,0)</f>
        <v>Ejecutar el plan de trabajo para la unificación y optimización de radicación en la Sede Electrónica de la SIC (Plan de trabajo con seguimiento y sus respectivas evidencias)</v>
      </c>
      <c r="I469" s="82">
        <f>VLOOKUP(A469,'PAI 2025 GPS rempl2)'!$A$4:$V$504,17,0)</f>
        <v>100</v>
      </c>
      <c r="J469" s="82" t="str">
        <f>VLOOKUP(A469,'PAI 2025 GPS rempl2)'!$A$4:$V$504,18,0)</f>
        <v>Porcentual</v>
      </c>
      <c r="K469" s="174" t="str">
        <f>VLOOKUP(A469,'PAI 2025 GPS rempl2)'!$A$4:$V$504,20,0)</f>
        <v>2025-05-02</v>
      </c>
      <c r="L469" s="174" t="str">
        <f>VLOOKUP(A469,'PAI 2025 GPS rempl2)'!$A$4:$V$504,21,0)</f>
        <v>2025-12-16</v>
      </c>
      <c r="M469" s="82" t="str">
        <f>VLOOKUP(A469,'PAI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9" s="82"/>
      <c r="O469" s="82"/>
      <c r="P469" s="82"/>
      <c r="Q469" s="82"/>
      <c r="R469" s="30" t="str">
        <f>VLOOKUP(A469,'PAI 2025 GPS rempl2)'!$A$3:$B$506,2,0)</f>
        <v>100-SECRETARIA GENERAL</v>
      </c>
      <c r="S469" s="81" t="s">
        <v>1382</v>
      </c>
      <c r="T469" s="81" t="str">
        <f>VLOOKUP(A469,'PAI 2025 GPS rempl2)'!$A$3:$E$505,4,0)</f>
        <v>Actividad propia</v>
      </c>
      <c r="U469" s="82" t="s">
        <v>1562</v>
      </c>
      <c r="V469" s="30">
        <f>VLOOKUP(S469,'PAI 2025 GPS rempl2)'!$E$4:$P$504,12,0)</f>
        <v>60</v>
      </c>
      <c r="W469" s="146">
        <f t="shared" si="86"/>
        <v>0.72992700729927007</v>
      </c>
      <c r="X469" s="30">
        <f>VLOOKUP(S469,'SEGUIMIENTO PAI 2025'!$F$5:$AB$487,23,0)</f>
        <v>47</v>
      </c>
      <c r="Y469" s="30">
        <f t="shared" si="84"/>
        <v>0.34306569343065696</v>
      </c>
    </row>
    <row r="470" spans="1:25" x14ac:dyDescent="0.25">
      <c r="A470" s="81" t="s">
        <v>1383</v>
      </c>
      <c r="B470" s="81" t="str">
        <f>VLOOKUP(A470,'PAI 2025 GPS rempl2)'!$A$3:$E$505,4,0)</f>
        <v>Producto</v>
      </c>
      <c r="C470" s="82" t="s">
        <v>1562</v>
      </c>
      <c r="D470" s="82" t="s">
        <v>1565</v>
      </c>
      <c r="E470" s="82" t="s">
        <v>610</v>
      </c>
      <c r="F470" s="82" t="s">
        <v>11</v>
      </c>
      <c r="G470" s="82" t="str">
        <f>VLOOKUP(A470,'PAI 2025 GPS rempl2)'!$E$4:$L$504,8,0)</f>
        <v>C-3599-0200-0005-53105b</v>
      </c>
      <c r="H470" s="82" t="str">
        <f>VLOOKUP(A470,'PAI 2025 GPS rempl2)'!$A$4:$V$504,15,0)</f>
        <v>Sede electrónica de la SIC accesible, intuitiva y comprensible que acerque la oferta institucional a la ciudadanía, operando (Informe final de implementación de la Sede Electrónica accesible, intuitiva y comprensible para la ciudadanía)</v>
      </c>
      <c r="I470" s="82">
        <f>VLOOKUP(A470,'PAI 2025 GPS rempl2)'!$A$4:$V$504,17,0)</f>
        <v>1</v>
      </c>
      <c r="J470" s="82" t="str">
        <f>VLOOKUP(A470,'PAI 2025 GPS rempl2)'!$A$4:$V$504,18,0)</f>
        <v>Númerica</v>
      </c>
      <c r="K470" s="174" t="str">
        <f>VLOOKUP(A470,'PAI 2025 GPS rempl2)'!$A$4:$V$504,20,0)</f>
        <v>2025-02-03</v>
      </c>
      <c r="L470" s="174" t="str">
        <f>VLOOKUP(A470,'PAI 2025 GPS rempl2)'!$A$4:$V$504,21,0)</f>
        <v>2025-12-16</v>
      </c>
      <c r="M470" s="82" t="str">
        <f>VLOOKUP(A470,'PAI 2025 GPS rempl2)'!$A$4:$V$504,22,0)</f>
        <v>100-SECRETARIA GENERAL;
20-OFICINA DE TECNOLOGÍA E INFORMÁTICA;
73-GRUPO DE TRABAJO DE COMUNICACION</v>
      </c>
      <c r="N470" s="82" t="s">
        <v>1436</v>
      </c>
      <c r="O470" s="82" t="s">
        <v>1437</v>
      </c>
      <c r="P470" s="82">
        <v>0</v>
      </c>
      <c r="Q470" s="82" t="s">
        <v>1533</v>
      </c>
      <c r="R470" s="30" t="str">
        <f>VLOOKUP(A470,'PAI 2025 GPS rempl2)'!$A$3:$B$506,2,0)</f>
        <v>100-SECRETARIA GENERAL</v>
      </c>
      <c r="S470" s="81" t="s">
        <v>1383</v>
      </c>
      <c r="T470" s="81" t="str">
        <f>VLOOKUP(A470,'PAI 2025 GPS rempl2)'!$A$3:$E$505,4,0)</f>
        <v>Producto</v>
      </c>
      <c r="U470" s="82" t="s">
        <v>1562</v>
      </c>
      <c r="V470" s="30">
        <f>VLOOKUP(S470,'PAI 2025 GPS rempl2)'!$E$4:$P$504,12,0)</f>
        <v>25</v>
      </c>
      <c r="W470" s="144">
        <f>(V470*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c r="X470" s="30">
        <f>VLOOKUP(S470,'SEGUIMIENTO PAI 2025'!$F$5:$AB$487,23,0)</f>
        <v>0</v>
      </c>
      <c r="Y470" s="30">
        <f t="shared" si="84"/>
        <v>0</v>
      </c>
    </row>
    <row r="471" spans="1:25" x14ac:dyDescent="0.25">
      <c r="A471" s="81" t="s">
        <v>1386</v>
      </c>
      <c r="B471" s="81" t="str">
        <f>VLOOKUP(A471,'PAI 2025 GPS rempl2)'!$A$3:$E$505,4,0)</f>
        <v>Actividad propia</v>
      </c>
      <c r="C471" s="82" t="s">
        <v>1562</v>
      </c>
      <c r="D471" s="82" t="s">
        <v>1565</v>
      </c>
      <c r="E471" s="82" t="s">
        <v>610</v>
      </c>
      <c r="F471" s="82"/>
      <c r="G471" s="82" t="str">
        <f>VLOOKUP(A471,'PAI 2025 GPS rempl2)'!$E$4:$L$504,8,0)</f>
        <v>N/A</v>
      </c>
      <c r="H471" s="82" t="str">
        <f>VLOOKUP(A471,'PAI 2025 GPS rempl2)'!$A$4:$V$504,15,0)</f>
        <v>Realizar un diagnóstico por un equipo especializado para determinar el grado de accesibilidad de la Sede Electrónica de la Entidad (Diagnóstico del estado de accesibilidad de la Sede Electrónica)</v>
      </c>
      <c r="I471" s="82">
        <f>VLOOKUP(A471,'PAI 2025 GPS rempl2)'!$A$4:$V$504,17,0)</f>
        <v>1</v>
      </c>
      <c r="J471" s="82" t="str">
        <f>VLOOKUP(A471,'PAI 2025 GPS rempl2)'!$A$4:$V$504,18,0)</f>
        <v>Númerica</v>
      </c>
      <c r="K471" s="174" t="str">
        <f>VLOOKUP(A471,'PAI 2025 GPS rempl2)'!$A$4:$V$504,20,0)</f>
        <v>2025-02-03</v>
      </c>
      <c r="L471" s="174" t="str">
        <f>VLOOKUP(A471,'PAI 2025 GPS rempl2)'!$A$4:$V$504,21,0)</f>
        <v>2025-02-21</v>
      </c>
      <c r="M471" s="82" t="str">
        <f>VLOOKUP(A471,'PAI 2025 GPS rempl2)'!$A$4:$V$504,22,0)</f>
        <v>100-SECRETARIA GENERAL;
20-OFICINA DE TECNOLOGÍA E INFORMÁTICA</v>
      </c>
      <c r="N471" s="82"/>
      <c r="O471" s="82"/>
      <c r="P471" s="82"/>
      <c r="Q471" s="82"/>
      <c r="R471" s="30" t="str">
        <f>VLOOKUP(A471,'PAI 2025 GPS rempl2)'!$A$3:$B$506,2,0)</f>
        <v>100-SECRETARIA GENERAL</v>
      </c>
      <c r="S471" s="81" t="s">
        <v>1386</v>
      </c>
      <c r="T471" s="81" t="str">
        <f>VLOOKUP(A471,'PAI 2025 GPS rempl2)'!$A$3:$E$505,4,0)</f>
        <v>Actividad propia</v>
      </c>
      <c r="U471" s="82" t="s">
        <v>1562</v>
      </c>
      <c r="V471" s="30">
        <f>VLOOKUP(S471,'PAI 2025 GPS rempl2)'!$E$4:$P$504,12,0)</f>
        <v>30</v>
      </c>
      <c r="W471" s="146">
        <f t="shared" ref="W471:W473" si="87">+(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0.36496350364963503</v>
      </c>
      <c r="X471" s="30">
        <f>VLOOKUP(S471,'SEGUIMIENTO PAI 2025'!$F$5:$AB$487,23,0)</f>
        <v>100</v>
      </c>
      <c r="Y471" s="30">
        <f t="shared" si="84"/>
        <v>0.36496350364963503</v>
      </c>
    </row>
    <row r="472" spans="1:25" x14ac:dyDescent="0.25">
      <c r="A472" s="81" t="s">
        <v>1389</v>
      </c>
      <c r="B472" s="81" t="str">
        <f>VLOOKUP(A472,'PAI 2025 GPS rempl2)'!$A$3:$E$505,4,0)</f>
        <v>Actividad propia</v>
      </c>
      <c r="C472" s="82" t="s">
        <v>1562</v>
      </c>
      <c r="D472" s="82" t="s">
        <v>1565</v>
      </c>
      <c r="E472" s="82" t="s">
        <v>610</v>
      </c>
      <c r="F472" s="82"/>
      <c r="G472" s="82" t="str">
        <f>VLOOKUP(A472,'PAI 2025 GPS rempl2)'!$E$4:$L$504,8,0)</f>
        <v>N/A</v>
      </c>
      <c r="H472" s="82" t="str">
        <f>VLOOKUP(A472,'PAI 2025 GPS rempl2)'!$A$4:$V$504,15,0)</f>
        <v>Elaborar un plan de trabajo con las áreas participantes del producto, con el propósito de lograr una sede electrónica accesible, intuitiva y comprensible (Plan de Trabajo para una sede electrónica accesible)</v>
      </c>
      <c r="I472" s="82">
        <f>VLOOKUP(A472,'PAI 2025 GPS rempl2)'!$A$4:$V$504,17,0)</f>
        <v>1</v>
      </c>
      <c r="J472" s="82" t="str">
        <f>VLOOKUP(A472,'PAI 2025 GPS rempl2)'!$A$4:$V$504,18,0)</f>
        <v>Númerica</v>
      </c>
      <c r="K472" s="174" t="str">
        <f>VLOOKUP(A472,'PAI 2025 GPS rempl2)'!$A$4:$V$504,20,0)</f>
        <v>2025-02-17</v>
      </c>
      <c r="L472" s="174" t="str">
        <f>VLOOKUP(A472,'PAI 2025 GPS rempl2)'!$A$4:$V$504,21,0)</f>
        <v>2025-03-14</v>
      </c>
      <c r="M472" s="82" t="str">
        <f>VLOOKUP(A472,'PAI 2025 GPS rempl2)'!$A$4:$V$504,22,0)</f>
        <v>100-SECRETARIA GENERAL;
20-OFICINA DE TECNOLOGÍA E INFORMÁTICA;
73-GRUPO DE TRABAJO DE COMUNICACION</v>
      </c>
      <c r="N472" s="82"/>
      <c r="O472" s="82"/>
      <c r="P472" s="82"/>
      <c r="Q472" s="82"/>
      <c r="R472" s="30" t="str">
        <f>VLOOKUP(A472,'PAI 2025 GPS rempl2)'!$A$3:$B$506,2,0)</f>
        <v>100-SECRETARIA GENERAL</v>
      </c>
      <c r="S472" s="81" t="s">
        <v>1389</v>
      </c>
      <c r="T472" s="81" t="str">
        <f>VLOOKUP(A472,'PAI 2025 GPS rempl2)'!$A$3:$E$505,4,0)</f>
        <v>Actividad propia</v>
      </c>
      <c r="U472" s="82" t="s">
        <v>1562</v>
      </c>
      <c r="V472" s="30">
        <f>VLOOKUP(S472,'PAI 2025 GPS rempl2)'!$E$4:$P$504,12,0)</f>
        <v>10</v>
      </c>
      <c r="W472" s="146">
        <f t="shared" si="87"/>
        <v>0.12165450121654502</v>
      </c>
      <c r="X472" s="30">
        <f>VLOOKUP(S472,'SEGUIMIENTO PAI 2025'!$F$5:$AB$487,23,0)</f>
        <v>100</v>
      </c>
      <c r="Y472" s="30">
        <f t="shared" si="84"/>
        <v>0.12165450121654502</v>
      </c>
    </row>
    <row r="473" spans="1:25" x14ac:dyDescent="0.25">
      <c r="A473" s="81" t="s">
        <v>1391</v>
      </c>
      <c r="B473" s="81" t="str">
        <f>VLOOKUP(A473,'PAI 2025 GPS rempl2)'!$A$3:$E$505,4,0)</f>
        <v>Actividad propia</v>
      </c>
      <c r="C473" s="82" t="s">
        <v>1562</v>
      </c>
      <c r="D473" s="82" t="s">
        <v>1565</v>
      </c>
      <c r="E473" s="82" t="s">
        <v>610</v>
      </c>
      <c r="F473" s="82"/>
      <c r="G473" s="82" t="str">
        <f>VLOOKUP(A473,'PAI 2025 GPS rempl2)'!$E$4:$L$504,8,0)</f>
        <v>N/A</v>
      </c>
      <c r="H473" s="82" t="str">
        <f>VLOOKUP(A473,'PAI 2025 GPS rempl2)'!$A$4:$V$504,15,0)</f>
        <v>Ejecutar el plan de trabajo para una sede electrónica accesible, intuitiva y comprensible (Plan de trabajo con seguimiento y sus respectivas evidencias)</v>
      </c>
      <c r="I473" s="82">
        <f>VLOOKUP(A473,'PAI 2025 GPS rempl2)'!$A$4:$V$504,17,0)</f>
        <v>100</v>
      </c>
      <c r="J473" s="82" t="str">
        <f>VLOOKUP(A473,'PAI 2025 GPS rempl2)'!$A$4:$V$504,18,0)</f>
        <v>Porcentual</v>
      </c>
      <c r="K473" s="174" t="str">
        <f>VLOOKUP(A473,'PAI 2025 GPS rempl2)'!$A$4:$V$504,20,0)</f>
        <v>2025-03-17</v>
      </c>
      <c r="L473" s="174" t="str">
        <f>VLOOKUP(A473,'PAI 2025 GPS rempl2)'!$A$4:$V$504,21,0)</f>
        <v>2025-12-16</v>
      </c>
      <c r="M473" s="82" t="str">
        <f>VLOOKUP(A473,'PAI 2025 GPS rempl2)'!$A$4:$V$504,22,0)</f>
        <v>100-SECRETARIA GENERAL;
20-OFICINA DE TECNOLOGÍA E INFORMÁTICA;
73-GRUPO DE TRABAJO DE COMUNICACION</v>
      </c>
      <c r="N473" s="82"/>
      <c r="O473" s="82"/>
      <c r="P473" s="82"/>
      <c r="Q473" s="82"/>
      <c r="R473" s="30" t="str">
        <f>VLOOKUP(A473,'PAI 2025 GPS rempl2)'!$A$3:$B$506,2,0)</f>
        <v>100-SECRETARIA GENERAL</v>
      </c>
      <c r="S473" s="81" t="s">
        <v>1391</v>
      </c>
      <c r="T473" s="81" t="str">
        <f>VLOOKUP(A473,'PAI 2025 GPS rempl2)'!$A$3:$E$505,4,0)</f>
        <v>Actividad propia</v>
      </c>
      <c r="U473" s="82" t="s">
        <v>1562</v>
      </c>
      <c r="V473" s="30">
        <f>VLOOKUP(S473,'PAI 2025 GPS rempl2)'!$E$4:$P$504,12,0)</f>
        <v>60</v>
      </c>
      <c r="W473" s="146">
        <f t="shared" si="87"/>
        <v>0.72992700729927007</v>
      </c>
      <c r="X473" s="30">
        <f>VLOOKUP(S473,'SEGUIMIENTO PAI 2025'!$F$5:$AB$487,23,0)</f>
        <v>0</v>
      </c>
      <c r="Y473" s="30">
        <f t="shared" si="84"/>
        <v>0</v>
      </c>
    </row>
    <row r="474" spans="1:25" x14ac:dyDescent="0.25">
      <c r="A474" s="81" t="s">
        <v>1392</v>
      </c>
      <c r="B474" s="81" t="str">
        <f>VLOOKUP(A474,'PAI 2025 GPS rempl2)'!$A$3:$E$505,4,0)</f>
        <v>Producto</v>
      </c>
      <c r="C474" s="82" t="s">
        <v>1562</v>
      </c>
      <c r="D474" s="82" t="s">
        <v>1570</v>
      </c>
      <c r="E474" s="82" t="s">
        <v>720</v>
      </c>
      <c r="F474" s="82" t="s">
        <v>61</v>
      </c>
      <c r="G474" s="82" t="str">
        <f>VLOOKUP(A474,'PAI 2025 GPS rempl2)'!$E$4:$L$504,8,0)</f>
        <v>FUNCIONAMIENTO</v>
      </c>
      <c r="H474" s="82" t="str">
        <f>VLOOKUP(A474,'PAI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4" s="82">
        <f>VLOOKUP(A474,'PAI 2025 GPS rempl2)'!$A$4:$V$504,17,0)</f>
        <v>1</v>
      </c>
      <c r="J474" s="82" t="str">
        <f>VLOOKUP(A474,'PAI 2025 GPS rempl2)'!$A$4:$V$504,18,0)</f>
        <v>Númerica</v>
      </c>
      <c r="K474" s="174" t="str">
        <f>VLOOKUP(A474,'PAI 2025 GPS rempl2)'!$A$4:$V$504,20,0)</f>
        <v>2025-01-27</v>
      </c>
      <c r="L474" s="174" t="str">
        <f>VLOOKUP(A474,'PAI 2025 GPS rempl2)'!$A$4:$V$504,21,0)</f>
        <v>2025-12-16</v>
      </c>
      <c r="M474" s="82" t="str">
        <f>VLOOKUP(A474,'PAI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4" s="82" t="s">
        <v>1776</v>
      </c>
      <c r="O474" s="82" t="s">
        <v>1433</v>
      </c>
      <c r="P474" s="82">
        <v>0</v>
      </c>
      <c r="Q474" s="82" t="s">
        <v>1532</v>
      </c>
      <c r="R474" s="30" t="str">
        <f>VLOOKUP(A474,'PAI 2025 GPS rempl2)'!$A$3:$B$506,2,0)</f>
        <v>100-SECRETARIA GENERAL</v>
      </c>
      <c r="S474" s="81" t="s">
        <v>1392</v>
      </c>
      <c r="T474" s="81" t="str">
        <f>VLOOKUP(A474,'PAI 2025 GPS rempl2)'!$A$3:$E$505,4,0)</f>
        <v>Producto</v>
      </c>
      <c r="U474" s="82" t="s">
        <v>1562</v>
      </c>
      <c r="V474" s="30">
        <f>VLOOKUP(S474,'PAI 2025 GPS rempl2)'!$E$4:$P$504,12,0)</f>
        <v>25</v>
      </c>
      <c r="W474" s="144">
        <f>(V474*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c r="X474" s="30">
        <f>VLOOKUP(S474,'SEGUIMIENTO PAI 2025'!$F$5:$AB$487,23,0)</f>
        <v>0</v>
      </c>
      <c r="Y474" s="30">
        <f t="shared" si="84"/>
        <v>0</v>
      </c>
    </row>
    <row r="475" spans="1:25" x14ac:dyDescent="0.25">
      <c r="A475" s="81" t="s">
        <v>1394</v>
      </c>
      <c r="B475" s="81" t="str">
        <f>VLOOKUP(A475,'PAI 2025 GPS rempl2)'!$A$3:$E$505,4,0)</f>
        <v>Actividad propia</v>
      </c>
      <c r="C475" s="82" t="s">
        <v>1562</v>
      </c>
      <c r="D475" s="82" t="s">
        <v>1570</v>
      </c>
      <c r="E475" s="82" t="s">
        <v>720</v>
      </c>
      <c r="F475" s="82"/>
      <c r="G475" s="82" t="str">
        <f>VLOOKUP(A475,'PAI 2025 GPS rempl2)'!$E$4:$L$504,8,0)</f>
        <v>N/A</v>
      </c>
      <c r="H475" s="82" t="str">
        <f>VLOOKUP(A475,'PAI 2025 GPS rempl2)'!$A$4:$V$504,15,0)</f>
        <v>Actualizar la política de Derechos Humanos de la Entidad, incorporando el enfoque diferencial  (Política de Derechos Humanos Actualizada)</v>
      </c>
      <c r="I475" s="82">
        <f>VLOOKUP(A475,'PAI 2025 GPS rempl2)'!$A$4:$V$504,17,0)</f>
        <v>1</v>
      </c>
      <c r="J475" s="82" t="str">
        <f>VLOOKUP(A475,'PAI 2025 GPS rempl2)'!$A$4:$V$504,18,0)</f>
        <v>Númerica</v>
      </c>
      <c r="K475" s="174" t="str">
        <f>VLOOKUP(A475,'PAI 2025 GPS rempl2)'!$A$4:$V$504,20,0)</f>
        <v>2025-01-27</v>
      </c>
      <c r="L475" s="174" t="str">
        <f>VLOOKUP(A475,'PAI 2025 GPS rempl2)'!$A$4:$V$504,21,0)</f>
        <v>2025-11-28</v>
      </c>
      <c r="M475" s="82" t="str">
        <f>VLOOKUP(A475,'PAI 2025 GPS rempl2)'!$A$4:$V$504,22,0)</f>
        <v>100-SECRETARIA GENERAL</v>
      </c>
      <c r="N475" s="82"/>
      <c r="O475" s="82"/>
      <c r="P475" s="82"/>
      <c r="Q475" s="82"/>
      <c r="R475" s="30" t="str">
        <f>VLOOKUP(A475,'PAI 2025 GPS rempl2)'!$A$3:$B$506,2,0)</f>
        <v>100-SECRETARIA GENERAL</v>
      </c>
      <c r="S475" s="81" t="s">
        <v>1394</v>
      </c>
      <c r="T475" s="81" t="str">
        <f>VLOOKUP(A475,'PAI 2025 GPS rempl2)'!$A$3:$E$505,4,0)</f>
        <v>Actividad propia</v>
      </c>
      <c r="U475" s="82" t="s">
        <v>1562</v>
      </c>
      <c r="V475" s="30">
        <f>VLOOKUP(S475,'PAI 2025 GPS rempl2)'!$E$4:$P$504,12,0)</f>
        <v>50</v>
      </c>
      <c r="W475" s="146">
        <f t="shared" ref="W475:W476" si="88">+(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0.6082725060827251</v>
      </c>
      <c r="X475" s="30">
        <f>VLOOKUP(S475,'SEGUIMIENTO PAI 2025'!$F$5:$AB$487,23,0)</f>
        <v>0</v>
      </c>
      <c r="Y475" s="30">
        <f t="shared" si="84"/>
        <v>0</v>
      </c>
    </row>
    <row r="476" spans="1:25" x14ac:dyDescent="0.25">
      <c r="A476" s="81" t="s">
        <v>1396</v>
      </c>
      <c r="B476" s="81" t="str">
        <f>VLOOKUP(A476,'PAI 2025 GPS rempl2)'!$A$3:$E$505,4,0)</f>
        <v>Actividad propia</v>
      </c>
      <c r="C476" s="82" t="s">
        <v>1562</v>
      </c>
      <c r="D476" s="82" t="s">
        <v>1570</v>
      </c>
      <c r="E476" s="82" t="s">
        <v>720</v>
      </c>
      <c r="F476" s="82"/>
      <c r="G476" s="82" t="str">
        <f>VLOOKUP(A476,'PAI 2025 GPS rempl2)'!$E$4:$L$504,8,0)</f>
        <v>N/A</v>
      </c>
      <c r="H476" s="82" t="str">
        <f>VLOOKUP(A476,'PAI 2025 GPS rempl2)'!$A$4:$V$504,15,0)</f>
        <v>Ejecutar el plan de trabajo de la Política de Equidad de Género y Diversidad, formulado en la vigencia 2024 (Plan de trabajo con seguimiento y sus respectivas evidencias)</v>
      </c>
      <c r="I476" s="82">
        <f>VLOOKUP(A476,'PAI 2025 GPS rempl2)'!$A$4:$V$504,17,0)</f>
        <v>100</v>
      </c>
      <c r="J476" s="82" t="str">
        <f>VLOOKUP(A476,'PAI 2025 GPS rempl2)'!$A$4:$V$504,18,0)</f>
        <v>Porcentual</v>
      </c>
      <c r="K476" s="174" t="str">
        <f>VLOOKUP(A476,'PAI 2025 GPS rempl2)'!$A$4:$V$504,20,0)</f>
        <v>2025-01-27</v>
      </c>
      <c r="L476" s="174" t="str">
        <f>VLOOKUP(A476,'PAI 2025 GPS rempl2)'!$A$4:$V$504,21,0)</f>
        <v>2025-12-16</v>
      </c>
      <c r="M476" s="82" t="str">
        <f>VLOOKUP(A476,'PAI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6" s="82"/>
      <c r="O476" s="82"/>
      <c r="P476" s="82"/>
      <c r="Q476" s="82"/>
      <c r="R476" s="30" t="str">
        <f>VLOOKUP(A476,'PAI 2025 GPS rempl2)'!$A$3:$B$506,2,0)</f>
        <v>100-SECRETARIA GENERAL</v>
      </c>
      <c r="S476" s="81" t="s">
        <v>1396</v>
      </c>
      <c r="T476" s="81" t="str">
        <f>VLOOKUP(A476,'PAI 2025 GPS rempl2)'!$A$3:$E$505,4,0)</f>
        <v>Actividad propia</v>
      </c>
      <c r="U476" s="82" t="s">
        <v>1562</v>
      </c>
      <c r="V476" s="30">
        <f>VLOOKUP(S476,'PAI 2025 GPS rempl2)'!$E$4:$P$504,12,0)</f>
        <v>50</v>
      </c>
      <c r="W476" s="146">
        <f t="shared" si="88"/>
        <v>0.6082725060827251</v>
      </c>
      <c r="X476" s="30">
        <f>VLOOKUP(S476,'SEGUIMIENTO PAI 2025'!$F$5:$AB$487,23,0)</f>
        <v>41</v>
      </c>
      <c r="Y476" s="30">
        <f t="shared" si="84"/>
        <v>0.2493917274939173</v>
      </c>
    </row>
    <row r="477" spans="1:25" x14ac:dyDescent="0.25">
      <c r="A477" s="81" t="s">
        <v>1401</v>
      </c>
      <c r="B477" s="81" t="str">
        <f>VLOOKUP(A477,'PAI 2025 GPS rempl2)'!$A$3:$E$505,4,0)</f>
        <v>Producto</v>
      </c>
      <c r="C477" s="82" t="s">
        <v>1562</v>
      </c>
      <c r="D477" s="82" t="s">
        <v>1564</v>
      </c>
      <c r="E477" s="82" t="s">
        <v>596</v>
      </c>
      <c r="F477" s="82" t="s">
        <v>61</v>
      </c>
      <c r="G477" s="82" t="str">
        <f>VLOOKUP(A477,'PAI 2025 GPS rempl2)'!$E$4:$L$504,8,0)</f>
        <v>FUNCIONAMIENTO</v>
      </c>
      <c r="H477" s="82" t="str">
        <f>VLOOKUP(A477,'PAI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7" s="82">
        <f>VLOOKUP(A477,'PAI 2025 GPS rempl2)'!$A$4:$V$504,17,0)</f>
        <v>100</v>
      </c>
      <c r="J477" s="82" t="str">
        <f>VLOOKUP(A477,'PAI 2025 GPS rempl2)'!$A$4:$V$504,18,0)</f>
        <v>Porcentual</v>
      </c>
      <c r="K477" s="174" t="str">
        <f>VLOOKUP(A477,'PAI 2025 GPS rempl2)'!$A$4:$V$504,20,0)</f>
        <v>2025-01-27</v>
      </c>
      <c r="L477" s="174" t="str">
        <f>VLOOKUP(A477,'PAI 2025 GPS rempl2)'!$A$4:$V$504,21,0)</f>
        <v>2025-12-19</v>
      </c>
      <c r="M477" s="82" t="str">
        <f>VLOOKUP(A477,'PAI 2025 GPS rempl2)'!$A$4:$V$504,22,0)</f>
        <v>100-SECRETARIA GENERAL</v>
      </c>
      <c r="N477" s="82" t="s">
        <v>1776</v>
      </c>
      <c r="O477" s="82" t="s">
        <v>1433</v>
      </c>
      <c r="P477" s="82">
        <v>0</v>
      </c>
      <c r="Q477" s="82" t="s">
        <v>1532</v>
      </c>
      <c r="R477" s="30" t="str">
        <f>VLOOKUP(A477,'PAI 2025 GPS rempl2)'!$A$3:$B$506,2,0)</f>
        <v>100-SECRETARIA GENERAL</v>
      </c>
      <c r="S477" s="81" t="s">
        <v>1401</v>
      </c>
      <c r="T477" s="81" t="str">
        <f>VLOOKUP(A477,'PAI 2025 GPS rempl2)'!$A$3:$E$505,4,0)</f>
        <v>Producto</v>
      </c>
      <c r="U477" s="82" t="s">
        <v>1562</v>
      </c>
      <c r="V477" s="30">
        <f>VLOOKUP(S477,'PAI 2025 GPS rempl2)'!$E$4:$P$504,12,0)</f>
        <v>25</v>
      </c>
      <c r="W477" s="144">
        <f>(V477*100)/($V$23+$V$26+$V$29+$V$32+$V$35+$V$60+$V$66+$V$69+$V$74+$V$79+$V$86+$V$90+$V$94+$V$97+$V$102+$V$108+$V$115+$V$120+$V$123+$V$128+$V$132+$V$135+$V$139+$V$142+$V$145+$V$156+$V$160+$V$195+$V$202+$V$205+$V$211+$V$216+$V$220+$V$226+$V$231+$V$235+$V$244+$V$248+$V$254+$V$259+$V$262+$V$266+$V$268+$V$282+$V$285+$V$290+$V$292+$V$294+$V$296+$V$299+$V$302+$V$309+$V$316+$V$327+$V$333+$V$345+$V$348+$V$351+$V$355+$V$359+$V$363+$V$368+$V$377+$V$382+$V$387+$V$392+$V$398+$V$406+$V$410+$V$415+$V$419+$V$423+$V$426+$V$435+$V$444+$V$448+$V$455+$V$458+$V$466+$V$470+$V$474+$V$477)</f>
        <v>1.1210762331838564</v>
      </c>
      <c r="X477" s="30">
        <f>VLOOKUP(S477,'SEGUIMIENTO PAI 2025'!$F$5:$AB$487,23,0)</f>
        <v>0</v>
      </c>
      <c r="Y477" s="30">
        <f t="shared" si="84"/>
        <v>0</v>
      </c>
    </row>
    <row r="478" spans="1:25" x14ac:dyDescent="0.25">
      <c r="A478" s="81" t="s">
        <v>1403</v>
      </c>
      <c r="B478" s="81" t="str">
        <f>VLOOKUP(A478,'PAI 2025 GPS rempl2)'!$A$3:$E$505,4,0)</f>
        <v>Actividad propia</v>
      </c>
      <c r="C478" s="82" t="s">
        <v>1562</v>
      </c>
      <c r="D478" s="82" t="s">
        <v>1564</v>
      </c>
      <c r="E478" s="82" t="s">
        <v>596</v>
      </c>
      <c r="F478" s="82"/>
      <c r="G478" s="82" t="str">
        <f>VLOOKUP(A478,'PAI 2025 GPS rempl2)'!$E$4:$L$504,8,0)</f>
        <v>N/A</v>
      </c>
      <c r="H478" s="82" t="str">
        <f>VLOOKUP(A478,'PAI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8" s="82">
        <f>VLOOKUP(A478,'PAI 2025 GPS rempl2)'!$A$4:$V$504,17,0)</f>
        <v>1</v>
      </c>
      <c r="J478" s="82" t="str">
        <f>VLOOKUP(A478,'PAI 2025 GPS rempl2)'!$A$4:$V$504,18,0)</f>
        <v>Númerica</v>
      </c>
      <c r="K478" s="174" t="str">
        <f>VLOOKUP(A478,'PAI 2025 GPS rempl2)'!$A$4:$V$504,20,0)</f>
        <v>2025-01-27</v>
      </c>
      <c r="L478" s="174" t="str">
        <f>VLOOKUP(A478,'PAI 2025 GPS rempl2)'!$A$4:$V$504,21,0)</f>
        <v>2025-02-28</v>
      </c>
      <c r="M478" s="82" t="str">
        <f>VLOOKUP(A478,'PAI 2025 GPS rempl2)'!$A$4:$V$504,22,0)</f>
        <v>100-SECRETARIA GENERAL</v>
      </c>
      <c r="N478" s="82"/>
      <c r="O478" s="82"/>
      <c r="P478" s="82"/>
      <c r="Q478" s="82"/>
      <c r="R478" s="30" t="str">
        <f>VLOOKUP(A478,'PAI 2025 GPS rempl2)'!$A$3:$B$506,2,0)</f>
        <v>100-SECRETARIA GENERAL</v>
      </c>
      <c r="S478" s="81" t="s">
        <v>1403</v>
      </c>
      <c r="T478" s="81" t="str">
        <f>VLOOKUP(A478,'PAI 2025 GPS rempl2)'!$A$3:$E$505,4,0)</f>
        <v>Actividad propia</v>
      </c>
      <c r="U478" s="82" t="s">
        <v>1562</v>
      </c>
      <c r="V478" s="30">
        <f>VLOOKUP(S478,'PAI 2025 GPS rempl2)'!$E$4:$P$504,12,0)</f>
        <v>10</v>
      </c>
      <c r="W478" s="146">
        <f t="shared" ref="W478:W480" si="89">+(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$253+$V$255+$V$256+$V$257+$V$258+$V$260+$V$261+$V$263+$V$264+$V$265+$V$267+$V$270+$V$272+$V$283+$V$284+$V$288+$V$289+$V$291+$V$293+$V$295+$V$297+$V$298+$V$300+$V$301+$V$303+$V$305+$V$306+$V$308+$V$310+$V$317+$V$318+$V$319+$V$320+$V$328+$V$329+$V$334+$V$335+$V$346+$V$347+$V$349+$V$350+$V$352+$V$353+$V$354+$V$356+$V$357+$V$358+$V$360+$V$361+$V$362+$V$364+$V$365+$V$366+$V$367+$V$369+$V$370+$V$378+$V$379+$V$380+$V$381+$V$383+$V$384+$V$385+$V$386+$V$388+$V$389+$V$390+$V$391+$V$393+$V$394+$V$395+$V$396+$V$397+$V$399+$V$400+$V$401+$V$402+$V$403+$V$404+$V$405+$V$407+$V$408+$V$409+$V$411+$V$412+$V$413+$V$414+$V$416+$V$418+$V$420+$V$421+$V$422+$V$424+$V$425+$V$427+$V$428+$V$429+$V$436+$V$437+$V$438+$V$445+$V$449+$V$451+$V$453+$V$456+$V$457+$V$459+$V$461+$V$467+$V$468+$V$469+$V$471+$V$472+$V$473+$V$475+$V$476+$V$478+$V$479+$V$480)</f>
        <v>0.12165450121654502</v>
      </c>
      <c r="X478" s="30">
        <f>VLOOKUP(S478,'SEGUIMIENTO PAI 2025'!$F$5:$AB$487,23,0)</f>
        <v>100</v>
      </c>
      <c r="Y478" s="30">
        <f t="shared" si="84"/>
        <v>0.12165450121654502</v>
      </c>
    </row>
    <row r="479" spans="1:25" x14ac:dyDescent="0.25">
      <c r="A479" s="81" t="s">
        <v>1405</v>
      </c>
      <c r="B479" s="81" t="str">
        <f>VLOOKUP(A479,'PAI 2025 GPS rempl2)'!$A$3:$E$505,4,0)</f>
        <v>Actividad propia</v>
      </c>
      <c r="C479" s="82" t="s">
        <v>1562</v>
      </c>
      <c r="D479" s="82" t="s">
        <v>1564</v>
      </c>
      <c r="E479" s="82" t="s">
        <v>596</v>
      </c>
      <c r="F479" s="82"/>
      <c r="G479" s="82" t="str">
        <f>VLOOKUP(A479,'PAI 2025 GPS rempl2)'!$E$4:$L$504,8,0)</f>
        <v>N/A</v>
      </c>
      <c r="H479" s="82" t="str">
        <f>VLOOKUP(A479,'PAI 2025 GPS rempl2)'!$A$4:$V$504,15,0)</f>
        <v>Elaborar un plan de trabajo con las actividades propuestas dentro de la estrategia para fortalecer la cultura de sostenibilidad de la Entidad (Plan de Trabajo con las actividades de la Estrategia)</v>
      </c>
      <c r="I479" s="82">
        <f>VLOOKUP(A479,'PAI 2025 GPS rempl2)'!$A$4:$V$504,17,0)</f>
        <v>1</v>
      </c>
      <c r="J479" s="82" t="str">
        <f>VLOOKUP(A479,'PAI 2025 GPS rempl2)'!$A$4:$V$504,18,0)</f>
        <v>Númerica</v>
      </c>
      <c r="K479" s="174" t="str">
        <f>VLOOKUP(A479,'PAI 2025 GPS rempl2)'!$A$4:$V$504,20,0)</f>
        <v>2025-03-03</v>
      </c>
      <c r="L479" s="174" t="str">
        <f>VLOOKUP(A479,'PAI 2025 GPS rempl2)'!$A$4:$V$504,21,0)</f>
        <v>2025-07-25</v>
      </c>
      <c r="M479" s="82" t="str">
        <f>VLOOKUP(A479,'PAI 2025 GPS rempl2)'!$A$4:$V$504,22,0)</f>
        <v>100-SECRETARIA GENERAL</v>
      </c>
      <c r="N479" s="82"/>
      <c r="O479" s="82"/>
      <c r="P479" s="82"/>
      <c r="Q479" s="82"/>
      <c r="R479" s="30" t="str">
        <f>VLOOKUP(A479,'PAI 2025 GPS rempl2)'!$A$3:$B$506,2,0)</f>
        <v>100-SECRETARIA GENERAL</v>
      </c>
      <c r="S479" s="81" t="s">
        <v>1405</v>
      </c>
      <c r="T479" s="81" t="str">
        <f>VLOOKUP(A479,'PAI 2025 GPS rempl2)'!$A$3:$E$505,4,0)</f>
        <v>Actividad propia</v>
      </c>
      <c r="U479" s="82" t="s">
        <v>1562</v>
      </c>
      <c r="V479" s="30">
        <f>VLOOKUP(S479,'PAI 2025 GPS rempl2)'!$E$4:$P$504,12,0)</f>
        <v>30</v>
      </c>
      <c r="W479" s="146">
        <f t="shared" si="89"/>
        <v>0.36496350364963503</v>
      </c>
      <c r="X479" s="30">
        <f>VLOOKUP(S479,'SEGUIMIENTO PAI 2025'!$F$5:$AB$487,23,0)</f>
        <v>100</v>
      </c>
      <c r="Y479" s="30">
        <f t="shared" si="84"/>
        <v>0.36496350364963503</v>
      </c>
    </row>
    <row r="480" spans="1:25" x14ac:dyDescent="0.25">
      <c r="A480" s="81" t="s">
        <v>1406</v>
      </c>
      <c r="B480" s="81" t="str">
        <f>VLOOKUP(A480,'PAI 2025 GPS rempl2)'!$A$3:$E$505,4,0)</f>
        <v>Actividad propia</v>
      </c>
      <c r="C480" s="82" t="s">
        <v>1562</v>
      </c>
      <c r="D480" s="82" t="s">
        <v>1564</v>
      </c>
      <c r="E480" s="82" t="s">
        <v>596</v>
      </c>
      <c r="F480" s="82"/>
      <c r="G480" s="82" t="str">
        <f>VLOOKUP(A480,'PAI 2025 GPS rempl2)'!$E$4:$L$504,8,0)</f>
        <v>N/A</v>
      </c>
      <c r="H480" s="82" t="str">
        <f>VLOOKUP(A480,'PAI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80" s="82">
        <f>VLOOKUP(A480,'PAI 2025 GPS rempl2)'!$A$4:$V$504,17,0)</f>
        <v>100</v>
      </c>
      <c r="J480" s="82" t="str">
        <f>VLOOKUP(A480,'PAI 2025 GPS rempl2)'!$A$4:$V$504,18,0)</f>
        <v>Porcentual</v>
      </c>
      <c r="K480" s="174" t="str">
        <f>VLOOKUP(A480,'PAI 2025 GPS rempl2)'!$A$4:$V$504,20,0)</f>
        <v>2025-03-03</v>
      </c>
      <c r="L480" s="174" t="str">
        <f>VLOOKUP(A480,'PAI 2025 GPS rempl2)'!$A$4:$V$504,21,0)</f>
        <v>2025-12-19</v>
      </c>
      <c r="M480" s="82" t="str">
        <f>VLOOKUP(A480,'PAI 2025 GPS rempl2)'!$A$4:$V$504,22,0)</f>
        <v>100-SECRETARIA GENERAL</v>
      </c>
      <c r="N480" s="82"/>
      <c r="O480" s="82"/>
      <c r="P480" s="82"/>
      <c r="Q480" s="82"/>
      <c r="R480" s="30" t="str">
        <f>VLOOKUP(A480,'PAI 2025 GPS rempl2)'!$A$3:$B$506,2,0)</f>
        <v>100-SECRETARIA GENERAL</v>
      </c>
      <c r="S480" s="81" t="s">
        <v>1406</v>
      </c>
      <c r="T480" s="81" t="str">
        <f>VLOOKUP(A480,'PAI 2025 GPS rempl2)'!$A$3:$E$505,4,0)</f>
        <v>Actividad propia</v>
      </c>
      <c r="U480" s="82" t="s">
        <v>1562</v>
      </c>
      <c r="V480" s="30">
        <f>VLOOKUP(S480,'PAI 2025 GPS rempl2)'!$E$4:$P$504,12,0)</f>
        <v>60</v>
      </c>
      <c r="W480" s="146">
        <f t="shared" si="89"/>
        <v>0.72992700729927007</v>
      </c>
      <c r="X480" s="30">
        <f>VLOOKUP(S480,'SEGUIMIENTO PAI 2025'!$F$5:$AB$487,23,0)</f>
        <v>0</v>
      </c>
      <c r="Y480" s="30">
        <f t="shared" si="84"/>
        <v>0</v>
      </c>
    </row>
    <row r="481" spans="1:25" x14ac:dyDescent="0.25">
      <c r="A481" s="81" t="s">
        <v>1411</v>
      </c>
      <c r="B481" s="81" t="str">
        <f>VLOOKUP(A481,'PAI 2025 GPS rempl2)'!$A$3:$E$505,4,0)</f>
        <v>Producto</v>
      </c>
      <c r="C481" s="82" t="s">
        <v>1575</v>
      </c>
      <c r="D481" s="82" t="s">
        <v>1574</v>
      </c>
      <c r="E481" s="82" t="s">
        <v>1010</v>
      </c>
      <c r="F481" s="82" t="s">
        <v>11</v>
      </c>
      <c r="G481" s="82" t="str">
        <f>VLOOKUP(A481,'PAI 2025 GPS rempl2)'!$E$4:$L$504,8,0)</f>
        <v>FUNCIONAMIENTO</v>
      </c>
      <c r="H481" s="82" t="str">
        <f>VLOOKUP(A481,'PAI 2025 GPS rempl2)'!$A$4:$V$504,15,0)</f>
        <v>Estrategia para una eficiente y efectiva gestión archivística que garantice la transición al expediente electrónico, implementada (documento con la estrategia definida, seguimiento al plan de trabajo y evidencias de su cumplimiento)</v>
      </c>
      <c r="I481" s="82">
        <f>VLOOKUP(A481,'PAI 2025 GPS rempl2)'!$A$4:$V$504,17,0)</f>
        <v>100</v>
      </c>
      <c r="J481" s="82" t="str">
        <f>VLOOKUP(A481,'PAI 2025 GPS rempl2)'!$A$4:$V$504,18,0)</f>
        <v>Porcentual</v>
      </c>
      <c r="K481" s="174" t="str">
        <f>VLOOKUP(A481,'PAI 2025 GPS rempl2)'!$A$4:$V$504,20,0)</f>
        <v>2025-02-03</v>
      </c>
      <c r="L481" s="174" t="str">
        <f>VLOOKUP(A481,'PAI 2025 GPS rempl2)'!$A$4:$V$504,21,0)</f>
        <v>2025-12-19</v>
      </c>
      <c r="M481" s="82" t="str">
        <f>VLOOKUP(A481,'PAI 2025 GPS rempl2)'!$A$4:$V$504,22,0)</f>
        <v>141-GRUPO DE TRABAJO DE GESTIÓN DOCUMENTAL Y ARCHIVO</v>
      </c>
      <c r="N481" s="82" t="s">
        <v>1436</v>
      </c>
      <c r="O481" s="82" t="s">
        <v>1437</v>
      </c>
      <c r="P481" s="82">
        <v>0</v>
      </c>
      <c r="Q481" s="82" t="s">
        <v>1533</v>
      </c>
      <c r="R481" s="30" t="str">
        <f>VLOOKUP(A481,'PAI 2025 GPS rempl2)'!$A$3:$B$506,2,0)</f>
        <v>141-GRUPO DE TRABAJO DE GESTIÓN DOCUMENTAL Y ARCHIVO</v>
      </c>
      <c r="S481" s="81" t="s">
        <v>1411</v>
      </c>
      <c r="T481" s="81" t="str">
        <f>VLOOKUP(A481,'PAI 2025 GPS rempl2)'!$A$3:$E$505,4,0)</f>
        <v>Producto</v>
      </c>
      <c r="U481" s="82" t="s">
        <v>1575</v>
      </c>
      <c r="V481" s="30">
        <f>VLOOKUP(S481,'PAI 2025 GPS rempl2)'!$E$4:$P$504,12,0)</f>
        <v>30</v>
      </c>
      <c r="W481" s="30">
        <f>(V481/(V273+V277+V481+V485+V489))*100</f>
        <v>25</v>
      </c>
      <c r="X481" s="30">
        <f>VLOOKUP(S481,'SEGUIMIENTO PAI 2025'!$F$5:$AB$487,23,0)</f>
        <v>0</v>
      </c>
      <c r="Y481" s="30">
        <f t="shared" si="84"/>
        <v>0</v>
      </c>
    </row>
    <row r="482" spans="1:25" x14ac:dyDescent="0.25">
      <c r="A482" s="81" t="s">
        <v>1413</v>
      </c>
      <c r="B482" s="81" t="str">
        <f>VLOOKUP(A482,'PAI 2025 GPS rempl2)'!$A$3:$E$505,4,0)</f>
        <v>Actividad propia</v>
      </c>
      <c r="C482" s="82" t="s">
        <v>1575</v>
      </c>
      <c r="D482" s="82" t="s">
        <v>1574</v>
      </c>
      <c r="E482" s="82" t="s">
        <v>1010</v>
      </c>
      <c r="F482" s="82"/>
      <c r="G482" s="82" t="str">
        <f>VLOOKUP(A482,'PAI 2025 GPS rempl2)'!$E$4:$L$504,8,0)</f>
        <v>N/A</v>
      </c>
      <c r="H482" s="82" t="str">
        <f>VLOOKUP(A482,'PAI 2025 GPS rempl2)'!$A$4:$V$504,15,0)</f>
        <v>Definir la estrategia que garantizará la transición al expediente electrónico. (Incluye metas, plazos, recursos necesarios y etapas de implementación) (documento con la estrategia definida / único entregable)</v>
      </c>
      <c r="I482" s="82">
        <f>VLOOKUP(A482,'PAI 2025 GPS rempl2)'!$A$4:$V$504,17,0)</f>
        <v>1</v>
      </c>
      <c r="J482" s="82" t="str">
        <f>VLOOKUP(A482,'PAI 2025 GPS rempl2)'!$A$4:$V$504,18,0)</f>
        <v>Númerica</v>
      </c>
      <c r="K482" s="174" t="str">
        <f>VLOOKUP(A482,'PAI 2025 GPS rempl2)'!$A$4:$V$504,20,0)</f>
        <v>2025-02-03</v>
      </c>
      <c r="L482" s="174" t="str">
        <f>VLOOKUP(A482,'PAI 2025 GPS rempl2)'!$A$4:$V$504,21,0)</f>
        <v>2025-04-25</v>
      </c>
      <c r="M482" s="82" t="str">
        <f>VLOOKUP(A482,'PAI 2025 GPS rempl2)'!$A$4:$V$504,22,0)</f>
        <v>141-GRUPO DE TRABAJO DE GESTIÓN DOCUMENTAL Y ARCHIVO</v>
      </c>
      <c r="N482" s="82"/>
      <c r="O482" s="82"/>
      <c r="P482" s="82"/>
      <c r="Q482" s="82"/>
      <c r="R482" s="30" t="str">
        <f>VLOOKUP(A482,'PAI 2025 GPS rempl2)'!$A$3:$B$506,2,0)</f>
        <v>141-GRUPO DE TRABAJO DE GESTIÓN DOCUMENTAL Y ARCHIVO</v>
      </c>
      <c r="S482" s="81" t="s">
        <v>1413</v>
      </c>
      <c r="T482" s="81" t="str">
        <f>VLOOKUP(A482,'PAI 2025 GPS rempl2)'!$A$3:$E$505,4,0)</f>
        <v>Actividad propia</v>
      </c>
      <c r="U482" s="82" t="s">
        <v>1575</v>
      </c>
      <c r="V482" s="30">
        <f>VLOOKUP(S482,'PAI 2025 GPS rempl2)'!$E$4:$P$504,12,0)</f>
        <v>25</v>
      </c>
      <c r="W482" s="30">
        <f>+(V482*100)/(V$274+$V$275+$V$276+$V$278+$V$280+$V$281+$V$482+$V$483+$V$484+$V$486+$V$487+$V$488+$V$490)</f>
        <v>5</v>
      </c>
      <c r="X482" s="30">
        <f>VLOOKUP(S482,'SEGUIMIENTO PAI 2025'!$F$5:$AB$487,23,0)</f>
        <v>100</v>
      </c>
      <c r="Y482" s="30">
        <f t="shared" si="84"/>
        <v>5</v>
      </c>
    </row>
    <row r="483" spans="1:25" x14ac:dyDescent="0.25">
      <c r="A483" s="81" t="s">
        <v>1416</v>
      </c>
      <c r="B483" s="81" t="str">
        <f>VLOOKUP(A483,'PAI 2025 GPS rempl2)'!$A$3:$E$505,4,0)</f>
        <v>Actividad propia</v>
      </c>
      <c r="C483" s="82" t="s">
        <v>1575</v>
      </c>
      <c r="D483" s="82" t="s">
        <v>1574</v>
      </c>
      <c r="E483" s="82" t="s">
        <v>1010</v>
      </c>
      <c r="F483" s="82"/>
      <c r="G483" s="82" t="str">
        <f>VLOOKUP(A483,'PAI 2025 GPS rempl2)'!$E$4:$L$504,8,0)</f>
        <v>N/A</v>
      </c>
      <c r="H483" s="82" t="str">
        <f>VLOOKUP(A483,'PAI 2025 GPS rempl2)'!$A$4:$V$504,15,0)</f>
        <v>Elaborar un plan de trabajo que defina las actividades,  fechas y responsbales, que permitan la implementación de la estrategia definida (plan de trabajo / único entregable)</v>
      </c>
      <c r="I483" s="82">
        <f>VLOOKUP(A483,'PAI 2025 GPS rempl2)'!$A$4:$V$504,17,0)</f>
        <v>1</v>
      </c>
      <c r="J483" s="82" t="str">
        <f>VLOOKUP(A483,'PAI 2025 GPS rempl2)'!$A$4:$V$504,18,0)</f>
        <v>Númerica</v>
      </c>
      <c r="K483" s="174" t="str">
        <f>VLOOKUP(A483,'PAI 2025 GPS rempl2)'!$A$4:$V$504,20,0)</f>
        <v>2025-04-28</v>
      </c>
      <c r="L483" s="174" t="str">
        <f>VLOOKUP(A483,'PAI 2025 GPS rempl2)'!$A$4:$V$504,21,0)</f>
        <v>2025-05-16</v>
      </c>
      <c r="M483" s="82" t="str">
        <f>VLOOKUP(A483,'PAI 2025 GPS rempl2)'!$A$4:$V$504,22,0)</f>
        <v>141-GRUPO DE TRABAJO DE GESTIÓN DOCUMENTAL Y ARCHIVO</v>
      </c>
      <c r="N483" s="82"/>
      <c r="O483" s="82"/>
      <c r="P483" s="82"/>
      <c r="Q483" s="82"/>
      <c r="R483" s="30" t="str">
        <f>VLOOKUP(A483,'PAI 2025 GPS rempl2)'!$A$3:$B$506,2,0)</f>
        <v>141-GRUPO DE TRABAJO DE GESTIÓN DOCUMENTAL Y ARCHIVO</v>
      </c>
      <c r="S483" s="81" t="s">
        <v>1416</v>
      </c>
      <c r="T483" s="81" t="str">
        <f>VLOOKUP(A483,'PAI 2025 GPS rempl2)'!$A$3:$E$505,4,0)</f>
        <v>Actividad propia</v>
      </c>
      <c r="U483" s="82" t="s">
        <v>1575</v>
      </c>
      <c r="V483" s="30">
        <f>VLOOKUP(S483,'PAI 2025 GPS rempl2)'!$E$4:$P$504,12,0)</f>
        <v>25</v>
      </c>
      <c r="W483" s="30">
        <f>+(V483*100)/(V$274+$V$275+$V$276+$V$278+$V$280+$V$281+$V$482+$V$483+$V$484+$V$486+$V$487+$V$488+$V$490)</f>
        <v>5</v>
      </c>
      <c r="X483" s="30">
        <f>VLOOKUP(S483,'SEGUIMIENTO PAI 2025'!$F$5:$AB$487,23,0)</f>
        <v>100</v>
      </c>
      <c r="Y483" s="30">
        <f t="shared" si="84"/>
        <v>5</v>
      </c>
    </row>
    <row r="484" spans="1:25" x14ac:dyDescent="0.25">
      <c r="A484" s="81" t="s">
        <v>1419</v>
      </c>
      <c r="B484" s="81" t="str">
        <f>VLOOKUP(A484,'PAI 2025 GPS rempl2)'!$A$3:$E$505,4,0)</f>
        <v>Actividad propia</v>
      </c>
      <c r="C484" s="82" t="s">
        <v>1575</v>
      </c>
      <c r="D484" s="82" t="s">
        <v>1574</v>
      </c>
      <c r="E484" s="82" t="s">
        <v>1010</v>
      </c>
      <c r="F484" s="82"/>
      <c r="G484" s="82" t="str">
        <f>VLOOKUP(A484,'PAI 2025 GPS rempl2)'!$E$4:$L$504,8,0)</f>
        <v>N/A</v>
      </c>
      <c r="H484" s="82" t="str">
        <f>VLOOKUP(A484,'PAI 2025 GPS rempl2)'!$A$4:$V$504,15,0)</f>
        <v>Ejecutar las actividades del plan de trabajo planificadas para la vigencia 2025 (Seguimiento al plan de trabajo y evidencias de su cumplimiento)</v>
      </c>
      <c r="I484" s="82">
        <f>VLOOKUP(A484,'PAI 2025 GPS rempl2)'!$A$4:$V$504,17,0)</f>
        <v>100</v>
      </c>
      <c r="J484" s="82" t="str">
        <f>VLOOKUP(A484,'PAI 2025 GPS rempl2)'!$A$4:$V$504,18,0)</f>
        <v>Porcentual</v>
      </c>
      <c r="K484" s="174" t="str">
        <f>VLOOKUP(A484,'PAI 2025 GPS rempl2)'!$A$4:$V$504,20,0)</f>
        <v>2025-05-19</v>
      </c>
      <c r="L484" s="174" t="str">
        <f>VLOOKUP(A484,'PAI 2025 GPS rempl2)'!$A$4:$V$504,21,0)</f>
        <v>2025-12-19</v>
      </c>
      <c r="M484" s="82" t="str">
        <f>VLOOKUP(A484,'PAI 2025 GPS rempl2)'!$A$4:$V$504,22,0)</f>
        <v>141-GRUPO DE TRABAJO DE GESTIÓN DOCUMENTAL Y ARCHIVO</v>
      </c>
      <c r="N484" s="82"/>
      <c r="O484" s="82"/>
      <c r="P484" s="82"/>
      <c r="Q484" s="82"/>
      <c r="R484" s="30" t="str">
        <f>VLOOKUP(A484,'PAI 2025 GPS rempl2)'!$A$3:$B$506,2,0)</f>
        <v>141-GRUPO DE TRABAJO DE GESTIÓN DOCUMENTAL Y ARCHIVO</v>
      </c>
      <c r="S484" s="81" t="s">
        <v>1419</v>
      </c>
      <c r="T484" s="81" t="str">
        <f>VLOOKUP(A484,'PAI 2025 GPS rempl2)'!$A$3:$E$505,4,0)</f>
        <v>Actividad propia</v>
      </c>
      <c r="U484" s="82" t="s">
        <v>1575</v>
      </c>
      <c r="V484" s="30">
        <f>VLOOKUP(S484,'PAI 2025 GPS rempl2)'!$E$4:$P$504,12,0)</f>
        <v>50</v>
      </c>
      <c r="W484" s="30">
        <f>+(V484*100)/(V$274+$V$275+$V$276+$V$278+$V$280+$V$281+$V$482+$V$483+$V$484+$V$486+$V$487+$V$488+$V$490)</f>
        <v>10</v>
      </c>
      <c r="X484" s="30">
        <f>VLOOKUP(S484,'SEGUIMIENTO PAI 2025'!$F$5:$AB$487,23,0)</f>
        <v>45</v>
      </c>
      <c r="Y484" s="30">
        <f t="shared" si="84"/>
        <v>4.5</v>
      </c>
    </row>
    <row r="485" spans="1:25" x14ac:dyDescent="0.25">
      <c r="A485" s="81" t="s">
        <v>1421</v>
      </c>
      <c r="B485" s="81" t="str">
        <f>VLOOKUP(A485,'PAI 2025 GPS rempl2)'!$A$3:$E$505,4,0)</f>
        <v>Producto</v>
      </c>
      <c r="C485" s="82" t="s">
        <v>1575</v>
      </c>
      <c r="D485" s="82" t="s">
        <v>1574</v>
      </c>
      <c r="E485" s="82" t="s">
        <v>1010</v>
      </c>
      <c r="F485" s="82" t="s">
        <v>61</v>
      </c>
      <c r="G485" s="82" t="str">
        <f>VLOOKUP(A485,'PAI 2025 GPS rempl2)'!$E$4:$L$504,8,0)</f>
        <v>FUNCIONAMIENTO</v>
      </c>
      <c r="H485" s="82" t="str">
        <f>VLOOKUP(A485,'PAI 2025 GPS rempl2)'!$A$4:$V$504,15,0)</f>
        <v>Plan Institucional de Archivos publicado y ejecutado (Plan ejecutado con seguimiento / Link de publicación)</v>
      </c>
      <c r="I485" s="82">
        <f>VLOOKUP(A485,'PAI 2025 GPS rempl2)'!$A$4:$V$504,17,0)</f>
        <v>100</v>
      </c>
      <c r="J485" s="82" t="str">
        <f>VLOOKUP(A485,'PAI 2025 GPS rempl2)'!$A$4:$V$504,18,0)</f>
        <v>Porcentual</v>
      </c>
      <c r="K485" s="174" t="str">
        <f>VLOOKUP(A485,'PAI 2025 GPS rempl2)'!$A$4:$V$504,20,0)</f>
        <v>2025-01-14</v>
      </c>
      <c r="L485" s="174" t="str">
        <f>VLOOKUP(A485,'PAI 2025 GPS rempl2)'!$A$4:$V$504,21,0)</f>
        <v>2025-12-19</v>
      </c>
      <c r="M485" s="82" t="str">
        <f>VLOOKUP(A485,'PAI 2025 GPS rempl2)'!$A$4:$V$504,22,0)</f>
        <v>141-GRUPO DE TRABAJO DE GESTIÓN DOCUMENTAL Y ARCHIVO</v>
      </c>
      <c r="N485" s="82" t="s">
        <v>1776</v>
      </c>
      <c r="O485" s="82" t="s">
        <v>1433</v>
      </c>
      <c r="P485" s="82" t="s">
        <v>1612</v>
      </c>
      <c r="Q485" s="82" t="s">
        <v>1532</v>
      </c>
      <c r="R485" s="30" t="str">
        <f>VLOOKUP(A485,'PAI 2025 GPS rempl2)'!$A$3:$B$506,2,0)</f>
        <v>141-GRUPO DE TRABAJO DE GESTIÓN DOCUMENTAL Y ARCHIVO</v>
      </c>
      <c r="S485" s="81" t="s">
        <v>1421</v>
      </c>
      <c r="T485" s="81" t="str">
        <f>VLOOKUP(A485,'PAI 2025 GPS rempl2)'!$A$3:$E$505,4,0)</f>
        <v>Producto</v>
      </c>
      <c r="U485" s="82" t="s">
        <v>1575</v>
      </c>
      <c r="V485" s="30">
        <f>VLOOKUP(S485,'PAI 2025 GPS rempl2)'!$E$4:$P$504,12,0)</f>
        <v>30</v>
      </c>
      <c r="W485" s="30">
        <f>(V485/(V273+V277+V481+V485+V489))*100</f>
        <v>25</v>
      </c>
      <c r="X485" s="30">
        <f>VLOOKUP(S485,'SEGUIMIENTO PAI 2025'!$F$5:$AB$487,23,0)</f>
        <v>0</v>
      </c>
      <c r="Y485" s="30">
        <f t="shared" si="84"/>
        <v>0</v>
      </c>
    </row>
    <row r="486" spans="1:25" x14ac:dyDescent="0.25">
      <c r="A486" s="81" t="s">
        <v>1423</v>
      </c>
      <c r="B486" s="81" t="str">
        <f>VLOOKUP(A486,'PAI 2025 GPS rempl2)'!$A$3:$E$505,4,0)</f>
        <v>Actividad propia</v>
      </c>
      <c r="C486" s="82" t="s">
        <v>1575</v>
      </c>
      <c r="D486" s="82" t="s">
        <v>1574</v>
      </c>
      <c r="E486" s="82" t="s">
        <v>1010</v>
      </c>
      <c r="F486" s="82"/>
      <c r="G486" s="82" t="str">
        <f>VLOOKUP(A486,'PAI 2025 GPS rempl2)'!$E$4:$L$504,8,0)</f>
        <v>N/A</v>
      </c>
      <c r="H486" s="82" t="str">
        <f>VLOOKUP(A486,'PAI 2025 GPS rempl2)'!$A$4:$V$504,15,0)</f>
        <v>Actualizar y publicar el Plan Institucional de Archivo 2025 (Documento del Plan Institucional de Archivos, actualizado).)</v>
      </c>
      <c r="I486" s="82">
        <f>VLOOKUP(A486,'PAI 2025 GPS rempl2)'!$A$4:$V$504,17,0)</f>
        <v>1</v>
      </c>
      <c r="J486" s="82" t="str">
        <f>VLOOKUP(A486,'PAI 2025 GPS rempl2)'!$A$4:$V$504,18,0)</f>
        <v>Númerica</v>
      </c>
      <c r="K486" s="174" t="str">
        <f>VLOOKUP(A486,'PAI 2025 GPS rempl2)'!$A$4:$V$504,20,0)</f>
        <v>2025-01-14</v>
      </c>
      <c r="L486" s="174" t="str">
        <f>VLOOKUP(A486,'PAI 2025 GPS rempl2)'!$A$4:$V$504,21,0)</f>
        <v>2025-01-31</v>
      </c>
      <c r="M486" s="82" t="str">
        <f>VLOOKUP(A486,'PAI 2025 GPS rempl2)'!$A$4:$V$504,22,0)</f>
        <v>141-GRUPO DE TRABAJO DE GESTIÓN DOCUMENTAL Y ARCHIVO</v>
      </c>
      <c r="N486" s="82"/>
      <c r="O486" s="82"/>
      <c r="P486" s="82"/>
      <c r="Q486" s="82"/>
      <c r="R486" s="30" t="str">
        <f>VLOOKUP(A486,'PAI 2025 GPS rempl2)'!$A$3:$B$506,2,0)</f>
        <v>141-GRUPO DE TRABAJO DE GESTIÓN DOCUMENTAL Y ARCHIVO</v>
      </c>
      <c r="S486" s="81" t="s">
        <v>1423</v>
      </c>
      <c r="T486" s="81" t="str">
        <f>VLOOKUP(A486,'PAI 2025 GPS rempl2)'!$A$3:$E$505,4,0)</f>
        <v>Actividad propia</v>
      </c>
      <c r="U486" s="82" t="s">
        <v>1575</v>
      </c>
      <c r="V486" s="30">
        <f>VLOOKUP(S486,'PAI 2025 GPS rempl2)'!$E$4:$P$504,12,0)</f>
        <v>30</v>
      </c>
      <c r="W486" s="30">
        <f>+(V486*100)/(V$274+$V$275+$V$276+$V$278+$V$280+$V$281+$V$482+$V$483+$V$484+$V$486+$V$487+$V$488+$V$490)</f>
        <v>6</v>
      </c>
      <c r="X486" s="30">
        <f>VLOOKUP(S486,'SEGUIMIENTO PAI 2025'!$F$5:$AB$487,23,0)</f>
        <v>100</v>
      </c>
      <c r="Y486" s="30">
        <f t="shared" si="84"/>
        <v>6</v>
      </c>
    </row>
    <row r="487" spans="1:25" x14ac:dyDescent="0.25">
      <c r="A487" s="81" t="s">
        <v>1425</v>
      </c>
      <c r="B487" s="81" t="str">
        <f>VLOOKUP(A487,'PAI 2025 GPS rempl2)'!$A$3:$E$505,4,0)</f>
        <v>Actividad propia</v>
      </c>
      <c r="C487" s="82" t="s">
        <v>1575</v>
      </c>
      <c r="D487" s="82" t="s">
        <v>1574</v>
      </c>
      <c r="E487" s="82" t="s">
        <v>1010</v>
      </c>
      <c r="F487" s="82"/>
      <c r="G487" s="82" t="str">
        <f>VLOOKUP(A487,'PAI 2025 GPS rempl2)'!$E$4:$L$504,8,0)</f>
        <v>N/A</v>
      </c>
      <c r="H487" s="82" t="str">
        <f>VLOOKUP(A487,'PAI 2025 GPS rempl2)'!$A$4:$V$504,15,0)</f>
        <v>Formular el plan institucional de Archivo (Documento de Plan de Trabajo para el seguimiento de la ejecución)</v>
      </c>
      <c r="I487" s="82">
        <f>VLOOKUP(A487,'PAI 2025 GPS rempl2)'!$A$4:$V$504,17,0)</f>
        <v>1</v>
      </c>
      <c r="J487" s="82" t="str">
        <f>VLOOKUP(A487,'PAI 2025 GPS rempl2)'!$A$4:$V$504,18,0)</f>
        <v>Númerica</v>
      </c>
      <c r="K487" s="174" t="str">
        <f>VLOOKUP(A487,'PAI 2025 GPS rempl2)'!$A$4:$V$504,20,0)</f>
        <v>2025-01-14</v>
      </c>
      <c r="L487" s="174" t="str">
        <f>VLOOKUP(A487,'PAI 2025 GPS rempl2)'!$A$4:$V$504,21,0)</f>
        <v>2025-01-31</v>
      </c>
      <c r="M487" s="82" t="str">
        <f>VLOOKUP(A487,'PAI 2025 GPS rempl2)'!$A$4:$V$504,22,0)</f>
        <v>141-GRUPO DE TRABAJO DE GESTIÓN DOCUMENTAL Y ARCHIVO</v>
      </c>
      <c r="N487" s="82"/>
      <c r="O487" s="82"/>
      <c r="P487" s="82"/>
      <c r="Q487" s="82"/>
      <c r="R487" s="30" t="str">
        <f>VLOOKUP(A487,'PAI 2025 GPS rempl2)'!$A$3:$B$506,2,0)</f>
        <v>141-GRUPO DE TRABAJO DE GESTIÓN DOCUMENTAL Y ARCHIVO</v>
      </c>
      <c r="S487" s="81" t="s">
        <v>1425</v>
      </c>
      <c r="T487" s="81" t="str">
        <f>VLOOKUP(A487,'PAI 2025 GPS rempl2)'!$A$3:$E$505,4,0)</f>
        <v>Actividad propia</v>
      </c>
      <c r="U487" s="82" t="s">
        <v>1575</v>
      </c>
      <c r="V487" s="30">
        <f>VLOOKUP(S487,'PAI 2025 GPS rempl2)'!$E$4:$P$504,12,0)</f>
        <v>30</v>
      </c>
      <c r="W487" s="30">
        <f>+(V487*100)/(V$274+$V$275+$V$276+$V$278+$V$280+$V$281+$V$482+$V$483+$V$484+$V$486+$V$487+$V$488+$V$490)</f>
        <v>6</v>
      </c>
      <c r="X487" s="30">
        <f>VLOOKUP(S487,'SEGUIMIENTO PAI 2025'!$F$5:$AB$487,23,0)</f>
        <v>100</v>
      </c>
      <c r="Y487" s="30">
        <f t="shared" si="84"/>
        <v>6</v>
      </c>
    </row>
    <row r="488" spans="1:25" x14ac:dyDescent="0.25">
      <c r="A488" s="81" t="s">
        <v>1427</v>
      </c>
      <c r="B488" s="81" t="str">
        <f>VLOOKUP(A488,'PAI 2025 GPS rempl2)'!$A$3:$E$505,4,0)</f>
        <v>Actividad propia</v>
      </c>
      <c r="C488" s="82" t="s">
        <v>1575</v>
      </c>
      <c r="D488" s="82" t="s">
        <v>1574</v>
      </c>
      <c r="E488" s="82" t="s">
        <v>1010</v>
      </c>
      <c r="F488" s="82"/>
      <c r="G488" s="82" t="str">
        <f>VLOOKUP(A488,'PAI 2025 GPS rempl2)'!$E$4:$L$504,8,0)</f>
        <v>N/A</v>
      </c>
      <c r="H488" s="82" t="str">
        <f>VLOOKUP(A488,'PAI 2025 GPS rempl2)'!$A$4:$V$504,15,0)</f>
        <v>Ejecutar el Plan de Trabajo del Plan Institucional de Archivos 2025 (informes de avance de ejecución del plan de trabajo)</v>
      </c>
      <c r="I488" s="82">
        <f>VLOOKUP(A488,'PAI 2025 GPS rempl2)'!$A$4:$V$504,17,0)</f>
        <v>100</v>
      </c>
      <c r="J488" s="82" t="str">
        <f>VLOOKUP(A488,'PAI 2025 GPS rempl2)'!$A$4:$V$504,18,0)</f>
        <v>Porcentual</v>
      </c>
      <c r="K488" s="174" t="str">
        <f>VLOOKUP(A488,'PAI 2025 GPS rempl2)'!$A$4:$V$504,20,0)</f>
        <v>2025-02-03</v>
      </c>
      <c r="L488" s="174" t="str">
        <f>VLOOKUP(A488,'PAI 2025 GPS rempl2)'!$A$4:$V$504,21,0)</f>
        <v>2025-12-19</v>
      </c>
      <c r="M488" s="82" t="str">
        <f>VLOOKUP(A488,'PAI 2025 GPS rempl2)'!$A$4:$V$504,22,0)</f>
        <v>141-GRUPO DE TRABAJO DE GESTIÓN DOCUMENTAL Y ARCHIVO</v>
      </c>
      <c r="N488" s="82"/>
      <c r="O488" s="82"/>
      <c r="P488" s="82"/>
      <c r="Q488" s="82"/>
      <c r="R488" s="30" t="str">
        <f>VLOOKUP(A488,'PAI 2025 GPS rempl2)'!$A$3:$B$506,2,0)</f>
        <v>141-GRUPO DE TRABAJO DE GESTIÓN DOCUMENTAL Y ARCHIVO</v>
      </c>
      <c r="S488" s="81" t="s">
        <v>1427</v>
      </c>
      <c r="T488" s="81" t="str">
        <f>VLOOKUP(A488,'PAI 2025 GPS rempl2)'!$A$3:$E$505,4,0)</f>
        <v>Actividad propia</v>
      </c>
      <c r="U488" s="82" t="s">
        <v>1575</v>
      </c>
      <c r="V488" s="30">
        <f>VLOOKUP(S488,'PAI 2025 GPS rempl2)'!$E$4:$P$504,12,0)</f>
        <v>40</v>
      </c>
      <c r="W488" s="30">
        <f>+(V488*100)/(V$274+$V$275+$V$276+$V$278+$V$280+$V$281+$V$482+$V$483+$V$484+$V$486+$V$487+$V$488+$V$490)</f>
        <v>8</v>
      </c>
      <c r="X488" s="30">
        <f>VLOOKUP(S488,'SEGUIMIENTO PAI 2025'!$F$5:$AB$487,23,0)</f>
        <v>48</v>
      </c>
      <c r="Y488" s="30">
        <f t="shared" si="84"/>
        <v>3.84</v>
      </c>
    </row>
    <row r="489" spans="1:25" x14ac:dyDescent="0.25">
      <c r="A489" s="81" t="s">
        <v>1429</v>
      </c>
      <c r="B489" s="81" t="str">
        <f>VLOOKUP(A489,'PAI 2025 GPS rempl2)'!$A$3:$E$505,4,0)</f>
        <v>Producto</v>
      </c>
      <c r="C489" s="82" t="s">
        <v>1575</v>
      </c>
      <c r="D489" s="82" t="s">
        <v>1574</v>
      </c>
      <c r="E489" s="82" t="s">
        <v>1010</v>
      </c>
      <c r="F489" s="82" t="s">
        <v>9</v>
      </c>
      <c r="G489" s="82" t="str">
        <f>VLOOKUP(A489,'PAI 2025 GPS rempl2)'!$E$4:$L$504,8,0)</f>
        <v>C-3599-0200-0005-53105b</v>
      </c>
      <c r="H489" s="82" t="str">
        <f>VLOOKUP(A489,'PAI 2025 GPS rempl2)'!$A$4:$V$504,15,0)</f>
        <v>Servicios complementarios de gestión documental con radicados de entrada, traslados y salidas, realizados.(Informe anual de servicios complementarios de gestión documental)</v>
      </c>
      <c r="I489" s="82">
        <f>VLOOKUP(A489,'PAI 2025 GPS rempl2)'!$A$4:$V$504,17,0)</f>
        <v>3357800</v>
      </c>
      <c r="J489" s="82" t="str">
        <f>VLOOKUP(A489,'PAI 2025 GPS rempl2)'!$A$4:$V$504,18,0)</f>
        <v>Númerica</v>
      </c>
      <c r="K489" s="174" t="str">
        <f>VLOOKUP(A489,'PAI 2025 GPS rempl2)'!$A$4:$V$504,20,0)</f>
        <v>2025-01-02</v>
      </c>
      <c r="L489" s="174" t="str">
        <f>VLOOKUP(A489,'PAI 2025 GPS rempl2)'!$A$4:$V$504,21,0)</f>
        <v>2025-12-31</v>
      </c>
      <c r="M489" s="82" t="str">
        <f>VLOOKUP(A489,'PAI 2025 GPS rempl2)'!$A$4:$V$504,22,0)</f>
        <v>141-GRUPO DE TRABAJO DE GESTIÓN DOCUMENTAL Y ARCHIVO</v>
      </c>
      <c r="N489" s="82" t="s">
        <v>1440</v>
      </c>
      <c r="O489" s="82" t="s">
        <v>1478</v>
      </c>
      <c r="P489" s="82">
        <v>0</v>
      </c>
      <c r="Q489" s="82" t="s">
        <v>1532</v>
      </c>
      <c r="R489" s="30" t="str">
        <f>VLOOKUP(A489,'PAI 2025 GPS rempl2)'!$A$3:$B$506,2,0)</f>
        <v>141-GRUPO DE TRABAJO DE GESTIÓN DOCUMENTAL Y ARCHIVO</v>
      </c>
      <c r="S489" s="81" t="s">
        <v>1429</v>
      </c>
      <c r="T489" s="81" t="str">
        <f>VLOOKUP(A489,'PAI 2025 GPS rempl2)'!$A$3:$E$505,4,0)</f>
        <v>Producto</v>
      </c>
      <c r="U489" s="82" t="s">
        <v>1575</v>
      </c>
      <c r="V489" s="30">
        <f>VLOOKUP(S489,'PAI 2025 GPS rempl2)'!$E$4:$P$504,12,0)</f>
        <v>40</v>
      </c>
      <c r="W489" s="30">
        <f>(V489/(V273+V277+V481+V485+V489))*100</f>
        <v>33.333333333333329</v>
      </c>
      <c r="X489" s="30">
        <f>VLOOKUP(S489,'SEGUIMIENTO PAI 2025'!$F$5:$AB$487,23,0)</f>
        <v>0</v>
      </c>
      <c r="Y489" s="30">
        <f t="shared" si="84"/>
        <v>0</v>
      </c>
    </row>
    <row r="490" spans="1:25" x14ac:dyDescent="0.25">
      <c r="A490" s="81" t="s">
        <v>1431</v>
      </c>
      <c r="B490" s="81" t="str">
        <f>VLOOKUP(A490,'PAI 2025 GPS rempl2)'!$A$3:$E$505,4,0)</f>
        <v>Actividad propia</v>
      </c>
      <c r="C490" s="82" t="s">
        <v>1575</v>
      </c>
      <c r="D490" s="82" t="s">
        <v>1574</v>
      </c>
      <c r="E490" s="82" t="s">
        <v>1010</v>
      </c>
      <c r="F490" s="82"/>
      <c r="G490" s="82" t="str">
        <f>VLOOKUP(A490,'PAI 2025 GPS rempl2)'!$E$4:$L$504,8,0)</f>
        <v>N/A</v>
      </c>
      <c r="H490" s="82" t="str">
        <f>VLOOKUP(A490,'PAI 2025 GPS rempl2)'!$A$4:$V$504,15,0)</f>
        <v>Realizar los servicios complementarios de gestión a los documentos internos y externos radicados en la entidad (Informes de servicios complementarios de gestión documental)</v>
      </c>
      <c r="I490" s="82">
        <f>VLOOKUP(A490,'PAI 2025 GPS rempl2)'!$A$4:$V$504,17,0)</f>
        <v>3357800</v>
      </c>
      <c r="J490" s="82" t="str">
        <f>VLOOKUP(A490,'PAI 2025 GPS rempl2)'!$A$4:$V$504,18,0)</f>
        <v>Númerica</v>
      </c>
      <c r="K490" s="174" t="str">
        <f>VLOOKUP(A490,'PAI 2025 GPS rempl2)'!$A$4:$V$504,20,0)</f>
        <v>2025-01-02</v>
      </c>
      <c r="L490" s="174" t="str">
        <f>VLOOKUP(A490,'PAI 2025 GPS rempl2)'!$A$4:$V$504,21,0)</f>
        <v>2025-12-31</v>
      </c>
      <c r="M490" s="82" t="str">
        <f>VLOOKUP(A490,'PAI 2025 GPS rempl2)'!$A$4:$V$504,22,0)</f>
        <v>141-GRUPO DE TRABAJO DE GESTIÓN DOCUMENTAL Y ARCHIVO</v>
      </c>
      <c r="N490" s="82"/>
      <c r="O490" s="82"/>
      <c r="P490" s="82"/>
      <c r="Q490" s="82"/>
      <c r="R490" s="30" t="str">
        <f>VLOOKUP(A490,'PAI 2025 GPS rempl2)'!$A$3:$B$506,2,0)</f>
        <v>141-GRUPO DE TRABAJO DE GESTIÓN DOCUMENTAL Y ARCHIVO</v>
      </c>
      <c r="S490" s="81" t="s">
        <v>1431</v>
      </c>
      <c r="T490" s="81" t="str">
        <f>VLOOKUP(A490,'PAI 2025 GPS rempl2)'!$A$3:$E$505,4,0)</f>
        <v>Actividad propia</v>
      </c>
      <c r="U490" s="82" t="s">
        <v>1575</v>
      </c>
      <c r="V490" s="30">
        <f>VLOOKUP(S490,'PAI 2025 GPS rempl2)'!$E$4:$P$504,12,0)</f>
        <v>100</v>
      </c>
      <c r="W490" s="30">
        <f>+(V490*100)/(V$274+$V$275+$V$276+$V$278+$V$280+$V$281+$V$482+$V$483+$V$484+$V$486+$V$487+$V$488+$V$490)</f>
        <v>20</v>
      </c>
      <c r="X490" s="30">
        <f>VLOOKUP(S490,'SEGUIMIENTO PAI 2025'!$F$5:$AB$487,23,0)</f>
        <v>72</v>
      </c>
      <c r="Y490" s="30">
        <f t="shared" si="84"/>
        <v>14.4</v>
      </c>
    </row>
    <row r="491" spans="1:25" x14ac:dyDescent="0.25">
      <c r="P491" s="82"/>
      <c r="Q491" s="82"/>
    </row>
  </sheetData>
  <autoFilter ref="A2:AR2" xr:uid="{E7BCF3A1-0F57-454D-9148-9DA532812E2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90BC-E447-4132-BA9A-26039742D4A8}">
  <sheetPr>
    <tabColor rgb="FFFF0000"/>
  </sheetPr>
  <dimension ref="A1:V504"/>
  <sheetViews>
    <sheetView topLeftCell="R1" workbookViewId="0">
      <selection activeCell="AA2" sqref="AA2"/>
    </sheetView>
  </sheetViews>
  <sheetFormatPr baseColWidth="10" defaultColWidth="9.140625" defaultRowHeight="15" x14ac:dyDescent="0.25"/>
  <cols>
    <col min="1" max="1" width="9.140625" style="30"/>
    <col min="2" max="2" width="20.42578125" style="30" customWidth="1"/>
    <col min="3" max="3" width="20.5703125" style="30" bestFit="1" customWidth="1"/>
    <col min="4" max="4" width="49" style="30" customWidth="1"/>
    <col min="5" max="5" width="9.140625" style="30" bestFit="1" customWidth="1"/>
    <col min="6" max="6" width="12.7109375" style="30" bestFit="1" customWidth="1"/>
    <col min="7" max="7" width="23.140625" style="30" bestFit="1" customWidth="1"/>
    <col min="8" max="8" width="24.140625" style="30" bestFit="1" customWidth="1"/>
    <col min="9" max="9" width="11.85546875" style="30" bestFit="1" customWidth="1"/>
    <col min="10" max="10" width="56.28515625" style="30" bestFit="1" customWidth="1"/>
    <col min="11" max="11" width="46.42578125" style="30" bestFit="1" customWidth="1"/>
    <col min="12" max="12" width="25.5703125" style="30" bestFit="1" customWidth="1"/>
    <col min="13" max="13" width="19" style="30" bestFit="1" customWidth="1"/>
    <col min="14" max="14" width="22.28515625" style="30" bestFit="1" customWidth="1"/>
    <col min="15" max="15" width="22.5703125" style="30" bestFit="1" customWidth="1"/>
    <col min="16" max="16" width="18" style="30" bestFit="1" customWidth="1"/>
    <col min="17" max="17" width="6.42578125" style="30" bestFit="1" customWidth="1"/>
    <col min="18" max="18" width="20" style="30" bestFit="1" customWidth="1"/>
    <col min="19" max="19" width="20.85546875" style="30" bestFit="1" customWidth="1"/>
    <col min="20" max="20" width="13.42578125" style="30" bestFit="1" customWidth="1"/>
    <col min="21" max="21" width="10.7109375" style="30" bestFit="1" customWidth="1"/>
    <col min="22" max="22" width="62.7109375" style="30" bestFit="1" customWidth="1"/>
    <col min="23" max="16384" width="9.140625" style="30"/>
  </cols>
  <sheetData>
    <row r="1" spans="1:22" ht="21" x14ac:dyDescent="0.35">
      <c r="B1" s="349" t="s">
        <v>2043</v>
      </c>
      <c r="C1" s="350"/>
      <c r="D1" s="350"/>
      <c r="E1" s="350"/>
      <c r="F1" s="350"/>
      <c r="G1" s="350"/>
      <c r="H1" s="350"/>
      <c r="I1" s="350"/>
      <c r="J1" s="350"/>
      <c r="K1" s="350"/>
      <c r="L1" s="350"/>
      <c r="M1" s="350"/>
      <c r="N1" s="350"/>
      <c r="O1" s="350"/>
      <c r="P1" s="350"/>
      <c r="Q1" s="350"/>
      <c r="R1" s="350"/>
      <c r="S1" s="350"/>
      <c r="T1" s="350"/>
      <c r="U1" s="350"/>
      <c r="V1" s="350"/>
    </row>
    <row r="2" spans="1:22" x14ac:dyDescent="0.25">
      <c r="B2" s="39" t="s">
        <v>1545</v>
      </c>
      <c r="C2" s="39" t="s">
        <v>1546</v>
      </c>
      <c r="D2" s="39" t="s">
        <v>475</v>
      </c>
      <c r="E2" s="39" t="s">
        <v>476</v>
      </c>
      <c r="F2" s="39" t="s">
        <v>1547</v>
      </c>
      <c r="G2" s="39" t="s">
        <v>0</v>
      </c>
      <c r="H2" s="39" t="s">
        <v>1548</v>
      </c>
      <c r="I2" s="39" t="s">
        <v>477</v>
      </c>
      <c r="J2" s="39" t="s">
        <v>1549</v>
      </c>
      <c r="K2" s="39" t="s">
        <v>1550</v>
      </c>
      <c r="L2" s="39" t="s">
        <v>1</v>
      </c>
      <c r="M2" s="39" t="s">
        <v>478</v>
      </c>
      <c r="N2" s="39" t="s">
        <v>1551</v>
      </c>
      <c r="O2" s="39" t="s">
        <v>479</v>
      </c>
      <c r="P2" s="39" t="s">
        <v>1552</v>
      </c>
      <c r="Q2" s="39" t="s">
        <v>3</v>
      </c>
      <c r="R2" s="39" t="s">
        <v>4</v>
      </c>
      <c r="S2" s="39" t="s">
        <v>480</v>
      </c>
      <c r="T2" s="39" t="s">
        <v>5</v>
      </c>
      <c r="U2" s="39" t="s">
        <v>6</v>
      </c>
      <c r="V2" s="39" t="s">
        <v>7</v>
      </c>
    </row>
    <row r="3" spans="1:22" x14ac:dyDescent="0.25">
      <c r="A3" s="30" t="str">
        <f t="shared" ref="A3:A66" si="0">+E3</f>
        <v>100.3.3</v>
      </c>
      <c r="B3" s="155" t="s">
        <v>1373</v>
      </c>
      <c r="C3" s="155">
        <v>2</v>
      </c>
      <c r="D3" s="155" t="s">
        <v>1822</v>
      </c>
      <c r="E3" s="155" t="s">
        <v>1397</v>
      </c>
      <c r="F3" s="155" t="s">
        <v>19</v>
      </c>
      <c r="G3" s="155" t="s">
        <v>19</v>
      </c>
      <c r="H3" s="155" t="s">
        <v>19</v>
      </c>
      <c r="I3" s="155" t="s">
        <v>19</v>
      </c>
      <c r="J3" s="155" t="s">
        <v>19</v>
      </c>
      <c r="K3" s="155" t="s">
        <v>19</v>
      </c>
      <c r="L3" s="155" t="s">
        <v>19</v>
      </c>
      <c r="M3" s="155" t="s">
        <v>19</v>
      </c>
      <c r="N3" s="155" t="s">
        <v>19</v>
      </c>
      <c r="O3" s="155" t="s">
        <v>355</v>
      </c>
      <c r="P3" s="155">
        <v>10</v>
      </c>
      <c r="Q3" s="155">
        <v>1</v>
      </c>
      <c r="R3" s="155" t="s">
        <v>487</v>
      </c>
      <c r="S3" s="155" t="s">
        <v>1398</v>
      </c>
      <c r="T3" s="155" t="s">
        <v>1994</v>
      </c>
      <c r="U3" s="155" t="s">
        <v>1936</v>
      </c>
      <c r="V3" s="155" t="s">
        <v>1373</v>
      </c>
    </row>
    <row r="4" spans="1:22" x14ac:dyDescent="0.25">
      <c r="A4" s="30" t="str">
        <f t="shared" si="0"/>
        <v>100.3.4</v>
      </c>
      <c r="B4" s="155" t="s">
        <v>1373</v>
      </c>
      <c r="C4" s="155">
        <v>2</v>
      </c>
      <c r="D4" s="155" t="s">
        <v>1822</v>
      </c>
      <c r="E4" s="155" t="s">
        <v>1399</v>
      </c>
      <c r="F4" s="155" t="s">
        <v>19</v>
      </c>
      <c r="G4" s="155" t="s">
        <v>19</v>
      </c>
      <c r="H4" s="155" t="s">
        <v>19</v>
      </c>
      <c r="I4" s="155" t="s">
        <v>19</v>
      </c>
      <c r="J4" s="155" t="s">
        <v>19</v>
      </c>
      <c r="K4" s="155" t="s">
        <v>19</v>
      </c>
      <c r="L4" s="155" t="s">
        <v>19</v>
      </c>
      <c r="M4" s="155" t="s">
        <v>19</v>
      </c>
      <c r="N4" s="155" t="s">
        <v>19</v>
      </c>
      <c r="O4" s="155" t="s">
        <v>356</v>
      </c>
      <c r="P4" s="155">
        <v>20</v>
      </c>
      <c r="Q4" s="155">
        <v>100</v>
      </c>
      <c r="R4" s="155" t="s">
        <v>515</v>
      </c>
      <c r="S4" s="155" t="s">
        <v>1375</v>
      </c>
      <c r="T4" s="155" t="s">
        <v>1995</v>
      </c>
      <c r="U4" s="155" t="s">
        <v>1936</v>
      </c>
      <c r="V4" s="155" t="s">
        <v>1400</v>
      </c>
    </row>
    <row r="5" spans="1:22" x14ac:dyDescent="0.25">
      <c r="A5" s="30" t="str">
        <f t="shared" si="0"/>
        <v>100.4.4</v>
      </c>
      <c r="B5" s="155" t="s">
        <v>1373</v>
      </c>
      <c r="C5" s="155">
        <v>2</v>
      </c>
      <c r="D5" s="155" t="s">
        <v>1822</v>
      </c>
      <c r="E5" s="155" t="s">
        <v>1407</v>
      </c>
      <c r="F5" s="155" t="s">
        <v>19</v>
      </c>
      <c r="G5" s="155" t="s">
        <v>19</v>
      </c>
      <c r="H5" s="155" t="s">
        <v>19</v>
      </c>
      <c r="I5" s="155" t="s">
        <v>19</v>
      </c>
      <c r="J5" s="155" t="s">
        <v>19</v>
      </c>
      <c r="K5" s="155" t="s">
        <v>19</v>
      </c>
      <c r="L5" s="155" t="s">
        <v>19</v>
      </c>
      <c r="M5" s="155" t="s">
        <v>19</v>
      </c>
      <c r="N5" s="155" t="s">
        <v>19</v>
      </c>
      <c r="O5" s="155" t="s">
        <v>167</v>
      </c>
      <c r="P5" s="155">
        <v>30</v>
      </c>
      <c r="Q5" s="155">
        <v>1</v>
      </c>
      <c r="R5" s="155" t="s">
        <v>487</v>
      </c>
      <c r="S5" s="155" t="s">
        <v>1384</v>
      </c>
      <c r="T5" s="155" t="s">
        <v>1951</v>
      </c>
      <c r="U5" s="155" t="s">
        <v>1891</v>
      </c>
      <c r="V5" s="155" t="s">
        <v>1373</v>
      </c>
    </row>
    <row r="6" spans="1:22" x14ac:dyDescent="0.25">
      <c r="A6" s="30" t="str">
        <f t="shared" si="0"/>
        <v>100.4.5</v>
      </c>
      <c r="B6" s="155" t="s">
        <v>1373</v>
      </c>
      <c r="C6" s="155">
        <v>2</v>
      </c>
      <c r="D6" s="155" t="s">
        <v>1822</v>
      </c>
      <c r="E6" s="155" t="s">
        <v>1408</v>
      </c>
      <c r="F6" s="155" t="s">
        <v>19</v>
      </c>
      <c r="G6" s="155" t="s">
        <v>19</v>
      </c>
      <c r="H6" s="155" t="s">
        <v>19</v>
      </c>
      <c r="I6" s="155" t="s">
        <v>19</v>
      </c>
      <c r="J6" s="155" t="s">
        <v>19</v>
      </c>
      <c r="K6" s="155" t="s">
        <v>19</v>
      </c>
      <c r="L6" s="155" t="s">
        <v>19</v>
      </c>
      <c r="M6" s="155" t="s">
        <v>19</v>
      </c>
      <c r="N6" s="155" t="s">
        <v>19</v>
      </c>
      <c r="O6" s="155" t="s">
        <v>168</v>
      </c>
      <c r="P6" s="155">
        <v>20</v>
      </c>
      <c r="Q6" s="155">
        <v>1</v>
      </c>
      <c r="R6" s="155" t="s">
        <v>487</v>
      </c>
      <c r="S6" s="155" t="s">
        <v>1409</v>
      </c>
      <c r="T6" s="155" t="s">
        <v>1971</v>
      </c>
      <c r="U6" s="155" t="s">
        <v>1923</v>
      </c>
      <c r="V6" s="155" t="s">
        <v>1373</v>
      </c>
    </row>
    <row r="7" spans="1:22" x14ac:dyDescent="0.25">
      <c r="A7" s="30" t="str">
        <f t="shared" si="0"/>
        <v>72.3.4</v>
      </c>
      <c r="B7" s="155" t="s">
        <v>933</v>
      </c>
      <c r="C7" s="155">
        <v>2</v>
      </c>
      <c r="D7" s="155" t="s">
        <v>1822</v>
      </c>
      <c r="E7" s="155" t="s">
        <v>967</v>
      </c>
      <c r="F7" s="155" t="s">
        <v>19</v>
      </c>
      <c r="G7" s="155" t="s">
        <v>19</v>
      </c>
      <c r="H7" s="155" t="s">
        <v>19</v>
      </c>
      <c r="I7" s="155" t="s">
        <v>19</v>
      </c>
      <c r="J7" s="155" t="s">
        <v>19</v>
      </c>
      <c r="K7" s="155" t="s">
        <v>19</v>
      </c>
      <c r="L7" s="155" t="s">
        <v>19</v>
      </c>
      <c r="M7" s="155" t="s">
        <v>19</v>
      </c>
      <c r="N7" s="155" t="s">
        <v>19</v>
      </c>
      <c r="O7" s="155" t="s">
        <v>346</v>
      </c>
      <c r="P7" s="155">
        <v>30</v>
      </c>
      <c r="Q7" s="155">
        <v>1</v>
      </c>
      <c r="R7" s="155" t="s">
        <v>487</v>
      </c>
      <c r="S7" s="155" t="s">
        <v>968</v>
      </c>
      <c r="T7" s="155" t="s">
        <v>1870</v>
      </c>
      <c r="U7" s="155" t="s">
        <v>1867</v>
      </c>
      <c r="V7" s="155" t="s">
        <v>969</v>
      </c>
    </row>
    <row r="8" spans="1:22" x14ac:dyDescent="0.25">
      <c r="A8" s="30" t="str">
        <f t="shared" si="0"/>
        <v>3003.6.4</v>
      </c>
      <c r="B8" s="155" t="s">
        <v>1275</v>
      </c>
      <c r="C8" s="155">
        <v>3</v>
      </c>
      <c r="D8" s="155" t="s">
        <v>1822</v>
      </c>
      <c r="E8" s="155" t="s">
        <v>1323</v>
      </c>
      <c r="F8" s="155" t="s">
        <v>19</v>
      </c>
      <c r="G8" s="155" t="s">
        <v>19</v>
      </c>
      <c r="H8" s="155" t="s">
        <v>19</v>
      </c>
      <c r="I8" s="155" t="s">
        <v>19</v>
      </c>
      <c r="J8" s="155" t="s">
        <v>19</v>
      </c>
      <c r="K8" s="155" t="s">
        <v>19</v>
      </c>
      <c r="L8" s="155" t="s">
        <v>19</v>
      </c>
      <c r="M8" s="155" t="s">
        <v>19</v>
      </c>
      <c r="N8" s="155" t="s">
        <v>19</v>
      </c>
      <c r="O8" s="155" t="s">
        <v>377</v>
      </c>
      <c r="P8" s="155">
        <v>10</v>
      </c>
      <c r="Q8" s="155">
        <v>1</v>
      </c>
      <c r="R8" s="155" t="s">
        <v>487</v>
      </c>
      <c r="S8" s="155" t="s">
        <v>1324</v>
      </c>
      <c r="T8" s="155" t="s">
        <v>1907</v>
      </c>
      <c r="U8" s="155" t="s">
        <v>1908</v>
      </c>
      <c r="V8" s="155" t="s">
        <v>1275</v>
      </c>
    </row>
    <row r="9" spans="1:22" x14ac:dyDescent="0.25">
      <c r="A9" s="30" t="str">
        <f t="shared" si="0"/>
        <v>3003.6.5</v>
      </c>
      <c r="B9" s="155" t="s">
        <v>1275</v>
      </c>
      <c r="C9" s="155">
        <v>3</v>
      </c>
      <c r="D9" s="155" t="s">
        <v>2042</v>
      </c>
      <c r="E9" s="155" t="s">
        <v>1325</v>
      </c>
      <c r="F9" s="155" t="s">
        <v>19</v>
      </c>
      <c r="G9" s="155" t="s">
        <v>19</v>
      </c>
      <c r="H9" s="155" t="s">
        <v>19</v>
      </c>
      <c r="I9" s="155" t="s">
        <v>19</v>
      </c>
      <c r="J9" s="155" t="s">
        <v>19</v>
      </c>
      <c r="K9" s="155" t="s">
        <v>19</v>
      </c>
      <c r="L9" s="155" t="s">
        <v>19</v>
      </c>
      <c r="M9" s="155" t="s">
        <v>19</v>
      </c>
      <c r="N9" s="155" t="s">
        <v>19</v>
      </c>
      <c r="O9" s="155" t="s">
        <v>378</v>
      </c>
      <c r="P9" s="155">
        <v>0</v>
      </c>
      <c r="Q9" s="155">
        <v>1</v>
      </c>
      <c r="R9" s="155" t="s">
        <v>487</v>
      </c>
      <c r="S9" s="155" t="s">
        <v>1326</v>
      </c>
      <c r="T9" s="155" t="s">
        <v>1896</v>
      </c>
      <c r="U9" s="155" t="s">
        <v>1898</v>
      </c>
      <c r="V9" s="155" t="s">
        <v>702</v>
      </c>
    </row>
    <row r="10" spans="1:22" x14ac:dyDescent="0.25">
      <c r="A10" s="30" t="str">
        <f t="shared" si="0"/>
        <v>3003.6.6</v>
      </c>
      <c r="B10" s="155" t="s">
        <v>1275</v>
      </c>
      <c r="C10" s="155">
        <v>3</v>
      </c>
      <c r="D10" s="155" t="s">
        <v>2042</v>
      </c>
      <c r="E10" s="155" t="s">
        <v>1327</v>
      </c>
      <c r="F10" s="155" t="s">
        <v>19</v>
      </c>
      <c r="G10" s="155" t="s">
        <v>19</v>
      </c>
      <c r="H10" s="155" t="s">
        <v>19</v>
      </c>
      <c r="I10" s="155" t="s">
        <v>19</v>
      </c>
      <c r="J10" s="155" t="s">
        <v>19</v>
      </c>
      <c r="K10" s="155" t="s">
        <v>19</v>
      </c>
      <c r="L10" s="155" t="s">
        <v>19</v>
      </c>
      <c r="M10" s="155" t="s">
        <v>19</v>
      </c>
      <c r="N10" s="155" t="s">
        <v>19</v>
      </c>
      <c r="O10" s="155" t="s">
        <v>379</v>
      </c>
      <c r="P10" s="155">
        <v>0</v>
      </c>
      <c r="Q10" s="155">
        <v>1</v>
      </c>
      <c r="R10" s="155" t="s">
        <v>487</v>
      </c>
      <c r="S10" s="155" t="s">
        <v>1328</v>
      </c>
      <c r="T10" s="155" t="s">
        <v>2006</v>
      </c>
      <c r="U10" s="155" t="s">
        <v>1891</v>
      </c>
      <c r="V10" s="155" t="s">
        <v>702</v>
      </c>
    </row>
    <row r="11" spans="1:22" x14ac:dyDescent="0.25">
      <c r="A11" s="30" t="str">
        <f t="shared" si="0"/>
        <v>3003.6.7</v>
      </c>
      <c r="B11" s="155" t="s">
        <v>1275</v>
      </c>
      <c r="C11" s="155">
        <v>3</v>
      </c>
      <c r="D11" s="155" t="s">
        <v>2042</v>
      </c>
      <c r="E11" s="155" t="s">
        <v>1329</v>
      </c>
      <c r="F11" s="155" t="s">
        <v>19</v>
      </c>
      <c r="G11" s="155" t="s">
        <v>19</v>
      </c>
      <c r="H11" s="155" t="s">
        <v>19</v>
      </c>
      <c r="I11" s="155" t="s">
        <v>19</v>
      </c>
      <c r="J11" s="155" t="s">
        <v>19</v>
      </c>
      <c r="K11" s="155" t="s">
        <v>19</v>
      </c>
      <c r="L11" s="155" t="s">
        <v>19</v>
      </c>
      <c r="M11" s="155" t="s">
        <v>19</v>
      </c>
      <c r="N11" s="155" t="s">
        <v>19</v>
      </c>
      <c r="O11" s="155" t="s">
        <v>1794</v>
      </c>
      <c r="P11" s="155">
        <v>0</v>
      </c>
      <c r="Q11" s="155">
        <v>10</v>
      </c>
      <c r="R11" s="155" t="s">
        <v>487</v>
      </c>
      <c r="S11" s="155" t="s">
        <v>1793</v>
      </c>
      <c r="T11" s="155" t="s">
        <v>1891</v>
      </c>
      <c r="U11" s="155" t="s">
        <v>1888</v>
      </c>
      <c r="V11" s="155" t="s">
        <v>702</v>
      </c>
    </row>
    <row r="12" spans="1:22" x14ac:dyDescent="0.25">
      <c r="A12" s="30" t="str">
        <f t="shared" si="0"/>
        <v>3003.6.8</v>
      </c>
      <c r="B12" s="155" t="s">
        <v>1275</v>
      </c>
      <c r="C12" s="155">
        <v>3</v>
      </c>
      <c r="D12" s="155" t="s">
        <v>1822</v>
      </c>
      <c r="E12" s="155" t="s">
        <v>1330</v>
      </c>
      <c r="F12" s="155" t="s">
        <v>19</v>
      </c>
      <c r="G12" s="155" t="s">
        <v>19</v>
      </c>
      <c r="H12" s="155" t="s">
        <v>19</v>
      </c>
      <c r="I12" s="155" t="s">
        <v>19</v>
      </c>
      <c r="J12" s="155" t="s">
        <v>19</v>
      </c>
      <c r="K12" s="155" t="s">
        <v>19</v>
      </c>
      <c r="L12" s="155" t="s">
        <v>19</v>
      </c>
      <c r="M12" s="155" t="s">
        <v>19</v>
      </c>
      <c r="N12" s="155" t="s">
        <v>19</v>
      </c>
      <c r="O12" s="155" t="s">
        <v>380</v>
      </c>
      <c r="P12" s="155">
        <v>50</v>
      </c>
      <c r="Q12" s="155">
        <v>4</v>
      </c>
      <c r="R12" s="155" t="s">
        <v>487</v>
      </c>
      <c r="S12" s="155" t="s">
        <v>1331</v>
      </c>
      <c r="T12" s="155" t="s">
        <v>1888</v>
      </c>
      <c r="U12" s="155" t="s">
        <v>1935</v>
      </c>
      <c r="V12" s="155" t="s">
        <v>1275</v>
      </c>
    </row>
    <row r="13" spans="1:22" x14ac:dyDescent="0.25">
      <c r="A13" s="30" t="str">
        <f t="shared" si="0"/>
        <v>30.3</v>
      </c>
      <c r="B13" s="155" t="s">
        <v>1087</v>
      </c>
      <c r="C13" s="155">
        <v>3</v>
      </c>
      <c r="D13" s="155" t="s">
        <v>2065</v>
      </c>
      <c r="E13" s="155" t="s">
        <v>1107</v>
      </c>
      <c r="F13" s="155" t="s">
        <v>501</v>
      </c>
      <c r="G13" s="155" t="s">
        <v>1509</v>
      </c>
      <c r="H13" s="155" t="s">
        <v>1510</v>
      </c>
      <c r="I13" s="155" t="s">
        <v>1511</v>
      </c>
      <c r="J13" s="155" t="s">
        <v>19</v>
      </c>
      <c r="K13" s="155" t="s">
        <v>485</v>
      </c>
      <c r="L13" s="155" t="s">
        <v>20</v>
      </c>
      <c r="M13" s="155" t="s">
        <v>1108</v>
      </c>
      <c r="N13" s="155" t="s">
        <v>19</v>
      </c>
      <c r="O13" s="155" t="s">
        <v>94</v>
      </c>
      <c r="P13" s="155">
        <v>0</v>
      </c>
      <c r="Q13" s="155">
        <v>1</v>
      </c>
      <c r="R13" s="155" t="s">
        <v>487</v>
      </c>
      <c r="S13" s="155" t="s">
        <v>1109</v>
      </c>
      <c r="T13" s="155" t="s">
        <v>2005</v>
      </c>
      <c r="U13" s="155" t="s">
        <v>1923</v>
      </c>
      <c r="V13" s="155" t="s">
        <v>1087</v>
      </c>
    </row>
    <row r="14" spans="1:22" x14ac:dyDescent="0.25">
      <c r="A14" s="30" t="str">
        <f t="shared" si="0"/>
        <v>30.3.1</v>
      </c>
      <c r="B14" s="155" t="s">
        <v>1087</v>
      </c>
      <c r="C14" s="155">
        <v>3</v>
      </c>
      <c r="D14" s="155" t="s">
        <v>1822</v>
      </c>
      <c r="E14" s="155" t="s">
        <v>1110</v>
      </c>
      <c r="F14" s="155" t="s">
        <v>19</v>
      </c>
      <c r="G14" s="155" t="s">
        <v>19</v>
      </c>
      <c r="H14" s="155" t="s">
        <v>19</v>
      </c>
      <c r="I14" s="155" t="s">
        <v>19</v>
      </c>
      <c r="J14" s="155" t="s">
        <v>19</v>
      </c>
      <c r="K14" s="155" t="s">
        <v>19</v>
      </c>
      <c r="L14" s="155" t="s">
        <v>19</v>
      </c>
      <c r="M14" s="155" t="s">
        <v>19</v>
      </c>
      <c r="N14" s="155" t="s">
        <v>19</v>
      </c>
      <c r="O14" s="155" t="s">
        <v>95</v>
      </c>
      <c r="P14" s="155">
        <v>20</v>
      </c>
      <c r="Q14" s="155">
        <v>1</v>
      </c>
      <c r="R14" s="155" t="s">
        <v>487</v>
      </c>
      <c r="S14" s="155" t="s">
        <v>1111</v>
      </c>
      <c r="T14" s="155" t="s">
        <v>2005</v>
      </c>
      <c r="U14" s="155" t="s">
        <v>1970</v>
      </c>
      <c r="V14" s="155" t="s">
        <v>1087</v>
      </c>
    </row>
    <row r="15" spans="1:22" x14ac:dyDescent="0.25">
      <c r="A15" s="30" t="str">
        <f t="shared" si="0"/>
        <v>30.3.2</v>
      </c>
      <c r="B15" s="155" t="s">
        <v>1087</v>
      </c>
      <c r="C15" s="155">
        <v>3</v>
      </c>
      <c r="D15" s="155" t="s">
        <v>1822</v>
      </c>
      <c r="E15" s="155" t="s">
        <v>1112</v>
      </c>
      <c r="F15" s="155" t="s">
        <v>19</v>
      </c>
      <c r="G15" s="155" t="s">
        <v>19</v>
      </c>
      <c r="H15" s="155" t="s">
        <v>19</v>
      </c>
      <c r="I15" s="155" t="s">
        <v>19</v>
      </c>
      <c r="J15" s="155" t="s">
        <v>19</v>
      </c>
      <c r="K15" s="155" t="s">
        <v>19</v>
      </c>
      <c r="L15" s="155" t="s">
        <v>19</v>
      </c>
      <c r="M15" s="155" t="s">
        <v>19</v>
      </c>
      <c r="N15" s="155" t="s">
        <v>19</v>
      </c>
      <c r="O15" s="155" t="s">
        <v>96</v>
      </c>
      <c r="P15" s="155">
        <v>80</v>
      </c>
      <c r="Q15" s="155">
        <v>100</v>
      </c>
      <c r="R15" s="155" t="s">
        <v>515</v>
      </c>
      <c r="S15" s="155" t="s">
        <v>858</v>
      </c>
      <c r="T15" s="155" t="s">
        <v>1992</v>
      </c>
      <c r="U15" s="155" t="s">
        <v>1923</v>
      </c>
      <c r="V15" s="155" t="s">
        <v>1087</v>
      </c>
    </row>
    <row r="16" spans="1:22" x14ac:dyDescent="0.25">
      <c r="A16" s="30" t="str">
        <f t="shared" si="0"/>
        <v>50.3.2</v>
      </c>
      <c r="B16" s="155" t="s">
        <v>512</v>
      </c>
      <c r="C16" s="155">
        <v>4</v>
      </c>
      <c r="D16" s="155" t="s">
        <v>1822</v>
      </c>
      <c r="E16" s="155" t="s">
        <v>528</v>
      </c>
      <c r="F16" s="155" t="s">
        <v>19</v>
      </c>
      <c r="G16" s="155" t="s">
        <v>19</v>
      </c>
      <c r="H16" s="155" t="s">
        <v>19</v>
      </c>
      <c r="I16" s="155" t="s">
        <v>19</v>
      </c>
      <c r="J16" s="155" t="s">
        <v>19</v>
      </c>
      <c r="K16" s="155" t="s">
        <v>19</v>
      </c>
      <c r="L16" s="155" t="s">
        <v>19</v>
      </c>
      <c r="M16" s="155" t="s">
        <v>19</v>
      </c>
      <c r="N16" s="155" t="s">
        <v>19</v>
      </c>
      <c r="O16" s="155" t="s">
        <v>118</v>
      </c>
      <c r="P16" s="155">
        <v>40</v>
      </c>
      <c r="Q16" s="155">
        <v>1</v>
      </c>
      <c r="R16" s="155" t="s">
        <v>487</v>
      </c>
      <c r="S16" s="155" t="s">
        <v>527</v>
      </c>
      <c r="T16" s="155" t="s">
        <v>1948</v>
      </c>
      <c r="U16" s="155" t="s">
        <v>1923</v>
      </c>
      <c r="V16" s="155" t="s">
        <v>512</v>
      </c>
    </row>
    <row r="17" spans="1:22" x14ac:dyDescent="0.25">
      <c r="A17" s="30" t="str">
        <f t="shared" si="0"/>
        <v>4000.7</v>
      </c>
      <c r="B17" s="155" t="s">
        <v>1044</v>
      </c>
      <c r="C17" s="155">
        <v>2</v>
      </c>
      <c r="D17" s="155" t="s">
        <v>2065</v>
      </c>
      <c r="E17" s="155" t="s">
        <v>1077</v>
      </c>
      <c r="F17" s="155" t="s">
        <v>501</v>
      </c>
      <c r="G17" s="155" t="s">
        <v>1521</v>
      </c>
      <c r="H17" s="155" t="s">
        <v>1522</v>
      </c>
      <c r="I17" s="155" t="s">
        <v>1523</v>
      </c>
      <c r="J17" s="155" t="s">
        <v>19</v>
      </c>
      <c r="K17" s="155" t="s">
        <v>502</v>
      </c>
      <c r="L17" s="155" t="s">
        <v>34</v>
      </c>
      <c r="M17" s="155" t="s">
        <v>720</v>
      </c>
      <c r="N17" s="155" t="s">
        <v>659</v>
      </c>
      <c r="O17" s="155" t="s">
        <v>45</v>
      </c>
      <c r="P17" s="155">
        <v>12</v>
      </c>
      <c r="Q17" s="155">
        <v>1</v>
      </c>
      <c r="R17" s="155" t="s">
        <v>487</v>
      </c>
      <c r="S17" s="155" t="s">
        <v>1062</v>
      </c>
      <c r="T17" s="155" t="s">
        <v>1866</v>
      </c>
      <c r="U17" s="155" t="s">
        <v>1987</v>
      </c>
      <c r="V17" s="155" t="s">
        <v>1063</v>
      </c>
    </row>
    <row r="18" spans="1:22" x14ac:dyDescent="0.25">
      <c r="A18" s="30" t="str">
        <f t="shared" si="0"/>
        <v>4000.7.1</v>
      </c>
      <c r="B18" s="155" t="s">
        <v>1044</v>
      </c>
      <c r="C18" s="155">
        <v>2</v>
      </c>
      <c r="D18" s="155" t="s">
        <v>1822</v>
      </c>
      <c r="E18" s="155" t="s">
        <v>1078</v>
      </c>
      <c r="F18" s="155" t="s">
        <v>19</v>
      </c>
      <c r="G18" s="155" t="s">
        <v>19</v>
      </c>
      <c r="H18" s="155" t="s">
        <v>19</v>
      </c>
      <c r="I18" s="155" t="s">
        <v>19</v>
      </c>
      <c r="J18" s="155" t="s">
        <v>19</v>
      </c>
      <c r="K18" s="155" t="s">
        <v>19</v>
      </c>
      <c r="L18" s="155" t="s">
        <v>19</v>
      </c>
      <c r="M18" s="155" t="s">
        <v>19</v>
      </c>
      <c r="N18" s="155" t="s">
        <v>19</v>
      </c>
      <c r="O18" s="155" t="s">
        <v>385</v>
      </c>
      <c r="P18" s="155">
        <v>25</v>
      </c>
      <c r="Q18" s="155">
        <v>1</v>
      </c>
      <c r="R18" s="155" t="s">
        <v>487</v>
      </c>
      <c r="S18" s="155" t="s">
        <v>1065</v>
      </c>
      <c r="T18" s="155" t="s">
        <v>1866</v>
      </c>
      <c r="U18" s="155" t="s">
        <v>1970</v>
      </c>
      <c r="V18" s="155" t="s">
        <v>1044</v>
      </c>
    </row>
    <row r="19" spans="1:22" x14ac:dyDescent="0.25">
      <c r="A19" s="30" t="str">
        <f t="shared" si="0"/>
        <v>4000.7.2</v>
      </c>
      <c r="B19" s="155" t="s">
        <v>1044</v>
      </c>
      <c r="C19" s="155">
        <v>2</v>
      </c>
      <c r="D19" s="155" t="s">
        <v>2042</v>
      </c>
      <c r="E19" s="155" t="s">
        <v>1079</v>
      </c>
      <c r="F19" s="155" t="s">
        <v>19</v>
      </c>
      <c r="G19" s="155" t="s">
        <v>19</v>
      </c>
      <c r="H19" s="155" t="s">
        <v>19</v>
      </c>
      <c r="I19" s="155" t="s">
        <v>19</v>
      </c>
      <c r="J19" s="155" t="s">
        <v>19</v>
      </c>
      <c r="K19" s="155" t="s">
        <v>19</v>
      </c>
      <c r="L19" s="155" t="s">
        <v>19</v>
      </c>
      <c r="M19" s="155" t="s">
        <v>19</v>
      </c>
      <c r="N19" s="155" t="s">
        <v>19</v>
      </c>
      <c r="O19" s="155" t="s">
        <v>386</v>
      </c>
      <c r="P19" s="155">
        <v>0</v>
      </c>
      <c r="Q19" s="155">
        <v>1</v>
      </c>
      <c r="R19" s="155" t="s">
        <v>487</v>
      </c>
      <c r="S19" s="155" t="s">
        <v>1067</v>
      </c>
      <c r="T19" s="155" t="s">
        <v>1870</v>
      </c>
      <c r="U19" s="155" t="s">
        <v>1988</v>
      </c>
      <c r="V19" s="155" t="s">
        <v>608</v>
      </c>
    </row>
    <row r="20" spans="1:22" x14ac:dyDescent="0.25">
      <c r="A20" s="30" t="str">
        <f t="shared" si="0"/>
        <v>4000.7.3</v>
      </c>
      <c r="B20" s="155" t="s">
        <v>1044</v>
      </c>
      <c r="C20" s="155">
        <v>2</v>
      </c>
      <c r="D20" s="155" t="s">
        <v>1822</v>
      </c>
      <c r="E20" s="155" t="s">
        <v>1080</v>
      </c>
      <c r="F20" s="155" t="s">
        <v>19</v>
      </c>
      <c r="G20" s="155" t="s">
        <v>19</v>
      </c>
      <c r="H20" s="155" t="s">
        <v>19</v>
      </c>
      <c r="I20" s="155" t="s">
        <v>19</v>
      </c>
      <c r="J20" s="155" t="s">
        <v>19</v>
      </c>
      <c r="K20" s="155" t="s">
        <v>19</v>
      </c>
      <c r="L20" s="155" t="s">
        <v>19</v>
      </c>
      <c r="M20" s="155" t="s">
        <v>19</v>
      </c>
      <c r="N20" s="155" t="s">
        <v>19</v>
      </c>
      <c r="O20" s="155" t="s">
        <v>42</v>
      </c>
      <c r="P20" s="155">
        <v>25</v>
      </c>
      <c r="Q20" s="155">
        <v>1</v>
      </c>
      <c r="R20" s="155" t="s">
        <v>487</v>
      </c>
      <c r="S20" s="155" t="s">
        <v>1069</v>
      </c>
      <c r="T20" s="155" t="s">
        <v>1989</v>
      </c>
      <c r="U20" s="155" t="s">
        <v>1943</v>
      </c>
      <c r="V20" s="155" t="s">
        <v>1044</v>
      </c>
    </row>
    <row r="21" spans="1:22" x14ac:dyDescent="0.25">
      <c r="A21" s="30" t="str">
        <f t="shared" si="0"/>
        <v>4000.7.4</v>
      </c>
      <c r="B21" s="155" t="s">
        <v>1044</v>
      </c>
      <c r="C21" s="155">
        <v>2</v>
      </c>
      <c r="D21" s="155" t="s">
        <v>1822</v>
      </c>
      <c r="E21" s="155" t="s">
        <v>1081</v>
      </c>
      <c r="F21" s="155" t="s">
        <v>19</v>
      </c>
      <c r="G21" s="155" t="s">
        <v>19</v>
      </c>
      <c r="H21" s="155" t="s">
        <v>19</v>
      </c>
      <c r="I21" s="155" t="s">
        <v>19</v>
      </c>
      <c r="J21" s="155" t="s">
        <v>19</v>
      </c>
      <c r="K21" s="155" t="s">
        <v>19</v>
      </c>
      <c r="L21" s="155" t="s">
        <v>19</v>
      </c>
      <c r="M21" s="155" t="s">
        <v>19</v>
      </c>
      <c r="N21" s="155" t="s">
        <v>19</v>
      </c>
      <c r="O21" s="155" t="s">
        <v>43</v>
      </c>
      <c r="P21" s="155">
        <v>25</v>
      </c>
      <c r="Q21" s="155">
        <v>1</v>
      </c>
      <c r="R21" s="155" t="s">
        <v>487</v>
      </c>
      <c r="S21" s="155" t="s">
        <v>1071</v>
      </c>
      <c r="T21" s="155" t="s">
        <v>1963</v>
      </c>
      <c r="U21" s="155" t="s">
        <v>1960</v>
      </c>
      <c r="V21" s="155" t="s">
        <v>1044</v>
      </c>
    </row>
    <row r="22" spans="1:22" x14ac:dyDescent="0.25">
      <c r="A22" s="30" t="str">
        <f t="shared" si="0"/>
        <v>4000.7.5</v>
      </c>
      <c r="B22" s="155" t="s">
        <v>1044</v>
      </c>
      <c r="C22" s="155">
        <v>2</v>
      </c>
      <c r="D22" s="155" t="s">
        <v>2042</v>
      </c>
      <c r="E22" s="155" t="s">
        <v>1082</v>
      </c>
      <c r="F22" s="155" t="s">
        <v>19</v>
      </c>
      <c r="G22" s="155" t="s">
        <v>19</v>
      </c>
      <c r="H22" s="155" t="s">
        <v>19</v>
      </c>
      <c r="I22" s="155" t="s">
        <v>19</v>
      </c>
      <c r="J22" s="155" t="s">
        <v>19</v>
      </c>
      <c r="K22" s="155" t="s">
        <v>19</v>
      </c>
      <c r="L22" s="155" t="s">
        <v>19</v>
      </c>
      <c r="M22" s="155" t="s">
        <v>19</v>
      </c>
      <c r="N22" s="155" t="s">
        <v>19</v>
      </c>
      <c r="O22" s="155" t="s">
        <v>387</v>
      </c>
      <c r="P22" s="155">
        <v>0</v>
      </c>
      <c r="Q22" s="155">
        <v>1</v>
      </c>
      <c r="R22" s="155" t="s">
        <v>487</v>
      </c>
      <c r="S22" s="155" t="s">
        <v>1073</v>
      </c>
      <c r="T22" s="155" t="s">
        <v>1990</v>
      </c>
      <c r="U22" s="155" t="s">
        <v>1978</v>
      </c>
      <c r="V22" s="155" t="s">
        <v>530</v>
      </c>
    </row>
    <row r="23" spans="1:22" x14ac:dyDescent="0.25">
      <c r="A23" s="30" t="str">
        <f t="shared" si="0"/>
        <v>4000.7.6</v>
      </c>
      <c r="B23" s="155" t="s">
        <v>1044</v>
      </c>
      <c r="C23" s="155">
        <v>2</v>
      </c>
      <c r="D23" s="155" t="s">
        <v>1822</v>
      </c>
      <c r="E23" s="155" t="s">
        <v>1083</v>
      </c>
      <c r="F23" s="155" t="s">
        <v>19</v>
      </c>
      <c r="G23" s="155" t="s">
        <v>19</v>
      </c>
      <c r="H23" s="155" t="s">
        <v>19</v>
      </c>
      <c r="I23" s="155" t="s">
        <v>19</v>
      </c>
      <c r="J23" s="155" t="s">
        <v>19</v>
      </c>
      <c r="K23" s="155" t="s">
        <v>19</v>
      </c>
      <c r="L23" s="155" t="s">
        <v>19</v>
      </c>
      <c r="M23" s="155" t="s">
        <v>19</v>
      </c>
      <c r="N23" s="155" t="s">
        <v>19</v>
      </c>
      <c r="O23" s="155" t="s">
        <v>44</v>
      </c>
      <c r="P23" s="155">
        <v>25</v>
      </c>
      <c r="Q23" s="155">
        <v>1</v>
      </c>
      <c r="R23" s="155" t="s">
        <v>487</v>
      </c>
      <c r="S23" s="155" t="s">
        <v>1075</v>
      </c>
      <c r="T23" s="155" t="s">
        <v>1926</v>
      </c>
      <c r="U23" s="155" t="s">
        <v>1987</v>
      </c>
      <c r="V23" s="155" t="s">
        <v>1076</v>
      </c>
    </row>
    <row r="24" spans="1:22" x14ac:dyDescent="0.25">
      <c r="A24" s="30" t="str">
        <f t="shared" si="0"/>
        <v>117.1</v>
      </c>
      <c r="B24" t="s">
        <v>551</v>
      </c>
      <c r="C24">
        <v>0</v>
      </c>
      <c r="D24" t="s">
        <v>482</v>
      </c>
      <c r="E24" t="s">
        <v>552</v>
      </c>
      <c r="F24" t="s">
        <v>501</v>
      </c>
      <c r="G24" t="s">
        <v>1512</v>
      </c>
      <c r="H24" t="s">
        <v>1513</v>
      </c>
      <c r="I24" t="s">
        <v>1514</v>
      </c>
      <c r="J24" t="s">
        <v>1865</v>
      </c>
      <c r="K24" t="s">
        <v>485</v>
      </c>
      <c r="L24" t="s">
        <v>19</v>
      </c>
      <c r="M24" t="s">
        <v>486</v>
      </c>
      <c r="N24" t="s">
        <v>19</v>
      </c>
      <c r="O24" t="s">
        <v>71</v>
      </c>
      <c r="P24">
        <v>15</v>
      </c>
      <c r="Q24">
        <v>100</v>
      </c>
      <c r="R24" t="s">
        <v>515</v>
      </c>
      <c r="S24" t="s">
        <v>553</v>
      </c>
      <c r="T24" t="s">
        <v>1866</v>
      </c>
      <c r="U24" t="s">
        <v>1867</v>
      </c>
      <c r="V24" t="s">
        <v>551</v>
      </c>
    </row>
    <row r="25" spans="1:22" x14ac:dyDescent="0.25">
      <c r="A25" s="30" t="str">
        <f t="shared" si="0"/>
        <v>117.1.1</v>
      </c>
      <c r="B25" t="s">
        <v>551</v>
      </c>
      <c r="C25">
        <v>0</v>
      </c>
      <c r="D25" t="s">
        <v>489</v>
      </c>
      <c r="E25" t="s">
        <v>554</v>
      </c>
      <c r="F25" t="s">
        <v>19</v>
      </c>
      <c r="G25" t="s">
        <v>19</v>
      </c>
      <c r="H25" t="s">
        <v>19</v>
      </c>
      <c r="I25" t="s">
        <v>19</v>
      </c>
      <c r="J25" t="s">
        <v>19</v>
      </c>
      <c r="K25" t="s">
        <v>19</v>
      </c>
      <c r="L25" t="s">
        <v>19</v>
      </c>
      <c r="M25" t="s">
        <v>19</v>
      </c>
      <c r="N25" t="s">
        <v>19</v>
      </c>
      <c r="O25" t="s">
        <v>72</v>
      </c>
      <c r="P25">
        <v>25</v>
      </c>
      <c r="Q25">
        <v>100</v>
      </c>
      <c r="R25" t="s">
        <v>515</v>
      </c>
      <c r="S25" t="s">
        <v>555</v>
      </c>
      <c r="T25" t="s">
        <v>1866</v>
      </c>
      <c r="U25" t="s">
        <v>1867</v>
      </c>
      <c r="V25" t="s">
        <v>551</v>
      </c>
    </row>
    <row r="26" spans="1:22" x14ac:dyDescent="0.25">
      <c r="A26" s="30" t="str">
        <f t="shared" si="0"/>
        <v>117.1.2</v>
      </c>
      <c r="B26" t="s">
        <v>551</v>
      </c>
      <c r="C26">
        <v>0</v>
      </c>
      <c r="D26" t="s">
        <v>489</v>
      </c>
      <c r="E26" t="s">
        <v>556</v>
      </c>
      <c r="F26" t="s">
        <v>19</v>
      </c>
      <c r="G26" t="s">
        <v>19</v>
      </c>
      <c r="H26" t="s">
        <v>19</v>
      </c>
      <c r="I26" t="s">
        <v>19</v>
      </c>
      <c r="J26" t="s">
        <v>19</v>
      </c>
      <c r="K26" t="s">
        <v>19</v>
      </c>
      <c r="L26" t="s">
        <v>19</v>
      </c>
      <c r="M26" t="s">
        <v>19</v>
      </c>
      <c r="N26" t="s">
        <v>19</v>
      </c>
      <c r="O26" t="s">
        <v>73</v>
      </c>
      <c r="P26">
        <v>25</v>
      </c>
      <c r="Q26">
        <v>1</v>
      </c>
      <c r="R26" t="s">
        <v>487</v>
      </c>
      <c r="S26" t="s">
        <v>557</v>
      </c>
      <c r="T26" t="s">
        <v>1868</v>
      </c>
      <c r="U26" t="s">
        <v>1869</v>
      </c>
      <c r="V26" t="s">
        <v>551</v>
      </c>
    </row>
    <row r="27" spans="1:22" x14ac:dyDescent="0.25">
      <c r="A27" s="30" t="str">
        <f t="shared" si="0"/>
        <v>117.1.3</v>
      </c>
      <c r="B27" t="s">
        <v>551</v>
      </c>
      <c r="C27">
        <v>0</v>
      </c>
      <c r="D27" t="s">
        <v>489</v>
      </c>
      <c r="E27" t="s">
        <v>558</v>
      </c>
      <c r="F27" t="s">
        <v>19</v>
      </c>
      <c r="G27" t="s">
        <v>19</v>
      </c>
      <c r="H27" t="s">
        <v>19</v>
      </c>
      <c r="I27" t="s">
        <v>19</v>
      </c>
      <c r="J27" t="s">
        <v>19</v>
      </c>
      <c r="K27" t="s">
        <v>19</v>
      </c>
      <c r="L27" t="s">
        <v>19</v>
      </c>
      <c r="M27" t="s">
        <v>19</v>
      </c>
      <c r="N27" t="s">
        <v>19</v>
      </c>
      <c r="O27" t="s">
        <v>74</v>
      </c>
      <c r="P27">
        <v>25</v>
      </c>
      <c r="Q27">
        <v>1</v>
      </c>
      <c r="R27" t="s">
        <v>487</v>
      </c>
      <c r="S27" t="s">
        <v>559</v>
      </c>
      <c r="T27" t="s">
        <v>1870</v>
      </c>
      <c r="U27" t="s">
        <v>1871</v>
      </c>
      <c r="V27" t="s">
        <v>551</v>
      </c>
    </row>
    <row r="28" spans="1:22" x14ac:dyDescent="0.25">
      <c r="A28" s="30" t="str">
        <f t="shared" si="0"/>
        <v>117.1.4</v>
      </c>
      <c r="B28" t="s">
        <v>551</v>
      </c>
      <c r="C28">
        <v>0</v>
      </c>
      <c r="D28" t="s">
        <v>489</v>
      </c>
      <c r="E28" t="s">
        <v>560</v>
      </c>
      <c r="F28" t="s">
        <v>19</v>
      </c>
      <c r="G28" t="s">
        <v>19</v>
      </c>
      <c r="H28" t="s">
        <v>19</v>
      </c>
      <c r="I28" t="s">
        <v>19</v>
      </c>
      <c r="J28" t="s">
        <v>19</v>
      </c>
      <c r="K28" t="s">
        <v>19</v>
      </c>
      <c r="L28" t="s">
        <v>19</v>
      </c>
      <c r="M28" t="s">
        <v>19</v>
      </c>
      <c r="N28" t="s">
        <v>19</v>
      </c>
      <c r="O28" t="s">
        <v>75</v>
      </c>
      <c r="P28">
        <v>25</v>
      </c>
      <c r="Q28">
        <v>6</v>
      </c>
      <c r="R28" t="s">
        <v>487</v>
      </c>
      <c r="S28" t="s">
        <v>561</v>
      </c>
      <c r="T28" t="s">
        <v>1870</v>
      </c>
      <c r="U28" t="s">
        <v>1867</v>
      </c>
      <c r="V28" t="s">
        <v>551</v>
      </c>
    </row>
    <row r="29" spans="1:22" x14ac:dyDescent="0.25">
      <c r="A29" s="30" t="str">
        <f t="shared" si="0"/>
        <v>117.2</v>
      </c>
      <c r="B29" t="s">
        <v>551</v>
      </c>
      <c r="C29">
        <v>0</v>
      </c>
      <c r="D29" t="s">
        <v>482</v>
      </c>
      <c r="E29" t="s">
        <v>562</v>
      </c>
      <c r="F29" t="s">
        <v>484</v>
      </c>
      <c r="G29" t="s">
        <v>1509</v>
      </c>
      <c r="H29" t="s">
        <v>1510</v>
      </c>
      <c r="I29" t="s">
        <v>1511</v>
      </c>
      <c r="J29" t="s">
        <v>1865</v>
      </c>
      <c r="K29" t="s">
        <v>485</v>
      </c>
      <c r="L29" t="s">
        <v>19</v>
      </c>
      <c r="M29" t="s">
        <v>486</v>
      </c>
      <c r="N29" t="s">
        <v>1872</v>
      </c>
      <c r="O29" t="s">
        <v>76</v>
      </c>
      <c r="P29">
        <v>17</v>
      </c>
      <c r="Q29">
        <v>1</v>
      </c>
      <c r="R29" t="s">
        <v>487</v>
      </c>
      <c r="S29" t="s">
        <v>563</v>
      </c>
      <c r="T29" t="s">
        <v>1873</v>
      </c>
      <c r="U29" t="s">
        <v>1874</v>
      </c>
      <c r="V29" t="s">
        <v>551</v>
      </c>
    </row>
    <row r="30" spans="1:22" x14ac:dyDescent="0.25">
      <c r="A30" s="30" t="str">
        <f t="shared" si="0"/>
        <v>117.2.1</v>
      </c>
      <c r="B30" t="s">
        <v>551</v>
      </c>
      <c r="C30">
        <v>0</v>
      </c>
      <c r="D30" t="s">
        <v>489</v>
      </c>
      <c r="E30" t="s">
        <v>564</v>
      </c>
      <c r="F30" t="s">
        <v>19</v>
      </c>
      <c r="G30" t="s">
        <v>19</v>
      </c>
      <c r="H30" t="s">
        <v>19</v>
      </c>
      <c r="I30" t="s">
        <v>19</v>
      </c>
      <c r="J30" t="s">
        <v>19</v>
      </c>
      <c r="K30" t="s">
        <v>19</v>
      </c>
      <c r="L30" t="s">
        <v>19</v>
      </c>
      <c r="M30" t="s">
        <v>19</v>
      </c>
      <c r="N30" t="s">
        <v>19</v>
      </c>
      <c r="O30" t="s">
        <v>77</v>
      </c>
      <c r="P30">
        <v>60</v>
      </c>
      <c r="Q30">
        <v>1</v>
      </c>
      <c r="R30" t="s">
        <v>487</v>
      </c>
      <c r="S30" t="s">
        <v>565</v>
      </c>
      <c r="T30" t="s">
        <v>1873</v>
      </c>
      <c r="U30" t="s">
        <v>1875</v>
      </c>
      <c r="V30" t="s">
        <v>551</v>
      </c>
    </row>
    <row r="31" spans="1:22" x14ac:dyDescent="0.25">
      <c r="A31" s="30" t="str">
        <f t="shared" si="0"/>
        <v>117.2.2</v>
      </c>
      <c r="B31" t="s">
        <v>551</v>
      </c>
      <c r="C31">
        <v>0</v>
      </c>
      <c r="D31" t="s">
        <v>489</v>
      </c>
      <c r="E31" t="s">
        <v>566</v>
      </c>
      <c r="F31" t="s">
        <v>19</v>
      </c>
      <c r="G31" t="s">
        <v>19</v>
      </c>
      <c r="H31" t="s">
        <v>19</v>
      </c>
      <c r="I31" t="s">
        <v>19</v>
      </c>
      <c r="J31" t="s">
        <v>19</v>
      </c>
      <c r="K31" t="s">
        <v>19</v>
      </c>
      <c r="L31" t="s">
        <v>19</v>
      </c>
      <c r="M31" t="s">
        <v>19</v>
      </c>
      <c r="N31" t="s">
        <v>19</v>
      </c>
      <c r="O31" t="s">
        <v>78</v>
      </c>
      <c r="P31">
        <v>40</v>
      </c>
      <c r="Q31">
        <v>1</v>
      </c>
      <c r="R31" t="s">
        <v>487</v>
      </c>
      <c r="S31" t="s">
        <v>567</v>
      </c>
      <c r="T31" t="s">
        <v>1866</v>
      </c>
      <c r="U31" t="s">
        <v>1874</v>
      </c>
      <c r="V31" t="s">
        <v>551</v>
      </c>
    </row>
    <row r="32" spans="1:22" x14ac:dyDescent="0.25">
      <c r="A32" s="30" t="str">
        <f t="shared" si="0"/>
        <v>117.3</v>
      </c>
      <c r="B32" t="s">
        <v>551</v>
      </c>
      <c r="C32">
        <v>0</v>
      </c>
      <c r="D32" t="s">
        <v>482</v>
      </c>
      <c r="E32" t="s">
        <v>568</v>
      </c>
      <c r="F32" t="s">
        <v>484</v>
      </c>
      <c r="G32" t="s">
        <v>1509</v>
      </c>
      <c r="H32" t="s">
        <v>1510</v>
      </c>
      <c r="I32" t="s">
        <v>1511</v>
      </c>
      <c r="J32" t="s">
        <v>1865</v>
      </c>
      <c r="K32" t="s">
        <v>485</v>
      </c>
      <c r="L32" t="s">
        <v>19</v>
      </c>
      <c r="M32" t="s">
        <v>486</v>
      </c>
      <c r="N32" t="s">
        <v>19</v>
      </c>
      <c r="O32" t="s">
        <v>79</v>
      </c>
      <c r="P32">
        <v>17</v>
      </c>
      <c r="Q32">
        <v>1</v>
      </c>
      <c r="R32" t="s">
        <v>487</v>
      </c>
      <c r="S32" t="s">
        <v>569</v>
      </c>
      <c r="T32" t="s">
        <v>1873</v>
      </c>
      <c r="U32" t="s">
        <v>1876</v>
      </c>
      <c r="V32" t="s">
        <v>551</v>
      </c>
    </row>
    <row r="33" spans="1:22" x14ac:dyDescent="0.25">
      <c r="A33" s="30" t="str">
        <f t="shared" si="0"/>
        <v>117.3.1</v>
      </c>
      <c r="B33" t="s">
        <v>551</v>
      </c>
      <c r="C33">
        <v>0</v>
      </c>
      <c r="D33" t="s">
        <v>489</v>
      </c>
      <c r="E33" t="s">
        <v>570</v>
      </c>
      <c r="F33" t="s">
        <v>19</v>
      </c>
      <c r="G33" t="s">
        <v>19</v>
      </c>
      <c r="H33" t="s">
        <v>19</v>
      </c>
      <c r="I33" t="s">
        <v>19</v>
      </c>
      <c r="J33" t="s">
        <v>19</v>
      </c>
      <c r="K33" t="s">
        <v>19</v>
      </c>
      <c r="L33" t="s">
        <v>19</v>
      </c>
      <c r="M33" t="s">
        <v>19</v>
      </c>
      <c r="N33" t="s">
        <v>19</v>
      </c>
      <c r="O33" t="s">
        <v>80</v>
      </c>
      <c r="P33">
        <v>80</v>
      </c>
      <c r="Q33">
        <v>1</v>
      </c>
      <c r="R33" t="s">
        <v>487</v>
      </c>
      <c r="S33" t="s">
        <v>569</v>
      </c>
      <c r="T33" t="s">
        <v>1873</v>
      </c>
      <c r="U33" t="s">
        <v>1875</v>
      </c>
      <c r="V33" t="s">
        <v>551</v>
      </c>
    </row>
    <row r="34" spans="1:22" x14ac:dyDescent="0.25">
      <c r="A34" s="30" t="str">
        <f t="shared" si="0"/>
        <v>117.3.2</v>
      </c>
      <c r="B34" t="s">
        <v>551</v>
      </c>
      <c r="C34">
        <v>0</v>
      </c>
      <c r="D34" t="s">
        <v>489</v>
      </c>
      <c r="E34" t="s">
        <v>571</v>
      </c>
      <c r="F34" t="s">
        <v>19</v>
      </c>
      <c r="G34" t="s">
        <v>19</v>
      </c>
      <c r="H34" t="s">
        <v>19</v>
      </c>
      <c r="I34" t="s">
        <v>19</v>
      </c>
      <c r="J34" t="s">
        <v>19</v>
      </c>
      <c r="K34" t="s">
        <v>19</v>
      </c>
      <c r="L34" t="s">
        <v>19</v>
      </c>
      <c r="M34" t="s">
        <v>19</v>
      </c>
      <c r="N34" t="s">
        <v>19</v>
      </c>
      <c r="O34" t="s">
        <v>81</v>
      </c>
      <c r="P34">
        <v>20</v>
      </c>
      <c r="Q34">
        <v>100</v>
      </c>
      <c r="R34" t="s">
        <v>515</v>
      </c>
      <c r="S34" t="s">
        <v>572</v>
      </c>
      <c r="T34" t="s">
        <v>1866</v>
      </c>
      <c r="U34" t="s">
        <v>1876</v>
      </c>
      <c r="V34" t="s">
        <v>551</v>
      </c>
    </row>
    <row r="35" spans="1:22" x14ac:dyDescent="0.25">
      <c r="A35" s="30" t="str">
        <f t="shared" si="0"/>
        <v>117.4</v>
      </c>
      <c r="B35" t="s">
        <v>551</v>
      </c>
      <c r="C35">
        <v>0</v>
      </c>
      <c r="D35" t="s">
        <v>482</v>
      </c>
      <c r="E35" t="s">
        <v>573</v>
      </c>
      <c r="F35" t="s">
        <v>484</v>
      </c>
      <c r="G35" t="s">
        <v>1509</v>
      </c>
      <c r="H35" t="s">
        <v>1510</v>
      </c>
      <c r="I35" t="s">
        <v>1511</v>
      </c>
      <c r="J35" t="s">
        <v>1865</v>
      </c>
      <c r="K35" t="s">
        <v>485</v>
      </c>
      <c r="L35" t="s">
        <v>20</v>
      </c>
      <c r="M35" t="s">
        <v>486</v>
      </c>
      <c r="N35" t="s">
        <v>1581</v>
      </c>
      <c r="O35" t="s">
        <v>82</v>
      </c>
      <c r="P35">
        <v>17</v>
      </c>
      <c r="Q35">
        <v>100</v>
      </c>
      <c r="R35" t="s">
        <v>515</v>
      </c>
      <c r="S35" t="s">
        <v>574</v>
      </c>
      <c r="T35" t="s">
        <v>1877</v>
      </c>
      <c r="U35" t="s">
        <v>1876</v>
      </c>
      <c r="V35" t="s">
        <v>551</v>
      </c>
    </row>
    <row r="36" spans="1:22" x14ac:dyDescent="0.25">
      <c r="A36" s="30" t="str">
        <f t="shared" si="0"/>
        <v>117.4.1</v>
      </c>
      <c r="B36" t="s">
        <v>551</v>
      </c>
      <c r="C36">
        <v>0</v>
      </c>
      <c r="D36" t="s">
        <v>489</v>
      </c>
      <c r="E36" t="s">
        <v>575</v>
      </c>
      <c r="F36" t="s">
        <v>19</v>
      </c>
      <c r="G36" t="s">
        <v>19</v>
      </c>
      <c r="H36" t="s">
        <v>19</v>
      </c>
      <c r="I36" t="s">
        <v>19</v>
      </c>
      <c r="J36" t="s">
        <v>19</v>
      </c>
      <c r="K36" t="s">
        <v>19</v>
      </c>
      <c r="L36" t="s">
        <v>19</v>
      </c>
      <c r="M36" t="s">
        <v>19</v>
      </c>
      <c r="N36" t="s">
        <v>19</v>
      </c>
      <c r="O36" t="s">
        <v>83</v>
      </c>
      <c r="P36">
        <v>15</v>
      </c>
      <c r="Q36">
        <v>1</v>
      </c>
      <c r="R36" t="s">
        <v>487</v>
      </c>
      <c r="S36" t="s">
        <v>576</v>
      </c>
      <c r="T36" t="s">
        <v>1877</v>
      </c>
      <c r="U36" t="s">
        <v>1875</v>
      </c>
      <c r="V36" t="s">
        <v>551</v>
      </c>
    </row>
    <row r="37" spans="1:22" x14ac:dyDescent="0.25">
      <c r="A37" s="30" t="str">
        <f t="shared" si="0"/>
        <v>117.4.2</v>
      </c>
      <c r="B37" t="s">
        <v>551</v>
      </c>
      <c r="C37">
        <v>0</v>
      </c>
      <c r="D37" t="s">
        <v>489</v>
      </c>
      <c r="E37" t="s">
        <v>577</v>
      </c>
      <c r="F37" t="s">
        <v>19</v>
      </c>
      <c r="G37" t="s">
        <v>19</v>
      </c>
      <c r="H37" t="s">
        <v>19</v>
      </c>
      <c r="I37" t="s">
        <v>19</v>
      </c>
      <c r="J37" t="s">
        <v>19</v>
      </c>
      <c r="K37" t="s">
        <v>19</v>
      </c>
      <c r="L37" t="s">
        <v>19</v>
      </c>
      <c r="M37" t="s">
        <v>19</v>
      </c>
      <c r="N37" t="s">
        <v>19</v>
      </c>
      <c r="O37" t="s">
        <v>84</v>
      </c>
      <c r="P37">
        <v>15</v>
      </c>
      <c r="Q37">
        <v>1</v>
      </c>
      <c r="R37" t="s">
        <v>487</v>
      </c>
      <c r="S37" t="s">
        <v>578</v>
      </c>
      <c r="T37" t="s">
        <v>1877</v>
      </c>
      <c r="U37" t="s">
        <v>1875</v>
      </c>
      <c r="V37" t="s">
        <v>551</v>
      </c>
    </row>
    <row r="38" spans="1:22" x14ac:dyDescent="0.25">
      <c r="A38" s="30" t="str">
        <f t="shared" si="0"/>
        <v>117.4.3</v>
      </c>
      <c r="B38" t="s">
        <v>551</v>
      </c>
      <c r="C38">
        <v>0</v>
      </c>
      <c r="D38" t="s">
        <v>489</v>
      </c>
      <c r="E38" t="s">
        <v>579</v>
      </c>
      <c r="F38" t="s">
        <v>19</v>
      </c>
      <c r="G38" t="s">
        <v>19</v>
      </c>
      <c r="H38" t="s">
        <v>19</v>
      </c>
      <c r="I38" t="s">
        <v>19</v>
      </c>
      <c r="J38" t="s">
        <v>19</v>
      </c>
      <c r="K38" t="s">
        <v>19</v>
      </c>
      <c r="L38" t="s">
        <v>19</v>
      </c>
      <c r="M38" t="s">
        <v>19</v>
      </c>
      <c r="N38" t="s">
        <v>19</v>
      </c>
      <c r="O38" t="s">
        <v>85</v>
      </c>
      <c r="P38">
        <v>70</v>
      </c>
      <c r="Q38">
        <v>100</v>
      </c>
      <c r="R38" t="s">
        <v>515</v>
      </c>
      <c r="S38" t="s">
        <v>572</v>
      </c>
      <c r="T38" t="s">
        <v>1866</v>
      </c>
      <c r="U38" t="s">
        <v>1876</v>
      </c>
      <c r="V38" t="s">
        <v>551</v>
      </c>
    </row>
    <row r="39" spans="1:22" x14ac:dyDescent="0.25">
      <c r="A39" s="30" t="str">
        <f t="shared" si="0"/>
        <v>117.5</v>
      </c>
      <c r="B39" t="s">
        <v>551</v>
      </c>
      <c r="C39">
        <v>0</v>
      </c>
      <c r="D39" t="s">
        <v>482</v>
      </c>
      <c r="E39" t="s">
        <v>580</v>
      </c>
      <c r="F39" t="s">
        <v>484</v>
      </c>
      <c r="G39" t="s">
        <v>1509</v>
      </c>
      <c r="H39" t="s">
        <v>1510</v>
      </c>
      <c r="I39" t="s">
        <v>1511</v>
      </c>
      <c r="J39" t="s">
        <v>1865</v>
      </c>
      <c r="K39" t="s">
        <v>485</v>
      </c>
      <c r="L39" t="s">
        <v>20</v>
      </c>
      <c r="M39" t="s">
        <v>486</v>
      </c>
      <c r="N39" t="s">
        <v>1581</v>
      </c>
      <c r="O39" t="s">
        <v>86</v>
      </c>
      <c r="P39">
        <v>17</v>
      </c>
      <c r="Q39">
        <v>100</v>
      </c>
      <c r="R39" t="s">
        <v>515</v>
      </c>
      <c r="S39" t="s">
        <v>581</v>
      </c>
      <c r="T39" t="s">
        <v>1877</v>
      </c>
      <c r="U39" t="s">
        <v>1876</v>
      </c>
      <c r="V39" t="s">
        <v>551</v>
      </c>
    </row>
    <row r="40" spans="1:22" x14ac:dyDescent="0.25">
      <c r="A40" s="30" t="str">
        <f t="shared" si="0"/>
        <v>117.5.1</v>
      </c>
      <c r="B40" t="s">
        <v>551</v>
      </c>
      <c r="C40">
        <v>0</v>
      </c>
      <c r="D40" t="s">
        <v>489</v>
      </c>
      <c r="E40" t="s">
        <v>582</v>
      </c>
      <c r="F40" t="s">
        <v>19</v>
      </c>
      <c r="G40" t="s">
        <v>19</v>
      </c>
      <c r="H40" t="s">
        <v>19</v>
      </c>
      <c r="I40" t="s">
        <v>19</v>
      </c>
      <c r="J40" t="s">
        <v>19</v>
      </c>
      <c r="K40" t="s">
        <v>19</v>
      </c>
      <c r="L40" t="s">
        <v>19</v>
      </c>
      <c r="M40" t="s">
        <v>19</v>
      </c>
      <c r="N40" t="s">
        <v>19</v>
      </c>
      <c r="O40" t="s">
        <v>87</v>
      </c>
      <c r="P40">
        <v>15</v>
      </c>
      <c r="Q40">
        <v>1</v>
      </c>
      <c r="R40" t="s">
        <v>487</v>
      </c>
      <c r="S40" t="s">
        <v>583</v>
      </c>
      <c r="T40" t="s">
        <v>1877</v>
      </c>
      <c r="U40" t="s">
        <v>1875</v>
      </c>
      <c r="V40" t="s">
        <v>551</v>
      </c>
    </row>
    <row r="41" spans="1:22" x14ac:dyDescent="0.25">
      <c r="A41" s="30" t="str">
        <f t="shared" si="0"/>
        <v>117.5.2</v>
      </c>
      <c r="B41" t="s">
        <v>551</v>
      </c>
      <c r="C41">
        <v>0</v>
      </c>
      <c r="D41" t="s">
        <v>489</v>
      </c>
      <c r="E41" t="s">
        <v>584</v>
      </c>
      <c r="F41" t="s">
        <v>19</v>
      </c>
      <c r="G41" t="s">
        <v>19</v>
      </c>
      <c r="H41" t="s">
        <v>19</v>
      </c>
      <c r="I41" t="s">
        <v>19</v>
      </c>
      <c r="J41" t="s">
        <v>19</v>
      </c>
      <c r="K41" t="s">
        <v>19</v>
      </c>
      <c r="L41" t="s">
        <v>19</v>
      </c>
      <c r="M41" t="s">
        <v>19</v>
      </c>
      <c r="N41" t="s">
        <v>19</v>
      </c>
      <c r="O41" t="s">
        <v>88</v>
      </c>
      <c r="P41">
        <v>15</v>
      </c>
      <c r="Q41">
        <v>1</v>
      </c>
      <c r="R41" t="s">
        <v>487</v>
      </c>
      <c r="S41" t="s">
        <v>585</v>
      </c>
      <c r="T41" t="s">
        <v>1877</v>
      </c>
      <c r="U41" t="s">
        <v>1875</v>
      </c>
      <c r="V41" t="s">
        <v>551</v>
      </c>
    </row>
    <row r="42" spans="1:22" x14ac:dyDescent="0.25">
      <c r="A42" s="30" t="str">
        <f t="shared" si="0"/>
        <v>117.5.3</v>
      </c>
      <c r="B42" t="s">
        <v>551</v>
      </c>
      <c r="C42">
        <v>0</v>
      </c>
      <c r="D42" t="s">
        <v>489</v>
      </c>
      <c r="E42" t="s">
        <v>586</v>
      </c>
      <c r="F42" t="s">
        <v>19</v>
      </c>
      <c r="G42" t="s">
        <v>19</v>
      </c>
      <c r="H42" t="s">
        <v>19</v>
      </c>
      <c r="I42" t="s">
        <v>19</v>
      </c>
      <c r="J42" t="s">
        <v>19</v>
      </c>
      <c r="K42" t="s">
        <v>19</v>
      </c>
      <c r="L42" t="s">
        <v>19</v>
      </c>
      <c r="M42" t="s">
        <v>19</v>
      </c>
      <c r="N42" t="s">
        <v>19</v>
      </c>
      <c r="O42" t="s">
        <v>89</v>
      </c>
      <c r="P42">
        <v>70</v>
      </c>
      <c r="Q42">
        <v>100</v>
      </c>
      <c r="R42" t="s">
        <v>515</v>
      </c>
      <c r="S42" t="s">
        <v>572</v>
      </c>
      <c r="T42" t="s">
        <v>1866</v>
      </c>
      <c r="U42" t="s">
        <v>1876</v>
      </c>
      <c r="V42" t="s">
        <v>551</v>
      </c>
    </row>
    <row r="43" spans="1:22" x14ac:dyDescent="0.25">
      <c r="A43" s="30" t="str">
        <f t="shared" si="0"/>
        <v>117.6</v>
      </c>
      <c r="B43" t="s">
        <v>551</v>
      </c>
      <c r="C43">
        <v>0</v>
      </c>
      <c r="D43" t="s">
        <v>482</v>
      </c>
      <c r="E43" t="s">
        <v>587</v>
      </c>
      <c r="F43" t="s">
        <v>484</v>
      </c>
      <c r="G43" t="s">
        <v>1509</v>
      </c>
      <c r="H43" t="s">
        <v>1510</v>
      </c>
      <c r="I43" t="s">
        <v>1511</v>
      </c>
      <c r="J43" t="s">
        <v>1865</v>
      </c>
      <c r="K43" t="s">
        <v>485</v>
      </c>
      <c r="L43" t="s">
        <v>20</v>
      </c>
      <c r="M43" t="s">
        <v>486</v>
      </c>
      <c r="N43" t="s">
        <v>1581</v>
      </c>
      <c r="O43" t="s">
        <v>90</v>
      </c>
      <c r="P43">
        <v>17</v>
      </c>
      <c r="Q43">
        <v>100</v>
      </c>
      <c r="R43" t="s">
        <v>515</v>
      </c>
      <c r="S43" t="s">
        <v>588</v>
      </c>
      <c r="T43" t="s">
        <v>1877</v>
      </c>
      <c r="U43" t="s">
        <v>1876</v>
      </c>
      <c r="V43" t="s">
        <v>551</v>
      </c>
    </row>
    <row r="44" spans="1:22" x14ac:dyDescent="0.25">
      <c r="A44" s="30" t="str">
        <f t="shared" si="0"/>
        <v>117.6.1</v>
      </c>
      <c r="B44" t="s">
        <v>551</v>
      </c>
      <c r="C44">
        <v>0</v>
      </c>
      <c r="D44" t="s">
        <v>489</v>
      </c>
      <c r="E44" t="s">
        <v>589</v>
      </c>
      <c r="F44" t="s">
        <v>19</v>
      </c>
      <c r="G44" t="s">
        <v>19</v>
      </c>
      <c r="H44" t="s">
        <v>19</v>
      </c>
      <c r="I44" t="s">
        <v>19</v>
      </c>
      <c r="J44" t="s">
        <v>19</v>
      </c>
      <c r="K44" t="s">
        <v>19</v>
      </c>
      <c r="L44" t="s">
        <v>19</v>
      </c>
      <c r="M44" t="s">
        <v>19</v>
      </c>
      <c r="N44" t="s">
        <v>19</v>
      </c>
      <c r="O44" t="s">
        <v>91</v>
      </c>
      <c r="P44">
        <v>30</v>
      </c>
      <c r="Q44">
        <v>1</v>
      </c>
      <c r="R44" t="s">
        <v>515</v>
      </c>
      <c r="S44" t="s">
        <v>590</v>
      </c>
      <c r="T44" t="s">
        <v>1877</v>
      </c>
      <c r="U44" t="s">
        <v>1875</v>
      </c>
      <c r="V44" t="s">
        <v>551</v>
      </c>
    </row>
    <row r="45" spans="1:22" x14ac:dyDescent="0.25">
      <c r="A45" s="30" t="str">
        <f t="shared" si="0"/>
        <v>117.6.2</v>
      </c>
      <c r="B45" t="s">
        <v>551</v>
      </c>
      <c r="C45">
        <v>0</v>
      </c>
      <c r="D45" t="s">
        <v>489</v>
      </c>
      <c r="E45" t="s">
        <v>591</v>
      </c>
      <c r="F45" t="s">
        <v>19</v>
      </c>
      <c r="G45" t="s">
        <v>19</v>
      </c>
      <c r="H45" t="s">
        <v>19</v>
      </c>
      <c r="I45" t="s">
        <v>19</v>
      </c>
      <c r="J45" t="s">
        <v>19</v>
      </c>
      <c r="K45" t="s">
        <v>19</v>
      </c>
      <c r="L45" t="s">
        <v>19</v>
      </c>
      <c r="M45" t="s">
        <v>19</v>
      </c>
      <c r="N45" t="s">
        <v>19</v>
      </c>
      <c r="O45" t="s">
        <v>92</v>
      </c>
      <c r="P45">
        <v>70</v>
      </c>
      <c r="Q45">
        <v>100</v>
      </c>
      <c r="R45" t="s">
        <v>515</v>
      </c>
      <c r="S45" t="s">
        <v>592</v>
      </c>
      <c r="T45" t="s">
        <v>1866</v>
      </c>
      <c r="U45" t="s">
        <v>1876</v>
      </c>
      <c r="V45" t="s">
        <v>551</v>
      </c>
    </row>
    <row r="46" spans="1:22" x14ac:dyDescent="0.25">
      <c r="A46" s="30" t="str">
        <f t="shared" si="0"/>
        <v>2023.1</v>
      </c>
      <c r="B46" t="s">
        <v>711</v>
      </c>
      <c r="C46">
        <v>0</v>
      </c>
      <c r="D46" t="s">
        <v>482</v>
      </c>
      <c r="E46" t="s">
        <v>712</v>
      </c>
      <c r="F46" t="s">
        <v>484</v>
      </c>
      <c r="G46" t="s">
        <v>1518</v>
      </c>
      <c r="H46" t="s">
        <v>1519</v>
      </c>
      <c r="I46" t="s">
        <v>1520</v>
      </c>
      <c r="J46" t="s">
        <v>1878</v>
      </c>
      <c r="K46" t="s">
        <v>485</v>
      </c>
      <c r="L46" t="s">
        <v>32</v>
      </c>
      <c r="M46" t="s">
        <v>636</v>
      </c>
      <c r="N46" t="s">
        <v>1879</v>
      </c>
      <c r="O46" t="s">
        <v>222</v>
      </c>
      <c r="P46">
        <v>30</v>
      </c>
      <c r="Q46">
        <v>100</v>
      </c>
      <c r="R46" t="s">
        <v>515</v>
      </c>
      <c r="S46" t="s">
        <v>713</v>
      </c>
      <c r="T46" t="s">
        <v>1877</v>
      </c>
      <c r="U46" t="s">
        <v>1867</v>
      </c>
      <c r="V46" t="s">
        <v>711</v>
      </c>
    </row>
    <row r="47" spans="1:22" x14ac:dyDescent="0.25">
      <c r="A47" s="30" t="str">
        <f t="shared" si="0"/>
        <v>2023.1.1</v>
      </c>
      <c r="B47" t="s">
        <v>711</v>
      </c>
      <c r="C47">
        <v>0</v>
      </c>
      <c r="D47" t="s">
        <v>489</v>
      </c>
      <c r="E47" t="s">
        <v>714</v>
      </c>
      <c r="F47" t="s">
        <v>19</v>
      </c>
      <c r="G47" t="s">
        <v>19</v>
      </c>
      <c r="H47" t="s">
        <v>19</v>
      </c>
      <c r="I47" t="s">
        <v>19</v>
      </c>
      <c r="J47" t="s">
        <v>19</v>
      </c>
      <c r="K47" t="s">
        <v>19</v>
      </c>
      <c r="L47" t="s">
        <v>19</v>
      </c>
      <c r="M47" t="s">
        <v>19</v>
      </c>
      <c r="N47" t="s">
        <v>19</v>
      </c>
      <c r="O47" t="s">
        <v>223</v>
      </c>
      <c r="P47">
        <v>10</v>
      </c>
      <c r="Q47">
        <v>1</v>
      </c>
      <c r="R47" t="s">
        <v>487</v>
      </c>
      <c r="S47" t="s">
        <v>715</v>
      </c>
      <c r="T47" t="s">
        <v>1877</v>
      </c>
      <c r="U47" t="s">
        <v>1874</v>
      </c>
      <c r="V47" t="s">
        <v>711</v>
      </c>
    </row>
    <row r="48" spans="1:22" x14ac:dyDescent="0.25">
      <c r="A48" s="30" t="str">
        <f t="shared" si="0"/>
        <v>2023.1.2</v>
      </c>
      <c r="B48" t="s">
        <v>711</v>
      </c>
      <c r="C48">
        <v>0</v>
      </c>
      <c r="D48" t="s">
        <v>489</v>
      </c>
      <c r="E48" t="s">
        <v>716</v>
      </c>
      <c r="F48" t="s">
        <v>19</v>
      </c>
      <c r="G48" t="s">
        <v>19</v>
      </c>
      <c r="H48" t="s">
        <v>19</v>
      </c>
      <c r="I48" t="s">
        <v>19</v>
      </c>
      <c r="J48" t="s">
        <v>19</v>
      </c>
      <c r="K48" t="s">
        <v>19</v>
      </c>
      <c r="L48" t="s">
        <v>19</v>
      </c>
      <c r="M48" t="s">
        <v>19</v>
      </c>
      <c r="N48" t="s">
        <v>19</v>
      </c>
      <c r="O48" t="s">
        <v>224</v>
      </c>
      <c r="P48">
        <v>60</v>
      </c>
      <c r="Q48">
        <v>100</v>
      </c>
      <c r="R48" t="s">
        <v>515</v>
      </c>
      <c r="S48" t="s">
        <v>713</v>
      </c>
      <c r="T48" t="s">
        <v>1866</v>
      </c>
      <c r="U48" t="s">
        <v>1867</v>
      </c>
      <c r="V48" t="s">
        <v>711</v>
      </c>
    </row>
    <row r="49" spans="1:22" x14ac:dyDescent="0.25">
      <c r="A49" s="30" t="str">
        <f t="shared" si="0"/>
        <v>2023.1.3</v>
      </c>
      <c r="B49" t="s">
        <v>711</v>
      </c>
      <c r="C49">
        <v>0</v>
      </c>
      <c r="D49" t="s">
        <v>489</v>
      </c>
      <c r="E49" t="s">
        <v>717</v>
      </c>
      <c r="F49" t="s">
        <v>19</v>
      </c>
      <c r="G49" t="s">
        <v>19</v>
      </c>
      <c r="H49" t="s">
        <v>19</v>
      </c>
      <c r="I49" t="s">
        <v>19</v>
      </c>
      <c r="J49" t="s">
        <v>19</v>
      </c>
      <c r="K49" t="s">
        <v>19</v>
      </c>
      <c r="L49" t="s">
        <v>19</v>
      </c>
      <c r="M49" t="s">
        <v>19</v>
      </c>
      <c r="N49" t="s">
        <v>19</v>
      </c>
      <c r="O49" t="s">
        <v>225</v>
      </c>
      <c r="P49">
        <v>10</v>
      </c>
      <c r="Q49">
        <v>1</v>
      </c>
      <c r="R49" t="s">
        <v>487</v>
      </c>
      <c r="S49" t="s">
        <v>715</v>
      </c>
      <c r="T49" t="s">
        <v>1866</v>
      </c>
      <c r="U49" t="s">
        <v>1874</v>
      </c>
      <c r="V49" t="s">
        <v>711</v>
      </c>
    </row>
    <row r="50" spans="1:22" x14ac:dyDescent="0.25">
      <c r="A50" s="30" t="str">
        <f t="shared" si="0"/>
        <v>2023.1.4</v>
      </c>
      <c r="B50" t="s">
        <v>711</v>
      </c>
      <c r="C50">
        <v>0</v>
      </c>
      <c r="D50" t="s">
        <v>489</v>
      </c>
      <c r="E50" t="s">
        <v>718</v>
      </c>
      <c r="F50" t="s">
        <v>19</v>
      </c>
      <c r="G50" t="s">
        <v>19</v>
      </c>
      <c r="H50" t="s">
        <v>19</v>
      </c>
      <c r="I50" t="s">
        <v>19</v>
      </c>
      <c r="J50" t="s">
        <v>19</v>
      </c>
      <c r="K50" t="s">
        <v>19</v>
      </c>
      <c r="L50" t="s">
        <v>19</v>
      </c>
      <c r="M50" t="s">
        <v>19</v>
      </c>
      <c r="N50" t="s">
        <v>19</v>
      </c>
      <c r="O50" t="s">
        <v>226</v>
      </c>
      <c r="P50">
        <v>20</v>
      </c>
      <c r="Q50">
        <v>100</v>
      </c>
      <c r="R50" t="s">
        <v>515</v>
      </c>
      <c r="S50" t="s">
        <v>713</v>
      </c>
      <c r="T50" t="s">
        <v>1880</v>
      </c>
      <c r="U50" t="s">
        <v>1867</v>
      </c>
      <c r="V50" t="s">
        <v>711</v>
      </c>
    </row>
    <row r="51" spans="1:22" x14ac:dyDescent="0.25">
      <c r="A51" s="30" t="str">
        <f t="shared" si="0"/>
        <v>2023.2</v>
      </c>
      <c r="B51" t="s">
        <v>711</v>
      </c>
      <c r="C51">
        <v>0</v>
      </c>
      <c r="D51" t="s">
        <v>482</v>
      </c>
      <c r="E51" t="s">
        <v>719</v>
      </c>
      <c r="F51" t="s">
        <v>484</v>
      </c>
      <c r="G51" t="s">
        <v>1521</v>
      </c>
      <c r="H51" t="s">
        <v>1522</v>
      </c>
      <c r="I51" t="s">
        <v>1523</v>
      </c>
      <c r="J51" t="s">
        <v>1881</v>
      </c>
      <c r="K51" t="s">
        <v>485</v>
      </c>
      <c r="L51" t="s">
        <v>19</v>
      </c>
      <c r="M51" t="s">
        <v>720</v>
      </c>
      <c r="N51" t="s">
        <v>1882</v>
      </c>
      <c r="O51" t="s">
        <v>366</v>
      </c>
      <c r="P51">
        <v>10</v>
      </c>
      <c r="Q51">
        <v>2</v>
      </c>
      <c r="R51" t="s">
        <v>487</v>
      </c>
      <c r="S51" t="s">
        <v>721</v>
      </c>
      <c r="T51" t="s">
        <v>1877</v>
      </c>
      <c r="U51" t="s">
        <v>1867</v>
      </c>
      <c r="V51" t="s">
        <v>711</v>
      </c>
    </row>
    <row r="52" spans="1:22" x14ac:dyDescent="0.25">
      <c r="A52" s="30" t="str">
        <f t="shared" si="0"/>
        <v>2023.2.1</v>
      </c>
      <c r="B52" t="s">
        <v>711</v>
      </c>
      <c r="C52">
        <v>0</v>
      </c>
      <c r="D52" t="s">
        <v>489</v>
      </c>
      <c r="E52" t="s">
        <v>722</v>
      </c>
      <c r="F52" t="s">
        <v>19</v>
      </c>
      <c r="G52" t="s">
        <v>19</v>
      </c>
      <c r="H52" t="s">
        <v>19</v>
      </c>
      <c r="I52" t="s">
        <v>19</v>
      </c>
      <c r="J52" t="s">
        <v>19</v>
      </c>
      <c r="K52" t="s">
        <v>19</v>
      </c>
      <c r="L52" t="s">
        <v>19</v>
      </c>
      <c r="M52" t="s">
        <v>19</v>
      </c>
      <c r="N52" t="s">
        <v>19</v>
      </c>
      <c r="O52" t="s">
        <v>367</v>
      </c>
      <c r="P52">
        <v>60</v>
      </c>
      <c r="Q52">
        <v>1</v>
      </c>
      <c r="R52" t="s">
        <v>487</v>
      </c>
      <c r="S52" t="s">
        <v>723</v>
      </c>
      <c r="T52" t="s">
        <v>1877</v>
      </c>
      <c r="U52" t="s">
        <v>1883</v>
      </c>
      <c r="V52" t="s">
        <v>711</v>
      </c>
    </row>
    <row r="53" spans="1:22" x14ac:dyDescent="0.25">
      <c r="A53" s="30" t="str">
        <f t="shared" si="0"/>
        <v>2023.2.2</v>
      </c>
      <c r="B53" t="s">
        <v>711</v>
      </c>
      <c r="C53">
        <v>0</v>
      </c>
      <c r="D53" t="s">
        <v>489</v>
      </c>
      <c r="E53" t="s">
        <v>724</v>
      </c>
      <c r="F53" t="s">
        <v>19</v>
      </c>
      <c r="G53" t="s">
        <v>19</v>
      </c>
      <c r="H53" t="s">
        <v>19</v>
      </c>
      <c r="I53" t="s">
        <v>19</v>
      </c>
      <c r="J53" t="s">
        <v>19</v>
      </c>
      <c r="K53" t="s">
        <v>19</v>
      </c>
      <c r="L53" t="s">
        <v>19</v>
      </c>
      <c r="M53" t="s">
        <v>19</v>
      </c>
      <c r="N53" t="s">
        <v>19</v>
      </c>
      <c r="O53" t="s">
        <v>368</v>
      </c>
      <c r="P53">
        <v>40</v>
      </c>
      <c r="Q53">
        <v>2</v>
      </c>
      <c r="R53" t="s">
        <v>487</v>
      </c>
      <c r="S53" t="s">
        <v>721</v>
      </c>
      <c r="T53" t="s">
        <v>1868</v>
      </c>
      <c r="U53" t="s">
        <v>1867</v>
      </c>
      <c r="V53" t="s">
        <v>711</v>
      </c>
    </row>
    <row r="54" spans="1:22" x14ac:dyDescent="0.25">
      <c r="A54" s="30" t="str">
        <f t="shared" si="0"/>
        <v>2023.3</v>
      </c>
      <c r="B54" t="s">
        <v>711</v>
      </c>
      <c r="C54">
        <v>0</v>
      </c>
      <c r="D54" t="s">
        <v>482</v>
      </c>
      <c r="E54" t="s">
        <v>725</v>
      </c>
      <c r="F54" t="s">
        <v>484</v>
      </c>
      <c r="G54" t="s">
        <v>1518</v>
      </c>
      <c r="H54" t="s">
        <v>1519</v>
      </c>
      <c r="I54" t="s">
        <v>1520</v>
      </c>
      <c r="J54" t="s">
        <v>1878</v>
      </c>
      <c r="K54" t="s">
        <v>485</v>
      </c>
      <c r="L54" t="s">
        <v>32</v>
      </c>
      <c r="M54" t="s">
        <v>636</v>
      </c>
      <c r="N54" t="s">
        <v>1884</v>
      </c>
      <c r="O54" t="s">
        <v>227</v>
      </c>
      <c r="P54">
        <v>30</v>
      </c>
      <c r="Q54">
        <v>100</v>
      </c>
      <c r="R54" t="s">
        <v>515</v>
      </c>
      <c r="S54" t="s">
        <v>713</v>
      </c>
      <c r="T54" t="s">
        <v>1866</v>
      </c>
      <c r="U54" t="s">
        <v>1867</v>
      </c>
      <c r="V54" t="s">
        <v>711</v>
      </c>
    </row>
    <row r="55" spans="1:22" x14ac:dyDescent="0.25">
      <c r="A55" s="30" t="str">
        <f t="shared" si="0"/>
        <v>2023.3.1</v>
      </c>
      <c r="B55" t="s">
        <v>711</v>
      </c>
      <c r="C55">
        <v>0</v>
      </c>
      <c r="D55" t="s">
        <v>489</v>
      </c>
      <c r="E55" t="s">
        <v>726</v>
      </c>
      <c r="F55" t="s">
        <v>19</v>
      </c>
      <c r="G55" t="s">
        <v>19</v>
      </c>
      <c r="H55" t="s">
        <v>19</v>
      </c>
      <c r="I55" t="s">
        <v>19</v>
      </c>
      <c r="J55" t="s">
        <v>19</v>
      </c>
      <c r="K55" t="s">
        <v>19</v>
      </c>
      <c r="L55" t="s">
        <v>19</v>
      </c>
      <c r="M55" t="s">
        <v>19</v>
      </c>
      <c r="N55" t="s">
        <v>19</v>
      </c>
      <c r="O55" t="s">
        <v>228</v>
      </c>
      <c r="P55">
        <v>60</v>
      </c>
      <c r="Q55">
        <v>1</v>
      </c>
      <c r="R55" t="s">
        <v>487</v>
      </c>
      <c r="S55" t="s">
        <v>715</v>
      </c>
      <c r="T55" t="s">
        <v>1866</v>
      </c>
      <c r="U55" t="s">
        <v>1874</v>
      </c>
      <c r="V55" t="s">
        <v>711</v>
      </c>
    </row>
    <row r="56" spans="1:22" x14ac:dyDescent="0.25">
      <c r="A56" s="30" t="str">
        <f t="shared" si="0"/>
        <v>2023.3.2</v>
      </c>
      <c r="B56" t="s">
        <v>711</v>
      </c>
      <c r="C56">
        <v>0</v>
      </c>
      <c r="D56" t="s">
        <v>489</v>
      </c>
      <c r="E56" t="s">
        <v>727</v>
      </c>
      <c r="F56" t="s">
        <v>19</v>
      </c>
      <c r="G56" t="s">
        <v>19</v>
      </c>
      <c r="H56" t="s">
        <v>19</v>
      </c>
      <c r="I56" t="s">
        <v>19</v>
      </c>
      <c r="J56" t="s">
        <v>19</v>
      </c>
      <c r="K56" t="s">
        <v>19</v>
      </c>
      <c r="L56" t="s">
        <v>19</v>
      </c>
      <c r="M56" t="s">
        <v>19</v>
      </c>
      <c r="N56" t="s">
        <v>19</v>
      </c>
      <c r="O56" t="s">
        <v>229</v>
      </c>
      <c r="P56">
        <v>10</v>
      </c>
      <c r="Q56">
        <v>100</v>
      </c>
      <c r="R56" t="s">
        <v>515</v>
      </c>
      <c r="S56" t="s">
        <v>713</v>
      </c>
      <c r="T56" t="s">
        <v>1866</v>
      </c>
      <c r="U56" t="s">
        <v>1867</v>
      </c>
      <c r="V56" t="s">
        <v>711</v>
      </c>
    </row>
    <row r="57" spans="1:22" x14ac:dyDescent="0.25">
      <c r="A57" s="30" t="str">
        <f t="shared" si="0"/>
        <v>2023.3.3</v>
      </c>
      <c r="B57" t="s">
        <v>711</v>
      </c>
      <c r="C57">
        <v>0</v>
      </c>
      <c r="D57" t="s">
        <v>489</v>
      </c>
      <c r="E57" t="s">
        <v>728</v>
      </c>
      <c r="F57" t="s">
        <v>19</v>
      </c>
      <c r="G57" t="s">
        <v>19</v>
      </c>
      <c r="H57" t="s">
        <v>19</v>
      </c>
      <c r="I57" t="s">
        <v>19</v>
      </c>
      <c r="J57" t="s">
        <v>19</v>
      </c>
      <c r="K57" t="s">
        <v>19</v>
      </c>
      <c r="L57" t="s">
        <v>19</v>
      </c>
      <c r="M57" t="s">
        <v>19</v>
      </c>
      <c r="N57" t="s">
        <v>19</v>
      </c>
      <c r="O57" t="s">
        <v>230</v>
      </c>
      <c r="P57">
        <v>10</v>
      </c>
      <c r="Q57">
        <v>1</v>
      </c>
      <c r="R57" t="s">
        <v>487</v>
      </c>
      <c r="S57" t="s">
        <v>715</v>
      </c>
      <c r="T57" t="s">
        <v>1866</v>
      </c>
      <c r="U57" t="s">
        <v>1874</v>
      </c>
      <c r="V57" t="s">
        <v>711</v>
      </c>
    </row>
    <row r="58" spans="1:22" x14ac:dyDescent="0.25">
      <c r="A58" s="30" t="str">
        <f t="shared" si="0"/>
        <v>2023.3.4</v>
      </c>
      <c r="B58" t="s">
        <v>711</v>
      </c>
      <c r="C58">
        <v>0</v>
      </c>
      <c r="D58" t="s">
        <v>489</v>
      </c>
      <c r="E58" t="s">
        <v>729</v>
      </c>
      <c r="F58" t="s">
        <v>19</v>
      </c>
      <c r="G58" t="s">
        <v>19</v>
      </c>
      <c r="H58" t="s">
        <v>19</v>
      </c>
      <c r="I58" t="s">
        <v>19</v>
      </c>
      <c r="J58" t="s">
        <v>19</v>
      </c>
      <c r="K58" t="s">
        <v>19</v>
      </c>
      <c r="L58" t="s">
        <v>19</v>
      </c>
      <c r="M58" t="s">
        <v>19</v>
      </c>
      <c r="N58" t="s">
        <v>19</v>
      </c>
      <c r="O58" t="s">
        <v>231</v>
      </c>
      <c r="P58">
        <v>20</v>
      </c>
      <c r="Q58">
        <v>100</v>
      </c>
      <c r="R58" t="s">
        <v>515</v>
      </c>
      <c r="S58" t="s">
        <v>713</v>
      </c>
      <c r="T58" t="s">
        <v>1866</v>
      </c>
      <c r="U58" t="s">
        <v>1867</v>
      </c>
      <c r="V58" t="s">
        <v>711</v>
      </c>
    </row>
    <row r="59" spans="1:22" x14ac:dyDescent="0.25">
      <c r="A59" s="30" t="str">
        <f t="shared" si="0"/>
        <v>2023.4</v>
      </c>
      <c r="B59" t="s">
        <v>711</v>
      </c>
      <c r="C59">
        <v>0</v>
      </c>
      <c r="D59" t="s">
        <v>482</v>
      </c>
      <c r="E59" t="s">
        <v>730</v>
      </c>
      <c r="F59" t="s">
        <v>484</v>
      </c>
      <c r="G59" t="s">
        <v>1518</v>
      </c>
      <c r="H59" t="s">
        <v>1513</v>
      </c>
      <c r="I59" t="s">
        <v>1520</v>
      </c>
      <c r="J59" t="s">
        <v>1878</v>
      </c>
      <c r="K59" t="s">
        <v>485</v>
      </c>
      <c r="L59" t="s">
        <v>32</v>
      </c>
      <c r="M59" t="s">
        <v>636</v>
      </c>
      <c r="N59" t="s">
        <v>1885</v>
      </c>
      <c r="O59" t="s">
        <v>232</v>
      </c>
      <c r="P59">
        <v>10</v>
      </c>
      <c r="Q59">
        <v>2</v>
      </c>
      <c r="R59" t="s">
        <v>487</v>
      </c>
      <c r="S59" t="s">
        <v>731</v>
      </c>
      <c r="T59" t="s">
        <v>1866</v>
      </c>
      <c r="U59" t="s">
        <v>1886</v>
      </c>
      <c r="V59" t="s">
        <v>711</v>
      </c>
    </row>
    <row r="60" spans="1:22" x14ac:dyDescent="0.25">
      <c r="A60" s="30" t="str">
        <f t="shared" si="0"/>
        <v>2023.4.1</v>
      </c>
      <c r="B60" t="s">
        <v>711</v>
      </c>
      <c r="C60">
        <v>0</v>
      </c>
      <c r="D60" t="s">
        <v>489</v>
      </c>
      <c r="E60" t="s">
        <v>732</v>
      </c>
      <c r="F60" t="s">
        <v>19</v>
      </c>
      <c r="G60" t="s">
        <v>19</v>
      </c>
      <c r="H60" t="s">
        <v>19</v>
      </c>
      <c r="I60" t="s">
        <v>19</v>
      </c>
      <c r="J60" t="s">
        <v>19</v>
      </c>
      <c r="K60" t="s">
        <v>19</v>
      </c>
      <c r="L60" t="s">
        <v>19</v>
      </c>
      <c r="M60" t="s">
        <v>19</v>
      </c>
      <c r="N60" t="s">
        <v>19</v>
      </c>
      <c r="O60" t="s">
        <v>233</v>
      </c>
      <c r="P60">
        <v>10</v>
      </c>
      <c r="Q60">
        <v>1</v>
      </c>
      <c r="R60" t="s">
        <v>487</v>
      </c>
      <c r="S60" t="s">
        <v>733</v>
      </c>
      <c r="T60" t="s">
        <v>1866</v>
      </c>
      <c r="U60" t="s">
        <v>1874</v>
      </c>
      <c r="V60" t="s">
        <v>711</v>
      </c>
    </row>
    <row r="61" spans="1:22" x14ac:dyDescent="0.25">
      <c r="A61" s="30" t="str">
        <f t="shared" si="0"/>
        <v>2023.4.2</v>
      </c>
      <c r="B61" t="s">
        <v>711</v>
      </c>
      <c r="C61">
        <v>0</v>
      </c>
      <c r="D61" t="s">
        <v>489</v>
      </c>
      <c r="E61" t="s">
        <v>734</v>
      </c>
      <c r="F61" t="s">
        <v>19</v>
      </c>
      <c r="G61" t="s">
        <v>19</v>
      </c>
      <c r="H61" t="s">
        <v>19</v>
      </c>
      <c r="I61" t="s">
        <v>19</v>
      </c>
      <c r="J61" t="s">
        <v>19</v>
      </c>
      <c r="K61" t="s">
        <v>19</v>
      </c>
      <c r="L61" t="s">
        <v>19</v>
      </c>
      <c r="M61" t="s">
        <v>19</v>
      </c>
      <c r="N61" t="s">
        <v>19</v>
      </c>
      <c r="O61" t="s">
        <v>234</v>
      </c>
      <c r="P61">
        <v>70</v>
      </c>
      <c r="Q61">
        <v>2</v>
      </c>
      <c r="R61" t="s">
        <v>487</v>
      </c>
      <c r="S61" t="s">
        <v>735</v>
      </c>
      <c r="T61" t="s">
        <v>1880</v>
      </c>
      <c r="U61" t="s">
        <v>1867</v>
      </c>
      <c r="V61" t="s">
        <v>711</v>
      </c>
    </row>
    <row r="62" spans="1:22" x14ac:dyDescent="0.25">
      <c r="A62" s="30" t="str">
        <f t="shared" si="0"/>
        <v>2023.4.3</v>
      </c>
      <c r="B62" t="s">
        <v>711</v>
      </c>
      <c r="C62">
        <v>0</v>
      </c>
      <c r="D62" t="s">
        <v>489</v>
      </c>
      <c r="E62" t="s">
        <v>736</v>
      </c>
      <c r="F62" t="s">
        <v>19</v>
      </c>
      <c r="G62" t="s">
        <v>19</v>
      </c>
      <c r="H62" t="s">
        <v>19</v>
      </c>
      <c r="I62" t="s">
        <v>19</v>
      </c>
      <c r="J62" t="s">
        <v>19</v>
      </c>
      <c r="K62" t="s">
        <v>19</v>
      </c>
      <c r="L62" t="s">
        <v>19</v>
      </c>
      <c r="M62" t="s">
        <v>19</v>
      </c>
      <c r="N62" t="s">
        <v>19</v>
      </c>
      <c r="O62" t="s">
        <v>235</v>
      </c>
      <c r="P62">
        <v>20</v>
      </c>
      <c r="Q62">
        <v>2</v>
      </c>
      <c r="R62" t="s">
        <v>487</v>
      </c>
      <c r="S62" t="s">
        <v>731</v>
      </c>
      <c r="T62" t="s">
        <v>1880</v>
      </c>
      <c r="U62" t="s">
        <v>1886</v>
      </c>
      <c r="V62" t="s">
        <v>711</v>
      </c>
    </row>
    <row r="63" spans="1:22" x14ac:dyDescent="0.25">
      <c r="A63" s="30" t="str">
        <f t="shared" si="0"/>
        <v>2023.5</v>
      </c>
      <c r="B63" t="s">
        <v>711</v>
      </c>
      <c r="C63">
        <v>0</v>
      </c>
      <c r="D63" t="s">
        <v>482</v>
      </c>
      <c r="E63" t="s">
        <v>737</v>
      </c>
      <c r="F63" t="s">
        <v>484</v>
      </c>
      <c r="G63" t="s">
        <v>1518</v>
      </c>
      <c r="H63" t="s">
        <v>1519</v>
      </c>
      <c r="I63" t="s">
        <v>1520</v>
      </c>
      <c r="J63" t="s">
        <v>1878</v>
      </c>
      <c r="K63" t="s">
        <v>485</v>
      </c>
      <c r="L63" t="s">
        <v>19</v>
      </c>
      <c r="M63" t="s">
        <v>636</v>
      </c>
      <c r="N63" t="s">
        <v>1887</v>
      </c>
      <c r="O63" t="s">
        <v>236</v>
      </c>
      <c r="P63">
        <v>10</v>
      </c>
      <c r="Q63">
        <v>1</v>
      </c>
      <c r="R63" t="s">
        <v>487</v>
      </c>
      <c r="S63" t="s">
        <v>738</v>
      </c>
      <c r="T63" t="s">
        <v>1866</v>
      </c>
      <c r="U63" t="s">
        <v>1867</v>
      </c>
      <c r="V63" t="s">
        <v>711</v>
      </c>
    </row>
    <row r="64" spans="1:22" x14ac:dyDescent="0.25">
      <c r="A64" s="30" t="str">
        <f t="shared" si="0"/>
        <v>2023.5.1</v>
      </c>
      <c r="B64" t="s">
        <v>711</v>
      </c>
      <c r="C64">
        <v>0</v>
      </c>
      <c r="D64" t="s">
        <v>489</v>
      </c>
      <c r="E64" t="s">
        <v>739</v>
      </c>
      <c r="F64" t="s">
        <v>19</v>
      </c>
      <c r="G64" t="s">
        <v>19</v>
      </c>
      <c r="H64" t="s">
        <v>19</v>
      </c>
      <c r="I64" t="s">
        <v>19</v>
      </c>
      <c r="J64" t="s">
        <v>19</v>
      </c>
      <c r="K64" t="s">
        <v>19</v>
      </c>
      <c r="L64" t="s">
        <v>19</v>
      </c>
      <c r="M64" t="s">
        <v>19</v>
      </c>
      <c r="N64" t="s">
        <v>19</v>
      </c>
      <c r="O64" t="s">
        <v>237</v>
      </c>
      <c r="P64">
        <v>70</v>
      </c>
      <c r="Q64">
        <v>1</v>
      </c>
      <c r="R64" t="s">
        <v>487</v>
      </c>
      <c r="S64" t="s">
        <v>740</v>
      </c>
      <c r="T64" t="s">
        <v>1866</v>
      </c>
      <c r="U64" t="s">
        <v>1888</v>
      </c>
      <c r="V64" t="s">
        <v>711</v>
      </c>
    </row>
    <row r="65" spans="1:22" x14ac:dyDescent="0.25">
      <c r="A65" s="30" t="str">
        <f t="shared" si="0"/>
        <v>2023.5.2</v>
      </c>
      <c r="B65" t="s">
        <v>711</v>
      </c>
      <c r="C65">
        <v>0</v>
      </c>
      <c r="D65" t="s">
        <v>489</v>
      </c>
      <c r="E65" t="s">
        <v>741</v>
      </c>
      <c r="F65" t="s">
        <v>19</v>
      </c>
      <c r="G65" t="s">
        <v>19</v>
      </c>
      <c r="H65" t="s">
        <v>19</v>
      </c>
      <c r="I65" t="s">
        <v>19</v>
      </c>
      <c r="J65" t="s">
        <v>19</v>
      </c>
      <c r="K65" t="s">
        <v>19</v>
      </c>
      <c r="L65" t="s">
        <v>19</v>
      </c>
      <c r="M65" t="s">
        <v>19</v>
      </c>
      <c r="N65" t="s">
        <v>19</v>
      </c>
      <c r="O65" t="s">
        <v>238</v>
      </c>
      <c r="P65">
        <v>30</v>
      </c>
      <c r="Q65">
        <v>1</v>
      </c>
      <c r="R65" t="s">
        <v>487</v>
      </c>
      <c r="S65" t="s">
        <v>742</v>
      </c>
      <c r="T65" t="s">
        <v>1889</v>
      </c>
      <c r="U65" t="s">
        <v>1867</v>
      </c>
      <c r="V65" t="s">
        <v>711</v>
      </c>
    </row>
    <row r="66" spans="1:22" x14ac:dyDescent="0.25">
      <c r="A66" s="30" t="str">
        <f t="shared" si="0"/>
        <v>2023.6</v>
      </c>
      <c r="B66" t="s">
        <v>711</v>
      </c>
      <c r="C66">
        <v>0</v>
      </c>
      <c r="D66" t="s">
        <v>482</v>
      </c>
      <c r="E66" t="s">
        <v>743</v>
      </c>
      <c r="F66" t="s">
        <v>501</v>
      </c>
      <c r="G66" t="s">
        <v>1518</v>
      </c>
      <c r="H66" t="s">
        <v>1519</v>
      </c>
      <c r="I66" t="s">
        <v>1520</v>
      </c>
      <c r="J66" t="s">
        <v>1878</v>
      </c>
      <c r="K66" t="s">
        <v>485</v>
      </c>
      <c r="L66" t="s">
        <v>32</v>
      </c>
      <c r="M66" t="s">
        <v>720</v>
      </c>
      <c r="N66" t="s">
        <v>1890</v>
      </c>
      <c r="O66" t="s">
        <v>239</v>
      </c>
      <c r="P66">
        <v>10</v>
      </c>
      <c r="Q66">
        <v>1</v>
      </c>
      <c r="R66" t="s">
        <v>487</v>
      </c>
      <c r="S66" t="s">
        <v>744</v>
      </c>
      <c r="T66" t="s">
        <v>1866</v>
      </c>
      <c r="U66" t="s">
        <v>1891</v>
      </c>
      <c r="V66" t="s">
        <v>711</v>
      </c>
    </row>
    <row r="67" spans="1:22" x14ac:dyDescent="0.25">
      <c r="A67" s="30" t="str">
        <f t="shared" ref="A67:A130" si="1">+E67</f>
        <v>2023.6.1</v>
      </c>
      <c r="B67" t="s">
        <v>711</v>
      </c>
      <c r="C67">
        <v>0</v>
      </c>
      <c r="D67" t="s">
        <v>489</v>
      </c>
      <c r="E67" t="s">
        <v>745</v>
      </c>
      <c r="F67" t="s">
        <v>19</v>
      </c>
      <c r="G67" t="s">
        <v>19</v>
      </c>
      <c r="H67" t="s">
        <v>19</v>
      </c>
      <c r="I67" t="s">
        <v>19</v>
      </c>
      <c r="J67" t="s">
        <v>19</v>
      </c>
      <c r="K67" t="s">
        <v>19</v>
      </c>
      <c r="L67" t="s">
        <v>19</v>
      </c>
      <c r="M67" t="s">
        <v>19</v>
      </c>
      <c r="N67" t="s">
        <v>19</v>
      </c>
      <c r="O67" t="s">
        <v>240</v>
      </c>
      <c r="P67">
        <v>20</v>
      </c>
      <c r="Q67">
        <v>1</v>
      </c>
      <c r="R67" t="s">
        <v>487</v>
      </c>
      <c r="S67" t="s">
        <v>746</v>
      </c>
      <c r="T67" t="s">
        <v>1866</v>
      </c>
      <c r="U67" t="s">
        <v>1874</v>
      </c>
      <c r="V67" t="s">
        <v>711</v>
      </c>
    </row>
    <row r="68" spans="1:22" x14ac:dyDescent="0.25">
      <c r="A68" s="30" t="str">
        <f t="shared" si="1"/>
        <v>2023.6.2</v>
      </c>
      <c r="B68" t="s">
        <v>711</v>
      </c>
      <c r="C68">
        <v>0</v>
      </c>
      <c r="D68" t="s">
        <v>489</v>
      </c>
      <c r="E68" t="s">
        <v>747</v>
      </c>
      <c r="F68" t="s">
        <v>19</v>
      </c>
      <c r="G68" t="s">
        <v>19</v>
      </c>
      <c r="H68" t="s">
        <v>19</v>
      </c>
      <c r="I68" t="s">
        <v>19</v>
      </c>
      <c r="J68" t="s">
        <v>19</v>
      </c>
      <c r="K68" t="s">
        <v>19</v>
      </c>
      <c r="L68" t="s">
        <v>19</v>
      </c>
      <c r="M68" t="s">
        <v>19</v>
      </c>
      <c r="N68" t="s">
        <v>19</v>
      </c>
      <c r="O68" t="s">
        <v>241</v>
      </c>
      <c r="P68">
        <v>10</v>
      </c>
      <c r="Q68">
        <v>2</v>
      </c>
      <c r="R68" t="s">
        <v>487</v>
      </c>
      <c r="S68" t="s">
        <v>748</v>
      </c>
      <c r="T68" t="s">
        <v>1880</v>
      </c>
      <c r="U68" t="s">
        <v>1883</v>
      </c>
      <c r="V68" t="s">
        <v>711</v>
      </c>
    </row>
    <row r="69" spans="1:22" x14ac:dyDescent="0.25">
      <c r="A69" s="30" t="str">
        <f t="shared" si="1"/>
        <v>2023.6.3</v>
      </c>
      <c r="B69" t="s">
        <v>711</v>
      </c>
      <c r="C69">
        <v>0</v>
      </c>
      <c r="D69" t="s">
        <v>489</v>
      </c>
      <c r="E69" t="s">
        <v>749</v>
      </c>
      <c r="F69" t="s">
        <v>19</v>
      </c>
      <c r="G69" t="s">
        <v>19</v>
      </c>
      <c r="H69" t="s">
        <v>19</v>
      </c>
      <c r="I69" t="s">
        <v>19</v>
      </c>
      <c r="J69" t="s">
        <v>19</v>
      </c>
      <c r="K69" t="s">
        <v>19</v>
      </c>
      <c r="L69" t="s">
        <v>19</v>
      </c>
      <c r="M69" t="s">
        <v>19</v>
      </c>
      <c r="N69" t="s">
        <v>19</v>
      </c>
      <c r="O69" t="s">
        <v>242</v>
      </c>
      <c r="P69">
        <v>70</v>
      </c>
      <c r="Q69">
        <v>1</v>
      </c>
      <c r="R69" t="s">
        <v>487</v>
      </c>
      <c r="S69" t="s">
        <v>744</v>
      </c>
      <c r="T69" t="s">
        <v>1868</v>
      </c>
      <c r="U69" t="s">
        <v>1891</v>
      </c>
      <c r="V69" t="s">
        <v>711</v>
      </c>
    </row>
    <row r="70" spans="1:22" x14ac:dyDescent="0.25">
      <c r="A70" s="30" t="str">
        <f t="shared" si="1"/>
        <v>2020.1</v>
      </c>
      <c r="B70" t="s">
        <v>750</v>
      </c>
      <c r="C70">
        <v>0</v>
      </c>
      <c r="D70" t="s">
        <v>482</v>
      </c>
      <c r="E70" t="s">
        <v>751</v>
      </c>
      <c r="F70" t="s">
        <v>484</v>
      </c>
      <c r="G70" t="s">
        <v>1524</v>
      </c>
      <c r="H70" t="s">
        <v>1525</v>
      </c>
      <c r="I70" t="s">
        <v>1526</v>
      </c>
      <c r="J70" t="s">
        <v>1865</v>
      </c>
      <c r="K70" t="s">
        <v>485</v>
      </c>
      <c r="L70" t="s">
        <v>32</v>
      </c>
      <c r="M70" t="s">
        <v>636</v>
      </c>
      <c r="N70" t="s">
        <v>19</v>
      </c>
      <c r="O70" t="s">
        <v>219</v>
      </c>
      <c r="P70">
        <v>50</v>
      </c>
      <c r="Q70">
        <v>95</v>
      </c>
      <c r="R70" t="s">
        <v>515</v>
      </c>
      <c r="S70" t="s">
        <v>752</v>
      </c>
      <c r="T70" t="s">
        <v>1892</v>
      </c>
      <c r="U70" t="s">
        <v>1893</v>
      </c>
      <c r="V70" t="s">
        <v>750</v>
      </c>
    </row>
    <row r="71" spans="1:22" x14ac:dyDescent="0.25">
      <c r="A71" s="30" t="str">
        <f t="shared" si="1"/>
        <v>2020.1.1</v>
      </c>
      <c r="B71" t="s">
        <v>750</v>
      </c>
      <c r="C71">
        <v>0</v>
      </c>
      <c r="D71" t="s">
        <v>489</v>
      </c>
      <c r="E71" t="s">
        <v>753</v>
      </c>
      <c r="F71" t="s">
        <v>19</v>
      </c>
      <c r="G71" t="s">
        <v>19</v>
      </c>
      <c r="H71" t="s">
        <v>19</v>
      </c>
      <c r="I71" t="s">
        <v>19</v>
      </c>
      <c r="J71" t="s">
        <v>19</v>
      </c>
      <c r="K71" t="s">
        <v>19</v>
      </c>
      <c r="L71" t="s">
        <v>19</v>
      </c>
      <c r="M71" t="s">
        <v>19</v>
      </c>
      <c r="N71" t="s">
        <v>19</v>
      </c>
      <c r="O71" t="s">
        <v>220</v>
      </c>
      <c r="P71">
        <v>50</v>
      </c>
      <c r="Q71">
        <v>95</v>
      </c>
      <c r="R71" t="s">
        <v>515</v>
      </c>
      <c r="S71" t="s">
        <v>752</v>
      </c>
      <c r="T71" t="s">
        <v>1892</v>
      </c>
      <c r="U71" t="s">
        <v>1893</v>
      </c>
      <c r="V71" t="s">
        <v>750</v>
      </c>
    </row>
    <row r="72" spans="1:22" x14ac:dyDescent="0.25">
      <c r="A72" s="30" t="str">
        <f t="shared" si="1"/>
        <v>2020.1.2</v>
      </c>
      <c r="B72" t="s">
        <v>750</v>
      </c>
      <c r="C72">
        <v>0</v>
      </c>
      <c r="D72" t="s">
        <v>489</v>
      </c>
      <c r="E72" t="s">
        <v>754</v>
      </c>
      <c r="F72" t="s">
        <v>19</v>
      </c>
      <c r="G72" t="s">
        <v>19</v>
      </c>
      <c r="H72" t="s">
        <v>19</v>
      </c>
      <c r="I72" t="s">
        <v>19</v>
      </c>
      <c r="J72" t="s">
        <v>19</v>
      </c>
      <c r="K72" t="s">
        <v>19</v>
      </c>
      <c r="L72" t="s">
        <v>19</v>
      </c>
      <c r="M72" t="s">
        <v>19</v>
      </c>
      <c r="N72" t="s">
        <v>19</v>
      </c>
      <c r="O72" t="s">
        <v>221</v>
      </c>
      <c r="P72">
        <v>50</v>
      </c>
      <c r="Q72">
        <v>95</v>
      </c>
      <c r="R72" t="s">
        <v>515</v>
      </c>
      <c r="S72" t="s">
        <v>755</v>
      </c>
      <c r="T72" t="s">
        <v>1892</v>
      </c>
      <c r="U72" t="s">
        <v>1893</v>
      </c>
      <c r="V72" t="s">
        <v>750</v>
      </c>
    </row>
    <row r="73" spans="1:22" x14ac:dyDescent="0.25">
      <c r="A73" s="30" t="str">
        <f t="shared" si="1"/>
        <v>2020.2</v>
      </c>
      <c r="B73" t="s">
        <v>750</v>
      </c>
      <c r="C73">
        <v>0</v>
      </c>
      <c r="D73" t="s">
        <v>482</v>
      </c>
      <c r="E73" t="s">
        <v>756</v>
      </c>
      <c r="F73" t="s">
        <v>484</v>
      </c>
      <c r="G73" t="s">
        <v>1509</v>
      </c>
      <c r="H73" t="s">
        <v>1510</v>
      </c>
      <c r="I73" t="s">
        <v>1511</v>
      </c>
      <c r="J73" t="s">
        <v>1865</v>
      </c>
      <c r="K73" t="s">
        <v>485</v>
      </c>
      <c r="L73" t="s">
        <v>20</v>
      </c>
      <c r="M73" t="s">
        <v>596</v>
      </c>
      <c r="N73" t="s">
        <v>19</v>
      </c>
      <c r="O73" t="s">
        <v>182</v>
      </c>
      <c r="P73">
        <v>50</v>
      </c>
      <c r="Q73">
        <v>100</v>
      </c>
      <c r="R73" t="s">
        <v>515</v>
      </c>
      <c r="S73" t="s">
        <v>757</v>
      </c>
      <c r="T73" t="s">
        <v>1873</v>
      </c>
      <c r="U73" t="s">
        <v>1893</v>
      </c>
      <c r="V73" t="s">
        <v>750</v>
      </c>
    </row>
    <row r="74" spans="1:22" x14ac:dyDescent="0.25">
      <c r="A74" s="30" t="str">
        <f t="shared" si="1"/>
        <v>2020.2.1</v>
      </c>
      <c r="B74" t="s">
        <v>750</v>
      </c>
      <c r="C74">
        <v>0</v>
      </c>
      <c r="D74" t="s">
        <v>489</v>
      </c>
      <c r="E74" t="s">
        <v>758</v>
      </c>
      <c r="F74" t="s">
        <v>19</v>
      </c>
      <c r="G74" t="s">
        <v>19</v>
      </c>
      <c r="H74" t="s">
        <v>19</v>
      </c>
      <c r="I74" t="s">
        <v>19</v>
      </c>
      <c r="J74" t="s">
        <v>19</v>
      </c>
      <c r="K74" t="s">
        <v>19</v>
      </c>
      <c r="L74" t="s">
        <v>19</v>
      </c>
      <c r="M74" t="s">
        <v>19</v>
      </c>
      <c r="N74" t="s">
        <v>19</v>
      </c>
      <c r="O74" t="s">
        <v>183</v>
      </c>
      <c r="P74">
        <v>50</v>
      </c>
      <c r="Q74">
        <v>100</v>
      </c>
      <c r="R74" t="s">
        <v>515</v>
      </c>
      <c r="S74" t="s">
        <v>759</v>
      </c>
      <c r="T74" t="s">
        <v>1873</v>
      </c>
      <c r="U74" t="s">
        <v>1893</v>
      </c>
      <c r="V74" t="s">
        <v>750</v>
      </c>
    </row>
    <row r="75" spans="1:22" x14ac:dyDescent="0.25">
      <c r="A75" s="30" t="str">
        <f t="shared" si="1"/>
        <v>2020.2.2</v>
      </c>
      <c r="B75" t="s">
        <v>750</v>
      </c>
      <c r="C75">
        <v>0</v>
      </c>
      <c r="D75" t="s">
        <v>489</v>
      </c>
      <c r="E75" t="s">
        <v>760</v>
      </c>
      <c r="F75" t="s">
        <v>19</v>
      </c>
      <c r="G75" t="s">
        <v>19</v>
      </c>
      <c r="H75" t="s">
        <v>19</v>
      </c>
      <c r="I75" t="s">
        <v>19</v>
      </c>
      <c r="J75" t="s">
        <v>19</v>
      </c>
      <c r="K75" t="s">
        <v>19</v>
      </c>
      <c r="L75" t="s">
        <v>19</v>
      </c>
      <c r="M75" t="s">
        <v>19</v>
      </c>
      <c r="N75" t="s">
        <v>19</v>
      </c>
      <c r="O75" t="s">
        <v>184</v>
      </c>
      <c r="P75">
        <v>50</v>
      </c>
      <c r="Q75">
        <v>100</v>
      </c>
      <c r="R75" t="s">
        <v>515</v>
      </c>
      <c r="S75" t="s">
        <v>757</v>
      </c>
      <c r="T75" t="s">
        <v>1873</v>
      </c>
      <c r="U75" t="s">
        <v>1893</v>
      </c>
      <c r="V75" t="s">
        <v>750</v>
      </c>
    </row>
    <row r="76" spans="1:22" x14ac:dyDescent="0.25">
      <c r="A76" s="30" t="str">
        <f t="shared" si="1"/>
        <v>2010.1</v>
      </c>
      <c r="B76" t="s">
        <v>761</v>
      </c>
      <c r="C76">
        <v>0</v>
      </c>
      <c r="D76" t="s">
        <v>482</v>
      </c>
      <c r="E76" t="s">
        <v>762</v>
      </c>
      <c r="F76" t="s">
        <v>484</v>
      </c>
      <c r="G76" t="s">
        <v>1524</v>
      </c>
      <c r="H76" t="s">
        <v>1525</v>
      </c>
      <c r="I76" t="s">
        <v>1526</v>
      </c>
      <c r="J76" t="s">
        <v>1865</v>
      </c>
      <c r="K76" t="s">
        <v>485</v>
      </c>
      <c r="L76" t="s">
        <v>32</v>
      </c>
      <c r="M76" t="s">
        <v>636</v>
      </c>
      <c r="N76" t="s">
        <v>19</v>
      </c>
      <c r="O76" t="s">
        <v>214</v>
      </c>
      <c r="P76">
        <v>95</v>
      </c>
      <c r="Q76">
        <v>80</v>
      </c>
      <c r="R76" t="s">
        <v>515</v>
      </c>
      <c r="S76" t="s">
        <v>763</v>
      </c>
      <c r="T76" t="s">
        <v>1894</v>
      </c>
      <c r="U76" t="s">
        <v>1893</v>
      </c>
      <c r="V76" t="s">
        <v>761</v>
      </c>
    </row>
    <row r="77" spans="1:22" x14ac:dyDescent="0.25">
      <c r="A77" s="30" t="str">
        <f t="shared" si="1"/>
        <v>2010.1.1</v>
      </c>
      <c r="B77" t="s">
        <v>761</v>
      </c>
      <c r="C77">
        <v>0</v>
      </c>
      <c r="D77" t="s">
        <v>489</v>
      </c>
      <c r="E77" t="s">
        <v>764</v>
      </c>
      <c r="F77" t="s">
        <v>19</v>
      </c>
      <c r="G77" t="s">
        <v>19</v>
      </c>
      <c r="H77" t="s">
        <v>19</v>
      </c>
      <c r="I77" t="s">
        <v>19</v>
      </c>
      <c r="J77" t="s">
        <v>19</v>
      </c>
      <c r="K77" t="s">
        <v>19</v>
      </c>
      <c r="L77" t="s">
        <v>19</v>
      </c>
      <c r="M77" t="s">
        <v>19</v>
      </c>
      <c r="N77" t="s">
        <v>19</v>
      </c>
      <c r="O77" t="s">
        <v>215</v>
      </c>
      <c r="P77">
        <v>30</v>
      </c>
      <c r="Q77">
        <v>80</v>
      </c>
      <c r="R77" t="s">
        <v>515</v>
      </c>
      <c r="S77" t="s">
        <v>765</v>
      </c>
      <c r="T77" t="s">
        <v>1894</v>
      </c>
      <c r="U77" t="s">
        <v>1895</v>
      </c>
      <c r="V77" t="s">
        <v>761</v>
      </c>
    </row>
    <row r="78" spans="1:22" x14ac:dyDescent="0.25">
      <c r="A78" s="30" t="str">
        <f t="shared" si="1"/>
        <v>2010.1.2</v>
      </c>
      <c r="B78" t="s">
        <v>761</v>
      </c>
      <c r="C78">
        <v>0</v>
      </c>
      <c r="D78" t="s">
        <v>489</v>
      </c>
      <c r="E78" t="s">
        <v>766</v>
      </c>
      <c r="F78" t="s">
        <v>19</v>
      </c>
      <c r="G78" t="s">
        <v>19</v>
      </c>
      <c r="H78" t="s">
        <v>19</v>
      </c>
      <c r="I78" t="s">
        <v>19</v>
      </c>
      <c r="J78" t="s">
        <v>19</v>
      </c>
      <c r="K78" t="s">
        <v>19</v>
      </c>
      <c r="L78" t="s">
        <v>19</v>
      </c>
      <c r="M78" t="s">
        <v>19</v>
      </c>
      <c r="N78" t="s">
        <v>19</v>
      </c>
      <c r="O78" t="s">
        <v>216</v>
      </c>
      <c r="P78">
        <v>30</v>
      </c>
      <c r="Q78">
        <v>70</v>
      </c>
      <c r="R78" t="s">
        <v>515</v>
      </c>
      <c r="S78" t="s">
        <v>767</v>
      </c>
      <c r="T78" t="s">
        <v>1894</v>
      </c>
      <c r="U78" t="s">
        <v>1895</v>
      </c>
      <c r="V78" t="s">
        <v>761</v>
      </c>
    </row>
    <row r="79" spans="1:22" x14ac:dyDescent="0.25">
      <c r="A79" s="30" t="str">
        <f t="shared" si="1"/>
        <v>2010.1.3</v>
      </c>
      <c r="B79" t="s">
        <v>761</v>
      </c>
      <c r="C79">
        <v>0</v>
      </c>
      <c r="D79" t="s">
        <v>489</v>
      </c>
      <c r="E79" t="s">
        <v>768</v>
      </c>
      <c r="F79" t="s">
        <v>19</v>
      </c>
      <c r="G79" t="s">
        <v>19</v>
      </c>
      <c r="H79" t="s">
        <v>19</v>
      </c>
      <c r="I79" t="s">
        <v>19</v>
      </c>
      <c r="J79" t="s">
        <v>19</v>
      </c>
      <c r="K79" t="s">
        <v>19</v>
      </c>
      <c r="L79" t="s">
        <v>19</v>
      </c>
      <c r="M79" t="s">
        <v>19</v>
      </c>
      <c r="N79" t="s">
        <v>19</v>
      </c>
      <c r="O79" t="s">
        <v>217</v>
      </c>
      <c r="P79">
        <v>20</v>
      </c>
      <c r="Q79">
        <v>70</v>
      </c>
      <c r="R79" t="s">
        <v>515</v>
      </c>
      <c r="S79" t="s">
        <v>769</v>
      </c>
      <c r="T79" t="s">
        <v>1894</v>
      </c>
      <c r="U79" t="s">
        <v>1893</v>
      </c>
      <c r="V79" t="s">
        <v>761</v>
      </c>
    </row>
    <row r="80" spans="1:22" x14ac:dyDescent="0.25">
      <c r="A80" s="30" t="str">
        <f t="shared" si="1"/>
        <v>2010.1.4</v>
      </c>
      <c r="B80" t="s">
        <v>761</v>
      </c>
      <c r="C80">
        <v>0</v>
      </c>
      <c r="D80" t="s">
        <v>489</v>
      </c>
      <c r="E80" t="s">
        <v>770</v>
      </c>
      <c r="F80" t="s">
        <v>19</v>
      </c>
      <c r="G80" t="s">
        <v>19</v>
      </c>
      <c r="H80" t="s">
        <v>19</v>
      </c>
      <c r="I80" t="s">
        <v>19</v>
      </c>
      <c r="J80" t="s">
        <v>19</v>
      </c>
      <c r="K80" t="s">
        <v>19</v>
      </c>
      <c r="L80" t="s">
        <v>19</v>
      </c>
      <c r="M80" t="s">
        <v>19</v>
      </c>
      <c r="N80" t="s">
        <v>19</v>
      </c>
      <c r="O80" t="s">
        <v>218</v>
      </c>
      <c r="P80">
        <v>20</v>
      </c>
      <c r="Q80">
        <v>70</v>
      </c>
      <c r="R80" t="s">
        <v>515</v>
      </c>
      <c r="S80" t="s">
        <v>767</v>
      </c>
      <c r="T80" t="s">
        <v>1896</v>
      </c>
      <c r="U80" t="s">
        <v>1893</v>
      </c>
      <c r="V80" t="s">
        <v>761</v>
      </c>
    </row>
    <row r="81" spans="1:22" x14ac:dyDescent="0.25">
      <c r="A81" s="30" t="str">
        <f t="shared" si="1"/>
        <v>2010.2</v>
      </c>
      <c r="B81" t="s">
        <v>761</v>
      </c>
      <c r="C81">
        <v>0</v>
      </c>
      <c r="D81" t="s">
        <v>482</v>
      </c>
      <c r="E81" t="s">
        <v>771</v>
      </c>
      <c r="F81" t="s">
        <v>501</v>
      </c>
      <c r="G81" t="s">
        <v>1512</v>
      </c>
      <c r="H81" t="s">
        <v>1513</v>
      </c>
      <c r="I81" t="s">
        <v>1514</v>
      </c>
      <c r="J81" t="s">
        <v>1865</v>
      </c>
      <c r="K81" t="s">
        <v>502</v>
      </c>
      <c r="L81" t="s">
        <v>19</v>
      </c>
      <c r="M81" t="s">
        <v>772</v>
      </c>
      <c r="N81" t="s">
        <v>1897</v>
      </c>
      <c r="O81" t="s">
        <v>136</v>
      </c>
      <c r="P81">
        <v>5</v>
      </c>
      <c r="Q81">
        <v>2</v>
      </c>
      <c r="R81" t="s">
        <v>487</v>
      </c>
      <c r="S81" t="s">
        <v>773</v>
      </c>
      <c r="T81" t="s">
        <v>1866</v>
      </c>
      <c r="U81" t="s">
        <v>1898</v>
      </c>
      <c r="V81" t="s">
        <v>774</v>
      </c>
    </row>
    <row r="82" spans="1:22" x14ac:dyDescent="0.25">
      <c r="A82" s="30" t="str">
        <f t="shared" si="1"/>
        <v>2010.2.1</v>
      </c>
      <c r="B82" t="s">
        <v>761</v>
      </c>
      <c r="C82">
        <v>0</v>
      </c>
      <c r="D82" t="s">
        <v>489</v>
      </c>
      <c r="E82" t="s">
        <v>775</v>
      </c>
      <c r="F82" t="s">
        <v>19</v>
      </c>
      <c r="G82" t="s">
        <v>19</v>
      </c>
      <c r="H82" t="s">
        <v>19</v>
      </c>
      <c r="I82" t="s">
        <v>19</v>
      </c>
      <c r="J82" t="s">
        <v>19</v>
      </c>
      <c r="K82" t="s">
        <v>19</v>
      </c>
      <c r="L82" t="s">
        <v>19</v>
      </c>
      <c r="M82" t="s">
        <v>19</v>
      </c>
      <c r="N82" t="s">
        <v>19</v>
      </c>
      <c r="O82" t="s">
        <v>137</v>
      </c>
      <c r="P82">
        <v>30</v>
      </c>
      <c r="Q82">
        <v>2</v>
      </c>
      <c r="R82" t="s">
        <v>487</v>
      </c>
      <c r="S82" t="s">
        <v>776</v>
      </c>
      <c r="T82" t="s">
        <v>1866</v>
      </c>
      <c r="U82" t="s">
        <v>1899</v>
      </c>
      <c r="V82" t="s">
        <v>761</v>
      </c>
    </row>
    <row r="83" spans="1:22" x14ac:dyDescent="0.25">
      <c r="A83" s="30" t="str">
        <f t="shared" si="1"/>
        <v>2010.2.2</v>
      </c>
      <c r="B83" t="s">
        <v>761</v>
      </c>
      <c r="C83">
        <v>0</v>
      </c>
      <c r="D83" t="s">
        <v>2044</v>
      </c>
      <c r="E83" t="s">
        <v>777</v>
      </c>
      <c r="F83" t="s">
        <v>19</v>
      </c>
      <c r="G83" t="s">
        <v>19</v>
      </c>
      <c r="H83" t="s">
        <v>19</v>
      </c>
      <c r="I83" t="s">
        <v>19</v>
      </c>
      <c r="J83" t="s">
        <v>19</v>
      </c>
      <c r="K83" t="s">
        <v>19</v>
      </c>
      <c r="L83" t="s">
        <v>19</v>
      </c>
      <c r="M83" t="s">
        <v>19</v>
      </c>
      <c r="N83" t="s">
        <v>19</v>
      </c>
      <c r="O83" t="s">
        <v>138</v>
      </c>
      <c r="P83">
        <v>0</v>
      </c>
      <c r="Q83">
        <v>2</v>
      </c>
      <c r="R83" t="s">
        <v>487</v>
      </c>
      <c r="S83" t="s">
        <v>778</v>
      </c>
      <c r="T83" t="s">
        <v>1883</v>
      </c>
      <c r="U83" t="s">
        <v>1900</v>
      </c>
      <c r="V83" t="s">
        <v>608</v>
      </c>
    </row>
    <row r="84" spans="1:22" x14ac:dyDescent="0.25">
      <c r="A84" s="30" t="str">
        <f t="shared" si="1"/>
        <v>2010.2.3</v>
      </c>
      <c r="B84" t="s">
        <v>761</v>
      </c>
      <c r="C84">
        <v>0</v>
      </c>
      <c r="D84" t="s">
        <v>489</v>
      </c>
      <c r="E84" t="s">
        <v>779</v>
      </c>
      <c r="F84" t="s">
        <v>19</v>
      </c>
      <c r="G84" t="s">
        <v>19</v>
      </c>
      <c r="H84" t="s">
        <v>19</v>
      </c>
      <c r="I84" t="s">
        <v>19</v>
      </c>
      <c r="J84" t="s">
        <v>19</v>
      </c>
      <c r="K84" t="s">
        <v>19</v>
      </c>
      <c r="L84" t="s">
        <v>19</v>
      </c>
      <c r="M84" t="s">
        <v>19</v>
      </c>
      <c r="N84" t="s">
        <v>19</v>
      </c>
      <c r="O84" t="s">
        <v>139</v>
      </c>
      <c r="P84">
        <v>20</v>
      </c>
      <c r="Q84">
        <v>2</v>
      </c>
      <c r="R84" t="s">
        <v>487</v>
      </c>
      <c r="S84" t="s">
        <v>780</v>
      </c>
      <c r="T84" t="s">
        <v>1901</v>
      </c>
      <c r="U84" t="s">
        <v>1869</v>
      </c>
      <c r="V84" t="s">
        <v>761</v>
      </c>
    </row>
    <row r="85" spans="1:22" x14ac:dyDescent="0.25">
      <c r="A85" s="30" t="str">
        <f t="shared" si="1"/>
        <v>2010.2.4</v>
      </c>
      <c r="B85" t="s">
        <v>761</v>
      </c>
      <c r="C85">
        <v>0</v>
      </c>
      <c r="D85" t="s">
        <v>489</v>
      </c>
      <c r="E85" t="s">
        <v>781</v>
      </c>
      <c r="F85" t="s">
        <v>19</v>
      </c>
      <c r="G85" t="s">
        <v>19</v>
      </c>
      <c r="H85" t="s">
        <v>19</v>
      </c>
      <c r="I85" t="s">
        <v>19</v>
      </c>
      <c r="J85" t="s">
        <v>19</v>
      </c>
      <c r="K85" t="s">
        <v>19</v>
      </c>
      <c r="L85" t="s">
        <v>19</v>
      </c>
      <c r="M85" t="s">
        <v>19</v>
      </c>
      <c r="N85" t="s">
        <v>19</v>
      </c>
      <c r="O85" t="s">
        <v>140</v>
      </c>
      <c r="P85">
        <v>20</v>
      </c>
      <c r="Q85">
        <v>2</v>
      </c>
      <c r="R85" t="s">
        <v>487</v>
      </c>
      <c r="S85" t="s">
        <v>782</v>
      </c>
      <c r="T85" t="s">
        <v>1902</v>
      </c>
      <c r="U85" t="s">
        <v>1903</v>
      </c>
      <c r="V85" t="s">
        <v>783</v>
      </c>
    </row>
    <row r="86" spans="1:22" x14ac:dyDescent="0.25">
      <c r="A86" s="30" t="str">
        <f t="shared" si="1"/>
        <v>2010.2.5</v>
      </c>
      <c r="B86" t="s">
        <v>761</v>
      </c>
      <c r="C86">
        <v>0</v>
      </c>
      <c r="D86" t="s">
        <v>489</v>
      </c>
      <c r="E86" t="s">
        <v>784</v>
      </c>
      <c r="F86" t="s">
        <v>19</v>
      </c>
      <c r="G86" t="s">
        <v>19</v>
      </c>
      <c r="H86" t="s">
        <v>19</v>
      </c>
      <c r="I86" t="s">
        <v>19</v>
      </c>
      <c r="J86" t="s">
        <v>19</v>
      </c>
      <c r="K86" t="s">
        <v>19</v>
      </c>
      <c r="L86" t="s">
        <v>19</v>
      </c>
      <c r="M86" t="s">
        <v>19</v>
      </c>
      <c r="N86" t="s">
        <v>19</v>
      </c>
      <c r="O86" t="s">
        <v>141</v>
      </c>
      <c r="P86">
        <v>30</v>
      </c>
      <c r="Q86">
        <v>2</v>
      </c>
      <c r="R86" t="s">
        <v>487</v>
      </c>
      <c r="S86" t="s">
        <v>785</v>
      </c>
      <c r="T86" t="s">
        <v>1904</v>
      </c>
      <c r="U86" t="s">
        <v>1898</v>
      </c>
      <c r="V86" t="s">
        <v>786</v>
      </c>
    </row>
    <row r="87" spans="1:22" x14ac:dyDescent="0.25">
      <c r="A87" s="30" t="str">
        <f t="shared" si="1"/>
        <v>7200.1</v>
      </c>
      <c r="B87" t="s">
        <v>917</v>
      </c>
      <c r="C87">
        <v>0</v>
      </c>
      <c r="D87" t="s">
        <v>482</v>
      </c>
      <c r="E87" t="s">
        <v>918</v>
      </c>
      <c r="F87" t="s">
        <v>501</v>
      </c>
      <c r="G87" t="s">
        <v>1515</v>
      </c>
      <c r="H87" t="s">
        <v>1516</v>
      </c>
      <c r="I87" t="s">
        <v>1517</v>
      </c>
      <c r="J87" t="s">
        <v>1905</v>
      </c>
      <c r="K87" t="s">
        <v>502</v>
      </c>
      <c r="L87" t="s">
        <v>23</v>
      </c>
      <c r="M87" t="s">
        <v>596</v>
      </c>
      <c r="N87" t="s">
        <v>19</v>
      </c>
      <c r="O87" t="s">
        <v>191</v>
      </c>
      <c r="P87">
        <v>50</v>
      </c>
      <c r="Q87">
        <v>1</v>
      </c>
      <c r="R87" t="s">
        <v>487</v>
      </c>
      <c r="S87" t="s">
        <v>919</v>
      </c>
      <c r="T87" t="s">
        <v>1866</v>
      </c>
      <c r="U87" t="s">
        <v>1906</v>
      </c>
      <c r="V87" t="s">
        <v>920</v>
      </c>
    </row>
    <row r="88" spans="1:22" x14ac:dyDescent="0.25">
      <c r="A88" s="30" t="str">
        <f t="shared" si="1"/>
        <v>7200.1.1</v>
      </c>
      <c r="B88" t="s">
        <v>917</v>
      </c>
      <c r="C88">
        <v>0</v>
      </c>
      <c r="D88" t="s">
        <v>489</v>
      </c>
      <c r="E88" t="s">
        <v>921</v>
      </c>
      <c r="F88" t="s">
        <v>19</v>
      </c>
      <c r="G88" t="s">
        <v>19</v>
      </c>
      <c r="H88" t="s">
        <v>19</v>
      </c>
      <c r="I88" t="s">
        <v>19</v>
      </c>
      <c r="J88" t="s">
        <v>19</v>
      </c>
      <c r="K88" t="s">
        <v>19</v>
      </c>
      <c r="L88" t="s">
        <v>19</v>
      </c>
      <c r="M88" t="s">
        <v>19</v>
      </c>
      <c r="N88" t="s">
        <v>19</v>
      </c>
      <c r="O88" t="s">
        <v>24</v>
      </c>
      <c r="P88">
        <v>100</v>
      </c>
      <c r="Q88">
        <v>1</v>
      </c>
      <c r="R88" t="s">
        <v>487</v>
      </c>
      <c r="S88" t="s">
        <v>922</v>
      </c>
      <c r="T88" t="s">
        <v>1866</v>
      </c>
      <c r="U88" t="s">
        <v>1869</v>
      </c>
      <c r="V88" t="s">
        <v>920</v>
      </c>
    </row>
    <row r="89" spans="1:22" x14ac:dyDescent="0.25">
      <c r="A89" s="30" t="str">
        <f t="shared" si="1"/>
        <v>7200.1.2</v>
      </c>
      <c r="B89" t="s">
        <v>917</v>
      </c>
      <c r="C89">
        <v>0</v>
      </c>
      <c r="D89" t="s">
        <v>2044</v>
      </c>
      <c r="E89" t="s">
        <v>923</v>
      </c>
      <c r="F89" t="s">
        <v>19</v>
      </c>
      <c r="G89" t="s">
        <v>19</v>
      </c>
      <c r="H89" t="s">
        <v>19</v>
      </c>
      <c r="I89" t="s">
        <v>19</v>
      </c>
      <c r="J89" t="s">
        <v>19</v>
      </c>
      <c r="K89" t="s">
        <v>19</v>
      </c>
      <c r="L89" t="s">
        <v>19</v>
      </c>
      <c r="M89" t="s">
        <v>19</v>
      </c>
      <c r="N89" t="s">
        <v>19</v>
      </c>
      <c r="O89" t="s">
        <v>25</v>
      </c>
      <c r="P89">
        <v>0</v>
      </c>
      <c r="Q89">
        <v>1</v>
      </c>
      <c r="R89" t="s">
        <v>487</v>
      </c>
      <c r="S89" t="s">
        <v>922</v>
      </c>
      <c r="T89" t="s">
        <v>1907</v>
      </c>
      <c r="U89" t="s">
        <v>1871</v>
      </c>
      <c r="V89" t="s">
        <v>530</v>
      </c>
    </row>
    <row r="90" spans="1:22" x14ac:dyDescent="0.25">
      <c r="A90" s="30" t="str">
        <f t="shared" si="1"/>
        <v>7200.1.3</v>
      </c>
      <c r="B90" t="s">
        <v>917</v>
      </c>
      <c r="C90">
        <v>0</v>
      </c>
      <c r="D90" t="s">
        <v>2044</v>
      </c>
      <c r="E90" t="s">
        <v>924</v>
      </c>
      <c r="F90" t="s">
        <v>19</v>
      </c>
      <c r="G90" t="s">
        <v>19</v>
      </c>
      <c r="H90" t="s">
        <v>19</v>
      </c>
      <c r="I90" t="s">
        <v>19</v>
      </c>
      <c r="J90" t="s">
        <v>19</v>
      </c>
      <c r="K90" t="s">
        <v>19</v>
      </c>
      <c r="L90" t="s">
        <v>19</v>
      </c>
      <c r="M90" t="s">
        <v>19</v>
      </c>
      <c r="N90" t="s">
        <v>19</v>
      </c>
      <c r="O90" t="s">
        <v>192</v>
      </c>
      <c r="P90">
        <v>0</v>
      </c>
      <c r="Q90">
        <v>1</v>
      </c>
      <c r="R90" t="s">
        <v>487</v>
      </c>
      <c r="S90" t="s">
        <v>922</v>
      </c>
      <c r="T90" t="s">
        <v>1871</v>
      </c>
      <c r="U90" t="s">
        <v>1908</v>
      </c>
      <c r="V90" t="s">
        <v>530</v>
      </c>
    </row>
    <row r="91" spans="1:22" x14ac:dyDescent="0.25">
      <c r="A91" s="30" t="str">
        <f t="shared" si="1"/>
        <v>7200.1.4</v>
      </c>
      <c r="B91" t="s">
        <v>917</v>
      </c>
      <c r="C91">
        <v>0</v>
      </c>
      <c r="D91" t="s">
        <v>2044</v>
      </c>
      <c r="E91" t="s">
        <v>925</v>
      </c>
      <c r="F91" t="s">
        <v>19</v>
      </c>
      <c r="G91" t="s">
        <v>19</v>
      </c>
      <c r="H91" t="s">
        <v>19</v>
      </c>
      <c r="I91" t="s">
        <v>19</v>
      </c>
      <c r="J91" t="s">
        <v>19</v>
      </c>
      <c r="K91" t="s">
        <v>19</v>
      </c>
      <c r="L91" t="s">
        <v>19</v>
      </c>
      <c r="M91" t="s">
        <v>19</v>
      </c>
      <c r="N91" t="s">
        <v>19</v>
      </c>
      <c r="O91" t="s">
        <v>193</v>
      </c>
      <c r="P91">
        <v>0</v>
      </c>
      <c r="Q91">
        <v>1</v>
      </c>
      <c r="R91" t="s">
        <v>487</v>
      </c>
      <c r="S91" t="s">
        <v>922</v>
      </c>
      <c r="T91" t="s">
        <v>1896</v>
      </c>
      <c r="U91" t="s">
        <v>1906</v>
      </c>
      <c r="V91" t="s">
        <v>530</v>
      </c>
    </row>
    <row r="92" spans="1:22" x14ac:dyDescent="0.25">
      <c r="A92" s="30" t="str">
        <f t="shared" si="1"/>
        <v>7200.2</v>
      </c>
      <c r="B92" t="s">
        <v>917</v>
      </c>
      <c r="C92">
        <v>0</v>
      </c>
      <c r="D92" t="s">
        <v>482</v>
      </c>
      <c r="E92" t="s">
        <v>926</v>
      </c>
      <c r="F92" t="s">
        <v>484</v>
      </c>
      <c r="G92" t="s">
        <v>1512</v>
      </c>
      <c r="H92" t="s">
        <v>1513</v>
      </c>
      <c r="I92" t="s">
        <v>1514</v>
      </c>
      <c r="J92" t="s">
        <v>1865</v>
      </c>
      <c r="K92" t="s">
        <v>485</v>
      </c>
      <c r="L92" t="s">
        <v>23</v>
      </c>
      <c r="M92" t="s">
        <v>636</v>
      </c>
      <c r="N92" t="s">
        <v>19</v>
      </c>
      <c r="O92" t="s">
        <v>286</v>
      </c>
      <c r="P92">
        <v>50</v>
      </c>
      <c r="Q92">
        <v>2</v>
      </c>
      <c r="R92" t="s">
        <v>487</v>
      </c>
      <c r="S92" t="s">
        <v>927</v>
      </c>
      <c r="T92" t="s">
        <v>1866</v>
      </c>
      <c r="U92" t="s">
        <v>1867</v>
      </c>
      <c r="V92" t="s">
        <v>917</v>
      </c>
    </row>
    <row r="93" spans="1:22" x14ac:dyDescent="0.25">
      <c r="A93" s="30" t="str">
        <f t="shared" si="1"/>
        <v>7200.2.1</v>
      </c>
      <c r="B93" t="s">
        <v>917</v>
      </c>
      <c r="C93">
        <v>0</v>
      </c>
      <c r="D93" t="s">
        <v>489</v>
      </c>
      <c r="E93" t="s">
        <v>928</v>
      </c>
      <c r="F93" t="s">
        <v>19</v>
      </c>
      <c r="G93" t="s">
        <v>19</v>
      </c>
      <c r="H93" t="s">
        <v>19</v>
      </c>
      <c r="I93" t="s">
        <v>19</v>
      </c>
      <c r="J93" t="s">
        <v>19</v>
      </c>
      <c r="K93" t="s">
        <v>19</v>
      </c>
      <c r="L93" t="s">
        <v>19</v>
      </c>
      <c r="M93" t="s">
        <v>19</v>
      </c>
      <c r="N93" t="s">
        <v>19</v>
      </c>
      <c r="O93" t="s">
        <v>287</v>
      </c>
      <c r="P93">
        <v>20</v>
      </c>
      <c r="Q93">
        <v>2</v>
      </c>
      <c r="R93" t="s">
        <v>487</v>
      </c>
      <c r="S93" t="s">
        <v>929</v>
      </c>
      <c r="T93" t="s">
        <v>1866</v>
      </c>
      <c r="U93" t="s">
        <v>1909</v>
      </c>
      <c r="V93" t="s">
        <v>917</v>
      </c>
    </row>
    <row r="94" spans="1:22" x14ac:dyDescent="0.25">
      <c r="A94" s="30" t="str">
        <f t="shared" si="1"/>
        <v>7200.2.2</v>
      </c>
      <c r="B94" t="s">
        <v>917</v>
      </c>
      <c r="C94">
        <v>0</v>
      </c>
      <c r="D94" t="s">
        <v>489</v>
      </c>
      <c r="E94" t="s">
        <v>930</v>
      </c>
      <c r="F94" t="s">
        <v>19</v>
      </c>
      <c r="G94" t="s">
        <v>19</v>
      </c>
      <c r="H94" t="s">
        <v>19</v>
      </c>
      <c r="I94" t="s">
        <v>19</v>
      </c>
      <c r="J94" t="s">
        <v>19</v>
      </c>
      <c r="K94" t="s">
        <v>19</v>
      </c>
      <c r="L94" t="s">
        <v>19</v>
      </c>
      <c r="M94" t="s">
        <v>19</v>
      </c>
      <c r="N94" t="s">
        <v>19</v>
      </c>
      <c r="O94" t="s">
        <v>288</v>
      </c>
      <c r="P94">
        <v>40</v>
      </c>
      <c r="Q94">
        <v>1</v>
      </c>
      <c r="R94" t="s">
        <v>487</v>
      </c>
      <c r="S94" t="s">
        <v>931</v>
      </c>
      <c r="T94" t="s">
        <v>1910</v>
      </c>
      <c r="U94" t="s">
        <v>1911</v>
      </c>
      <c r="V94" t="s">
        <v>917</v>
      </c>
    </row>
    <row r="95" spans="1:22" x14ac:dyDescent="0.25">
      <c r="A95" s="30" t="str">
        <f t="shared" si="1"/>
        <v>7200.2.3</v>
      </c>
      <c r="B95" t="s">
        <v>917</v>
      </c>
      <c r="C95">
        <v>0</v>
      </c>
      <c r="D95" t="s">
        <v>489</v>
      </c>
      <c r="E95" t="s">
        <v>932</v>
      </c>
      <c r="F95" t="s">
        <v>19</v>
      </c>
      <c r="G95" t="s">
        <v>19</v>
      </c>
      <c r="H95" t="s">
        <v>19</v>
      </c>
      <c r="I95" t="s">
        <v>19</v>
      </c>
      <c r="J95" t="s">
        <v>19</v>
      </c>
      <c r="K95" t="s">
        <v>19</v>
      </c>
      <c r="L95" t="s">
        <v>19</v>
      </c>
      <c r="M95" t="s">
        <v>19</v>
      </c>
      <c r="N95" t="s">
        <v>19</v>
      </c>
      <c r="O95" t="s">
        <v>289</v>
      </c>
      <c r="P95">
        <v>40</v>
      </c>
      <c r="Q95">
        <v>1</v>
      </c>
      <c r="R95" t="s">
        <v>487</v>
      </c>
      <c r="S95" t="s">
        <v>931</v>
      </c>
      <c r="T95" t="s">
        <v>1871</v>
      </c>
      <c r="U95" t="s">
        <v>1867</v>
      </c>
      <c r="V95" t="s">
        <v>917</v>
      </c>
    </row>
    <row r="96" spans="1:22" x14ac:dyDescent="0.25">
      <c r="A96" s="30" t="str">
        <f t="shared" si="1"/>
        <v>13.1</v>
      </c>
      <c r="B96" t="s">
        <v>787</v>
      </c>
      <c r="C96">
        <v>0</v>
      </c>
      <c r="D96" t="s">
        <v>482</v>
      </c>
      <c r="E96" t="s">
        <v>788</v>
      </c>
      <c r="F96" t="s">
        <v>484</v>
      </c>
      <c r="G96" t="s">
        <v>1512</v>
      </c>
      <c r="H96" t="s">
        <v>1513</v>
      </c>
      <c r="I96" t="s">
        <v>1514</v>
      </c>
      <c r="J96" t="s">
        <v>19</v>
      </c>
      <c r="K96" t="s">
        <v>502</v>
      </c>
      <c r="L96" t="s">
        <v>19</v>
      </c>
      <c r="M96" t="s">
        <v>1481</v>
      </c>
      <c r="N96" t="s">
        <v>19</v>
      </c>
      <c r="O96" t="s">
        <v>455</v>
      </c>
      <c r="P96">
        <v>100</v>
      </c>
      <c r="Q96">
        <v>1</v>
      </c>
      <c r="R96" t="s">
        <v>487</v>
      </c>
      <c r="S96" t="s">
        <v>789</v>
      </c>
      <c r="T96" t="s">
        <v>1912</v>
      </c>
      <c r="U96" t="s">
        <v>1913</v>
      </c>
      <c r="V96" t="s">
        <v>790</v>
      </c>
    </row>
    <row r="97" spans="1:22" x14ac:dyDescent="0.25">
      <c r="A97" s="30" t="str">
        <f t="shared" si="1"/>
        <v>13.1.1</v>
      </c>
      <c r="B97" t="s">
        <v>787</v>
      </c>
      <c r="C97">
        <v>0</v>
      </c>
      <c r="D97" t="s">
        <v>489</v>
      </c>
      <c r="E97" t="s">
        <v>791</v>
      </c>
      <c r="F97" t="s">
        <v>19</v>
      </c>
      <c r="G97" t="s">
        <v>19</v>
      </c>
      <c r="H97" t="s">
        <v>19</v>
      </c>
      <c r="I97" t="s">
        <v>19</v>
      </c>
      <c r="J97" t="s">
        <v>19</v>
      </c>
      <c r="K97" t="s">
        <v>19</v>
      </c>
      <c r="L97" t="s">
        <v>19</v>
      </c>
      <c r="M97" t="s">
        <v>19</v>
      </c>
      <c r="N97" t="s">
        <v>19</v>
      </c>
      <c r="O97" t="s">
        <v>456</v>
      </c>
      <c r="P97">
        <v>100</v>
      </c>
      <c r="Q97">
        <v>1</v>
      </c>
      <c r="R97" t="s">
        <v>487</v>
      </c>
      <c r="S97" t="s">
        <v>792</v>
      </c>
      <c r="T97" t="s">
        <v>1912</v>
      </c>
      <c r="U97" t="s">
        <v>1874</v>
      </c>
      <c r="V97" t="s">
        <v>787</v>
      </c>
    </row>
    <row r="98" spans="1:22" x14ac:dyDescent="0.25">
      <c r="A98" s="30" t="str">
        <f t="shared" si="1"/>
        <v>13.1.2</v>
      </c>
      <c r="B98" t="s">
        <v>787</v>
      </c>
      <c r="C98">
        <v>0</v>
      </c>
      <c r="D98" t="s">
        <v>2044</v>
      </c>
      <c r="E98" t="s">
        <v>793</v>
      </c>
      <c r="F98" t="s">
        <v>19</v>
      </c>
      <c r="G98" t="s">
        <v>19</v>
      </c>
      <c r="H98" t="s">
        <v>19</v>
      </c>
      <c r="I98" t="s">
        <v>19</v>
      </c>
      <c r="J98" t="s">
        <v>19</v>
      </c>
      <c r="K98" t="s">
        <v>19</v>
      </c>
      <c r="L98" t="s">
        <v>19</v>
      </c>
      <c r="M98" t="s">
        <v>19</v>
      </c>
      <c r="N98" t="s">
        <v>19</v>
      </c>
      <c r="O98" t="s">
        <v>457</v>
      </c>
      <c r="P98">
        <v>0</v>
      </c>
      <c r="Q98">
        <v>1</v>
      </c>
      <c r="R98" t="s">
        <v>487</v>
      </c>
      <c r="S98" t="s">
        <v>794</v>
      </c>
      <c r="T98" t="s">
        <v>1880</v>
      </c>
      <c r="U98" t="s">
        <v>1869</v>
      </c>
      <c r="V98" t="s">
        <v>608</v>
      </c>
    </row>
    <row r="99" spans="1:22" x14ac:dyDescent="0.25">
      <c r="A99" s="30" t="str">
        <f t="shared" si="1"/>
        <v>13.1.3</v>
      </c>
      <c r="B99" t="s">
        <v>787</v>
      </c>
      <c r="C99">
        <v>0</v>
      </c>
      <c r="D99" t="s">
        <v>2044</v>
      </c>
      <c r="E99" t="s">
        <v>795</v>
      </c>
      <c r="F99" t="s">
        <v>19</v>
      </c>
      <c r="G99" t="s">
        <v>19</v>
      </c>
      <c r="H99" t="s">
        <v>19</v>
      </c>
      <c r="I99" t="s">
        <v>19</v>
      </c>
      <c r="J99" t="s">
        <v>19</v>
      </c>
      <c r="K99" t="s">
        <v>19</v>
      </c>
      <c r="L99" t="s">
        <v>19</v>
      </c>
      <c r="M99" t="s">
        <v>19</v>
      </c>
      <c r="N99" t="s">
        <v>19</v>
      </c>
      <c r="O99" t="s">
        <v>458</v>
      </c>
      <c r="P99">
        <v>0</v>
      </c>
      <c r="Q99">
        <v>1</v>
      </c>
      <c r="R99" t="s">
        <v>515</v>
      </c>
      <c r="S99" t="s">
        <v>796</v>
      </c>
      <c r="T99" t="s">
        <v>1868</v>
      </c>
      <c r="U99" t="s">
        <v>1913</v>
      </c>
      <c r="V99" t="s">
        <v>608</v>
      </c>
    </row>
    <row r="100" spans="1:22" x14ac:dyDescent="0.25">
      <c r="A100" s="30" t="str">
        <f t="shared" si="1"/>
        <v>20.1</v>
      </c>
      <c r="B100" t="s">
        <v>530</v>
      </c>
      <c r="C100">
        <v>0</v>
      </c>
      <c r="D100" t="s">
        <v>482</v>
      </c>
      <c r="E100" t="s">
        <v>531</v>
      </c>
      <c r="F100" t="s">
        <v>501</v>
      </c>
      <c r="G100" t="s">
        <v>1512</v>
      </c>
      <c r="H100" t="s">
        <v>1513</v>
      </c>
      <c r="I100" t="s">
        <v>1514</v>
      </c>
      <c r="J100" t="s">
        <v>1865</v>
      </c>
      <c r="K100" t="s">
        <v>485</v>
      </c>
      <c r="L100" t="s">
        <v>52</v>
      </c>
      <c r="M100" t="s">
        <v>532</v>
      </c>
      <c r="N100" t="s">
        <v>1914</v>
      </c>
      <c r="O100" t="s">
        <v>388</v>
      </c>
      <c r="P100">
        <v>20</v>
      </c>
      <c r="Q100">
        <v>100</v>
      </c>
      <c r="R100" t="s">
        <v>515</v>
      </c>
      <c r="S100" t="s">
        <v>516</v>
      </c>
      <c r="T100" t="s">
        <v>1866</v>
      </c>
      <c r="U100" t="s">
        <v>1886</v>
      </c>
      <c r="V100" t="s">
        <v>530</v>
      </c>
    </row>
    <row r="101" spans="1:22" x14ac:dyDescent="0.25">
      <c r="A101" s="30" t="str">
        <f t="shared" si="1"/>
        <v>20.1.1</v>
      </c>
      <c r="B101" t="s">
        <v>530</v>
      </c>
      <c r="C101">
        <v>0</v>
      </c>
      <c r="D101" t="s">
        <v>489</v>
      </c>
      <c r="E101" t="s">
        <v>533</v>
      </c>
      <c r="F101" t="s">
        <v>19</v>
      </c>
      <c r="G101" t="s">
        <v>19</v>
      </c>
      <c r="H101" t="s">
        <v>19</v>
      </c>
      <c r="I101" t="s">
        <v>19</v>
      </c>
      <c r="J101" t="s">
        <v>19</v>
      </c>
      <c r="K101" t="s">
        <v>19</v>
      </c>
      <c r="L101" t="s">
        <v>19</v>
      </c>
      <c r="M101" t="s">
        <v>19</v>
      </c>
      <c r="N101" t="s">
        <v>19</v>
      </c>
      <c r="O101" t="s">
        <v>389</v>
      </c>
      <c r="P101">
        <v>20</v>
      </c>
      <c r="Q101">
        <v>1</v>
      </c>
      <c r="R101" t="s">
        <v>487</v>
      </c>
      <c r="S101" t="s">
        <v>534</v>
      </c>
      <c r="T101" t="s">
        <v>1866</v>
      </c>
      <c r="U101" t="s">
        <v>1874</v>
      </c>
      <c r="V101" t="s">
        <v>530</v>
      </c>
    </row>
    <row r="102" spans="1:22" x14ac:dyDescent="0.25">
      <c r="A102" s="30" t="str">
        <f t="shared" si="1"/>
        <v>20.1.2</v>
      </c>
      <c r="B102" t="s">
        <v>530</v>
      </c>
      <c r="C102">
        <v>0</v>
      </c>
      <c r="D102" t="s">
        <v>489</v>
      </c>
      <c r="E102" t="s">
        <v>535</v>
      </c>
      <c r="F102" t="s">
        <v>19</v>
      </c>
      <c r="G102" t="s">
        <v>19</v>
      </c>
      <c r="H102" t="s">
        <v>19</v>
      </c>
      <c r="I102" t="s">
        <v>19</v>
      </c>
      <c r="J102" t="s">
        <v>19</v>
      </c>
      <c r="K102" t="s">
        <v>19</v>
      </c>
      <c r="L102" t="s">
        <v>19</v>
      </c>
      <c r="M102" t="s">
        <v>19</v>
      </c>
      <c r="N102" t="s">
        <v>19</v>
      </c>
      <c r="O102" t="s">
        <v>390</v>
      </c>
      <c r="P102">
        <v>80</v>
      </c>
      <c r="Q102">
        <v>100</v>
      </c>
      <c r="R102" t="s">
        <v>515</v>
      </c>
      <c r="S102" t="s">
        <v>516</v>
      </c>
      <c r="T102" t="s">
        <v>1880</v>
      </c>
      <c r="U102" t="s">
        <v>1886</v>
      </c>
      <c r="V102" t="s">
        <v>530</v>
      </c>
    </row>
    <row r="103" spans="1:22" x14ac:dyDescent="0.25">
      <c r="A103" s="30" t="str">
        <f t="shared" si="1"/>
        <v>20.2</v>
      </c>
      <c r="B103" t="s">
        <v>530</v>
      </c>
      <c r="C103">
        <v>0</v>
      </c>
      <c r="D103" t="s">
        <v>482</v>
      </c>
      <c r="E103" t="s">
        <v>536</v>
      </c>
      <c r="F103" t="s">
        <v>501</v>
      </c>
      <c r="G103" t="s">
        <v>1512</v>
      </c>
      <c r="H103" t="s">
        <v>1513</v>
      </c>
      <c r="I103" t="s">
        <v>1514</v>
      </c>
      <c r="J103" t="s">
        <v>1865</v>
      </c>
      <c r="K103" t="s">
        <v>485</v>
      </c>
      <c r="L103" t="s">
        <v>52</v>
      </c>
      <c r="M103" t="s">
        <v>532</v>
      </c>
      <c r="N103" t="s">
        <v>19</v>
      </c>
      <c r="O103" t="s">
        <v>391</v>
      </c>
      <c r="P103">
        <v>20</v>
      </c>
      <c r="Q103">
        <v>100</v>
      </c>
      <c r="R103" t="s">
        <v>515</v>
      </c>
      <c r="S103" t="s">
        <v>516</v>
      </c>
      <c r="T103" t="s">
        <v>1866</v>
      </c>
      <c r="U103" t="s">
        <v>1886</v>
      </c>
      <c r="V103" t="s">
        <v>530</v>
      </c>
    </row>
    <row r="104" spans="1:22" x14ac:dyDescent="0.25">
      <c r="A104" s="30" t="str">
        <f t="shared" si="1"/>
        <v>20.2.1</v>
      </c>
      <c r="B104" t="s">
        <v>530</v>
      </c>
      <c r="C104">
        <v>0</v>
      </c>
      <c r="D104" t="s">
        <v>489</v>
      </c>
      <c r="E104" t="s">
        <v>537</v>
      </c>
      <c r="F104" t="s">
        <v>19</v>
      </c>
      <c r="G104" t="s">
        <v>19</v>
      </c>
      <c r="H104" t="s">
        <v>19</v>
      </c>
      <c r="I104" t="s">
        <v>19</v>
      </c>
      <c r="J104" t="s">
        <v>19</v>
      </c>
      <c r="K104" t="s">
        <v>19</v>
      </c>
      <c r="L104" t="s">
        <v>19</v>
      </c>
      <c r="M104" t="s">
        <v>19</v>
      </c>
      <c r="N104" t="s">
        <v>19</v>
      </c>
      <c r="O104" t="s">
        <v>392</v>
      </c>
      <c r="P104">
        <v>20</v>
      </c>
      <c r="Q104">
        <v>1</v>
      </c>
      <c r="R104" t="s">
        <v>487</v>
      </c>
      <c r="S104" t="s">
        <v>534</v>
      </c>
      <c r="T104" t="s">
        <v>1866</v>
      </c>
      <c r="U104" t="s">
        <v>1915</v>
      </c>
      <c r="V104" t="s">
        <v>530</v>
      </c>
    </row>
    <row r="105" spans="1:22" x14ac:dyDescent="0.25">
      <c r="A105" s="30" t="str">
        <f t="shared" si="1"/>
        <v>20.2.2</v>
      </c>
      <c r="B105" t="s">
        <v>530</v>
      </c>
      <c r="C105">
        <v>0</v>
      </c>
      <c r="D105" t="s">
        <v>489</v>
      </c>
      <c r="E105" t="s">
        <v>538</v>
      </c>
      <c r="F105" t="s">
        <v>19</v>
      </c>
      <c r="G105" t="s">
        <v>19</v>
      </c>
      <c r="H105" t="s">
        <v>19</v>
      </c>
      <c r="I105" t="s">
        <v>19</v>
      </c>
      <c r="J105" t="s">
        <v>19</v>
      </c>
      <c r="K105" t="s">
        <v>19</v>
      </c>
      <c r="L105" t="s">
        <v>19</v>
      </c>
      <c r="M105" t="s">
        <v>19</v>
      </c>
      <c r="N105" t="s">
        <v>19</v>
      </c>
      <c r="O105" t="s">
        <v>393</v>
      </c>
      <c r="P105">
        <v>80</v>
      </c>
      <c r="Q105">
        <v>100</v>
      </c>
      <c r="R105" t="s">
        <v>515</v>
      </c>
      <c r="S105" t="s">
        <v>516</v>
      </c>
      <c r="T105" t="s">
        <v>1880</v>
      </c>
      <c r="U105" t="s">
        <v>1886</v>
      </c>
      <c r="V105" t="s">
        <v>530</v>
      </c>
    </row>
    <row r="106" spans="1:22" x14ac:dyDescent="0.25">
      <c r="A106" s="30" t="str">
        <f t="shared" si="1"/>
        <v>20.3</v>
      </c>
      <c r="B106" t="s">
        <v>530</v>
      </c>
      <c r="C106">
        <v>0</v>
      </c>
      <c r="D106" t="s">
        <v>482</v>
      </c>
      <c r="E106" t="s">
        <v>539</v>
      </c>
      <c r="F106" t="s">
        <v>484</v>
      </c>
      <c r="G106" t="s">
        <v>1509</v>
      </c>
      <c r="H106" t="s">
        <v>1510</v>
      </c>
      <c r="I106" t="s">
        <v>1511</v>
      </c>
      <c r="J106" t="s">
        <v>1865</v>
      </c>
      <c r="K106" t="s">
        <v>485</v>
      </c>
      <c r="L106" t="s">
        <v>52</v>
      </c>
      <c r="M106" t="s">
        <v>1477</v>
      </c>
      <c r="N106" t="s">
        <v>1581</v>
      </c>
      <c r="O106" t="s">
        <v>421</v>
      </c>
      <c r="P106">
        <v>20</v>
      </c>
      <c r="Q106">
        <v>100</v>
      </c>
      <c r="R106" t="s">
        <v>515</v>
      </c>
      <c r="S106" t="s">
        <v>516</v>
      </c>
      <c r="T106" t="s">
        <v>1877</v>
      </c>
      <c r="U106" t="s">
        <v>1886</v>
      </c>
      <c r="V106" t="s">
        <v>530</v>
      </c>
    </row>
    <row r="107" spans="1:22" x14ac:dyDescent="0.25">
      <c r="A107" s="30" t="str">
        <f t="shared" si="1"/>
        <v>20.3.1</v>
      </c>
      <c r="B107" t="s">
        <v>530</v>
      </c>
      <c r="C107">
        <v>0</v>
      </c>
      <c r="D107" t="s">
        <v>489</v>
      </c>
      <c r="E107" t="s">
        <v>540</v>
      </c>
      <c r="F107" t="s">
        <v>19</v>
      </c>
      <c r="G107" t="s">
        <v>19</v>
      </c>
      <c r="H107" t="s">
        <v>19</v>
      </c>
      <c r="I107" t="s">
        <v>19</v>
      </c>
      <c r="J107" t="s">
        <v>19</v>
      </c>
      <c r="K107" t="s">
        <v>19</v>
      </c>
      <c r="L107" t="s">
        <v>19</v>
      </c>
      <c r="M107" t="s">
        <v>19</v>
      </c>
      <c r="N107" t="s">
        <v>19</v>
      </c>
      <c r="O107" t="s">
        <v>422</v>
      </c>
      <c r="P107">
        <v>20</v>
      </c>
      <c r="Q107">
        <v>1</v>
      </c>
      <c r="R107" t="s">
        <v>487</v>
      </c>
      <c r="S107" t="s">
        <v>534</v>
      </c>
      <c r="T107" t="s">
        <v>1877</v>
      </c>
      <c r="U107" t="s">
        <v>1875</v>
      </c>
      <c r="V107" t="s">
        <v>530</v>
      </c>
    </row>
    <row r="108" spans="1:22" x14ac:dyDescent="0.25">
      <c r="A108" s="30" t="str">
        <f t="shared" si="1"/>
        <v>20.3.2</v>
      </c>
      <c r="B108" t="s">
        <v>530</v>
      </c>
      <c r="C108">
        <v>0</v>
      </c>
      <c r="D108" t="s">
        <v>489</v>
      </c>
      <c r="E108" t="s">
        <v>541</v>
      </c>
      <c r="F108" t="s">
        <v>19</v>
      </c>
      <c r="G108" t="s">
        <v>19</v>
      </c>
      <c r="H108" t="s">
        <v>19</v>
      </c>
      <c r="I108" t="s">
        <v>19</v>
      </c>
      <c r="J108" t="s">
        <v>19</v>
      </c>
      <c r="K108" t="s">
        <v>19</v>
      </c>
      <c r="L108" t="s">
        <v>19</v>
      </c>
      <c r="M108" t="s">
        <v>19</v>
      </c>
      <c r="N108" t="s">
        <v>19</v>
      </c>
      <c r="O108" t="s">
        <v>423</v>
      </c>
      <c r="P108">
        <v>80</v>
      </c>
      <c r="Q108">
        <v>100</v>
      </c>
      <c r="R108" t="s">
        <v>515</v>
      </c>
      <c r="S108" t="s">
        <v>516</v>
      </c>
      <c r="T108" t="s">
        <v>1866</v>
      </c>
      <c r="U108" t="s">
        <v>1886</v>
      </c>
      <c r="V108" t="s">
        <v>530</v>
      </c>
    </row>
    <row r="109" spans="1:22" x14ac:dyDescent="0.25">
      <c r="A109" s="30" t="str">
        <f t="shared" si="1"/>
        <v>20.4</v>
      </c>
      <c r="B109" t="s">
        <v>530</v>
      </c>
      <c r="C109">
        <v>0</v>
      </c>
      <c r="D109" t="s">
        <v>482</v>
      </c>
      <c r="E109" t="s">
        <v>542</v>
      </c>
      <c r="F109" t="s">
        <v>484</v>
      </c>
      <c r="G109" t="s">
        <v>1509</v>
      </c>
      <c r="H109" t="s">
        <v>1510</v>
      </c>
      <c r="I109" t="s">
        <v>1511</v>
      </c>
      <c r="J109" t="s">
        <v>1865</v>
      </c>
      <c r="K109" t="s">
        <v>485</v>
      </c>
      <c r="L109" t="s">
        <v>52</v>
      </c>
      <c r="M109" t="s">
        <v>1477</v>
      </c>
      <c r="N109" t="s">
        <v>1581</v>
      </c>
      <c r="O109" t="s">
        <v>424</v>
      </c>
      <c r="P109">
        <v>20</v>
      </c>
      <c r="Q109">
        <v>100</v>
      </c>
      <c r="R109" t="s">
        <v>515</v>
      </c>
      <c r="S109" t="s">
        <v>543</v>
      </c>
      <c r="T109" t="s">
        <v>1912</v>
      </c>
      <c r="U109" t="s">
        <v>1886</v>
      </c>
      <c r="V109" t="s">
        <v>530</v>
      </c>
    </row>
    <row r="110" spans="1:22" x14ac:dyDescent="0.25">
      <c r="A110" s="30" t="str">
        <f t="shared" si="1"/>
        <v>20.4.1</v>
      </c>
      <c r="B110" t="s">
        <v>530</v>
      </c>
      <c r="C110">
        <v>0</v>
      </c>
      <c r="D110" t="s">
        <v>489</v>
      </c>
      <c r="E110" t="s">
        <v>544</v>
      </c>
      <c r="F110" t="s">
        <v>19</v>
      </c>
      <c r="G110" t="s">
        <v>19</v>
      </c>
      <c r="H110" t="s">
        <v>19</v>
      </c>
      <c r="I110" t="s">
        <v>19</v>
      </c>
      <c r="J110" t="s">
        <v>19</v>
      </c>
      <c r="K110" t="s">
        <v>19</v>
      </c>
      <c r="L110" t="s">
        <v>19</v>
      </c>
      <c r="M110" t="s">
        <v>19</v>
      </c>
      <c r="N110" t="s">
        <v>19</v>
      </c>
      <c r="O110" t="s">
        <v>425</v>
      </c>
      <c r="P110">
        <v>40</v>
      </c>
      <c r="Q110">
        <v>1</v>
      </c>
      <c r="R110" t="s">
        <v>487</v>
      </c>
      <c r="S110" t="s">
        <v>545</v>
      </c>
      <c r="T110" t="s">
        <v>1912</v>
      </c>
      <c r="U110" t="s">
        <v>1869</v>
      </c>
      <c r="V110" t="s">
        <v>530</v>
      </c>
    </row>
    <row r="111" spans="1:22" x14ac:dyDescent="0.25">
      <c r="A111" s="30" t="str">
        <f t="shared" si="1"/>
        <v>20.4.2</v>
      </c>
      <c r="B111" t="s">
        <v>530</v>
      </c>
      <c r="C111">
        <v>0</v>
      </c>
      <c r="D111" t="s">
        <v>489</v>
      </c>
      <c r="E111" t="s">
        <v>546</v>
      </c>
      <c r="F111" t="s">
        <v>19</v>
      </c>
      <c r="G111" t="s">
        <v>19</v>
      </c>
      <c r="H111" t="s">
        <v>19</v>
      </c>
      <c r="I111" t="s">
        <v>19</v>
      </c>
      <c r="J111" t="s">
        <v>19</v>
      </c>
      <c r="K111" t="s">
        <v>19</v>
      </c>
      <c r="L111" t="s">
        <v>19</v>
      </c>
      <c r="M111" t="s">
        <v>19</v>
      </c>
      <c r="N111" t="s">
        <v>19</v>
      </c>
      <c r="O111" t="s">
        <v>426</v>
      </c>
      <c r="P111">
        <v>60</v>
      </c>
      <c r="Q111">
        <v>100</v>
      </c>
      <c r="R111" t="s">
        <v>515</v>
      </c>
      <c r="S111" t="s">
        <v>543</v>
      </c>
      <c r="T111" t="s">
        <v>1868</v>
      </c>
      <c r="U111" t="s">
        <v>1886</v>
      </c>
      <c r="V111" t="s">
        <v>530</v>
      </c>
    </row>
    <row r="112" spans="1:22" x14ac:dyDescent="0.25">
      <c r="A112" s="30" t="str">
        <f t="shared" si="1"/>
        <v>20.5</v>
      </c>
      <c r="B112" t="s">
        <v>530</v>
      </c>
      <c r="C112">
        <v>0</v>
      </c>
      <c r="D112" t="s">
        <v>482</v>
      </c>
      <c r="E112" t="s">
        <v>547</v>
      </c>
      <c r="F112" t="s">
        <v>501</v>
      </c>
      <c r="G112" t="s">
        <v>1515</v>
      </c>
      <c r="H112" t="s">
        <v>1516</v>
      </c>
      <c r="I112" t="s">
        <v>1517</v>
      </c>
      <c r="J112" t="s">
        <v>1905</v>
      </c>
      <c r="K112" t="s">
        <v>485</v>
      </c>
      <c r="L112" t="s">
        <v>52</v>
      </c>
      <c r="M112" t="s">
        <v>532</v>
      </c>
      <c r="N112" t="s">
        <v>1581</v>
      </c>
      <c r="O112" t="s">
        <v>394</v>
      </c>
      <c r="P112">
        <v>20</v>
      </c>
      <c r="Q112">
        <v>100</v>
      </c>
      <c r="R112" t="s">
        <v>515</v>
      </c>
      <c r="S112" t="s">
        <v>516</v>
      </c>
      <c r="T112" t="s">
        <v>1877</v>
      </c>
      <c r="U112" t="s">
        <v>1886</v>
      </c>
      <c r="V112" t="s">
        <v>530</v>
      </c>
    </row>
    <row r="113" spans="1:22" x14ac:dyDescent="0.25">
      <c r="A113" s="30" t="str">
        <f t="shared" si="1"/>
        <v>20.5.1</v>
      </c>
      <c r="B113" t="s">
        <v>530</v>
      </c>
      <c r="C113">
        <v>0</v>
      </c>
      <c r="D113" t="s">
        <v>489</v>
      </c>
      <c r="E113" t="s">
        <v>549</v>
      </c>
      <c r="F113" t="s">
        <v>19</v>
      </c>
      <c r="G113" t="s">
        <v>19</v>
      </c>
      <c r="H113" t="s">
        <v>19</v>
      </c>
      <c r="I113" t="s">
        <v>19</v>
      </c>
      <c r="J113" t="s">
        <v>19</v>
      </c>
      <c r="K113" t="s">
        <v>19</v>
      </c>
      <c r="L113" t="s">
        <v>19</v>
      </c>
      <c r="M113" t="s">
        <v>19</v>
      </c>
      <c r="N113" t="s">
        <v>19</v>
      </c>
      <c r="O113" t="s">
        <v>395</v>
      </c>
      <c r="P113">
        <v>20</v>
      </c>
      <c r="Q113">
        <v>1</v>
      </c>
      <c r="R113" t="s">
        <v>487</v>
      </c>
      <c r="S113" t="s">
        <v>534</v>
      </c>
      <c r="T113" t="s">
        <v>1877</v>
      </c>
      <c r="U113" t="s">
        <v>1875</v>
      </c>
      <c r="V113" t="s">
        <v>530</v>
      </c>
    </row>
    <row r="114" spans="1:22" x14ac:dyDescent="0.25">
      <c r="A114" s="30" t="str">
        <f t="shared" si="1"/>
        <v>20.5.2</v>
      </c>
      <c r="B114" t="s">
        <v>530</v>
      </c>
      <c r="C114">
        <v>0</v>
      </c>
      <c r="D114" t="s">
        <v>489</v>
      </c>
      <c r="E114" t="s">
        <v>550</v>
      </c>
      <c r="F114" t="s">
        <v>19</v>
      </c>
      <c r="G114" t="s">
        <v>19</v>
      </c>
      <c r="H114" t="s">
        <v>19</v>
      </c>
      <c r="I114" t="s">
        <v>19</v>
      </c>
      <c r="J114" t="s">
        <v>19</v>
      </c>
      <c r="K114" t="s">
        <v>19</v>
      </c>
      <c r="L114" t="s">
        <v>19</v>
      </c>
      <c r="M114" t="s">
        <v>19</v>
      </c>
      <c r="N114" t="s">
        <v>19</v>
      </c>
      <c r="O114" t="s">
        <v>396</v>
      </c>
      <c r="P114">
        <v>80</v>
      </c>
      <c r="Q114">
        <v>100</v>
      </c>
      <c r="R114" t="s">
        <v>515</v>
      </c>
      <c r="S114" t="s">
        <v>516</v>
      </c>
      <c r="T114" t="s">
        <v>1866</v>
      </c>
      <c r="U114" t="s">
        <v>1886</v>
      </c>
      <c r="V114" t="s">
        <v>530</v>
      </c>
    </row>
    <row r="115" spans="1:22" x14ac:dyDescent="0.25">
      <c r="A115" s="30" t="str">
        <f t="shared" si="1"/>
        <v>142.1</v>
      </c>
      <c r="B115" t="s">
        <v>593</v>
      </c>
      <c r="C115">
        <v>0</v>
      </c>
      <c r="D115" t="s">
        <v>482</v>
      </c>
      <c r="E115" t="s">
        <v>594</v>
      </c>
      <c r="F115" t="s">
        <v>501</v>
      </c>
      <c r="G115" t="s">
        <v>1509</v>
      </c>
      <c r="H115" t="s">
        <v>1510</v>
      </c>
      <c r="I115" t="s">
        <v>1511</v>
      </c>
      <c r="J115" t="s">
        <v>1865</v>
      </c>
      <c r="K115" t="s">
        <v>485</v>
      </c>
      <c r="L115" t="s">
        <v>20</v>
      </c>
      <c r="M115" t="s">
        <v>596</v>
      </c>
      <c r="N115" t="s">
        <v>19</v>
      </c>
      <c r="O115" t="s">
        <v>169</v>
      </c>
      <c r="P115">
        <v>100</v>
      </c>
      <c r="Q115">
        <v>100</v>
      </c>
      <c r="R115" t="s">
        <v>515</v>
      </c>
      <c r="S115" t="s">
        <v>597</v>
      </c>
      <c r="T115" t="s">
        <v>1892</v>
      </c>
      <c r="U115" t="s">
        <v>1876</v>
      </c>
      <c r="V115" t="s">
        <v>593</v>
      </c>
    </row>
    <row r="116" spans="1:22" x14ac:dyDescent="0.25">
      <c r="A116" s="30" t="str">
        <f t="shared" si="1"/>
        <v>142.1.1</v>
      </c>
      <c r="B116" t="s">
        <v>593</v>
      </c>
      <c r="C116">
        <v>0</v>
      </c>
      <c r="D116" t="s">
        <v>489</v>
      </c>
      <c r="E116" t="s">
        <v>598</v>
      </c>
      <c r="F116" t="s">
        <v>19</v>
      </c>
      <c r="G116" t="s">
        <v>19</v>
      </c>
      <c r="H116" t="s">
        <v>19</v>
      </c>
      <c r="I116" t="s">
        <v>19</v>
      </c>
      <c r="J116" t="s">
        <v>19</v>
      </c>
      <c r="K116" t="s">
        <v>19</v>
      </c>
      <c r="L116" t="s">
        <v>19</v>
      </c>
      <c r="M116" t="s">
        <v>19</v>
      </c>
      <c r="N116" t="s">
        <v>19</v>
      </c>
      <c r="O116" t="s">
        <v>170</v>
      </c>
      <c r="P116">
        <v>25</v>
      </c>
      <c r="Q116">
        <v>100</v>
      </c>
      <c r="R116" t="s">
        <v>515</v>
      </c>
      <c r="S116" t="s">
        <v>599</v>
      </c>
      <c r="T116" t="s">
        <v>1892</v>
      </c>
      <c r="U116" t="s">
        <v>1876</v>
      </c>
      <c r="V116" t="s">
        <v>593</v>
      </c>
    </row>
    <row r="117" spans="1:22" x14ac:dyDescent="0.25">
      <c r="A117" s="30" t="str">
        <f t="shared" si="1"/>
        <v>142.1.2</v>
      </c>
      <c r="B117" t="s">
        <v>593</v>
      </c>
      <c r="C117">
        <v>0</v>
      </c>
      <c r="D117" t="s">
        <v>489</v>
      </c>
      <c r="E117" t="s">
        <v>600</v>
      </c>
      <c r="F117" t="s">
        <v>19</v>
      </c>
      <c r="G117" t="s">
        <v>19</v>
      </c>
      <c r="H117" t="s">
        <v>19</v>
      </c>
      <c r="I117" t="s">
        <v>19</v>
      </c>
      <c r="J117" t="s">
        <v>19</v>
      </c>
      <c r="K117" t="s">
        <v>19</v>
      </c>
      <c r="L117" t="s">
        <v>19</v>
      </c>
      <c r="M117" t="s">
        <v>19</v>
      </c>
      <c r="N117" t="s">
        <v>19</v>
      </c>
      <c r="O117" t="s">
        <v>171</v>
      </c>
      <c r="P117">
        <v>25</v>
      </c>
      <c r="Q117">
        <v>100</v>
      </c>
      <c r="R117" t="s">
        <v>515</v>
      </c>
      <c r="S117" t="s">
        <v>601</v>
      </c>
      <c r="T117" t="s">
        <v>1892</v>
      </c>
      <c r="U117" t="s">
        <v>1876</v>
      </c>
      <c r="V117" t="s">
        <v>593</v>
      </c>
    </row>
    <row r="118" spans="1:22" x14ac:dyDescent="0.25">
      <c r="A118" s="30" t="str">
        <f t="shared" si="1"/>
        <v>142.1.3</v>
      </c>
      <c r="B118" t="s">
        <v>593</v>
      </c>
      <c r="C118">
        <v>0</v>
      </c>
      <c r="D118" t="s">
        <v>489</v>
      </c>
      <c r="E118" t="s">
        <v>602</v>
      </c>
      <c r="F118" t="s">
        <v>19</v>
      </c>
      <c r="G118" t="s">
        <v>19</v>
      </c>
      <c r="H118" t="s">
        <v>19</v>
      </c>
      <c r="I118" t="s">
        <v>19</v>
      </c>
      <c r="J118" t="s">
        <v>19</v>
      </c>
      <c r="K118" t="s">
        <v>19</v>
      </c>
      <c r="L118" t="s">
        <v>19</v>
      </c>
      <c r="M118" t="s">
        <v>19</v>
      </c>
      <c r="N118" t="s">
        <v>19</v>
      </c>
      <c r="O118" t="s">
        <v>172</v>
      </c>
      <c r="P118">
        <v>10</v>
      </c>
      <c r="Q118">
        <v>1</v>
      </c>
      <c r="R118" t="s">
        <v>487</v>
      </c>
      <c r="S118" t="s">
        <v>603</v>
      </c>
      <c r="T118" t="s">
        <v>1916</v>
      </c>
      <c r="U118" t="s">
        <v>1871</v>
      </c>
      <c r="V118" t="s">
        <v>593</v>
      </c>
    </row>
    <row r="119" spans="1:22" x14ac:dyDescent="0.25">
      <c r="A119" s="30" t="str">
        <f t="shared" si="1"/>
        <v>142.1.4</v>
      </c>
      <c r="B119" t="s">
        <v>593</v>
      </c>
      <c r="C119">
        <v>0</v>
      </c>
      <c r="D119" t="s">
        <v>489</v>
      </c>
      <c r="E119" t="s">
        <v>604</v>
      </c>
      <c r="F119" t="s">
        <v>19</v>
      </c>
      <c r="G119" t="s">
        <v>19</v>
      </c>
      <c r="H119" t="s">
        <v>19</v>
      </c>
      <c r="I119" t="s">
        <v>19</v>
      </c>
      <c r="J119" t="s">
        <v>19</v>
      </c>
      <c r="K119" t="s">
        <v>19</v>
      </c>
      <c r="L119" t="s">
        <v>19</v>
      </c>
      <c r="M119" t="s">
        <v>19</v>
      </c>
      <c r="N119" t="s">
        <v>19</v>
      </c>
      <c r="O119" t="s">
        <v>173</v>
      </c>
      <c r="P119">
        <v>20</v>
      </c>
      <c r="Q119">
        <v>1</v>
      </c>
      <c r="R119" t="s">
        <v>487</v>
      </c>
      <c r="S119" t="s">
        <v>605</v>
      </c>
      <c r="T119" t="s">
        <v>1907</v>
      </c>
      <c r="U119" t="s">
        <v>1911</v>
      </c>
      <c r="V119" t="s">
        <v>593</v>
      </c>
    </row>
    <row r="120" spans="1:22" x14ac:dyDescent="0.25">
      <c r="A120" s="30" t="str">
        <f t="shared" si="1"/>
        <v>142.1.5</v>
      </c>
      <c r="B120" t="s">
        <v>593</v>
      </c>
      <c r="C120">
        <v>0</v>
      </c>
      <c r="D120" t="s">
        <v>489</v>
      </c>
      <c r="E120" t="s">
        <v>606</v>
      </c>
      <c r="F120" t="s">
        <v>19</v>
      </c>
      <c r="G120" t="s">
        <v>19</v>
      </c>
      <c r="H120" t="s">
        <v>19</v>
      </c>
      <c r="I120" t="s">
        <v>19</v>
      </c>
      <c r="J120" t="s">
        <v>19</v>
      </c>
      <c r="K120" t="s">
        <v>19</v>
      </c>
      <c r="L120" t="s">
        <v>19</v>
      </c>
      <c r="M120" t="s">
        <v>19</v>
      </c>
      <c r="N120" t="s">
        <v>19</v>
      </c>
      <c r="O120" t="s">
        <v>174</v>
      </c>
      <c r="P120">
        <v>20</v>
      </c>
      <c r="Q120">
        <v>1</v>
      </c>
      <c r="R120" t="s">
        <v>487</v>
      </c>
      <c r="S120" t="s">
        <v>607</v>
      </c>
      <c r="T120" t="s">
        <v>1889</v>
      </c>
      <c r="U120" t="s">
        <v>1876</v>
      </c>
      <c r="V120" t="s">
        <v>593</v>
      </c>
    </row>
    <row r="121" spans="1:22" x14ac:dyDescent="0.25">
      <c r="A121" s="30" t="str">
        <f t="shared" si="1"/>
        <v>73.1</v>
      </c>
      <c r="B121" t="s">
        <v>608</v>
      </c>
      <c r="C121">
        <v>0</v>
      </c>
      <c r="D121" t="s">
        <v>482</v>
      </c>
      <c r="E121" t="s">
        <v>609</v>
      </c>
      <c r="F121" t="s">
        <v>484</v>
      </c>
      <c r="G121" t="s">
        <v>1512</v>
      </c>
      <c r="H121" t="s">
        <v>1513</v>
      </c>
      <c r="I121" t="s">
        <v>1514</v>
      </c>
      <c r="J121" t="s">
        <v>1865</v>
      </c>
      <c r="K121" t="s">
        <v>485</v>
      </c>
      <c r="L121" t="s">
        <v>22</v>
      </c>
      <c r="M121" t="s">
        <v>610</v>
      </c>
      <c r="N121" t="s">
        <v>1917</v>
      </c>
      <c r="O121" t="s">
        <v>404</v>
      </c>
      <c r="P121">
        <v>30</v>
      </c>
      <c r="Q121">
        <v>100</v>
      </c>
      <c r="R121" t="s">
        <v>515</v>
      </c>
      <c r="S121" t="s">
        <v>611</v>
      </c>
      <c r="T121" t="s">
        <v>1866</v>
      </c>
      <c r="U121" t="s">
        <v>1893</v>
      </c>
      <c r="V121" t="s">
        <v>608</v>
      </c>
    </row>
    <row r="122" spans="1:22" x14ac:dyDescent="0.25">
      <c r="A122" s="30" t="str">
        <f t="shared" si="1"/>
        <v>73.1.1</v>
      </c>
      <c r="B122" t="s">
        <v>608</v>
      </c>
      <c r="C122">
        <v>0</v>
      </c>
      <c r="D122" t="s">
        <v>489</v>
      </c>
      <c r="E122" t="s">
        <v>612</v>
      </c>
      <c r="F122" t="s">
        <v>19</v>
      </c>
      <c r="G122" t="s">
        <v>19</v>
      </c>
      <c r="H122" t="s">
        <v>19</v>
      </c>
      <c r="I122" t="s">
        <v>19</v>
      </c>
      <c r="J122" t="s">
        <v>19</v>
      </c>
      <c r="K122" t="s">
        <v>19</v>
      </c>
      <c r="L122" t="s">
        <v>19</v>
      </c>
      <c r="M122" t="s">
        <v>19</v>
      </c>
      <c r="N122" t="s">
        <v>19</v>
      </c>
      <c r="O122" t="s">
        <v>405</v>
      </c>
      <c r="P122">
        <v>80</v>
      </c>
      <c r="Q122">
        <v>100</v>
      </c>
      <c r="R122" t="s">
        <v>515</v>
      </c>
      <c r="S122" t="s">
        <v>613</v>
      </c>
      <c r="T122" t="s">
        <v>1866</v>
      </c>
      <c r="U122" t="s">
        <v>1893</v>
      </c>
      <c r="V122" t="s">
        <v>608</v>
      </c>
    </row>
    <row r="123" spans="1:22" x14ac:dyDescent="0.25">
      <c r="A123" s="30" t="str">
        <f t="shared" si="1"/>
        <v>73.1.2</v>
      </c>
      <c r="B123" t="s">
        <v>608</v>
      </c>
      <c r="C123">
        <v>0</v>
      </c>
      <c r="D123" t="s">
        <v>489</v>
      </c>
      <c r="E123" t="s">
        <v>614</v>
      </c>
      <c r="F123" t="s">
        <v>19</v>
      </c>
      <c r="G123" t="s">
        <v>19</v>
      </c>
      <c r="H123" t="s">
        <v>19</v>
      </c>
      <c r="I123" t="s">
        <v>19</v>
      </c>
      <c r="J123" t="s">
        <v>19</v>
      </c>
      <c r="K123" t="s">
        <v>19</v>
      </c>
      <c r="L123" t="s">
        <v>19</v>
      </c>
      <c r="M123" t="s">
        <v>19</v>
      </c>
      <c r="N123" t="s">
        <v>19</v>
      </c>
      <c r="O123" t="s">
        <v>406</v>
      </c>
      <c r="P123">
        <v>20</v>
      </c>
      <c r="Q123">
        <v>100</v>
      </c>
      <c r="R123" t="s">
        <v>515</v>
      </c>
      <c r="S123" t="s">
        <v>615</v>
      </c>
      <c r="T123" t="s">
        <v>1918</v>
      </c>
      <c r="U123" t="s">
        <v>1893</v>
      </c>
      <c r="V123" t="s">
        <v>608</v>
      </c>
    </row>
    <row r="124" spans="1:22" x14ac:dyDescent="0.25">
      <c r="A124" s="30" t="str">
        <f t="shared" si="1"/>
        <v>73.2</v>
      </c>
      <c r="B124" t="s">
        <v>608</v>
      </c>
      <c r="C124">
        <v>0</v>
      </c>
      <c r="D124" t="s">
        <v>482</v>
      </c>
      <c r="E124" t="s">
        <v>616</v>
      </c>
      <c r="F124" t="s">
        <v>484</v>
      </c>
      <c r="G124" t="s">
        <v>1512</v>
      </c>
      <c r="H124" t="s">
        <v>1513</v>
      </c>
      <c r="I124" t="s">
        <v>1514</v>
      </c>
      <c r="J124" t="s">
        <v>1865</v>
      </c>
      <c r="K124" t="s">
        <v>485</v>
      </c>
      <c r="L124" t="s">
        <v>22</v>
      </c>
      <c r="M124" t="s">
        <v>610</v>
      </c>
      <c r="N124" t="s">
        <v>19</v>
      </c>
      <c r="O124" t="s">
        <v>407</v>
      </c>
      <c r="P124">
        <v>20</v>
      </c>
      <c r="Q124">
        <v>100</v>
      </c>
      <c r="R124" t="s">
        <v>515</v>
      </c>
      <c r="S124" t="s">
        <v>617</v>
      </c>
      <c r="T124" t="s">
        <v>1866</v>
      </c>
      <c r="U124" t="s">
        <v>1886</v>
      </c>
      <c r="V124" t="s">
        <v>608</v>
      </c>
    </row>
    <row r="125" spans="1:22" x14ac:dyDescent="0.25">
      <c r="A125" s="30" t="str">
        <f t="shared" si="1"/>
        <v>73.2.1</v>
      </c>
      <c r="B125" t="s">
        <v>608</v>
      </c>
      <c r="C125">
        <v>0</v>
      </c>
      <c r="D125" t="s">
        <v>489</v>
      </c>
      <c r="E125" t="s">
        <v>618</v>
      </c>
      <c r="F125" t="s">
        <v>19</v>
      </c>
      <c r="G125" t="s">
        <v>19</v>
      </c>
      <c r="H125" t="s">
        <v>19</v>
      </c>
      <c r="I125" t="s">
        <v>19</v>
      </c>
      <c r="J125" t="s">
        <v>19</v>
      </c>
      <c r="K125" t="s">
        <v>19</v>
      </c>
      <c r="L125" t="s">
        <v>19</v>
      </c>
      <c r="M125" t="s">
        <v>19</v>
      </c>
      <c r="N125" t="s">
        <v>19</v>
      </c>
      <c r="O125" t="s">
        <v>408</v>
      </c>
      <c r="P125">
        <v>20</v>
      </c>
      <c r="Q125">
        <v>1</v>
      </c>
      <c r="R125" t="s">
        <v>487</v>
      </c>
      <c r="S125" t="s">
        <v>619</v>
      </c>
      <c r="T125" t="s">
        <v>1866</v>
      </c>
      <c r="U125" t="s">
        <v>1899</v>
      </c>
      <c r="V125" t="s">
        <v>608</v>
      </c>
    </row>
    <row r="126" spans="1:22" x14ac:dyDescent="0.25">
      <c r="A126" s="30" t="str">
        <f t="shared" si="1"/>
        <v>73.2.2</v>
      </c>
      <c r="B126" t="s">
        <v>608</v>
      </c>
      <c r="C126">
        <v>0</v>
      </c>
      <c r="D126" t="s">
        <v>489</v>
      </c>
      <c r="E126" t="s">
        <v>620</v>
      </c>
      <c r="F126" t="s">
        <v>19</v>
      </c>
      <c r="G126" t="s">
        <v>19</v>
      </c>
      <c r="H126" t="s">
        <v>19</v>
      </c>
      <c r="I126" t="s">
        <v>19</v>
      </c>
      <c r="J126" t="s">
        <v>19</v>
      </c>
      <c r="K126" t="s">
        <v>19</v>
      </c>
      <c r="L126" t="s">
        <v>19</v>
      </c>
      <c r="M126" t="s">
        <v>19</v>
      </c>
      <c r="N126" t="s">
        <v>19</v>
      </c>
      <c r="O126" t="s">
        <v>409</v>
      </c>
      <c r="P126">
        <v>30</v>
      </c>
      <c r="Q126">
        <v>100</v>
      </c>
      <c r="R126" t="s">
        <v>515</v>
      </c>
      <c r="S126" t="s">
        <v>621</v>
      </c>
      <c r="T126" t="s">
        <v>1868</v>
      </c>
      <c r="U126" t="s">
        <v>1869</v>
      </c>
      <c r="V126" t="s">
        <v>608</v>
      </c>
    </row>
    <row r="127" spans="1:22" x14ac:dyDescent="0.25">
      <c r="A127" s="30" t="str">
        <f t="shared" si="1"/>
        <v>73.2.3</v>
      </c>
      <c r="B127" t="s">
        <v>608</v>
      </c>
      <c r="C127">
        <v>0</v>
      </c>
      <c r="D127" t="s">
        <v>489</v>
      </c>
      <c r="E127" t="s">
        <v>622</v>
      </c>
      <c r="F127" t="s">
        <v>19</v>
      </c>
      <c r="G127" t="s">
        <v>19</v>
      </c>
      <c r="H127" t="s">
        <v>19</v>
      </c>
      <c r="I127" t="s">
        <v>19</v>
      </c>
      <c r="J127" t="s">
        <v>19</v>
      </c>
      <c r="K127" t="s">
        <v>19</v>
      </c>
      <c r="L127" t="s">
        <v>19</v>
      </c>
      <c r="M127" t="s">
        <v>19</v>
      </c>
      <c r="N127" t="s">
        <v>19</v>
      </c>
      <c r="O127" t="s">
        <v>410</v>
      </c>
      <c r="P127">
        <v>40</v>
      </c>
      <c r="Q127">
        <v>3</v>
      </c>
      <c r="R127" t="s">
        <v>487</v>
      </c>
      <c r="S127" t="s">
        <v>623</v>
      </c>
      <c r="T127" t="s">
        <v>1868</v>
      </c>
      <c r="U127" t="s">
        <v>1919</v>
      </c>
      <c r="V127" t="s">
        <v>608</v>
      </c>
    </row>
    <row r="128" spans="1:22" x14ac:dyDescent="0.25">
      <c r="A128" s="30" t="str">
        <f t="shared" si="1"/>
        <v>73.2.4</v>
      </c>
      <c r="B128" t="s">
        <v>608</v>
      </c>
      <c r="C128">
        <v>0</v>
      </c>
      <c r="D128" t="s">
        <v>489</v>
      </c>
      <c r="E128" t="s">
        <v>624</v>
      </c>
      <c r="F128" t="s">
        <v>19</v>
      </c>
      <c r="G128" t="s">
        <v>19</v>
      </c>
      <c r="H128" t="s">
        <v>19</v>
      </c>
      <c r="I128" t="s">
        <v>19</v>
      </c>
      <c r="J128" t="s">
        <v>19</v>
      </c>
      <c r="K128" t="s">
        <v>19</v>
      </c>
      <c r="L128" t="s">
        <v>19</v>
      </c>
      <c r="M128" t="s">
        <v>19</v>
      </c>
      <c r="N128" t="s">
        <v>19</v>
      </c>
      <c r="O128" t="s">
        <v>411</v>
      </c>
      <c r="P128">
        <v>10</v>
      </c>
      <c r="Q128">
        <v>1</v>
      </c>
      <c r="R128" t="s">
        <v>487</v>
      </c>
      <c r="S128" t="s">
        <v>625</v>
      </c>
      <c r="T128" t="s">
        <v>1920</v>
      </c>
      <c r="U128" t="s">
        <v>1886</v>
      </c>
      <c r="V128" t="s">
        <v>608</v>
      </c>
    </row>
    <row r="129" spans="1:22" x14ac:dyDescent="0.25">
      <c r="A129" s="30" t="str">
        <f t="shared" si="1"/>
        <v>73.3</v>
      </c>
      <c r="B129" t="s">
        <v>608</v>
      </c>
      <c r="C129">
        <v>0</v>
      </c>
      <c r="D129" t="s">
        <v>482</v>
      </c>
      <c r="E129" t="s">
        <v>626</v>
      </c>
      <c r="F129" t="s">
        <v>484</v>
      </c>
      <c r="G129" t="s">
        <v>1518</v>
      </c>
      <c r="H129" t="s">
        <v>1519</v>
      </c>
      <c r="I129" t="s">
        <v>1520</v>
      </c>
      <c r="J129" t="s">
        <v>1865</v>
      </c>
      <c r="K129" t="s">
        <v>485</v>
      </c>
      <c r="L129" t="s">
        <v>22</v>
      </c>
      <c r="M129" t="s">
        <v>610</v>
      </c>
      <c r="N129" t="s">
        <v>19</v>
      </c>
      <c r="O129" t="s">
        <v>412</v>
      </c>
      <c r="P129">
        <v>30</v>
      </c>
      <c r="Q129">
        <v>100</v>
      </c>
      <c r="R129" t="s">
        <v>515</v>
      </c>
      <c r="S129" t="s">
        <v>617</v>
      </c>
      <c r="T129" t="s">
        <v>1894</v>
      </c>
      <c r="U129" t="s">
        <v>1893</v>
      </c>
      <c r="V129" t="s">
        <v>608</v>
      </c>
    </row>
    <row r="130" spans="1:22" x14ac:dyDescent="0.25">
      <c r="A130" s="30" t="str">
        <f t="shared" si="1"/>
        <v>73.3.1</v>
      </c>
      <c r="B130" t="s">
        <v>608</v>
      </c>
      <c r="C130">
        <v>0</v>
      </c>
      <c r="D130" t="s">
        <v>489</v>
      </c>
      <c r="E130" t="s">
        <v>627</v>
      </c>
      <c r="F130" t="s">
        <v>19</v>
      </c>
      <c r="G130" t="s">
        <v>19</v>
      </c>
      <c r="H130" t="s">
        <v>19</v>
      </c>
      <c r="I130" t="s">
        <v>19</v>
      </c>
      <c r="J130" t="s">
        <v>19</v>
      </c>
      <c r="K130" t="s">
        <v>19</v>
      </c>
      <c r="L130" t="s">
        <v>19</v>
      </c>
      <c r="M130" t="s">
        <v>19</v>
      </c>
      <c r="N130" t="s">
        <v>19</v>
      </c>
      <c r="O130" t="s">
        <v>413</v>
      </c>
      <c r="P130">
        <v>30</v>
      </c>
      <c r="Q130">
        <v>1</v>
      </c>
      <c r="R130" t="s">
        <v>487</v>
      </c>
      <c r="S130" t="s">
        <v>628</v>
      </c>
      <c r="T130" t="s">
        <v>1894</v>
      </c>
      <c r="U130" t="s">
        <v>1874</v>
      </c>
      <c r="V130" t="s">
        <v>608</v>
      </c>
    </row>
    <row r="131" spans="1:22" x14ac:dyDescent="0.25">
      <c r="A131" s="30" t="str">
        <f t="shared" ref="A131:A194" si="2">+E131</f>
        <v>73.3.2</v>
      </c>
      <c r="B131" t="s">
        <v>608</v>
      </c>
      <c r="C131">
        <v>0</v>
      </c>
      <c r="D131" t="s">
        <v>489</v>
      </c>
      <c r="E131" t="s">
        <v>629</v>
      </c>
      <c r="F131" t="s">
        <v>19</v>
      </c>
      <c r="G131" t="s">
        <v>19</v>
      </c>
      <c r="H131" t="s">
        <v>19</v>
      </c>
      <c r="I131" t="s">
        <v>19</v>
      </c>
      <c r="J131" t="s">
        <v>19</v>
      </c>
      <c r="K131" t="s">
        <v>19</v>
      </c>
      <c r="L131" t="s">
        <v>19</v>
      </c>
      <c r="M131" t="s">
        <v>19</v>
      </c>
      <c r="N131" t="s">
        <v>19</v>
      </c>
      <c r="O131" t="s">
        <v>414</v>
      </c>
      <c r="P131">
        <v>40</v>
      </c>
      <c r="Q131">
        <v>3</v>
      </c>
      <c r="R131" t="s">
        <v>487</v>
      </c>
      <c r="S131" t="s">
        <v>630</v>
      </c>
      <c r="T131" t="s">
        <v>1910</v>
      </c>
      <c r="U131" t="s">
        <v>1867</v>
      </c>
      <c r="V131" t="s">
        <v>608</v>
      </c>
    </row>
    <row r="132" spans="1:22" x14ac:dyDescent="0.25">
      <c r="A132" s="30" t="str">
        <f t="shared" si="2"/>
        <v>73.3.3</v>
      </c>
      <c r="B132" t="s">
        <v>608</v>
      </c>
      <c r="C132">
        <v>0</v>
      </c>
      <c r="D132" t="s">
        <v>489</v>
      </c>
      <c r="E132" t="s">
        <v>631</v>
      </c>
      <c r="F132" t="s">
        <v>19</v>
      </c>
      <c r="G132" t="s">
        <v>19</v>
      </c>
      <c r="H132" t="s">
        <v>19</v>
      </c>
      <c r="I132" t="s">
        <v>19</v>
      </c>
      <c r="J132" t="s">
        <v>19</v>
      </c>
      <c r="K132" t="s">
        <v>19</v>
      </c>
      <c r="L132" t="s">
        <v>19</v>
      </c>
      <c r="M132" t="s">
        <v>19</v>
      </c>
      <c r="N132" t="s">
        <v>19</v>
      </c>
      <c r="O132" t="s">
        <v>415</v>
      </c>
      <c r="P132">
        <v>20</v>
      </c>
      <c r="Q132">
        <v>4</v>
      </c>
      <c r="R132" t="s">
        <v>487</v>
      </c>
      <c r="S132" t="s">
        <v>632</v>
      </c>
      <c r="T132" t="s">
        <v>1921</v>
      </c>
      <c r="U132" t="s">
        <v>1893</v>
      </c>
      <c r="V132" t="s">
        <v>608</v>
      </c>
    </row>
    <row r="133" spans="1:22" x14ac:dyDescent="0.25">
      <c r="A133" s="30" t="str">
        <f t="shared" si="2"/>
        <v>73.3.4</v>
      </c>
      <c r="B133" t="s">
        <v>608</v>
      </c>
      <c r="C133">
        <v>0</v>
      </c>
      <c r="D133" t="s">
        <v>489</v>
      </c>
      <c r="E133" t="s">
        <v>633</v>
      </c>
      <c r="F133" t="s">
        <v>19</v>
      </c>
      <c r="G133" t="s">
        <v>19</v>
      </c>
      <c r="H133" t="s">
        <v>19</v>
      </c>
      <c r="I133" t="s">
        <v>19</v>
      </c>
      <c r="J133" t="s">
        <v>19</v>
      </c>
      <c r="K133" t="s">
        <v>19</v>
      </c>
      <c r="L133" t="s">
        <v>19</v>
      </c>
      <c r="M133" t="s">
        <v>19</v>
      </c>
      <c r="N133" t="s">
        <v>19</v>
      </c>
      <c r="O133" t="s">
        <v>416</v>
      </c>
      <c r="P133">
        <v>10</v>
      </c>
      <c r="Q133">
        <v>2</v>
      </c>
      <c r="R133" t="s">
        <v>487</v>
      </c>
      <c r="S133" t="s">
        <v>634</v>
      </c>
      <c r="T133" t="s">
        <v>1871</v>
      </c>
      <c r="U133" t="s">
        <v>1893</v>
      </c>
      <c r="V133" t="s">
        <v>608</v>
      </c>
    </row>
    <row r="134" spans="1:22" x14ac:dyDescent="0.25">
      <c r="A134" s="30" t="str">
        <f t="shared" si="2"/>
        <v>73.4</v>
      </c>
      <c r="B134" t="s">
        <v>608</v>
      </c>
      <c r="C134">
        <v>0</v>
      </c>
      <c r="D134" t="s">
        <v>482</v>
      </c>
      <c r="E134" t="s">
        <v>635</v>
      </c>
      <c r="F134" t="s">
        <v>501</v>
      </c>
      <c r="G134" t="s">
        <v>1512</v>
      </c>
      <c r="H134" t="s">
        <v>1519</v>
      </c>
      <c r="I134" t="s">
        <v>1514</v>
      </c>
      <c r="J134" t="s">
        <v>1865</v>
      </c>
      <c r="K134" t="s">
        <v>485</v>
      </c>
      <c r="L134" t="s">
        <v>22</v>
      </c>
      <c r="M134" t="s">
        <v>636</v>
      </c>
      <c r="N134" t="s">
        <v>19</v>
      </c>
      <c r="O134" t="s">
        <v>202</v>
      </c>
      <c r="P134">
        <v>20</v>
      </c>
      <c r="Q134">
        <v>100</v>
      </c>
      <c r="R134" t="s">
        <v>515</v>
      </c>
      <c r="S134" t="s">
        <v>637</v>
      </c>
      <c r="T134" t="s">
        <v>1922</v>
      </c>
      <c r="U134" t="s">
        <v>1923</v>
      </c>
      <c r="V134" t="s">
        <v>608</v>
      </c>
    </row>
    <row r="135" spans="1:22" x14ac:dyDescent="0.25">
      <c r="A135" s="30" t="str">
        <f t="shared" si="2"/>
        <v>73.4.1</v>
      </c>
      <c r="B135" t="s">
        <v>608</v>
      </c>
      <c r="C135">
        <v>0</v>
      </c>
      <c r="D135" t="s">
        <v>489</v>
      </c>
      <c r="E135" t="s">
        <v>638</v>
      </c>
      <c r="F135" t="s">
        <v>19</v>
      </c>
      <c r="G135" t="s">
        <v>19</v>
      </c>
      <c r="H135" t="s">
        <v>19</v>
      </c>
      <c r="I135" t="s">
        <v>19</v>
      </c>
      <c r="J135" t="s">
        <v>19</v>
      </c>
      <c r="K135" t="s">
        <v>19</v>
      </c>
      <c r="L135" t="s">
        <v>19</v>
      </c>
      <c r="M135" t="s">
        <v>19</v>
      </c>
      <c r="N135" t="s">
        <v>19</v>
      </c>
      <c r="O135" t="s">
        <v>203</v>
      </c>
      <c r="P135">
        <v>10</v>
      </c>
      <c r="Q135">
        <v>1</v>
      </c>
      <c r="R135" t="s">
        <v>487</v>
      </c>
      <c r="S135" t="s">
        <v>639</v>
      </c>
      <c r="T135" t="s">
        <v>1922</v>
      </c>
      <c r="U135" t="s">
        <v>1924</v>
      </c>
      <c r="V135" t="s">
        <v>608</v>
      </c>
    </row>
    <row r="136" spans="1:22" x14ac:dyDescent="0.25">
      <c r="A136" s="30" t="str">
        <f t="shared" si="2"/>
        <v>73.4.2</v>
      </c>
      <c r="B136" t="s">
        <v>608</v>
      </c>
      <c r="C136">
        <v>0</v>
      </c>
      <c r="D136" t="s">
        <v>489</v>
      </c>
      <c r="E136" t="s">
        <v>640</v>
      </c>
      <c r="F136" t="s">
        <v>19</v>
      </c>
      <c r="G136" t="s">
        <v>19</v>
      </c>
      <c r="H136" t="s">
        <v>19</v>
      </c>
      <c r="I136" t="s">
        <v>19</v>
      </c>
      <c r="J136" t="s">
        <v>19</v>
      </c>
      <c r="K136" t="s">
        <v>19</v>
      </c>
      <c r="L136" t="s">
        <v>19</v>
      </c>
      <c r="M136" t="s">
        <v>19</v>
      </c>
      <c r="N136" t="s">
        <v>19</v>
      </c>
      <c r="O136" t="s">
        <v>204</v>
      </c>
      <c r="P136">
        <v>10</v>
      </c>
      <c r="Q136">
        <v>1</v>
      </c>
      <c r="R136" t="s">
        <v>487</v>
      </c>
      <c r="S136" t="s">
        <v>641</v>
      </c>
      <c r="T136" t="s">
        <v>1922</v>
      </c>
      <c r="U136" t="s">
        <v>1883</v>
      </c>
      <c r="V136" t="s">
        <v>608</v>
      </c>
    </row>
    <row r="137" spans="1:22" x14ac:dyDescent="0.25">
      <c r="A137" s="30" t="str">
        <f t="shared" si="2"/>
        <v>73.4.3</v>
      </c>
      <c r="B137" t="s">
        <v>608</v>
      </c>
      <c r="C137">
        <v>0</v>
      </c>
      <c r="D137" t="s">
        <v>489</v>
      </c>
      <c r="E137" t="s">
        <v>642</v>
      </c>
      <c r="F137" t="s">
        <v>19</v>
      </c>
      <c r="G137" t="s">
        <v>19</v>
      </c>
      <c r="H137" t="s">
        <v>19</v>
      </c>
      <c r="I137" t="s">
        <v>19</v>
      </c>
      <c r="J137" t="s">
        <v>19</v>
      </c>
      <c r="K137" t="s">
        <v>19</v>
      </c>
      <c r="L137" t="s">
        <v>19</v>
      </c>
      <c r="M137" t="s">
        <v>19</v>
      </c>
      <c r="N137" t="s">
        <v>19</v>
      </c>
      <c r="O137" t="s">
        <v>205</v>
      </c>
      <c r="P137">
        <v>30</v>
      </c>
      <c r="Q137">
        <v>100</v>
      </c>
      <c r="R137" t="s">
        <v>515</v>
      </c>
      <c r="S137" t="s">
        <v>643</v>
      </c>
      <c r="T137" t="s">
        <v>1868</v>
      </c>
      <c r="U137" t="s">
        <v>1895</v>
      </c>
      <c r="V137" t="s">
        <v>608</v>
      </c>
    </row>
    <row r="138" spans="1:22" x14ac:dyDescent="0.25">
      <c r="A138" s="30" t="str">
        <f t="shared" si="2"/>
        <v>73.4.4</v>
      </c>
      <c r="B138" t="s">
        <v>608</v>
      </c>
      <c r="C138">
        <v>0</v>
      </c>
      <c r="D138" t="s">
        <v>489</v>
      </c>
      <c r="E138" t="s">
        <v>644</v>
      </c>
      <c r="F138" t="s">
        <v>19</v>
      </c>
      <c r="G138" t="s">
        <v>19</v>
      </c>
      <c r="H138" t="s">
        <v>19</v>
      </c>
      <c r="I138" t="s">
        <v>19</v>
      </c>
      <c r="J138" t="s">
        <v>19</v>
      </c>
      <c r="K138" t="s">
        <v>19</v>
      </c>
      <c r="L138" t="s">
        <v>19</v>
      </c>
      <c r="M138" t="s">
        <v>19</v>
      </c>
      <c r="N138" t="s">
        <v>19</v>
      </c>
      <c r="O138" t="s">
        <v>206</v>
      </c>
      <c r="P138">
        <v>30</v>
      </c>
      <c r="Q138">
        <v>100</v>
      </c>
      <c r="R138" t="s">
        <v>515</v>
      </c>
      <c r="S138" t="s">
        <v>645</v>
      </c>
      <c r="T138" t="s">
        <v>1901</v>
      </c>
      <c r="U138" t="s">
        <v>1919</v>
      </c>
      <c r="V138" t="s">
        <v>608</v>
      </c>
    </row>
    <row r="139" spans="1:22" x14ac:dyDescent="0.25">
      <c r="A139" s="30" t="str">
        <f t="shared" si="2"/>
        <v>73.4.5</v>
      </c>
      <c r="B139" t="s">
        <v>608</v>
      </c>
      <c r="C139">
        <v>0</v>
      </c>
      <c r="D139" t="s">
        <v>489</v>
      </c>
      <c r="E139" t="s">
        <v>646</v>
      </c>
      <c r="F139" t="s">
        <v>19</v>
      </c>
      <c r="G139" t="s">
        <v>19</v>
      </c>
      <c r="H139" t="s">
        <v>19</v>
      </c>
      <c r="I139" t="s">
        <v>19</v>
      </c>
      <c r="J139" t="s">
        <v>19</v>
      </c>
      <c r="K139" t="s">
        <v>19</v>
      </c>
      <c r="L139" t="s">
        <v>19</v>
      </c>
      <c r="M139" t="s">
        <v>19</v>
      </c>
      <c r="N139" t="s">
        <v>19</v>
      </c>
      <c r="O139" t="s">
        <v>207</v>
      </c>
      <c r="P139">
        <v>10</v>
      </c>
      <c r="Q139">
        <v>3</v>
      </c>
      <c r="R139" t="s">
        <v>487</v>
      </c>
      <c r="S139" t="s">
        <v>647</v>
      </c>
      <c r="T139" t="s">
        <v>1925</v>
      </c>
      <c r="U139" t="s">
        <v>1926</v>
      </c>
      <c r="V139" t="s">
        <v>608</v>
      </c>
    </row>
    <row r="140" spans="1:22" x14ac:dyDescent="0.25">
      <c r="A140" s="30" t="str">
        <f t="shared" si="2"/>
        <v>73.4.6</v>
      </c>
      <c r="B140" t="s">
        <v>608</v>
      </c>
      <c r="C140">
        <v>0</v>
      </c>
      <c r="D140" t="s">
        <v>489</v>
      </c>
      <c r="E140" t="s">
        <v>648</v>
      </c>
      <c r="F140" t="s">
        <v>19</v>
      </c>
      <c r="G140" t="s">
        <v>19</v>
      </c>
      <c r="H140" t="s">
        <v>19</v>
      </c>
      <c r="I140" t="s">
        <v>19</v>
      </c>
      <c r="J140" t="s">
        <v>19</v>
      </c>
      <c r="K140" t="s">
        <v>19</v>
      </c>
      <c r="L140" t="s">
        <v>19</v>
      </c>
      <c r="M140" t="s">
        <v>19</v>
      </c>
      <c r="N140" t="s">
        <v>19</v>
      </c>
      <c r="O140" t="s">
        <v>208</v>
      </c>
      <c r="P140">
        <v>10</v>
      </c>
      <c r="Q140">
        <v>3</v>
      </c>
      <c r="R140" t="s">
        <v>487</v>
      </c>
      <c r="S140" t="s">
        <v>649</v>
      </c>
      <c r="T140" t="s">
        <v>1927</v>
      </c>
      <c r="U140" t="s">
        <v>1923</v>
      </c>
      <c r="V140" t="s">
        <v>608</v>
      </c>
    </row>
    <row r="141" spans="1:22" x14ac:dyDescent="0.25">
      <c r="A141" s="30" t="str">
        <f t="shared" si="2"/>
        <v>3100.1</v>
      </c>
      <c r="B141" t="s">
        <v>650</v>
      </c>
      <c r="C141">
        <v>0</v>
      </c>
      <c r="D141" t="s">
        <v>482</v>
      </c>
      <c r="E141" t="s">
        <v>651</v>
      </c>
      <c r="F141" t="s">
        <v>484</v>
      </c>
      <c r="G141" t="s">
        <v>1518</v>
      </c>
      <c r="H141" t="s">
        <v>1519</v>
      </c>
      <c r="I141" t="s">
        <v>1520</v>
      </c>
      <c r="J141" t="s">
        <v>1928</v>
      </c>
      <c r="K141" t="s">
        <v>485</v>
      </c>
      <c r="L141" t="s">
        <v>20</v>
      </c>
      <c r="M141" t="s">
        <v>636</v>
      </c>
      <c r="N141" t="s">
        <v>1929</v>
      </c>
      <c r="O141" t="s">
        <v>266</v>
      </c>
      <c r="P141">
        <v>40</v>
      </c>
      <c r="Q141">
        <v>80</v>
      </c>
      <c r="R141" t="s">
        <v>487</v>
      </c>
      <c r="S141" t="s">
        <v>652</v>
      </c>
      <c r="T141" t="s">
        <v>1930</v>
      </c>
      <c r="U141" t="s">
        <v>1867</v>
      </c>
      <c r="V141" t="s">
        <v>650</v>
      </c>
    </row>
    <row r="142" spans="1:22" x14ac:dyDescent="0.25">
      <c r="A142" s="30" t="str">
        <f t="shared" si="2"/>
        <v>3100.1.1</v>
      </c>
      <c r="B142" t="s">
        <v>650</v>
      </c>
      <c r="C142">
        <v>0</v>
      </c>
      <c r="D142" t="s">
        <v>489</v>
      </c>
      <c r="E142" t="s">
        <v>653</v>
      </c>
      <c r="F142" t="s">
        <v>19</v>
      </c>
      <c r="G142" t="s">
        <v>19</v>
      </c>
      <c r="H142" t="s">
        <v>19</v>
      </c>
      <c r="I142" t="s">
        <v>19</v>
      </c>
      <c r="J142" t="s">
        <v>19</v>
      </c>
      <c r="K142" t="s">
        <v>19</v>
      </c>
      <c r="L142" t="s">
        <v>19</v>
      </c>
      <c r="M142" t="s">
        <v>19</v>
      </c>
      <c r="N142" t="s">
        <v>19</v>
      </c>
      <c r="O142" t="s">
        <v>27</v>
      </c>
      <c r="P142">
        <v>15</v>
      </c>
      <c r="Q142">
        <v>1</v>
      </c>
      <c r="R142" t="s">
        <v>487</v>
      </c>
      <c r="S142" t="s">
        <v>654</v>
      </c>
      <c r="T142" t="s">
        <v>1930</v>
      </c>
      <c r="U142" t="s">
        <v>1883</v>
      </c>
      <c r="V142" t="s">
        <v>650</v>
      </c>
    </row>
    <row r="143" spans="1:22" x14ac:dyDescent="0.25">
      <c r="A143" s="30" t="str">
        <f t="shared" si="2"/>
        <v>3100.1.2</v>
      </c>
      <c r="B143" t="s">
        <v>650</v>
      </c>
      <c r="C143">
        <v>0</v>
      </c>
      <c r="D143" t="s">
        <v>489</v>
      </c>
      <c r="E143" t="s">
        <v>655</v>
      </c>
      <c r="F143" t="s">
        <v>19</v>
      </c>
      <c r="G143" t="s">
        <v>19</v>
      </c>
      <c r="H143" t="s">
        <v>19</v>
      </c>
      <c r="I143" t="s">
        <v>19</v>
      </c>
      <c r="J143" t="s">
        <v>19</v>
      </c>
      <c r="K143" t="s">
        <v>19</v>
      </c>
      <c r="L143" t="s">
        <v>19</v>
      </c>
      <c r="M143" t="s">
        <v>19</v>
      </c>
      <c r="N143" t="s">
        <v>19</v>
      </c>
      <c r="O143" t="s">
        <v>267</v>
      </c>
      <c r="P143">
        <v>25</v>
      </c>
      <c r="Q143">
        <v>1</v>
      </c>
      <c r="R143" t="s">
        <v>487</v>
      </c>
      <c r="S143" t="s">
        <v>656</v>
      </c>
      <c r="T143" t="s">
        <v>1868</v>
      </c>
      <c r="U143" t="s">
        <v>1869</v>
      </c>
      <c r="V143" t="s">
        <v>650</v>
      </c>
    </row>
    <row r="144" spans="1:22" x14ac:dyDescent="0.25">
      <c r="A144" s="30" t="str">
        <f t="shared" si="2"/>
        <v>3100.1.3</v>
      </c>
      <c r="B144" t="s">
        <v>650</v>
      </c>
      <c r="C144">
        <v>0</v>
      </c>
      <c r="D144" t="s">
        <v>489</v>
      </c>
      <c r="E144" t="s">
        <v>657</v>
      </c>
      <c r="F144" t="s">
        <v>19</v>
      </c>
      <c r="G144" t="s">
        <v>19</v>
      </c>
      <c r="H144" t="s">
        <v>19</v>
      </c>
      <c r="I144" t="s">
        <v>19</v>
      </c>
      <c r="J144" t="s">
        <v>19</v>
      </c>
      <c r="K144" t="s">
        <v>19</v>
      </c>
      <c r="L144" t="s">
        <v>19</v>
      </c>
      <c r="M144" t="s">
        <v>19</v>
      </c>
      <c r="N144" t="s">
        <v>19</v>
      </c>
      <c r="O144" t="s">
        <v>28</v>
      </c>
      <c r="P144">
        <v>60</v>
      </c>
      <c r="Q144">
        <v>80</v>
      </c>
      <c r="R144" t="s">
        <v>487</v>
      </c>
      <c r="S144" t="s">
        <v>652</v>
      </c>
      <c r="T144" t="s">
        <v>1931</v>
      </c>
      <c r="U144" t="s">
        <v>1867</v>
      </c>
      <c r="V144" t="s">
        <v>650</v>
      </c>
    </row>
    <row r="145" spans="1:22" x14ac:dyDescent="0.25">
      <c r="A145" s="30" t="str">
        <f t="shared" si="2"/>
        <v>3100.2</v>
      </c>
      <c r="B145" t="s">
        <v>650</v>
      </c>
      <c r="C145">
        <v>0</v>
      </c>
      <c r="D145" t="s">
        <v>482</v>
      </c>
      <c r="E145" t="s">
        <v>658</v>
      </c>
      <c r="F145" t="s">
        <v>484</v>
      </c>
      <c r="G145" t="s">
        <v>1518</v>
      </c>
      <c r="H145" t="s">
        <v>1519</v>
      </c>
      <c r="I145" t="s">
        <v>1520</v>
      </c>
      <c r="J145" t="s">
        <v>1865</v>
      </c>
      <c r="K145" t="s">
        <v>485</v>
      </c>
      <c r="L145" t="s">
        <v>29</v>
      </c>
      <c r="M145" t="s">
        <v>636</v>
      </c>
      <c r="N145" t="s">
        <v>1932</v>
      </c>
      <c r="O145" t="s">
        <v>268</v>
      </c>
      <c r="P145">
        <v>40</v>
      </c>
      <c r="Q145">
        <v>40</v>
      </c>
      <c r="R145" t="s">
        <v>487</v>
      </c>
      <c r="S145" t="s">
        <v>660</v>
      </c>
      <c r="T145" t="s">
        <v>1933</v>
      </c>
      <c r="U145" t="s">
        <v>1867</v>
      </c>
      <c r="V145" t="s">
        <v>650</v>
      </c>
    </row>
    <row r="146" spans="1:22" x14ac:dyDescent="0.25">
      <c r="A146" s="30" t="str">
        <f t="shared" si="2"/>
        <v>3100.2.1</v>
      </c>
      <c r="B146" t="s">
        <v>650</v>
      </c>
      <c r="C146">
        <v>0</v>
      </c>
      <c r="D146" t="s">
        <v>489</v>
      </c>
      <c r="E146" t="s">
        <v>661</v>
      </c>
      <c r="F146" t="s">
        <v>19</v>
      </c>
      <c r="G146" t="s">
        <v>19</v>
      </c>
      <c r="H146" t="s">
        <v>19</v>
      </c>
      <c r="I146" t="s">
        <v>19</v>
      </c>
      <c r="J146" t="s">
        <v>19</v>
      </c>
      <c r="K146" t="s">
        <v>19</v>
      </c>
      <c r="L146" t="s">
        <v>19</v>
      </c>
      <c r="M146" t="s">
        <v>19</v>
      </c>
      <c r="N146" t="s">
        <v>19</v>
      </c>
      <c r="O146" t="s">
        <v>269</v>
      </c>
      <c r="P146">
        <v>15</v>
      </c>
      <c r="Q146">
        <v>1</v>
      </c>
      <c r="R146" t="s">
        <v>487</v>
      </c>
      <c r="S146" t="s">
        <v>662</v>
      </c>
      <c r="T146" t="s">
        <v>1933</v>
      </c>
      <c r="U146" t="s">
        <v>1922</v>
      </c>
      <c r="V146" t="s">
        <v>650</v>
      </c>
    </row>
    <row r="147" spans="1:22" x14ac:dyDescent="0.25">
      <c r="A147" s="30" t="str">
        <f t="shared" si="2"/>
        <v>3100.2.2</v>
      </c>
      <c r="B147" t="s">
        <v>650</v>
      </c>
      <c r="C147">
        <v>0</v>
      </c>
      <c r="D147" t="s">
        <v>489</v>
      </c>
      <c r="E147" t="s">
        <v>663</v>
      </c>
      <c r="F147" t="s">
        <v>19</v>
      </c>
      <c r="G147" t="s">
        <v>19</v>
      </c>
      <c r="H147" t="s">
        <v>19</v>
      </c>
      <c r="I147" t="s">
        <v>19</v>
      </c>
      <c r="J147" t="s">
        <v>19</v>
      </c>
      <c r="K147" t="s">
        <v>19</v>
      </c>
      <c r="L147" t="s">
        <v>19</v>
      </c>
      <c r="M147" t="s">
        <v>19</v>
      </c>
      <c r="N147" t="s">
        <v>19</v>
      </c>
      <c r="O147" t="s">
        <v>30</v>
      </c>
      <c r="P147">
        <v>15</v>
      </c>
      <c r="Q147">
        <v>4</v>
      </c>
      <c r="R147" t="s">
        <v>487</v>
      </c>
      <c r="S147" t="s">
        <v>664</v>
      </c>
      <c r="T147" t="s">
        <v>1933</v>
      </c>
      <c r="U147" t="s">
        <v>1895</v>
      </c>
      <c r="V147" t="s">
        <v>650</v>
      </c>
    </row>
    <row r="148" spans="1:22" x14ac:dyDescent="0.25">
      <c r="A148" s="30" t="str">
        <f t="shared" si="2"/>
        <v>3100.2.3</v>
      </c>
      <c r="B148" t="s">
        <v>650</v>
      </c>
      <c r="C148">
        <v>0</v>
      </c>
      <c r="D148" t="s">
        <v>489</v>
      </c>
      <c r="E148" t="s">
        <v>665</v>
      </c>
      <c r="F148" t="s">
        <v>19</v>
      </c>
      <c r="G148" t="s">
        <v>19</v>
      </c>
      <c r="H148" t="s">
        <v>19</v>
      </c>
      <c r="I148" t="s">
        <v>19</v>
      </c>
      <c r="J148" t="s">
        <v>19</v>
      </c>
      <c r="K148" t="s">
        <v>19</v>
      </c>
      <c r="L148" t="s">
        <v>19</v>
      </c>
      <c r="M148" t="s">
        <v>19</v>
      </c>
      <c r="N148" t="s">
        <v>19</v>
      </c>
      <c r="O148" t="s">
        <v>270</v>
      </c>
      <c r="P148">
        <v>70</v>
      </c>
      <c r="Q148">
        <v>40</v>
      </c>
      <c r="R148" t="s">
        <v>487</v>
      </c>
      <c r="S148" t="s">
        <v>660</v>
      </c>
      <c r="T148" t="s">
        <v>1922</v>
      </c>
      <c r="U148" t="s">
        <v>1867</v>
      </c>
      <c r="V148" t="s">
        <v>650</v>
      </c>
    </row>
    <row r="149" spans="1:22" x14ac:dyDescent="0.25">
      <c r="A149" s="30" t="str">
        <f t="shared" si="2"/>
        <v>3100.3</v>
      </c>
      <c r="B149" t="s">
        <v>650</v>
      </c>
      <c r="C149">
        <v>0</v>
      </c>
      <c r="D149" t="s">
        <v>482</v>
      </c>
      <c r="E149" t="s">
        <v>666</v>
      </c>
      <c r="F149" t="s">
        <v>484</v>
      </c>
      <c r="G149" t="s">
        <v>1518</v>
      </c>
      <c r="H149" t="s">
        <v>1519</v>
      </c>
      <c r="I149" t="s">
        <v>1520</v>
      </c>
      <c r="J149" t="s">
        <v>1865</v>
      </c>
      <c r="K149" t="s">
        <v>485</v>
      </c>
      <c r="L149" t="s">
        <v>20</v>
      </c>
      <c r="M149" t="s">
        <v>636</v>
      </c>
      <c r="N149" t="s">
        <v>19</v>
      </c>
      <c r="O149" t="s">
        <v>271</v>
      </c>
      <c r="P149">
        <v>20</v>
      </c>
      <c r="Q149">
        <v>80</v>
      </c>
      <c r="R149" t="s">
        <v>515</v>
      </c>
      <c r="S149" t="s">
        <v>668</v>
      </c>
      <c r="T149" t="s">
        <v>1892</v>
      </c>
      <c r="U149" t="s">
        <v>1893</v>
      </c>
      <c r="V149" t="s">
        <v>650</v>
      </c>
    </row>
    <row r="150" spans="1:22" x14ac:dyDescent="0.25">
      <c r="A150" s="30" t="str">
        <f t="shared" si="2"/>
        <v>3100.3.1</v>
      </c>
      <c r="B150" t="s">
        <v>650</v>
      </c>
      <c r="C150">
        <v>0</v>
      </c>
      <c r="D150" t="s">
        <v>489</v>
      </c>
      <c r="E150" t="s">
        <v>669</v>
      </c>
      <c r="F150" t="s">
        <v>19</v>
      </c>
      <c r="G150" t="s">
        <v>19</v>
      </c>
      <c r="H150" t="s">
        <v>19</v>
      </c>
      <c r="I150" t="s">
        <v>19</v>
      </c>
      <c r="J150" t="s">
        <v>19</v>
      </c>
      <c r="K150" t="s">
        <v>19</v>
      </c>
      <c r="L150" t="s">
        <v>19</v>
      </c>
      <c r="M150" t="s">
        <v>19</v>
      </c>
      <c r="N150" t="s">
        <v>19</v>
      </c>
      <c r="O150" t="s">
        <v>272</v>
      </c>
      <c r="P150">
        <v>30</v>
      </c>
      <c r="Q150">
        <v>1</v>
      </c>
      <c r="R150" t="s">
        <v>487</v>
      </c>
      <c r="S150" t="s">
        <v>670</v>
      </c>
      <c r="T150" t="s">
        <v>1892</v>
      </c>
      <c r="U150" t="s">
        <v>1893</v>
      </c>
      <c r="V150" t="s">
        <v>650</v>
      </c>
    </row>
    <row r="151" spans="1:22" x14ac:dyDescent="0.25">
      <c r="A151" s="30" t="str">
        <f t="shared" si="2"/>
        <v>3100.3.2</v>
      </c>
      <c r="B151" t="s">
        <v>650</v>
      </c>
      <c r="C151">
        <v>0</v>
      </c>
      <c r="D151" t="s">
        <v>489</v>
      </c>
      <c r="E151" t="s">
        <v>671</v>
      </c>
      <c r="F151" t="s">
        <v>19</v>
      </c>
      <c r="G151" t="s">
        <v>19</v>
      </c>
      <c r="H151" t="s">
        <v>19</v>
      </c>
      <c r="I151" t="s">
        <v>19</v>
      </c>
      <c r="J151" t="s">
        <v>19</v>
      </c>
      <c r="K151" t="s">
        <v>19</v>
      </c>
      <c r="L151" t="s">
        <v>19</v>
      </c>
      <c r="M151" t="s">
        <v>19</v>
      </c>
      <c r="N151" t="s">
        <v>19</v>
      </c>
      <c r="O151" t="s">
        <v>273</v>
      </c>
      <c r="P151">
        <v>70</v>
      </c>
      <c r="Q151">
        <v>80</v>
      </c>
      <c r="R151" t="s">
        <v>515</v>
      </c>
      <c r="S151" t="s">
        <v>668</v>
      </c>
      <c r="T151" t="s">
        <v>1892</v>
      </c>
      <c r="U151" t="s">
        <v>1893</v>
      </c>
      <c r="V151" t="s">
        <v>650</v>
      </c>
    </row>
    <row r="152" spans="1:22" x14ac:dyDescent="0.25">
      <c r="A152" s="30" t="str">
        <f t="shared" si="2"/>
        <v>60.1</v>
      </c>
      <c r="B152" t="s">
        <v>672</v>
      </c>
      <c r="C152">
        <v>0</v>
      </c>
      <c r="D152" t="s">
        <v>482</v>
      </c>
      <c r="E152" t="s">
        <v>673</v>
      </c>
      <c r="F152" t="s">
        <v>484</v>
      </c>
      <c r="G152" t="s">
        <v>1509</v>
      </c>
      <c r="H152" t="s">
        <v>1510</v>
      </c>
      <c r="I152" t="s">
        <v>1511</v>
      </c>
      <c r="J152" t="s">
        <v>1865</v>
      </c>
      <c r="K152" t="s">
        <v>485</v>
      </c>
      <c r="L152" t="s">
        <v>19</v>
      </c>
      <c r="M152" t="s">
        <v>1479</v>
      </c>
      <c r="N152" t="s">
        <v>19</v>
      </c>
      <c r="O152" t="s">
        <v>432</v>
      </c>
      <c r="P152">
        <v>35</v>
      </c>
      <c r="Q152">
        <v>1</v>
      </c>
      <c r="R152" t="s">
        <v>487</v>
      </c>
      <c r="S152" t="s">
        <v>674</v>
      </c>
      <c r="T152" t="s">
        <v>1866</v>
      </c>
      <c r="U152" t="s">
        <v>1923</v>
      </c>
      <c r="V152" t="s">
        <v>672</v>
      </c>
    </row>
    <row r="153" spans="1:22" x14ac:dyDescent="0.25">
      <c r="A153" s="30" t="str">
        <f t="shared" si="2"/>
        <v>60.1.1</v>
      </c>
      <c r="B153" t="s">
        <v>672</v>
      </c>
      <c r="C153">
        <v>0</v>
      </c>
      <c r="D153" t="s">
        <v>489</v>
      </c>
      <c r="E153" t="s">
        <v>675</v>
      </c>
      <c r="F153" t="s">
        <v>19</v>
      </c>
      <c r="G153" t="s">
        <v>19</v>
      </c>
      <c r="H153" t="s">
        <v>19</v>
      </c>
      <c r="I153" t="s">
        <v>19</v>
      </c>
      <c r="J153" t="s">
        <v>19</v>
      </c>
      <c r="K153" t="s">
        <v>19</v>
      </c>
      <c r="L153" t="s">
        <v>19</v>
      </c>
      <c r="M153" t="s">
        <v>19</v>
      </c>
      <c r="N153" t="s">
        <v>19</v>
      </c>
      <c r="O153" t="s">
        <v>433</v>
      </c>
      <c r="P153">
        <v>20</v>
      </c>
      <c r="Q153">
        <v>1</v>
      </c>
      <c r="R153" t="s">
        <v>487</v>
      </c>
      <c r="S153" t="s">
        <v>676</v>
      </c>
      <c r="T153" t="s">
        <v>1866</v>
      </c>
      <c r="U153" t="s">
        <v>1883</v>
      </c>
      <c r="V153" t="s">
        <v>672</v>
      </c>
    </row>
    <row r="154" spans="1:22" x14ac:dyDescent="0.25">
      <c r="A154" s="30" t="str">
        <f t="shared" si="2"/>
        <v>60.1.2</v>
      </c>
      <c r="B154" t="s">
        <v>672</v>
      </c>
      <c r="C154">
        <v>0</v>
      </c>
      <c r="D154" t="s">
        <v>489</v>
      </c>
      <c r="E154" t="s">
        <v>677</v>
      </c>
      <c r="F154" t="s">
        <v>19</v>
      </c>
      <c r="G154" t="s">
        <v>19</v>
      </c>
      <c r="H154" t="s">
        <v>19</v>
      </c>
      <c r="I154" t="s">
        <v>19</v>
      </c>
      <c r="J154" t="s">
        <v>19</v>
      </c>
      <c r="K154" t="s">
        <v>19</v>
      </c>
      <c r="L154" t="s">
        <v>19</v>
      </c>
      <c r="M154" t="s">
        <v>19</v>
      </c>
      <c r="N154" t="s">
        <v>19</v>
      </c>
      <c r="O154" t="s">
        <v>434</v>
      </c>
      <c r="P154">
        <v>20</v>
      </c>
      <c r="Q154">
        <v>1</v>
      </c>
      <c r="R154" t="s">
        <v>487</v>
      </c>
      <c r="S154" t="s">
        <v>678</v>
      </c>
      <c r="T154" t="s">
        <v>1871</v>
      </c>
      <c r="U154" t="s">
        <v>1908</v>
      </c>
      <c r="V154" t="s">
        <v>672</v>
      </c>
    </row>
    <row r="155" spans="1:22" x14ac:dyDescent="0.25">
      <c r="A155" s="30" t="str">
        <f t="shared" si="2"/>
        <v>60.1.3</v>
      </c>
      <c r="B155" t="s">
        <v>672</v>
      </c>
      <c r="C155">
        <v>0</v>
      </c>
      <c r="D155" t="s">
        <v>489</v>
      </c>
      <c r="E155" t="s">
        <v>679</v>
      </c>
      <c r="F155" t="s">
        <v>19</v>
      </c>
      <c r="G155" t="s">
        <v>19</v>
      </c>
      <c r="H155" t="s">
        <v>19</v>
      </c>
      <c r="I155" t="s">
        <v>19</v>
      </c>
      <c r="J155" t="s">
        <v>19</v>
      </c>
      <c r="K155" t="s">
        <v>19</v>
      </c>
      <c r="L155" t="s">
        <v>19</v>
      </c>
      <c r="M155" t="s">
        <v>19</v>
      </c>
      <c r="N155" t="s">
        <v>19</v>
      </c>
      <c r="O155" t="s">
        <v>435</v>
      </c>
      <c r="P155">
        <v>30</v>
      </c>
      <c r="Q155">
        <v>1</v>
      </c>
      <c r="R155" t="s">
        <v>487</v>
      </c>
      <c r="S155" t="s">
        <v>680</v>
      </c>
      <c r="T155" t="s">
        <v>1889</v>
      </c>
      <c r="U155" t="s">
        <v>1867</v>
      </c>
      <c r="V155" t="s">
        <v>672</v>
      </c>
    </row>
    <row r="156" spans="1:22" x14ac:dyDescent="0.25">
      <c r="A156" s="30" t="str">
        <f t="shared" si="2"/>
        <v>60.1.4</v>
      </c>
      <c r="B156" t="s">
        <v>672</v>
      </c>
      <c r="C156">
        <v>0</v>
      </c>
      <c r="D156" t="s">
        <v>489</v>
      </c>
      <c r="E156" t="s">
        <v>681</v>
      </c>
      <c r="F156" t="s">
        <v>19</v>
      </c>
      <c r="G156" t="s">
        <v>19</v>
      </c>
      <c r="H156" t="s">
        <v>19</v>
      </c>
      <c r="I156" t="s">
        <v>19</v>
      </c>
      <c r="J156" t="s">
        <v>19</v>
      </c>
      <c r="K156" t="s">
        <v>19</v>
      </c>
      <c r="L156" t="s">
        <v>19</v>
      </c>
      <c r="M156" t="s">
        <v>19</v>
      </c>
      <c r="N156" t="s">
        <v>19</v>
      </c>
      <c r="O156" t="s">
        <v>436</v>
      </c>
      <c r="P156">
        <v>30</v>
      </c>
      <c r="Q156">
        <v>1</v>
      </c>
      <c r="R156" t="s">
        <v>487</v>
      </c>
      <c r="S156" t="s">
        <v>682</v>
      </c>
      <c r="T156" t="s">
        <v>1927</v>
      </c>
      <c r="U156" t="s">
        <v>1923</v>
      </c>
      <c r="V156" t="s">
        <v>672</v>
      </c>
    </row>
    <row r="157" spans="1:22" x14ac:dyDescent="0.25">
      <c r="A157" s="30" t="str">
        <f t="shared" si="2"/>
        <v>60.2</v>
      </c>
      <c r="B157" t="s">
        <v>672</v>
      </c>
      <c r="C157">
        <v>0</v>
      </c>
      <c r="D157" t="s">
        <v>482</v>
      </c>
      <c r="E157" t="s">
        <v>683</v>
      </c>
      <c r="F157" t="s">
        <v>484</v>
      </c>
      <c r="G157" t="s">
        <v>1509</v>
      </c>
      <c r="H157" t="s">
        <v>1510</v>
      </c>
      <c r="I157" t="s">
        <v>1511</v>
      </c>
      <c r="J157" t="s">
        <v>1865</v>
      </c>
      <c r="K157" t="s">
        <v>485</v>
      </c>
      <c r="L157" t="s">
        <v>19</v>
      </c>
      <c r="M157" t="s">
        <v>1479</v>
      </c>
      <c r="N157" t="s">
        <v>1934</v>
      </c>
      <c r="O157" t="s">
        <v>437</v>
      </c>
      <c r="P157">
        <v>35</v>
      </c>
      <c r="Q157">
        <v>1</v>
      </c>
      <c r="R157" t="s">
        <v>487</v>
      </c>
      <c r="S157" t="s">
        <v>684</v>
      </c>
      <c r="T157" t="s">
        <v>1870</v>
      </c>
      <c r="U157" t="s">
        <v>1893</v>
      </c>
      <c r="V157" t="s">
        <v>672</v>
      </c>
    </row>
    <row r="158" spans="1:22" x14ac:dyDescent="0.25">
      <c r="A158" s="30" t="str">
        <f t="shared" si="2"/>
        <v>60.2.1</v>
      </c>
      <c r="B158" t="s">
        <v>672</v>
      </c>
      <c r="C158">
        <v>0</v>
      </c>
      <c r="D158" t="s">
        <v>489</v>
      </c>
      <c r="E158" t="s">
        <v>685</v>
      </c>
      <c r="F158" t="s">
        <v>19</v>
      </c>
      <c r="G158" t="s">
        <v>19</v>
      </c>
      <c r="H158" t="s">
        <v>19</v>
      </c>
      <c r="I158" t="s">
        <v>19</v>
      </c>
      <c r="J158" t="s">
        <v>19</v>
      </c>
      <c r="K158" t="s">
        <v>19</v>
      </c>
      <c r="L158" t="s">
        <v>19</v>
      </c>
      <c r="M158" t="s">
        <v>19</v>
      </c>
      <c r="N158" t="s">
        <v>19</v>
      </c>
      <c r="O158" t="s">
        <v>438</v>
      </c>
      <c r="P158">
        <v>15</v>
      </c>
      <c r="Q158">
        <v>1</v>
      </c>
      <c r="R158" t="s">
        <v>487</v>
      </c>
      <c r="S158" t="s">
        <v>686</v>
      </c>
      <c r="T158" t="s">
        <v>1870</v>
      </c>
      <c r="U158" t="s">
        <v>1888</v>
      </c>
      <c r="V158" t="s">
        <v>672</v>
      </c>
    </row>
    <row r="159" spans="1:22" x14ac:dyDescent="0.25">
      <c r="A159" s="30" t="str">
        <f t="shared" si="2"/>
        <v>60.2.2</v>
      </c>
      <c r="B159" t="s">
        <v>672</v>
      </c>
      <c r="C159">
        <v>0</v>
      </c>
      <c r="D159" t="s">
        <v>489</v>
      </c>
      <c r="E159" t="s">
        <v>687</v>
      </c>
      <c r="F159" t="s">
        <v>19</v>
      </c>
      <c r="G159" t="s">
        <v>19</v>
      </c>
      <c r="H159" t="s">
        <v>19</v>
      </c>
      <c r="I159" t="s">
        <v>19</v>
      </c>
      <c r="J159" t="s">
        <v>19</v>
      </c>
      <c r="K159" t="s">
        <v>19</v>
      </c>
      <c r="L159" t="s">
        <v>19</v>
      </c>
      <c r="M159" t="s">
        <v>19</v>
      </c>
      <c r="N159" t="s">
        <v>19</v>
      </c>
      <c r="O159" t="s">
        <v>439</v>
      </c>
      <c r="P159">
        <v>20</v>
      </c>
      <c r="Q159">
        <v>1</v>
      </c>
      <c r="R159" t="s">
        <v>487</v>
      </c>
      <c r="S159" t="s">
        <v>688</v>
      </c>
      <c r="T159" t="s">
        <v>1889</v>
      </c>
      <c r="U159" t="s">
        <v>1895</v>
      </c>
      <c r="V159" t="s">
        <v>672</v>
      </c>
    </row>
    <row r="160" spans="1:22" x14ac:dyDescent="0.25">
      <c r="A160" s="30" t="str">
        <f t="shared" si="2"/>
        <v>60.2.3</v>
      </c>
      <c r="B160" t="s">
        <v>672</v>
      </c>
      <c r="C160">
        <v>0</v>
      </c>
      <c r="D160" t="s">
        <v>489</v>
      </c>
      <c r="E160" t="s">
        <v>689</v>
      </c>
      <c r="F160" t="s">
        <v>19</v>
      </c>
      <c r="G160" t="s">
        <v>19</v>
      </c>
      <c r="H160" t="s">
        <v>19</v>
      </c>
      <c r="I160" t="s">
        <v>19</v>
      </c>
      <c r="J160" t="s">
        <v>19</v>
      </c>
      <c r="K160" t="s">
        <v>19</v>
      </c>
      <c r="L160" t="s">
        <v>19</v>
      </c>
      <c r="M160" t="s">
        <v>19</v>
      </c>
      <c r="N160" t="s">
        <v>19</v>
      </c>
      <c r="O160" t="s">
        <v>440</v>
      </c>
      <c r="P160">
        <v>25</v>
      </c>
      <c r="Q160">
        <v>1</v>
      </c>
      <c r="R160" t="s">
        <v>487</v>
      </c>
      <c r="S160" t="s">
        <v>690</v>
      </c>
      <c r="T160" t="s">
        <v>1925</v>
      </c>
      <c r="U160" t="s">
        <v>1867</v>
      </c>
      <c r="V160" t="s">
        <v>672</v>
      </c>
    </row>
    <row r="161" spans="1:22" x14ac:dyDescent="0.25">
      <c r="A161" s="30" t="str">
        <f t="shared" si="2"/>
        <v>60.2.4</v>
      </c>
      <c r="B161" t="s">
        <v>672</v>
      </c>
      <c r="C161">
        <v>0</v>
      </c>
      <c r="D161" t="s">
        <v>489</v>
      </c>
      <c r="E161" t="s">
        <v>691</v>
      </c>
      <c r="F161" t="s">
        <v>19</v>
      </c>
      <c r="G161" t="s">
        <v>19</v>
      </c>
      <c r="H161" t="s">
        <v>19</v>
      </c>
      <c r="I161" t="s">
        <v>19</v>
      </c>
      <c r="J161" t="s">
        <v>19</v>
      </c>
      <c r="K161" t="s">
        <v>19</v>
      </c>
      <c r="L161" t="s">
        <v>19</v>
      </c>
      <c r="M161" t="s">
        <v>19</v>
      </c>
      <c r="N161" t="s">
        <v>19</v>
      </c>
      <c r="O161" t="s">
        <v>441</v>
      </c>
      <c r="P161">
        <v>20</v>
      </c>
      <c r="Q161">
        <v>1</v>
      </c>
      <c r="R161" t="s">
        <v>487</v>
      </c>
      <c r="S161" t="s">
        <v>692</v>
      </c>
      <c r="T161" t="s">
        <v>1927</v>
      </c>
      <c r="U161" t="s">
        <v>1935</v>
      </c>
      <c r="V161" t="s">
        <v>672</v>
      </c>
    </row>
    <row r="162" spans="1:22" x14ac:dyDescent="0.25">
      <c r="A162" s="30" t="str">
        <f t="shared" si="2"/>
        <v>60.2.5</v>
      </c>
      <c r="B162" t="s">
        <v>672</v>
      </c>
      <c r="C162">
        <v>0</v>
      </c>
      <c r="D162" t="s">
        <v>489</v>
      </c>
      <c r="E162" t="s">
        <v>693</v>
      </c>
      <c r="F162" t="s">
        <v>19</v>
      </c>
      <c r="G162" t="s">
        <v>19</v>
      </c>
      <c r="H162" t="s">
        <v>19</v>
      </c>
      <c r="I162" t="s">
        <v>19</v>
      </c>
      <c r="J162" t="s">
        <v>19</v>
      </c>
      <c r="K162" t="s">
        <v>19</v>
      </c>
      <c r="L162" t="s">
        <v>19</v>
      </c>
      <c r="M162" t="s">
        <v>19</v>
      </c>
      <c r="N162" t="s">
        <v>19</v>
      </c>
      <c r="O162" t="s">
        <v>442</v>
      </c>
      <c r="P162">
        <v>20</v>
      </c>
      <c r="Q162">
        <v>1</v>
      </c>
      <c r="R162" t="s">
        <v>487</v>
      </c>
      <c r="S162" t="s">
        <v>694</v>
      </c>
      <c r="T162" t="s">
        <v>1936</v>
      </c>
      <c r="U162" t="s">
        <v>1893</v>
      </c>
      <c r="V162" t="s">
        <v>672</v>
      </c>
    </row>
    <row r="163" spans="1:22" x14ac:dyDescent="0.25">
      <c r="A163" s="30" t="str">
        <f t="shared" si="2"/>
        <v>60.3</v>
      </c>
      <c r="B163" t="s">
        <v>672</v>
      </c>
      <c r="C163">
        <v>0</v>
      </c>
      <c r="D163" t="s">
        <v>482</v>
      </c>
      <c r="E163" t="s">
        <v>695</v>
      </c>
      <c r="F163" t="s">
        <v>484</v>
      </c>
      <c r="G163" t="s">
        <v>1512</v>
      </c>
      <c r="H163" t="s">
        <v>1513</v>
      </c>
      <c r="I163" t="s">
        <v>1514</v>
      </c>
      <c r="J163" t="s">
        <v>1865</v>
      </c>
      <c r="K163" t="s">
        <v>485</v>
      </c>
      <c r="L163" t="s">
        <v>19</v>
      </c>
      <c r="M163" t="s">
        <v>1479</v>
      </c>
      <c r="N163" t="s">
        <v>1937</v>
      </c>
      <c r="O163" t="s">
        <v>443</v>
      </c>
      <c r="P163">
        <v>30</v>
      </c>
      <c r="Q163">
        <v>2</v>
      </c>
      <c r="R163" t="s">
        <v>487</v>
      </c>
      <c r="S163" t="s">
        <v>696</v>
      </c>
      <c r="T163" t="s">
        <v>1912</v>
      </c>
      <c r="U163" t="s">
        <v>1867</v>
      </c>
      <c r="V163" t="s">
        <v>672</v>
      </c>
    </row>
    <row r="164" spans="1:22" x14ac:dyDescent="0.25">
      <c r="A164" s="30" t="str">
        <f t="shared" si="2"/>
        <v>60.3.1</v>
      </c>
      <c r="B164" t="s">
        <v>672</v>
      </c>
      <c r="C164">
        <v>0</v>
      </c>
      <c r="D164" t="s">
        <v>489</v>
      </c>
      <c r="E164" t="s">
        <v>697</v>
      </c>
      <c r="F164" t="s">
        <v>19</v>
      </c>
      <c r="G164" t="s">
        <v>19</v>
      </c>
      <c r="H164" t="s">
        <v>19</v>
      </c>
      <c r="I164" t="s">
        <v>19</v>
      </c>
      <c r="J164" t="s">
        <v>19</v>
      </c>
      <c r="K164" t="s">
        <v>19</v>
      </c>
      <c r="L164" t="s">
        <v>19</v>
      </c>
      <c r="M164" t="s">
        <v>19</v>
      </c>
      <c r="N164" t="s">
        <v>19</v>
      </c>
      <c r="O164" t="s">
        <v>444</v>
      </c>
      <c r="P164">
        <v>30</v>
      </c>
      <c r="Q164">
        <v>1</v>
      </c>
      <c r="R164" t="s">
        <v>487</v>
      </c>
      <c r="S164" t="s">
        <v>698</v>
      </c>
      <c r="T164" t="s">
        <v>1912</v>
      </c>
      <c r="U164" t="s">
        <v>1874</v>
      </c>
      <c r="V164" t="s">
        <v>672</v>
      </c>
    </row>
    <row r="165" spans="1:22" x14ac:dyDescent="0.25">
      <c r="A165" s="30" t="str">
        <f t="shared" si="2"/>
        <v>60.3.2</v>
      </c>
      <c r="B165" t="s">
        <v>672</v>
      </c>
      <c r="C165">
        <v>0</v>
      </c>
      <c r="D165" t="s">
        <v>489</v>
      </c>
      <c r="E165" t="s">
        <v>699</v>
      </c>
      <c r="F165" t="s">
        <v>19</v>
      </c>
      <c r="G165" t="s">
        <v>19</v>
      </c>
      <c r="H165" t="s">
        <v>19</v>
      </c>
      <c r="I165" t="s">
        <v>19</v>
      </c>
      <c r="J165" t="s">
        <v>19</v>
      </c>
      <c r="K165" t="s">
        <v>19</v>
      </c>
      <c r="L165" t="s">
        <v>19</v>
      </c>
      <c r="M165" t="s">
        <v>19</v>
      </c>
      <c r="N165" t="s">
        <v>19</v>
      </c>
      <c r="O165" t="s">
        <v>445</v>
      </c>
      <c r="P165">
        <v>40</v>
      </c>
      <c r="Q165">
        <v>2</v>
      </c>
      <c r="R165" t="s">
        <v>487</v>
      </c>
      <c r="S165" t="s">
        <v>696</v>
      </c>
      <c r="T165" t="s">
        <v>1880</v>
      </c>
      <c r="U165" t="s">
        <v>1888</v>
      </c>
      <c r="V165" t="s">
        <v>672</v>
      </c>
    </row>
    <row r="166" spans="1:22" x14ac:dyDescent="0.25">
      <c r="A166" s="30" t="str">
        <f t="shared" si="2"/>
        <v>60.3.3</v>
      </c>
      <c r="B166" t="s">
        <v>672</v>
      </c>
      <c r="C166">
        <v>0</v>
      </c>
      <c r="D166" t="s">
        <v>489</v>
      </c>
      <c r="E166" t="s">
        <v>700</v>
      </c>
      <c r="F166" t="s">
        <v>19</v>
      </c>
      <c r="G166" t="s">
        <v>19</v>
      </c>
      <c r="H166" t="s">
        <v>19</v>
      </c>
      <c r="I166" t="s">
        <v>19</v>
      </c>
      <c r="J166" t="s">
        <v>19</v>
      </c>
      <c r="K166" t="s">
        <v>19</v>
      </c>
      <c r="L166" t="s">
        <v>19</v>
      </c>
      <c r="M166" t="s">
        <v>19</v>
      </c>
      <c r="N166" t="s">
        <v>19</v>
      </c>
      <c r="O166" t="s">
        <v>446</v>
      </c>
      <c r="P166">
        <v>30</v>
      </c>
      <c r="Q166">
        <v>2</v>
      </c>
      <c r="R166" t="s">
        <v>487</v>
      </c>
      <c r="S166" t="s">
        <v>701</v>
      </c>
      <c r="T166" t="s">
        <v>1868</v>
      </c>
      <c r="U166" t="s">
        <v>1867</v>
      </c>
      <c r="V166" t="s">
        <v>672</v>
      </c>
    </row>
    <row r="167" spans="1:22" x14ac:dyDescent="0.25">
      <c r="A167" s="30" t="str">
        <f t="shared" si="2"/>
        <v>3200.1</v>
      </c>
      <c r="B167" t="s">
        <v>981</v>
      </c>
      <c r="C167">
        <v>0</v>
      </c>
      <c r="D167" t="s">
        <v>482</v>
      </c>
      <c r="E167" t="s">
        <v>982</v>
      </c>
      <c r="F167" t="s">
        <v>501</v>
      </c>
      <c r="G167" t="s">
        <v>1512</v>
      </c>
      <c r="H167" t="s">
        <v>1513</v>
      </c>
      <c r="I167" t="s">
        <v>1514</v>
      </c>
      <c r="J167" t="s">
        <v>1865</v>
      </c>
      <c r="K167" t="s">
        <v>485</v>
      </c>
      <c r="L167" t="s">
        <v>20</v>
      </c>
      <c r="M167" t="s">
        <v>636</v>
      </c>
      <c r="N167" t="s">
        <v>1932</v>
      </c>
      <c r="O167" t="s">
        <v>145</v>
      </c>
      <c r="P167">
        <v>50</v>
      </c>
      <c r="Q167">
        <v>10</v>
      </c>
      <c r="R167" t="s">
        <v>487</v>
      </c>
      <c r="S167" t="s">
        <v>984</v>
      </c>
      <c r="T167" t="s">
        <v>1894</v>
      </c>
      <c r="U167" t="s">
        <v>1935</v>
      </c>
      <c r="V167" t="s">
        <v>981</v>
      </c>
    </row>
    <row r="168" spans="1:22" x14ac:dyDescent="0.25">
      <c r="A168" s="30" t="str">
        <f t="shared" si="2"/>
        <v>3200.1.1</v>
      </c>
      <c r="B168" t="s">
        <v>981</v>
      </c>
      <c r="C168">
        <v>0</v>
      </c>
      <c r="D168" t="s">
        <v>489</v>
      </c>
      <c r="E168" t="s">
        <v>985</v>
      </c>
      <c r="F168" t="s">
        <v>19</v>
      </c>
      <c r="G168" t="s">
        <v>19</v>
      </c>
      <c r="H168" t="s">
        <v>19</v>
      </c>
      <c r="I168" t="s">
        <v>19</v>
      </c>
      <c r="J168" t="s">
        <v>19</v>
      </c>
      <c r="K168" t="s">
        <v>19</v>
      </c>
      <c r="L168" t="s">
        <v>19</v>
      </c>
      <c r="M168" t="s">
        <v>19</v>
      </c>
      <c r="N168" t="s">
        <v>19</v>
      </c>
      <c r="O168" t="s">
        <v>146</v>
      </c>
      <c r="P168">
        <v>50</v>
      </c>
      <c r="Q168">
        <v>1</v>
      </c>
      <c r="R168" t="s">
        <v>487</v>
      </c>
      <c r="S168" t="s">
        <v>986</v>
      </c>
      <c r="T168" t="s">
        <v>1894</v>
      </c>
      <c r="U168" t="s">
        <v>1938</v>
      </c>
      <c r="V168" t="s">
        <v>981</v>
      </c>
    </row>
    <row r="169" spans="1:22" x14ac:dyDescent="0.25">
      <c r="A169" s="30" t="str">
        <f t="shared" si="2"/>
        <v>3200.1.2</v>
      </c>
      <c r="B169" t="s">
        <v>981</v>
      </c>
      <c r="C169">
        <v>0</v>
      </c>
      <c r="D169" t="s">
        <v>489</v>
      </c>
      <c r="E169" t="s">
        <v>987</v>
      </c>
      <c r="F169" t="s">
        <v>19</v>
      </c>
      <c r="G169" t="s">
        <v>19</v>
      </c>
      <c r="H169" t="s">
        <v>19</v>
      </c>
      <c r="I169" t="s">
        <v>19</v>
      </c>
      <c r="J169" t="s">
        <v>19</v>
      </c>
      <c r="K169" t="s">
        <v>19</v>
      </c>
      <c r="L169" t="s">
        <v>19</v>
      </c>
      <c r="M169" t="s">
        <v>19</v>
      </c>
      <c r="N169" t="s">
        <v>19</v>
      </c>
      <c r="O169" t="s">
        <v>147</v>
      </c>
      <c r="P169">
        <v>50</v>
      </c>
      <c r="Q169">
        <v>10</v>
      </c>
      <c r="R169" t="s">
        <v>487</v>
      </c>
      <c r="S169" t="s">
        <v>984</v>
      </c>
      <c r="T169" t="s">
        <v>1939</v>
      </c>
      <c r="U169" t="s">
        <v>1935</v>
      </c>
      <c r="V169" t="s">
        <v>981</v>
      </c>
    </row>
    <row r="170" spans="1:22" x14ac:dyDescent="0.25">
      <c r="A170" s="30" t="str">
        <f t="shared" si="2"/>
        <v>3200.2</v>
      </c>
      <c r="B170" t="s">
        <v>981</v>
      </c>
      <c r="C170">
        <v>0</v>
      </c>
      <c r="D170" t="s">
        <v>482</v>
      </c>
      <c r="E170" t="s">
        <v>988</v>
      </c>
      <c r="F170" t="s">
        <v>484</v>
      </c>
      <c r="G170" t="s">
        <v>1518</v>
      </c>
      <c r="H170" t="s">
        <v>1519</v>
      </c>
      <c r="I170" t="s">
        <v>1520</v>
      </c>
      <c r="J170" t="s">
        <v>1865</v>
      </c>
      <c r="K170" t="s">
        <v>485</v>
      </c>
      <c r="L170" t="s">
        <v>20</v>
      </c>
      <c r="M170" t="s">
        <v>636</v>
      </c>
      <c r="N170" t="s">
        <v>19</v>
      </c>
      <c r="O170" t="s">
        <v>251</v>
      </c>
      <c r="P170">
        <v>50</v>
      </c>
      <c r="Q170">
        <v>80</v>
      </c>
      <c r="R170" t="s">
        <v>515</v>
      </c>
      <c r="S170" t="s">
        <v>989</v>
      </c>
      <c r="T170" t="s">
        <v>1892</v>
      </c>
      <c r="U170" t="s">
        <v>1940</v>
      </c>
      <c r="V170" t="s">
        <v>981</v>
      </c>
    </row>
    <row r="171" spans="1:22" x14ac:dyDescent="0.25">
      <c r="A171" s="30" t="str">
        <f t="shared" si="2"/>
        <v>3200.2.1</v>
      </c>
      <c r="B171" t="s">
        <v>981</v>
      </c>
      <c r="C171">
        <v>0</v>
      </c>
      <c r="D171" t="s">
        <v>489</v>
      </c>
      <c r="E171" t="s">
        <v>990</v>
      </c>
      <c r="F171" t="s">
        <v>19</v>
      </c>
      <c r="G171" t="s">
        <v>19</v>
      </c>
      <c r="H171" t="s">
        <v>19</v>
      </c>
      <c r="I171" t="s">
        <v>19</v>
      </c>
      <c r="J171" t="s">
        <v>19</v>
      </c>
      <c r="K171" t="s">
        <v>19</v>
      </c>
      <c r="L171" t="s">
        <v>19</v>
      </c>
      <c r="M171" t="s">
        <v>19</v>
      </c>
      <c r="N171" t="s">
        <v>19</v>
      </c>
      <c r="O171" t="s">
        <v>252</v>
      </c>
      <c r="P171">
        <v>25</v>
      </c>
      <c r="Q171">
        <v>1</v>
      </c>
      <c r="R171" t="s">
        <v>487</v>
      </c>
      <c r="S171" t="s">
        <v>991</v>
      </c>
      <c r="T171" t="s">
        <v>1892</v>
      </c>
      <c r="U171" t="s">
        <v>1921</v>
      </c>
      <c r="V171" t="s">
        <v>981</v>
      </c>
    </row>
    <row r="172" spans="1:22" x14ac:dyDescent="0.25">
      <c r="A172" s="30" t="str">
        <f t="shared" si="2"/>
        <v>3200.2.2</v>
      </c>
      <c r="B172" t="s">
        <v>981</v>
      </c>
      <c r="C172">
        <v>0</v>
      </c>
      <c r="D172" t="s">
        <v>489</v>
      </c>
      <c r="E172" t="s">
        <v>992</v>
      </c>
      <c r="F172" t="s">
        <v>19</v>
      </c>
      <c r="G172" t="s">
        <v>19</v>
      </c>
      <c r="H172" t="s">
        <v>19</v>
      </c>
      <c r="I172" t="s">
        <v>19</v>
      </c>
      <c r="J172" t="s">
        <v>19</v>
      </c>
      <c r="K172" t="s">
        <v>19</v>
      </c>
      <c r="L172" t="s">
        <v>19</v>
      </c>
      <c r="M172" t="s">
        <v>19</v>
      </c>
      <c r="N172" t="s">
        <v>19</v>
      </c>
      <c r="O172" t="s">
        <v>253</v>
      </c>
      <c r="P172">
        <v>25</v>
      </c>
      <c r="Q172">
        <v>1</v>
      </c>
      <c r="R172" t="s">
        <v>487</v>
      </c>
      <c r="S172" t="s">
        <v>991</v>
      </c>
      <c r="T172" t="s">
        <v>1892</v>
      </c>
      <c r="U172" t="s">
        <v>1941</v>
      </c>
      <c r="V172" t="s">
        <v>981</v>
      </c>
    </row>
    <row r="173" spans="1:22" x14ac:dyDescent="0.25">
      <c r="A173" s="30" t="str">
        <f t="shared" si="2"/>
        <v>3200.2.3</v>
      </c>
      <c r="B173" t="s">
        <v>981</v>
      </c>
      <c r="C173">
        <v>0</v>
      </c>
      <c r="D173" t="s">
        <v>489</v>
      </c>
      <c r="E173" t="s">
        <v>993</v>
      </c>
      <c r="F173" t="s">
        <v>19</v>
      </c>
      <c r="G173" t="s">
        <v>19</v>
      </c>
      <c r="H173" t="s">
        <v>19</v>
      </c>
      <c r="I173" t="s">
        <v>19</v>
      </c>
      <c r="J173" t="s">
        <v>19</v>
      </c>
      <c r="K173" t="s">
        <v>19</v>
      </c>
      <c r="L173" t="s">
        <v>19</v>
      </c>
      <c r="M173" t="s">
        <v>19</v>
      </c>
      <c r="N173" t="s">
        <v>19</v>
      </c>
      <c r="O173" t="s">
        <v>254</v>
      </c>
      <c r="P173">
        <v>50</v>
      </c>
      <c r="Q173">
        <v>80</v>
      </c>
      <c r="R173" t="s">
        <v>515</v>
      </c>
      <c r="S173" t="s">
        <v>994</v>
      </c>
      <c r="T173" t="s">
        <v>1892</v>
      </c>
      <c r="U173" t="s">
        <v>1940</v>
      </c>
      <c r="V173" t="s">
        <v>981</v>
      </c>
    </row>
    <row r="174" spans="1:22" x14ac:dyDescent="0.25">
      <c r="A174" s="30" t="str">
        <f t="shared" si="2"/>
        <v>12.1</v>
      </c>
      <c r="B174" t="s">
        <v>797</v>
      </c>
      <c r="C174">
        <v>0</v>
      </c>
      <c r="D174" t="s">
        <v>482</v>
      </c>
      <c r="E174" t="s">
        <v>798</v>
      </c>
      <c r="F174" t="s">
        <v>484</v>
      </c>
      <c r="G174" t="s">
        <v>1509</v>
      </c>
      <c r="H174" t="s">
        <v>1510</v>
      </c>
      <c r="I174" t="s">
        <v>1511</v>
      </c>
      <c r="J174" t="s">
        <v>19</v>
      </c>
      <c r="K174" t="s">
        <v>485</v>
      </c>
      <c r="L174" t="s">
        <v>19</v>
      </c>
      <c r="M174" t="s">
        <v>1481</v>
      </c>
      <c r="N174" t="s">
        <v>19</v>
      </c>
      <c r="O174" t="s">
        <v>447</v>
      </c>
      <c r="P174">
        <v>100</v>
      </c>
      <c r="Q174">
        <v>100</v>
      </c>
      <c r="R174" t="s">
        <v>515</v>
      </c>
      <c r="S174" t="s">
        <v>799</v>
      </c>
      <c r="T174" t="s">
        <v>1964</v>
      </c>
      <c r="U174" t="s">
        <v>1965</v>
      </c>
      <c r="V174" t="s">
        <v>797</v>
      </c>
    </row>
    <row r="175" spans="1:22" x14ac:dyDescent="0.25">
      <c r="A175" s="30" t="str">
        <f t="shared" si="2"/>
        <v>12.1.1</v>
      </c>
      <c r="B175" t="s">
        <v>797</v>
      </c>
      <c r="C175">
        <v>0</v>
      </c>
      <c r="D175" t="s">
        <v>489</v>
      </c>
      <c r="E175" t="s">
        <v>800</v>
      </c>
      <c r="F175" t="s">
        <v>19</v>
      </c>
      <c r="G175" t="s">
        <v>19</v>
      </c>
      <c r="H175" t="s">
        <v>19</v>
      </c>
      <c r="I175" t="s">
        <v>19</v>
      </c>
      <c r="J175" t="s">
        <v>19</v>
      </c>
      <c r="K175" t="s">
        <v>19</v>
      </c>
      <c r="L175" t="s">
        <v>19</v>
      </c>
      <c r="M175" t="s">
        <v>19</v>
      </c>
      <c r="N175" t="s">
        <v>19</v>
      </c>
      <c r="O175" t="s">
        <v>448</v>
      </c>
      <c r="P175">
        <v>15</v>
      </c>
      <c r="Q175">
        <v>1</v>
      </c>
      <c r="R175" t="s">
        <v>487</v>
      </c>
      <c r="S175" t="s">
        <v>801</v>
      </c>
      <c r="T175" t="s">
        <v>1964</v>
      </c>
      <c r="U175" t="s">
        <v>1874</v>
      </c>
      <c r="V175" t="s">
        <v>797</v>
      </c>
    </row>
    <row r="176" spans="1:22" x14ac:dyDescent="0.25">
      <c r="A176" s="30" t="str">
        <f t="shared" si="2"/>
        <v>12.1.2</v>
      </c>
      <c r="B176" t="s">
        <v>797</v>
      </c>
      <c r="C176">
        <v>0</v>
      </c>
      <c r="D176" t="s">
        <v>489</v>
      </c>
      <c r="E176" t="s">
        <v>802</v>
      </c>
      <c r="F176" t="s">
        <v>19</v>
      </c>
      <c r="G176" t="s">
        <v>19</v>
      </c>
      <c r="H176" t="s">
        <v>19</v>
      </c>
      <c r="I176" t="s">
        <v>19</v>
      </c>
      <c r="J176" t="s">
        <v>19</v>
      </c>
      <c r="K176" t="s">
        <v>19</v>
      </c>
      <c r="L176" t="s">
        <v>19</v>
      </c>
      <c r="M176" t="s">
        <v>19</v>
      </c>
      <c r="N176" t="s">
        <v>19</v>
      </c>
      <c r="O176" t="s">
        <v>449</v>
      </c>
      <c r="P176">
        <v>10</v>
      </c>
      <c r="Q176">
        <v>1</v>
      </c>
      <c r="R176" t="s">
        <v>487</v>
      </c>
      <c r="S176" t="s">
        <v>803</v>
      </c>
      <c r="T176" t="s">
        <v>1966</v>
      </c>
      <c r="U176" t="s">
        <v>1967</v>
      </c>
      <c r="V176" t="s">
        <v>797</v>
      </c>
    </row>
    <row r="177" spans="1:22" x14ac:dyDescent="0.25">
      <c r="A177" s="30" t="str">
        <f t="shared" si="2"/>
        <v>12.1.3</v>
      </c>
      <c r="B177" t="s">
        <v>797</v>
      </c>
      <c r="C177">
        <v>0</v>
      </c>
      <c r="D177" t="s">
        <v>489</v>
      </c>
      <c r="E177" t="s">
        <v>804</v>
      </c>
      <c r="F177" t="s">
        <v>19</v>
      </c>
      <c r="G177" t="s">
        <v>19</v>
      </c>
      <c r="H177" t="s">
        <v>19</v>
      </c>
      <c r="I177" t="s">
        <v>19</v>
      </c>
      <c r="J177" t="s">
        <v>19</v>
      </c>
      <c r="K177" t="s">
        <v>19</v>
      </c>
      <c r="L177" t="s">
        <v>19</v>
      </c>
      <c r="M177" t="s">
        <v>19</v>
      </c>
      <c r="N177" t="s">
        <v>19</v>
      </c>
      <c r="O177" t="s">
        <v>450</v>
      </c>
      <c r="P177">
        <v>10</v>
      </c>
      <c r="Q177">
        <v>1</v>
      </c>
      <c r="R177" t="s">
        <v>487</v>
      </c>
      <c r="S177" t="s">
        <v>805</v>
      </c>
      <c r="T177" t="s">
        <v>1966</v>
      </c>
      <c r="U177" t="s">
        <v>1967</v>
      </c>
      <c r="V177" t="s">
        <v>797</v>
      </c>
    </row>
    <row r="178" spans="1:22" x14ac:dyDescent="0.25">
      <c r="A178" s="30" t="str">
        <f t="shared" si="2"/>
        <v>12.1.4</v>
      </c>
      <c r="B178" t="s">
        <v>797</v>
      </c>
      <c r="C178">
        <v>0</v>
      </c>
      <c r="D178" t="s">
        <v>489</v>
      </c>
      <c r="E178" t="s">
        <v>806</v>
      </c>
      <c r="F178" t="s">
        <v>19</v>
      </c>
      <c r="G178" t="s">
        <v>19</v>
      </c>
      <c r="H178" t="s">
        <v>19</v>
      </c>
      <c r="I178" t="s">
        <v>19</v>
      </c>
      <c r="J178" t="s">
        <v>19</v>
      </c>
      <c r="K178" t="s">
        <v>19</v>
      </c>
      <c r="L178" t="s">
        <v>19</v>
      </c>
      <c r="M178" t="s">
        <v>19</v>
      </c>
      <c r="N178" t="s">
        <v>19</v>
      </c>
      <c r="O178" t="s">
        <v>451</v>
      </c>
      <c r="P178">
        <v>20</v>
      </c>
      <c r="Q178">
        <v>1</v>
      </c>
      <c r="R178" t="s">
        <v>487</v>
      </c>
      <c r="S178" t="s">
        <v>807</v>
      </c>
      <c r="T178" t="s">
        <v>1968</v>
      </c>
      <c r="U178" t="s">
        <v>1953</v>
      </c>
      <c r="V178" t="s">
        <v>797</v>
      </c>
    </row>
    <row r="179" spans="1:22" x14ac:dyDescent="0.25">
      <c r="A179" s="30" t="str">
        <f t="shared" si="2"/>
        <v>12.1.5</v>
      </c>
      <c r="B179" t="s">
        <v>797</v>
      </c>
      <c r="C179">
        <v>0</v>
      </c>
      <c r="D179" t="s">
        <v>489</v>
      </c>
      <c r="E179" t="s">
        <v>808</v>
      </c>
      <c r="F179" t="s">
        <v>19</v>
      </c>
      <c r="G179" t="s">
        <v>19</v>
      </c>
      <c r="H179" t="s">
        <v>19</v>
      </c>
      <c r="I179" t="s">
        <v>19</v>
      </c>
      <c r="J179" t="s">
        <v>19</v>
      </c>
      <c r="K179" t="s">
        <v>19</v>
      </c>
      <c r="L179" t="s">
        <v>19</v>
      </c>
      <c r="M179" t="s">
        <v>19</v>
      </c>
      <c r="N179" t="s">
        <v>19</v>
      </c>
      <c r="O179" t="s">
        <v>452</v>
      </c>
      <c r="P179">
        <v>15</v>
      </c>
      <c r="Q179">
        <v>1</v>
      </c>
      <c r="R179" t="s">
        <v>487</v>
      </c>
      <c r="S179" t="s">
        <v>809</v>
      </c>
      <c r="T179" t="s">
        <v>1969</v>
      </c>
      <c r="U179" t="s">
        <v>1970</v>
      </c>
      <c r="V179" t="s">
        <v>797</v>
      </c>
    </row>
    <row r="180" spans="1:22" x14ac:dyDescent="0.25">
      <c r="A180" s="30" t="str">
        <f t="shared" si="2"/>
        <v>12.1.6</v>
      </c>
      <c r="B180" t="s">
        <v>797</v>
      </c>
      <c r="C180">
        <v>0</v>
      </c>
      <c r="D180" t="s">
        <v>489</v>
      </c>
      <c r="E180" t="s">
        <v>810</v>
      </c>
      <c r="F180" t="s">
        <v>19</v>
      </c>
      <c r="G180" t="s">
        <v>19</v>
      </c>
      <c r="H180" t="s">
        <v>19</v>
      </c>
      <c r="I180" t="s">
        <v>19</v>
      </c>
      <c r="J180" t="s">
        <v>19</v>
      </c>
      <c r="K180" t="s">
        <v>19</v>
      </c>
      <c r="L180" t="s">
        <v>19</v>
      </c>
      <c r="M180" t="s">
        <v>19</v>
      </c>
      <c r="N180" t="s">
        <v>19</v>
      </c>
      <c r="O180" t="s">
        <v>453</v>
      </c>
      <c r="P180">
        <v>10</v>
      </c>
      <c r="Q180">
        <v>1</v>
      </c>
      <c r="R180" t="s">
        <v>487</v>
      </c>
      <c r="S180" t="s">
        <v>803</v>
      </c>
      <c r="T180" t="s">
        <v>1870</v>
      </c>
      <c r="U180" t="s">
        <v>1947</v>
      </c>
      <c r="V180" t="s">
        <v>797</v>
      </c>
    </row>
    <row r="181" spans="1:22" x14ac:dyDescent="0.25">
      <c r="A181" s="30" t="str">
        <f t="shared" si="2"/>
        <v>12.1.7</v>
      </c>
      <c r="B181" t="s">
        <v>797</v>
      </c>
      <c r="C181">
        <v>0</v>
      </c>
      <c r="D181" t="s">
        <v>489</v>
      </c>
      <c r="E181" t="s">
        <v>811</v>
      </c>
      <c r="F181" t="s">
        <v>19</v>
      </c>
      <c r="G181" t="s">
        <v>19</v>
      </c>
      <c r="H181" t="s">
        <v>19</v>
      </c>
      <c r="I181" t="s">
        <v>19</v>
      </c>
      <c r="J181" t="s">
        <v>19</v>
      </c>
      <c r="K181" t="s">
        <v>19</v>
      </c>
      <c r="L181" t="s">
        <v>19</v>
      </c>
      <c r="M181" t="s">
        <v>19</v>
      </c>
      <c r="N181" t="s">
        <v>19</v>
      </c>
      <c r="O181" t="s">
        <v>454</v>
      </c>
      <c r="P181">
        <v>20</v>
      </c>
      <c r="Q181">
        <v>1</v>
      </c>
      <c r="R181" t="s">
        <v>487</v>
      </c>
      <c r="S181" t="s">
        <v>812</v>
      </c>
      <c r="T181" t="s">
        <v>1971</v>
      </c>
      <c r="U181" t="s">
        <v>1965</v>
      </c>
      <c r="V181" t="s">
        <v>797</v>
      </c>
    </row>
    <row r="182" spans="1:22" x14ac:dyDescent="0.25">
      <c r="A182" s="30" t="str">
        <f t="shared" si="2"/>
        <v>37.1</v>
      </c>
      <c r="B182" t="s">
        <v>813</v>
      </c>
      <c r="C182">
        <v>0</v>
      </c>
      <c r="D182" t="s">
        <v>482</v>
      </c>
      <c r="E182" t="s">
        <v>814</v>
      </c>
      <c r="F182" t="s">
        <v>484</v>
      </c>
      <c r="G182" t="s">
        <v>1512</v>
      </c>
      <c r="H182" t="s">
        <v>1510</v>
      </c>
      <c r="I182" t="s">
        <v>1514</v>
      </c>
      <c r="J182" t="s">
        <v>19</v>
      </c>
      <c r="K182" t="s">
        <v>485</v>
      </c>
      <c r="L182" t="s">
        <v>302</v>
      </c>
      <c r="M182" t="s">
        <v>772</v>
      </c>
      <c r="N182" t="s">
        <v>19</v>
      </c>
      <c r="O182" t="s">
        <v>303</v>
      </c>
      <c r="P182">
        <v>50</v>
      </c>
      <c r="Q182">
        <v>2</v>
      </c>
      <c r="R182" t="s">
        <v>487</v>
      </c>
      <c r="S182" t="s">
        <v>815</v>
      </c>
      <c r="T182" t="s">
        <v>1894</v>
      </c>
      <c r="U182" t="s">
        <v>1935</v>
      </c>
      <c r="V182" t="s">
        <v>813</v>
      </c>
    </row>
    <row r="183" spans="1:22" x14ac:dyDescent="0.25">
      <c r="A183" s="30" t="str">
        <f t="shared" si="2"/>
        <v>37.1.1</v>
      </c>
      <c r="B183" t="s">
        <v>813</v>
      </c>
      <c r="C183">
        <v>0</v>
      </c>
      <c r="D183" t="s">
        <v>489</v>
      </c>
      <c r="E183" t="s">
        <v>816</v>
      </c>
      <c r="F183" t="s">
        <v>19</v>
      </c>
      <c r="G183" t="s">
        <v>19</v>
      </c>
      <c r="H183" t="s">
        <v>19</v>
      </c>
      <c r="I183" t="s">
        <v>19</v>
      </c>
      <c r="J183" t="s">
        <v>19</v>
      </c>
      <c r="K183" t="s">
        <v>19</v>
      </c>
      <c r="L183" t="s">
        <v>19</v>
      </c>
      <c r="M183" t="s">
        <v>19</v>
      </c>
      <c r="N183" t="s">
        <v>19</v>
      </c>
      <c r="O183" t="s">
        <v>304</v>
      </c>
      <c r="P183">
        <v>10</v>
      </c>
      <c r="Q183">
        <v>1</v>
      </c>
      <c r="R183" t="s">
        <v>487</v>
      </c>
      <c r="S183" t="s">
        <v>817</v>
      </c>
      <c r="T183" t="s">
        <v>1894</v>
      </c>
      <c r="U183" t="s">
        <v>1972</v>
      </c>
      <c r="V183" t="s">
        <v>813</v>
      </c>
    </row>
    <row r="184" spans="1:22" x14ac:dyDescent="0.25">
      <c r="A184" s="30" t="str">
        <f t="shared" si="2"/>
        <v>37.1.2</v>
      </c>
      <c r="B184" t="s">
        <v>813</v>
      </c>
      <c r="C184">
        <v>0</v>
      </c>
      <c r="D184" t="s">
        <v>489</v>
      </c>
      <c r="E184" t="s">
        <v>818</v>
      </c>
      <c r="F184" t="s">
        <v>19</v>
      </c>
      <c r="G184" t="s">
        <v>19</v>
      </c>
      <c r="H184" t="s">
        <v>19</v>
      </c>
      <c r="I184" t="s">
        <v>19</v>
      </c>
      <c r="J184" t="s">
        <v>19</v>
      </c>
      <c r="K184" t="s">
        <v>19</v>
      </c>
      <c r="L184" t="s">
        <v>19</v>
      </c>
      <c r="M184" t="s">
        <v>19</v>
      </c>
      <c r="N184" t="s">
        <v>19</v>
      </c>
      <c r="O184" t="s">
        <v>305</v>
      </c>
      <c r="P184">
        <v>30</v>
      </c>
      <c r="Q184">
        <v>1</v>
      </c>
      <c r="R184" t="s">
        <v>487</v>
      </c>
      <c r="S184" t="s">
        <v>819</v>
      </c>
      <c r="T184" t="s">
        <v>1973</v>
      </c>
      <c r="U184" t="s">
        <v>1974</v>
      </c>
      <c r="V184" t="s">
        <v>813</v>
      </c>
    </row>
    <row r="185" spans="1:22" x14ac:dyDescent="0.25">
      <c r="A185" s="30" t="str">
        <f t="shared" si="2"/>
        <v>37.1.3</v>
      </c>
      <c r="B185" t="s">
        <v>813</v>
      </c>
      <c r="C185">
        <v>0</v>
      </c>
      <c r="D185" t="s">
        <v>489</v>
      </c>
      <c r="E185" t="s">
        <v>820</v>
      </c>
      <c r="F185" t="s">
        <v>19</v>
      </c>
      <c r="G185" t="s">
        <v>19</v>
      </c>
      <c r="H185" t="s">
        <v>19</v>
      </c>
      <c r="I185" t="s">
        <v>19</v>
      </c>
      <c r="J185" t="s">
        <v>19</v>
      </c>
      <c r="K185" t="s">
        <v>19</v>
      </c>
      <c r="L185" t="s">
        <v>19</v>
      </c>
      <c r="M185" t="s">
        <v>19</v>
      </c>
      <c r="N185" t="s">
        <v>19</v>
      </c>
      <c r="O185" t="s">
        <v>306</v>
      </c>
      <c r="P185">
        <v>20</v>
      </c>
      <c r="Q185">
        <v>1</v>
      </c>
      <c r="R185" t="s">
        <v>487</v>
      </c>
      <c r="S185" t="s">
        <v>821</v>
      </c>
      <c r="T185" t="s">
        <v>1973</v>
      </c>
      <c r="U185" t="s">
        <v>1974</v>
      </c>
      <c r="V185" t="s">
        <v>813</v>
      </c>
    </row>
    <row r="186" spans="1:22" x14ac:dyDescent="0.25">
      <c r="A186" s="30" t="str">
        <f t="shared" si="2"/>
        <v>37.1.4</v>
      </c>
      <c r="B186" t="s">
        <v>813</v>
      </c>
      <c r="C186">
        <v>0</v>
      </c>
      <c r="D186" t="s">
        <v>489</v>
      </c>
      <c r="E186" t="s">
        <v>822</v>
      </c>
      <c r="F186" t="s">
        <v>19</v>
      </c>
      <c r="G186" t="s">
        <v>19</v>
      </c>
      <c r="H186" t="s">
        <v>19</v>
      </c>
      <c r="I186" t="s">
        <v>19</v>
      </c>
      <c r="J186" t="s">
        <v>19</v>
      </c>
      <c r="K186" t="s">
        <v>19</v>
      </c>
      <c r="L186" t="s">
        <v>19</v>
      </c>
      <c r="M186" t="s">
        <v>19</v>
      </c>
      <c r="N186" t="s">
        <v>19</v>
      </c>
      <c r="O186" t="s">
        <v>307</v>
      </c>
      <c r="P186">
        <v>20</v>
      </c>
      <c r="Q186">
        <v>1</v>
      </c>
      <c r="R186" t="s">
        <v>487</v>
      </c>
      <c r="S186" t="s">
        <v>823</v>
      </c>
      <c r="T186" t="s">
        <v>1916</v>
      </c>
      <c r="U186" t="s">
        <v>1975</v>
      </c>
      <c r="V186" t="s">
        <v>813</v>
      </c>
    </row>
    <row r="187" spans="1:22" x14ac:dyDescent="0.25">
      <c r="A187" s="30" t="str">
        <f t="shared" si="2"/>
        <v>37.1.5</v>
      </c>
      <c r="B187" t="s">
        <v>813</v>
      </c>
      <c r="C187">
        <v>0</v>
      </c>
      <c r="D187" t="s">
        <v>489</v>
      </c>
      <c r="E187" t="s">
        <v>824</v>
      </c>
      <c r="F187" t="s">
        <v>19</v>
      </c>
      <c r="G187" t="s">
        <v>19</v>
      </c>
      <c r="H187" t="s">
        <v>19</v>
      </c>
      <c r="I187" t="s">
        <v>19</v>
      </c>
      <c r="J187" t="s">
        <v>19</v>
      </c>
      <c r="K187" t="s">
        <v>19</v>
      </c>
      <c r="L187" t="s">
        <v>19</v>
      </c>
      <c r="M187" t="s">
        <v>19</v>
      </c>
      <c r="N187" t="s">
        <v>19</v>
      </c>
      <c r="O187" t="s">
        <v>308</v>
      </c>
      <c r="P187">
        <v>20</v>
      </c>
      <c r="Q187">
        <v>1</v>
      </c>
      <c r="R187" t="s">
        <v>487</v>
      </c>
      <c r="S187" t="s">
        <v>825</v>
      </c>
      <c r="T187" t="s">
        <v>1868</v>
      </c>
      <c r="U187" t="s">
        <v>1935</v>
      </c>
      <c r="V187" t="s">
        <v>813</v>
      </c>
    </row>
    <row r="188" spans="1:22" x14ac:dyDescent="0.25">
      <c r="A188" s="30" t="str">
        <f t="shared" si="2"/>
        <v>37.2</v>
      </c>
      <c r="B188" t="s">
        <v>813</v>
      </c>
      <c r="C188">
        <v>0</v>
      </c>
      <c r="D188" t="s">
        <v>482</v>
      </c>
      <c r="E188" t="s">
        <v>826</v>
      </c>
      <c r="F188" t="s">
        <v>484</v>
      </c>
      <c r="G188" t="s">
        <v>1512</v>
      </c>
      <c r="H188" t="s">
        <v>1513</v>
      </c>
      <c r="I188" t="s">
        <v>1514</v>
      </c>
      <c r="J188" t="s">
        <v>1865</v>
      </c>
      <c r="K188" t="s">
        <v>485</v>
      </c>
      <c r="L188" t="s">
        <v>302</v>
      </c>
      <c r="M188" t="s">
        <v>772</v>
      </c>
      <c r="N188" t="s">
        <v>19</v>
      </c>
      <c r="O188" t="s">
        <v>309</v>
      </c>
      <c r="P188">
        <v>15</v>
      </c>
      <c r="Q188">
        <v>11</v>
      </c>
      <c r="R188" t="s">
        <v>487</v>
      </c>
      <c r="S188" t="s">
        <v>827</v>
      </c>
      <c r="T188" t="s">
        <v>1894</v>
      </c>
      <c r="U188" t="s">
        <v>1935</v>
      </c>
      <c r="V188" t="s">
        <v>813</v>
      </c>
    </row>
    <row r="189" spans="1:22" x14ac:dyDescent="0.25">
      <c r="A189" s="30" t="str">
        <f t="shared" si="2"/>
        <v>37.2.1</v>
      </c>
      <c r="B189" t="s">
        <v>813</v>
      </c>
      <c r="C189">
        <v>0</v>
      </c>
      <c r="D189" t="s">
        <v>489</v>
      </c>
      <c r="E189" t="s">
        <v>828</v>
      </c>
      <c r="F189" t="s">
        <v>19</v>
      </c>
      <c r="G189" t="s">
        <v>19</v>
      </c>
      <c r="H189" t="s">
        <v>19</v>
      </c>
      <c r="I189" t="s">
        <v>19</v>
      </c>
      <c r="J189" t="s">
        <v>19</v>
      </c>
      <c r="K189" t="s">
        <v>19</v>
      </c>
      <c r="L189" t="s">
        <v>19</v>
      </c>
      <c r="M189" t="s">
        <v>19</v>
      </c>
      <c r="N189" t="s">
        <v>19</v>
      </c>
      <c r="O189" t="s">
        <v>310</v>
      </c>
      <c r="P189">
        <v>80</v>
      </c>
      <c r="Q189">
        <v>11</v>
      </c>
      <c r="R189" t="s">
        <v>487</v>
      </c>
      <c r="S189" t="s">
        <v>829</v>
      </c>
      <c r="T189" t="s">
        <v>1894</v>
      </c>
      <c r="U189" t="s">
        <v>1935</v>
      </c>
      <c r="V189" t="s">
        <v>813</v>
      </c>
    </row>
    <row r="190" spans="1:22" x14ac:dyDescent="0.25">
      <c r="A190" s="30" t="str">
        <f t="shared" si="2"/>
        <v>37.2.2</v>
      </c>
      <c r="B190" t="s">
        <v>813</v>
      </c>
      <c r="C190">
        <v>0</v>
      </c>
      <c r="D190" t="s">
        <v>489</v>
      </c>
      <c r="E190" t="s">
        <v>830</v>
      </c>
      <c r="F190" t="s">
        <v>19</v>
      </c>
      <c r="G190" t="s">
        <v>19</v>
      </c>
      <c r="H190" t="s">
        <v>19</v>
      </c>
      <c r="I190" t="s">
        <v>19</v>
      </c>
      <c r="J190" t="s">
        <v>19</v>
      </c>
      <c r="K190" t="s">
        <v>19</v>
      </c>
      <c r="L190" t="s">
        <v>19</v>
      </c>
      <c r="M190" t="s">
        <v>19</v>
      </c>
      <c r="N190" t="s">
        <v>19</v>
      </c>
      <c r="O190" t="s">
        <v>311</v>
      </c>
      <c r="P190">
        <v>20</v>
      </c>
      <c r="Q190">
        <v>11</v>
      </c>
      <c r="R190" t="s">
        <v>487</v>
      </c>
      <c r="S190" t="s">
        <v>831</v>
      </c>
      <c r="T190" t="s">
        <v>1894</v>
      </c>
      <c r="U190" t="s">
        <v>1935</v>
      </c>
      <c r="V190" t="s">
        <v>813</v>
      </c>
    </row>
    <row r="191" spans="1:22" x14ac:dyDescent="0.25">
      <c r="A191" s="30" t="str">
        <f t="shared" si="2"/>
        <v>37.3</v>
      </c>
      <c r="B191" t="s">
        <v>813</v>
      </c>
      <c r="C191">
        <v>0</v>
      </c>
      <c r="D191" t="s">
        <v>482</v>
      </c>
      <c r="E191" t="s">
        <v>832</v>
      </c>
      <c r="F191" t="s">
        <v>484</v>
      </c>
      <c r="G191" t="s">
        <v>1512</v>
      </c>
      <c r="H191" t="s">
        <v>1513</v>
      </c>
      <c r="I191" t="s">
        <v>1514</v>
      </c>
      <c r="J191" t="s">
        <v>19</v>
      </c>
      <c r="K191" t="s">
        <v>485</v>
      </c>
      <c r="L191" t="s">
        <v>302</v>
      </c>
      <c r="M191" t="s">
        <v>772</v>
      </c>
      <c r="N191" t="s">
        <v>19</v>
      </c>
      <c r="O191" t="s">
        <v>312</v>
      </c>
      <c r="P191">
        <v>5</v>
      </c>
      <c r="Q191">
        <v>1</v>
      </c>
      <c r="R191" t="s">
        <v>487</v>
      </c>
      <c r="S191" t="s">
        <v>833</v>
      </c>
      <c r="T191" t="s">
        <v>1939</v>
      </c>
      <c r="U191" t="s">
        <v>1935</v>
      </c>
      <c r="V191" t="s">
        <v>813</v>
      </c>
    </row>
    <row r="192" spans="1:22" x14ac:dyDescent="0.25">
      <c r="A192" s="30" t="str">
        <f t="shared" si="2"/>
        <v>37.3.1</v>
      </c>
      <c r="B192" t="s">
        <v>813</v>
      </c>
      <c r="C192">
        <v>0</v>
      </c>
      <c r="D192" t="s">
        <v>489</v>
      </c>
      <c r="E192" t="s">
        <v>834</v>
      </c>
      <c r="F192" t="s">
        <v>19</v>
      </c>
      <c r="G192" t="s">
        <v>19</v>
      </c>
      <c r="H192" t="s">
        <v>19</v>
      </c>
      <c r="I192" t="s">
        <v>19</v>
      </c>
      <c r="J192" t="s">
        <v>19</v>
      </c>
      <c r="K192" t="s">
        <v>19</v>
      </c>
      <c r="L192" t="s">
        <v>19</v>
      </c>
      <c r="M192" t="s">
        <v>19</v>
      </c>
      <c r="N192" t="s">
        <v>19</v>
      </c>
      <c r="O192" t="s">
        <v>313</v>
      </c>
      <c r="P192">
        <v>10</v>
      </c>
      <c r="Q192">
        <v>1</v>
      </c>
      <c r="R192" t="s">
        <v>487</v>
      </c>
      <c r="S192" t="s">
        <v>817</v>
      </c>
      <c r="T192" t="s">
        <v>1939</v>
      </c>
      <c r="U192" t="s">
        <v>1935</v>
      </c>
      <c r="V192" t="s">
        <v>813</v>
      </c>
    </row>
    <row r="193" spans="1:22" x14ac:dyDescent="0.25">
      <c r="A193" s="30" t="str">
        <f t="shared" si="2"/>
        <v>37.3.2</v>
      </c>
      <c r="B193" t="s">
        <v>813</v>
      </c>
      <c r="C193">
        <v>0</v>
      </c>
      <c r="D193" t="s">
        <v>489</v>
      </c>
      <c r="E193" t="s">
        <v>835</v>
      </c>
      <c r="F193" t="s">
        <v>19</v>
      </c>
      <c r="G193" t="s">
        <v>19</v>
      </c>
      <c r="H193" t="s">
        <v>19</v>
      </c>
      <c r="I193" t="s">
        <v>19</v>
      </c>
      <c r="J193" t="s">
        <v>19</v>
      </c>
      <c r="K193" t="s">
        <v>19</v>
      </c>
      <c r="L193" t="s">
        <v>19</v>
      </c>
      <c r="M193" t="s">
        <v>19</v>
      </c>
      <c r="N193" t="s">
        <v>19</v>
      </c>
      <c r="O193" t="s">
        <v>314</v>
      </c>
      <c r="P193">
        <v>30</v>
      </c>
      <c r="Q193">
        <v>1</v>
      </c>
      <c r="R193" t="s">
        <v>487</v>
      </c>
      <c r="S193" t="s">
        <v>819</v>
      </c>
      <c r="T193" t="s">
        <v>1976</v>
      </c>
      <c r="U193" t="s">
        <v>1977</v>
      </c>
      <c r="V193" t="s">
        <v>813</v>
      </c>
    </row>
    <row r="194" spans="1:22" x14ac:dyDescent="0.25">
      <c r="A194" s="30" t="str">
        <f t="shared" si="2"/>
        <v>37.3.3</v>
      </c>
      <c r="B194" t="s">
        <v>813</v>
      </c>
      <c r="C194">
        <v>0</v>
      </c>
      <c r="D194" t="s">
        <v>489</v>
      </c>
      <c r="E194" t="s">
        <v>836</v>
      </c>
      <c r="F194" t="s">
        <v>19</v>
      </c>
      <c r="G194" t="s">
        <v>19</v>
      </c>
      <c r="H194" t="s">
        <v>19</v>
      </c>
      <c r="I194" t="s">
        <v>19</v>
      </c>
      <c r="J194" t="s">
        <v>19</v>
      </c>
      <c r="K194" t="s">
        <v>19</v>
      </c>
      <c r="L194" t="s">
        <v>19</v>
      </c>
      <c r="M194" t="s">
        <v>19</v>
      </c>
      <c r="N194" t="s">
        <v>19</v>
      </c>
      <c r="O194" t="s">
        <v>315</v>
      </c>
      <c r="P194">
        <v>20</v>
      </c>
      <c r="Q194">
        <v>1</v>
      </c>
      <c r="R194" t="s">
        <v>487</v>
      </c>
      <c r="S194" t="s">
        <v>821</v>
      </c>
      <c r="T194" t="s">
        <v>1976</v>
      </c>
      <c r="U194" t="s">
        <v>1974</v>
      </c>
      <c r="V194" t="s">
        <v>813</v>
      </c>
    </row>
    <row r="195" spans="1:22" x14ac:dyDescent="0.25">
      <c r="A195" s="30" t="str">
        <f t="shared" ref="A195:A258" si="3">+E195</f>
        <v>37.3.4</v>
      </c>
      <c r="B195" t="s">
        <v>813</v>
      </c>
      <c r="C195">
        <v>0</v>
      </c>
      <c r="D195" t="s">
        <v>489</v>
      </c>
      <c r="E195" t="s">
        <v>837</v>
      </c>
      <c r="F195" t="s">
        <v>19</v>
      </c>
      <c r="G195" t="s">
        <v>19</v>
      </c>
      <c r="H195" t="s">
        <v>19</v>
      </c>
      <c r="I195" t="s">
        <v>19</v>
      </c>
      <c r="J195" t="s">
        <v>19</v>
      </c>
      <c r="K195" t="s">
        <v>19</v>
      </c>
      <c r="L195" t="s">
        <v>19</v>
      </c>
      <c r="M195" t="s">
        <v>19</v>
      </c>
      <c r="N195" t="s">
        <v>19</v>
      </c>
      <c r="O195" t="s">
        <v>316</v>
      </c>
      <c r="P195">
        <v>20</v>
      </c>
      <c r="Q195">
        <v>1</v>
      </c>
      <c r="R195" t="s">
        <v>487</v>
      </c>
      <c r="S195" t="s">
        <v>823</v>
      </c>
      <c r="T195" t="s">
        <v>1916</v>
      </c>
      <c r="U195" t="s">
        <v>1978</v>
      </c>
      <c r="V195" t="s">
        <v>813</v>
      </c>
    </row>
    <row r="196" spans="1:22" x14ac:dyDescent="0.25">
      <c r="A196" s="30" t="str">
        <f t="shared" si="3"/>
        <v>37.3.5</v>
      </c>
      <c r="B196" t="s">
        <v>813</v>
      </c>
      <c r="C196">
        <v>0</v>
      </c>
      <c r="D196" t="s">
        <v>489</v>
      </c>
      <c r="E196" t="s">
        <v>838</v>
      </c>
      <c r="F196" t="s">
        <v>19</v>
      </c>
      <c r="G196" t="s">
        <v>19</v>
      </c>
      <c r="H196" t="s">
        <v>19</v>
      </c>
      <c r="I196" t="s">
        <v>19</v>
      </c>
      <c r="J196" t="s">
        <v>19</v>
      </c>
      <c r="K196" t="s">
        <v>19</v>
      </c>
      <c r="L196" t="s">
        <v>19</v>
      </c>
      <c r="M196" t="s">
        <v>19</v>
      </c>
      <c r="N196" t="s">
        <v>19</v>
      </c>
      <c r="O196" t="s">
        <v>317</v>
      </c>
      <c r="P196">
        <v>20</v>
      </c>
      <c r="Q196">
        <v>1</v>
      </c>
      <c r="R196" t="s">
        <v>487</v>
      </c>
      <c r="S196" t="s">
        <v>825</v>
      </c>
      <c r="T196" t="s">
        <v>1868</v>
      </c>
      <c r="U196" t="s">
        <v>1935</v>
      </c>
      <c r="V196" t="s">
        <v>813</v>
      </c>
    </row>
    <row r="197" spans="1:22" x14ac:dyDescent="0.25">
      <c r="A197" s="30" t="str">
        <f t="shared" si="3"/>
        <v>37.4</v>
      </c>
      <c r="B197" t="s">
        <v>813</v>
      </c>
      <c r="C197">
        <v>0</v>
      </c>
      <c r="D197" t="s">
        <v>482</v>
      </c>
      <c r="E197" t="s">
        <v>839</v>
      </c>
      <c r="F197" t="s">
        <v>484</v>
      </c>
      <c r="G197" t="s">
        <v>1512</v>
      </c>
      <c r="H197" t="s">
        <v>1513</v>
      </c>
      <c r="I197" t="s">
        <v>1514</v>
      </c>
      <c r="J197" t="s">
        <v>19</v>
      </c>
      <c r="K197" t="s">
        <v>485</v>
      </c>
      <c r="L197" t="s">
        <v>302</v>
      </c>
      <c r="M197" t="s">
        <v>772</v>
      </c>
      <c r="N197" t="s">
        <v>19</v>
      </c>
      <c r="O197" t="s">
        <v>318</v>
      </c>
      <c r="P197">
        <v>10</v>
      </c>
      <c r="Q197">
        <v>1</v>
      </c>
      <c r="R197" t="s">
        <v>487</v>
      </c>
      <c r="S197" t="s">
        <v>840</v>
      </c>
      <c r="T197" t="s">
        <v>1939</v>
      </c>
      <c r="U197" t="s">
        <v>1935</v>
      </c>
      <c r="V197" t="s">
        <v>813</v>
      </c>
    </row>
    <row r="198" spans="1:22" x14ac:dyDescent="0.25">
      <c r="A198" s="30" t="str">
        <f t="shared" si="3"/>
        <v>37.4.1</v>
      </c>
      <c r="B198" t="s">
        <v>813</v>
      </c>
      <c r="C198">
        <v>0</v>
      </c>
      <c r="D198" t="s">
        <v>489</v>
      </c>
      <c r="E198" t="s">
        <v>841</v>
      </c>
      <c r="F198" t="s">
        <v>19</v>
      </c>
      <c r="G198" t="s">
        <v>19</v>
      </c>
      <c r="H198" t="s">
        <v>19</v>
      </c>
      <c r="I198" t="s">
        <v>19</v>
      </c>
      <c r="J198" t="s">
        <v>19</v>
      </c>
      <c r="K198" t="s">
        <v>19</v>
      </c>
      <c r="L198" t="s">
        <v>19</v>
      </c>
      <c r="M198" t="s">
        <v>19</v>
      </c>
      <c r="N198" t="s">
        <v>19</v>
      </c>
      <c r="O198" t="s">
        <v>304</v>
      </c>
      <c r="P198">
        <v>10</v>
      </c>
      <c r="Q198">
        <v>1</v>
      </c>
      <c r="R198" t="s">
        <v>487</v>
      </c>
      <c r="S198" t="s">
        <v>817</v>
      </c>
      <c r="T198" t="s">
        <v>1939</v>
      </c>
      <c r="U198" t="s">
        <v>1935</v>
      </c>
      <c r="V198" t="s">
        <v>813</v>
      </c>
    </row>
    <row r="199" spans="1:22" x14ac:dyDescent="0.25">
      <c r="A199" s="30" t="str">
        <f t="shared" si="3"/>
        <v>37.4.2</v>
      </c>
      <c r="B199" t="s">
        <v>813</v>
      </c>
      <c r="C199">
        <v>0</v>
      </c>
      <c r="D199" t="s">
        <v>489</v>
      </c>
      <c r="E199" t="s">
        <v>842</v>
      </c>
      <c r="F199" t="s">
        <v>19</v>
      </c>
      <c r="G199" t="s">
        <v>19</v>
      </c>
      <c r="H199" t="s">
        <v>19</v>
      </c>
      <c r="I199" t="s">
        <v>19</v>
      </c>
      <c r="J199" t="s">
        <v>19</v>
      </c>
      <c r="K199" t="s">
        <v>19</v>
      </c>
      <c r="L199" t="s">
        <v>19</v>
      </c>
      <c r="M199" t="s">
        <v>19</v>
      </c>
      <c r="N199" t="s">
        <v>19</v>
      </c>
      <c r="O199" t="s">
        <v>319</v>
      </c>
      <c r="P199">
        <v>25</v>
      </c>
      <c r="Q199">
        <v>1</v>
      </c>
      <c r="R199" t="s">
        <v>487</v>
      </c>
      <c r="S199" t="s">
        <v>821</v>
      </c>
      <c r="T199" t="s">
        <v>1976</v>
      </c>
      <c r="U199" t="s">
        <v>1979</v>
      </c>
      <c r="V199" t="s">
        <v>813</v>
      </c>
    </row>
    <row r="200" spans="1:22" x14ac:dyDescent="0.25">
      <c r="A200" s="30" t="str">
        <f t="shared" si="3"/>
        <v>37.4.3</v>
      </c>
      <c r="B200" t="s">
        <v>813</v>
      </c>
      <c r="C200">
        <v>0</v>
      </c>
      <c r="D200" t="s">
        <v>489</v>
      </c>
      <c r="E200" t="s">
        <v>843</v>
      </c>
      <c r="F200" t="s">
        <v>19</v>
      </c>
      <c r="G200" t="s">
        <v>19</v>
      </c>
      <c r="H200" t="s">
        <v>19</v>
      </c>
      <c r="I200" t="s">
        <v>19</v>
      </c>
      <c r="J200" t="s">
        <v>19</v>
      </c>
      <c r="K200" t="s">
        <v>19</v>
      </c>
      <c r="L200" t="s">
        <v>19</v>
      </c>
      <c r="M200" t="s">
        <v>19</v>
      </c>
      <c r="N200" t="s">
        <v>19</v>
      </c>
      <c r="O200" t="s">
        <v>320</v>
      </c>
      <c r="P200">
        <v>20</v>
      </c>
      <c r="Q200">
        <v>1</v>
      </c>
      <c r="R200" t="s">
        <v>487</v>
      </c>
      <c r="S200" t="s">
        <v>844</v>
      </c>
      <c r="T200" t="s">
        <v>1976</v>
      </c>
      <c r="U200" t="s">
        <v>1898</v>
      </c>
      <c r="V200" t="s">
        <v>813</v>
      </c>
    </row>
    <row r="201" spans="1:22" x14ac:dyDescent="0.25">
      <c r="A201" s="30" t="str">
        <f t="shared" si="3"/>
        <v>37.4.4</v>
      </c>
      <c r="B201" t="s">
        <v>813</v>
      </c>
      <c r="C201">
        <v>0</v>
      </c>
      <c r="D201" t="s">
        <v>489</v>
      </c>
      <c r="E201" t="s">
        <v>845</v>
      </c>
      <c r="F201" t="s">
        <v>19</v>
      </c>
      <c r="G201" t="s">
        <v>19</v>
      </c>
      <c r="H201" t="s">
        <v>19</v>
      </c>
      <c r="I201" t="s">
        <v>19</v>
      </c>
      <c r="J201" t="s">
        <v>19</v>
      </c>
      <c r="K201" t="s">
        <v>19</v>
      </c>
      <c r="L201" t="s">
        <v>19</v>
      </c>
      <c r="M201" t="s">
        <v>19</v>
      </c>
      <c r="N201" t="s">
        <v>19</v>
      </c>
      <c r="O201" t="s">
        <v>321</v>
      </c>
      <c r="P201">
        <v>20</v>
      </c>
      <c r="Q201">
        <v>1</v>
      </c>
      <c r="R201" t="s">
        <v>487</v>
      </c>
      <c r="S201" t="s">
        <v>819</v>
      </c>
      <c r="T201" t="s">
        <v>1916</v>
      </c>
      <c r="U201" t="s">
        <v>1980</v>
      </c>
      <c r="V201" t="s">
        <v>813</v>
      </c>
    </row>
    <row r="202" spans="1:22" x14ac:dyDescent="0.25">
      <c r="A202" s="30" t="str">
        <f t="shared" si="3"/>
        <v>37.4.5</v>
      </c>
      <c r="B202" t="s">
        <v>813</v>
      </c>
      <c r="C202">
        <v>0</v>
      </c>
      <c r="D202" t="s">
        <v>489</v>
      </c>
      <c r="E202" t="s">
        <v>846</v>
      </c>
      <c r="F202" t="s">
        <v>19</v>
      </c>
      <c r="G202" t="s">
        <v>19</v>
      </c>
      <c r="H202" t="s">
        <v>19</v>
      </c>
      <c r="I202" t="s">
        <v>19</v>
      </c>
      <c r="J202" t="s">
        <v>19</v>
      </c>
      <c r="K202" t="s">
        <v>19</v>
      </c>
      <c r="L202" t="s">
        <v>19</v>
      </c>
      <c r="M202" t="s">
        <v>19</v>
      </c>
      <c r="N202" t="s">
        <v>19</v>
      </c>
      <c r="O202" t="s">
        <v>322</v>
      </c>
      <c r="P202">
        <v>20</v>
      </c>
      <c r="Q202">
        <v>1</v>
      </c>
      <c r="R202" t="s">
        <v>487</v>
      </c>
      <c r="S202" t="s">
        <v>847</v>
      </c>
      <c r="T202" t="s">
        <v>1868</v>
      </c>
      <c r="U202" t="s">
        <v>1975</v>
      </c>
      <c r="V202" t="s">
        <v>813</v>
      </c>
    </row>
    <row r="203" spans="1:22" x14ac:dyDescent="0.25">
      <c r="A203" s="30" t="str">
        <f t="shared" si="3"/>
        <v>37.4.6</v>
      </c>
      <c r="B203" t="s">
        <v>813</v>
      </c>
      <c r="C203">
        <v>0</v>
      </c>
      <c r="D203" t="s">
        <v>489</v>
      </c>
      <c r="E203" t="s">
        <v>848</v>
      </c>
      <c r="F203" t="s">
        <v>19</v>
      </c>
      <c r="G203" t="s">
        <v>19</v>
      </c>
      <c r="H203" t="s">
        <v>19</v>
      </c>
      <c r="I203" t="s">
        <v>19</v>
      </c>
      <c r="J203" t="s">
        <v>19</v>
      </c>
      <c r="K203" t="s">
        <v>19</v>
      </c>
      <c r="L203" t="s">
        <v>19</v>
      </c>
      <c r="M203" t="s">
        <v>19</v>
      </c>
      <c r="N203" t="s">
        <v>19</v>
      </c>
      <c r="O203" t="s">
        <v>323</v>
      </c>
      <c r="P203">
        <v>5</v>
      </c>
      <c r="Q203">
        <v>1</v>
      </c>
      <c r="R203" t="s">
        <v>487</v>
      </c>
      <c r="S203" t="s">
        <v>840</v>
      </c>
      <c r="T203" t="s">
        <v>1981</v>
      </c>
      <c r="U203" t="s">
        <v>1935</v>
      </c>
      <c r="V203" t="s">
        <v>813</v>
      </c>
    </row>
    <row r="204" spans="1:22" x14ac:dyDescent="0.25">
      <c r="A204" s="30" t="str">
        <f t="shared" si="3"/>
        <v>37.5</v>
      </c>
      <c r="B204" t="s">
        <v>813</v>
      </c>
      <c r="C204">
        <v>0</v>
      </c>
      <c r="D204" t="s">
        <v>482</v>
      </c>
      <c r="E204" t="s">
        <v>849</v>
      </c>
      <c r="F204" t="s">
        <v>484</v>
      </c>
      <c r="G204" t="s">
        <v>1512</v>
      </c>
      <c r="H204" t="s">
        <v>1513</v>
      </c>
      <c r="I204" t="s">
        <v>1514</v>
      </c>
      <c r="J204" t="s">
        <v>1865</v>
      </c>
      <c r="K204" t="s">
        <v>485</v>
      </c>
      <c r="L204" t="s">
        <v>302</v>
      </c>
      <c r="M204" t="s">
        <v>772</v>
      </c>
      <c r="N204" t="s">
        <v>19</v>
      </c>
      <c r="O204" t="s">
        <v>324</v>
      </c>
      <c r="P204">
        <v>20</v>
      </c>
      <c r="Q204">
        <v>50</v>
      </c>
      <c r="R204" t="s">
        <v>487</v>
      </c>
      <c r="S204" t="s">
        <v>850</v>
      </c>
      <c r="T204" t="s">
        <v>1892</v>
      </c>
      <c r="U204" t="s">
        <v>1923</v>
      </c>
      <c r="V204" t="s">
        <v>813</v>
      </c>
    </row>
    <row r="205" spans="1:22" x14ac:dyDescent="0.25">
      <c r="A205" s="30" t="str">
        <f t="shared" si="3"/>
        <v>37.5.1</v>
      </c>
      <c r="B205" t="s">
        <v>813</v>
      </c>
      <c r="C205">
        <v>0</v>
      </c>
      <c r="D205" t="s">
        <v>489</v>
      </c>
      <c r="E205" t="s">
        <v>851</v>
      </c>
      <c r="F205" t="s">
        <v>19</v>
      </c>
      <c r="G205" t="s">
        <v>19</v>
      </c>
      <c r="H205" t="s">
        <v>19</v>
      </c>
      <c r="I205" t="s">
        <v>19</v>
      </c>
      <c r="J205" t="s">
        <v>19</v>
      </c>
      <c r="K205" t="s">
        <v>19</v>
      </c>
      <c r="L205" t="s">
        <v>19</v>
      </c>
      <c r="M205" t="s">
        <v>19</v>
      </c>
      <c r="N205" t="s">
        <v>19</v>
      </c>
      <c r="O205" t="s">
        <v>325</v>
      </c>
      <c r="P205">
        <v>5</v>
      </c>
      <c r="Q205">
        <v>1</v>
      </c>
      <c r="R205" t="s">
        <v>487</v>
      </c>
      <c r="S205" t="s">
        <v>852</v>
      </c>
      <c r="T205" t="s">
        <v>1892</v>
      </c>
      <c r="U205" t="s">
        <v>1874</v>
      </c>
      <c r="V205" t="s">
        <v>813</v>
      </c>
    </row>
    <row r="206" spans="1:22" x14ac:dyDescent="0.25">
      <c r="A206" s="30" t="str">
        <f t="shared" si="3"/>
        <v>37.5.2</v>
      </c>
      <c r="B206" t="s">
        <v>813</v>
      </c>
      <c r="C206">
        <v>0</v>
      </c>
      <c r="D206" t="s">
        <v>489</v>
      </c>
      <c r="E206" t="s">
        <v>853</v>
      </c>
      <c r="F206" t="s">
        <v>19</v>
      </c>
      <c r="G206" t="s">
        <v>19</v>
      </c>
      <c r="H206" t="s">
        <v>19</v>
      </c>
      <c r="I206" t="s">
        <v>19</v>
      </c>
      <c r="J206" t="s">
        <v>19</v>
      </c>
      <c r="K206" t="s">
        <v>19</v>
      </c>
      <c r="L206" t="s">
        <v>19</v>
      </c>
      <c r="M206" t="s">
        <v>19</v>
      </c>
      <c r="N206" t="s">
        <v>19</v>
      </c>
      <c r="O206" t="s">
        <v>326</v>
      </c>
      <c r="P206">
        <v>10</v>
      </c>
      <c r="Q206">
        <v>1</v>
      </c>
      <c r="R206" t="s">
        <v>487</v>
      </c>
      <c r="S206" t="s">
        <v>854</v>
      </c>
      <c r="T206" t="s">
        <v>1916</v>
      </c>
      <c r="U206" t="s">
        <v>1982</v>
      </c>
      <c r="V206" t="s">
        <v>813</v>
      </c>
    </row>
    <row r="207" spans="1:22" x14ac:dyDescent="0.25">
      <c r="A207" s="30" t="str">
        <f t="shared" si="3"/>
        <v>37.5.3</v>
      </c>
      <c r="B207" t="s">
        <v>813</v>
      </c>
      <c r="C207">
        <v>0</v>
      </c>
      <c r="D207" t="s">
        <v>489</v>
      </c>
      <c r="E207" t="s">
        <v>855</v>
      </c>
      <c r="F207" t="s">
        <v>19</v>
      </c>
      <c r="G207" t="s">
        <v>19</v>
      </c>
      <c r="H207" t="s">
        <v>19</v>
      </c>
      <c r="I207" t="s">
        <v>19</v>
      </c>
      <c r="J207" t="s">
        <v>19</v>
      </c>
      <c r="K207" t="s">
        <v>19</v>
      </c>
      <c r="L207" t="s">
        <v>19</v>
      </c>
      <c r="M207" t="s">
        <v>19</v>
      </c>
      <c r="N207" t="s">
        <v>19</v>
      </c>
      <c r="O207" t="s">
        <v>327</v>
      </c>
      <c r="P207">
        <v>10</v>
      </c>
      <c r="Q207">
        <v>1</v>
      </c>
      <c r="R207" t="s">
        <v>487</v>
      </c>
      <c r="S207" t="s">
        <v>856</v>
      </c>
      <c r="T207" t="s">
        <v>1944</v>
      </c>
      <c r="U207" t="s">
        <v>1983</v>
      </c>
      <c r="V207" t="s">
        <v>813</v>
      </c>
    </row>
    <row r="208" spans="1:22" x14ac:dyDescent="0.25">
      <c r="A208" s="30" t="str">
        <f t="shared" si="3"/>
        <v>37.5.4</v>
      </c>
      <c r="B208" t="s">
        <v>813</v>
      </c>
      <c r="C208">
        <v>0</v>
      </c>
      <c r="D208" t="s">
        <v>489</v>
      </c>
      <c r="E208" t="s">
        <v>857</v>
      </c>
      <c r="F208" t="s">
        <v>19</v>
      </c>
      <c r="G208" t="s">
        <v>19</v>
      </c>
      <c r="H208" t="s">
        <v>19</v>
      </c>
      <c r="I208" t="s">
        <v>19</v>
      </c>
      <c r="J208" t="s">
        <v>19</v>
      </c>
      <c r="K208" t="s">
        <v>19</v>
      </c>
      <c r="L208" t="s">
        <v>19</v>
      </c>
      <c r="M208" t="s">
        <v>19</v>
      </c>
      <c r="N208" t="s">
        <v>19</v>
      </c>
      <c r="O208" t="s">
        <v>328</v>
      </c>
      <c r="P208">
        <v>75</v>
      </c>
      <c r="Q208">
        <v>100</v>
      </c>
      <c r="R208" t="s">
        <v>515</v>
      </c>
      <c r="S208" t="s">
        <v>858</v>
      </c>
      <c r="T208" t="s">
        <v>1946</v>
      </c>
      <c r="U208" t="s">
        <v>1923</v>
      </c>
      <c r="V208" t="s">
        <v>813</v>
      </c>
    </row>
    <row r="209" spans="1:22" x14ac:dyDescent="0.25">
      <c r="A209" s="30" t="str">
        <f t="shared" si="3"/>
        <v>141.1</v>
      </c>
      <c r="B209" t="s">
        <v>1410</v>
      </c>
      <c r="C209">
        <v>0</v>
      </c>
      <c r="D209" t="s">
        <v>482</v>
      </c>
      <c r="E209" t="s">
        <v>1411</v>
      </c>
      <c r="F209" t="s">
        <v>19</v>
      </c>
      <c r="G209" t="s">
        <v>1518</v>
      </c>
      <c r="H209" t="s">
        <v>1519</v>
      </c>
      <c r="I209" t="s">
        <v>1520</v>
      </c>
      <c r="J209" t="s">
        <v>1905</v>
      </c>
      <c r="K209" t="s">
        <v>485</v>
      </c>
      <c r="L209" t="s">
        <v>20</v>
      </c>
      <c r="M209" t="s">
        <v>1010</v>
      </c>
      <c r="N209" t="s">
        <v>19</v>
      </c>
      <c r="O209" t="s">
        <v>1412</v>
      </c>
      <c r="P209">
        <v>30</v>
      </c>
      <c r="Q209">
        <v>100</v>
      </c>
      <c r="R209" t="s">
        <v>515</v>
      </c>
      <c r="S209" t="s">
        <v>858</v>
      </c>
      <c r="T209" t="s">
        <v>1866</v>
      </c>
      <c r="U209" t="s">
        <v>1923</v>
      </c>
      <c r="V209" t="s">
        <v>1410</v>
      </c>
    </row>
    <row r="210" spans="1:22" x14ac:dyDescent="0.25">
      <c r="A210" s="30" t="str">
        <f t="shared" si="3"/>
        <v>141.1.1</v>
      </c>
      <c r="B210" t="s">
        <v>1410</v>
      </c>
      <c r="C210">
        <v>0</v>
      </c>
      <c r="D210" t="s">
        <v>489</v>
      </c>
      <c r="E210" t="s">
        <v>1413</v>
      </c>
      <c r="F210" t="s">
        <v>19</v>
      </c>
      <c r="G210" t="s">
        <v>19</v>
      </c>
      <c r="H210" t="s">
        <v>19</v>
      </c>
      <c r="I210" t="s">
        <v>19</v>
      </c>
      <c r="J210" t="s">
        <v>19</v>
      </c>
      <c r="K210" t="s">
        <v>19</v>
      </c>
      <c r="L210" t="s">
        <v>19</v>
      </c>
      <c r="M210" t="s">
        <v>19</v>
      </c>
      <c r="N210" t="s">
        <v>19</v>
      </c>
      <c r="O210" t="s">
        <v>1414</v>
      </c>
      <c r="P210">
        <v>25</v>
      </c>
      <c r="Q210">
        <v>1</v>
      </c>
      <c r="R210" t="s">
        <v>487</v>
      </c>
      <c r="S210" t="s">
        <v>1415</v>
      </c>
      <c r="T210" t="s">
        <v>1866</v>
      </c>
      <c r="U210" t="s">
        <v>1953</v>
      </c>
      <c r="V210" t="s">
        <v>1410</v>
      </c>
    </row>
    <row r="211" spans="1:22" x14ac:dyDescent="0.25">
      <c r="A211" s="30" t="str">
        <f t="shared" si="3"/>
        <v>141.1.2</v>
      </c>
      <c r="B211" t="s">
        <v>1410</v>
      </c>
      <c r="C211">
        <v>0</v>
      </c>
      <c r="D211" t="s">
        <v>489</v>
      </c>
      <c r="E211" t="s">
        <v>1416</v>
      </c>
      <c r="F211" t="s">
        <v>19</v>
      </c>
      <c r="G211" t="s">
        <v>19</v>
      </c>
      <c r="H211" t="s">
        <v>19</v>
      </c>
      <c r="I211" t="s">
        <v>19</v>
      </c>
      <c r="J211" t="s">
        <v>19</v>
      </c>
      <c r="K211" t="s">
        <v>19</v>
      </c>
      <c r="L211" t="s">
        <v>19</v>
      </c>
      <c r="M211" t="s">
        <v>19</v>
      </c>
      <c r="N211" t="s">
        <v>19</v>
      </c>
      <c r="O211" t="s">
        <v>1417</v>
      </c>
      <c r="P211">
        <v>25</v>
      </c>
      <c r="Q211">
        <v>1</v>
      </c>
      <c r="R211" t="s">
        <v>487</v>
      </c>
      <c r="S211" t="s">
        <v>1418</v>
      </c>
      <c r="T211" t="s">
        <v>1969</v>
      </c>
      <c r="U211" t="s">
        <v>1984</v>
      </c>
      <c r="V211" t="s">
        <v>1410</v>
      </c>
    </row>
    <row r="212" spans="1:22" x14ac:dyDescent="0.25">
      <c r="A212" s="30" t="str">
        <f t="shared" si="3"/>
        <v>141.1.3</v>
      </c>
      <c r="B212" t="s">
        <v>1410</v>
      </c>
      <c r="C212">
        <v>0</v>
      </c>
      <c r="D212" t="s">
        <v>489</v>
      </c>
      <c r="E212" t="s">
        <v>1419</v>
      </c>
      <c r="F212" t="s">
        <v>19</v>
      </c>
      <c r="G212" t="s">
        <v>19</v>
      </c>
      <c r="H212" t="s">
        <v>19</v>
      </c>
      <c r="I212" t="s">
        <v>19</v>
      </c>
      <c r="J212" t="s">
        <v>19</v>
      </c>
      <c r="K212" t="s">
        <v>19</v>
      </c>
      <c r="L212" t="s">
        <v>19</v>
      </c>
      <c r="M212" t="s">
        <v>19</v>
      </c>
      <c r="N212" t="s">
        <v>19</v>
      </c>
      <c r="O212" t="s">
        <v>1420</v>
      </c>
      <c r="P212">
        <v>50</v>
      </c>
      <c r="Q212">
        <v>100</v>
      </c>
      <c r="R212" t="s">
        <v>515</v>
      </c>
      <c r="S212" t="s">
        <v>858</v>
      </c>
      <c r="T212" t="s">
        <v>1985</v>
      </c>
      <c r="U212" t="s">
        <v>1923</v>
      </c>
      <c r="V212" t="s">
        <v>1410</v>
      </c>
    </row>
    <row r="213" spans="1:22" x14ac:dyDescent="0.25">
      <c r="A213" s="30" t="str">
        <f t="shared" si="3"/>
        <v>141.2</v>
      </c>
      <c r="B213" t="s">
        <v>1410</v>
      </c>
      <c r="C213">
        <v>0</v>
      </c>
      <c r="D213" t="s">
        <v>482</v>
      </c>
      <c r="E213" t="s">
        <v>1421</v>
      </c>
      <c r="F213" t="s">
        <v>19</v>
      </c>
      <c r="G213" t="s">
        <v>1518</v>
      </c>
      <c r="H213" t="s">
        <v>1519</v>
      </c>
      <c r="I213" t="s">
        <v>1520</v>
      </c>
      <c r="J213" t="s">
        <v>1865</v>
      </c>
      <c r="K213" t="s">
        <v>485</v>
      </c>
      <c r="L213" t="s">
        <v>20</v>
      </c>
      <c r="M213" t="s">
        <v>1010</v>
      </c>
      <c r="N213" t="s">
        <v>1986</v>
      </c>
      <c r="O213" t="s">
        <v>121</v>
      </c>
      <c r="P213">
        <v>30</v>
      </c>
      <c r="Q213">
        <v>100</v>
      </c>
      <c r="R213" t="s">
        <v>515</v>
      </c>
      <c r="S213" t="s">
        <v>1422</v>
      </c>
      <c r="T213" t="s">
        <v>1933</v>
      </c>
      <c r="U213" t="s">
        <v>1923</v>
      </c>
      <c r="V213" t="s">
        <v>1410</v>
      </c>
    </row>
    <row r="214" spans="1:22" x14ac:dyDescent="0.25">
      <c r="A214" s="30" t="str">
        <f t="shared" si="3"/>
        <v>141.2.1</v>
      </c>
      <c r="B214" t="s">
        <v>1410</v>
      </c>
      <c r="C214">
        <v>0</v>
      </c>
      <c r="D214" t="s">
        <v>489</v>
      </c>
      <c r="E214" t="s">
        <v>1423</v>
      </c>
      <c r="F214" t="s">
        <v>19</v>
      </c>
      <c r="G214" t="s">
        <v>19</v>
      </c>
      <c r="H214" t="s">
        <v>19</v>
      </c>
      <c r="I214" t="s">
        <v>19</v>
      </c>
      <c r="J214" t="s">
        <v>19</v>
      </c>
      <c r="K214" t="s">
        <v>19</v>
      </c>
      <c r="L214" t="s">
        <v>19</v>
      </c>
      <c r="M214" t="s">
        <v>19</v>
      </c>
      <c r="N214" t="s">
        <v>19</v>
      </c>
      <c r="O214" t="s">
        <v>122</v>
      </c>
      <c r="P214">
        <v>30</v>
      </c>
      <c r="Q214">
        <v>1</v>
      </c>
      <c r="R214" t="s">
        <v>487</v>
      </c>
      <c r="S214" t="s">
        <v>1424</v>
      </c>
      <c r="T214" t="s">
        <v>1933</v>
      </c>
      <c r="U214" t="s">
        <v>1875</v>
      </c>
      <c r="V214" t="s">
        <v>1410</v>
      </c>
    </row>
    <row r="215" spans="1:22" x14ac:dyDescent="0.25">
      <c r="A215" s="30" t="str">
        <f t="shared" si="3"/>
        <v>141.2.2</v>
      </c>
      <c r="B215" t="s">
        <v>1410</v>
      </c>
      <c r="C215">
        <v>0</v>
      </c>
      <c r="D215" t="s">
        <v>489</v>
      </c>
      <c r="E215" t="s">
        <v>1425</v>
      </c>
      <c r="F215" t="s">
        <v>19</v>
      </c>
      <c r="G215" t="s">
        <v>19</v>
      </c>
      <c r="H215" t="s">
        <v>19</v>
      </c>
      <c r="I215" t="s">
        <v>19</v>
      </c>
      <c r="J215" t="s">
        <v>19</v>
      </c>
      <c r="K215" t="s">
        <v>19</v>
      </c>
      <c r="L215" t="s">
        <v>19</v>
      </c>
      <c r="M215" t="s">
        <v>19</v>
      </c>
      <c r="N215" t="s">
        <v>19</v>
      </c>
      <c r="O215" t="s">
        <v>123</v>
      </c>
      <c r="P215">
        <v>30</v>
      </c>
      <c r="Q215">
        <v>1</v>
      </c>
      <c r="R215" t="s">
        <v>487</v>
      </c>
      <c r="S215" t="s">
        <v>1426</v>
      </c>
      <c r="T215" t="s">
        <v>1933</v>
      </c>
      <c r="U215" t="s">
        <v>1875</v>
      </c>
      <c r="V215" t="s">
        <v>1410</v>
      </c>
    </row>
    <row r="216" spans="1:22" x14ac:dyDescent="0.25">
      <c r="A216" s="30" t="str">
        <f t="shared" si="3"/>
        <v>141.2.3</v>
      </c>
      <c r="B216" t="s">
        <v>1410</v>
      </c>
      <c r="C216">
        <v>0</v>
      </c>
      <c r="D216" t="s">
        <v>489</v>
      </c>
      <c r="E216" t="s">
        <v>1427</v>
      </c>
      <c r="F216" t="s">
        <v>19</v>
      </c>
      <c r="G216" t="s">
        <v>19</v>
      </c>
      <c r="H216" t="s">
        <v>19</v>
      </c>
      <c r="I216" t="s">
        <v>19</v>
      </c>
      <c r="J216" t="s">
        <v>19</v>
      </c>
      <c r="K216" t="s">
        <v>19</v>
      </c>
      <c r="L216" t="s">
        <v>19</v>
      </c>
      <c r="M216" t="s">
        <v>19</v>
      </c>
      <c r="N216" t="s">
        <v>19</v>
      </c>
      <c r="O216" t="s">
        <v>124</v>
      </c>
      <c r="P216">
        <v>40</v>
      </c>
      <c r="Q216">
        <v>100</v>
      </c>
      <c r="R216" t="s">
        <v>515</v>
      </c>
      <c r="S216" t="s">
        <v>1428</v>
      </c>
      <c r="T216" t="s">
        <v>1866</v>
      </c>
      <c r="U216" t="s">
        <v>1923</v>
      </c>
      <c r="V216" t="s">
        <v>1410</v>
      </c>
    </row>
    <row r="217" spans="1:22" x14ac:dyDescent="0.25">
      <c r="A217" s="30" t="str">
        <f t="shared" si="3"/>
        <v>141.3</v>
      </c>
      <c r="B217" t="s">
        <v>1410</v>
      </c>
      <c r="C217">
        <v>0</v>
      </c>
      <c r="D217" t="s">
        <v>482</v>
      </c>
      <c r="E217" t="s">
        <v>1429</v>
      </c>
      <c r="F217" t="s">
        <v>484</v>
      </c>
      <c r="G217" t="s">
        <v>1524</v>
      </c>
      <c r="H217" t="s">
        <v>1525</v>
      </c>
      <c r="I217" t="s">
        <v>1526</v>
      </c>
      <c r="J217" t="s">
        <v>1865</v>
      </c>
      <c r="K217" t="s">
        <v>485</v>
      </c>
      <c r="L217" t="s">
        <v>22</v>
      </c>
      <c r="M217" t="s">
        <v>19</v>
      </c>
      <c r="N217" t="s">
        <v>19</v>
      </c>
      <c r="O217" t="s">
        <v>125</v>
      </c>
      <c r="P217">
        <v>40</v>
      </c>
      <c r="Q217">
        <v>3357800</v>
      </c>
      <c r="R217" t="s">
        <v>487</v>
      </c>
      <c r="S217" t="s">
        <v>1430</v>
      </c>
      <c r="T217" t="s">
        <v>1892</v>
      </c>
      <c r="U217" t="s">
        <v>1893</v>
      </c>
      <c r="V217" t="s">
        <v>1410</v>
      </c>
    </row>
    <row r="218" spans="1:22" x14ac:dyDescent="0.25">
      <c r="A218" s="30" t="str">
        <f t="shared" si="3"/>
        <v>141.3.1</v>
      </c>
      <c r="B218" t="s">
        <v>1410</v>
      </c>
      <c r="C218">
        <v>0</v>
      </c>
      <c r="D218" t="s">
        <v>489</v>
      </c>
      <c r="E218" t="s">
        <v>1431</v>
      </c>
      <c r="F218" t="s">
        <v>19</v>
      </c>
      <c r="G218" t="s">
        <v>19</v>
      </c>
      <c r="H218" t="s">
        <v>19</v>
      </c>
      <c r="I218" t="s">
        <v>19</v>
      </c>
      <c r="J218" t="s">
        <v>19</v>
      </c>
      <c r="K218" t="s">
        <v>19</v>
      </c>
      <c r="L218" t="s">
        <v>19</v>
      </c>
      <c r="M218" t="s">
        <v>19</v>
      </c>
      <c r="N218" t="s">
        <v>19</v>
      </c>
      <c r="O218" t="s">
        <v>126</v>
      </c>
      <c r="P218">
        <v>100</v>
      </c>
      <c r="Q218">
        <v>3357800</v>
      </c>
      <c r="R218" t="s">
        <v>487</v>
      </c>
      <c r="S218" t="s">
        <v>1430</v>
      </c>
      <c r="T218" t="s">
        <v>1892</v>
      </c>
      <c r="U218" t="s">
        <v>1893</v>
      </c>
      <c r="V218" t="s">
        <v>1410</v>
      </c>
    </row>
    <row r="219" spans="1:22" x14ac:dyDescent="0.25">
      <c r="A219" s="30" t="str">
        <f t="shared" si="3"/>
        <v>105.1</v>
      </c>
      <c r="B219" t="s">
        <v>702</v>
      </c>
      <c r="C219">
        <v>1</v>
      </c>
      <c r="D219" t="s">
        <v>482</v>
      </c>
      <c r="E219" t="s">
        <v>703</v>
      </c>
      <c r="F219" t="s">
        <v>704</v>
      </c>
      <c r="G219" t="s">
        <v>1509</v>
      </c>
      <c r="H219" t="s">
        <v>1510</v>
      </c>
      <c r="I219" t="s">
        <v>1511</v>
      </c>
      <c r="J219" t="s">
        <v>1865</v>
      </c>
      <c r="K219" t="s">
        <v>502</v>
      </c>
      <c r="L219" t="s">
        <v>19</v>
      </c>
      <c r="M219" t="s">
        <v>19</v>
      </c>
      <c r="N219" t="s">
        <v>19</v>
      </c>
      <c r="O219" t="s">
        <v>106</v>
      </c>
      <c r="P219">
        <v>100</v>
      </c>
      <c r="Q219">
        <v>1</v>
      </c>
      <c r="R219" t="s">
        <v>487</v>
      </c>
      <c r="S219" t="s">
        <v>705</v>
      </c>
      <c r="T219" t="s">
        <v>1871</v>
      </c>
      <c r="U219" t="s">
        <v>1867</v>
      </c>
      <c r="V219" t="s">
        <v>706</v>
      </c>
    </row>
    <row r="220" spans="1:22" x14ac:dyDescent="0.25">
      <c r="A220" s="30" t="str">
        <f t="shared" si="3"/>
        <v>105.1.1</v>
      </c>
      <c r="B220" t="s">
        <v>702</v>
      </c>
      <c r="C220">
        <v>1</v>
      </c>
      <c r="D220" t="s">
        <v>489</v>
      </c>
      <c r="E220" t="s">
        <v>707</v>
      </c>
      <c r="F220" t="s">
        <v>19</v>
      </c>
      <c r="G220" t="s">
        <v>19</v>
      </c>
      <c r="H220" t="s">
        <v>19</v>
      </c>
      <c r="I220" t="s">
        <v>19</v>
      </c>
      <c r="J220" t="s">
        <v>19</v>
      </c>
      <c r="K220" t="s">
        <v>19</v>
      </c>
      <c r="L220" t="s">
        <v>19</v>
      </c>
      <c r="M220" t="s">
        <v>19</v>
      </c>
      <c r="N220" t="s">
        <v>19</v>
      </c>
      <c r="O220" t="s">
        <v>107</v>
      </c>
      <c r="P220">
        <v>100</v>
      </c>
      <c r="Q220">
        <v>1</v>
      </c>
      <c r="R220" t="s">
        <v>487</v>
      </c>
      <c r="S220" t="s">
        <v>708</v>
      </c>
      <c r="T220" t="s">
        <v>1871</v>
      </c>
      <c r="U220" t="s">
        <v>1888</v>
      </c>
      <c r="V220" t="s">
        <v>706</v>
      </c>
    </row>
    <row r="221" spans="1:22" x14ac:dyDescent="0.25">
      <c r="A221" s="30" t="str">
        <f t="shared" si="3"/>
        <v>105.1.2</v>
      </c>
      <c r="B221" t="s">
        <v>702</v>
      </c>
      <c r="C221">
        <v>1</v>
      </c>
      <c r="D221" t="s">
        <v>2044</v>
      </c>
      <c r="E221" t="s">
        <v>709</v>
      </c>
      <c r="F221" t="s">
        <v>19</v>
      </c>
      <c r="G221" t="s">
        <v>19</v>
      </c>
      <c r="H221" t="s">
        <v>19</v>
      </c>
      <c r="I221" t="s">
        <v>19</v>
      </c>
      <c r="J221" t="s">
        <v>19</v>
      </c>
      <c r="K221" t="s">
        <v>19</v>
      </c>
      <c r="L221" t="s">
        <v>19</v>
      </c>
      <c r="M221" t="s">
        <v>19</v>
      </c>
      <c r="N221" t="s">
        <v>19</v>
      </c>
      <c r="O221" t="s">
        <v>108</v>
      </c>
      <c r="P221">
        <v>0</v>
      </c>
      <c r="Q221">
        <v>1</v>
      </c>
      <c r="R221" t="s">
        <v>487</v>
      </c>
      <c r="S221" t="s">
        <v>710</v>
      </c>
      <c r="T221" t="s">
        <v>1889</v>
      </c>
      <c r="U221" t="s">
        <v>1867</v>
      </c>
      <c r="V221" t="s">
        <v>530</v>
      </c>
    </row>
    <row r="222" spans="1:22" x14ac:dyDescent="0.25">
      <c r="A222" s="30" t="str">
        <f t="shared" si="3"/>
        <v>130.1</v>
      </c>
      <c r="B222" t="s">
        <v>1205</v>
      </c>
      <c r="C222">
        <v>1</v>
      </c>
      <c r="D222" t="s">
        <v>482</v>
      </c>
      <c r="E222" t="s">
        <v>1206</v>
      </c>
      <c r="F222" t="s">
        <v>501</v>
      </c>
      <c r="G222" t="s">
        <v>1509</v>
      </c>
      <c r="H222" t="s">
        <v>1513</v>
      </c>
      <c r="I222" t="s">
        <v>1511</v>
      </c>
      <c r="J222" t="s">
        <v>19</v>
      </c>
      <c r="K222" t="s">
        <v>502</v>
      </c>
      <c r="L222" t="s">
        <v>19</v>
      </c>
      <c r="M222" t="s">
        <v>1108</v>
      </c>
      <c r="N222" t="s">
        <v>19</v>
      </c>
      <c r="O222" t="s">
        <v>101</v>
      </c>
      <c r="P222">
        <v>100</v>
      </c>
      <c r="Q222">
        <v>1</v>
      </c>
      <c r="R222" t="s">
        <v>487</v>
      </c>
      <c r="S222" t="s">
        <v>1207</v>
      </c>
      <c r="T222" t="s">
        <v>1939</v>
      </c>
      <c r="U222" t="s">
        <v>1991</v>
      </c>
      <c r="V222" t="s">
        <v>1208</v>
      </c>
    </row>
    <row r="223" spans="1:22" x14ac:dyDescent="0.25">
      <c r="A223" s="30" t="str">
        <f t="shared" si="3"/>
        <v>130.1.1</v>
      </c>
      <c r="B223" t="s">
        <v>1205</v>
      </c>
      <c r="C223">
        <v>1</v>
      </c>
      <c r="D223" t="s">
        <v>489</v>
      </c>
      <c r="E223" t="s">
        <v>1209</v>
      </c>
      <c r="F223" t="s">
        <v>19</v>
      </c>
      <c r="G223" t="s">
        <v>19</v>
      </c>
      <c r="H223" t="s">
        <v>19</v>
      </c>
      <c r="I223" t="s">
        <v>19</v>
      </c>
      <c r="J223" t="s">
        <v>19</v>
      </c>
      <c r="K223" t="s">
        <v>19</v>
      </c>
      <c r="L223" t="s">
        <v>19</v>
      </c>
      <c r="M223" t="s">
        <v>19</v>
      </c>
      <c r="N223" t="s">
        <v>19</v>
      </c>
      <c r="O223" t="s">
        <v>1815</v>
      </c>
      <c r="P223">
        <v>10</v>
      </c>
      <c r="Q223">
        <v>6</v>
      </c>
      <c r="R223" t="s">
        <v>487</v>
      </c>
      <c r="S223" t="s">
        <v>1816</v>
      </c>
      <c r="T223" t="s">
        <v>1939</v>
      </c>
      <c r="U223" t="s">
        <v>1991</v>
      </c>
      <c r="V223" t="s">
        <v>1210</v>
      </c>
    </row>
    <row r="224" spans="1:22" x14ac:dyDescent="0.25">
      <c r="A224" s="30" t="str">
        <f t="shared" si="3"/>
        <v>130.1.2</v>
      </c>
      <c r="B224" t="s">
        <v>1205</v>
      </c>
      <c r="C224">
        <v>1</v>
      </c>
      <c r="D224" t="s">
        <v>489</v>
      </c>
      <c r="E224" t="s">
        <v>1211</v>
      </c>
      <c r="F224" t="s">
        <v>19</v>
      </c>
      <c r="G224" t="s">
        <v>19</v>
      </c>
      <c r="H224" t="s">
        <v>19</v>
      </c>
      <c r="I224" t="s">
        <v>19</v>
      </c>
      <c r="J224" t="s">
        <v>19</v>
      </c>
      <c r="K224" t="s">
        <v>19</v>
      </c>
      <c r="L224" t="s">
        <v>19</v>
      </c>
      <c r="M224" t="s">
        <v>19</v>
      </c>
      <c r="N224" t="s">
        <v>19</v>
      </c>
      <c r="O224" t="s">
        <v>102</v>
      </c>
      <c r="P224">
        <v>30</v>
      </c>
      <c r="Q224">
        <v>1</v>
      </c>
      <c r="R224" t="s">
        <v>487</v>
      </c>
      <c r="S224" t="s">
        <v>1212</v>
      </c>
      <c r="T224" t="s">
        <v>1939</v>
      </c>
      <c r="U224" t="s">
        <v>1888</v>
      </c>
      <c r="V224" t="s">
        <v>1213</v>
      </c>
    </row>
    <row r="225" spans="1:22" x14ac:dyDescent="0.25">
      <c r="A225" s="30" t="str">
        <f t="shared" si="3"/>
        <v>130.1.3</v>
      </c>
      <c r="B225" t="s">
        <v>1205</v>
      </c>
      <c r="C225">
        <v>1</v>
      </c>
      <c r="D225" t="s">
        <v>2044</v>
      </c>
      <c r="E225" t="s">
        <v>1214</v>
      </c>
      <c r="F225" t="s">
        <v>19</v>
      </c>
      <c r="G225" t="s">
        <v>19</v>
      </c>
      <c r="H225" t="s">
        <v>19</v>
      </c>
      <c r="I225" t="s">
        <v>19</v>
      </c>
      <c r="J225" t="s">
        <v>19</v>
      </c>
      <c r="K225" t="s">
        <v>19</v>
      </c>
      <c r="L225" t="s">
        <v>19</v>
      </c>
      <c r="M225" t="s">
        <v>19</v>
      </c>
      <c r="N225" t="s">
        <v>19</v>
      </c>
      <c r="O225" t="s">
        <v>103</v>
      </c>
      <c r="P225">
        <v>0</v>
      </c>
      <c r="Q225">
        <v>1</v>
      </c>
      <c r="R225" t="s">
        <v>487</v>
      </c>
      <c r="S225" t="s">
        <v>1207</v>
      </c>
      <c r="T225" t="s">
        <v>1939</v>
      </c>
      <c r="U225" t="s">
        <v>1895</v>
      </c>
      <c r="V225" t="s">
        <v>1215</v>
      </c>
    </row>
    <row r="226" spans="1:22" x14ac:dyDescent="0.25">
      <c r="A226" s="30" t="str">
        <f t="shared" si="3"/>
        <v>130.1.4</v>
      </c>
      <c r="B226" t="s">
        <v>1205</v>
      </c>
      <c r="C226">
        <v>1</v>
      </c>
      <c r="D226" t="s">
        <v>489</v>
      </c>
      <c r="E226" t="s">
        <v>1216</v>
      </c>
      <c r="F226" t="s">
        <v>19</v>
      </c>
      <c r="G226" t="s">
        <v>19</v>
      </c>
      <c r="H226" t="s">
        <v>19</v>
      </c>
      <c r="I226" t="s">
        <v>19</v>
      </c>
      <c r="J226" t="s">
        <v>19</v>
      </c>
      <c r="K226" t="s">
        <v>19</v>
      </c>
      <c r="L226" t="s">
        <v>19</v>
      </c>
      <c r="M226" t="s">
        <v>19</v>
      </c>
      <c r="N226" t="s">
        <v>19</v>
      </c>
      <c r="O226" t="s">
        <v>104</v>
      </c>
      <c r="P226">
        <v>30</v>
      </c>
      <c r="Q226">
        <v>1</v>
      </c>
      <c r="R226" t="s">
        <v>487</v>
      </c>
      <c r="S226" t="s">
        <v>1207</v>
      </c>
      <c r="T226" t="s">
        <v>1939</v>
      </c>
      <c r="U226" t="s">
        <v>1970</v>
      </c>
      <c r="V226" t="s">
        <v>1217</v>
      </c>
    </row>
    <row r="227" spans="1:22" x14ac:dyDescent="0.25">
      <c r="A227" s="30" t="str">
        <f t="shared" si="3"/>
        <v>130.1.5</v>
      </c>
      <c r="B227" t="s">
        <v>1205</v>
      </c>
      <c r="C227">
        <v>1</v>
      </c>
      <c r="D227" t="s">
        <v>489</v>
      </c>
      <c r="E227" t="s">
        <v>1218</v>
      </c>
      <c r="F227" t="s">
        <v>19</v>
      </c>
      <c r="G227" t="s">
        <v>19</v>
      </c>
      <c r="H227" t="s">
        <v>19</v>
      </c>
      <c r="I227" t="s">
        <v>19</v>
      </c>
      <c r="J227" t="s">
        <v>19</v>
      </c>
      <c r="K227" t="s">
        <v>19</v>
      </c>
      <c r="L227" t="s">
        <v>19</v>
      </c>
      <c r="M227" t="s">
        <v>19</v>
      </c>
      <c r="N227" t="s">
        <v>19</v>
      </c>
      <c r="O227" t="s">
        <v>105</v>
      </c>
      <c r="P227">
        <v>30</v>
      </c>
      <c r="Q227">
        <v>2</v>
      </c>
      <c r="R227" t="s">
        <v>487</v>
      </c>
      <c r="S227" t="s">
        <v>1219</v>
      </c>
      <c r="T227" t="s">
        <v>1992</v>
      </c>
      <c r="U227" t="s">
        <v>1991</v>
      </c>
      <c r="V227" t="s">
        <v>1220</v>
      </c>
    </row>
    <row r="228" spans="1:22" x14ac:dyDescent="0.25">
      <c r="A228" s="30" t="str">
        <f t="shared" si="3"/>
        <v>100.1</v>
      </c>
      <c r="B228" t="s">
        <v>1373</v>
      </c>
      <c r="C228">
        <v>2</v>
      </c>
      <c r="D228" t="s">
        <v>482</v>
      </c>
      <c r="E228" t="s">
        <v>1374</v>
      </c>
      <c r="F228" t="s">
        <v>501</v>
      </c>
      <c r="G228" t="s">
        <v>1515</v>
      </c>
      <c r="H228" t="s">
        <v>1516</v>
      </c>
      <c r="I228" t="s">
        <v>1517</v>
      </c>
      <c r="J228" t="s">
        <v>19</v>
      </c>
      <c r="K228" t="s">
        <v>502</v>
      </c>
      <c r="L228" t="s">
        <v>20</v>
      </c>
      <c r="M228" t="s">
        <v>532</v>
      </c>
      <c r="N228" t="s">
        <v>19</v>
      </c>
      <c r="O228" t="s">
        <v>397</v>
      </c>
      <c r="P228">
        <v>25</v>
      </c>
      <c r="Q228">
        <v>100</v>
      </c>
      <c r="R228" t="s">
        <v>515</v>
      </c>
      <c r="S228" t="s">
        <v>1375</v>
      </c>
      <c r="T228" t="s">
        <v>1880</v>
      </c>
      <c r="U228" t="s">
        <v>1936</v>
      </c>
      <c r="V228" t="s">
        <v>1376</v>
      </c>
    </row>
    <row r="229" spans="1:22" x14ac:dyDescent="0.25">
      <c r="A229" s="30" t="str">
        <f t="shared" si="3"/>
        <v>100.1.1</v>
      </c>
      <c r="B229" t="s">
        <v>1373</v>
      </c>
      <c r="C229">
        <v>2</v>
      </c>
      <c r="D229" t="s">
        <v>489</v>
      </c>
      <c r="E229" t="s">
        <v>1377</v>
      </c>
      <c r="F229" t="s">
        <v>19</v>
      </c>
      <c r="G229" t="s">
        <v>19</v>
      </c>
      <c r="H229" t="s">
        <v>19</v>
      </c>
      <c r="I229" t="s">
        <v>19</v>
      </c>
      <c r="J229" t="s">
        <v>19</v>
      </c>
      <c r="K229" t="s">
        <v>19</v>
      </c>
      <c r="L229" t="s">
        <v>19</v>
      </c>
      <c r="M229" t="s">
        <v>19</v>
      </c>
      <c r="N229" t="s">
        <v>19</v>
      </c>
      <c r="O229" t="s">
        <v>398</v>
      </c>
      <c r="P229">
        <v>25</v>
      </c>
      <c r="Q229">
        <v>1</v>
      </c>
      <c r="R229" t="s">
        <v>487</v>
      </c>
      <c r="S229" t="s">
        <v>1378</v>
      </c>
      <c r="T229" t="s">
        <v>1880</v>
      </c>
      <c r="U229" t="s">
        <v>1883</v>
      </c>
      <c r="V229" t="s">
        <v>1379</v>
      </c>
    </row>
    <row r="230" spans="1:22" x14ac:dyDescent="0.25">
      <c r="A230" s="30" t="str">
        <f t="shared" si="3"/>
        <v>100.1.2</v>
      </c>
      <c r="B230" t="s">
        <v>1373</v>
      </c>
      <c r="C230">
        <v>2</v>
      </c>
      <c r="D230" t="s">
        <v>489</v>
      </c>
      <c r="E230" t="s">
        <v>1380</v>
      </c>
      <c r="F230" t="s">
        <v>19</v>
      </c>
      <c r="G230" t="s">
        <v>19</v>
      </c>
      <c r="H230" t="s">
        <v>19</v>
      </c>
      <c r="I230" t="s">
        <v>19</v>
      </c>
      <c r="J230" t="s">
        <v>19</v>
      </c>
      <c r="K230" t="s">
        <v>19</v>
      </c>
      <c r="L230" t="s">
        <v>19</v>
      </c>
      <c r="M230" t="s">
        <v>19</v>
      </c>
      <c r="N230" t="s">
        <v>19</v>
      </c>
      <c r="O230" t="s">
        <v>399</v>
      </c>
      <c r="P230">
        <v>15</v>
      </c>
      <c r="Q230">
        <v>1</v>
      </c>
      <c r="R230" t="s">
        <v>487</v>
      </c>
      <c r="S230" t="s">
        <v>1381</v>
      </c>
      <c r="T230" t="s">
        <v>1868</v>
      </c>
      <c r="U230" t="s">
        <v>1869</v>
      </c>
      <c r="V230" t="s">
        <v>1376</v>
      </c>
    </row>
    <row r="231" spans="1:22" x14ac:dyDescent="0.25">
      <c r="A231" s="30" t="str">
        <f t="shared" si="3"/>
        <v>100.1.3</v>
      </c>
      <c r="B231" t="s">
        <v>1373</v>
      </c>
      <c r="C231">
        <v>2</v>
      </c>
      <c r="D231" t="s">
        <v>489</v>
      </c>
      <c r="E231" t="s">
        <v>1382</v>
      </c>
      <c r="F231" t="s">
        <v>19</v>
      </c>
      <c r="G231" t="s">
        <v>19</v>
      </c>
      <c r="H231" t="s">
        <v>19</v>
      </c>
      <c r="I231" t="s">
        <v>19</v>
      </c>
      <c r="J231" t="s">
        <v>19</v>
      </c>
      <c r="K231" t="s">
        <v>19</v>
      </c>
      <c r="L231" t="s">
        <v>19</v>
      </c>
      <c r="M231" t="s">
        <v>19</v>
      </c>
      <c r="N231" t="s">
        <v>19</v>
      </c>
      <c r="O231" t="s">
        <v>400</v>
      </c>
      <c r="P231">
        <v>60</v>
      </c>
      <c r="Q231">
        <v>100</v>
      </c>
      <c r="R231" t="s">
        <v>515</v>
      </c>
      <c r="S231" t="s">
        <v>1375</v>
      </c>
      <c r="T231" t="s">
        <v>1907</v>
      </c>
      <c r="U231" t="s">
        <v>1936</v>
      </c>
      <c r="V231" t="s">
        <v>1376</v>
      </c>
    </row>
    <row r="232" spans="1:22" x14ac:dyDescent="0.25">
      <c r="A232" s="30" t="str">
        <f t="shared" si="3"/>
        <v>100.2</v>
      </c>
      <c r="B232" t="s">
        <v>1373</v>
      </c>
      <c r="C232">
        <v>2</v>
      </c>
      <c r="D232" t="s">
        <v>482</v>
      </c>
      <c r="E232" t="s">
        <v>1383</v>
      </c>
      <c r="F232" t="s">
        <v>501</v>
      </c>
      <c r="G232" t="s">
        <v>1515</v>
      </c>
      <c r="H232" t="s">
        <v>1516</v>
      </c>
      <c r="I232" t="s">
        <v>1517</v>
      </c>
      <c r="J232" t="s">
        <v>1905</v>
      </c>
      <c r="K232" t="s">
        <v>502</v>
      </c>
      <c r="L232" t="s">
        <v>22</v>
      </c>
      <c r="M232" t="s">
        <v>610</v>
      </c>
      <c r="N232" t="s">
        <v>19</v>
      </c>
      <c r="O232" t="s">
        <v>417</v>
      </c>
      <c r="P232">
        <v>25</v>
      </c>
      <c r="Q232">
        <v>1</v>
      </c>
      <c r="R232" t="s">
        <v>487</v>
      </c>
      <c r="S232" t="s">
        <v>1384</v>
      </c>
      <c r="T232" t="s">
        <v>1866</v>
      </c>
      <c r="U232" t="s">
        <v>1936</v>
      </c>
      <c r="V232" t="s">
        <v>1385</v>
      </c>
    </row>
    <row r="233" spans="1:22" x14ac:dyDescent="0.25">
      <c r="A233" s="30" t="str">
        <f t="shared" si="3"/>
        <v>100.2.1</v>
      </c>
      <c r="B233" t="s">
        <v>1373</v>
      </c>
      <c r="C233">
        <v>2</v>
      </c>
      <c r="D233" t="s">
        <v>489</v>
      </c>
      <c r="E233" t="s">
        <v>1386</v>
      </c>
      <c r="F233" t="s">
        <v>19</v>
      </c>
      <c r="G233" t="s">
        <v>19</v>
      </c>
      <c r="H233" t="s">
        <v>19</v>
      </c>
      <c r="I233" t="s">
        <v>19</v>
      </c>
      <c r="J233" t="s">
        <v>19</v>
      </c>
      <c r="K233" t="s">
        <v>19</v>
      </c>
      <c r="L233" t="s">
        <v>19</v>
      </c>
      <c r="M233" t="s">
        <v>19</v>
      </c>
      <c r="N233" t="s">
        <v>19</v>
      </c>
      <c r="O233" t="s">
        <v>418</v>
      </c>
      <c r="P233">
        <v>30</v>
      </c>
      <c r="Q233">
        <v>1</v>
      </c>
      <c r="R233" t="s">
        <v>487</v>
      </c>
      <c r="S233" t="s">
        <v>1387</v>
      </c>
      <c r="T233" t="s">
        <v>1866</v>
      </c>
      <c r="U233" t="s">
        <v>1993</v>
      </c>
      <c r="V233" t="s">
        <v>1388</v>
      </c>
    </row>
    <row r="234" spans="1:22" x14ac:dyDescent="0.25">
      <c r="A234" s="30" t="str">
        <f t="shared" si="3"/>
        <v>100.2.2</v>
      </c>
      <c r="B234" t="s">
        <v>1373</v>
      </c>
      <c r="C234">
        <v>2</v>
      </c>
      <c r="D234" t="s">
        <v>489</v>
      </c>
      <c r="E234" t="s">
        <v>1389</v>
      </c>
      <c r="F234" t="s">
        <v>19</v>
      </c>
      <c r="G234" t="s">
        <v>19</v>
      </c>
      <c r="H234" t="s">
        <v>19</v>
      </c>
      <c r="I234" t="s">
        <v>19</v>
      </c>
      <c r="J234" t="s">
        <v>19</v>
      </c>
      <c r="K234" t="s">
        <v>19</v>
      </c>
      <c r="L234" t="s">
        <v>19</v>
      </c>
      <c r="M234" t="s">
        <v>19</v>
      </c>
      <c r="N234" t="s">
        <v>19</v>
      </c>
      <c r="O234" t="s">
        <v>419</v>
      </c>
      <c r="P234">
        <v>10</v>
      </c>
      <c r="Q234">
        <v>1</v>
      </c>
      <c r="R234" t="s">
        <v>487</v>
      </c>
      <c r="S234" t="s">
        <v>1390</v>
      </c>
      <c r="T234" t="s">
        <v>1939</v>
      </c>
      <c r="U234" t="s">
        <v>1921</v>
      </c>
      <c r="V234" t="s">
        <v>1385</v>
      </c>
    </row>
    <row r="235" spans="1:22" x14ac:dyDescent="0.25">
      <c r="A235" s="30" t="str">
        <f t="shared" si="3"/>
        <v>100.2.3</v>
      </c>
      <c r="B235" t="s">
        <v>1373</v>
      </c>
      <c r="C235">
        <v>2</v>
      </c>
      <c r="D235" t="s">
        <v>489</v>
      </c>
      <c r="E235" t="s">
        <v>1391</v>
      </c>
      <c r="F235" t="s">
        <v>19</v>
      </c>
      <c r="G235" t="s">
        <v>19</v>
      </c>
      <c r="H235" t="s">
        <v>19</v>
      </c>
      <c r="I235" t="s">
        <v>19</v>
      </c>
      <c r="J235" t="s">
        <v>19</v>
      </c>
      <c r="K235" t="s">
        <v>19</v>
      </c>
      <c r="L235" t="s">
        <v>19</v>
      </c>
      <c r="M235" t="s">
        <v>19</v>
      </c>
      <c r="N235" t="s">
        <v>19</v>
      </c>
      <c r="O235" t="s">
        <v>420</v>
      </c>
      <c r="P235">
        <v>60</v>
      </c>
      <c r="Q235">
        <v>100</v>
      </c>
      <c r="R235" t="s">
        <v>515</v>
      </c>
      <c r="S235" t="s">
        <v>1375</v>
      </c>
      <c r="T235" t="s">
        <v>1944</v>
      </c>
      <c r="U235" t="s">
        <v>1936</v>
      </c>
      <c r="V235" t="s">
        <v>1385</v>
      </c>
    </row>
    <row r="236" spans="1:22" x14ac:dyDescent="0.25">
      <c r="A236" s="30" t="str">
        <f t="shared" si="3"/>
        <v>100.3</v>
      </c>
      <c r="B236" t="s">
        <v>1373</v>
      </c>
      <c r="C236">
        <v>2</v>
      </c>
      <c r="D236" t="s">
        <v>482</v>
      </c>
      <c r="E236" t="s">
        <v>1392</v>
      </c>
      <c r="F236" t="s">
        <v>501</v>
      </c>
      <c r="G236" t="s">
        <v>1518</v>
      </c>
      <c r="H236" t="s">
        <v>1519</v>
      </c>
      <c r="I236" t="s">
        <v>1520</v>
      </c>
      <c r="J236" t="s">
        <v>1865</v>
      </c>
      <c r="K236" t="s">
        <v>502</v>
      </c>
      <c r="L236" t="s">
        <v>20</v>
      </c>
      <c r="M236" t="s">
        <v>720</v>
      </c>
      <c r="N236" t="s">
        <v>19</v>
      </c>
      <c r="O236" t="s">
        <v>353</v>
      </c>
      <c r="P236">
        <v>25</v>
      </c>
      <c r="Q236">
        <v>1</v>
      </c>
      <c r="R236" t="s">
        <v>487</v>
      </c>
      <c r="S236" t="s">
        <v>1384</v>
      </c>
      <c r="T236" t="s">
        <v>1912</v>
      </c>
      <c r="U236" t="s">
        <v>1936</v>
      </c>
      <c r="V236" t="s">
        <v>1393</v>
      </c>
    </row>
    <row r="237" spans="1:22" x14ac:dyDescent="0.25">
      <c r="A237" s="30" t="str">
        <f t="shared" si="3"/>
        <v>100.3.1</v>
      </c>
      <c r="B237" t="s">
        <v>1373</v>
      </c>
      <c r="C237">
        <v>2</v>
      </c>
      <c r="D237" t="s">
        <v>489</v>
      </c>
      <c r="E237" t="s">
        <v>1394</v>
      </c>
      <c r="F237" t="s">
        <v>19</v>
      </c>
      <c r="G237" t="s">
        <v>19</v>
      </c>
      <c r="H237" t="s">
        <v>19</v>
      </c>
      <c r="I237" t="s">
        <v>19</v>
      </c>
      <c r="J237" t="s">
        <v>19</v>
      </c>
      <c r="K237" t="s">
        <v>19</v>
      </c>
      <c r="L237" t="s">
        <v>19</v>
      </c>
      <c r="M237" t="s">
        <v>19</v>
      </c>
      <c r="N237" t="s">
        <v>19</v>
      </c>
      <c r="O237" t="s">
        <v>354</v>
      </c>
      <c r="P237">
        <v>50</v>
      </c>
      <c r="Q237">
        <v>1</v>
      </c>
      <c r="R237" t="s">
        <v>487</v>
      </c>
      <c r="S237" t="s">
        <v>1395</v>
      </c>
      <c r="T237" t="s">
        <v>1912</v>
      </c>
      <c r="U237" t="s">
        <v>1867</v>
      </c>
      <c r="V237" t="s">
        <v>1373</v>
      </c>
    </row>
    <row r="238" spans="1:22" x14ac:dyDescent="0.25">
      <c r="A238" s="30" t="str">
        <f t="shared" si="3"/>
        <v>100.3.2</v>
      </c>
      <c r="B238" t="s">
        <v>1373</v>
      </c>
      <c r="C238">
        <v>2</v>
      </c>
      <c r="D238" t="s">
        <v>489</v>
      </c>
      <c r="E238" t="s">
        <v>1396</v>
      </c>
      <c r="F238" t="s">
        <v>19</v>
      </c>
      <c r="G238" t="s">
        <v>19</v>
      </c>
      <c r="H238" t="s">
        <v>19</v>
      </c>
      <c r="I238" t="s">
        <v>19</v>
      </c>
      <c r="J238" t="s">
        <v>19</v>
      </c>
      <c r="K238" t="s">
        <v>19</v>
      </c>
      <c r="L238" t="s">
        <v>19</v>
      </c>
      <c r="M238" t="s">
        <v>19</v>
      </c>
      <c r="N238" t="s">
        <v>19</v>
      </c>
      <c r="O238" t="s">
        <v>1818</v>
      </c>
      <c r="P238">
        <v>50</v>
      </c>
      <c r="Q238">
        <v>100</v>
      </c>
      <c r="R238" t="s">
        <v>515</v>
      </c>
      <c r="S238" t="s">
        <v>1375</v>
      </c>
      <c r="T238" t="s">
        <v>1912</v>
      </c>
      <c r="U238" t="s">
        <v>1936</v>
      </c>
      <c r="V238" t="s">
        <v>1393</v>
      </c>
    </row>
    <row r="239" spans="1:22" x14ac:dyDescent="0.25">
      <c r="A239" s="30" t="str">
        <f t="shared" si="3"/>
        <v>100.4</v>
      </c>
      <c r="B239" t="s">
        <v>1373</v>
      </c>
      <c r="C239">
        <v>2</v>
      </c>
      <c r="D239" t="s">
        <v>482</v>
      </c>
      <c r="E239" t="s">
        <v>1401</v>
      </c>
      <c r="F239" t="s">
        <v>501</v>
      </c>
      <c r="G239" t="s">
        <v>1509</v>
      </c>
      <c r="H239" t="s">
        <v>1510</v>
      </c>
      <c r="I239" t="s">
        <v>1511</v>
      </c>
      <c r="J239" t="s">
        <v>19</v>
      </c>
      <c r="K239" t="s">
        <v>485</v>
      </c>
      <c r="L239" t="s">
        <v>20</v>
      </c>
      <c r="M239" t="s">
        <v>596</v>
      </c>
      <c r="N239" t="s">
        <v>19</v>
      </c>
      <c r="O239" t="s">
        <v>165</v>
      </c>
      <c r="P239">
        <v>25</v>
      </c>
      <c r="Q239">
        <v>100</v>
      </c>
      <c r="R239" t="s">
        <v>515</v>
      </c>
      <c r="S239" t="s">
        <v>1402</v>
      </c>
      <c r="T239" t="s">
        <v>1912</v>
      </c>
      <c r="U239" t="s">
        <v>1923</v>
      </c>
      <c r="V239" t="s">
        <v>1373</v>
      </c>
    </row>
    <row r="240" spans="1:22" x14ac:dyDescent="0.25">
      <c r="A240" s="30" t="str">
        <f t="shared" si="3"/>
        <v>100.4.1</v>
      </c>
      <c r="B240" t="s">
        <v>1373</v>
      </c>
      <c r="C240">
        <v>2</v>
      </c>
      <c r="D240" t="s">
        <v>489</v>
      </c>
      <c r="E240" t="s">
        <v>1403</v>
      </c>
      <c r="F240" t="s">
        <v>19</v>
      </c>
      <c r="G240" t="s">
        <v>19</v>
      </c>
      <c r="H240" t="s">
        <v>19</v>
      </c>
      <c r="I240" t="s">
        <v>19</v>
      </c>
      <c r="J240" t="s">
        <v>19</v>
      </c>
      <c r="K240" t="s">
        <v>19</v>
      </c>
      <c r="L240" t="s">
        <v>19</v>
      </c>
      <c r="M240" t="s">
        <v>19</v>
      </c>
      <c r="N240" t="s">
        <v>19</v>
      </c>
      <c r="O240" t="s">
        <v>166</v>
      </c>
      <c r="P240">
        <v>10</v>
      </c>
      <c r="Q240">
        <v>1</v>
      </c>
      <c r="R240" t="s">
        <v>487</v>
      </c>
      <c r="S240" t="s">
        <v>1404</v>
      </c>
      <c r="T240" t="s">
        <v>1912</v>
      </c>
      <c r="U240" t="s">
        <v>1874</v>
      </c>
      <c r="V240" t="s">
        <v>1373</v>
      </c>
    </row>
    <row r="241" spans="1:22" x14ac:dyDescent="0.25">
      <c r="A241" s="30" t="str">
        <f t="shared" si="3"/>
        <v>100.4.2</v>
      </c>
      <c r="B241" t="s">
        <v>1373</v>
      </c>
      <c r="C241">
        <v>2</v>
      </c>
      <c r="D241" t="s">
        <v>489</v>
      </c>
      <c r="E241" t="s">
        <v>1405</v>
      </c>
      <c r="F241" t="s">
        <v>19</v>
      </c>
      <c r="G241" t="s">
        <v>19</v>
      </c>
      <c r="H241" t="s">
        <v>19</v>
      </c>
      <c r="I241" t="s">
        <v>19</v>
      </c>
      <c r="J241" t="s">
        <v>19</v>
      </c>
      <c r="K241" t="s">
        <v>19</v>
      </c>
      <c r="L241" t="s">
        <v>19</v>
      </c>
      <c r="M241" t="s">
        <v>19</v>
      </c>
      <c r="N241" t="s">
        <v>19</v>
      </c>
      <c r="O241" t="s">
        <v>1819</v>
      </c>
      <c r="P241">
        <v>30</v>
      </c>
      <c r="Q241">
        <v>1</v>
      </c>
      <c r="R241" t="s">
        <v>487</v>
      </c>
      <c r="S241" t="s">
        <v>1820</v>
      </c>
      <c r="T241" t="s">
        <v>1880</v>
      </c>
      <c r="U241" t="s">
        <v>1996</v>
      </c>
      <c r="V241" t="s">
        <v>1373</v>
      </c>
    </row>
    <row r="242" spans="1:22" x14ac:dyDescent="0.25">
      <c r="A242" s="30" t="str">
        <f t="shared" si="3"/>
        <v>100.4.3</v>
      </c>
      <c r="B242" t="s">
        <v>1373</v>
      </c>
      <c r="C242">
        <v>2</v>
      </c>
      <c r="D242" t="s">
        <v>489</v>
      </c>
      <c r="E242" t="s">
        <v>1406</v>
      </c>
      <c r="F242" t="s">
        <v>19</v>
      </c>
      <c r="G242" t="s">
        <v>19</v>
      </c>
      <c r="H242" t="s">
        <v>19</v>
      </c>
      <c r="I242" t="s">
        <v>19</v>
      </c>
      <c r="J242" t="s">
        <v>19</v>
      </c>
      <c r="K242" t="s">
        <v>19</v>
      </c>
      <c r="L242" t="s">
        <v>19</v>
      </c>
      <c r="M242" t="s">
        <v>19</v>
      </c>
      <c r="N242" t="s">
        <v>19</v>
      </c>
      <c r="O242" t="s">
        <v>1821</v>
      </c>
      <c r="P242">
        <v>60</v>
      </c>
      <c r="Q242">
        <v>100</v>
      </c>
      <c r="R242" t="s">
        <v>515</v>
      </c>
      <c r="S242" t="s">
        <v>1375</v>
      </c>
      <c r="T242" t="s">
        <v>1880</v>
      </c>
      <c r="U242" t="s">
        <v>1923</v>
      </c>
      <c r="V242" t="s">
        <v>1373</v>
      </c>
    </row>
    <row r="243" spans="1:22" x14ac:dyDescent="0.25">
      <c r="A243" s="30" t="str">
        <f t="shared" si="3"/>
        <v>2000.1</v>
      </c>
      <c r="B243" t="s">
        <v>995</v>
      </c>
      <c r="C243">
        <v>1</v>
      </c>
      <c r="D243" t="s">
        <v>482</v>
      </c>
      <c r="E243" t="s">
        <v>996</v>
      </c>
      <c r="F243" t="s">
        <v>704</v>
      </c>
      <c r="G243" t="s">
        <v>1524</v>
      </c>
      <c r="H243" t="s">
        <v>1525</v>
      </c>
      <c r="I243" t="s">
        <v>1526</v>
      </c>
      <c r="J243" t="s">
        <v>1865</v>
      </c>
      <c r="K243" t="s">
        <v>485</v>
      </c>
      <c r="L243" t="s">
        <v>32</v>
      </c>
      <c r="M243" t="s">
        <v>636</v>
      </c>
      <c r="N243" t="s">
        <v>19</v>
      </c>
      <c r="O243" t="s">
        <v>119</v>
      </c>
      <c r="P243">
        <v>50</v>
      </c>
      <c r="Q243">
        <v>60</v>
      </c>
      <c r="R243" t="s">
        <v>515</v>
      </c>
      <c r="S243" t="s">
        <v>997</v>
      </c>
      <c r="T243" t="s">
        <v>1892</v>
      </c>
      <c r="U243" t="s">
        <v>1893</v>
      </c>
      <c r="V243" t="s">
        <v>995</v>
      </c>
    </row>
    <row r="244" spans="1:22" x14ac:dyDescent="0.25">
      <c r="A244" s="30" t="str">
        <f t="shared" si="3"/>
        <v>2000.1.1</v>
      </c>
      <c r="B244" t="s">
        <v>995</v>
      </c>
      <c r="C244">
        <v>1</v>
      </c>
      <c r="D244" t="s">
        <v>489</v>
      </c>
      <c r="E244" t="s">
        <v>998</v>
      </c>
      <c r="F244" t="s">
        <v>19</v>
      </c>
      <c r="G244" t="s">
        <v>19</v>
      </c>
      <c r="H244" t="s">
        <v>19</v>
      </c>
      <c r="I244" t="s">
        <v>19</v>
      </c>
      <c r="J244" t="s">
        <v>19</v>
      </c>
      <c r="K244" t="s">
        <v>19</v>
      </c>
      <c r="L244" t="s">
        <v>19</v>
      </c>
      <c r="M244" t="s">
        <v>19</v>
      </c>
      <c r="N244" t="s">
        <v>19</v>
      </c>
      <c r="O244" t="s">
        <v>120</v>
      </c>
      <c r="P244">
        <v>100</v>
      </c>
      <c r="Q244">
        <v>60</v>
      </c>
      <c r="R244" t="s">
        <v>515</v>
      </c>
      <c r="S244" t="s">
        <v>997</v>
      </c>
      <c r="T244" t="s">
        <v>1892</v>
      </c>
      <c r="U244" t="s">
        <v>1893</v>
      </c>
      <c r="V244" t="s">
        <v>995</v>
      </c>
    </row>
    <row r="245" spans="1:22" x14ac:dyDescent="0.25">
      <c r="A245" s="30" t="str">
        <f t="shared" si="3"/>
        <v>2000.2</v>
      </c>
      <c r="B245" t="s">
        <v>995</v>
      </c>
      <c r="C245">
        <v>1</v>
      </c>
      <c r="D245" t="s">
        <v>482</v>
      </c>
      <c r="E245" t="s">
        <v>999</v>
      </c>
      <c r="F245" t="s">
        <v>19</v>
      </c>
      <c r="G245" t="s">
        <v>1512</v>
      </c>
      <c r="H245" t="s">
        <v>1513</v>
      </c>
      <c r="I245" t="s">
        <v>1514</v>
      </c>
      <c r="J245" t="s">
        <v>1865</v>
      </c>
      <c r="K245" t="s">
        <v>502</v>
      </c>
      <c r="L245" t="s">
        <v>19</v>
      </c>
      <c r="M245" t="s">
        <v>636</v>
      </c>
      <c r="N245" t="s">
        <v>19</v>
      </c>
      <c r="O245" t="s">
        <v>131</v>
      </c>
      <c r="P245">
        <v>10</v>
      </c>
      <c r="Q245">
        <v>1</v>
      </c>
      <c r="R245" t="s">
        <v>487</v>
      </c>
      <c r="S245" t="s">
        <v>1000</v>
      </c>
      <c r="T245" t="s">
        <v>1880</v>
      </c>
      <c r="U245" t="s">
        <v>1895</v>
      </c>
      <c r="V245" t="s">
        <v>1001</v>
      </c>
    </row>
    <row r="246" spans="1:22" x14ac:dyDescent="0.25">
      <c r="A246" s="30" t="str">
        <f t="shared" si="3"/>
        <v>2000.2.1</v>
      </c>
      <c r="B246" t="s">
        <v>995</v>
      </c>
      <c r="C246">
        <v>1</v>
      </c>
      <c r="D246" t="s">
        <v>2044</v>
      </c>
      <c r="E246" t="s">
        <v>1002</v>
      </c>
      <c r="F246" t="s">
        <v>19</v>
      </c>
      <c r="G246" t="s">
        <v>19</v>
      </c>
      <c r="H246" t="s">
        <v>19</v>
      </c>
      <c r="I246" t="s">
        <v>19</v>
      </c>
      <c r="J246" t="s">
        <v>19</v>
      </c>
      <c r="K246" t="s">
        <v>19</v>
      </c>
      <c r="L246" t="s">
        <v>19</v>
      </c>
      <c r="M246" t="s">
        <v>19</v>
      </c>
      <c r="N246" t="s">
        <v>19</v>
      </c>
      <c r="O246" t="s">
        <v>132</v>
      </c>
      <c r="P246">
        <v>0</v>
      </c>
      <c r="Q246">
        <v>1</v>
      </c>
      <c r="R246" t="s">
        <v>487</v>
      </c>
      <c r="S246" t="s">
        <v>1003</v>
      </c>
      <c r="T246" t="s">
        <v>1880</v>
      </c>
      <c r="U246" t="s">
        <v>1883</v>
      </c>
      <c r="V246" t="s">
        <v>711</v>
      </c>
    </row>
    <row r="247" spans="1:22" x14ac:dyDescent="0.25">
      <c r="A247" s="30" t="str">
        <f t="shared" si="3"/>
        <v>2000.2.2</v>
      </c>
      <c r="B247" t="s">
        <v>995</v>
      </c>
      <c r="C247">
        <v>1</v>
      </c>
      <c r="D247" t="s">
        <v>489</v>
      </c>
      <c r="E247" t="s">
        <v>1004</v>
      </c>
      <c r="F247" t="s">
        <v>19</v>
      </c>
      <c r="G247" t="s">
        <v>19</v>
      </c>
      <c r="H247" t="s">
        <v>19</v>
      </c>
      <c r="I247" t="s">
        <v>19</v>
      </c>
      <c r="J247" t="s">
        <v>19</v>
      </c>
      <c r="K247" t="s">
        <v>19</v>
      </c>
      <c r="L247" t="s">
        <v>19</v>
      </c>
      <c r="M247" t="s">
        <v>19</v>
      </c>
      <c r="N247" t="s">
        <v>19</v>
      </c>
      <c r="O247" t="s">
        <v>133</v>
      </c>
      <c r="P247">
        <v>50</v>
      </c>
      <c r="Q247">
        <v>1</v>
      </c>
      <c r="R247" t="s">
        <v>487</v>
      </c>
      <c r="S247" t="s">
        <v>1005</v>
      </c>
      <c r="T247" t="s">
        <v>1868</v>
      </c>
      <c r="U247" t="s">
        <v>1970</v>
      </c>
      <c r="V247" t="s">
        <v>1001</v>
      </c>
    </row>
    <row r="248" spans="1:22" x14ac:dyDescent="0.25">
      <c r="A248" s="30" t="str">
        <f t="shared" si="3"/>
        <v>2000.2.3</v>
      </c>
      <c r="B248" t="s">
        <v>995</v>
      </c>
      <c r="C248">
        <v>1</v>
      </c>
      <c r="D248" t="s">
        <v>2044</v>
      </c>
      <c r="E248" t="s">
        <v>1006</v>
      </c>
      <c r="F248" t="s">
        <v>19</v>
      </c>
      <c r="G248" t="s">
        <v>19</v>
      </c>
      <c r="H248" t="s">
        <v>19</v>
      </c>
      <c r="I248" t="s">
        <v>19</v>
      </c>
      <c r="J248" t="s">
        <v>19</v>
      </c>
      <c r="K248" t="s">
        <v>19</v>
      </c>
      <c r="L248" t="s">
        <v>19</v>
      </c>
      <c r="M248" t="s">
        <v>19</v>
      </c>
      <c r="N248" t="s">
        <v>19</v>
      </c>
      <c r="O248" t="s">
        <v>134</v>
      </c>
      <c r="P248">
        <v>0</v>
      </c>
      <c r="Q248">
        <v>1</v>
      </c>
      <c r="R248" t="s">
        <v>487</v>
      </c>
      <c r="S248" t="s">
        <v>1007</v>
      </c>
      <c r="T248" t="s">
        <v>1870</v>
      </c>
      <c r="U248" t="s">
        <v>1891</v>
      </c>
      <c r="V248" t="s">
        <v>711</v>
      </c>
    </row>
    <row r="249" spans="1:22" x14ac:dyDescent="0.25">
      <c r="A249" s="30" t="str">
        <f t="shared" si="3"/>
        <v>2000.2.4</v>
      </c>
      <c r="B249" t="s">
        <v>995</v>
      </c>
      <c r="C249">
        <v>1</v>
      </c>
      <c r="D249" t="s">
        <v>489</v>
      </c>
      <c r="E249" t="s">
        <v>1008</v>
      </c>
      <c r="F249" t="s">
        <v>19</v>
      </c>
      <c r="G249" t="s">
        <v>19</v>
      </c>
      <c r="H249" t="s">
        <v>19</v>
      </c>
      <c r="I249" t="s">
        <v>19</v>
      </c>
      <c r="J249" t="s">
        <v>19</v>
      </c>
      <c r="K249" t="s">
        <v>19</v>
      </c>
      <c r="L249" t="s">
        <v>19</v>
      </c>
      <c r="M249" t="s">
        <v>19</v>
      </c>
      <c r="N249" t="s">
        <v>19</v>
      </c>
      <c r="O249" t="s">
        <v>135</v>
      </c>
      <c r="P249">
        <v>50</v>
      </c>
      <c r="Q249">
        <v>1</v>
      </c>
      <c r="R249" t="s">
        <v>487</v>
      </c>
      <c r="S249" t="s">
        <v>1000</v>
      </c>
      <c r="T249" t="s">
        <v>1956</v>
      </c>
      <c r="U249" t="s">
        <v>1895</v>
      </c>
      <c r="V249" t="s">
        <v>1001</v>
      </c>
    </row>
    <row r="250" spans="1:22" x14ac:dyDescent="0.25">
      <c r="A250" s="30" t="str">
        <f t="shared" si="3"/>
        <v>2000.3</v>
      </c>
      <c r="B250" t="s">
        <v>995</v>
      </c>
      <c r="C250">
        <v>1</v>
      </c>
      <c r="D250" t="s">
        <v>482</v>
      </c>
      <c r="E250" t="s">
        <v>1009</v>
      </c>
      <c r="F250" t="s">
        <v>484</v>
      </c>
      <c r="G250" t="s">
        <v>1515</v>
      </c>
      <c r="H250" t="s">
        <v>1516</v>
      </c>
      <c r="I250" t="s">
        <v>1517</v>
      </c>
      <c r="J250" t="s">
        <v>1905</v>
      </c>
      <c r="K250" t="s">
        <v>502</v>
      </c>
      <c r="L250" t="s">
        <v>19</v>
      </c>
      <c r="M250" t="s">
        <v>1010</v>
      </c>
      <c r="N250" t="s">
        <v>19</v>
      </c>
      <c r="O250" t="s">
        <v>127</v>
      </c>
      <c r="P250">
        <v>10</v>
      </c>
      <c r="Q250">
        <v>1</v>
      </c>
      <c r="R250" t="s">
        <v>487</v>
      </c>
      <c r="S250" t="s">
        <v>1011</v>
      </c>
      <c r="T250" t="s">
        <v>1866</v>
      </c>
      <c r="U250" t="s">
        <v>1867</v>
      </c>
      <c r="V250" t="s">
        <v>1012</v>
      </c>
    </row>
    <row r="251" spans="1:22" x14ac:dyDescent="0.25">
      <c r="A251" s="30" t="str">
        <f t="shared" si="3"/>
        <v>2000.3.1</v>
      </c>
      <c r="B251" t="s">
        <v>995</v>
      </c>
      <c r="C251">
        <v>1</v>
      </c>
      <c r="D251" t="s">
        <v>489</v>
      </c>
      <c r="E251" t="s">
        <v>1013</v>
      </c>
      <c r="F251" t="s">
        <v>19</v>
      </c>
      <c r="G251" t="s">
        <v>19</v>
      </c>
      <c r="H251" t="s">
        <v>19</v>
      </c>
      <c r="I251" t="s">
        <v>19</v>
      </c>
      <c r="J251" t="s">
        <v>19</v>
      </c>
      <c r="K251" t="s">
        <v>19</v>
      </c>
      <c r="L251" t="s">
        <v>19</v>
      </c>
      <c r="M251" t="s">
        <v>19</v>
      </c>
      <c r="N251" t="s">
        <v>19</v>
      </c>
      <c r="O251" t="s">
        <v>128</v>
      </c>
      <c r="P251">
        <v>10</v>
      </c>
      <c r="Q251">
        <v>1</v>
      </c>
      <c r="R251" t="s">
        <v>487</v>
      </c>
      <c r="S251" t="s">
        <v>1014</v>
      </c>
      <c r="T251" t="s">
        <v>1866</v>
      </c>
      <c r="U251" t="s">
        <v>1874</v>
      </c>
      <c r="V251" t="s">
        <v>1012</v>
      </c>
    </row>
    <row r="252" spans="1:22" x14ac:dyDescent="0.25">
      <c r="A252" s="30" t="str">
        <f t="shared" si="3"/>
        <v>2000.3.2</v>
      </c>
      <c r="B252" t="s">
        <v>995</v>
      </c>
      <c r="C252">
        <v>1</v>
      </c>
      <c r="D252" t="s">
        <v>489</v>
      </c>
      <c r="E252" t="s">
        <v>1015</v>
      </c>
      <c r="F252" t="s">
        <v>19</v>
      </c>
      <c r="G252" t="s">
        <v>19</v>
      </c>
      <c r="H252" t="s">
        <v>19</v>
      </c>
      <c r="I252" t="s">
        <v>19</v>
      </c>
      <c r="J252" t="s">
        <v>19</v>
      </c>
      <c r="K252" t="s">
        <v>19</v>
      </c>
      <c r="L252" t="s">
        <v>19</v>
      </c>
      <c r="M252" t="s">
        <v>19</v>
      </c>
      <c r="N252" t="s">
        <v>19</v>
      </c>
      <c r="O252" t="s">
        <v>129</v>
      </c>
      <c r="P252">
        <v>60</v>
      </c>
      <c r="Q252">
        <v>8</v>
      </c>
      <c r="R252" t="s">
        <v>487</v>
      </c>
      <c r="S252" t="s">
        <v>1016</v>
      </c>
      <c r="T252" t="s">
        <v>1880</v>
      </c>
      <c r="U252" t="s">
        <v>1895</v>
      </c>
      <c r="V252" t="s">
        <v>995</v>
      </c>
    </row>
    <row r="253" spans="1:22" x14ac:dyDescent="0.25">
      <c r="A253" s="30" t="str">
        <f t="shared" si="3"/>
        <v>2000.3.3</v>
      </c>
      <c r="B253" t="s">
        <v>995</v>
      </c>
      <c r="C253">
        <v>1</v>
      </c>
      <c r="D253" t="s">
        <v>489</v>
      </c>
      <c r="E253" t="s">
        <v>1017</v>
      </c>
      <c r="F253" t="s">
        <v>19</v>
      </c>
      <c r="G253" t="s">
        <v>19</v>
      </c>
      <c r="H253" t="s">
        <v>19</v>
      </c>
      <c r="I253" t="s">
        <v>19</v>
      </c>
      <c r="J253" t="s">
        <v>19</v>
      </c>
      <c r="K253" t="s">
        <v>19</v>
      </c>
      <c r="L253" t="s">
        <v>19</v>
      </c>
      <c r="M253" t="s">
        <v>19</v>
      </c>
      <c r="N253" t="s">
        <v>19</v>
      </c>
      <c r="O253" t="s">
        <v>130</v>
      </c>
      <c r="P253">
        <v>30</v>
      </c>
      <c r="Q253">
        <v>1</v>
      </c>
      <c r="R253" t="s">
        <v>487</v>
      </c>
      <c r="S253" t="s">
        <v>1018</v>
      </c>
      <c r="T253" t="s">
        <v>1925</v>
      </c>
      <c r="U253" t="s">
        <v>1867</v>
      </c>
      <c r="V253" t="s">
        <v>1012</v>
      </c>
    </row>
    <row r="254" spans="1:22" x14ac:dyDescent="0.25">
      <c r="A254" s="30" t="str">
        <f t="shared" si="3"/>
        <v>2000.4</v>
      </c>
      <c r="B254" t="s">
        <v>995</v>
      </c>
      <c r="C254">
        <v>1</v>
      </c>
      <c r="D254" t="s">
        <v>482</v>
      </c>
      <c r="E254" t="s">
        <v>1019</v>
      </c>
      <c r="F254" t="s">
        <v>501</v>
      </c>
      <c r="G254" t="s">
        <v>1515</v>
      </c>
      <c r="H254" t="s">
        <v>1516</v>
      </c>
      <c r="I254" t="s">
        <v>1517</v>
      </c>
      <c r="J254" t="s">
        <v>19</v>
      </c>
      <c r="K254" t="s">
        <v>502</v>
      </c>
      <c r="L254" t="s">
        <v>19</v>
      </c>
      <c r="M254" t="s">
        <v>1010</v>
      </c>
      <c r="N254" t="s">
        <v>19</v>
      </c>
      <c r="O254" t="s">
        <v>427</v>
      </c>
      <c r="P254">
        <v>10</v>
      </c>
      <c r="Q254">
        <v>1</v>
      </c>
      <c r="R254" t="s">
        <v>487</v>
      </c>
      <c r="S254" t="s">
        <v>1007</v>
      </c>
      <c r="T254" t="s">
        <v>1873</v>
      </c>
      <c r="U254" t="s">
        <v>1867</v>
      </c>
      <c r="V254" t="s">
        <v>1020</v>
      </c>
    </row>
    <row r="255" spans="1:22" x14ac:dyDescent="0.25">
      <c r="A255" s="30" t="str">
        <f t="shared" si="3"/>
        <v>2000.4.1</v>
      </c>
      <c r="B255" t="s">
        <v>995</v>
      </c>
      <c r="C255">
        <v>1</v>
      </c>
      <c r="D255" t="s">
        <v>489</v>
      </c>
      <c r="E255" t="s">
        <v>1021</v>
      </c>
      <c r="F255" t="s">
        <v>19</v>
      </c>
      <c r="G255" t="s">
        <v>19</v>
      </c>
      <c r="H255" t="s">
        <v>19</v>
      </c>
      <c r="I255" t="s">
        <v>19</v>
      </c>
      <c r="J255" t="s">
        <v>19</v>
      </c>
      <c r="K255" t="s">
        <v>19</v>
      </c>
      <c r="L255" t="s">
        <v>19</v>
      </c>
      <c r="M255" t="s">
        <v>19</v>
      </c>
      <c r="N255" t="s">
        <v>19</v>
      </c>
      <c r="O255" t="s">
        <v>428</v>
      </c>
      <c r="P255">
        <v>40</v>
      </c>
      <c r="Q255">
        <v>1</v>
      </c>
      <c r="R255" t="s">
        <v>487</v>
      </c>
      <c r="S255" t="s">
        <v>1022</v>
      </c>
      <c r="T255" t="s">
        <v>1873</v>
      </c>
      <c r="U255" t="s">
        <v>1874</v>
      </c>
      <c r="V255" t="s">
        <v>1023</v>
      </c>
    </row>
    <row r="256" spans="1:22" x14ac:dyDescent="0.25">
      <c r="A256" s="30" t="str">
        <f t="shared" si="3"/>
        <v>2000.4.2</v>
      </c>
      <c r="B256" t="s">
        <v>995</v>
      </c>
      <c r="C256">
        <v>1</v>
      </c>
      <c r="D256" t="s">
        <v>2044</v>
      </c>
      <c r="E256" t="s">
        <v>1024</v>
      </c>
      <c r="F256" t="s">
        <v>19</v>
      </c>
      <c r="G256" t="s">
        <v>19</v>
      </c>
      <c r="H256" t="s">
        <v>19</v>
      </c>
      <c r="I256" t="s">
        <v>19</v>
      </c>
      <c r="J256" t="s">
        <v>19</v>
      </c>
      <c r="K256" t="s">
        <v>19</v>
      </c>
      <c r="L256" t="s">
        <v>19</v>
      </c>
      <c r="M256" t="s">
        <v>19</v>
      </c>
      <c r="N256" t="s">
        <v>19</v>
      </c>
      <c r="O256" t="s">
        <v>429</v>
      </c>
      <c r="P256">
        <v>0</v>
      </c>
      <c r="Q256">
        <v>1</v>
      </c>
      <c r="R256" t="s">
        <v>487</v>
      </c>
      <c r="S256" t="s">
        <v>1025</v>
      </c>
      <c r="T256" t="s">
        <v>1873</v>
      </c>
      <c r="U256" t="s">
        <v>1874</v>
      </c>
      <c r="V256" t="s">
        <v>1026</v>
      </c>
    </row>
    <row r="257" spans="1:22" x14ac:dyDescent="0.25">
      <c r="A257" s="30" t="str">
        <f t="shared" si="3"/>
        <v>2000.4.3</v>
      </c>
      <c r="B257" t="s">
        <v>995</v>
      </c>
      <c r="C257">
        <v>1</v>
      </c>
      <c r="D257" t="s">
        <v>489</v>
      </c>
      <c r="E257" t="s">
        <v>1027</v>
      </c>
      <c r="F257" t="s">
        <v>19</v>
      </c>
      <c r="G257" t="s">
        <v>19</v>
      </c>
      <c r="H257" t="s">
        <v>19</v>
      </c>
      <c r="I257" t="s">
        <v>19</v>
      </c>
      <c r="J257" t="s">
        <v>19</v>
      </c>
      <c r="K257" t="s">
        <v>19</v>
      </c>
      <c r="L257" t="s">
        <v>19</v>
      </c>
      <c r="M257" t="s">
        <v>19</v>
      </c>
      <c r="N257" t="s">
        <v>19</v>
      </c>
      <c r="O257" t="s">
        <v>430</v>
      </c>
      <c r="P257">
        <v>30</v>
      </c>
      <c r="Q257">
        <v>1</v>
      </c>
      <c r="R257" t="s">
        <v>487</v>
      </c>
      <c r="S257" t="s">
        <v>1003</v>
      </c>
      <c r="T257" t="s">
        <v>1880</v>
      </c>
      <c r="U257" t="s">
        <v>1869</v>
      </c>
      <c r="V257" t="s">
        <v>1023</v>
      </c>
    </row>
    <row r="258" spans="1:22" x14ac:dyDescent="0.25">
      <c r="A258" s="30" t="str">
        <f t="shared" si="3"/>
        <v>2000.4.4</v>
      </c>
      <c r="B258" t="s">
        <v>995</v>
      </c>
      <c r="C258">
        <v>1</v>
      </c>
      <c r="D258" t="s">
        <v>489</v>
      </c>
      <c r="E258" t="s">
        <v>1028</v>
      </c>
      <c r="F258" t="s">
        <v>19</v>
      </c>
      <c r="G258" t="s">
        <v>19</v>
      </c>
      <c r="H258" t="s">
        <v>19</v>
      </c>
      <c r="I258" t="s">
        <v>19</v>
      </c>
      <c r="J258" t="s">
        <v>19</v>
      </c>
      <c r="K258" t="s">
        <v>19</v>
      </c>
      <c r="L258" t="s">
        <v>19</v>
      </c>
      <c r="M258" t="s">
        <v>19</v>
      </c>
      <c r="N258" t="s">
        <v>19</v>
      </c>
      <c r="O258" t="s">
        <v>431</v>
      </c>
      <c r="P258">
        <v>30</v>
      </c>
      <c r="Q258">
        <v>1</v>
      </c>
      <c r="R258" t="s">
        <v>487</v>
      </c>
      <c r="S258" t="s">
        <v>1007</v>
      </c>
      <c r="T258" t="s">
        <v>1902</v>
      </c>
      <c r="U258" t="s">
        <v>1867</v>
      </c>
      <c r="V258" t="s">
        <v>1023</v>
      </c>
    </row>
    <row r="259" spans="1:22" x14ac:dyDescent="0.25">
      <c r="A259" s="30" t="str">
        <f t="shared" ref="A259:A322" si="4">+E259</f>
        <v>2000.5</v>
      </c>
      <c r="B259" t="s">
        <v>995</v>
      </c>
      <c r="C259">
        <v>1</v>
      </c>
      <c r="D259" t="s">
        <v>482</v>
      </c>
      <c r="E259" t="s">
        <v>1029</v>
      </c>
      <c r="F259" t="s">
        <v>484</v>
      </c>
      <c r="G259" t="s">
        <v>1515</v>
      </c>
      <c r="H259" t="s">
        <v>1516</v>
      </c>
      <c r="I259" t="s">
        <v>1517</v>
      </c>
      <c r="J259" t="s">
        <v>1905</v>
      </c>
      <c r="K259" t="s">
        <v>502</v>
      </c>
      <c r="L259" t="s">
        <v>20</v>
      </c>
      <c r="M259" t="s">
        <v>532</v>
      </c>
      <c r="N259" t="s">
        <v>19</v>
      </c>
      <c r="O259" t="s">
        <v>401</v>
      </c>
      <c r="P259">
        <v>10</v>
      </c>
      <c r="Q259">
        <v>4</v>
      </c>
      <c r="R259" t="s">
        <v>487</v>
      </c>
      <c r="S259" t="s">
        <v>1030</v>
      </c>
      <c r="T259" t="s">
        <v>1997</v>
      </c>
      <c r="U259" t="s">
        <v>1867</v>
      </c>
      <c r="V259" t="s">
        <v>1031</v>
      </c>
    </row>
    <row r="260" spans="1:22" x14ac:dyDescent="0.25">
      <c r="A260" s="30" t="str">
        <f t="shared" si="4"/>
        <v>2000.5.1</v>
      </c>
      <c r="B260" t="s">
        <v>995</v>
      </c>
      <c r="C260">
        <v>1</v>
      </c>
      <c r="D260" t="s">
        <v>489</v>
      </c>
      <c r="E260" t="s">
        <v>1032</v>
      </c>
      <c r="F260" t="s">
        <v>19</v>
      </c>
      <c r="G260" t="s">
        <v>19</v>
      </c>
      <c r="H260" t="s">
        <v>19</v>
      </c>
      <c r="I260" t="s">
        <v>19</v>
      </c>
      <c r="J260" t="s">
        <v>19</v>
      </c>
      <c r="K260" t="s">
        <v>19</v>
      </c>
      <c r="L260" t="s">
        <v>19</v>
      </c>
      <c r="M260" t="s">
        <v>19</v>
      </c>
      <c r="N260" t="s">
        <v>19</v>
      </c>
      <c r="O260" t="s">
        <v>402</v>
      </c>
      <c r="P260">
        <v>50</v>
      </c>
      <c r="Q260">
        <v>4</v>
      </c>
      <c r="R260" t="s">
        <v>487</v>
      </c>
      <c r="S260" t="s">
        <v>1033</v>
      </c>
      <c r="T260" t="s">
        <v>1997</v>
      </c>
      <c r="U260" t="s">
        <v>1867</v>
      </c>
      <c r="V260" t="s">
        <v>1031</v>
      </c>
    </row>
    <row r="261" spans="1:22" x14ac:dyDescent="0.25">
      <c r="A261" s="30" t="str">
        <f t="shared" si="4"/>
        <v>2000.5.2</v>
      </c>
      <c r="B261" t="s">
        <v>995</v>
      </c>
      <c r="C261">
        <v>1</v>
      </c>
      <c r="D261" t="s">
        <v>489</v>
      </c>
      <c r="E261" t="s">
        <v>1034</v>
      </c>
      <c r="F261" t="s">
        <v>19</v>
      </c>
      <c r="G261" t="s">
        <v>19</v>
      </c>
      <c r="H261" t="s">
        <v>19</v>
      </c>
      <c r="I261" t="s">
        <v>19</v>
      </c>
      <c r="J261" t="s">
        <v>19</v>
      </c>
      <c r="K261" t="s">
        <v>19</v>
      </c>
      <c r="L261" t="s">
        <v>19</v>
      </c>
      <c r="M261" t="s">
        <v>19</v>
      </c>
      <c r="N261" t="s">
        <v>19</v>
      </c>
      <c r="O261" t="s">
        <v>403</v>
      </c>
      <c r="P261">
        <v>50</v>
      </c>
      <c r="Q261">
        <v>4</v>
      </c>
      <c r="R261" t="s">
        <v>487</v>
      </c>
      <c r="S261" t="s">
        <v>1030</v>
      </c>
      <c r="T261" t="s">
        <v>1868</v>
      </c>
      <c r="U261" t="s">
        <v>1867</v>
      </c>
      <c r="V261" t="s">
        <v>1031</v>
      </c>
    </row>
    <row r="262" spans="1:22" x14ac:dyDescent="0.25">
      <c r="A262" s="30" t="str">
        <f t="shared" si="4"/>
        <v>2000.6</v>
      </c>
      <c r="B262" t="s">
        <v>995</v>
      </c>
      <c r="C262">
        <v>1</v>
      </c>
      <c r="D262" t="s">
        <v>482</v>
      </c>
      <c r="E262" t="s">
        <v>1035</v>
      </c>
      <c r="F262" t="s">
        <v>484</v>
      </c>
      <c r="G262" t="s">
        <v>1509</v>
      </c>
      <c r="H262" t="s">
        <v>1516</v>
      </c>
      <c r="I262" t="s">
        <v>1511</v>
      </c>
      <c r="J262" t="s">
        <v>19</v>
      </c>
      <c r="K262" t="s">
        <v>502</v>
      </c>
      <c r="L262" t="s">
        <v>19</v>
      </c>
      <c r="M262" t="s">
        <v>1481</v>
      </c>
      <c r="N262" t="s">
        <v>19</v>
      </c>
      <c r="O262" t="s">
        <v>1824</v>
      </c>
      <c r="P262">
        <v>10</v>
      </c>
      <c r="Q262">
        <v>2</v>
      </c>
      <c r="R262" t="s">
        <v>487</v>
      </c>
      <c r="S262" t="s">
        <v>1825</v>
      </c>
      <c r="T262" t="s">
        <v>1873</v>
      </c>
      <c r="U262" t="s">
        <v>1954</v>
      </c>
      <c r="V262" t="s">
        <v>1036</v>
      </c>
    </row>
    <row r="263" spans="1:22" x14ac:dyDescent="0.25">
      <c r="A263" s="30" t="str">
        <f t="shared" si="4"/>
        <v>2000.6.1</v>
      </c>
      <c r="B263" t="s">
        <v>995</v>
      </c>
      <c r="C263">
        <v>1</v>
      </c>
      <c r="D263" t="s">
        <v>2044</v>
      </c>
      <c r="E263" t="s">
        <v>1037</v>
      </c>
      <c r="F263" t="s">
        <v>19</v>
      </c>
      <c r="G263" t="s">
        <v>19</v>
      </c>
      <c r="H263" t="s">
        <v>19</v>
      </c>
      <c r="I263" t="s">
        <v>19</v>
      </c>
      <c r="J263" t="s">
        <v>19</v>
      </c>
      <c r="K263" t="s">
        <v>19</v>
      </c>
      <c r="L263" t="s">
        <v>19</v>
      </c>
      <c r="M263" t="s">
        <v>19</v>
      </c>
      <c r="N263" t="s">
        <v>19</v>
      </c>
      <c r="O263" t="s">
        <v>459</v>
      </c>
      <c r="P263">
        <v>0</v>
      </c>
      <c r="Q263">
        <v>2</v>
      </c>
      <c r="R263" t="s">
        <v>487</v>
      </c>
      <c r="S263" t="s">
        <v>1038</v>
      </c>
      <c r="T263" t="s">
        <v>1873</v>
      </c>
      <c r="U263" t="s">
        <v>1970</v>
      </c>
      <c r="V263" t="s">
        <v>1039</v>
      </c>
    </row>
    <row r="264" spans="1:22" x14ac:dyDescent="0.25">
      <c r="A264" s="30" t="str">
        <f t="shared" si="4"/>
        <v>2000.6.2</v>
      </c>
      <c r="B264" t="s">
        <v>995</v>
      </c>
      <c r="C264">
        <v>1</v>
      </c>
      <c r="D264" t="s">
        <v>2044</v>
      </c>
      <c r="E264" t="s">
        <v>1040</v>
      </c>
      <c r="F264" t="s">
        <v>19</v>
      </c>
      <c r="G264" t="s">
        <v>19</v>
      </c>
      <c r="H264" t="s">
        <v>19</v>
      </c>
      <c r="I264" t="s">
        <v>19</v>
      </c>
      <c r="J264" t="s">
        <v>19</v>
      </c>
      <c r="K264" t="s">
        <v>19</v>
      </c>
      <c r="L264" t="s">
        <v>19</v>
      </c>
      <c r="M264" t="s">
        <v>19</v>
      </c>
      <c r="N264" t="s">
        <v>19</v>
      </c>
      <c r="O264" t="s">
        <v>460</v>
      </c>
      <c r="P264">
        <v>0</v>
      </c>
      <c r="Q264">
        <v>2</v>
      </c>
      <c r="R264" t="s">
        <v>487</v>
      </c>
      <c r="S264" t="s">
        <v>1041</v>
      </c>
      <c r="T264" t="s">
        <v>1873</v>
      </c>
      <c r="U264" t="s">
        <v>1970</v>
      </c>
      <c r="V264" t="s">
        <v>1039</v>
      </c>
    </row>
    <row r="265" spans="1:22" x14ac:dyDescent="0.25">
      <c r="A265" s="30" t="str">
        <f t="shared" si="4"/>
        <v>2000.6.3</v>
      </c>
      <c r="B265" t="s">
        <v>995</v>
      </c>
      <c r="C265">
        <v>1</v>
      </c>
      <c r="D265" t="s">
        <v>489</v>
      </c>
      <c r="E265" t="s">
        <v>1042</v>
      </c>
      <c r="F265" t="s">
        <v>19</v>
      </c>
      <c r="G265" t="s">
        <v>19</v>
      </c>
      <c r="H265" t="s">
        <v>19</v>
      </c>
      <c r="I265" t="s">
        <v>19</v>
      </c>
      <c r="J265" t="s">
        <v>19</v>
      </c>
      <c r="K265" t="s">
        <v>19</v>
      </c>
      <c r="L265" t="s">
        <v>19</v>
      </c>
      <c r="M265" t="s">
        <v>19</v>
      </c>
      <c r="N265" t="s">
        <v>19</v>
      </c>
      <c r="O265" t="s">
        <v>1826</v>
      </c>
      <c r="P265">
        <v>50</v>
      </c>
      <c r="Q265">
        <v>2</v>
      </c>
      <c r="R265" t="s">
        <v>487</v>
      </c>
      <c r="S265" t="s">
        <v>1827</v>
      </c>
      <c r="T265" t="s">
        <v>1870</v>
      </c>
      <c r="U265" t="s">
        <v>1911</v>
      </c>
      <c r="V265" t="s">
        <v>995</v>
      </c>
    </row>
    <row r="266" spans="1:22" x14ac:dyDescent="0.25">
      <c r="A266" s="30" t="str">
        <f t="shared" si="4"/>
        <v>2000.6.4</v>
      </c>
      <c r="B266" t="s">
        <v>995</v>
      </c>
      <c r="C266">
        <v>1</v>
      </c>
      <c r="D266" t="s">
        <v>489</v>
      </c>
      <c r="E266" t="s">
        <v>1043</v>
      </c>
      <c r="F266" t="s">
        <v>19</v>
      </c>
      <c r="G266" t="s">
        <v>19</v>
      </c>
      <c r="H266" t="s">
        <v>19</v>
      </c>
      <c r="I266" t="s">
        <v>19</v>
      </c>
      <c r="J266" t="s">
        <v>19</v>
      </c>
      <c r="K266" t="s">
        <v>19</v>
      </c>
      <c r="L266" t="s">
        <v>19</v>
      </c>
      <c r="M266" t="s">
        <v>19</v>
      </c>
      <c r="N266" t="s">
        <v>19</v>
      </c>
      <c r="O266" t="s">
        <v>1828</v>
      </c>
      <c r="P266">
        <v>50</v>
      </c>
      <c r="Q266">
        <v>2</v>
      </c>
      <c r="R266" t="s">
        <v>487</v>
      </c>
      <c r="S266" t="s">
        <v>1827</v>
      </c>
      <c r="T266" t="s">
        <v>1871</v>
      </c>
      <c r="U266" t="s">
        <v>1954</v>
      </c>
      <c r="V266" t="s">
        <v>995</v>
      </c>
    </row>
    <row r="267" spans="1:22" x14ac:dyDescent="0.25">
      <c r="A267" s="30" t="str">
        <f t="shared" si="4"/>
        <v>72.1</v>
      </c>
      <c r="B267" t="s">
        <v>933</v>
      </c>
      <c r="C267">
        <v>2</v>
      </c>
      <c r="D267" t="s">
        <v>482</v>
      </c>
      <c r="E267" t="s">
        <v>934</v>
      </c>
      <c r="F267" t="s">
        <v>484</v>
      </c>
      <c r="G267" t="s">
        <v>1509</v>
      </c>
      <c r="H267" t="s">
        <v>1519</v>
      </c>
      <c r="I267" t="s">
        <v>1511</v>
      </c>
      <c r="J267" t="s">
        <v>19</v>
      </c>
      <c r="K267" t="s">
        <v>485</v>
      </c>
      <c r="L267" t="s">
        <v>22</v>
      </c>
      <c r="M267" t="s">
        <v>720</v>
      </c>
      <c r="N267" t="s">
        <v>19</v>
      </c>
      <c r="O267" t="s">
        <v>333</v>
      </c>
      <c r="P267">
        <v>30</v>
      </c>
      <c r="Q267">
        <v>100</v>
      </c>
      <c r="R267" t="s">
        <v>515</v>
      </c>
      <c r="S267" t="s">
        <v>935</v>
      </c>
      <c r="T267" t="s">
        <v>1894</v>
      </c>
      <c r="U267" t="s">
        <v>1978</v>
      </c>
      <c r="V267" t="s">
        <v>933</v>
      </c>
    </row>
    <row r="268" spans="1:22" x14ac:dyDescent="0.25">
      <c r="A268" s="30" t="str">
        <f t="shared" si="4"/>
        <v>72.1.1</v>
      </c>
      <c r="B268" t="s">
        <v>933</v>
      </c>
      <c r="C268">
        <v>2</v>
      </c>
      <c r="D268" t="s">
        <v>489</v>
      </c>
      <c r="E268" t="s">
        <v>936</v>
      </c>
      <c r="F268" t="s">
        <v>19</v>
      </c>
      <c r="G268" t="s">
        <v>19</v>
      </c>
      <c r="H268" t="s">
        <v>19</v>
      </c>
      <c r="I268" t="s">
        <v>19</v>
      </c>
      <c r="J268" t="s">
        <v>19</v>
      </c>
      <c r="K268" t="s">
        <v>19</v>
      </c>
      <c r="L268" t="s">
        <v>19</v>
      </c>
      <c r="M268" t="s">
        <v>19</v>
      </c>
      <c r="N268" t="s">
        <v>19</v>
      </c>
      <c r="O268" t="s">
        <v>334</v>
      </c>
      <c r="P268">
        <v>10</v>
      </c>
      <c r="Q268">
        <v>1</v>
      </c>
      <c r="R268" t="s">
        <v>487</v>
      </c>
      <c r="S268" t="s">
        <v>937</v>
      </c>
      <c r="T268" t="s">
        <v>1894</v>
      </c>
      <c r="U268" t="s">
        <v>1930</v>
      </c>
      <c r="V268" t="s">
        <v>933</v>
      </c>
    </row>
    <row r="269" spans="1:22" x14ac:dyDescent="0.25">
      <c r="A269" s="30" t="str">
        <f t="shared" si="4"/>
        <v>72.1.2</v>
      </c>
      <c r="B269" t="s">
        <v>933</v>
      </c>
      <c r="C269">
        <v>2</v>
      </c>
      <c r="D269" t="s">
        <v>489</v>
      </c>
      <c r="E269" t="s">
        <v>938</v>
      </c>
      <c r="F269" t="s">
        <v>19</v>
      </c>
      <c r="G269" t="s">
        <v>19</v>
      </c>
      <c r="H269" t="s">
        <v>19</v>
      </c>
      <c r="I269" t="s">
        <v>19</v>
      </c>
      <c r="J269" t="s">
        <v>19</v>
      </c>
      <c r="K269" t="s">
        <v>19</v>
      </c>
      <c r="L269" t="s">
        <v>19</v>
      </c>
      <c r="M269" t="s">
        <v>19</v>
      </c>
      <c r="N269" t="s">
        <v>19</v>
      </c>
      <c r="O269" t="s">
        <v>335</v>
      </c>
      <c r="P269">
        <v>10</v>
      </c>
      <c r="Q269">
        <v>1</v>
      </c>
      <c r="R269" t="s">
        <v>487</v>
      </c>
      <c r="S269" t="s">
        <v>939</v>
      </c>
      <c r="T269" t="s">
        <v>1948</v>
      </c>
      <c r="U269" t="s">
        <v>1874</v>
      </c>
      <c r="V269" t="s">
        <v>933</v>
      </c>
    </row>
    <row r="270" spans="1:22" x14ac:dyDescent="0.25">
      <c r="A270" s="30" t="str">
        <f t="shared" si="4"/>
        <v>72.1.3</v>
      </c>
      <c r="B270" t="s">
        <v>933</v>
      </c>
      <c r="C270">
        <v>2</v>
      </c>
      <c r="D270" t="s">
        <v>489</v>
      </c>
      <c r="E270" t="s">
        <v>940</v>
      </c>
      <c r="F270" t="s">
        <v>19</v>
      </c>
      <c r="G270" t="s">
        <v>19</v>
      </c>
      <c r="H270" t="s">
        <v>19</v>
      </c>
      <c r="I270" t="s">
        <v>19</v>
      </c>
      <c r="J270" t="s">
        <v>19</v>
      </c>
      <c r="K270" t="s">
        <v>19</v>
      </c>
      <c r="L270" t="s">
        <v>19</v>
      </c>
      <c r="M270" t="s">
        <v>19</v>
      </c>
      <c r="N270" t="s">
        <v>19</v>
      </c>
      <c r="O270" t="s">
        <v>336</v>
      </c>
      <c r="P270">
        <v>15</v>
      </c>
      <c r="Q270">
        <v>2</v>
      </c>
      <c r="R270" t="s">
        <v>487</v>
      </c>
      <c r="S270" t="s">
        <v>941</v>
      </c>
      <c r="T270" t="s">
        <v>1880</v>
      </c>
      <c r="U270" t="s">
        <v>1888</v>
      </c>
      <c r="V270" t="s">
        <v>933</v>
      </c>
    </row>
    <row r="271" spans="1:22" x14ac:dyDescent="0.25">
      <c r="A271" s="30" t="str">
        <f t="shared" si="4"/>
        <v>72.1.4</v>
      </c>
      <c r="B271" t="s">
        <v>933</v>
      </c>
      <c r="C271">
        <v>2</v>
      </c>
      <c r="D271" t="s">
        <v>489</v>
      </c>
      <c r="E271" t="s">
        <v>942</v>
      </c>
      <c r="F271" t="s">
        <v>19</v>
      </c>
      <c r="G271" t="s">
        <v>19</v>
      </c>
      <c r="H271" t="s">
        <v>19</v>
      </c>
      <c r="I271" t="s">
        <v>19</v>
      </c>
      <c r="J271" t="s">
        <v>19</v>
      </c>
      <c r="K271" t="s">
        <v>19</v>
      </c>
      <c r="L271" t="s">
        <v>19</v>
      </c>
      <c r="M271" t="s">
        <v>19</v>
      </c>
      <c r="N271" t="s">
        <v>19</v>
      </c>
      <c r="O271" t="s">
        <v>337</v>
      </c>
      <c r="P271">
        <v>20</v>
      </c>
      <c r="Q271">
        <v>2</v>
      </c>
      <c r="R271" t="s">
        <v>487</v>
      </c>
      <c r="S271" t="s">
        <v>943</v>
      </c>
      <c r="T271" t="s">
        <v>1868</v>
      </c>
      <c r="U271" t="s">
        <v>1895</v>
      </c>
      <c r="V271" t="s">
        <v>933</v>
      </c>
    </row>
    <row r="272" spans="1:22" x14ac:dyDescent="0.25">
      <c r="A272" s="30" t="str">
        <f t="shared" si="4"/>
        <v>72.1.5</v>
      </c>
      <c r="B272" t="s">
        <v>933</v>
      </c>
      <c r="C272">
        <v>2</v>
      </c>
      <c r="D272" t="s">
        <v>489</v>
      </c>
      <c r="E272" t="s">
        <v>944</v>
      </c>
      <c r="F272" t="s">
        <v>19</v>
      </c>
      <c r="G272" t="s">
        <v>19</v>
      </c>
      <c r="H272" t="s">
        <v>19</v>
      </c>
      <c r="I272" t="s">
        <v>19</v>
      </c>
      <c r="J272" t="s">
        <v>19</v>
      </c>
      <c r="K272" t="s">
        <v>19</v>
      </c>
      <c r="L272" t="s">
        <v>19</v>
      </c>
      <c r="M272" t="s">
        <v>19</v>
      </c>
      <c r="N272" t="s">
        <v>19</v>
      </c>
      <c r="O272" t="s">
        <v>338</v>
      </c>
      <c r="P272">
        <v>15</v>
      </c>
      <c r="Q272">
        <v>2</v>
      </c>
      <c r="R272" t="s">
        <v>487</v>
      </c>
      <c r="S272" t="s">
        <v>945</v>
      </c>
      <c r="T272" t="s">
        <v>1946</v>
      </c>
      <c r="U272" t="s">
        <v>1888</v>
      </c>
      <c r="V272" t="s">
        <v>933</v>
      </c>
    </row>
    <row r="273" spans="1:22" x14ac:dyDescent="0.25">
      <c r="A273" s="30" t="str">
        <f t="shared" si="4"/>
        <v>72.1.6</v>
      </c>
      <c r="B273" t="s">
        <v>933</v>
      </c>
      <c r="C273">
        <v>2</v>
      </c>
      <c r="D273" t="s">
        <v>489</v>
      </c>
      <c r="E273" t="s">
        <v>946</v>
      </c>
      <c r="F273" t="s">
        <v>19</v>
      </c>
      <c r="G273" t="s">
        <v>19</v>
      </c>
      <c r="H273" t="s">
        <v>19</v>
      </c>
      <c r="I273" t="s">
        <v>19</v>
      </c>
      <c r="J273" t="s">
        <v>19</v>
      </c>
      <c r="K273" t="s">
        <v>19</v>
      </c>
      <c r="L273" t="s">
        <v>19</v>
      </c>
      <c r="M273" t="s">
        <v>19</v>
      </c>
      <c r="N273" t="s">
        <v>19</v>
      </c>
      <c r="O273" t="s">
        <v>339</v>
      </c>
      <c r="P273">
        <v>10</v>
      </c>
      <c r="Q273">
        <v>2</v>
      </c>
      <c r="R273" t="s">
        <v>487</v>
      </c>
      <c r="S273" t="s">
        <v>947</v>
      </c>
      <c r="T273" t="s">
        <v>1907</v>
      </c>
      <c r="U273" t="s">
        <v>1888</v>
      </c>
      <c r="V273" t="s">
        <v>933</v>
      </c>
    </row>
    <row r="274" spans="1:22" x14ac:dyDescent="0.25">
      <c r="A274" s="30" t="str">
        <f t="shared" si="4"/>
        <v>72.1.7</v>
      </c>
      <c r="B274" t="s">
        <v>933</v>
      </c>
      <c r="C274">
        <v>2</v>
      </c>
      <c r="D274" t="s">
        <v>489</v>
      </c>
      <c r="E274" t="s">
        <v>948</v>
      </c>
      <c r="F274" t="s">
        <v>19</v>
      </c>
      <c r="G274" t="s">
        <v>19</v>
      </c>
      <c r="H274" t="s">
        <v>19</v>
      </c>
      <c r="I274" t="s">
        <v>19</v>
      </c>
      <c r="J274" t="s">
        <v>19</v>
      </c>
      <c r="K274" t="s">
        <v>19</v>
      </c>
      <c r="L274" t="s">
        <v>19</v>
      </c>
      <c r="M274" t="s">
        <v>19</v>
      </c>
      <c r="N274" t="s">
        <v>19</v>
      </c>
      <c r="O274" t="s">
        <v>340</v>
      </c>
      <c r="P274">
        <v>10</v>
      </c>
      <c r="Q274">
        <v>100</v>
      </c>
      <c r="R274" t="s">
        <v>515</v>
      </c>
      <c r="S274" t="s">
        <v>858</v>
      </c>
      <c r="T274" t="s">
        <v>1907</v>
      </c>
      <c r="U274" t="s">
        <v>1888</v>
      </c>
      <c r="V274" t="s">
        <v>933</v>
      </c>
    </row>
    <row r="275" spans="1:22" x14ac:dyDescent="0.25">
      <c r="A275" s="30" t="str">
        <f t="shared" si="4"/>
        <v>72.1.8</v>
      </c>
      <c r="B275" t="s">
        <v>933</v>
      </c>
      <c r="C275">
        <v>2</v>
      </c>
      <c r="D275" t="s">
        <v>489</v>
      </c>
      <c r="E275" t="s">
        <v>949</v>
      </c>
      <c r="F275" t="s">
        <v>19</v>
      </c>
      <c r="G275" t="s">
        <v>19</v>
      </c>
      <c r="H275" t="s">
        <v>19</v>
      </c>
      <c r="I275" t="s">
        <v>19</v>
      </c>
      <c r="J275" t="s">
        <v>19</v>
      </c>
      <c r="K275" t="s">
        <v>19</v>
      </c>
      <c r="L275" t="s">
        <v>19</v>
      </c>
      <c r="M275" t="s">
        <v>19</v>
      </c>
      <c r="N275" t="s">
        <v>19</v>
      </c>
      <c r="O275" t="s">
        <v>341</v>
      </c>
      <c r="P275">
        <v>10</v>
      </c>
      <c r="Q275">
        <v>1</v>
      </c>
      <c r="R275" t="s">
        <v>487</v>
      </c>
      <c r="S275" t="s">
        <v>950</v>
      </c>
      <c r="T275" t="s">
        <v>1889</v>
      </c>
      <c r="U275" t="s">
        <v>1978</v>
      </c>
      <c r="V275" t="s">
        <v>933</v>
      </c>
    </row>
    <row r="276" spans="1:22" x14ac:dyDescent="0.25">
      <c r="A276" s="30" t="str">
        <f t="shared" si="4"/>
        <v>72.2</v>
      </c>
      <c r="B276" t="s">
        <v>933</v>
      </c>
      <c r="C276">
        <v>2</v>
      </c>
      <c r="D276" t="s">
        <v>482</v>
      </c>
      <c r="E276" t="s">
        <v>951</v>
      </c>
      <c r="F276" t="s">
        <v>484</v>
      </c>
      <c r="G276" t="s">
        <v>1524</v>
      </c>
      <c r="H276" t="s">
        <v>1525</v>
      </c>
      <c r="I276" t="s">
        <v>1526</v>
      </c>
      <c r="J276" t="s">
        <v>19</v>
      </c>
      <c r="K276" t="s">
        <v>485</v>
      </c>
      <c r="L276" t="s">
        <v>22</v>
      </c>
      <c r="M276" t="s">
        <v>636</v>
      </c>
      <c r="N276" t="s">
        <v>19</v>
      </c>
      <c r="O276" t="s">
        <v>198</v>
      </c>
      <c r="P276">
        <v>25</v>
      </c>
      <c r="Q276">
        <v>1</v>
      </c>
      <c r="R276" t="s">
        <v>487</v>
      </c>
      <c r="S276" t="s">
        <v>952</v>
      </c>
      <c r="T276" t="s">
        <v>1866</v>
      </c>
      <c r="U276" t="s">
        <v>1893</v>
      </c>
      <c r="V276" t="s">
        <v>933</v>
      </c>
    </row>
    <row r="277" spans="1:22" x14ac:dyDescent="0.25">
      <c r="A277" s="30" t="str">
        <f t="shared" si="4"/>
        <v>72.2.1</v>
      </c>
      <c r="B277" t="s">
        <v>933</v>
      </c>
      <c r="C277">
        <v>2</v>
      </c>
      <c r="D277" t="s">
        <v>489</v>
      </c>
      <c r="E277" t="s">
        <v>953</v>
      </c>
      <c r="F277" t="s">
        <v>19</v>
      </c>
      <c r="G277" t="s">
        <v>19</v>
      </c>
      <c r="H277" t="s">
        <v>19</v>
      </c>
      <c r="I277" t="s">
        <v>19</v>
      </c>
      <c r="J277" t="s">
        <v>19</v>
      </c>
      <c r="K277" t="s">
        <v>19</v>
      </c>
      <c r="L277" t="s">
        <v>19</v>
      </c>
      <c r="M277" t="s">
        <v>19</v>
      </c>
      <c r="N277" t="s">
        <v>19</v>
      </c>
      <c r="O277" t="s">
        <v>199</v>
      </c>
      <c r="P277">
        <v>30</v>
      </c>
      <c r="Q277">
        <v>1</v>
      </c>
      <c r="R277" t="s">
        <v>487</v>
      </c>
      <c r="S277" t="s">
        <v>954</v>
      </c>
      <c r="T277" t="s">
        <v>1866</v>
      </c>
      <c r="U277" t="s">
        <v>1883</v>
      </c>
      <c r="V277" t="s">
        <v>933</v>
      </c>
    </row>
    <row r="278" spans="1:22" x14ac:dyDescent="0.25">
      <c r="A278" s="30" t="str">
        <f t="shared" si="4"/>
        <v>72.2.2</v>
      </c>
      <c r="B278" t="s">
        <v>933</v>
      </c>
      <c r="C278">
        <v>2</v>
      </c>
      <c r="D278" t="s">
        <v>489</v>
      </c>
      <c r="E278" t="s">
        <v>955</v>
      </c>
      <c r="F278" t="s">
        <v>19</v>
      </c>
      <c r="G278" t="s">
        <v>19</v>
      </c>
      <c r="H278" t="s">
        <v>19</v>
      </c>
      <c r="I278" t="s">
        <v>19</v>
      </c>
      <c r="J278" t="s">
        <v>19</v>
      </c>
      <c r="K278" t="s">
        <v>19</v>
      </c>
      <c r="L278" t="s">
        <v>19</v>
      </c>
      <c r="M278" t="s">
        <v>19</v>
      </c>
      <c r="N278" t="s">
        <v>19</v>
      </c>
      <c r="O278" t="s">
        <v>200</v>
      </c>
      <c r="P278">
        <v>60</v>
      </c>
      <c r="Q278">
        <v>100</v>
      </c>
      <c r="R278" t="s">
        <v>515</v>
      </c>
      <c r="S278" t="s">
        <v>1829</v>
      </c>
      <c r="T278" t="s">
        <v>1868</v>
      </c>
      <c r="U278" t="s">
        <v>1893</v>
      </c>
      <c r="V278" t="s">
        <v>933</v>
      </c>
    </row>
    <row r="279" spans="1:22" x14ac:dyDescent="0.25">
      <c r="A279" s="30" t="str">
        <f t="shared" si="4"/>
        <v>72.2.3</v>
      </c>
      <c r="B279" t="s">
        <v>933</v>
      </c>
      <c r="C279">
        <v>2</v>
      </c>
      <c r="D279" t="s">
        <v>489</v>
      </c>
      <c r="E279" t="s">
        <v>956</v>
      </c>
      <c r="F279" t="s">
        <v>19</v>
      </c>
      <c r="G279" t="s">
        <v>19</v>
      </c>
      <c r="H279" t="s">
        <v>19</v>
      </c>
      <c r="I279" t="s">
        <v>19</v>
      </c>
      <c r="J279" t="s">
        <v>19</v>
      </c>
      <c r="K279" t="s">
        <v>19</v>
      </c>
      <c r="L279" t="s">
        <v>19</v>
      </c>
      <c r="M279" t="s">
        <v>19</v>
      </c>
      <c r="N279" t="s">
        <v>19</v>
      </c>
      <c r="O279" t="s">
        <v>201</v>
      </c>
      <c r="P279">
        <v>10</v>
      </c>
      <c r="Q279">
        <v>1</v>
      </c>
      <c r="R279" t="s">
        <v>487</v>
      </c>
      <c r="S279" t="s">
        <v>957</v>
      </c>
      <c r="T279" t="s">
        <v>1927</v>
      </c>
      <c r="U279" t="s">
        <v>1893</v>
      </c>
      <c r="V279" t="s">
        <v>933</v>
      </c>
    </row>
    <row r="280" spans="1:22" x14ac:dyDescent="0.25">
      <c r="A280" s="30" t="str">
        <f t="shared" si="4"/>
        <v>72.3</v>
      </c>
      <c r="B280" t="s">
        <v>933</v>
      </c>
      <c r="C280">
        <v>2</v>
      </c>
      <c r="D280" t="s">
        <v>482</v>
      </c>
      <c r="E280" t="s">
        <v>958</v>
      </c>
      <c r="F280" t="s">
        <v>501</v>
      </c>
      <c r="G280" t="s">
        <v>1518</v>
      </c>
      <c r="H280" t="s">
        <v>1519</v>
      </c>
      <c r="I280" t="s">
        <v>1520</v>
      </c>
      <c r="J280" t="s">
        <v>19</v>
      </c>
      <c r="K280" t="s">
        <v>502</v>
      </c>
      <c r="L280" t="s">
        <v>22</v>
      </c>
      <c r="M280" t="s">
        <v>720</v>
      </c>
      <c r="N280" t="s">
        <v>19</v>
      </c>
      <c r="O280" t="s">
        <v>342</v>
      </c>
      <c r="P280">
        <v>25</v>
      </c>
      <c r="Q280">
        <v>1</v>
      </c>
      <c r="R280" t="s">
        <v>487</v>
      </c>
      <c r="S280" t="s">
        <v>952</v>
      </c>
      <c r="T280" t="s">
        <v>1866</v>
      </c>
      <c r="U280" t="s">
        <v>1867</v>
      </c>
      <c r="V280" t="s">
        <v>959</v>
      </c>
    </row>
    <row r="281" spans="1:22" x14ac:dyDescent="0.25">
      <c r="A281" s="30" t="str">
        <f t="shared" si="4"/>
        <v>72.3.1</v>
      </c>
      <c r="B281" t="s">
        <v>933</v>
      </c>
      <c r="C281">
        <v>2</v>
      </c>
      <c r="D281" t="s">
        <v>489</v>
      </c>
      <c r="E281" t="s">
        <v>960</v>
      </c>
      <c r="F281" t="s">
        <v>19</v>
      </c>
      <c r="G281" t="s">
        <v>19</v>
      </c>
      <c r="H281" t="s">
        <v>19</v>
      </c>
      <c r="I281" t="s">
        <v>19</v>
      </c>
      <c r="J281" t="s">
        <v>19</v>
      </c>
      <c r="K281" t="s">
        <v>19</v>
      </c>
      <c r="L281" t="s">
        <v>19</v>
      </c>
      <c r="M281" t="s">
        <v>19</v>
      </c>
      <c r="N281" t="s">
        <v>19</v>
      </c>
      <c r="O281" t="s">
        <v>343</v>
      </c>
      <c r="P281">
        <v>15</v>
      </c>
      <c r="Q281">
        <v>1</v>
      </c>
      <c r="R281" t="s">
        <v>487</v>
      </c>
      <c r="S281" t="s">
        <v>961</v>
      </c>
      <c r="T281" t="s">
        <v>1866</v>
      </c>
      <c r="U281" t="s">
        <v>1921</v>
      </c>
      <c r="V281" t="s">
        <v>933</v>
      </c>
    </row>
    <row r="282" spans="1:22" x14ac:dyDescent="0.25">
      <c r="A282" s="30" t="str">
        <f t="shared" si="4"/>
        <v>72.3.2</v>
      </c>
      <c r="B282" t="s">
        <v>933</v>
      </c>
      <c r="C282">
        <v>2</v>
      </c>
      <c r="D282" t="s">
        <v>489</v>
      </c>
      <c r="E282" t="s">
        <v>962</v>
      </c>
      <c r="F282" t="s">
        <v>19</v>
      </c>
      <c r="G282" t="s">
        <v>19</v>
      </c>
      <c r="H282" t="s">
        <v>19</v>
      </c>
      <c r="I282" t="s">
        <v>19</v>
      </c>
      <c r="J282" t="s">
        <v>19</v>
      </c>
      <c r="K282" t="s">
        <v>19</v>
      </c>
      <c r="L282" t="s">
        <v>19</v>
      </c>
      <c r="M282" t="s">
        <v>19</v>
      </c>
      <c r="N282" t="s">
        <v>19</v>
      </c>
      <c r="O282" t="s">
        <v>344</v>
      </c>
      <c r="P282">
        <v>15</v>
      </c>
      <c r="Q282">
        <v>1</v>
      </c>
      <c r="R282" t="s">
        <v>487</v>
      </c>
      <c r="S282" t="s">
        <v>963</v>
      </c>
      <c r="T282" t="s">
        <v>1998</v>
      </c>
      <c r="U282" t="s">
        <v>1891</v>
      </c>
      <c r="V282" t="s">
        <v>964</v>
      </c>
    </row>
    <row r="283" spans="1:22" x14ac:dyDescent="0.25">
      <c r="A283" s="30" t="str">
        <f t="shared" si="4"/>
        <v>72.3.3</v>
      </c>
      <c r="B283" t="s">
        <v>933</v>
      </c>
      <c r="C283">
        <v>2</v>
      </c>
      <c r="D283" t="s">
        <v>489</v>
      </c>
      <c r="E283" t="s">
        <v>965</v>
      </c>
      <c r="F283" t="s">
        <v>19</v>
      </c>
      <c r="G283" t="s">
        <v>19</v>
      </c>
      <c r="H283" t="s">
        <v>19</v>
      </c>
      <c r="I283" t="s">
        <v>19</v>
      </c>
      <c r="J283" t="s">
        <v>19</v>
      </c>
      <c r="K283" t="s">
        <v>19</v>
      </c>
      <c r="L283" t="s">
        <v>19</v>
      </c>
      <c r="M283" t="s">
        <v>19</v>
      </c>
      <c r="N283" t="s">
        <v>19</v>
      </c>
      <c r="O283" t="s">
        <v>345</v>
      </c>
      <c r="P283">
        <v>20</v>
      </c>
      <c r="Q283">
        <v>1</v>
      </c>
      <c r="R283" t="s">
        <v>487</v>
      </c>
      <c r="S283" t="s">
        <v>966</v>
      </c>
      <c r="T283" t="s">
        <v>1868</v>
      </c>
      <c r="U283" t="s">
        <v>1999</v>
      </c>
      <c r="V283" t="s">
        <v>933</v>
      </c>
    </row>
    <row r="284" spans="1:22" x14ac:dyDescent="0.25">
      <c r="A284" s="30" t="str">
        <f t="shared" si="4"/>
        <v>72.3.5</v>
      </c>
      <c r="B284" t="s">
        <v>933</v>
      </c>
      <c r="C284">
        <v>2</v>
      </c>
      <c r="D284" t="s">
        <v>489</v>
      </c>
      <c r="E284" t="s">
        <v>970</v>
      </c>
      <c r="F284" t="s">
        <v>19</v>
      </c>
      <c r="G284" t="s">
        <v>19</v>
      </c>
      <c r="H284" t="s">
        <v>19</v>
      </c>
      <c r="I284" t="s">
        <v>19</v>
      </c>
      <c r="J284" t="s">
        <v>19</v>
      </c>
      <c r="K284" t="s">
        <v>19</v>
      </c>
      <c r="L284" t="s">
        <v>19</v>
      </c>
      <c r="M284" t="s">
        <v>19</v>
      </c>
      <c r="N284" t="s">
        <v>19</v>
      </c>
      <c r="O284" t="s">
        <v>347</v>
      </c>
      <c r="P284">
        <v>50</v>
      </c>
      <c r="Q284">
        <v>1</v>
      </c>
      <c r="R284" t="s">
        <v>487</v>
      </c>
      <c r="S284" t="s">
        <v>971</v>
      </c>
      <c r="T284" t="s">
        <v>1947</v>
      </c>
      <c r="U284" t="s">
        <v>1867</v>
      </c>
      <c r="V284" t="s">
        <v>969</v>
      </c>
    </row>
    <row r="285" spans="1:22" x14ac:dyDescent="0.25">
      <c r="A285" s="30" t="str">
        <f t="shared" si="4"/>
        <v>72.4</v>
      </c>
      <c r="B285" t="s">
        <v>933</v>
      </c>
      <c r="C285">
        <v>2</v>
      </c>
      <c r="D285" t="s">
        <v>482</v>
      </c>
      <c r="E285" t="s">
        <v>972</v>
      </c>
      <c r="F285" t="s">
        <v>484</v>
      </c>
      <c r="G285" t="s">
        <v>1509</v>
      </c>
      <c r="H285" t="s">
        <v>1510</v>
      </c>
      <c r="I285" t="s">
        <v>1511</v>
      </c>
      <c r="J285" t="s">
        <v>1865</v>
      </c>
      <c r="K285" t="s">
        <v>485</v>
      </c>
      <c r="L285" t="s">
        <v>22</v>
      </c>
      <c r="M285" t="s">
        <v>720</v>
      </c>
      <c r="N285" t="s">
        <v>2000</v>
      </c>
      <c r="O285" t="s">
        <v>348</v>
      </c>
      <c r="P285">
        <v>20</v>
      </c>
      <c r="Q285">
        <v>30</v>
      </c>
      <c r="R285" t="s">
        <v>515</v>
      </c>
      <c r="S285" t="s">
        <v>973</v>
      </c>
      <c r="T285" t="s">
        <v>1894</v>
      </c>
      <c r="U285" t="s">
        <v>1935</v>
      </c>
      <c r="V285" t="s">
        <v>933</v>
      </c>
    </row>
    <row r="286" spans="1:22" x14ac:dyDescent="0.25">
      <c r="A286" s="30" t="str">
        <f t="shared" si="4"/>
        <v>72.4.1</v>
      </c>
      <c r="B286" t="s">
        <v>933</v>
      </c>
      <c r="C286">
        <v>2</v>
      </c>
      <c r="D286" t="s">
        <v>489</v>
      </c>
      <c r="E286" t="s">
        <v>974</v>
      </c>
      <c r="F286" t="s">
        <v>19</v>
      </c>
      <c r="G286" t="s">
        <v>19</v>
      </c>
      <c r="H286" t="s">
        <v>19</v>
      </c>
      <c r="I286" t="s">
        <v>19</v>
      </c>
      <c r="J286" t="s">
        <v>19</v>
      </c>
      <c r="K286" t="s">
        <v>19</v>
      </c>
      <c r="L286" t="s">
        <v>19</v>
      </c>
      <c r="M286" t="s">
        <v>19</v>
      </c>
      <c r="N286" t="s">
        <v>19</v>
      </c>
      <c r="O286" t="s">
        <v>349</v>
      </c>
      <c r="P286">
        <v>25</v>
      </c>
      <c r="Q286">
        <v>1</v>
      </c>
      <c r="R286" t="s">
        <v>487</v>
      </c>
      <c r="S286" t="s">
        <v>975</v>
      </c>
      <c r="T286" t="s">
        <v>1894</v>
      </c>
      <c r="U286" t="s">
        <v>1930</v>
      </c>
      <c r="V286" t="s">
        <v>933</v>
      </c>
    </row>
    <row r="287" spans="1:22" x14ac:dyDescent="0.25">
      <c r="A287" s="30" t="str">
        <f t="shared" si="4"/>
        <v>72.4.2</v>
      </c>
      <c r="B287" t="s">
        <v>933</v>
      </c>
      <c r="C287">
        <v>2</v>
      </c>
      <c r="D287" t="s">
        <v>489</v>
      </c>
      <c r="E287" t="s">
        <v>976</v>
      </c>
      <c r="F287" t="s">
        <v>19</v>
      </c>
      <c r="G287" t="s">
        <v>19</v>
      </c>
      <c r="H287" t="s">
        <v>19</v>
      </c>
      <c r="I287" t="s">
        <v>19</v>
      </c>
      <c r="J287" t="s">
        <v>19</v>
      </c>
      <c r="K287" t="s">
        <v>19</v>
      </c>
      <c r="L287" t="s">
        <v>19</v>
      </c>
      <c r="M287" t="s">
        <v>19</v>
      </c>
      <c r="N287" t="s">
        <v>19</v>
      </c>
      <c r="O287" t="s">
        <v>350</v>
      </c>
      <c r="P287">
        <v>20</v>
      </c>
      <c r="Q287">
        <v>1</v>
      </c>
      <c r="R287" t="s">
        <v>487</v>
      </c>
      <c r="S287" t="s">
        <v>977</v>
      </c>
      <c r="T287" t="s">
        <v>1948</v>
      </c>
      <c r="U287" t="s">
        <v>1874</v>
      </c>
      <c r="V287" t="s">
        <v>933</v>
      </c>
    </row>
    <row r="288" spans="1:22" x14ac:dyDescent="0.25">
      <c r="A288" s="30" t="str">
        <f t="shared" si="4"/>
        <v>72.4.3</v>
      </c>
      <c r="B288" t="s">
        <v>933</v>
      </c>
      <c r="C288">
        <v>2</v>
      </c>
      <c r="D288" t="s">
        <v>489</v>
      </c>
      <c r="E288" t="s">
        <v>978</v>
      </c>
      <c r="F288" t="s">
        <v>19</v>
      </c>
      <c r="G288" t="s">
        <v>19</v>
      </c>
      <c r="H288" t="s">
        <v>19</v>
      </c>
      <c r="I288" t="s">
        <v>19</v>
      </c>
      <c r="J288" t="s">
        <v>19</v>
      </c>
      <c r="K288" t="s">
        <v>19</v>
      </c>
      <c r="L288" t="s">
        <v>19</v>
      </c>
      <c r="M288" t="s">
        <v>19</v>
      </c>
      <c r="N288" t="s">
        <v>19</v>
      </c>
      <c r="O288" t="s">
        <v>351</v>
      </c>
      <c r="P288">
        <v>30</v>
      </c>
      <c r="Q288">
        <v>100</v>
      </c>
      <c r="R288" t="s">
        <v>515</v>
      </c>
      <c r="S288" t="s">
        <v>1830</v>
      </c>
      <c r="T288" t="s">
        <v>1880</v>
      </c>
      <c r="U288" t="s">
        <v>1978</v>
      </c>
      <c r="V288" t="s">
        <v>933</v>
      </c>
    </row>
    <row r="289" spans="1:22" x14ac:dyDescent="0.25">
      <c r="A289" s="30" t="str">
        <f t="shared" si="4"/>
        <v>72.4.4</v>
      </c>
      <c r="B289" t="s">
        <v>933</v>
      </c>
      <c r="C289">
        <v>2</v>
      </c>
      <c r="D289" t="s">
        <v>489</v>
      </c>
      <c r="E289" t="s">
        <v>979</v>
      </c>
      <c r="F289" t="s">
        <v>19</v>
      </c>
      <c r="G289" t="s">
        <v>19</v>
      </c>
      <c r="H289" t="s">
        <v>19</v>
      </c>
      <c r="I289" t="s">
        <v>19</v>
      </c>
      <c r="J289" t="s">
        <v>19</v>
      </c>
      <c r="K289" t="s">
        <v>19</v>
      </c>
      <c r="L289" t="s">
        <v>19</v>
      </c>
      <c r="M289" t="s">
        <v>19</v>
      </c>
      <c r="N289" t="s">
        <v>19</v>
      </c>
      <c r="O289" t="s">
        <v>352</v>
      </c>
      <c r="P289">
        <v>25</v>
      </c>
      <c r="Q289">
        <v>1</v>
      </c>
      <c r="R289" t="s">
        <v>487</v>
      </c>
      <c r="S289" t="s">
        <v>980</v>
      </c>
      <c r="T289" t="s">
        <v>1927</v>
      </c>
      <c r="U289" t="s">
        <v>1935</v>
      </c>
      <c r="V289" t="s">
        <v>933</v>
      </c>
    </row>
    <row r="290" spans="1:22" x14ac:dyDescent="0.25">
      <c r="A290" s="30" t="str">
        <f t="shared" si="4"/>
        <v>71.1</v>
      </c>
      <c r="B290" t="s">
        <v>1182</v>
      </c>
      <c r="C290">
        <v>4</v>
      </c>
      <c r="D290" t="s">
        <v>482</v>
      </c>
      <c r="E290" t="s">
        <v>1183</v>
      </c>
      <c r="F290" t="s">
        <v>484</v>
      </c>
      <c r="G290" t="s">
        <v>1518</v>
      </c>
      <c r="H290" t="s">
        <v>1519</v>
      </c>
      <c r="I290" t="s">
        <v>1520</v>
      </c>
      <c r="J290" t="s">
        <v>19</v>
      </c>
      <c r="K290" t="s">
        <v>485</v>
      </c>
      <c r="L290" t="s">
        <v>22</v>
      </c>
      <c r="M290" t="s">
        <v>636</v>
      </c>
      <c r="N290" t="s">
        <v>19</v>
      </c>
      <c r="O290" t="s">
        <v>195</v>
      </c>
      <c r="P290">
        <v>30</v>
      </c>
      <c r="Q290">
        <v>100</v>
      </c>
      <c r="R290" t="s">
        <v>515</v>
      </c>
      <c r="S290" t="s">
        <v>1184</v>
      </c>
      <c r="T290" t="s">
        <v>1866</v>
      </c>
      <c r="U290" t="s">
        <v>1923</v>
      </c>
      <c r="V290" t="s">
        <v>1182</v>
      </c>
    </row>
    <row r="291" spans="1:22" x14ac:dyDescent="0.25">
      <c r="A291" s="30" t="str">
        <f t="shared" si="4"/>
        <v>71.1.1</v>
      </c>
      <c r="B291" t="s">
        <v>1182</v>
      </c>
      <c r="C291">
        <v>4</v>
      </c>
      <c r="D291" t="s">
        <v>489</v>
      </c>
      <c r="E291" t="s">
        <v>1185</v>
      </c>
      <c r="F291" t="s">
        <v>19</v>
      </c>
      <c r="G291" t="s">
        <v>19</v>
      </c>
      <c r="H291" t="s">
        <v>19</v>
      </c>
      <c r="I291" t="s">
        <v>19</v>
      </c>
      <c r="J291" t="s">
        <v>19</v>
      </c>
      <c r="K291" t="s">
        <v>19</v>
      </c>
      <c r="L291" t="s">
        <v>19</v>
      </c>
      <c r="M291" t="s">
        <v>19</v>
      </c>
      <c r="N291" t="s">
        <v>19</v>
      </c>
      <c r="O291" t="s">
        <v>196</v>
      </c>
      <c r="P291">
        <v>30</v>
      </c>
      <c r="Q291">
        <v>1</v>
      </c>
      <c r="R291" t="s">
        <v>487</v>
      </c>
      <c r="S291" t="s">
        <v>1186</v>
      </c>
      <c r="T291" t="s">
        <v>1866</v>
      </c>
      <c r="U291" t="s">
        <v>1899</v>
      </c>
      <c r="V291" t="s">
        <v>1182</v>
      </c>
    </row>
    <row r="292" spans="1:22" x14ac:dyDescent="0.25">
      <c r="A292" s="30" t="str">
        <f t="shared" si="4"/>
        <v>71.1.2</v>
      </c>
      <c r="B292" t="s">
        <v>1182</v>
      </c>
      <c r="C292">
        <v>4</v>
      </c>
      <c r="D292" t="s">
        <v>489</v>
      </c>
      <c r="E292" t="s">
        <v>1187</v>
      </c>
      <c r="F292" t="s">
        <v>19</v>
      </c>
      <c r="G292" t="s">
        <v>19</v>
      </c>
      <c r="H292" t="s">
        <v>19</v>
      </c>
      <c r="I292" t="s">
        <v>19</v>
      </c>
      <c r="J292" t="s">
        <v>19</v>
      </c>
      <c r="K292" t="s">
        <v>19</v>
      </c>
      <c r="L292" t="s">
        <v>19</v>
      </c>
      <c r="M292" t="s">
        <v>19</v>
      </c>
      <c r="N292" t="s">
        <v>19</v>
      </c>
      <c r="O292" t="s">
        <v>33</v>
      </c>
      <c r="P292">
        <v>60</v>
      </c>
      <c r="Q292">
        <v>30</v>
      </c>
      <c r="R292" t="s">
        <v>487</v>
      </c>
      <c r="S292" t="s">
        <v>1788</v>
      </c>
      <c r="T292" t="s">
        <v>1868</v>
      </c>
      <c r="U292" t="s">
        <v>1987</v>
      </c>
      <c r="V292" t="s">
        <v>1182</v>
      </c>
    </row>
    <row r="293" spans="1:22" x14ac:dyDescent="0.25">
      <c r="A293" s="30" t="str">
        <f t="shared" si="4"/>
        <v>71.1.3</v>
      </c>
      <c r="B293" t="s">
        <v>1182</v>
      </c>
      <c r="C293">
        <v>4</v>
      </c>
      <c r="D293" t="s">
        <v>489</v>
      </c>
      <c r="E293" t="s">
        <v>1188</v>
      </c>
      <c r="F293" t="s">
        <v>19</v>
      </c>
      <c r="G293" t="s">
        <v>19</v>
      </c>
      <c r="H293" t="s">
        <v>19</v>
      </c>
      <c r="I293" t="s">
        <v>19</v>
      </c>
      <c r="J293" t="s">
        <v>19</v>
      </c>
      <c r="K293" t="s">
        <v>19</v>
      </c>
      <c r="L293" t="s">
        <v>19</v>
      </c>
      <c r="M293" t="s">
        <v>19</v>
      </c>
      <c r="N293" t="s">
        <v>19</v>
      </c>
      <c r="O293" t="s">
        <v>197</v>
      </c>
      <c r="P293">
        <v>10</v>
      </c>
      <c r="Q293">
        <v>3</v>
      </c>
      <c r="R293" t="s">
        <v>487</v>
      </c>
      <c r="S293" t="s">
        <v>1189</v>
      </c>
      <c r="T293" t="s">
        <v>1868</v>
      </c>
      <c r="U293" t="s">
        <v>1923</v>
      </c>
      <c r="V293" t="s">
        <v>1182</v>
      </c>
    </row>
    <row r="294" spans="1:22" x14ac:dyDescent="0.25">
      <c r="A294" s="30" t="str">
        <f t="shared" si="4"/>
        <v>71.2</v>
      </c>
      <c r="B294" t="s">
        <v>1182</v>
      </c>
      <c r="C294">
        <v>4</v>
      </c>
      <c r="D294" t="s">
        <v>482</v>
      </c>
      <c r="E294" t="s">
        <v>1190</v>
      </c>
      <c r="F294" t="s">
        <v>484</v>
      </c>
      <c r="G294" t="s">
        <v>1518</v>
      </c>
      <c r="H294" t="s">
        <v>1519</v>
      </c>
      <c r="I294" t="s">
        <v>1520</v>
      </c>
      <c r="J294" t="s">
        <v>1865</v>
      </c>
      <c r="K294" t="s">
        <v>485</v>
      </c>
      <c r="L294" t="s">
        <v>22</v>
      </c>
      <c r="M294" t="s">
        <v>720</v>
      </c>
      <c r="N294" t="s">
        <v>19</v>
      </c>
      <c r="O294" t="s">
        <v>329</v>
      </c>
      <c r="P294">
        <v>20</v>
      </c>
      <c r="Q294">
        <v>100</v>
      </c>
      <c r="R294" t="s">
        <v>515</v>
      </c>
      <c r="S294" t="s">
        <v>1191</v>
      </c>
      <c r="T294" t="s">
        <v>1866</v>
      </c>
      <c r="U294" t="s">
        <v>1867</v>
      </c>
      <c r="V294" t="s">
        <v>1182</v>
      </c>
    </row>
    <row r="295" spans="1:22" x14ac:dyDescent="0.25">
      <c r="A295" s="30" t="str">
        <f t="shared" si="4"/>
        <v>71.2.1</v>
      </c>
      <c r="B295" t="s">
        <v>1182</v>
      </c>
      <c r="C295">
        <v>4</v>
      </c>
      <c r="D295" t="s">
        <v>489</v>
      </c>
      <c r="E295" t="s">
        <v>1192</v>
      </c>
      <c r="F295" t="s">
        <v>19</v>
      </c>
      <c r="G295" t="s">
        <v>19</v>
      </c>
      <c r="H295" t="s">
        <v>19</v>
      </c>
      <c r="I295" t="s">
        <v>19</v>
      </c>
      <c r="J295" t="s">
        <v>19</v>
      </c>
      <c r="K295" t="s">
        <v>19</v>
      </c>
      <c r="L295" t="s">
        <v>19</v>
      </c>
      <c r="M295" t="s">
        <v>19</v>
      </c>
      <c r="N295" t="s">
        <v>19</v>
      </c>
      <c r="O295" t="s">
        <v>330</v>
      </c>
      <c r="P295">
        <v>30</v>
      </c>
      <c r="Q295">
        <v>1</v>
      </c>
      <c r="R295" t="s">
        <v>487</v>
      </c>
      <c r="S295" t="s">
        <v>1193</v>
      </c>
      <c r="T295" t="s">
        <v>1866</v>
      </c>
      <c r="U295" t="s">
        <v>1883</v>
      </c>
      <c r="V295" t="s">
        <v>1182</v>
      </c>
    </row>
    <row r="296" spans="1:22" x14ac:dyDescent="0.25">
      <c r="A296" s="30" t="str">
        <f t="shared" si="4"/>
        <v>71.2.2</v>
      </c>
      <c r="B296" t="s">
        <v>1182</v>
      </c>
      <c r="C296">
        <v>4</v>
      </c>
      <c r="D296" t="s">
        <v>489</v>
      </c>
      <c r="E296" t="s">
        <v>1194</v>
      </c>
      <c r="F296" t="s">
        <v>19</v>
      </c>
      <c r="G296" t="s">
        <v>19</v>
      </c>
      <c r="H296" t="s">
        <v>19</v>
      </c>
      <c r="I296" t="s">
        <v>19</v>
      </c>
      <c r="J296" t="s">
        <v>19</v>
      </c>
      <c r="K296" t="s">
        <v>19</v>
      </c>
      <c r="L296" t="s">
        <v>19</v>
      </c>
      <c r="M296" t="s">
        <v>19</v>
      </c>
      <c r="N296" t="s">
        <v>19</v>
      </c>
      <c r="O296" t="s">
        <v>331</v>
      </c>
      <c r="P296">
        <v>60</v>
      </c>
      <c r="Q296">
        <v>1</v>
      </c>
      <c r="R296" t="s">
        <v>487</v>
      </c>
      <c r="S296" t="s">
        <v>1195</v>
      </c>
      <c r="T296" t="s">
        <v>1868</v>
      </c>
      <c r="U296" t="s">
        <v>1867</v>
      </c>
      <c r="V296" t="s">
        <v>1182</v>
      </c>
    </row>
    <row r="297" spans="1:22" x14ac:dyDescent="0.25">
      <c r="A297" s="30" t="str">
        <f t="shared" si="4"/>
        <v>71.2.3</v>
      </c>
      <c r="B297" t="s">
        <v>1182</v>
      </c>
      <c r="C297">
        <v>4</v>
      </c>
      <c r="D297" t="s">
        <v>489</v>
      </c>
      <c r="E297" t="s">
        <v>1196</v>
      </c>
      <c r="F297" t="s">
        <v>19</v>
      </c>
      <c r="G297" t="s">
        <v>19</v>
      </c>
      <c r="H297" t="s">
        <v>19</v>
      </c>
      <c r="I297" t="s">
        <v>19</v>
      </c>
      <c r="J297" t="s">
        <v>19</v>
      </c>
      <c r="K297" t="s">
        <v>19</v>
      </c>
      <c r="L297" t="s">
        <v>19</v>
      </c>
      <c r="M297" t="s">
        <v>19</v>
      </c>
      <c r="N297" t="s">
        <v>19</v>
      </c>
      <c r="O297" t="s">
        <v>332</v>
      </c>
      <c r="P297">
        <v>10</v>
      </c>
      <c r="Q297">
        <v>100</v>
      </c>
      <c r="R297" t="s">
        <v>515</v>
      </c>
      <c r="S297" t="s">
        <v>1807</v>
      </c>
      <c r="T297" t="s">
        <v>1868</v>
      </c>
      <c r="U297" t="s">
        <v>1867</v>
      </c>
      <c r="V297" t="s">
        <v>1182</v>
      </c>
    </row>
    <row r="298" spans="1:22" x14ac:dyDescent="0.25">
      <c r="A298" s="30" t="str">
        <f t="shared" si="4"/>
        <v>71.3</v>
      </c>
      <c r="B298" t="s">
        <v>1182</v>
      </c>
      <c r="C298">
        <v>4</v>
      </c>
      <c r="D298" t="s">
        <v>482</v>
      </c>
      <c r="E298" t="s">
        <v>1197</v>
      </c>
      <c r="F298" t="s">
        <v>484</v>
      </c>
      <c r="G298" t="s">
        <v>1515</v>
      </c>
      <c r="H298" t="s">
        <v>1516</v>
      </c>
      <c r="I298" t="s">
        <v>1517</v>
      </c>
      <c r="J298" t="s">
        <v>19</v>
      </c>
      <c r="K298" t="s">
        <v>485</v>
      </c>
      <c r="L298" t="s">
        <v>22</v>
      </c>
      <c r="M298" t="s">
        <v>636</v>
      </c>
      <c r="N298" t="s">
        <v>19</v>
      </c>
      <c r="O298" t="s">
        <v>1831</v>
      </c>
      <c r="P298">
        <v>20</v>
      </c>
      <c r="Q298">
        <v>100</v>
      </c>
      <c r="R298" t="s">
        <v>515</v>
      </c>
      <c r="S298" t="s">
        <v>1832</v>
      </c>
      <c r="T298" t="s">
        <v>1939</v>
      </c>
      <c r="U298" t="s">
        <v>1886</v>
      </c>
      <c r="V298" t="s">
        <v>1182</v>
      </c>
    </row>
    <row r="299" spans="1:22" x14ac:dyDescent="0.25">
      <c r="A299" s="30" t="str">
        <f t="shared" si="4"/>
        <v>71.3.1</v>
      </c>
      <c r="B299" t="s">
        <v>1182</v>
      </c>
      <c r="C299">
        <v>4</v>
      </c>
      <c r="D299" t="s">
        <v>489</v>
      </c>
      <c r="E299" t="s">
        <v>1198</v>
      </c>
      <c r="F299" t="s">
        <v>19</v>
      </c>
      <c r="G299" t="s">
        <v>19</v>
      </c>
      <c r="H299" t="s">
        <v>19</v>
      </c>
      <c r="I299" t="s">
        <v>19</v>
      </c>
      <c r="J299" t="s">
        <v>19</v>
      </c>
      <c r="K299" t="s">
        <v>19</v>
      </c>
      <c r="L299" t="s">
        <v>19</v>
      </c>
      <c r="M299" t="s">
        <v>19</v>
      </c>
      <c r="N299" t="s">
        <v>19</v>
      </c>
      <c r="O299" t="s">
        <v>1833</v>
      </c>
      <c r="P299">
        <v>30</v>
      </c>
      <c r="Q299">
        <v>1</v>
      </c>
      <c r="R299" t="s">
        <v>487</v>
      </c>
      <c r="S299" t="s">
        <v>1834</v>
      </c>
      <c r="T299" t="s">
        <v>1939</v>
      </c>
      <c r="U299" t="s">
        <v>1941</v>
      </c>
      <c r="V299" t="s">
        <v>1182</v>
      </c>
    </row>
    <row r="300" spans="1:22" x14ac:dyDescent="0.25">
      <c r="A300" s="30" t="str">
        <f t="shared" si="4"/>
        <v>71.3.2</v>
      </c>
      <c r="B300" t="s">
        <v>1182</v>
      </c>
      <c r="C300">
        <v>4</v>
      </c>
      <c r="D300" t="s">
        <v>489</v>
      </c>
      <c r="E300" t="s">
        <v>1199</v>
      </c>
      <c r="F300" t="s">
        <v>19</v>
      </c>
      <c r="G300" t="s">
        <v>19</v>
      </c>
      <c r="H300" t="s">
        <v>19</v>
      </c>
      <c r="I300" t="s">
        <v>19</v>
      </c>
      <c r="J300" t="s">
        <v>19</v>
      </c>
      <c r="K300" t="s">
        <v>19</v>
      </c>
      <c r="L300" t="s">
        <v>19</v>
      </c>
      <c r="M300" t="s">
        <v>19</v>
      </c>
      <c r="N300" t="s">
        <v>19</v>
      </c>
      <c r="O300" t="s">
        <v>1835</v>
      </c>
      <c r="P300">
        <v>20</v>
      </c>
      <c r="Q300">
        <v>1</v>
      </c>
      <c r="R300" t="s">
        <v>487</v>
      </c>
      <c r="S300" t="s">
        <v>1836</v>
      </c>
      <c r="T300" t="s">
        <v>1944</v>
      </c>
      <c r="U300" t="s">
        <v>1908</v>
      </c>
      <c r="V300" t="s">
        <v>1182</v>
      </c>
    </row>
    <row r="301" spans="1:22" x14ac:dyDescent="0.25">
      <c r="A301" s="30" t="str">
        <f t="shared" si="4"/>
        <v>71.3.3</v>
      </c>
      <c r="B301" t="s">
        <v>1182</v>
      </c>
      <c r="C301">
        <v>4</v>
      </c>
      <c r="D301" t="s">
        <v>489</v>
      </c>
      <c r="E301" t="s">
        <v>1200</v>
      </c>
      <c r="F301" t="s">
        <v>19</v>
      </c>
      <c r="G301" t="s">
        <v>19</v>
      </c>
      <c r="H301" t="s">
        <v>19</v>
      </c>
      <c r="I301" t="s">
        <v>19</v>
      </c>
      <c r="J301" t="s">
        <v>19</v>
      </c>
      <c r="K301" t="s">
        <v>19</v>
      </c>
      <c r="L301" t="s">
        <v>19</v>
      </c>
      <c r="M301" t="s">
        <v>19</v>
      </c>
      <c r="N301" t="s">
        <v>19</v>
      </c>
      <c r="O301" t="s">
        <v>1837</v>
      </c>
      <c r="P301">
        <v>40</v>
      </c>
      <c r="Q301">
        <v>100</v>
      </c>
      <c r="R301" t="s">
        <v>515</v>
      </c>
      <c r="S301" t="s">
        <v>1838</v>
      </c>
      <c r="T301" t="s">
        <v>1868</v>
      </c>
      <c r="U301" t="s">
        <v>1987</v>
      </c>
      <c r="V301" t="s">
        <v>1182</v>
      </c>
    </row>
    <row r="302" spans="1:22" x14ac:dyDescent="0.25">
      <c r="A302" s="30" t="str">
        <f t="shared" si="4"/>
        <v>71.3.4</v>
      </c>
      <c r="B302" t="s">
        <v>1182</v>
      </c>
      <c r="C302">
        <v>4</v>
      </c>
      <c r="D302" t="s">
        <v>489</v>
      </c>
      <c r="E302" t="s">
        <v>1201</v>
      </c>
      <c r="F302" t="s">
        <v>19</v>
      </c>
      <c r="G302" t="s">
        <v>19</v>
      </c>
      <c r="H302" t="s">
        <v>19</v>
      </c>
      <c r="I302" t="s">
        <v>19</v>
      </c>
      <c r="J302" t="s">
        <v>19</v>
      </c>
      <c r="K302" t="s">
        <v>19</v>
      </c>
      <c r="L302" t="s">
        <v>19</v>
      </c>
      <c r="M302" t="s">
        <v>19</v>
      </c>
      <c r="N302" t="s">
        <v>19</v>
      </c>
      <c r="O302" t="s">
        <v>1839</v>
      </c>
      <c r="P302">
        <v>10</v>
      </c>
      <c r="Q302">
        <v>1</v>
      </c>
      <c r="R302" t="s">
        <v>487</v>
      </c>
      <c r="S302" t="s">
        <v>1840</v>
      </c>
      <c r="T302" t="s">
        <v>1927</v>
      </c>
      <c r="U302" t="s">
        <v>1886</v>
      </c>
      <c r="V302" t="s">
        <v>1182</v>
      </c>
    </row>
    <row r="303" spans="1:22" x14ac:dyDescent="0.25">
      <c r="A303" s="30" t="str">
        <f t="shared" si="4"/>
        <v>71.4</v>
      </c>
      <c r="B303" t="s">
        <v>1182</v>
      </c>
      <c r="C303">
        <v>4</v>
      </c>
      <c r="D303" t="s">
        <v>482</v>
      </c>
      <c r="E303" t="s">
        <v>1202</v>
      </c>
      <c r="F303" t="s">
        <v>484</v>
      </c>
      <c r="G303" t="s">
        <v>1518</v>
      </c>
      <c r="H303" t="s">
        <v>1510</v>
      </c>
      <c r="I303" t="s">
        <v>1520</v>
      </c>
      <c r="J303" t="s">
        <v>19</v>
      </c>
      <c r="K303" t="s">
        <v>485</v>
      </c>
      <c r="L303" t="s">
        <v>22</v>
      </c>
      <c r="M303" t="s">
        <v>636</v>
      </c>
      <c r="N303" t="s">
        <v>2001</v>
      </c>
      <c r="O303" t="s">
        <v>1789</v>
      </c>
      <c r="P303">
        <v>30</v>
      </c>
      <c r="Q303">
        <v>290</v>
      </c>
      <c r="R303" t="s">
        <v>487</v>
      </c>
      <c r="S303" t="s">
        <v>1790</v>
      </c>
      <c r="T303" t="s">
        <v>1916</v>
      </c>
      <c r="U303" t="s">
        <v>1886</v>
      </c>
      <c r="V303" t="s">
        <v>1182</v>
      </c>
    </row>
    <row r="304" spans="1:22" x14ac:dyDescent="0.25">
      <c r="A304" s="30" t="str">
        <f t="shared" si="4"/>
        <v>71.4.1</v>
      </c>
      <c r="B304" t="s">
        <v>1182</v>
      </c>
      <c r="C304">
        <v>4</v>
      </c>
      <c r="D304" t="s">
        <v>489</v>
      </c>
      <c r="E304" t="s">
        <v>1203</v>
      </c>
      <c r="F304" t="s">
        <v>19</v>
      </c>
      <c r="G304" t="s">
        <v>19</v>
      </c>
      <c r="H304" t="s">
        <v>19</v>
      </c>
      <c r="I304" t="s">
        <v>19</v>
      </c>
      <c r="J304" t="s">
        <v>19</v>
      </c>
      <c r="K304" t="s">
        <v>19</v>
      </c>
      <c r="L304" t="s">
        <v>19</v>
      </c>
      <c r="M304" t="s">
        <v>19</v>
      </c>
      <c r="N304" t="s">
        <v>19</v>
      </c>
      <c r="O304" t="s">
        <v>1841</v>
      </c>
      <c r="P304">
        <v>70</v>
      </c>
      <c r="Q304">
        <v>290</v>
      </c>
      <c r="R304" t="s">
        <v>487</v>
      </c>
      <c r="S304" t="s">
        <v>1842</v>
      </c>
      <c r="T304" t="s">
        <v>1916</v>
      </c>
      <c r="U304" t="s">
        <v>1886</v>
      </c>
      <c r="V304" t="s">
        <v>1182</v>
      </c>
    </row>
    <row r="305" spans="1:22" x14ac:dyDescent="0.25">
      <c r="A305" s="30" t="str">
        <f t="shared" si="4"/>
        <v>71.4.2</v>
      </c>
      <c r="B305" t="s">
        <v>1182</v>
      </c>
      <c r="C305">
        <v>4</v>
      </c>
      <c r="D305" t="s">
        <v>489</v>
      </c>
      <c r="E305" t="s">
        <v>1204</v>
      </c>
      <c r="F305" t="s">
        <v>19</v>
      </c>
      <c r="G305" t="s">
        <v>19</v>
      </c>
      <c r="H305" t="s">
        <v>19</v>
      </c>
      <c r="I305" t="s">
        <v>19</v>
      </c>
      <c r="J305" t="s">
        <v>19</v>
      </c>
      <c r="K305" t="s">
        <v>19</v>
      </c>
      <c r="L305" t="s">
        <v>19</v>
      </c>
      <c r="M305" t="s">
        <v>19</v>
      </c>
      <c r="N305" t="s">
        <v>19</v>
      </c>
      <c r="O305" t="s">
        <v>1791</v>
      </c>
      <c r="P305">
        <v>30</v>
      </c>
      <c r="Q305">
        <v>1</v>
      </c>
      <c r="R305" t="s">
        <v>487</v>
      </c>
      <c r="S305" t="s">
        <v>1792</v>
      </c>
      <c r="T305" t="s">
        <v>1927</v>
      </c>
      <c r="U305" t="s">
        <v>1886</v>
      </c>
      <c r="V305" t="s">
        <v>1182</v>
      </c>
    </row>
    <row r="306" spans="1:22" x14ac:dyDescent="0.25">
      <c r="A306" s="30" t="str">
        <f t="shared" si="4"/>
        <v>3003.1</v>
      </c>
      <c r="B306" t="s">
        <v>1275</v>
      </c>
      <c r="C306">
        <v>3</v>
      </c>
      <c r="D306" t="s">
        <v>482</v>
      </c>
      <c r="E306" t="s">
        <v>1276</v>
      </c>
      <c r="F306" t="s">
        <v>484</v>
      </c>
      <c r="G306" t="s">
        <v>1518</v>
      </c>
      <c r="H306" t="s">
        <v>1519</v>
      </c>
      <c r="I306" t="s">
        <v>1520</v>
      </c>
      <c r="J306" t="s">
        <v>19</v>
      </c>
      <c r="K306" t="s">
        <v>502</v>
      </c>
      <c r="L306" t="s">
        <v>31</v>
      </c>
      <c r="M306" t="s">
        <v>636</v>
      </c>
      <c r="N306" t="s">
        <v>2002</v>
      </c>
      <c r="O306" t="s">
        <v>255</v>
      </c>
      <c r="P306">
        <v>20</v>
      </c>
      <c r="Q306">
        <v>100</v>
      </c>
      <c r="R306" t="s">
        <v>515</v>
      </c>
      <c r="S306" t="s">
        <v>1277</v>
      </c>
      <c r="T306" t="s">
        <v>1877</v>
      </c>
      <c r="U306" t="s">
        <v>1893</v>
      </c>
      <c r="V306" t="s">
        <v>1278</v>
      </c>
    </row>
    <row r="307" spans="1:22" x14ac:dyDescent="0.25">
      <c r="A307" s="30" t="str">
        <f t="shared" si="4"/>
        <v>3003.1.1</v>
      </c>
      <c r="B307" t="s">
        <v>1275</v>
      </c>
      <c r="C307">
        <v>3</v>
      </c>
      <c r="D307" t="s">
        <v>489</v>
      </c>
      <c r="E307" t="s">
        <v>1279</v>
      </c>
      <c r="F307" t="s">
        <v>19</v>
      </c>
      <c r="G307" t="s">
        <v>19</v>
      </c>
      <c r="H307" t="s">
        <v>19</v>
      </c>
      <c r="I307" t="s">
        <v>19</v>
      </c>
      <c r="J307" t="s">
        <v>19</v>
      </c>
      <c r="K307" t="s">
        <v>19</v>
      </c>
      <c r="L307" t="s">
        <v>19</v>
      </c>
      <c r="M307" t="s">
        <v>19</v>
      </c>
      <c r="N307" t="s">
        <v>19</v>
      </c>
      <c r="O307" t="s">
        <v>256</v>
      </c>
      <c r="P307">
        <v>30</v>
      </c>
      <c r="Q307">
        <v>1</v>
      </c>
      <c r="R307" t="s">
        <v>487</v>
      </c>
      <c r="S307" t="s">
        <v>1280</v>
      </c>
      <c r="T307" t="s">
        <v>1877</v>
      </c>
      <c r="U307" t="s">
        <v>1866</v>
      </c>
      <c r="V307" t="s">
        <v>1275</v>
      </c>
    </row>
    <row r="308" spans="1:22" x14ac:dyDescent="0.25">
      <c r="A308" s="30" t="str">
        <f t="shared" si="4"/>
        <v>3003.1.2</v>
      </c>
      <c r="B308" t="s">
        <v>1275</v>
      </c>
      <c r="C308">
        <v>3</v>
      </c>
      <c r="D308" t="s">
        <v>2044</v>
      </c>
      <c r="E308" t="s">
        <v>1281</v>
      </c>
      <c r="F308" t="s">
        <v>19</v>
      </c>
      <c r="G308" t="s">
        <v>19</v>
      </c>
      <c r="H308" t="s">
        <v>19</v>
      </c>
      <c r="I308" t="s">
        <v>19</v>
      </c>
      <c r="J308" t="s">
        <v>19</v>
      </c>
      <c r="K308" t="s">
        <v>19</v>
      </c>
      <c r="L308" t="s">
        <v>19</v>
      </c>
      <c r="M308" t="s">
        <v>19</v>
      </c>
      <c r="N308" t="s">
        <v>19</v>
      </c>
      <c r="O308" t="s">
        <v>257</v>
      </c>
      <c r="P308">
        <v>0</v>
      </c>
      <c r="Q308">
        <v>1</v>
      </c>
      <c r="R308" t="s">
        <v>487</v>
      </c>
      <c r="S308" t="s">
        <v>1282</v>
      </c>
      <c r="T308" t="s">
        <v>1866</v>
      </c>
      <c r="U308" t="s">
        <v>1874</v>
      </c>
      <c r="V308" t="s">
        <v>1283</v>
      </c>
    </row>
    <row r="309" spans="1:22" x14ac:dyDescent="0.25">
      <c r="A309" s="30" t="str">
        <f t="shared" si="4"/>
        <v>3003.1.3</v>
      </c>
      <c r="B309" t="s">
        <v>1275</v>
      </c>
      <c r="C309">
        <v>3</v>
      </c>
      <c r="D309" t="s">
        <v>489</v>
      </c>
      <c r="E309" t="s">
        <v>1284</v>
      </c>
      <c r="F309" t="s">
        <v>19</v>
      </c>
      <c r="G309" t="s">
        <v>19</v>
      </c>
      <c r="H309" t="s">
        <v>19</v>
      </c>
      <c r="I309" t="s">
        <v>19</v>
      </c>
      <c r="J309" t="s">
        <v>19</v>
      </c>
      <c r="K309" t="s">
        <v>19</v>
      </c>
      <c r="L309" t="s">
        <v>19</v>
      </c>
      <c r="M309" t="s">
        <v>19</v>
      </c>
      <c r="N309" t="s">
        <v>19</v>
      </c>
      <c r="O309" t="s">
        <v>258</v>
      </c>
      <c r="P309">
        <v>70</v>
      </c>
      <c r="Q309">
        <v>100</v>
      </c>
      <c r="R309" t="s">
        <v>515</v>
      </c>
      <c r="S309" t="s">
        <v>1843</v>
      </c>
      <c r="T309" t="s">
        <v>1866</v>
      </c>
      <c r="U309" t="s">
        <v>1893</v>
      </c>
      <c r="V309" t="s">
        <v>1275</v>
      </c>
    </row>
    <row r="310" spans="1:22" x14ac:dyDescent="0.25">
      <c r="A310" s="30" t="str">
        <f t="shared" si="4"/>
        <v>3003.2</v>
      </c>
      <c r="B310" t="s">
        <v>1275</v>
      </c>
      <c r="C310">
        <v>3</v>
      </c>
      <c r="D310" t="s">
        <v>482</v>
      </c>
      <c r="E310" t="s">
        <v>1285</v>
      </c>
      <c r="F310" t="s">
        <v>484</v>
      </c>
      <c r="G310" t="s">
        <v>1524</v>
      </c>
      <c r="H310" t="s">
        <v>1525</v>
      </c>
      <c r="I310" t="s">
        <v>1526</v>
      </c>
      <c r="J310" t="s">
        <v>19</v>
      </c>
      <c r="K310" t="s">
        <v>485</v>
      </c>
      <c r="L310" t="s">
        <v>31</v>
      </c>
      <c r="M310" t="s">
        <v>636</v>
      </c>
      <c r="N310" t="s">
        <v>19</v>
      </c>
      <c r="O310" t="s">
        <v>259</v>
      </c>
      <c r="P310">
        <v>10</v>
      </c>
      <c r="Q310">
        <v>40</v>
      </c>
      <c r="R310" t="s">
        <v>515</v>
      </c>
      <c r="S310" t="s">
        <v>1286</v>
      </c>
      <c r="T310" t="s">
        <v>1866</v>
      </c>
      <c r="U310" t="s">
        <v>1893</v>
      </c>
      <c r="V310" t="s">
        <v>1275</v>
      </c>
    </row>
    <row r="311" spans="1:22" x14ac:dyDescent="0.25">
      <c r="A311" s="30" t="str">
        <f t="shared" si="4"/>
        <v>3003.2.1</v>
      </c>
      <c r="B311" t="s">
        <v>1275</v>
      </c>
      <c r="C311">
        <v>3</v>
      </c>
      <c r="D311" t="s">
        <v>489</v>
      </c>
      <c r="E311" t="s">
        <v>1287</v>
      </c>
      <c r="F311" t="s">
        <v>19</v>
      </c>
      <c r="G311" t="s">
        <v>19</v>
      </c>
      <c r="H311" t="s">
        <v>19</v>
      </c>
      <c r="I311" t="s">
        <v>19</v>
      </c>
      <c r="J311" t="s">
        <v>19</v>
      </c>
      <c r="K311" t="s">
        <v>19</v>
      </c>
      <c r="L311" t="s">
        <v>19</v>
      </c>
      <c r="M311" t="s">
        <v>19</v>
      </c>
      <c r="N311" t="s">
        <v>19</v>
      </c>
      <c r="O311" t="s">
        <v>260</v>
      </c>
      <c r="P311">
        <v>30</v>
      </c>
      <c r="Q311">
        <v>4000</v>
      </c>
      <c r="R311" t="s">
        <v>487</v>
      </c>
      <c r="S311" t="s">
        <v>1288</v>
      </c>
      <c r="T311" t="s">
        <v>1866</v>
      </c>
      <c r="U311" t="s">
        <v>1893</v>
      </c>
      <c r="V311" t="s">
        <v>1275</v>
      </c>
    </row>
    <row r="312" spans="1:22" x14ac:dyDescent="0.25">
      <c r="A312" s="30" t="str">
        <f t="shared" si="4"/>
        <v>3003.2.2</v>
      </c>
      <c r="B312" t="s">
        <v>1275</v>
      </c>
      <c r="C312">
        <v>3</v>
      </c>
      <c r="D312" t="s">
        <v>489</v>
      </c>
      <c r="E312" t="s">
        <v>1289</v>
      </c>
      <c r="F312" t="s">
        <v>19</v>
      </c>
      <c r="G312" t="s">
        <v>19</v>
      </c>
      <c r="H312" t="s">
        <v>19</v>
      </c>
      <c r="I312" t="s">
        <v>19</v>
      </c>
      <c r="J312" t="s">
        <v>19</v>
      </c>
      <c r="K312" t="s">
        <v>19</v>
      </c>
      <c r="L312" t="s">
        <v>19</v>
      </c>
      <c r="M312" t="s">
        <v>19</v>
      </c>
      <c r="N312" t="s">
        <v>19</v>
      </c>
      <c r="O312" t="s">
        <v>261</v>
      </c>
      <c r="P312">
        <v>30</v>
      </c>
      <c r="Q312">
        <v>4</v>
      </c>
      <c r="R312" t="s">
        <v>487</v>
      </c>
      <c r="S312" t="s">
        <v>1290</v>
      </c>
      <c r="T312" t="s">
        <v>1866</v>
      </c>
      <c r="U312" t="s">
        <v>1893</v>
      </c>
      <c r="V312" t="s">
        <v>1275</v>
      </c>
    </row>
    <row r="313" spans="1:22" x14ac:dyDescent="0.25">
      <c r="A313" s="30" t="str">
        <f t="shared" si="4"/>
        <v>3003.2.3</v>
      </c>
      <c r="B313" t="s">
        <v>1275</v>
      </c>
      <c r="C313">
        <v>3</v>
      </c>
      <c r="D313" t="s">
        <v>489</v>
      </c>
      <c r="E313" t="s">
        <v>1291</v>
      </c>
      <c r="F313" t="s">
        <v>19</v>
      </c>
      <c r="G313" t="s">
        <v>19</v>
      </c>
      <c r="H313" t="s">
        <v>19</v>
      </c>
      <c r="I313" t="s">
        <v>19</v>
      </c>
      <c r="J313" t="s">
        <v>19</v>
      </c>
      <c r="K313" t="s">
        <v>19</v>
      </c>
      <c r="L313" t="s">
        <v>19</v>
      </c>
      <c r="M313" t="s">
        <v>19</v>
      </c>
      <c r="N313" t="s">
        <v>19</v>
      </c>
      <c r="O313" t="s">
        <v>1844</v>
      </c>
      <c r="P313">
        <v>40</v>
      </c>
      <c r="Q313">
        <v>1600</v>
      </c>
      <c r="R313" t="s">
        <v>487</v>
      </c>
      <c r="S313" t="s">
        <v>1845</v>
      </c>
      <c r="T313" t="s">
        <v>1866</v>
      </c>
      <c r="U313" t="s">
        <v>1893</v>
      </c>
      <c r="V313" t="s">
        <v>1275</v>
      </c>
    </row>
    <row r="314" spans="1:22" x14ac:dyDescent="0.25">
      <c r="A314" s="30" t="str">
        <f t="shared" si="4"/>
        <v>3003.3</v>
      </c>
      <c r="B314" t="s">
        <v>1275</v>
      </c>
      <c r="C314">
        <v>3</v>
      </c>
      <c r="D314" t="s">
        <v>482</v>
      </c>
      <c r="E314" t="s">
        <v>1292</v>
      </c>
      <c r="F314" t="s">
        <v>501</v>
      </c>
      <c r="G314" t="s">
        <v>1521</v>
      </c>
      <c r="H314" t="s">
        <v>1522</v>
      </c>
      <c r="I314" t="s">
        <v>1523</v>
      </c>
      <c r="J314" t="s">
        <v>19</v>
      </c>
      <c r="K314" t="s">
        <v>485</v>
      </c>
      <c r="L314" t="s">
        <v>31</v>
      </c>
      <c r="M314" t="s">
        <v>720</v>
      </c>
      <c r="N314" t="s">
        <v>2003</v>
      </c>
      <c r="O314" t="s">
        <v>372</v>
      </c>
      <c r="P314">
        <v>20</v>
      </c>
      <c r="Q314">
        <v>440</v>
      </c>
      <c r="R314" t="s">
        <v>487</v>
      </c>
      <c r="S314" t="s">
        <v>1293</v>
      </c>
      <c r="T314" t="s">
        <v>1866</v>
      </c>
      <c r="U314" t="s">
        <v>1893</v>
      </c>
      <c r="V314" t="s">
        <v>1275</v>
      </c>
    </row>
    <row r="315" spans="1:22" x14ac:dyDescent="0.25">
      <c r="A315" s="30" t="str">
        <f t="shared" si="4"/>
        <v>3003.3.1</v>
      </c>
      <c r="B315" t="s">
        <v>1275</v>
      </c>
      <c r="C315">
        <v>3</v>
      </c>
      <c r="D315" t="s">
        <v>489</v>
      </c>
      <c r="E315" t="s">
        <v>1294</v>
      </c>
      <c r="F315" t="s">
        <v>19</v>
      </c>
      <c r="G315" t="s">
        <v>19</v>
      </c>
      <c r="H315" t="s">
        <v>19</v>
      </c>
      <c r="I315" t="s">
        <v>19</v>
      </c>
      <c r="J315" t="s">
        <v>19</v>
      </c>
      <c r="K315" t="s">
        <v>19</v>
      </c>
      <c r="L315" t="s">
        <v>19</v>
      </c>
      <c r="M315" t="s">
        <v>19</v>
      </c>
      <c r="N315" t="s">
        <v>19</v>
      </c>
      <c r="O315" t="s">
        <v>373</v>
      </c>
      <c r="P315">
        <v>20</v>
      </c>
      <c r="Q315">
        <v>1</v>
      </c>
      <c r="R315" t="s">
        <v>487</v>
      </c>
      <c r="S315" t="s">
        <v>1295</v>
      </c>
      <c r="T315" t="s">
        <v>1866</v>
      </c>
      <c r="U315" t="s">
        <v>1874</v>
      </c>
      <c r="V315" t="s">
        <v>1275</v>
      </c>
    </row>
    <row r="316" spans="1:22" x14ac:dyDescent="0.25">
      <c r="A316" s="30" t="str">
        <f t="shared" si="4"/>
        <v>3003.3.2</v>
      </c>
      <c r="B316" t="s">
        <v>1275</v>
      </c>
      <c r="C316">
        <v>3</v>
      </c>
      <c r="D316" t="s">
        <v>489</v>
      </c>
      <c r="E316" t="s">
        <v>1296</v>
      </c>
      <c r="F316" t="s">
        <v>19</v>
      </c>
      <c r="G316" t="s">
        <v>19</v>
      </c>
      <c r="H316" t="s">
        <v>19</v>
      </c>
      <c r="I316" t="s">
        <v>19</v>
      </c>
      <c r="J316" t="s">
        <v>19</v>
      </c>
      <c r="K316" t="s">
        <v>19</v>
      </c>
      <c r="L316" t="s">
        <v>19</v>
      </c>
      <c r="M316" t="s">
        <v>19</v>
      </c>
      <c r="N316" t="s">
        <v>19</v>
      </c>
      <c r="O316" t="s">
        <v>374</v>
      </c>
      <c r="P316">
        <v>80</v>
      </c>
      <c r="Q316">
        <v>440</v>
      </c>
      <c r="R316" t="s">
        <v>487</v>
      </c>
      <c r="S316" t="s">
        <v>1297</v>
      </c>
      <c r="T316" t="s">
        <v>1866</v>
      </c>
      <c r="U316" t="s">
        <v>1893</v>
      </c>
      <c r="V316" t="s">
        <v>1275</v>
      </c>
    </row>
    <row r="317" spans="1:22" x14ac:dyDescent="0.25">
      <c r="A317" s="30" t="str">
        <f t="shared" si="4"/>
        <v>3003.4</v>
      </c>
      <c r="B317" t="s">
        <v>1275</v>
      </c>
      <c r="C317">
        <v>3</v>
      </c>
      <c r="D317" t="s">
        <v>482</v>
      </c>
      <c r="E317" t="s">
        <v>1298</v>
      </c>
      <c r="F317" t="s">
        <v>484</v>
      </c>
      <c r="G317" t="s">
        <v>1521</v>
      </c>
      <c r="H317" t="s">
        <v>1522</v>
      </c>
      <c r="I317" t="s">
        <v>1523</v>
      </c>
      <c r="J317" t="s">
        <v>19</v>
      </c>
      <c r="K317" t="s">
        <v>502</v>
      </c>
      <c r="L317" t="s">
        <v>31</v>
      </c>
      <c r="M317" t="s">
        <v>636</v>
      </c>
      <c r="N317" t="s">
        <v>2002</v>
      </c>
      <c r="O317" t="s">
        <v>262</v>
      </c>
      <c r="P317">
        <v>15</v>
      </c>
      <c r="Q317">
        <v>5</v>
      </c>
      <c r="R317" t="s">
        <v>487</v>
      </c>
      <c r="S317" t="s">
        <v>1846</v>
      </c>
      <c r="T317" t="s">
        <v>1866</v>
      </c>
      <c r="U317" t="s">
        <v>1923</v>
      </c>
      <c r="V317" t="s">
        <v>1299</v>
      </c>
    </row>
    <row r="318" spans="1:22" x14ac:dyDescent="0.25">
      <c r="A318" s="30" t="str">
        <f t="shared" si="4"/>
        <v>3003.4.1</v>
      </c>
      <c r="B318" t="s">
        <v>1275</v>
      </c>
      <c r="C318">
        <v>3</v>
      </c>
      <c r="D318" t="s">
        <v>489</v>
      </c>
      <c r="E318" t="s">
        <v>1300</v>
      </c>
      <c r="F318" t="s">
        <v>19</v>
      </c>
      <c r="G318" t="s">
        <v>19</v>
      </c>
      <c r="H318" t="s">
        <v>19</v>
      </c>
      <c r="I318" t="s">
        <v>19</v>
      </c>
      <c r="J318" t="s">
        <v>19</v>
      </c>
      <c r="K318" t="s">
        <v>19</v>
      </c>
      <c r="L318" t="s">
        <v>19</v>
      </c>
      <c r="M318" t="s">
        <v>19</v>
      </c>
      <c r="N318" t="s">
        <v>19</v>
      </c>
      <c r="O318" t="s">
        <v>263</v>
      </c>
      <c r="P318">
        <v>20</v>
      </c>
      <c r="Q318">
        <v>5</v>
      </c>
      <c r="R318" t="s">
        <v>487</v>
      </c>
      <c r="S318" t="s">
        <v>1301</v>
      </c>
      <c r="T318" t="s">
        <v>1866</v>
      </c>
      <c r="U318" t="s">
        <v>1923</v>
      </c>
      <c r="V318" t="s">
        <v>1275</v>
      </c>
    </row>
    <row r="319" spans="1:22" x14ac:dyDescent="0.25">
      <c r="A319" s="30" t="str">
        <f t="shared" si="4"/>
        <v>3003.4.2</v>
      </c>
      <c r="B319" t="s">
        <v>1275</v>
      </c>
      <c r="C319">
        <v>3</v>
      </c>
      <c r="D319" t="s">
        <v>489</v>
      </c>
      <c r="E319" t="s">
        <v>1302</v>
      </c>
      <c r="F319" t="s">
        <v>19</v>
      </c>
      <c r="G319" t="s">
        <v>19</v>
      </c>
      <c r="H319" t="s">
        <v>19</v>
      </c>
      <c r="I319" t="s">
        <v>19</v>
      </c>
      <c r="J319" t="s">
        <v>19</v>
      </c>
      <c r="K319" t="s">
        <v>19</v>
      </c>
      <c r="L319" t="s">
        <v>19</v>
      </c>
      <c r="M319" t="s">
        <v>19</v>
      </c>
      <c r="N319" t="s">
        <v>19</v>
      </c>
      <c r="O319" t="s">
        <v>264</v>
      </c>
      <c r="P319">
        <v>20</v>
      </c>
      <c r="Q319">
        <v>5</v>
      </c>
      <c r="R319" t="s">
        <v>487</v>
      </c>
      <c r="S319" t="s">
        <v>1303</v>
      </c>
      <c r="T319" t="s">
        <v>1866</v>
      </c>
      <c r="U319" t="s">
        <v>1923</v>
      </c>
      <c r="V319" t="s">
        <v>1304</v>
      </c>
    </row>
    <row r="320" spans="1:22" x14ac:dyDescent="0.25">
      <c r="A320" s="30" t="str">
        <f t="shared" si="4"/>
        <v>3003.4.3</v>
      </c>
      <c r="B320" t="s">
        <v>1275</v>
      </c>
      <c r="C320">
        <v>3</v>
      </c>
      <c r="D320" t="s">
        <v>489</v>
      </c>
      <c r="E320" t="s">
        <v>1305</v>
      </c>
      <c r="F320" t="s">
        <v>19</v>
      </c>
      <c r="G320" t="s">
        <v>19</v>
      </c>
      <c r="H320" t="s">
        <v>19</v>
      </c>
      <c r="I320" t="s">
        <v>19</v>
      </c>
      <c r="J320" t="s">
        <v>19</v>
      </c>
      <c r="K320" t="s">
        <v>19</v>
      </c>
      <c r="L320" t="s">
        <v>19</v>
      </c>
      <c r="M320" t="s">
        <v>19</v>
      </c>
      <c r="N320" t="s">
        <v>19</v>
      </c>
      <c r="O320" t="s">
        <v>265</v>
      </c>
      <c r="P320">
        <v>60</v>
      </c>
      <c r="Q320">
        <v>5</v>
      </c>
      <c r="R320" t="s">
        <v>487</v>
      </c>
      <c r="S320" t="s">
        <v>1847</v>
      </c>
      <c r="T320" t="s">
        <v>1866</v>
      </c>
      <c r="U320" t="s">
        <v>1923</v>
      </c>
      <c r="V320" t="s">
        <v>1306</v>
      </c>
    </row>
    <row r="321" spans="1:22" x14ac:dyDescent="0.25">
      <c r="A321" s="30" t="str">
        <f t="shared" si="4"/>
        <v>3003.5</v>
      </c>
      <c r="B321" t="s">
        <v>1275</v>
      </c>
      <c r="C321">
        <v>3</v>
      </c>
      <c r="D321" t="s">
        <v>482</v>
      </c>
      <c r="E321" t="s">
        <v>1307</v>
      </c>
      <c r="F321" t="s">
        <v>501</v>
      </c>
      <c r="G321" t="s">
        <v>1518</v>
      </c>
      <c r="H321" t="s">
        <v>1519</v>
      </c>
      <c r="I321" t="s">
        <v>1520</v>
      </c>
      <c r="J321" t="s">
        <v>1865</v>
      </c>
      <c r="K321" t="s">
        <v>502</v>
      </c>
      <c r="L321" t="s">
        <v>31</v>
      </c>
      <c r="M321" t="s">
        <v>772</v>
      </c>
      <c r="N321" t="s">
        <v>2004</v>
      </c>
      <c r="O321" t="s">
        <v>148</v>
      </c>
      <c r="P321">
        <v>20</v>
      </c>
      <c r="Q321">
        <v>1</v>
      </c>
      <c r="R321" t="s">
        <v>487</v>
      </c>
      <c r="S321" t="s">
        <v>1308</v>
      </c>
      <c r="T321" t="s">
        <v>1866</v>
      </c>
      <c r="U321" t="s">
        <v>1935</v>
      </c>
      <c r="V321" t="s">
        <v>1311</v>
      </c>
    </row>
    <row r="322" spans="1:22" x14ac:dyDescent="0.25">
      <c r="A322" s="30" t="str">
        <f t="shared" si="4"/>
        <v>3003.5.1</v>
      </c>
      <c r="B322" t="s">
        <v>1275</v>
      </c>
      <c r="C322">
        <v>3</v>
      </c>
      <c r="D322" t="s">
        <v>489</v>
      </c>
      <c r="E322" t="s">
        <v>1309</v>
      </c>
      <c r="F322" t="s">
        <v>19</v>
      </c>
      <c r="G322" t="s">
        <v>19</v>
      </c>
      <c r="H322" t="s">
        <v>19</v>
      </c>
      <c r="I322" t="s">
        <v>19</v>
      </c>
      <c r="J322" t="s">
        <v>19</v>
      </c>
      <c r="K322" t="s">
        <v>19</v>
      </c>
      <c r="L322" t="s">
        <v>19</v>
      </c>
      <c r="M322" t="s">
        <v>19</v>
      </c>
      <c r="N322" t="s">
        <v>19</v>
      </c>
      <c r="O322" t="s">
        <v>149</v>
      </c>
      <c r="P322">
        <v>10</v>
      </c>
      <c r="Q322">
        <v>1</v>
      </c>
      <c r="R322" t="s">
        <v>487</v>
      </c>
      <c r="S322" t="s">
        <v>1310</v>
      </c>
      <c r="T322" t="s">
        <v>1866</v>
      </c>
      <c r="U322" t="s">
        <v>1883</v>
      </c>
      <c r="V322" t="s">
        <v>1311</v>
      </c>
    </row>
    <row r="323" spans="1:22" x14ac:dyDescent="0.25">
      <c r="A323" s="30" t="str">
        <f t="shared" ref="A323:A386" si="5">+E323</f>
        <v>3003.5.2</v>
      </c>
      <c r="B323" t="s">
        <v>1275</v>
      </c>
      <c r="C323">
        <v>3</v>
      </c>
      <c r="D323" t="s">
        <v>489</v>
      </c>
      <c r="E323" t="s">
        <v>1312</v>
      </c>
      <c r="F323" t="s">
        <v>19</v>
      </c>
      <c r="G323" t="s">
        <v>19</v>
      </c>
      <c r="H323" t="s">
        <v>19</v>
      </c>
      <c r="I323" t="s">
        <v>19</v>
      </c>
      <c r="J323" t="s">
        <v>19</v>
      </c>
      <c r="K323" t="s">
        <v>19</v>
      </c>
      <c r="L323" t="s">
        <v>19</v>
      </c>
      <c r="M323" t="s">
        <v>19</v>
      </c>
      <c r="N323" t="s">
        <v>19</v>
      </c>
      <c r="O323" t="s">
        <v>150</v>
      </c>
      <c r="P323">
        <v>50</v>
      </c>
      <c r="Q323">
        <v>1</v>
      </c>
      <c r="R323" t="s">
        <v>487</v>
      </c>
      <c r="S323" t="s">
        <v>1313</v>
      </c>
      <c r="T323" t="s">
        <v>1868</v>
      </c>
      <c r="U323" t="s">
        <v>1891</v>
      </c>
      <c r="V323" t="s">
        <v>1275</v>
      </c>
    </row>
    <row r="324" spans="1:22" x14ac:dyDescent="0.25">
      <c r="A324" s="30" t="str">
        <f t="shared" si="5"/>
        <v>3003.5.3</v>
      </c>
      <c r="B324" t="s">
        <v>1275</v>
      </c>
      <c r="C324">
        <v>3</v>
      </c>
      <c r="D324" t="s">
        <v>489</v>
      </c>
      <c r="E324" t="s">
        <v>1314</v>
      </c>
      <c r="F324" t="s">
        <v>19</v>
      </c>
      <c r="G324" t="s">
        <v>19</v>
      </c>
      <c r="H324" t="s">
        <v>19</v>
      </c>
      <c r="I324" t="s">
        <v>19</v>
      </c>
      <c r="J324" t="s">
        <v>19</v>
      </c>
      <c r="K324" t="s">
        <v>19</v>
      </c>
      <c r="L324" t="s">
        <v>19</v>
      </c>
      <c r="M324" t="s">
        <v>19</v>
      </c>
      <c r="N324" t="s">
        <v>19</v>
      </c>
      <c r="O324" t="s">
        <v>1848</v>
      </c>
      <c r="P324">
        <v>20</v>
      </c>
      <c r="Q324">
        <v>1</v>
      </c>
      <c r="R324" t="s">
        <v>487</v>
      </c>
      <c r="S324" t="s">
        <v>1315</v>
      </c>
      <c r="T324" t="s">
        <v>1870</v>
      </c>
      <c r="U324" t="s">
        <v>1891</v>
      </c>
      <c r="V324" t="s">
        <v>1275</v>
      </c>
    </row>
    <row r="325" spans="1:22" x14ac:dyDescent="0.25">
      <c r="A325" s="30" t="str">
        <f t="shared" si="5"/>
        <v>3003.5.4</v>
      </c>
      <c r="B325" t="s">
        <v>1275</v>
      </c>
      <c r="C325">
        <v>3</v>
      </c>
      <c r="D325" t="s">
        <v>489</v>
      </c>
      <c r="E325" t="s">
        <v>1316</v>
      </c>
      <c r="F325" t="s">
        <v>19</v>
      </c>
      <c r="G325" t="s">
        <v>19</v>
      </c>
      <c r="H325" t="s">
        <v>19</v>
      </c>
      <c r="I325" t="s">
        <v>19</v>
      </c>
      <c r="J325" t="s">
        <v>19</v>
      </c>
      <c r="K325" t="s">
        <v>19</v>
      </c>
      <c r="L325" t="s">
        <v>19</v>
      </c>
      <c r="M325" t="s">
        <v>19</v>
      </c>
      <c r="N325" t="s">
        <v>19</v>
      </c>
      <c r="O325" t="s">
        <v>1849</v>
      </c>
      <c r="P325">
        <v>20</v>
      </c>
      <c r="Q325">
        <v>1</v>
      </c>
      <c r="R325" t="s">
        <v>487</v>
      </c>
      <c r="S325" t="s">
        <v>1850</v>
      </c>
      <c r="T325" t="s">
        <v>1956</v>
      </c>
      <c r="U325" t="s">
        <v>1935</v>
      </c>
      <c r="V325" t="s">
        <v>1275</v>
      </c>
    </row>
    <row r="326" spans="1:22" x14ac:dyDescent="0.25">
      <c r="A326" s="30" t="str">
        <f t="shared" si="5"/>
        <v>3003.6</v>
      </c>
      <c r="B326" t="s">
        <v>1275</v>
      </c>
      <c r="C326">
        <v>3</v>
      </c>
      <c r="D326" t="s">
        <v>482</v>
      </c>
      <c r="E326" t="s">
        <v>1317</v>
      </c>
      <c r="F326" t="s">
        <v>501</v>
      </c>
      <c r="G326" t="s">
        <v>1521</v>
      </c>
      <c r="H326" t="s">
        <v>1522</v>
      </c>
      <c r="I326" t="s">
        <v>1523</v>
      </c>
      <c r="J326" t="s">
        <v>19</v>
      </c>
      <c r="K326" t="s">
        <v>485</v>
      </c>
      <c r="L326" t="s">
        <v>31</v>
      </c>
      <c r="M326" t="s">
        <v>720</v>
      </c>
      <c r="N326" t="s">
        <v>2002</v>
      </c>
      <c r="O326" t="s">
        <v>1851</v>
      </c>
      <c r="P326">
        <v>15</v>
      </c>
      <c r="Q326">
        <v>1</v>
      </c>
      <c r="R326" t="s">
        <v>487</v>
      </c>
      <c r="S326" t="s">
        <v>1852</v>
      </c>
      <c r="T326" t="s">
        <v>1866</v>
      </c>
      <c r="U326" t="s">
        <v>1911</v>
      </c>
      <c r="V326" t="s">
        <v>1275</v>
      </c>
    </row>
    <row r="327" spans="1:22" x14ac:dyDescent="0.25">
      <c r="A327" s="30" t="str">
        <f t="shared" si="5"/>
        <v>3003.6.1</v>
      </c>
      <c r="B327" t="s">
        <v>1275</v>
      </c>
      <c r="C327">
        <v>3</v>
      </c>
      <c r="D327" t="s">
        <v>489</v>
      </c>
      <c r="E327" t="s">
        <v>1318</v>
      </c>
      <c r="F327" t="s">
        <v>19</v>
      </c>
      <c r="G327" t="s">
        <v>19</v>
      </c>
      <c r="H327" t="s">
        <v>19</v>
      </c>
      <c r="I327" t="s">
        <v>19</v>
      </c>
      <c r="J327" t="s">
        <v>19</v>
      </c>
      <c r="K327" t="s">
        <v>19</v>
      </c>
      <c r="L327" t="s">
        <v>19</v>
      </c>
      <c r="M327" t="s">
        <v>19</v>
      </c>
      <c r="N327" t="s">
        <v>19</v>
      </c>
      <c r="O327" t="s">
        <v>375</v>
      </c>
      <c r="P327">
        <v>10</v>
      </c>
      <c r="Q327">
        <v>1</v>
      </c>
      <c r="R327" t="s">
        <v>487</v>
      </c>
      <c r="S327" t="s">
        <v>1319</v>
      </c>
      <c r="T327" t="s">
        <v>1866</v>
      </c>
      <c r="U327" t="s">
        <v>2005</v>
      </c>
      <c r="V327" t="s">
        <v>1275</v>
      </c>
    </row>
    <row r="328" spans="1:22" x14ac:dyDescent="0.25">
      <c r="A328" s="30" t="str">
        <f t="shared" si="5"/>
        <v>3003.6.2</v>
      </c>
      <c r="B328" t="s">
        <v>1275</v>
      </c>
      <c r="C328">
        <v>3</v>
      </c>
      <c r="D328" t="s">
        <v>489</v>
      </c>
      <c r="E328" t="s">
        <v>1320</v>
      </c>
      <c r="F328" t="s">
        <v>19</v>
      </c>
      <c r="G328" t="s">
        <v>19</v>
      </c>
      <c r="H328" t="s">
        <v>19</v>
      </c>
      <c r="I328" t="s">
        <v>19</v>
      </c>
      <c r="J328" t="s">
        <v>19</v>
      </c>
      <c r="K328" t="s">
        <v>19</v>
      </c>
      <c r="L328" t="s">
        <v>19</v>
      </c>
      <c r="M328" t="s">
        <v>19</v>
      </c>
      <c r="N328" t="s">
        <v>19</v>
      </c>
      <c r="O328" t="s">
        <v>376</v>
      </c>
      <c r="P328">
        <v>10</v>
      </c>
      <c r="Q328">
        <v>1</v>
      </c>
      <c r="R328" t="s">
        <v>487</v>
      </c>
      <c r="S328" t="s">
        <v>1321</v>
      </c>
      <c r="T328" t="s">
        <v>1868</v>
      </c>
      <c r="U328" t="s">
        <v>1869</v>
      </c>
      <c r="V328" t="s">
        <v>1275</v>
      </c>
    </row>
    <row r="329" spans="1:22" x14ac:dyDescent="0.25">
      <c r="A329" s="30" t="str">
        <f t="shared" si="5"/>
        <v>3003.6.3</v>
      </c>
      <c r="B329" t="s">
        <v>1275</v>
      </c>
      <c r="C329">
        <v>3</v>
      </c>
      <c r="D329" t="s">
        <v>489</v>
      </c>
      <c r="E329" t="s">
        <v>1322</v>
      </c>
      <c r="F329" t="s">
        <v>19</v>
      </c>
      <c r="G329" t="s">
        <v>19</v>
      </c>
      <c r="H329" t="s">
        <v>19</v>
      </c>
      <c r="I329" t="s">
        <v>19</v>
      </c>
      <c r="J329" t="s">
        <v>19</v>
      </c>
      <c r="K329" t="s">
        <v>19</v>
      </c>
      <c r="L329" t="s">
        <v>19</v>
      </c>
      <c r="M329" t="s">
        <v>19</v>
      </c>
      <c r="N329" t="s">
        <v>19</v>
      </c>
      <c r="O329" t="s">
        <v>1853</v>
      </c>
      <c r="P329">
        <v>80</v>
      </c>
      <c r="Q329">
        <v>1</v>
      </c>
      <c r="R329" t="s">
        <v>487</v>
      </c>
      <c r="S329" t="s">
        <v>1854</v>
      </c>
      <c r="T329" t="s">
        <v>1907</v>
      </c>
      <c r="U329" t="s">
        <v>1911</v>
      </c>
      <c r="V329" t="s">
        <v>1275</v>
      </c>
    </row>
    <row r="330" spans="1:22" x14ac:dyDescent="0.25">
      <c r="A330" s="30" t="str">
        <f t="shared" si="5"/>
        <v>1000.1</v>
      </c>
      <c r="B330" t="s">
        <v>1136</v>
      </c>
      <c r="C330">
        <v>1</v>
      </c>
      <c r="D330" t="s">
        <v>482</v>
      </c>
      <c r="E330" t="s">
        <v>1137</v>
      </c>
      <c r="F330" t="s">
        <v>501</v>
      </c>
      <c r="G330" t="s">
        <v>1518</v>
      </c>
      <c r="H330" t="s">
        <v>1519</v>
      </c>
      <c r="I330" t="s">
        <v>1520</v>
      </c>
      <c r="J330" t="s">
        <v>19</v>
      </c>
      <c r="K330" t="s">
        <v>485</v>
      </c>
      <c r="L330" t="s">
        <v>19</v>
      </c>
      <c r="M330" t="s">
        <v>720</v>
      </c>
      <c r="N330" t="s">
        <v>2007</v>
      </c>
      <c r="O330" t="s">
        <v>357</v>
      </c>
      <c r="P330">
        <v>20</v>
      </c>
      <c r="Q330">
        <v>56</v>
      </c>
      <c r="R330" t="s">
        <v>515</v>
      </c>
      <c r="S330" t="s">
        <v>1138</v>
      </c>
      <c r="T330" t="s">
        <v>1877</v>
      </c>
      <c r="U330" t="s">
        <v>1886</v>
      </c>
      <c r="V330" t="s">
        <v>1136</v>
      </c>
    </row>
    <row r="331" spans="1:22" x14ac:dyDescent="0.25">
      <c r="A331" s="30" t="str">
        <f t="shared" si="5"/>
        <v>1000.1.1</v>
      </c>
      <c r="B331" t="s">
        <v>1136</v>
      </c>
      <c r="C331">
        <v>1</v>
      </c>
      <c r="D331" t="s">
        <v>489</v>
      </c>
      <c r="E331" t="s">
        <v>1139</v>
      </c>
      <c r="F331" t="s">
        <v>19</v>
      </c>
      <c r="G331" t="s">
        <v>19</v>
      </c>
      <c r="H331" t="s">
        <v>19</v>
      </c>
      <c r="I331" t="s">
        <v>19</v>
      </c>
      <c r="J331" t="s">
        <v>19</v>
      </c>
      <c r="K331" t="s">
        <v>19</v>
      </c>
      <c r="L331" t="s">
        <v>19</v>
      </c>
      <c r="M331" t="s">
        <v>19</v>
      </c>
      <c r="N331" t="s">
        <v>19</v>
      </c>
      <c r="O331" t="s">
        <v>358</v>
      </c>
      <c r="P331">
        <v>20</v>
      </c>
      <c r="Q331">
        <v>1</v>
      </c>
      <c r="R331" t="s">
        <v>487</v>
      </c>
      <c r="S331" t="s">
        <v>1140</v>
      </c>
      <c r="T331" t="s">
        <v>1877</v>
      </c>
      <c r="U331" t="s">
        <v>1874</v>
      </c>
      <c r="V331" t="s">
        <v>1136</v>
      </c>
    </row>
    <row r="332" spans="1:22" x14ac:dyDescent="0.25">
      <c r="A332" s="30" t="str">
        <f t="shared" si="5"/>
        <v>1000.1.2</v>
      </c>
      <c r="B332" t="s">
        <v>1136</v>
      </c>
      <c r="C332">
        <v>1</v>
      </c>
      <c r="D332" t="s">
        <v>489</v>
      </c>
      <c r="E332" t="s">
        <v>1141</v>
      </c>
      <c r="F332" t="s">
        <v>19</v>
      </c>
      <c r="G332" t="s">
        <v>19</v>
      </c>
      <c r="H332" t="s">
        <v>19</v>
      </c>
      <c r="I332" t="s">
        <v>19</v>
      </c>
      <c r="J332" t="s">
        <v>19</v>
      </c>
      <c r="K332" t="s">
        <v>19</v>
      </c>
      <c r="L332" t="s">
        <v>19</v>
      </c>
      <c r="M332" t="s">
        <v>19</v>
      </c>
      <c r="N332" t="s">
        <v>19</v>
      </c>
      <c r="O332" t="s">
        <v>359</v>
      </c>
      <c r="P332">
        <v>80</v>
      </c>
      <c r="Q332">
        <v>100</v>
      </c>
      <c r="R332" t="s">
        <v>515</v>
      </c>
      <c r="S332" t="s">
        <v>1142</v>
      </c>
      <c r="T332" t="s">
        <v>1880</v>
      </c>
      <c r="U332" t="s">
        <v>1886</v>
      </c>
      <c r="V332" t="s">
        <v>1136</v>
      </c>
    </row>
    <row r="333" spans="1:22" x14ac:dyDescent="0.25">
      <c r="A333" s="30" t="str">
        <f t="shared" si="5"/>
        <v>1000.2</v>
      </c>
      <c r="B333" t="s">
        <v>1136</v>
      </c>
      <c r="C333">
        <v>1</v>
      </c>
      <c r="D333" t="s">
        <v>482</v>
      </c>
      <c r="E333" t="s">
        <v>1143</v>
      </c>
      <c r="F333" t="s">
        <v>501</v>
      </c>
      <c r="G333" t="s">
        <v>1512</v>
      </c>
      <c r="H333" t="s">
        <v>1513</v>
      </c>
      <c r="I333" t="s">
        <v>1514</v>
      </c>
      <c r="J333" t="s">
        <v>19</v>
      </c>
      <c r="K333" t="s">
        <v>502</v>
      </c>
      <c r="L333" t="s">
        <v>19</v>
      </c>
      <c r="M333" t="s">
        <v>636</v>
      </c>
      <c r="N333" t="s">
        <v>2008</v>
      </c>
      <c r="O333" t="s">
        <v>209</v>
      </c>
      <c r="P333">
        <v>20</v>
      </c>
      <c r="Q333">
        <v>4</v>
      </c>
      <c r="R333" t="s">
        <v>487</v>
      </c>
      <c r="S333" t="s">
        <v>1144</v>
      </c>
      <c r="T333" t="s">
        <v>1866</v>
      </c>
      <c r="U333" t="s">
        <v>1867</v>
      </c>
      <c r="V333" t="s">
        <v>1145</v>
      </c>
    </row>
    <row r="334" spans="1:22" x14ac:dyDescent="0.25">
      <c r="A334" s="30" t="str">
        <f t="shared" si="5"/>
        <v>1000.2.1</v>
      </c>
      <c r="B334" t="s">
        <v>1136</v>
      </c>
      <c r="C334">
        <v>1</v>
      </c>
      <c r="D334" t="s">
        <v>489</v>
      </c>
      <c r="E334" t="s">
        <v>1146</v>
      </c>
      <c r="F334" t="s">
        <v>19</v>
      </c>
      <c r="G334" t="s">
        <v>19</v>
      </c>
      <c r="H334" t="s">
        <v>19</v>
      </c>
      <c r="I334" t="s">
        <v>19</v>
      </c>
      <c r="J334" t="s">
        <v>19</v>
      </c>
      <c r="K334" t="s">
        <v>19</v>
      </c>
      <c r="L334" t="s">
        <v>19</v>
      </c>
      <c r="M334" t="s">
        <v>19</v>
      </c>
      <c r="N334" t="s">
        <v>19</v>
      </c>
      <c r="O334" t="s">
        <v>210</v>
      </c>
      <c r="P334">
        <v>50</v>
      </c>
      <c r="Q334">
        <v>4</v>
      </c>
      <c r="R334" t="s">
        <v>487</v>
      </c>
      <c r="S334" t="s">
        <v>1147</v>
      </c>
      <c r="T334" t="s">
        <v>1866</v>
      </c>
      <c r="U334" t="s">
        <v>1908</v>
      </c>
      <c r="V334" t="s">
        <v>1136</v>
      </c>
    </row>
    <row r="335" spans="1:22" x14ac:dyDescent="0.25">
      <c r="A335" s="30" t="str">
        <f t="shared" si="5"/>
        <v>1000.2.2</v>
      </c>
      <c r="B335" t="s">
        <v>1136</v>
      </c>
      <c r="C335">
        <v>1</v>
      </c>
      <c r="D335" t="s">
        <v>2044</v>
      </c>
      <c r="E335" t="s">
        <v>1148</v>
      </c>
      <c r="F335" t="s">
        <v>19</v>
      </c>
      <c r="G335" t="s">
        <v>19</v>
      </c>
      <c r="H335" t="s">
        <v>19</v>
      </c>
      <c r="I335" t="s">
        <v>19</v>
      </c>
      <c r="J335" t="s">
        <v>19</v>
      </c>
      <c r="K335" t="s">
        <v>19</v>
      </c>
      <c r="L335" t="s">
        <v>19</v>
      </c>
      <c r="M335" t="s">
        <v>19</v>
      </c>
      <c r="N335" t="s">
        <v>19</v>
      </c>
      <c r="O335" t="s">
        <v>1149</v>
      </c>
      <c r="P335">
        <v>0</v>
      </c>
      <c r="Q335">
        <v>4</v>
      </c>
      <c r="R335" t="s">
        <v>487</v>
      </c>
      <c r="S335" t="s">
        <v>1150</v>
      </c>
      <c r="T335" t="s">
        <v>1951</v>
      </c>
      <c r="U335" t="s">
        <v>1908</v>
      </c>
      <c r="V335" t="s">
        <v>1026</v>
      </c>
    </row>
    <row r="336" spans="1:22" x14ac:dyDescent="0.25">
      <c r="A336" s="30" t="str">
        <f t="shared" si="5"/>
        <v>1000.2.3</v>
      </c>
      <c r="B336" t="s">
        <v>1136</v>
      </c>
      <c r="C336">
        <v>1</v>
      </c>
      <c r="D336" t="s">
        <v>489</v>
      </c>
      <c r="E336" t="s">
        <v>1151</v>
      </c>
      <c r="F336" t="s">
        <v>19</v>
      </c>
      <c r="G336" t="s">
        <v>19</v>
      </c>
      <c r="H336" t="s">
        <v>19</v>
      </c>
      <c r="I336" t="s">
        <v>19</v>
      </c>
      <c r="J336" t="s">
        <v>19</v>
      </c>
      <c r="K336" t="s">
        <v>19</v>
      </c>
      <c r="L336" t="s">
        <v>19</v>
      </c>
      <c r="M336" t="s">
        <v>19</v>
      </c>
      <c r="N336" t="s">
        <v>19</v>
      </c>
      <c r="O336" t="s">
        <v>211</v>
      </c>
      <c r="P336">
        <v>30</v>
      </c>
      <c r="Q336">
        <v>4</v>
      </c>
      <c r="R336" t="s">
        <v>487</v>
      </c>
      <c r="S336" t="s">
        <v>1152</v>
      </c>
      <c r="T336" t="s">
        <v>1896</v>
      </c>
      <c r="U336" t="s">
        <v>1891</v>
      </c>
      <c r="V336" t="s">
        <v>1136</v>
      </c>
    </row>
    <row r="337" spans="1:22" x14ac:dyDescent="0.25">
      <c r="A337" s="30" t="str">
        <f t="shared" si="5"/>
        <v>1000.2.4</v>
      </c>
      <c r="B337" t="s">
        <v>1136</v>
      </c>
      <c r="C337">
        <v>1</v>
      </c>
      <c r="D337" t="s">
        <v>2044</v>
      </c>
      <c r="E337" t="s">
        <v>1153</v>
      </c>
      <c r="F337" t="s">
        <v>19</v>
      </c>
      <c r="G337" t="s">
        <v>19</v>
      </c>
      <c r="H337" t="s">
        <v>19</v>
      </c>
      <c r="I337" t="s">
        <v>19</v>
      </c>
      <c r="J337" t="s">
        <v>19</v>
      </c>
      <c r="K337" t="s">
        <v>19</v>
      </c>
      <c r="L337" t="s">
        <v>19</v>
      </c>
      <c r="M337" t="s">
        <v>19</v>
      </c>
      <c r="N337" t="s">
        <v>19</v>
      </c>
      <c r="O337" t="s">
        <v>212</v>
      </c>
      <c r="P337">
        <v>0</v>
      </c>
      <c r="Q337">
        <v>4</v>
      </c>
      <c r="R337" t="s">
        <v>487</v>
      </c>
      <c r="S337" t="s">
        <v>1154</v>
      </c>
      <c r="T337" t="s">
        <v>1956</v>
      </c>
      <c r="U337" t="s">
        <v>1895</v>
      </c>
      <c r="V337" t="s">
        <v>608</v>
      </c>
    </row>
    <row r="338" spans="1:22" x14ac:dyDescent="0.25">
      <c r="A338" s="30" t="str">
        <f t="shared" si="5"/>
        <v>1000.2.5</v>
      </c>
      <c r="B338" t="s">
        <v>1136</v>
      </c>
      <c r="C338">
        <v>1</v>
      </c>
      <c r="D338" t="s">
        <v>489</v>
      </c>
      <c r="E338" t="s">
        <v>1155</v>
      </c>
      <c r="F338" t="s">
        <v>19</v>
      </c>
      <c r="G338" t="s">
        <v>19</v>
      </c>
      <c r="H338" t="s">
        <v>19</v>
      </c>
      <c r="I338" t="s">
        <v>19</v>
      </c>
      <c r="J338" t="s">
        <v>19</v>
      </c>
      <c r="K338" t="s">
        <v>19</v>
      </c>
      <c r="L338" t="s">
        <v>19</v>
      </c>
      <c r="M338" t="s">
        <v>19</v>
      </c>
      <c r="N338" t="s">
        <v>19</v>
      </c>
      <c r="O338" t="s">
        <v>213</v>
      </c>
      <c r="P338">
        <v>20</v>
      </c>
      <c r="Q338">
        <v>4</v>
      </c>
      <c r="R338" t="s">
        <v>487</v>
      </c>
      <c r="S338" t="s">
        <v>1156</v>
      </c>
      <c r="T338" t="s">
        <v>1925</v>
      </c>
      <c r="U338" t="s">
        <v>1867</v>
      </c>
      <c r="V338" t="s">
        <v>1136</v>
      </c>
    </row>
    <row r="339" spans="1:22" x14ac:dyDescent="0.25">
      <c r="A339" s="30" t="str">
        <f t="shared" si="5"/>
        <v>1000.3</v>
      </c>
      <c r="B339" t="s">
        <v>1136</v>
      </c>
      <c r="C339">
        <v>1</v>
      </c>
      <c r="D339" t="s">
        <v>482</v>
      </c>
      <c r="E339" t="s">
        <v>1157</v>
      </c>
      <c r="F339" t="s">
        <v>501</v>
      </c>
      <c r="G339" t="s">
        <v>1521</v>
      </c>
      <c r="H339" t="s">
        <v>1522</v>
      </c>
      <c r="I339" t="s">
        <v>1523</v>
      </c>
      <c r="J339" t="s">
        <v>19</v>
      </c>
      <c r="K339" t="s">
        <v>485</v>
      </c>
      <c r="L339" t="s">
        <v>19</v>
      </c>
      <c r="M339" t="s">
        <v>720</v>
      </c>
      <c r="N339" t="s">
        <v>2009</v>
      </c>
      <c r="O339" t="s">
        <v>360</v>
      </c>
      <c r="P339">
        <v>15</v>
      </c>
      <c r="Q339">
        <v>5</v>
      </c>
      <c r="R339" t="s">
        <v>487</v>
      </c>
      <c r="S339" t="s">
        <v>1158</v>
      </c>
      <c r="T339" t="s">
        <v>1866</v>
      </c>
      <c r="U339" t="s">
        <v>1886</v>
      </c>
      <c r="V339" t="s">
        <v>1136</v>
      </c>
    </row>
    <row r="340" spans="1:22" x14ac:dyDescent="0.25">
      <c r="A340" s="30" t="str">
        <f t="shared" si="5"/>
        <v>1000.3.1</v>
      </c>
      <c r="B340" t="s">
        <v>1136</v>
      </c>
      <c r="C340">
        <v>1</v>
      </c>
      <c r="D340" t="s">
        <v>489</v>
      </c>
      <c r="E340" t="s">
        <v>1159</v>
      </c>
      <c r="F340" t="s">
        <v>19</v>
      </c>
      <c r="G340" t="s">
        <v>19</v>
      </c>
      <c r="H340" t="s">
        <v>19</v>
      </c>
      <c r="I340" t="s">
        <v>19</v>
      </c>
      <c r="J340" t="s">
        <v>19</v>
      </c>
      <c r="K340" t="s">
        <v>19</v>
      </c>
      <c r="L340" t="s">
        <v>19</v>
      </c>
      <c r="M340" t="s">
        <v>19</v>
      </c>
      <c r="N340" t="s">
        <v>19</v>
      </c>
      <c r="O340" t="s">
        <v>361</v>
      </c>
      <c r="P340">
        <v>20</v>
      </c>
      <c r="Q340">
        <v>5</v>
      </c>
      <c r="R340" t="s">
        <v>487</v>
      </c>
      <c r="S340" t="s">
        <v>1160</v>
      </c>
      <c r="T340" t="s">
        <v>1866</v>
      </c>
      <c r="U340" t="s">
        <v>1874</v>
      </c>
      <c r="V340" t="s">
        <v>1136</v>
      </c>
    </row>
    <row r="341" spans="1:22" x14ac:dyDescent="0.25">
      <c r="A341" s="30" t="str">
        <f t="shared" si="5"/>
        <v>1000.3.2</v>
      </c>
      <c r="B341" t="s">
        <v>1136</v>
      </c>
      <c r="C341">
        <v>1</v>
      </c>
      <c r="D341" t="s">
        <v>489</v>
      </c>
      <c r="E341" t="s">
        <v>1161</v>
      </c>
      <c r="F341" t="s">
        <v>19</v>
      </c>
      <c r="G341" t="s">
        <v>19</v>
      </c>
      <c r="H341" t="s">
        <v>19</v>
      </c>
      <c r="I341" t="s">
        <v>19</v>
      </c>
      <c r="J341" t="s">
        <v>19</v>
      </c>
      <c r="K341" t="s">
        <v>19</v>
      </c>
      <c r="L341" t="s">
        <v>19</v>
      </c>
      <c r="M341" t="s">
        <v>19</v>
      </c>
      <c r="N341" t="s">
        <v>19</v>
      </c>
      <c r="O341" t="s">
        <v>362</v>
      </c>
      <c r="P341">
        <v>80</v>
      </c>
      <c r="Q341">
        <v>5</v>
      </c>
      <c r="R341" t="s">
        <v>487</v>
      </c>
      <c r="S341" t="s">
        <v>1162</v>
      </c>
      <c r="T341" t="s">
        <v>1880</v>
      </c>
      <c r="U341" t="s">
        <v>1886</v>
      </c>
      <c r="V341" t="s">
        <v>1136</v>
      </c>
    </row>
    <row r="342" spans="1:22" x14ac:dyDescent="0.25">
      <c r="A342" s="30" t="str">
        <f t="shared" si="5"/>
        <v>1000.4</v>
      </c>
      <c r="B342" t="s">
        <v>1136</v>
      </c>
      <c r="C342">
        <v>1</v>
      </c>
      <c r="D342" t="s">
        <v>482</v>
      </c>
      <c r="E342" t="s">
        <v>1163</v>
      </c>
      <c r="F342" t="s">
        <v>501</v>
      </c>
      <c r="G342" t="s">
        <v>1521</v>
      </c>
      <c r="H342" t="s">
        <v>1522</v>
      </c>
      <c r="I342" t="s">
        <v>1523</v>
      </c>
      <c r="J342" t="s">
        <v>19</v>
      </c>
      <c r="K342" t="s">
        <v>485</v>
      </c>
      <c r="L342" t="s">
        <v>19</v>
      </c>
      <c r="M342" t="s">
        <v>596</v>
      </c>
      <c r="N342" t="s">
        <v>2010</v>
      </c>
      <c r="O342" t="s">
        <v>175</v>
      </c>
      <c r="P342">
        <v>15</v>
      </c>
      <c r="Q342">
        <v>1</v>
      </c>
      <c r="R342" t="s">
        <v>487</v>
      </c>
      <c r="S342" t="s">
        <v>1164</v>
      </c>
      <c r="T342" t="s">
        <v>1866</v>
      </c>
      <c r="U342" t="s">
        <v>1923</v>
      </c>
      <c r="V342" t="s">
        <v>1136</v>
      </c>
    </row>
    <row r="343" spans="1:22" x14ac:dyDescent="0.25">
      <c r="A343" s="30" t="str">
        <f t="shared" si="5"/>
        <v>1000.4.1</v>
      </c>
      <c r="B343" t="s">
        <v>1136</v>
      </c>
      <c r="C343">
        <v>1</v>
      </c>
      <c r="D343" t="s">
        <v>489</v>
      </c>
      <c r="E343" t="s">
        <v>1165</v>
      </c>
      <c r="F343" t="s">
        <v>19</v>
      </c>
      <c r="G343" t="s">
        <v>19</v>
      </c>
      <c r="H343" t="s">
        <v>19</v>
      </c>
      <c r="I343" t="s">
        <v>19</v>
      </c>
      <c r="J343" t="s">
        <v>19</v>
      </c>
      <c r="K343" t="s">
        <v>19</v>
      </c>
      <c r="L343" t="s">
        <v>19</v>
      </c>
      <c r="M343" t="s">
        <v>19</v>
      </c>
      <c r="N343" t="s">
        <v>19</v>
      </c>
      <c r="O343" t="s">
        <v>176</v>
      </c>
      <c r="P343">
        <v>20</v>
      </c>
      <c r="Q343">
        <v>6</v>
      </c>
      <c r="R343" t="s">
        <v>487</v>
      </c>
      <c r="S343" t="s">
        <v>1166</v>
      </c>
      <c r="T343" t="s">
        <v>1866</v>
      </c>
      <c r="U343" t="s">
        <v>1867</v>
      </c>
      <c r="V343" t="s">
        <v>1136</v>
      </c>
    </row>
    <row r="344" spans="1:22" x14ac:dyDescent="0.25">
      <c r="A344" s="30" t="str">
        <f t="shared" si="5"/>
        <v>1000.4.2</v>
      </c>
      <c r="B344" t="s">
        <v>1136</v>
      </c>
      <c r="C344">
        <v>1</v>
      </c>
      <c r="D344" t="s">
        <v>489</v>
      </c>
      <c r="E344" t="s">
        <v>1167</v>
      </c>
      <c r="F344" t="s">
        <v>19</v>
      </c>
      <c r="G344" t="s">
        <v>19</v>
      </c>
      <c r="H344" t="s">
        <v>19</v>
      </c>
      <c r="I344" t="s">
        <v>19</v>
      </c>
      <c r="J344" t="s">
        <v>19</v>
      </c>
      <c r="K344" t="s">
        <v>19</v>
      </c>
      <c r="L344" t="s">
        <v>19</v>
      </c>
      <c r="M344" t="s">
        <v>19</v>
      </c>
      <c r="N344" t="s">
        <v>19</v>
      </c>
      <c r="O344" t="s">
        <v>177</v>
      </c>
      <c r="P344">
        <v>80</v>
      </c>
      <c r="Q344">
        <v>1</v>
      </c>
      <c r="R344" t="s">
        <v>487</v>
      </c>
      <c r="S344" t="s">
        <v>1164</v>
      </c>
      <c r="T344" t="s">
        <v>1896</v>
      </c>
      <c r="U344" t="s">
        <v>1923</v>
      </c>
      <c r="V344" t="s">
        <v>1136</v>
      </c>
    </row>
    <row r="345" spans="1:22" x14ac:dyDescent="0.25">
      <c r="A345" s="30" t="str">
        <f t="shared" si="5"/>
        <v>1000.5</v>
      </c>
      <c r="B345" t="s">
        <v>1136</v>
      </c>
      <c r="C345">
        <v>1</v>
      </c>
      <c r="D345" t="s">
        <v>482</v>
      </c>
      <c r="E345" t="s">
        <v>1168</v>
      </c>
      <c r="F345" t="s">
        <v>501</v>
      </c>
      <c r="G345" t="s">
        <v>1518</v>
      </c>
      <c r="H345" t="s">
        <v>1519</v>
      </c>
      <c r="I345" t="s">
        <v>1520</v>
      </c>
      <c r="J345" t="s">
        <v>1881</v>
      </c>
      <c r="K345" t="s">
        <v>485</v>
      </c>
      <c r="L345" t="s">
        <v>19</v>
      </c>
      <c r="M345" t="s">
        <v>636</v>
      </c>
      <c r="N345" t="s">
        <v>2011</v>
      </c>
      <c r="O345" t="s">
        <v>363</v>
      </c>
      <c r="P345">
        <v>15</v>
      </c>
      <c r="Q345">
        <v>1</v>
      </c>
      <c r="R345" t="s">
        <v>487</v>
      </c>
      <c r="S345" t="s">
        <v>1169</v>
      </c>
      <c r="T345" t="s">
        <v>1873</v>
      </c>
      <c r="U345" t="s">
        <v>1886</v>
      </c>
      <c r="V345" t="s">
        <v>1136</v>
      </c>
    </row>
    <row r="346" spans="1:22" x14ac:dyDescent="0.25">
      <c r="A346" s="30" t="str">
        <f t="shared" si="5"/>
        <v>1000.5.1</v>
      </c>
      <c r="B346" t="s">
        <v>1136</v>
      </c>
      <c r="C346">
        <v>1</v>
      </c>
      <c r="D346" t="s">
        <v>489</v>
      </c>
      <c r="E346" t="s">
        <v>1170</v>
      </c>
      <c r="F346" t="s">
        <v>19</v>
      </c>
      <c r="G346" t="s">
        <v>19</v>
      </c>
      <c r="H346" t="s">
        <v>19</v>
      </c>
      <c r="I346" t="s">
        <v>19</v>
      </c>
      <c r="J346" t="s">
        <v>19</v>
      </c>
      <c r="K346" t="s">
        <v>19</v>
      </c>
      <c r="L346" t="s">
        <v>19</v>
      </c>
      <c r="M346" t="s">
        <v>19</v>
      </c>
      <c r="N346" t="s">
        <v>19</v>
      </c>
      <c r="O346" t="s">
        <v>364</v>
      </c>
      <c r="P346">
        <v>20</v>
      </c>
      <c r="Q346">
        <v>1</v>
      </c>
      <c r="R346" t="s">
        <v>487</v>
      </c>
      <c r="S346" t="s">
        <v>1171</v>
      </c>
      <c r="T346" t="s">
        <v>1873</v>
      </c>
      <c r="U346" t="s">
        <v>1911</v>
      </c>
      <c r="V346" t="s">
        <v>1136</v>
      </c>
    </row>
    <row r="347" spans="1:22" x14ac:dyDescent="0.25">
      <c r="A347" s="30" t="str">
        <f t="shared" si="5"/>
        <v>1000.5.2</v>
      </c>
      <c r="B347" t="s">
        <v>1136</v>
      </c>
      <c r="C347">
        <v>1</v>
      </c>
      <c r="D347" t="s">
        <v>489</v>
      </c>
      <c r="E347" t="s">
        <v>1172</v>
      </c>
      <c r="F347" t="s">
        <v>19</v>
      </c>
      <c r="G347" t="s">
        <v>19</v>
      </c>
      <c r="H347" t="s">
        <v>19</v>
      </c>
      <c r="I347" t="s">
        <v>19</v>
      </c>
      <c r="J347" t="s">
        <v>19</v>
      </c>
      <c r="K347" t="s">
        <v>19</v>
      </c>
      <c r="L347" t="s">
        <v>19</v>
      </c>
      <c r="M347" t="s">
        <v>19</v>
      </c>
      <c r="N347" t="s">
        <v>19</v>
      </c>
      <c r="O347" t="s">
        <v>365</v>
      </c>
      <c r="P347">
        <v>80</v>
      </c>
      <c r="Q347">
        <v>1</v>
      </c>
      <c r="R347" t="s">
        <v>487</v>
      </c>
      <c r="S347" t="s">
        <v>1173</v>
      </c>
      <c r="T347" t="s">
        <v>1871</v>
      </c>
      <c r="U347" t="s">
        <v>1886</v>
      </c>
      <c r="V347" t="s">
        <v>1136</v>
      </c>
    </row>
    <row r="348" spans="1:22" x14ac:dyDescent="0.25">
      <c r="A348" s="30" t="str">
        <f t="shared" si="5"/>
        <v>1000.6</v>
      </c>
      <c r="B348" t="s">
        <v>1136</v>
      </c>
      <c r="C348">
        <v>1</v>
      </c>
      <c r="D348" t="s">
        <v>482</v>
      </c>
      <c r="E348" t="s">
        <v>1174</v>
      </c>
      <c r="F348" t="s">
        <v>501</v>
      </c>
      <c r="G348" t="s">
        <v>1524</v>
      </c>
      <c r="H348" t="s">
        <v>1525</v>
      </c>
      <c r="I348" t="s">
        <v>1526</v>
      </c>
      <c r="J348" t="s">
        <v>19</v>
      </c>
      <c r="K348" t="s">
        <v>485</v>
      </c>
      <c r="L348" t="s">
        <v>19</v>
      </c>
      <c r="M348" t="s">
        <v>596</v>
      </c>
      <c r="N348" t="s">
        <v>19</v>
      </c>
      <c r="O348" t="s">
        <v>178</v>
      </c>
      <c r="P348">
        <v>15</v>
      </c>
      <c r="Q348">
        <v>1</v>
      </c>
      <c r="R348" t="s">
        <v>487</v>
      </c>
      <c r="S348" t="s">
        <v>1175</v>
      </c>
      <c r="T348" t="s">
        <v>1873</v>
      </c>
      <c r="U348" t="s">
        <v>1886</v>
      </c>
      <c r="V348" t="s">
        <v>1136</v>
      </c>
    </row>
    <row r="349" spans="1:22" x14ac:dyDescent="0.25">
      <c r="A349" s="30" t="str">
        <f t="shared" si="5"/>
        <v>1000.6.1</v>
      </c>
      <c r="B349" t="s">
        <v>1136</v>
      </c>
      <c r="C349">
        <v>1</v>
      </c>
      <c r="D349" t="s">
        <v>489</v>
      </c>
      <c r="E349" t="s">
        <v>1176</v>
      </c>
      <c r="F349" t="s">
        <v>19</v>
      </c>
      <c r="G349" t="s">
        <v>19</v>
      </c>
      <c r="H349" t="s">
        <v>19</v>
      </c>
      <c r="I349" t="s">
        <v>19</v>
      </c>
      <c r="J349" t="s">
        <v>19</v>
      </c>
      <c r="K349" t="s">
        <v>19</v>
      </c>
      <c r="L349" t="s">
        <v>19</v>
      </c>
      <c r="M349" t="s">
        <v>19</v>
      </c>
      <c r="N349" t="s">
        <v>19</v>
      </c>
      <c r="O349" t="s">
        <v>179</v>
      </c>
      <c r="P349">
        <v>20</v>
      </c>
      <c r="Q349">
        <v>4</v>
      </c>
      <c r="R349" t="s">
        <v>487</v>
      </c>
      <c r="S349" t="s">
        <v>1177</v>
      </c>
      <c r="T349" t="s">
        <v>1873</v>
      </c>
      <c r="U349" t="s">
        <v>1911</v>
      </c>
      <c r="V349" t="s">
        <v>1136</v>
      </c>
    </row>
    <row r="350" spans="1:22" x14ac:dyDescent="0.25">
      <c r="A350" s="30" t="str">
        <f t="shared" si="5"/>
        <v>1000.6.2</v>
      </c>
      <c r="B350" t="s">
        <v>1136</v>
      </c>
      <c r="C350">
        <v>1</v>
      </c>
      <c r="D350" t="s">
        <v>489</v>
      </c>
      <c r="E350" t="s">
        <v>1178</v>
      </c>
      <c r="F350" t="s">
        <v>19</v>
      </c>
      <c r="G350" t="s">
        <v>19</v>
      </c>
      <c r="H350" t="s">
        <v>19</v>
      </c>
      <c r="I350" t="s">
        <v>19</v>
      </c>
      <c r="J350" t="s">
        <v>19</v>
      </c>
      <c r="K350" t="s">
        <v>19</v>
      </c>
      <c r="L350" t="s">
        <v>19</v>
      </c>
      <c r="M350" t="s">
        <v>19</v>
      </c>
      <c r="N350" t="s">
        <v>19</v>
      </c>
      <c r="O350" t="s">
        <v>180</v>
      </c>
      <c r="P350">
        <v>40</v>
      </c>
      <c r="Q350">
        <v>4</v>
      </c>
      <c r="R350" t="s">
        <v>487</v>
      </c>
      <c r="S350" t="s">
        <v>1179</v>
      </c>
      <c r="T350" t="s">
        <v>1871</v>
      </c>
      <c r="U350" t="s">
        <v>1978</v>
      </c>
      <c r="V350" t="s">
        <v>1136</v>
      </c>
    </row>
    <row r="351" spans="1:22" x14ac:dyDescent="0.25">
      <c r="A351" s="30" t="str">
        <f t="shared" si="5"/>
        <v>1000.6.3</v>
      </c>
      <c r="B351" t="s">
        <v>1136</v>
      </c>
      <c r="C351">
        <v>1</v>
      </c>
      <c r="D351" t="s">
        <v>489</v>
      </c>
      <c r="E351" t="s">
        <v>1180</v>
      </c>
      <c r="F351" t="s">
        <v>19</v>
      </c>
      <c r="G351" t="s">
        <v>19</v>
      </c>
      <c r="H351" t="s">
        <v>19</v>
      </c>
      <c r="I351" t="s">
        <v>19</v>
      </c>
      <c r="J351" t="s">
        <v>19</v>
      </c>
      <c r="K351" t="s">
        <v>19</v>
      </c>
      <c r="L351" t="s">
        <v>19</v>
      </c>
      <c r="M351" t="s">
        <v>19</v>
      </c>
      <c r="N351" t="s">
        <v>19</v>
      </c>
      <c r="O351" t="s">
        <v>181</v>
      </c>
      <c r="P351">
        <v>40</v>
      </c>
      <c r="Q351">
        <v>1</v>
      </c>
      <c r="R351" t="s">
        <v>487</v>
      </c>
      <c r="S351" t="s">
        <v>1181</v>
      </c>
      <c r="T351" t="s">
        <v>1978</v>
      </c>
      <c r="U351" t="s">
        <v>1886</v>
      </c>
      <c r="V351" t="s">
        <v>1136</v>
      </c>
    </row>
    <row r="352" spans="1:22" x14ac:dyDescent="0.25">
      <c r="A352" s="30" t="str">
        <f t="shared" si="5"/>
        <v>111.1</v>
      </c>
      <c r="B352" t="s">
        <v>481</v>
      </c>
      <c r="C352">
        <v>2</v>
      </c>
      <c r="D352" t="s">
        <v>482</v>
      </c>
      <c r="E352" t="s">
        <v>483</v>
      </c>
      <c r="F352" t="s">
        <v>484</v>
      </c>
      <c r="G352" t="s">
        <v>1509</v>
      </c>
      <c r="H352" t="s">
        <v>1510</v>
      </c>
      <c r="I352" t="s">
        <v>1511</v>
      </c>
      <c r="J352" t="s">
        <v>19</v>
      </c>
      <c r="K352" t="s">
        <v>485</v>
      </c>
      <c r="L352" t="s">
        <v>19</v>
      </c>
      <c r="M352" t="s">
        <v>486</v>
      </c>
      <c r="N352" t="s">
        <v>1581</v>
      </c>
      <c r="O352" t="s">
        <v>62</v>
      </c>
      <c r="P352">
        <v>20</v>
      </c>
      <c r="Q352">
        <v>1</v>
      </c>
      <c r="R352" t="s">
        <v>487</v>
      </c>
      <c r="S352" t="s">
        <v>488</v>
      </c>
      <c r="T352" t="s">
        <v>1894</v>
      </c>
      <c r="U352" t="s">
        <v>1875</v>
      </c>
      <c r="V352" t="s">
        <v>481</v>
      </c>
    </row>
    <row r="353" spans="1:22" x14ac:dyDescent="0.25">
      <c r="A353" s="30" t="str">
        <f t="shared" si="5"/>
        <v>111.1.1</v>
      </c>
      <c r="B353" t="s">
        <v>481</v>
      </c>
      <c r="C353">
        <v>2</v>
      </c>
      <c r="D353" t="s">
        <v>489</v>
      </c>
      <c r="E353" t="s">
        <v>490</v>
      </c>
      <c r="F353" t="s">
        <v>19</v>
      </c>
      <c r="G353" t="s">
        <v>19</v>
      </c>
      <c r="H353" t="s">
        <v>19</v>
      </c>
      <c r="I353" t="s">
        <v>19</v>
      </c>
      <c r="J353" t="s">
        <v>19</v>
      </c>
      <c r="K353" t="s">
        <v>19</v>
      </c>
      <c r="L353" t="s">
        <v>19</v>
      </c>
      <c r="M353" t="s">
        <v>19</v>
      </c>
      <c r="N353" t="s">
        <v>19</v>
      </c>
      <c r="O353" t="s">
        <v>63</v>
      </c>
      <c r="P353">
        <v>50</v>
      </c>
      <c r="Q353">
        <v>1</v>
      </c>
      <c r="R353" t="s">
        <v>487</v>
      </c>
      <c r="S353" t="s">
        <v>491</v>
      </c>
      <c r="T353" t="s">
        <v>1894</v>
      </c>
      <c r="U353" t="s">
        <v>1875</v>
      </c>
      <c r="V353" t="s">
        <v>481</v>
      </c>
    </row>
    <row r="354" spans="1:22" x14ac:dyDescent="0.25">
      <c r="A354" s="30" t="str">
        <f t="shared" si="5"/>
        <v>111.1.2</v>
      </c>
      <c r="B354" t="s">
        <v>481</v>
      </c>
      <c r="C354">
        <v>2</v>
      </c>
      <c r="D354" t="s">
        <v>489</v>
      </c>
      <c r="E354" t="s">
        <v>492</v>
      </c>
      <c r="F354" t="s">
        <v>19</v>
      </c>
      <c r="G354" t="s">
        <v>19</v>
      </c>
      <c r="H354" t="s">
        <v>19</v>
      </c>
      <c r="I354" t="s">
        <v>19</v>
      </c>
      <c r="J354" t="s">
        <v>19</v>
      </c>
      <c r="K354" t="s">
        <v>19</v>
      </c>
      <c r="L354" t="s">
        <v>19</v>
      </c>
      <c r="M354" t="s">
        <v>19</v>
      </c>
      <c r="N354" t="s">
        <v>19</v>
      </c>
      <c r="O354" t="s">
        <v>64</v>
      </c>
      <c r="P354">
        <v>50</v>
      </c>
      <c r="Q354">
        <v>1</v>
      </c>
      <c r="R354" t="s">
        <v>487</v>
      </c>
      <c r="S354" t="s">
        <v>493</v>
      </c>
      <c r="T354" t="s">
        <v>1894</v>
      </c>
      <c r="U354" t="s">
        <v>1875</v>
      </c>
      <c r="V354" t="s">
        <v>481</v>
      </c>
    </row>
    <row r="355" spans="1:22" x14ac:dyDescent="0.25">
      <c r="A355" s="30" t="str">
        <f t="shared" si="5"/>
        <v>111.2</v>
      </c>
      <c r="B355" t="s">
        <v>481</v>
      </c>
      <c r="C355">
        <v>2</v>
      </c>
      <c r="D355" t="s">
        <v>482</v>
      </c>
      <c r="E355" t="s">
        <v>494</v>
      </c>
      <c r="F355" t="s">
        <v>484</v>
      </c>
      <c r="G355" t="s">
        <v>1509</v>
      </c>
      <c r="H355" t="s">
        <v>1510</v>
      </c>
      <c r="I355" t="s">
        <v>1511</v>
      </c>
      <c r="J355" t="s">
        <v>19</v>
      </c>
      <c r="K355" t="s">
        <v>485</v>
      </c>
      <c r="L355" t="s">
        <v>19</v>
      </c>
      <c r="M355" t="s">
        <v>486</v>
      </c>
      <c r="N355" t="s">
        <v>1581</v>
      </c>
      <c r="O355" t="s">
        <v>65</v>
      </c>
      <c r="P355">
        <v>20</v>
      </c>
      <c r="Q355">
        <v>1</v>
      </c>
      <c r="R355" t="s">
        <v>487</v>
      </c>
      <c r="S355" t="s">
        <v>495</v>
      </c>
      <c r="T355" t="s">
        <v>1894</v>
      </c>
      <c r="U355" t="s">
        <v>1875</v>
      </c>
      <c r="V355" t="s">
        <v>481</v>
      </c>
    </row>
    <row r="356" spans="1:22" x14ac:dyDescent="0.25">
      <c r="A356" s="30" t="str">
        <f t="shared" si="5"/>
        <v>111.2.1</v>
      </c>
      <c r="B356" t="s">
        <v>481</v>
      </c>
      <c r="C356">
        <v>2</v>
      </c>
      <c r="D356" t="s">
        <v>489</v>
      </c>
      <c r="E356" t="s">
        <v>496</v>
      </c>
      <c r="F356" t="s">
        <v>19</v>
      </c>
      <c r="G356" t="s">
        <v>19</v>
      </c>
      <c r="H356" t="s">
        <v>19</v>
      </c>
      <c r="I356" t="s">
        <v>19</v>
      </c>
      <c r="J356" t="s">
        <v>19</v>
      </c>
      <c r="K356" t="s">
        <v>19</v>
      </c>
      <c r="L356" t="s">
        <v>19</v>
      </c>
      <c r="M356" t="s">
        <v>19</v>
      </c>
      <c r="N356" t="s">
        <v>19</v>
      </c>
      <c r="O356" t="s">
        <v>66</v>
      </c>
      <c r="P356">
        <v>50</v>
      </c>
      <c r="Q356">
        <v>1</v>
      </c>
      <c r="R356" t="s">
        <v>487</v>
      </c>
      <c r="S356" t="s">
        <v>497</v>
      </c>
      <c r="T356" t="s">
        <v>1894</v>
      </c>
      <c r="U356" t="s">
        <v>1875</v>
      </c>
      <c r="V356" t="s">
        <v>481</v>
      </c>
    </row>
    <row r="357" spans="1:22" x14ac:dyDescent="0.25">
      <c r="A357" s="30" t="str">
        <f t="shared" si="5"/>
        <v>111.2.2</v>
      </c>
      <c r="B357" t="s">
        <v>481</v>
      </c>
      <c r="C357">
        <v>2</v>
      </c>
      <c r="D357" t="s">
        <v>489</v>
      </c>
      <c r="E357" t="s">
        <v>498</v>
      </c>
      <c r="F357" t="s">
        <v>19</v>
      </c>
      <c r="G357" t="s">
        <v>19</v>
      </c>
      <c r="H357" t="s">
        <v>19</v>
      </c>
      <c r="I357" t="s">
        <v>19</v>
      </c>
      <c r="J357" t="s">
        <v>19</v>
      </c>
      <c r="K357" t="s">
        <v>19</v>
      </c>
      <c r="L357" t="s">
        <v>19</v>
      </c>
      <c r="M357" t="s">
        <v>19</v>
      </c>
      <c r="N357" t="s">
        <v>19</v>
      </c>
      <c r="O357" t="s">
        <v>67</v>
      </c>
      <c r="P357">
        <v>50</v>
      </c>
      <c r="Q357">
        <v>1</v>
      </c>
      <c r="R357" t="s">
        <v>487</v>
      </c>
      <c r="S357" t="s">
        <v>499</v>
      </c>
      <c r="T357" t="s">
        <v>1894</v>
      </c>
      <c r="U357" t="s">
        <v>1875</v>
      </c>
      <c r="V357" t="s">
        <v>481</v>
      </c>
    </row>
    <row r="358" spans="1:22" x14ac:dyDescent="0.25">
      <c r="A358" s="30" t="str">
        <f t="shared" si="5"/>
        <v>111.3</v>
      </c>
      <c r="B358" t="s">
        <v>481</v>
      </c>
      <c r="C358">
        <v>2</v>
      </c>
      <c r="D358" t="s">
        <v>482</v>
      </c>
      <c r="E358" t="s">
        <v>500</v>
      </c>
      <c r="F358" t="s">
        <v>501</v>
      </c>
      <c r="G358" t="s">
        <v>1512</v>
      </c>
      <c r="H358" t="s">
        <v>1513</v>
      </c>
      <c r="I358" t="s">
        <v>1514</v>
      </c>
      <c r="J358" t="s">
        <v>19</v>
      </c>
      <c r="K358" t="s">
        <v>502</v>
      </c>
      <c r="L358" t="s">
        <v>22</v>
      </c>
      <c r="M358" t="s">
        <v>486</v>
      </c>
      <c r="N358" t="s">
        <v>19</v>
      </c>
      <c r="O358" t="s">
        <v>68</v>
      </c>
      <c r="P358">
        <v>60</v>
      </c>
      <c r="Q358">
        <v>1</v>
      </c>
      <c r="R358" t="s">
        <v>487</v>
      </c>
      <c r="S358" t="s">
        <v>503</v>
      </c>
      <c r="T358" t="s">
        <v>1892</v>
      </c>
      <c r="U358" t="s">
        <v>1923</v>
      </c>
      <c r="V358" t="s">
        <v>504</v>
      </c>
    </row>
    <row r="359" spans="1:22" x14ac:dyDescent="0.25">
      <c r="A359" s="30" t="str">
        <f t="shared" si="5"/>
        <v>111.3.1</v>
      </c>
      <c r="B359" t="s">
        <v>481</v>
      </c>
      <c r="C359">
        <v>2</v>
      </c>
      <c r="D359" t="s">
        <v>489</v>
      </c>
      <c r="E359" t="s">
        <v>505</v>
      </c>
      <c r="F359" t="s">
        <v>19</v>
      </c>
      <c r="G359" t="s">
        <v>19</v>
      </c>
      <c r="H359" t="s">
        <v>19</v>
      </c>
      <c r="I359" t="s">
        <v>19</v>
      </c>
      <c r="J359" t="s">
        <v>19</v>
      </c>
      <c r="K359" t="s">
        <v>19</v>
      </c>
      <c r="L359" t="s">
        <v>19</v>
      </c>
      <c r="M359" t="s">
        <v>19</v>
      </c>
      <c r="N359" t="s">
        <v>19</v>
      </c>
      <c r="O359" t="s">
        <v>69</v>
      </c>
      <c r="P359">
        <v>50</v>
      </c>
      <c r="Q359">
        <v>2</v>
      </c>
      <c r="R359" t="s">
        <v>487</v>
      </c>
      <c r="S359" t="s">
        <v>506</v>
      </c>
      <c r="T359" t="s">
        <v>1892</v>
      </c>
      <c r="U359" t="s">
        <v>1874</v>
      </c>
      <c r="V359" t="s">
        <v>507</v>
      </c>
    </row>
    <row r="360" spans="1:22" x14ac:dyDescent="0.25">
      <c r="A360" s="30" t="str">
        <f t="shared" si="5"/>
        <v>111.3.2</v>
      </c>
      <c r="B360" t="s">
        <v>481</v>
      </c>
      <c r="C360">
        <v>2</v>
      </c>
      <c r="D360" t="s">
        <v>489</v>
      </c>
      <c r="E360" t="s">
        <v>508</v>
      </c>
      <c r="F360" t="s">
        <v>19</v>
      </c>
      <c r="G360" t="s">
        <v>19</v>
      </c>
      <c r="H360" t="s">
        <v>19</v>
      </c>
      <c r="I360" t="s">
        <v>19</v>
      </c>
      <c r="J360" t="s">
        <v>19</v>
      </c>
      <c r="K360" t="s">
        <v>19</v>
      </c>
      <c r="L360" t="s">
        <v>19</v>
      </c>
      <c r="M360" t="s">
        <v>19</v>
      </c>
      <c r="N360" t="s">
        <v>19</v>
      </c>
      <c r="O360" t="s">
        <v>1796</v>
      </c>
      <c r="P360">
        <v>25</v>
      </c>
      <c r="Q360">
        <v>2</v>
      </c>
      <c r="R360" t="s">
        <v>487</v>
      </c>
      <c r="S360" t="s">
        <v>509</v>
      </c>
      <c r="T360" t="s">
        <v>1866</v>
      </c>
      <c r="U360" t="s">
        <v>1923</v>
      </c>
      <c r="V360" t="s">
        <v>504</v>
      </c>
    </row>
    <row r="361" spans="1:22" x14ac:dyDescent="0.25">
      <c r="A361" s="30" t="str">
        <f t="shared" si="5"/>
        <v>111.3.3</v>
      </c>
      <c r="B361" t="s">
        <v>481</v>
      </c>
      <c r="C361">
        <v>2</v>
      </c>
      <c r="D361" t="s">
        <v>489</v>
      </c>
      <c r="E361" t="s">
        <v>510</v>
      </c>
      <c r="F361" t="s">
        <v>19</v>
      </c>
      <c r="G361" t="s">
        <v>19</v>
      </c>
      <c r="H361" t="s">
        <v>19</v>
      </c>
      <c r="I361" t="s">
        <v>19</v>
      </c>
      <c r="J361" t="s">
        <v>19</v>
      </c>
      <c r="K361" t="s">
        <v>19</v>
      </c>
      <c r="L361" t="s">
        <v>19</v>
      </c>
      <c r="M361" t="s">
        <v>19</v>
      </c>
      <c r="N361" t="s">
        <v>19</v>
      </c>
      <c r="O361" t="s">
        <v>70</v>
      </c>
      <c r="P361">
        <v>25</v>
      </c>
      <c r="Q361">
        <v>2</v>
      </c>
      <c r="R361" t="s">
        <v>487</v>
      </c>
      <c r="S361" t="s">
        <v>511</v>
      </c>
      <c r="T361" t="s">
        <v>1870</v>
      </c>
      <c r="U361" t="s">
        <v>1923</v>
      </c>
      <c r="V361" t="s">
        <v>481</v>
      </c>
    </row>
    <row r="362" spans="1:22" x14ac:dyDescent="0.25">
      <c r="A362" s="30" t="str">
        <f t="shared" si="5"/>
        <v>30.1</v>
      </c>
      <c r="B362" t="s">
        <v>1087</v>
      </c>
      <c r="C362">
        <v>3</v>
      </c>
      <c r="D362" t="s">
        <v>482</v>
      </c>
      <c r="E362" t="s">
        <v>1088</v>
      </c>
      <c r="F362" t="s">
        <v>501</v>
      </c>
      <c r="G362" t="s">
        <v>1524</v>
      </c>
      <c r="H362" t="s">
        <v>1525</v>
      </c>
      <c r="I362" t="s">
        <v>1526</v>
      </c>
      <c r="J362" t="s">
        <v>19</v>
      </c>
      <c r="K362" t="s">
        <v>485</v>
      </c>
      <c r="L362" t="s">
        <v>20</v>
      </c>
      <c r="M362" t="s">
        <v>521</v>
      </c>
      <c r="N362" t="s">
        <v>19</v>
      </c>
      <c r="O362" t="s">
        <v>109</v>
      </c>
      <c r="P362">
        <v>20</v>
      </c>
      <c r="Q362">
        <v>1</v>
      </c>
      <c r="R362" t="s">
        <v>487</v>
      </c>
      <c r="S362" t="s">
        <v>1089</v>
      </c>
      <c r="T362" t="s">
        <v>1921</v>
      </c>
      <c r="U362" t="s">
        <v>1935</v>
      </c>
      <c r="V362" t="s">
        <v>1087</v>
      </c>
    </row>
    <row r="363" spans="1:22" x14ac:dyDescent="0.25">
      <c r="A363" s="30" t="str">
        <f t="shared" si="5"/>
        <v>30.1.1</v>
      </c>
      <c r="B363" t="s">
        <v>1087</v>
      </c>
      <c r="C363">
        <v>3</v>
      </c>
      <c r="D363" t="s">
        <v>489</v>
      </c>
      <c r="E363" t="s">
        <v>1090</v>
      </c>
      <c r="F363" t="s">
        <v>19</v>
      </c>
      <c r="G363" t="s">
        <v>19</v>
      </c>
      <c r="H363" t="s">
        <v>19</v>
      </c>
      <c r="I363" t="s">
        <v>19</v>
      </c>
      <c r="J363" t="s">
        <v>19</v>
      </c>
      <c r="K363" t="s">
        <v>19</v>
      </c>
      <c r="L363" t="s">
        <v>19</v>
      </c>
      <c r="M363" t="s">
        <v>19</v>
      </c>
      <c r="N363" t="s">
        <v>19</v>
      </c>
      <c r="O363" t="s">
        <v>110</v>
      </c>
      <c r="P363">
        <v>20</v>
      </c>
      <c r="Q363">
        <v>1</v>
      </c>
      <c r="R363" t="s">
        <v>487</v>
      </c>
      <c r="S363" t="s">
        <v>1091</v>
      </c>
      <c r="T363" t="s">
        <v>1921</v>
      </c>
      <c r="U363" t="s">
        <v>1972</v>
      </c>
      <c r="V363" t="s">
        <v>1087</v>
      </c>
    </row>
    <row r="364" spans="1:22" x14ac:dyDescent="0.25">
      <c r="A364" s="30" t="str">
        <f t="shared" si="5"/>
        <v>30.1.2</v>
      </c>
      <c r="B364" t="s">
        <v>1087</v>
      </c>
      <c r="C364">
        <v>3</v>
      </c>
      <c r="D364" t="s">
        <v>489</v>
      </c>
      <c r="E364" t="s">
        <v>1092</v>
      </c>
      <c r="F364" t="s">
        <v>19</v>
      </c>
      <c r="G364" t="s">
        <v>19</v>
      </c>
      <c r="H364" t="s">
        <v>19</v>
      </c>
      <c r="I364" t="s">
        <v>19</v>
      </c>
      <c r="J364" t="s">
        <v>19</v>
      </c>
      <c r="K364" t="s">
        <v>19</v>
      </c>
      <c r="L364" t="s">
        <v>19</v>
      </c>
      <c r="M364" t="s">
        <v>19</v>
      </c>
      <c r="N364" t="s">
        <v>19</v>
      </c>
      <c r="O364" t="s">
        <v>111</v>
      </c>
      <c r="P364">
        <v>20</v>
      </c>
      <c r="Q364">
        <v>1</v>
      </c>
      <c r="R364" t="s">
        <v>487</v>
      </c>
      <c r="S364" t="s">
        <v>1093</v>
      </c>
      <c r="T364" t="s">
        <v>2012</v>
      </c>
      <c r="U364" t="s">
        <v>1907</v>
      </c>
      <c r="V364" t="s">
        <v>1087</v>
      </c>
    </row>
    <row r="365" spans="1:22" x14ac:dyDescent="0.25">
      <c r="A365" s="30" t="str">
        <f t="shared" si="5"/>
        <v>30.1.3</v>
      </c>
      <c r="B365" t="s">
        <v>1087</v>
      </c>
      <c r="C365">
        <v>3</v>
      </c>
      <c r="D365" t="s">
        <v>489</v>
      </c>
      <c r="E365" t="s">
        <v>1094</v>
      </c>
      <c r="F365" t="s">
        <v>19</v>
      </c>
      <c r="G365" t="s">
        <v>19</v>
      </c>
      <c r="H365" t="s">
        <v>19</v>
      </c>
      <c r="I365" t="s">
        <v>19</v>
      </c>
      <c r="J365" t="s">
        <v>19</v>
      </c>
      <c r="K365" t="s">
        <v>19</v>
      </c>
      <c r="L365" t="s">
        <v>19</v>
      </c>
      <c r="M365" t="s">
        <v>19</v>
      </c>
      <c r="N365" t="s">
        <v>19</v>
      </c>
      <c r="O365" t="s">
        <v>112</v>
      </c>
      <c r="P365">
        <v>20</v>
      </c>
      <c r="Q365">
        <v>1</v>
      </c>
      <c r="R365" t="s">
        <v>487</v>
      </c>
      <c r="S365" t="s">
        <v>1095</v>
      </c>
      <c r="T365" t="s">
        <v>1902</v>
      </c>
      <c r="U365" t="s">
        <v>2013</v>
      </c>
      <c r="V365" t="s">
        <v>1087</v>
      </c>
    </row>
    <row r="366" spans="1:22" x14ac:dyDescent="0.25">
      <c r="A366" s="30" t="str">
        <f t="shared" si="5"/>
        <v>30.1.4</v>
      </c>
      <c r="B366" t="s">
        <v>1087</v>
      </c>
      <c r="C366">
        <v>3</v>
      </c>
      <c r="D366" t="s">
        <v>489</v>
      </c>
      <c r="E366" t="s">
        <v>1096</v>
      </c>
      <c r="F366" t="s">
        <v>19</v>
      </c>
      <c r="G366" t="s">
        <v>19</v>
      </c>
      <c r="H366" t="s">
        <v>19</v>
      </c>
      <c r="I366" t="s">
        <v>19</v>
      </c>
      <c r="J366" t="s">
        <v>19</v>
      </c>
      <c r="K366" t="s">
        <v>19</v>
      </c>
      <c r="L366" t="s">
        <v>19</v>
      </c>
      <c r="M366" t="s">
        <v>19</v>
      </c>
      <c r="N366" t="s">
        <v>19</v>
      </c>
      <c r="O366" t="s">
        <v>113</v>
      </c>
      <c r="P366">
        <v>40</v>
      </c>
      <c r="Q366">
        <v>2</v>
      </c>
      <c r="R366" t="s">
        <v>487</v>
      </c>
      <c r="S366" t="s">
        <v>1097</v>
      </c>
      <c r="T366" t="s">
        <v>1974</v>
      </c>
      <c r="U366" t="s">
        <v>1935</v>
      </c>
      <c r="V366" t="s">
        <v>1087</v>
      </c>
    </row>
    <row r="367" spans="1:22" x14ac:dyDescent="0.25">
      <c r="A367" s="30" t="str">
        <f t="shared" si="5"/>
        <v>30.2</v>
      </c>
      <c r="B367" t="s">
        <v>1087</v>
      </c>
      <c r="C367">
        <v>3</v>
      </c>
      <c r="D367" t="s">
        <v>482</v>
      </c>
      <c r="E367" t="s">
        <v>1098</v>
      </c>
      <c r="F367" t="s">
        <v>501</v>
      </c>
      <c r="G367" t="s">
        <v>1509</v>
      </c>
      <c r="H367" t="s">
        <v>1510</v>
      </c>
      <c r="I367" t="s">
        <v>1511</v>
      </c>
      <c r="J367" t="s">
        <v>1865</v>
      </c>
      <c r="K367" t="s">
        <v>485</v>
      </c>
      <c r="L367" t="s">
        <v>39</v>
      </c>
      <c r="M367" t="s">
        <v>596</v>
      </c>
      <c r="N367" t="s">
        <v>19</v>
      </c>
      <c r="O367" t="s">
        <v>161</v>
      </c>
      <c r="P367">
        <v>20</v>
      </c>
      <c r="Q367">
        <v>100</v>
      </c>
      <c r="R367" t="s">
        <v>515</v>
      </c>
      <c r="S367" t="s">
        <v>1099</v>
      </c>
      <c r="T367" t="s">
        <v>1976</v>
      </c>
      <c r="U367" t="s">
        <v>1923</v>
      </c>
      <c r="V367" t="s">
        <v>1087</v>
      </c>
    </row>
    <row r="368" spans="1:22" x14ac:dyDescent="0.25">
      <c r="A368" s="30" t="str">
        <f t="shared" si="5"/>
        <v>30.2.1</v>
      </c>
      <c r="B368" t="s">
        <v>1087</v>
      </c>
      <c r="C368">
        <v>3</v>
      </c>
      <c r="D368" t="s">
        <v>489</v>
      </c>
      <c r="E368" t="s">
        <v>1100</v>
      </c>
      <c r="F368" t="s">
        <v>19</v>
      </c>
      <c r="G368" t="s">
        <v>19</v>
      </c>
      <c r="H368" t="s">
        <v>19</v>
      </c>
      <c r="I368" t="s">
        <v>19</v>
      </c>
      <c r="J368" t="s">
        <v>19</v>
      </c>
      <c r="K368" t="s">
        <v>19</v>
      </c>
      <c r="L368" t="s">
        <v>19</v>
      </c>
      <c r="M368" t="s">
        <v>19</v>
      </c>
      <c r="N368" t="s">
        <v>19</v>
      </c>
      <c r="O368" t="s">
        <v>162</v>
      </c>
      <c r="P368">
        <v>15</v>
      </c>
      <c r="Q368">
        <v>2</v>
      </c>
      <c r="R368" t="s">
        <v>487</v>
      </c>
      <c r="S368" t="s">
        <v>1101</v>
      </c>
      <c r="T368" t="s">
        <v>1976</v>
      </c>
      <c r="U368" t="s">
        <v>2014</v>
      </c>
      <c r="V368" t="s">
        <v>1087</v>
      </c>
    </row>
    <row r="369" spans="1:22" x14ac:dyDescent="0.25">
      <c r="A369" s="30" t="str">
        <f t="shared" si="5"/>
        <v>30.2.2</v>
      </c>
      <c r="B369" t="s">
        <v>1087</v>
      </c>
      <c r="C369">
        <v>3</v>
      </c>
      <c r="D369" t="s">
        <v>489</v>
      </c>
      <c r="E369" t="s">
        <v>1102</v>
      </c>
      <c r="F369" t="s">
        <v>19</v>
      </c>
      <c r="G369" t="s">
        <v>19</v>
      </c>
      <c r="H369" t="s">
        <v>19</v>
      </c>
      <c r="I369" t="s">
        <v>19</v>
      </c>
      <c r="J369" t="s">
        <v>19</v>
      </c>
      <c r="K369" t="s">
        <v>19</v>
      </c>
      <c r="L369" t="s">
        <v>19</v>
      </c>
      <c r="M369" t="s">
        <v>19</v>
      </c>
      <c r="N369" t="s">
        <v>19</v>
      </c>
      <c r="O369" t="s">
        <v>163</v>
      </c>
      <c r="P369">
        <v>30</v>
      </c>
      <c r="Q369">
        <v>1</v>
      </c>
      <c r="R369" t="s">
        <v>487</v>
      </c>
      <c r="S369" t="s">
        <v>1103</v>
      </c>
      <c r="T369" t="s">
        <v>1959</v>
      </c>
      <c r="U369" t="s">
        <v>1869</v>
      </c>
      <c r="V369" t="s">
        <v>1087</v>
      </c>
    </row>
    <row r="370" spans="1:22" x14ac:dyDescent="0.25">
      <c r="A370" s="30" t="str">
        <f t="shared" si="5"/>
        <v>30.2.3</v>
      </c>
      <c r="B370" t="s">
        <v>1087</v>
      </c>
      <c r="C370">
        <v>3</v>
      </c>
      <c r="D370" t="s">
        <v>489</v>
      </c>
      <c r="E370" t="s">
        <v>1104</v>
      </c>
      <c r="F370" t="s">
        <v>19</v>
      </c>
      <c r="G370" t="s">
        <v>19</v>
      </c>
      <c r="H370" t="s">
        <v>19</v>
      </c>
      <c r="I370" t="s">
        <v>19</v>
      </c>
      <c r="J370" t="s">
        <v>19</v>
      </c>
      <c r="K370" t="s">
        <v>19</v>
      </c>
      <c r="L370" t="s">
        <v>19</v>
      </c>
      <c r="M370" t="s">
        <v>19</v>
      </c>
      <c r="N370" t="s">
        <v>19</v>
      </c>
      <c r="O370" t="s">
        <v>96</v>
      </c>
      <c r="P370">
        <v>50</v>
      </c>
      <c r="Q370">
        <v>100</v>
      </c>
      <c r="R370" t="s">
        <v>515</v>
      </c>
      <c r="S370" t="s">
        <v>858</v>
      </c>
      <c r="T370" t="s">
        <v>1981</v>
      </c>
      <c r="U370" t="s">
        <v>1867</v>
      </c>
      <c r="V370" t="s">
        <v>1087</v>
      </c>
    </row>
    <row r="371" spans="1:22" x14ac:dyDescent="0.25">
      <c r="A371" s="30" t="str">
        <f t="shared" si="5"/>
        <v>30.2.4</v>
      </c>
      <c r="B371" t="s">
        <v>1087</v>
      </c>
      <c r="C371">
        <v>3</v>
      </c>
      <c r="D371" t="s">
        <v>489</v>
      </c>
      <c r="E371" t="s">
        <v>1105</v>
      </c>
      <c r="F371" t="s">
        <v>19</v>
      </c>
      <c r="G371" t="s">
        <v>19</v>
      </c>
      <c r="H371" t="s">
        <v>19</v>
      </c>
      <c r="I371" t="s">
        <v>19</v>
      </c>
      <c r="J371" t="s">
        <v>19</v>
      </c>
      <c r="K371" t="s">
        <v>19</v>
      </c>
      <c r="L371" t="s">
        <v>19</v>
      </c>
      <c r="M371" t="s">
        <v>19</v>
      </c>
      <c r="N371" t="s">
        <v>19</v>
      </c>
      <c r="O371" t="s">
        <v>164</v>
      </c>
      <c r="P371">
        <v>5</v>
      </c>
      <c r="Q371">
        <v>2</v>
      </c>
      <c r="R371" t="s">
        <v>487</v>
      </c>
      <c r="S371" t="s">
        <v>1106</v>
      </c>
      <c r="T371" t="s">
        <v>1927</v>
      </c>
      <c r="U371" t="s">
        <v>1923</v>
      </c>
      <c r="V371" t="s">
        <v>1087</v>
      </c>
    </row>
    <row r="372" spans="1:22" x14ac:dyDescent="0.25">
      <c r="A372" s="30" t="str">
        <f t="shared" si="5"/>
        <v>30.4</v>
      </c>
      <c r="B372" t="s">
        <v>1087</v>
      </c>
      <c r="C372">
        <v>3</v>
      </c>
      <c r="D372" t="s">
        <v>482</v>
      </c>
      <c r="E372" t="s">
        <v>1113</v>
      </c>
      <c r="F372" t="s">
        <v>501</v>
      </c>
      <c r="G372" t="s">
        <v>1509</v>
      </c>
      <c r="H372" t="s">
        <v>1510</v>
      </c>
      <c r="I372" t="s">
        <v>1511</v>
      </c>
      <c r="J372" t="s">
        <v>1865</v>
      </c>
      <c r="K372" t="s">
        <v>502</v>
      </c>
      <c r="L372" t="s">
        <v>39</v>
      </c>
      <c r="M372" t="s">
        <v>1108</v>
      </c>
      <c r="N372" t="s">
        <v>19</v>
      </c>
      <c r="O372" t="s">
        <v>97</v>
      </c>
      <c r="P372">
        <v>20</v>
      </c>
      <c r="Q372">
        <v>1</v>
      </c>
      <c r="R372" t="s">
        <v>487</v>
      </c>
      <c r="S372" t="s">
        <v>1114</v>
      </c>
      <c r="T372" t="s">
        <v>1902</v>
      </c>
      <c r="U372" t="s">
        <v>2015</v>
      </c>
      <c r="V372" t="s">
        <v>1115</v>
      </c>
    </row>
    <row r="373" spans="1:22" x14ac:dyDescent="0.25">
      <c r="A373" s="30" t="str">
        <f t="shared" si="5"/>
        <v>30.4.1</v>
      </c>
      <c r="B373" t="s">
        <v>1087</v>
      </c>
      <c r="C373">
        <v>3</v>
      </c>
      <c r="D373" t="s">
        <v>489</v>
      </c>
      <c r="E373" t="s">
        <v>1116</v>
      </c>
      <c r="F373" t="s">
        <v>19</v>
      </c>
      <c r="G373" t="s">
        <v>19</v>
      </c>
      <c r="H373" t="s">
        <v>19</v>
      </c>
      <c r="I373" t="s">
        <v>19</v>
      </c>
      <c r="J373" t="s">
        <v>19</v>
      </c>
      <c r="K373" t="s">
        <v>19</v>
      </c>
      <c r="L373" t="s">
        <v>19</v>
      </c>
      <c r="M373" t="s">
        <v>19</v>
      </c>
      <c r="N373" t="s">
        <v>19</v>
      </c>
      <c r="O373" t="s">
        <v>98</v>
      </c>
      <c r="P373">
        <v>10</v>
      </c>
      <c r="Q373">
        <v>1</v>
      </c>
      <c r="R373" t="s">
        <v>487</v>
      </c>
      <c r="S373" t="s">
        <v>1117</v>
      </c>
      <c r="T373" t="s">
        <v>1902</v>
      </c>
      <c r="U373" t="s">
        <v>2016</v>
      </c>
      <c r="V373" t="s">
        <v>1087</v>
      </c>
    </row>
    <row r="374" spans="1:22" x14ac:dyDescent="0.25">
      <c r="A374" s="30" t="str">
        <f t="shared" si="5"/>
        <v>30.4.2</v>
      </c>
      <c r="B374" t="s">
        <v>1087</v>
      </c>
      <c r="C374">
        <v>3</v>
      </c>
      <c r="D374" t="s">
        <v>489</v>
      </c>
      <c r="E374" t="s">
        <v>1118</v>
      </c>
      <c r="F374" t="s">
        <v>19</v>
      </c>
      <c r="G374" t="s">
        <v>19</v>
      </c>
      <c r="H374" t="s">
        <v>19</v>
      </c>
      <c r="I374" t="s">
        <v>19</v>
      </c>
      <c r="J374" t="s">
        <v>19</v>
      </c>
      <c r="K374" t="s">
        <v>19</v>
      </c>
      <c r="L374" t="s">
        <v>19</v>
      </c>
      <c r="M374" t="s">
        <v>19</v>
      </c>
      <c r="N374" t="s">
        <v>19</v>
      </c>
      <c r="O374" t="s">
        <v>1857</v>
      </c>
      <c r="P374">
        <v>8</v>
      </c>
      <c r="Q374">
        <v>100</v>
      </c>
      <c r="R374" t="s">
        <v>515</v>
      </c>
      <c r="S374" t="s">
        <v>1119</v>
      </c>
      <c r="T374" t="s">
        <v>2017</v>
      </c>
      <c r="U374" t="s">
        <v>1898</v>
      </c>
      <c r="V374" t="s">
        <v>1115</v>
      </c>
    </row>
    <row r="375" spans="1:22" x14ac:dyDescent="0.25">
      <c r="A375" s="30" t="str">
        <f t="shared" si="5"/>
        <v>30.4.3</v>
      </c>
      <c r="B375" t="s">
        <v>1087</v>
      </c>
      <c r="C375">
        <v>3</v>
      </c>
      <c r="D375" t="s">
        <v>489</v>
      </c>
      <c r="E375" t="s">
        <v>1120</v>
      </c>
      <c r="F375" t="s">
        <v>19</v>
      </c>
      <c r="G375" t="s">
        <v>19</v>
      </c>
      <c r="H375" t="s">
        <v>19</v>
      </c>
      <c r="I375" t="s">
        <v>19</v>
      </c>
      <c r="J375" t="s">
        <v>19</v>
      </c>
      <c r="K375" t="s">
        <v>19</v>
      </c>
      <c r="L375" t="s">
        <v>19</v>
      </c>
      <c r="M375" t="s">
        <v>19</v>
      </c>
      <c r="N375" t="s">
        <v>19</v>
      </c>
      <c r="O375" t="s">
        <v>1858</v>
      </c>
      <c r="P375">
        <v>22</v>
      </c>
      <c r="Q375">
        <v>100</v>
      </c>
      <c r="R375" t="s">
        <v>515</v>
      </c>
      <c r="S375" t="s">
        <v>1119</v>
      </c>
      <c r="T375" t="s">
        <v>1977</v>
      </c>
      <c r="U375" t="s">
        <v>1961</v>
      </c>
      <c r="V375" t="s">
        <v>1115</v>
      </c>
    </row>
    <row r="376" spans="1:22" x14ac:dyDescent="0.25">
      <c r="A376" s="30" t="str">
        <f t="shared" si="5"/>
        <v>30.4.4</v>
      </c>
      <c r="B376" t="s">
        <v>1087</v>
      </c>
      <c r="C376">
        <v>3</v>
      </c>
      <c r="D376" t="s">
        <v>489</v>
      </c>
      <c r="E376" t="s">
        <v>1122</v>
      </c>
      <c r="F376" t="s">
        <v>19</v>
      </c>
      <c r="G376" t="s">
        <v>19</v>
      </c>
      <c r="H376" t="s">
        <v>19</v>
      </c>
      <c r="I376" t="s">
        <v>19</v>
      </c>
      <c r="J376" t="s">
        <v>19</v>
      </c>
      <c r="K376" t="s">
        <v>19</v>
      </c>
      <c r="L376" t="s">
        <v>19</v>
      </c>
      <c r="M376" t="s">
        <v>19</v>
      </c>
      <c r="N376" t="s">
        <v>19</v>
      </c>
      <c r="O376" t="s">
        <v>99</v>
      </c>
      <c r="P376">
        <v>50</v>
      </c>
      <c r="Q376">
        <v>1</v>
      </c>
      <c r="R376" t="s">
        <v>487</v>
      </c>
      <c r="S376" t="s">
        <v>1121</v>
      </c>
      <c r="T376" t="s">
        <v>2018</v>
      </c>
      <c r="U376" t="s">
        <v>1962</v>
      </c>
      <c r="V376" t="s">
        <v>1115</v>
      </c>
    </row>
    <row r="377" spans="1:22" x14ac:dyDescent="0.25">
      <c r="A377" s="30" t="str">
        <f t="shared" si="5"/>
        <v>30.4.5</v>
      </c>
      <c r="B377" t="s">
        <v>1087</v>
      </c>
      <c r="C377">
        <v>3</v>
      </c>
      <c r="D377" t="s">
        <v>489</v>
      </c>
      <c r="E377" t="s">
        <v>1859</v>
      </c>
      <c r="F377" t="s">
        <v>19</v>
      </c>
      <c r="G377" t="s">
        <v>19</v>
      </c>
      <c r="H377" t="s">
        <v>19</v>
      </c>
      <c r="I377" t="s">
        <v>19</v>
      </c>
      <c r="J377" t="s">
        <v>19</v>
      </c>
      <c r="K377" t="s">
        <v>19</v>
      </c>
      <c r="L377" t="s">
        <v>19</v>
      </c>
      <c r="M377" t="s">
        <v>19</v>
      </c>
      <c r="N377" t="s">
        <v>19</v>
      </c>
      <c r="O377" t="s">
        <v>100</v>
      </c>
      <c r="P377">
        <v>10</v>
      </c>
      <c r="Q377">
        <v>1</v>
      </c>
      <c r="R377" t="s">
        <v>487</v>
      </c>
      <c r="S377" t="s">
        <v>1123</v>
      </c>
      <c r="T377" t="s">
        <v>1994</v>
      </c>
      <c r="U377" t="s">
        <v>2015</v>
      </c>
      <c r="V377" t="s">
        <v>1115</v>
      </c>
    </row>
    <row r="378" spans="1:22" x14ac:dyDescent="0.25">
      <c r="A378" s="30" t="str">
        <f t="shared" si="5"/>
        <v>30.5</v>
      </c>
      <c r="B378" t="s">
        <v>1087</v>
      </c>
      <c r="C378">
        <v>3</v>
      </c>
      <c r="D378" t="s">
        <v>482</v>
      </c>
      <c r="E378" t="s">
        <v>1124</v>
      </c>
      <c r="F378" t="s">
        <v>484</v>
      </c>
      <c r="G378" t="s">
        <v>1509</v>
      </c>
      <c r="H378" t="s">
        <v>1510</v>
      </c>
      <c r="I378" t="s">
        <v>1511</v>
      </c>
      <c r="J378" t="s">
        <v>19</v>
      </c>
      <c r="K378" t="s">
        <v>485</v>
      </c>
      <c r="L378" t="s">
        <v>19</v>
      </c>
      <c r="M378" t="s">
        <v>1125</v>
      </c>
      <c r="N378" t="s">
        <v>19</v>
      </c>
      <c r="O378" t="s">
        <v>290</v>
      </c>
      <c r="P378">
        <v>20</v>
      </c>
      <c r="Q378">
        <v>100</v>
      </c>
      <c r="R378" t="s">
        <v>515</v>
      </c>
      <c r="S378" t="s">
        <v>1126</v>
      </c>
      <c r="T378" t="s">
        <v>1894</v>
      </c>
      <c r="U378" t="s">
        <v>1876</v>
      </c>
      <c r="V378" t="s">
        <v>1087</v>
      </c>
    </row>
    <row r="379" spans="1:22" x14ac:dyDescent="0.25">
      <c r="A379" s="30" t="str">
        <f t="shared" si="5"/>
        <v>30.5.1</v>
      </c>
      <c r="B379" t="s">
        <v>1087</v>
      </c>
      <c r="C379">
        <v>3</v>
      </c>
      <c r="D379" t="s">
        <v>489</v>
      </c>
      <c r="E379" t="s">
        <v>1127</v>
      </c>
      <c r="F379" t="s">
        <v>19</v>
      </c>
      <c r="G379" t="s">
        <v>19</v>
      </c>
      <c r="H379" t="s">
        <v>19</v>
      </c>
      <c r="I379" t="s">
        <v>19</v>
      </c>
      <c r="J379" t="s">
        <v>19</v>
      </c>
      <c r="K379" t="s">
        <v>19</v>
      </c>
      <c r="L379" t="s">
        <v>19</v>
      </c>
      <c r="M379" t="s">
        <v>19</v>
      </c>
      <c r="N379" t="s">
        <v>19</v>
      </c>
      <c r="O379" t="s">
        <v>291</v>
      </c>
      <c r="P379">
        <v>20</v>
      </c>
      <c r="Q379">
        <v>1</v>
      </c>
      <c r="R379" t="s">
        <v>487</v>
      </c>
      <c r="S379" t="s">
        <v>1128</v>
      </c>
      <c r="T379" t="s">
        <v>1894</v>
      </c>
      <c r="U379" t="s">
        <v>1899</v>
      </c>
      <c r="V379" t="s">
        <v>1087</v>
      </c>
    </row>
    <row r="380" spans="1:22" x14ac:dyDescent="0.25">
      <c r="A380" s="30" t="str">
        <f t="shared" si="5"/>
        <v>30.5.2</v>
      </c>
      <c r="B380" t="s">
        <v>1087</v>
      </c>
      <c r="C380">
        <v>3</v>
      </c>
      <c r="D380" t="s">
        <v>489</v>
      </c>
      <c r="E380" t="s">
        <v>1129</v>
      </c>
      <c r="F380" t="s">
        <v>19</v>
      </c>
      <c r="G380" t="s">
        <v>19</v>
      </c>
      <c r="H380" t="s">
        <v>19</v>
      </c>
      <c r="I380" t="s">
        <v>19</v>
      </c>
      <c r="J380" t="s">
        <v>19</v>
      </c>
      <c r="K380" t="s">
        <v>19</v>
      </c>
      <c r="L380" t="s">
        <v>19</v>
      </c>
      <c r="M380" t="s">
        <v>19</v>
      </c>
      <c r="N380" t="s">
        <v>19</v>
      </c>
      <c r="O380" t="s">
        <v>292</v>
      </c>
      <c r="P380">
        <v>80</v>
      </c>
      <c r="Q380">
        <v>100</v>
      </c>
      <c r="R380" t="s">
        <v>515</v>
      </c>
      <c r="S380" t="s">
        <v>1130</v>
      </c>
      <c r="T380" t="s">
        <v>1899</v>
      </c>
      <c r="U380" t="s">
        <v>1876</v>
      </c>
      <c r="V380" t="s">
        <v>1087</v>
      </c>
    </row>
    <row r="381" spans="1:22" x14ac:dyDescent="0.25">
      <c r="A381" s="30" t="str">
        <f t="shared" si="5"/>
        <v>30.6</v>
      </c>
      <c r="B381" t="s">
        <v>1087</v>
      </c>
      <c r="C381">
        <v>3</v>
      </c>
      <c r="D381" t="s">
        <v>482</v>
      </c>
      <c r="E381" t="s">
        <v>1131</v>
      </c>
      <c r="F381" t="s">
        <v>484</v>
      </c>
      <c r="G381" t="s">
        <v>1509</v>
      </c>
      <c r="H381" t="s">
        <v>1510</v>
      </c>
      <c r="I381" t="s">
        <v>1511</v>
      </c>
      <c r="J381" t="s">
        <v>19</v>
      </c>
      <c r="K381" t="s">
        <v>502</v>
      </c>
      <c r="L381" t="s">
        <v>19</v>
      </c>
      <c r="M381" t="s">
        <v>1132</v>
      </c>
      <c r="N381" t="s">
        <v>1581</v>
      </c>
      <c r="O381" t="s">
        <v>93</v>
      </c>
      <c r="P381">
        <v>20</v>
      </c>
      <c r="Q381">
        <v>100</v>
      </c>
      <c r="R381" t="s">
        <v>515</v>
      </c>
      <c r="S381" t="s">
        <v>1126</v>
      </c>
      <c r="T381" t="s">
        <v>1894</v>
      </c>
      <c r="U381" t="s">
        <v>1876</v>
      </c>
      <c r="V381" t="s">
        <v>1133</v>
      </c>
    </row>
    <row r="382" spans="1:22" x14ac:dyDescent="0.25">
      <c r="A382" s="30" t="str">
        <f t="shared" si="5"/>
        <v>30.6.1</v>
      </c>
      <c r="B382" t="s">
        <v>1087</v>
      </c>
      <c r="C382">
        <v>3</v>
      </c>
      <c r="D382" t="s">
        <v>489</v>
      </c>
      <c r="E382" t="s">
        <v>1134</v>
      </c>
      <c r="F382" t="s">
        <v>19</v>
      </c>
      <c r="G382" t="s">
        <v>19</v>
      </c>
      <c r="H382" t="s">
        <v>19</v>
      </c>
      <c r="I382" t="s">
        <v>19</v>
      </c>
      <c r="J382" t="s">
        <v>19</v>
      </c>
      <c r="K382" t="s">
        <v>19</v>
      </c>
      <c r="L382" t="s">
        <v>19</v>
      </c>
      <c r="M382" t="s">
        <v>19</v>
      </c>
      <c r="N382" t="s">
        <v>19</v>
      </c>
      <c r="O382" t="s">
        <v>59</v>
      </c>
      <c r="P382">
        <v>20</v>
      </c>
      <c r="Q382">
        <v>1</v>
      </c>
      <c r="R382" t="s">
        <v>487</v>
      </c>
      <c r="S382" t="s">
        <v>1128</v>
      </c>
      <c r="T382" t="s">
        <v>1894</v>
      </c>
      <c r="U382" t="s">
        <v>2019</v>
      </c>
      <c r="V382" t="s">
        <v>1133</v>
      </c>
    </row>
    <row r="383" spans="1:22" x14ac:dyDescent="0.25">
      <c r="A383" s="30" t="str">
        <f t="shared" si="5"/>
        <v>30.6.2</v>
      </c>
      <c r="B383" t="s">
        <v>1087</v>
      </c>
      <c r="C383">
        <v>3</v>
      </c>
      <c r="D383" t="s">
        <v>489</v>
      </c>
      <c r="E383" t="s">
        <v>1135</v>
      </c>
      <c r="F383" t="s">
        <v>19</v>
      </c>
      <c r="G383" t="s">
        <v>19</v>
      </c>
      <c r="H383" t="s">
        <v>19</v>
      </c>
      <c r="I383" t="s">
        <v>19</v>
      </c>
      <c r="J383" t="s">
        <v>19</v>
      </c>
      <c r="K383" t="s">
        <v>19</v>
      </c>
      <c r="L383" t="s">
        <v>19</v>
      </c>
      <c r="M383" t="s">
        <v>19</v>
      </c>
      <c r="N383" t="s">
        <v>19</v>
      </c>
      <c r="O383" t="s">
        <v>60</v>
      </c>
      <c r="P383">
        <v>80</v>
      </c>
      <c r="Q383">
        <v>100</v>
      </c>
      <c r="R383" t="s">
        <v>515</v>
      </c>
      <c r="S383" t="s">
        <v>1130</v>
      </c>
      <c r="T383" t="s">
        <v>1875</v>
      </c>
      <c r="U383" t="s">
        <v>1876</v>
      </c>
      <c r="V383" t="s">
        <v>1133</v>
      </c>
    </row>
    <row r="384" spans="1:22" x14ac:dyDescent="0.25">
      <c r="A384" s="30" t="str">
        <f t="shared" si="5"/>
        <v>7100.1</v>
      </c>
      <c r="B384" t="s">
        <v>899</v>
      </c>
      <c r="C384">
        <v>2</v>
      </c>
      <c r="D384" t="s">
        <v>482</v>
      </c>
      <c r="E384" t="s">
        <v>900</v>
      </c>
      <c r="F384" t="s">
        <v>484</v>
      </c>
      <c r="G384" t="s">
        <v>1518</v>
      </c>
      <c r="H384" t="s">
        <v>1513</v>
      </c>
      <c r="I384" t="s">
        <v>1520</v>
      </c>
      <c r="J384" t="s">
        <v>2020</v>
      </c>
      <c r="K384" t="s">
        <v>502</v>
      </c>
      <c r="L384" t="s">
        <v>23</v>
      </c>
      <c r="M384" t="s">
        <v>720</v>
      </c>
      <c r="N384" t="s">
        <v>19</v>
      </c>
      <c r="O384" t="s">
        <v>381</v>
      </c>
      <c r="P384">
        <v>50</v>
      </c>
      <c r="Q384">
        <v>6</v>
      </c>
      <c r="R384" t="s">
        <v>487</v>
      </c>
      <c r="S384" t="s">
        <v>901</v>
      </c>
      <c r="T384" t="s">
        <v>2021</v>
      </c>
      <c r="U384" t="s">
        <v>1936</v>
      </c>
      <c r="V384" t="s">
        <v>902</v>
      </c>
    </row>
    <row r="385" spans="1:22" x14ac:dyDescent="0.25">
      <c r="A385" s="30" t="str">
        <f t="shared" si="5"/>
        <v>7100.1.1</v>
      </c>
      <c r="B385" t="s">
        <v>899</v>
      </c>
      <c r="C385">
        <v>2</v>
      </c>
      <c r="D385" t="s">
        <v>489</v>
      </c>
      <c r="E385" t="s">
        <v>903</v>
      </c>
      <c r="F385" t="s">
        <v>19</v>
      </c>
      <c r="G385" t="s">
        <v>19</v>
      </c>
      <c r="H385" t="s">
        <v>19</v>
      </c>
      <c r="I385" t="s">
        <v>19</v>
      </c>
      <c r="J385" t="s">
        <v>19</v>
      </c>
      <c r="K385" t="s">
        <v>19</v>
      </c>
      <c r="L385" t="s">
        <v>19</v>
      </c>
      <c r="M385" t="s">
        <v>19</v>
      </c>
      <c r="N385" t="s">
        <v>19</v>
      </c>
      <c r="O385" t="s">
        <v>382</v>
      </c>
      <c r="P385">
        <v>10</v>
      </c>
      <c r="Q385">
        <v>1</v>
      </c>
      <c r="R385" t="s">
        <v>487</v>
      </c>
      <c r="S385" t="s">
        <v>904</v>
      </c>
      <c r="T385" t="s">
        <v>2021</v>
      </c>
      <c r="U385" t="s">
        <v>1922</v>
      </c>
      <c r="V385" t="s">
        <v>899</v>
      </c>
    </row>
    <row r="386" spans="1:22" x14ac:dyDescent="0.25">
      <c r="A386" s="30" t="str">
        <f t="shared" si="5"/>
        <v>7100.1.2</v>
      </c>
      <c r="B386" t="s">
        <v>899</v>
      </c>
      <c r="C386">
        <v>2</v>
      </c>
      <c r="D386" t="s">
        <v>489</v>
      </c>
      <c r="E386" t="s">
        <v>905</v>
      </c>
      <c r="F386" t="s">
        <v>19</v>
      </c>
      <c r="G386" t="s">
        <v>19</v>
      </c>
      <c r="H386" t="s">
        <v>19</v>
      </c>
      <c r="I386" t="s">
        <v>19</v>
      </c>
      <c r="J386" t="s">
        <v>19</v>
      </c>
      <c r="K386" t="s">
        <v>19</v>
      </c>
      <c r="L386" t="s">
        <v>19</v>
      </c>
      <c r="M386" t="s">
        <v>19</v>
      </c>
      <c r="N386" t="s">
        <v>19</v>
      </c>
      <c r="O386" t="s">
        <v>383</v>
      </c>
      <c r="P386">
        <v>60</v>
      </c>
      <c r="Q386">
        <v>6</v>
      </c>
      <c r="R386" t="s">
        <v>487</v>
      </c>
      <c r="S386" t="s">
        <v>901</v>
      </c>
      <c r="T386" t="s">
        <v>2022</v>
      </c>
      <c r="U386" t="s">
        <v>1867</v>
      </c>
      <c r="V386" t="s">
        <v>902</v>
      </c>
    </row>
    <row r="387" spans="1:22" x14ac:dyDescent="0.25">
      <c r="A387" s="30" t="str">
        <f t="shared" ref="A387:A450" si="6">+E387</f>
        <v>7100.1.3</v>
      </c>
      <c r="B387" t="s">
        <v>899</v>
      </c>
      <c r="C387">
        <v>2</v>
      </c>
      <c r="D387" t="s">
        <v>489</v>
      </c>
      <c r="E387" t="s">
        <v>906</v>
      </c>
      <c r="F387" t="s">
        <v>19</v>
      </c>
      <c r="G387" t="s">
        <v>19</v>
      </c>
      <c r="H387" t="s">
        <v>19</v>
      </c>
      <c r="I387" t="s">
        <v>19</v>
      </c>
      <c r="J387" t="s">
        <v>19</v>
      </c>
      <c r="K387" t="s">
        <v>19</v>
      </c>
      <c r="L387" t="s">
        <v>19</v>
      </c>
      <c r="M387" t="s">
        <v>19</v>
      </c>
      <c r="N387" t="s">
        <v>19</v>
      </c>
      <c r="O387" t="s">
        <v>384</v>
      </c>
      <c r="P387">
        <v>30</v>
      </c>
      <c r="Q387">
        <v>6</v>
      </c>
      <c r="R387" t="s">
        <v>487</v>
      </c>
      <c r="S387" t="s">
        <v>907</v>
      </c>
      <c r="T387" t="s">
        <v>2022</v>
      </c>
      <c r="U387" t="s">
        <v>1936</v>
      </c>
      <c r="V387" t="s">
        <v>899</v>
      </c>
    </row>
    <row r="388" spans="1:22" x14ac:dyDescent="0.25">
      <c r="A388" s="30" t="str">
        <f t="shared" si="6"/>
        <v>7100.2</v>
      </c>
      <c r="B388" t="s">
        <v>899</v>
      </c>
      <c r="C388">
        <v>2</v>
      </c>
      <c r="D388" t="s">
        <v>482</v>
      </c>
      <c r="E388" t="s">
        <v>908</v>
      </c>
      <c r="F388" t="s">
        <v>501</v>
      </c>
      <c r="G388" t="s">
        <v>1524</v>
      </c>
      <c r="H388" t="s">
        <v>1525</v>
      </c>
      <c r="I388" t="s">
        <v>1526</v>
      </c>
      <c r="J388" t="s">
        <v>19</v>
      </c>
      <c r="K388" t="s">
        <v>485</v>
      </c>
      <c r="L388" t="s">
        <v>23</v>
      </c>
      <c r="M388" t="s">
        <v>596</v>
      </c>
      <c r="N388" t="s">
        <v>19</v>
      </c>
      <c r="O388" t="s">
        <v>185</v>
      </c>
      <c r="P388">
        <v>50</v>
      </c>
      <c r="Q388">
        <v>1</v>
      </c>
      <c r="R388" t="s">
        <v>487</v>
      </c>
      <c r="S388" t="s">
        <v>909</v>
      </c>
      <c r="T388" t="s">
        <v>1866</v>
      </c>
      <c r="U388" t="s">
        <v>1888</v>
      </c>
      <c r="V388" t="s">
        <v>899</v>
      </c>
    </row>
    <row r="389" spans="1:22" x14ac:dyDescent="0.25">
      <c r="A389" s="30" t="str">
        <f t="shared" si="6"/>
        <v>7100.2.1</v>
      </c>
      <c r="B389" t="s">
        <v>899</v>
      </c>
      <c r="C389">
        <v>2</v>
      </c>
      <c r="D389" t="s">
        <v>489</v>
      </c>
      <c r="E389" t="s">
        <v>910</v>
      </c>
      <c r="F389" t="s">
        <v>19</v>
      </c>
      <c r="G389" t="s">
        <v>19</v>
      </c>
      <c r="H389" t="s">
        <v>19</v>
      </c>
      <c r="I389" t="s">
        <v>19</v>
      </c>
      <c r="J389" t="s">
        <v>19</v>
      </c>
      <c r="K389" t="s">
        <v>19</v>
      </c>
      <c r="L389" t="s">
        <v>19</v>
      </c>
      <c r="M389" t="s">
        <v>19</v>
      </c>
      <c r="N389" t="s">
        <v>19</v>
      </c>
      <c r="O389" t="s">
        <v>186</v>
      </c>
      <c r="P389">
        <v>20</v>
      </c>
      <c r="Q389">
        <v>1</v>
      </c>
      <c r="R389" t="s">
        <v>487</v>
      </c>
      <c r="S389" t="s">
        <v>911</v>
      </c>
      <c r="T389" t="s">
        <v>1866</v>
      </c>
      <c r="U389" t="s">
        <v>1944</v>
      </c>
      <c r="V389" t="s">
        <v>899</v>
      </c>
    </row>
    <row r="390" spans="1:22" x14ac:dyDescent="0.25">
      <c r="A390" s="30" t="str">
        <f t="shared" si="6"/>
        <v>7100.2.2</v>
      </c>
      <c r="B390" t="s">
        <v>899</v>
      </c>
      <c r="C390">
        <v>2</v>
      </c>
      <c r="D390" t="s">
        <v>489</v>
      </c>
      <c r="E390" t="s">
        <v>912</v>
      </c>
      <c r="F390" t="s">
        <v>19</v>
      </c>
      <c r="G390" t="s">
        <v>19</v>
      </c>
      <c r="H390" t="s">
        <v>19</v>
      </c>
      <c r="I390" t="s">
        <v>19</v>
      </c>
      <c r="J390" t="s">
        <v>19</v>
      </c>
      <c r="K390" t="s">
        <v>19</v>
      </c>
      <c r="L390" t="s">
        <v>19</v>
      </c>
      <c r="M390" t="s">
        <v>19</v>
      </c>
      <c r="N390" t="s">
        <v>19</v>
      </c>
      <c r="O390" t="s">
        <v>187</v>
      </c>
      <c r="P390">
        <v>30</v>
      </c>
      <c r="Q390">
        <v>1</v>
      </c>
      <c r="R390" t="s">
        <v>487</v>
      </c>
      <c r="S390" t="s">
        <v>911</v>
      </c>
      <c r="T390" t="s">
        <v>1998</v>
      </c>
      <c r="U390" t="s">
        <v>2023</v>
      </c>
      <c r="V390" t="s">
        <v>899</v>
      </c>
    </row>
    <row r="391" spans="1:22" x14ac:dyDescent="0.25">
      <c r="A391" s="30" t="str">
        <f t="shared" si="6"/>
        <v>7100.2.3</v>
      </c>
      <c r="B391" t="s">
        <v>899</v>
      </c>
      <c r="C391">
        <v>2</v>
      </c>
      <c r="D391" t="s">
        <v>489</v>
      </c>
      <c r="E391" t="s">
        <v>913</v>
      </c>
      <c r="F391" t="s">
        <v>19</v>
      </c>
      <c r="G391" t="s">
        <v>19</v>
      </c>
      <c r="H391" t="s">
        <v>19</v>
      </c>
      <c r="I391" t="s">
        <v>19</v>
      </c>
      <c r="J391" t="s">
        <v>19</v>
      </c>
      <c r="K391" t="s">
        <v>19</v>
      </c>
      <c r="L391" t="s">
        <v>19</v>
      </c>
      <c r="M391" t="s">
        <v>19</v>
      </c>
      <c r="N391" t="s">
        <v>19</v>
      </c>
      <c r="O391" t="s">
        <v>188</v>
      </c>
      <c r="P391">
        <v>20</v>
      </c>
      <c r="Q391">
        <v>1</v>
      </c>
      <c r="R391" t="s">
        <v>487</v>
      </c>
      <c r="S391" t="s">
        <v>911</v>
      </c>
      <c r="T391" t="s">
        <v>1870</v>
      </c>
      <c r="U391" t="s">
        <v>1965</v>
      </c>
      <c r="V391" t="s">
        <v>899</v>
      </c>
    </row>
    <row r="392" spans="1:22" x14ac:dyDescent="0.25">
      <c r="A392" s="30" t="str">
        <f t="shared" si="6"/>
        <v>7100.2.4</v>
      </c>
      <c r="B392" t="s">
        <v>899</v>
      </c>
      <c r="C392">
        <v>2</v>
      </c>
      <c r="D392" t="s">
        <v>489</v>
      </c>
      <c r="E392" t="s">
        <v>914</v>
      </c>
      <c r="F392" t="s">
        <v>19</v>
      </c>
      <c r="G392" t="s">
        <v>19</v>
      </c>
      <c r="H392" t="s">
        <v>19</v>
      </c>
      <c r="I392" t="s">
        <v>19</v>
      </c>
      <c r="J392" t="s">
        <v>19</v>
      </c>
      <c r="K392" t="s">
        <v>19</v>
      </c>
      <c r="L392" t="s">
        <v>19</v>
      </c>
      <c r="M392" t="s">
        <v>19</v>
      </c>
      <c r="N392" t="s">
        <v>19</v>
      </c>
      <c r="O392" t="s">
        <v>189</v>
      </c>
      <c r="P392">
        <v>10</v>
      </c>
      <c r="Q392">
        <v>1</v>
      </c>
      <c r="R392" t="s">
        <v>487</v>
      </c>
      <c r="S392" t="s">
        <v>915</v>
      </c>
      <c r="T392" t="s">
        <v>2024</v>
      </c>
      <c r="U392" t="s">
        <v>1891</v>
      </c>
      <c r="V392" t="s">
        <v>899</v>
      </c>
    </row>
    <row r="393" spans="1:22" x14ac:dyDescent="0.25">
      <c r="A393" s="30" t="str">
        <f t="shared" si="6"/>
        <v>7100.2.5</v>
      </c>
      <c r="B393" t="s">
        <v>899</v>
      </c>
      <c r="C393">
        <v>2</v>
      </c>
      <c r="D393" t="s">
        <v>489</v>
      </c>
      <c r="E393" t="s">
        <v>916</v>
      </c>
      <c r="F393" t="s">
        <v>19</v>
      </c>
      <c r="G393" t="s">
        <v>19</v>
      </c>
      <c r="H393" t="s">
        <v>19</v>
      </c>
      <c r="I393" t="s">
        <v>19</v>
      </c>
      <c r="J393" t="s">
        <v>19</v>
      </c>
      <c r="K393" t="s">
        <v>19</v>
      </c>
      <c r="L393" t="s">
        <v>19</v>
      </c>
      <c r="M393" t="s">
        <v>19</v>
      </c>
      <c r="N393" t="s">
        <v>19</v>
      </c>
      <c r="O393" t="s">
        <v>190</v>
      </c>
      <c r="P393">
        <v>20</v>
      </c>
      <c r="Q393">
        <v>1</v>
      </c>
      <c r="R393" t="s">
        <v>487</v>
      </c>
      <c r="S393" t="s">
        <v>909</v>
      </c>
      <c r="T393" t="s">
        <v>1956</v>
      </c>
      <c r="U393" t="s">
        <v>1888</v>
      </c>
      <c r="V393" t="s">
        <v>899</v>
      </c>
    </row>
    <row r="394" spans="1:22" x14ac:dyDescent="0.25">
      <c r="A394" s="30" t="str">
        <f t="shared" si="6"/>
        <v>3000.1</v>
      </c>
      <c r="B394" t="s">
        <v>1283</v>
      </c>
      <c r="C394">
        <v>4</v>
      </c>
      <c r="D394" t="s">
        <v>482</v>
      </c>
      <c r="E394" t="s">
        <v>1332</v>
      </c>
      <c r="F394" t="s">
        <v>484</v>
      </c>
      <c r="G394" t="s">
        <v>1518</v>
      </c>
      <c r="H394" t="s">
        <v>1519</v>
      </c>
      <c r="I394" t="s">
        <v>1520</v>
      </c>
      <c r="J394" t="s">
        <v>595</v>
      </c>
      <c r="K394" t="s">
        <v>502</v>
      </c>
      <c r="L394" t="s">
        <v>19</v>
      </c>
      <c r="M394" t="s">
        <v>636</v>
      </c>
      <c r="N394" t="s">
        <v>983</v>
      </c>
      <c r="O394" t="s">
        <v>243</v>
      </c>
      <c r="P394">
        <v>20</v>
      </c>
      <c r="Q394">
        <v>1</v>
      </c>
      <c r="R394" t="s">
        <v>487</v>
      </c>
      <c r="S394" t="s">
        <v>1333</v>
      </c>
      <c r="T394" t="s">
        <v>1894</v>
      </c>
      <c r="U394" t="s">
        <v>1940</v>
      </c>
      <c r="V394" t="s">
        <v>1334</v>
      </c>
    </row>
    <row r="395" spans="1:22" x14ac:dyDescent="0.25">
      <c r="A395" s="30" t="str">
        <f t="shared" si="6"/>
        <v>3000.1.1</v>
      </c>
      <c r="B395" t="s">
        <v>1283</v>
      </c>
      <c r="C395">
        <v>4</v>
      </c>
      <c r="D395" t="s">
        <v>489</v>
      </c>
      <c r="E395" t="s">
        <v>1335</v>
      </c>
      <c r="F395" t="s">
        <v>19</v>
      </c>
      <c r="G395" t="s">
        <v>19</v>
      </c>
      <c r="H395" t="s">
        <v>19</v>
      </c>
      <c r="I395" t="s">
        <v>19</v>
      </c>
      <c r="J395" t="s">
        <v>19</v>
      </c>
      <c r="K395" t="s">
        <v>19</v>
      </c>
      <c r="L395" t="s">
        <v>19</v>
      </c>
      <c r="M395" t="s">
        <v>19</v>
      </c>
      <c r="N395" t="s">
        <v>19</v>
      </c>
      <c r="O395" t="s">
        <v>244</v>
      </c>
      <c r="P395">
        <v>100</v>
      </c>
      <c r="Q395">
        <v>1</v>
      </c>
      <c r="R395" t="s">
        <v>487</v>
      </c>
      <c r="S395" t="s">
        <v>1336</v>
      </c>
      <c r="T395" t="s">
        <v>1894</v>
      </c>
      <c r="U395" t="s">
        <v>1871</v>
      </c>
      <c r="V395" t="s">
        <v>1283</v>
      </c>
    </row>
    <row r="396" spans="1:22" x14ac:dyDescent="0.25">
      <c r="A396" s="30" t="str">
        <f t="shared" si="6"/>
        <v>3000.1.2</v>
      </c>
      <c r="B396" t="s">
        <v>1283</v>
      </c>
      <c r="C396">
        <v>4</v>
      </c>
      <c r="D396" t="s">
        <v>2044</v>
      </c>
      <c r="E396" t="s">
        <v>1337</v>
      </c>
      <c r="F396" t="s">
        <v>19</v>
      </c>
      <c r="G396" t="s">
        <v>19</v>
      </c>
      <c r="H396" t="s">
        <v>19</v>
      </c>
      <c r="I396" t="s">
        <v>19</v>
      </c>
      <c r="J396" t="s">
        <v>19</v>
      </c>
      <c r="K396" t="s">
        <v>19</v>
      </c>
      <c r="L396" t="s">
        <v>19</v>
      </c>
      <c r="M396" t="s">
        <v>19</v>
      </c>
      <c r="N396" t="s">
        <v>19</v>
      </c>
      <c r="O396" t="s">
        <v>1808</v>
      </c>
      <c r="P396">
        <v>0</v>
      </c>
      <c r="Q396">
        <v>1</v>
      </c>
      <c r="R396" t="s">
        <v>487</v>
      </c>
      <c r="S396" t="s">
        <v>1338</v>
      </c>
      <c r="T396" t="s">
        <v>2025</v>
      </c>
      <c r="U396" t="s">
        <v>1908</v>
      </c>
      <c r="V396" t="s">
        <v>608</v>
      </c>
    </row>
    <row r="397" spans="1:22" x14ac:dyDescent="0.25">
      <c r="A397" s="30" t="str">
        <f t="shared" si="6"/>
        <v>3000.1.3</v>
      </c>
      <c r="B397" t="s">
        <v>1283</v>
      </c>
      <c r="C397">
        <v>4</v>
      </c>
      <c r="D397" t="s">
        <v>2044</v>
      </c>
      <c r="E397" t="s">
        <v>1339</v>
      </c>
      <c r="F397" t="s">
        <v>19</v>
      </c>
      <c r="G397" t="s">
        <v>19</v>
      </c>
      <c r="H397" t="s">
        <v>19</v>
      </c>
      <c r="I397" t="s">
        <v>19</v>
      </c>
      <c r="J397" t="s">
        <v>19</v>
      </c>
      <c r="K397" t="s">
        <v>19</v>
      </c>
      <c r="L397" t="s">
        <v>19</v>
      </c>
      <c r="M397" t="s">
        <v>19</v>
      </c>
      <c r="N397" t="s">
        <v>19</v>
      </c>
      <c r="O397" t="s">
        <v>1809</v>
      </c>
      <c r="P397">
        <v>0</v>
      </c>
      <c r="Q397">
        <v>1</v>
      </c>
      <c r="R397" t="s">
        <v>487</v>
      </c>
      <c r="S397" t="s">
        <v>1333</v>
      </c>
      <c r="T397" t="s">
        <v>1896</v>
      </c>
      <c r="U397" t="s">
        <v>1940</v>
      </c>
      <c r="V397" t="s">
        <v>608</v>
      </c>
    </row>
    <row r="398" spans="1:22" x14ac:dyDescent="0.25">
      <c r="A398" s="30" t="str">
        <f t="shared" si="6"/>
        <v>3000.2</v>
      </c>
      <c r="B398" t="s">
        <v>1283</v>
      </c>
      <c r="C398">
        <v>4</v>
      </c>
      <c r="D398" t="s">
        <v>482</v>
      </c>
      <c r="E398" t="s">
        <v>1340</v>
      </c>
      <c r="F398" t="s">
        <v>484</v>
      </c>
      <c r="G398" t="s">
        <v>1518</v>
      </c>
      <c r="H398" t="s">
        <v>1519</v>
      </c>
      <c r="I398" t="s">
        <v>1520</v>
      </c>
      <c r="J398" t="s">
        <v>548</v>
      </c>
      <c r="K398" t="s">
        <v>502</v>
      </c>
      <c r="L398" t="s">
        <v>19</v>
      </c>
      <c r="M398" t="s">
        <v>636</v>
      </c>
      <c r="N398" t="s">
        <v>983</v>
      </c>
      <c r="O398" t="s">
        <v>1810</v>
      </c>
      <c r="P398">
        <v>20</v>
      </c>
      <c r="Q398">
        <v>2</v>
      </c>
      <c r="R398" t="s">
        <v>487</v>
      </c>
      <c r="S398" t="s">
        <v>1341</v>
      </c>
      <c r="T398" t="s">
        <v>1894</v>
      </c>
      <c r="U398" t="s">
        <v>1935</v>
      </c>
      <c r="V398" t="s">
        <v>1342</v>
      </c>
    </row>
    <row r="399" spans="1:22" x14ac:dyDescent="0.25">
      <c r="A399" s="30" t="str">
        <f t="shared" si="6"/>
        <v>3000.2.1</v>
      </c>
      <c r="B399" t="s">
        <v>1283</v>
      </c>
      <c r="C399">
        <v>4</v>
      </c>
      <c r="D399" t="s">
        <v>489</v>
      </c>
      <c r="E399" t="s">
        <v>1343</v>
      </c>
      <c r="F399" t="s">
        <v>19</v>
      </c>
      <c r="G399" t="s">
        <v>19</v>
      </c>
      <c r="H399" t="s">
        <v>19</v>
      </c>
      <c r="I399" t="s">
        <v>19</v>
      </c>
      <c r="J399" t="s">
        <v>19</v>
      </c>
      <c r="K399" t="s">
        <v>19</v>
      </c>
      <c r="L399" t="s">
        <v>19</v>
      </c>
      <c r="M399" t="s">
        <v>19</v>
      </c>
      <c r="N399" t="s">
        <v>19</v>
      </c>
      <c r="O399" t="s">
        <v>369</v>
      </c>
      <c r="P399">
        <v>30</v>
      </c>
      <c r="Q399">
        <v>2</v>
      </c>
      <c r="R399" t="s">
        <v>487</v>
      </c>
      <c r="S399" t="s">
        <v>1344</v>
      </c>
      <c r="T399" t="s">
        <v>1894</v>
      </c>
      <c r="U399" t="s">
        <v>1899</v>
      </c>
      <c r="V399" t="s">
        <v>1283</v>
      </c>
    </row>
    <row r="400" spans="1:22" x14ac:dyDescent="0.25">
      <c r="A400" s="30" t="str">
        <f t="shared" si="6"/>
        <v>3000.2.2</v>
      </c>
      <c r="B400" t="s">
        <v>1283</v>
      </c>
      <c r="C400">
        <v>4</v>
      </c>
      <c r="D400" t="s">
        <v>2044</v>
      </c>
      <c r="E400" t="s">
        <v>1345</v>
      </c>
      <c r="F400" t="s">
        <v>19</v>
      </c>
      <c r="G400" t="s">
        <v>19</v>
      </c>
      <c r="H400" t="s">
        <v>19</v>
      </c>
      <c r="I400" t="s">
        <v>19</v>
      </c>
      <c r="J400" t="s">
        <v>19</v>
      </c>
      <c r="K400" t="s">
        <v>19</v>
      </c>
      <c r="L400" t="s">
        <v>19</v>
      </c>
      <c r="M400" t="s">
        <v>19</v>
      </c>
      <c r="N400" t="s">
        <v>19</v>
      </c>
      <c r="O400" t="s">
        <v>1346</v>
      </c>
      <c r="P400">
        <v>0</v>
      </c>
      <c r="Q400">
        <v>2</v>
      </c>
      <c r="R400" t="s">
        <v>487</v>
      </c>
      <c r="S400" t="s">
        <v>1344</v>
      </c>
      <c r="T400" t="s">
        <v>1880</v>
      </c>
      <c r="U400" t="s">
        <v>1970</v>
      </c>
      <c r="V400" t="s">
        <v>1182</v>
      </c>
    </row>
    <row r="401" spans="1:22" x14ac:dyDescent="0.25">
      <c r="A401" s="30" t="str">
        <f t="shared" si="6"/>
        <v>3000.2.3</v>
      </c>
      <c r="B401" t="s">
        <v>1283</v>
      </c>
      <c r="C401">
        <v>4</v>
      </c>
      <c r="D401" t="s">
        <v>489</v>
      </c>
      <c r="E401" t="s">
        <v>1347</v>
      </c>
      <c r="F401" t="s">
        <v>19</v>
      </c>
      <c r="G401" t="s">
        <v>19</v>
      </c>
      <c r="H401" t="s">
        <v>19</v>
      </c>
      <c r="I401" t="s">
        <v>19</v>
      </c>
      <c r="J401" t="s">
        <v>19</v>
      </c>
      <c r="K401" t="s">
        <v>19</v>
      </c>
      <c r="L401" t="s">
        <v>19</v>
      </c>
      <c r="M401" t="s">
        <v>19</v>
      </c>
      <c r="N401" t="s">
        <v>19</v>
      </c>
      <c r="O401" t="s">
        <v>1811</v>
      </c>
      <c r="P401">
        <v>30</v>
      </c>
      <c r="Q401">
        <v>2</v>
      </c>
      <c r="R401" t="s">
        <v>487</v>
      </c>
      <c r="S401" t="s">
        <v>1348</v>
      </c>
      <c r="T401" t="s">
        <v>1868</v>
      </c>
      <c r="U401" t="s">
        <v>1947</v>
      </c>
      <c r="V401" t="s">
        <v>1283</v>
      </c>
    </row>
    <row r="402" spans="1:22" x14ac:dyDescent="0.25">
      <c r="A402" s="30" t="str">
        <f t="shared" si="6"/>
        <v>3000.2.4</v>
      </c>
      <c r="B402" t="s">
        <v>1283</v>
      </c>
      <c r="C402">
        <v>4</v>
      </c>
      <c r="D402" t="s">
        <v>2044</v>
      </c>
      <c r="E402" t="s">
        <v>1349</v>
      </c>
      <c r="F402" t="s">
        <v>19</v>
      </c>
      <c r="G402" t="s">
        <v>19</v>
      </c>
      <c r="H402" t="s">
        <v>19</v>
      </c>
      <c r="I402" t="s">
        <v>19</v>
      </c>
      <c r="J402" t="s">
        <v>19</v>
      </c>
      <c r="K402" t="s">
        <v>19</v>
      </c>
      <c r="L402" t="s">
        <v>19</v>
      </c>
      <c r="M402" t="s">
        <v>19</v>
      </c>
      <c r="N402" t="s">
        <v>19</v>
      </c>
      <c r="O402" t="s">
        <v>370</v>
      </c>
      <c r="P402">
        <v>0</v>
      </c>
      <c r="Q402">
        <v>2</v>
      </c>
      <c r="R402" t="s">
        <v>487</v>
      </c>
      <c r="S402" t="s">
        <v>1350</v>
      </c>
      <c r="T402" t="s">
        <v>1870</v>
      </c>
      <c r="U402" t="s">
        <v>1943</v>
      </c>
      <c r="V402" t="s">
        <v>1182</v>
      </c>
    </row>
    <row r="403" spans="1:22" x14ac:dyDescent="0.25">
      <c r="A403" s="30" t="str">
        <f t="shared" si="6"/>
        <v>3000.2.5</v>
      </c>
      <c r="B403" t="s">
        <v>1283</v>
      </c>
      <c r="C403">
        <v>4</v>
      </c>
      <c r="D403" t="s">
        <v>489</v>
      </c>
      <c r="E403" t="s">
        <v>1351</v>
      </c>
      <c r="F403" t="s">
        <v>19</v>
      </c>
      <c r="G403" t="s">
        <v>19</v>
      </c>
      <c r="H403" t="s">
        <v>19</v>
      </c>
      <c r="I403" t="s">
        <v>19</v>
      </c>
      <c r="J403" t="s">
        <v>19</v>
      </c>
      <c r="K403" t="s">
        <v>19</v>
      </c>
      <c r="L403" t="s">
        <v>19</v>
      </c>
      <c r="M403" t="s">
        <v>19</v>
      </c>
      <c r="N403" t="s">
        <v>19</v>
      </c>
      <c r="O403" t="s">
        <v>371</v>
      </c>
      <c r="P403">
        <v>40</v>
      </c>
      <c r="Q403">
        <v>2</v>
      </c>
      <c r="R403" t="s">
        <v>487</v>
      </c>
      <c r="S403" t="s">
        <v>1352</v>
      </c>
      <c r="T403" t="s">
        <v>1974</v>
      </c>
      <c r="U403" t="s">
        <v>1960</v>
      </c>
      <c r="V403" t="s">
        <v>1283</v>
      </c>
    </row>
    <row r="404" spans="1:22" x14ac:dyDescent="0.25">
      <c r="A404" s="30" t="str">
        <f t="shared" si="6"/>
        <v>3000.2.6</v>
      </c>
      <c r="B404" t="s">
        <v>1283</v>
      </c>
      <c r="C404">
        <v>4</v>
      </c>
      <c r="D404" t="s">
        <v>2044</v>
      </c>
      <c r="E404" t="s">
        <v>1353</v>
      </c>
      <c r="F404" t="s">
        <v>19</v>
      </c>
      <c r="G404" t="s">
        <v>19</v>
      </c>
      <c r="H404" t="s">
        <v>19</v>
      </c>
      <c r="I404" t="s">
        <v>19</v>
      </c>
      <c r="J404" t="s">
        <v>19</v>
      </c>
      <c r="K404" t="s">
        <v>19</v>
      </c>
      <c r="L404" t="s">
        <v>19</v>
      </c>
      <c r="M404" t="s">
        <v>19</v>
      </c>
      <c r="N404" t="s">
        <v>19</v>
      </c>
      <c r="O404" t="s">
        <v>1812</v>
      </c>
      <c r="P404">
        <v>0</v>
      </c>
      <c r="Q404">
        <v>2</v>
      </c>
      <c r="R404" t="s">
        <v>487</v>
      </c>
      <c r="S404" t="s">
        <v>1354</v>
      </c>
      <c r="T404" t="s">
        <v>1978</v>
      </c>
      <c r="U404" t="s">
        <v>1935</v>
      </c>
      <c r="V404" t="s">
        <v>1355</v>
      </c>
    </row>
    <row r="405" spans="1:22" x14ac:dyDescent="0.25">
      <c r="A405" s="30" t="str">
        <f t="shared" si="6"/>
        <v>3000.3</v>
      </c>
      <c r="B405" t="s">
        <v>1283</v>
      </c>
      <c r="C405">
        <v>4</v>
      </c>
      <c r="D405" t="s">
        <v>482</v>
      </c>
      <c r="E405" t="s">
        <v>1356</v>
      </c>
      <c r="F405" t="s">
        <v>484</v>
      </c>
      <c r="G405" t="s">
        <v>1518</v>
      </c>
      <c r="H405" t="s">
        <v>1519</v>
      </c>
      <c r="I405" t="s">
        <v>1520</v>
      </c>
      <c r="J405" t="s">
        <v>595</v>
      </c>
      <c r="K405" t="s">
        <v>485</v>
      </c>
      <c r="L405" t="s">
        <v>19</v>
      </c>
      <c r="M405" t="s">
        <v>636</v>
      </c>
      <c r="N405" t="s">
        <v>659</v>
      </c>
      <c r="O405" t="s">
        <v>245</v>
      </c>
      <c r="P405">
        <v>20</v>
      </c>
      <c r="Q405">
        <v>8</v>
      </c>
      <c r="R405" t="s">
        <v>487</v>
      </c>
      <c r="S405" t="s">
        <v>1357</v>
      </c>
      <c r="T405" t="s">
        <v>1894</v>
      </c>
      <c r="U405" t="s">
        <v>1940</v>
      </c>
      <c r="V405" t="s">
        <v>1283</v>
      </c>
    </row>
    <row r="406" spans="1:22" x14ac:dyDescent="0.25">
      <c r="A406" s="30" t="str">
        <f t="shared" si="6"/>
        <v>3000.3.1</v>
      </c>
      <c r="B406" t="s">
        <v>1283</v>
      </c>
      <c r="C406">
        <v>4</v>
      </c>
      <c r="D406" t="s">
        <v>489</v>
      </c>
      <c r="E406" t="s">
        <v>1358</v>
      </c>
      <c r="F406" t="s">
        <v>19</v>
      </c>
      <c r="G406" t="s">
        <v>19</v>
      </c>
      <c r="H406" t="s">
        <v>19</v>
      </c>
      <c r="I406" t="s">
        <v>19</v>
      </c>
      <c r="J406" t="s">
        <v>19</v>
      </c>
      <c r="K406" t="s">
        <v>19</v>
      </c>
      <c r="L406" t="s">
        <v>19</v>
      </c>
      <c r="M406" t="s">
        <v>19</v>
      </c>
      <c r="N406" t="s">
        <v>19</v>
      </c>
      <c r="O406" t="s">
        <v>246</v>
      </c>
      <c r="P406">
        <v>20</v>
      </c>
      <c r="Q406">
        <v>1</v>
      </c>
      <c r="R406" t="s">
        <v>487</v>
      </c>
      <c r="S406" t="s">
        <v>1359</v>
      </c>
      <c r="T406" t="s">
        <v>1894</v>
      </c>
      <c r="U406" t="s">
        <v>1874</v>
      </c>
      <c r="V406" t="s">
        <v>1283</v>
      </c>
    </row>
    <row r="407" spans="1:22" x14ac:dyDescent="0.25">
      <c r="A407" s="30" t="str">
        <f t="shared" si="6"/>
        <v>3000.3.2</v>
      </c>
      <c r="B407" t="s">
        <v>1283</v>
      </c>
      <c r="C407">
        <v>4</v>
      </c>
      <c r="D407" t="s">
        <v>489</v>
      </c>
      <c r="E407" t="s">
        <v>1360</v>
      </c>
      <c r="F407" t="s">
        <v>19</v>
      </c>
      <c r="G407" t="s">
        <v>19</v>
      </c>
      <c r="H407" t="s">
        <v>19</v>
      </c>
      <c r="I407" t="s">
        <v>19</v>
      </c>
      <c r="J407" t="s">
        <v>19</v>
      </c>
      <c r="K407" t="s">
        <v>19</v>
      </c>
      <c r="L407" t="s">
        <v>19</v>
      </c>
      <c r="M407" t="s">
        <v>19</v>
      </c>
      <c r="N407" t="s">
        <v>19</v>
      </c>
      <c r="O407" t="s">
        <v>247</v>
      </c>
      <c r="P407">
        <v>80</v>
      </c>
      <c r="Q407">
        <v>8</v>
      </c>
      <c r="R407" t="s">
        <v>487</v>
      </c>
      <c r="S407" t="s">
        <v>1357</v>
      </c>
      <c r="T407" t="s">
        <v>1880</v>
      </c>
      <c r="U407" t="s">
        <v>1940</v>
      </c>
      <c r="V407" t="s">
        <v>1283</v>
      </c>
    </row>
    <row r="408" spans="1:22" x14ac:dyDescent="0.25">
      <c r="A408" s="30" t="str">
        <f t="shared" si="6"/>
        <v>3000.4</v>
      </c>
      <c r="B408" t="s">
        <v>1283</v>
      </c>
      <c r="C408">
        <v>4</v>
      </c>
      <c r="D408" t="s">
        <v>482</v>
      </c>
      <c r="E408" t="s">
        <v>1361</v>
      </c>
      <c r="F408" t="s">
        <v>484</v>
      </c>
      <c r="G408" t="s">
        <v>1518</v>
      </c>
      <c r="H408" t="s">
        <v>1519</v>
      </c>
      <c r="I408" t="s">
        <v>1520</v>
      </c>
      <c r="J408" t="s">
        <v>595</v>
      </c>
      <c r="K408" t="s">
        <v>502</v>
      </c>
      <c r="L408" t="s">
        <v>19</v>
      </c>
      <c r="M408" t="s">
        <v>636</v>
      </c>
      <c r="N408" t="s">
        <v>667</v>
      </c>
      <c r="O408" t="s">
        <v>1813</v>
      </c>
      <c r="P408">
        <v>20</v>
      </c>
      <c r="Q408">
        <v>4</v>
      </c>
      <c r="R408" t="s">
        <v>487</v>
      </c>
      <c r="S408" t="s">
        <v>1362</v>
      </c>
      <c r="T408" t="s">
        <v>1894</v>
      </c>
      <c r="U408" t="s">
        <v>1940</v>
      </c>
      <c r="V408" t="s">
        <v>1363</v>
      </c>
    </row>
    <row r="409" spans="1:22" x14ac:dyDescent="0.25">
      <c r="A409" s="30" t="str">
        <f t="shared" si="6"/>
        <v>3000.4.1</v>
      </c>
      <c r="B409" t="s">
        <v>1283</v>
      </c>
      <c r="C409">
        <v>4</v>
      </c>
      <c r="D409" t="s">
        <v>489</v>
      </c>
      <c r="E409" t="s">
        <v>1364</v>
      </c>
      <c r="F409" t="s">
        <v>19</v>
      </c>
      <c r="G409" t="s">
        <v>19</v>
      </c>
      <c r="H409" t="s">
        <v>19</v>
      </c>
      <c r="I409" t="s">
        <v>19</v>
      </c>
      <c r="J409" t="s">
        <v>19</v>
      </c>
      <c r="K409" t="s">
        <v>19</v>
      </c>
      <c r="L409" t="s">
        <v>19</v>
      </c>
      <c r="M409" t="s">
        <v>19</v>
      </c>
      <c r="N409" t="s">
        <v>19</v>
      </c>
      <c r="O409" t="s">
        <v>248</v>
      </c>
      <c r="P409">
        <v>50</v>
      </c>
      <c r="Q409">
        <v>1</v>
      </c>
      <c r="R409" t="s">
        <v>487</v>
      </c>
      <c r="S409" t="s">
        <v>1365</v>
      </c>
      <c r="T409" t="s">
        <v>1894</v>
      </c>
      <c r="U409" t="s">
        <v>1874</v>
      </c>
      <c r="V409" t="s">
        <v>1366</v>
      </c>
    </row>
    <row r="410" spans="1:22" x14ac:dyDescent="0.25">
      <c r="A410" s="30" t="str">
        <f t="shared" si="6"/>
        <v>3000.4.2</v>
      </c>
      <c r="B410" t="s">
        <v>1283</v>
      </c>
      <c r="C410">
        <v>4</v>
      </c>
      <c r="D410" t="s">
        <v>2044</v>
      </c>
      <c r="E410" t="s">
        <v>1367</v>
      </c>
      <c r="F410" t="s">
        <v>19</v>
      </c>
      <c r="G410" t="s">
        <v>19</v>
      </c>
      <c r="H410" t="s">
        <v>19</v>
      </c>
      <c r="I410" t="s">
        <v>19</v>
      </c>
      <c r="J410" t="s">
        <v>19</v>
      </c>
      <c r="K410" t="s">
        <v>19</v>
      </c>
      <c r="L410" t="s">
        <v>19</v>
      </c>
      <c r="M410" t="s">
        <v>19</v>
      </c>
      <c r="N410" t="s">
        <v>19</v>
      </c>
      <c r="O410" t="s">
        <v>249</v>
      </c>
      <c r="P410">
        <v>0</v>
      </c>
      <c r="Q410">
        <v>4</v>
      </c>
      <c r="R410" t="s">
        <v>487</v>
      </c>
      <c r="S410" t="s">
        <v>1786</v>
      </c>
      <c r="T410" t="s">
        <v>1880</v>
      </c>
      <c r="U410" t="s">
        <v>1867</v>
      </c>
      <c r="V410" t="s">
        <v>608</v>
      </c>
    </row>
    <row r="411" spans="1:22" x14ac:dyDescent="0.25">
      <c r="A411" s="30" t="str">
        <f t="shared" si="6"/>
        <v>3000.4.3</v>
      </c>
      <c r="B411" t="s">
        <v>1283</v>
      </c>
      <c r="C411">
        <v>4</v>
      </c>
      <c r="D411" t="s">
        <v>489</v>
      </c>
      <c r="E411" t="s">
        <v>1368</v>
      </c>
      <c r="F411" t="s">
        <v>19</v>
      </c>
      <c r="G411" t="s">
        <v>19</v>
      </c>
      <c r="H411" t="s">
        <v>19</v>
      </c>
      <c r="I411" t="s">
        <v>19</v>
      </c>
      <c r="J411" t="s">
        <v>19</v>
      </c>
      <c r="K411" t="s">
        <v>19</v>
      </c>
      <c r="L411" t="s">
        <v>19</v>
      </c>
      <c r="M411" t="s">
        <v>19</v>
      </c>
      <c r="N411" t="s">
        <v>19</v>
      </c>
      <c r="O411" t="s">
        <v>250</v>
      </c>
      <c r="P411">
        <v>50</v>
      </c>
      <c r="Q411">
        <v>4</v>
      </c>
      <c r="R411" t="s">
        <v>487</v>
      </c>
      <c r="S411" t="s">
        <v>1787</v>
      </c>
      <c r="T411" t="s">
        <v>1880</v>
      </c>
      <c r="U411" t="s">
        <v>1867</v>
      </c>
      <c r="V411" t="s">
        <v>1283</v>
      </c>
    </row>
    <row r="412" spans="1:22" x14ac:dyDescent="0.25">
      <c r="A412" s="30" t="str">
        <f t="shared" si="6"/>
        <v>3000.4.4</v>
      </c>
      <c r="B412" t="s">
        <v>1283</v>
      </c>
      <c r="C412">
        <v>4</v>
      </c>
      <c r="D412" t="s">
        <v>2044</v>
      </c>
      <c r="E412" t="s">
        <v>1369</v>
      </c>
      <c r="F412" t="s">
        <v>19</v>
      </c>
      <c r="G412" t="s">
        <v>19</v>
      </c>
      <c r="H412" t="s">
        <v>19</v>
      </c>
      <c r="I412" t="s">
        <v>19</v>
      </c>
      <c r="J412" t="s">
        <v>19</v>
      </c>
      <c r="K412" t="s">
        <v>19</v>
      </c>
      <c r="L412" t="s">
        <v>19</v>
      </c>
      <c r="M412" t="s">
        <v>19</v>
      </c>
      <c r="N412" t="s">
        <v>19</v>
      </c>
      <c r="O412" t="s">
        <v>1814</v>
      </c>
      <c r="P412">
        <v>0</v>
      </c>
      <c r="Q412">
        <v>4</v>
      </c>
      <c r="R412" t="s">
        <v>487</v>
      </c>
      <c r="S412" t="s">
        <v>1362</v>
      </c>
      <c r="T412" t="s">
        <v>1880</v>
      </c>
      <c r="U412" t="s">
        <v>1940</v>
      </c>
      <c r="V412" t="s">
        <v>608</v>
      </c>
    </row>
    <row r="413" spans="1:22" x14ac:dyDescent="0.25">
      <c r="A413" s="30" t="str">
        <f t="shared" si="6"/>
        <v>3000.5</v>
      </c>
      <c r="B413" t="s">
        <v>1283</v>
      </c>
      <c r="C413">
        <v>4</v>
      </c>
      <c r="D413" t="s">
        <v>482</v>
      </c>
      <c r="E413" t="s">
        <v>1370</v>
      </c>
      <c r="F413" t="s">
        <v>484</v>
      </c>
      <c r="G413" t="s">
        <v>1512</v>
      </c>
      <c r="H413" t="s">
        <v>1513</v>
      </c>
      <c r="I413" t="s">
        <v>1514</v>
      </c>
      <c r="J413" t="s">
        <v>595</v>
      </c>
      <c r="K413" t="s">
        <v>502</v>
      </c>
      <c r="L413" t="s">
        <v>19</v>
      </c>
      <c r="M413" t="s">
        <v>772</v>
      </c>
      <c r="N413" t="s">
        <v>983</v>
      </c>
      <c r="O413" t="s">
        <v>142</v>
      </c>
      <c r="P413">
        <v>20</v>
      </c>
      <c r="Q413">
        <v>8</v>
      </c>
      <c r="R413" t="s">
        <v>487</v>
      </c>
      <c r="S413" t="s">
        <v>1357</v>
      </c>
      <c r="T413" t="s">
        <v>1894</v>
      </c>
      <c r="U413" t="s">
        <v>1940</v>
      </c>
      <c r="V413" t="s">
        <v>1366</v>
      </c>
    </row>
    <row r="414" spans="1:22" x14ac:dyDescent="0.25">
      <c r="A414" s="30" t="str">
        <f t="shared" si="6"/>
        <v>3000.5.1</v>
      </c>
      <c r="B414" t="s">
        <v>1283</v>
      </c>
      <c r="C414">
        <v>4</v>
      </c>
      <c r="D414" t="s">
        <v>489</v>
      </c>
      <c r="E414" t="s">
        <v>1371</v>
      </c>
      <c r="F414" t="s">
        <v>19</v>
      </c>
      <c r="G414" t="s">
        <v>19</v>
      </c>
      <c r="H414" t="s">
        <v>19</v>
      </c>
      <c r="I414" t="s">
        <v>19</v>
      </c>
      <c r="J414" t="s">
        <v>19</v>
      </c>
      <c r="K414" t="s">
        <v>19</v>
      </c>
      <c r="L414" t="s">
        <v>19</v>
      </c>
      <c r="M414" t="s">
        <v>19</v>
      </c>
      <c r="N414" t="s">
        <v>19</v>
      </c>
      <c r="O414" t="s">
        <v>143</v>
      </c>
      <c r="P414">
        <v>20</v>
      </c>
      <c r="Q414">
        <v>1</v>
      </c>
      <c r="R414" t="s">
        <v>487</v>
      </c>
      <c r="S414" t="s">
        <v>1359</v>
      </c>
      <c r="T414" t="s">
        <v>1894</v>
      </c>
      <c r="U414" t="s">
        <v>1874</v>
      </c>
      <c r="V414" t="s">
        <v>1366</v>
      </c>
    </row>
    <row r="415" spans="1:22" x14ac:dyDescent="0.25">
      <c r="A415" s="30" t="str">
        <f t="shared" si="6"/>
        <v>3000.5.2</v>
      </c>
      <c r="B415" t="s">
        <v>1283</v>
      </c>
      <c r="C415">
        <v>4</v>
      </c>
      <c r="D415" t="s">
        <v>489</v>
      </c>
      <c r="E415" t="s">
        <v>1372</v>
      </c>
      <c r="F415" t="s">
        <v>19</v>
      </c>
      <c r="G415" t="s">
        <v>19</v>
      </c>
      <c r="H415" t="s">
        <v>19</v>
      </c>
      <c r="I415" t="s">
        <v>19</v>
      </c>
      <c r="J415" t="s">
        <v>19</v>
      </c>
      <c r="K415" t="s">
        <v>19</v>
      </c>
      <c r="L415" t="s">
        <v>19</v>
      </c>
      <c r="M415" t="s">
        <v>19</v>
      </c>
      <c r="N415" t="s">
        <v>19</v>
      </c>
      <c r="O415" t="s">
        <v>144</v>
      </c>
      <c r="P415">
        <v>80</v>
      </c>
      <c r="Q415">
        <v>8</v>
      </c>
      <c r="R415" t="s">
        <v>487</v>
      </c>
      <c r="S415" t="s">
        <v>1357</v>
      </c>
      <c r="T415" t="s">
        <v>1880</v>
      </c>
      <c r="U415" t="s">
        <v>1940</v>
      </c>
      <c r="V415" t="s">
        <v>1366</v>
      </c>
    </row>
    <row r="416" spans="1:22" x14ac:dyDescent="0.25">
      <c r="A416" s="30" t="str">
        <f t="shared" si="6"/>
        <v>7000.1</v>
      </c>
      <c r="B416" t="s">
        <v>859</v>
      </c>
      <c r="C416">
        <v>2</v>
      </c>
      <c r="D416" t="s">
        <v>482</v>
      </c>
      <c r="E416" t="s">
        <v>860</v>
      </c>
      <c r="F416" t="s">
        <v>501</v>
      </c>
      <c r="G416" t="s">
        <v>1512</v>
      </c>
      <c r="H416" t="s">
        <v>1510</v>
      </c>
      <c r="I416" t="s">
        <v>1514</v>
      </c>
      <c r="J416" t="s">
        <v>19</v>
      </c>
      <c r="K416" t="s">
        <v>485</v>
      </c>
      <c r="L416" t="s">
        <v>20</v>
      </c>
      <c r="M416" t="s">
        <v>1481</v>
      </c>
      <c r="N416" t="s">
        <v>19</v>
      </c>
      <c r="O416" t="s">
        <v>154</v>
      </c>
      <c r="P416">
        <v>10</v>
      </c>
      <c r="Q416">
        <v>1</v>
      </c>
      <c r="R416" t="s">
        <v>487</v>
      </c>
      <c r="S416" t="s">
        <v>861</v>
      </c>
      <c r="T416" t="s">
        <v>1866</v>
      </c>
      <c r="U416" t="s">
        <v>2026</v>
      </c>
      <c r="V416" t="s">
        <v>859</v>
      </c>
    </row>
    <row r="417" spans="1:22" x14ac:dyDescent="0.25">
      <c r="A417" s="30" t="str">
        <f t="shared" si="6"/>
        <v>7000.1.1</v>
      </c>
      <c r="B417" t="s">
        <v>859</v>
      </c>
      <c r="C417">
        <v>2</v>
      </c>
      <c r="D417" t="s">
        <v>489</v>
      </c>
      <c r="E417" t="s">
        <v>862</v>
      </c>
      <c r="F417" t="s">
        <v>19</v>
      </c>
      <c r="G417" t="s">
        <v>19</v>
      </c>
      <c r="H417" t="s">
        <v>19</v>
      </c>
      <c r="I417" t="s">
        <v>19</v>
      </c>
      <c r="J417" t="s">
        <v>19</v>
      </c>
      <c r="K417" t="s">
        <v>19</v>
      </c>
      <c r="L417" t="s">
        <v>19</v>
      </c>
      <c r="M417" t="s">
        <v>19</v>
      </c>
      <c r="N417" t="s">
        <v>19</v>
      </c>
      <c r="O417" t="s">
        <v>155</v>
      </c>
      <c r="P417">
        <v>30</v>
      </c>
      <c r="Q417">
        <v>1</v>
      </c>
      <c r="R417" t="s">
        <v>487</v>
      </c>
      <c r="S417" t="s">
        <v>863</v>
      </c>
      <c r="T417" t="s">
        <v>1866</v>
      </c>
      <c r="U417" t="s">
        <v>2027</v>
      </c>
      <c r="V417" t="s">
        <v>859</v>
      </c>
    </row>
    <row r="418" spans="1:22" x14ac:dyDescent="0.25">
      <c r="A418" s="30" t="str">
        <f t="shared" si="6"/>
        <v>7000.1.2</v>
      </c>
      <c r="B418" t="s">
        <v>859</v>
      </c>
      <c r="C418">
        <v>2</v>
      </c>
      <c r="D418" t="s">
        <v>489</v>
      </c>
      <c r="E418" t="s">
        <v>864</v>
      </c>
      <c r="F418" t="s">
        <v>19</v>
      </c>
      <c r="G418" t="s">
        <v>19</v>
      </c>
      <c r="H418" t="s">
        <v>19</v>
      </c>
      <c r="I418" t="s">
        <v>19</v>
      </c>
      <c r="J418" t="s">
        <v>19</v>
      </c>
      <c r="K418" t="s">
        <v>19</v>
      </c>
      <c r="L418" t="s">
        <v>19</v>
      </c>
      <c r="M418" t="s">
        <v>19</v>
      </c>
      <c r="N418" t="s">
        <v>19</v>
      </c>
      <c r="O418" t="s">
        <v>156</v>
      </c>
      <c r="P418">
        <v>60</v>
      </c>
      <c r="Q418">
        <v>1</v>
      </c>
      <c r="R418" t="s">
        <v>487</v>
      </c>
      <c r="S418" t="s">
        <v>865</v>
      </c>
      <c r="T418" t="s">
        <v>2028</v>
      </c>
      <c r="U418" t="s">
        <v>1943</v>
      </c>
      <c r="V418" t="s">
        <v>859</v>
      </c>
    </row>
    <row r="419" spans="1:22" x14ac:dyDescent="0.25">
      <c r="A419" s="30" t="str">
        <f t="shared" si="6"/>
        <v>7000.1.3</v>
      </c>
      <c r="B419" t="s">
        <v>859</v>
      </c>
      <c r="C419">
        <v>2</v>
      </c>
      <c r="D419" t="s">
        <v>489</v>
      </c>
      <c r="E419" t="s">
        <v>866</v>
      </c>
      <c r="F419" t="s">
        <v>19</v>
      </c>
      <c r="G419" t="s">
        <v>19</v>
      </c>
      <c r="H419" t="s">
        <v>19</v>
      </c>
      <c r="I419" t="s">
        <v>19</v>
      </c>
      <c r="J419" t="s">
        <v>19</v>
      </c>
      <c r="K419" t="s">
        <v>19</v>
      </c>
      <c r="L419" t="s">
        <v>19</v>
      </c>
      <c r="M419" t="s">
        <v>19</v>
      </c>
      <c r="N419" t="s">
        <v>19</v>
      </c>
      <c r="O419" t="s">
        <v>157</v>
      </c>
      <c r="P419">
        <v>10</v>
      </c>
      <c r="Q419">
        <v>1</v>
      </c>
      <c r="R419" t="s">
        <v>487</v>
      </c>
      <c r="S419" t="s">
        <v>861</v>
      </c>
      <c r="T419" t="s">
        <v>1943</v>
      </c>
      <c r="U419" t="s">
        <v>2026</v>
      </c>
      <c r="V419" t="s">
        <v>859</v>
      </c>
    </row>
    <row r="420" spans="1:22" x14ac:dyDescent="0.25">
      <c r="A420" s="30" t="str">
        <f t="shared" si="6"/>
        <v>7000.2</v>
      </c>
      <c r="B420" t="s">
        <v>859</v>
      </c>
      <c r="C420">
        <v>2</v>
      </c>
      <c r="D420" t="s">
        <v>482</v>
      </c>
      <c r="E420" t="s">
        <v>867</v>
      </c>
      <c r="F420" t="s">
        <v>501</v>
      </c>
      <c r="G420" t="s">
        <v>1518</v>
      </c>
      <c r="H420" t="s">
        <v>1519</v>
      </c>
      <c r="I420" t="s">
        <v>1520</v>
      </c>
      <c r="J420" t="s">
        <v>19</v>
      </c>
      <c r="K420" t="s">
        <v>485</v>
      </c>
      <c r="L420" t="s">
        <v>23</v>
      </c>
      <c r="M420" t="s">
        <v>772</v>
      </c>
      <c r="N420" t="s">
        <v>2029</v>
      </c>
      <c r="O420" t="s">
        <v>158</v>
      </c>
      <c r="P420">
        <v>10</v>
      </c>
      <c r="Q420">
        <v>1</v>
      </c>
      <c r="R420" t="s">
        <v>487</v>
      </c>
      <c r="S420" t="s">
        <v>868</v>
      </c>
      <c r="T420" t="s">
        <v>1910</v>
      </c>
      <c r="U420" t="s">
        <v>1867</v>
      </c>
      <c r="V420" t="s">
        <v>859</v>
      </c>
    </row>
    <row r="421" spans="1:22" x14ac:dyDescent="0.25">
      <c r="A421" s="30" t="str">
        <f t="shared" si="6"/>
        <v>7000.2.1</v>
      </c>
      <c r="B421" t="s">
        <v>859</v>
      </c>
      <c r="C421">
        <v>2</v>
      </c>
      <c r="D421" t="s">
        <v>489</v>
      </c>
      <c r="E421" t="s">
        <v>869</v>
      </c>
      <c r="F421" t="s">
        <v>19</v>
      </c>
      <c r="G421" t="s">
        <v>19</v>
      </c>
      <c r="H421" t="s">
        <v>19</v>
      </c>
      <c r="I421" t="s">
        <v>19</v>
      </c>
      <c r="J421" t="s">
        <v>19</v>
      </c>
      <c r="K421" t="s">
        <v>19</v>
      </c>
      <c r="L421" t="s">
        <v>19</v>
      </c>
      <c r="M421" t="s">
        <v>19</v>
      </c>
      <c r="N421" t="s">
        <v>19</v>
      </c>
      <c r="O421" t="s">
        <v>159</v>
      </c>
      <c r="P421">
        <v>50</v>
      </c>
      <c r="Q421">
        <v>1</v>
      </c>
      <c r="R421" t="s">
        <v>487</v>
      </c>
      <c r="S421" t="s">
        <v>868</v>
      </c>
      <c r="T421" t="s">
        <v>1910</v>
      </c>
      <c r="U421" t="s">
        <v>1895</v>
      </c>
      <c r="V421" t="s">
        <v>859</v>
      </c>
    </row>
    <row r="422" spans="1:22" x14ac:dyDescent="0.25">
      <c r="A422" s="30" t="str">
        <f t="shared" si="6"/>
        <v>7000.2.2</v>
      </c>
      <c r="B422" t="s">
        <v>859</v>
      </c>
      <c r="C422">
        <v>2</v>
      </c>
      <c r="D422" t="s">
        <v>489</v>
      </c>
      <c r="E422" t="s">
        <v>870</v>
      </c>
      <c r="F422" t="s">
        <v>19</v>
      </c>
      <c r="G422" t="s">
        <v>19</v>
      </c>
      <c r="H422" t="s">
        <v>19</v>
      </c>
      <c r="I422" t="s">
        <v>19</v>
      </c>
      <c r="J422" t="s">
        <v>19</v>
      </c>
      <c r="K422" t="s">
        <v>19</v>
      </c>
      <c r="L422" t="s">
        <v>19</v>
      </c>
      <c r="M422" t="s">
        <v>19</v>
      </c>
      <c r="N422" t="s">
        <v>19</v>
      </c>
      <c r="O422" t="s">
        <v>160</v>
      </c>
      <c r="P422">
        <v>50</v>
      </c>
      <c r="Q422">
        <v>1</v>
      </c>
      <c r="R422" t="s">
        <v>487</v>
      </c>
      <c r="S422" t="s">
        <v>863</v>
      </c>
      <c r="T422" t="s">
        <v>1871</v>
      </c>
      <c r="U422" t="s">
        <v>1867</v>
      </c>
      <c r="V422" t="s">
        <v>859</v>
      </c>
    </row>
    <row r="423" spans="1:22" x14ac:dyDescent="0.25">
      <c r="A423" s="30" t="str">
        <f t="shared" si="6"/>
        <v>7000.3</v>
      </c>
      <c r="B423" t="s">
        <v>859</v>
      </c>
      <c r="C423">
        <v>2</v>
      </c>
      <c r="D423" t="s">
        <v>482</v>
      </c>
      <c r="E423" t="s">
        <v>871</v>
      </c>
      <c r="F423" t="s">
        <v>501</v>
      </c>
      <c r="G423" t="s">
        <v>1521</v>
      </c>
      <c r="H423" t="s">
        <v>1522</v>
      </c>
      <c r="I423" t="s">
        <v>1523</v>
      </c>
      <c r="J423" t="s">
        <v>19</v>
      </c>
      <c r="K423" t="s">
        <v>485</v>
      </c>
      <c r="L423" t="s">
        <v>20</v>
      </c>
      <c r="M423" t="s">
        <v>720</v>
      </c>
      <c r="N423" t="s">
        <v>2030</v>
      </c>
      <c r="O423" t="s">
        <v>293</v>
      </c>
      <c r="P423">
        <v>10</v>
      </c>
      <c r="Q423">
        <v>1</v>
      </c>
      <c r="R423" t="s">
        <v>487</v>
      </c>
      <c r="S423" t="s">
        <v>872</v>
      </c>
      <c r="T423" t="s">
        <v>1868</v>
      </c>
      <c r="U423" t="s">
        <v>1942</v>
      </c>
      <c r="V423" t="s">
        <v>859</v>
      </c>
    </row>
    <row r="424" spans="1:22" x14ac:dyDescent="0.25">
      <c r="A424" s="30" t="str">
        <f t="shared" si="6"/>
        <v>7000.3.1</v>
      </c>
      <c r="B424" t="s">
        <v>859</v>
      </c>
      <c r="C424">
        <v>2</v>
      </c>
      <c r="D424" t="s">
        <v>489</v>
      </c>
      <c r="E424" t="s">
        <v>873</v>
      </c>
      <c r="F424" t="s">
        <v>19</v>
      </c>
      <c r="G424" t="s">
        <v>19</v>
      </c>
      <c r="H424" t="s">
        <v>19</v>
      </c>
      <c r="I424" t="s">
        <v>19</v>
      </c>
      <c r="J424" t="s">
        <v>19</v>
      </c>
      <c r="K424" t="s">
        <v>19</v>
      </c>
      <c r="L424" t="s">
        <v>19</v>
      </c>
      <c r="M424" t="s">
        <v>19</v>
      </c>
      <c r="N424" t="s">
        <v>19</v>
      </c>
      <c r="O424" t="s">
        <v>294</v>
      </c>
      <c r="P424">
        <v>50</v>
      </c>
      <c r="Q424">
        <v>1</v>
      </c>
      <c r="R424" t="s">
        <v>487</v>
      </c>
      <c r="S424" t="s">
        <v>874</v>
      </c>
      <c r="T424" t="s">
        <v>1868</v>
      </c>
      <c r="U424" t="s">
        <v>1911</v>
      </c>
      <c r="V424" t="s">
        <v>859</v>
      </c>
    </row>
    <row r="425" spans="1:22" x14ac:dyDescent="0.25">
      <c r="A425" s="30" t="str">
        <f t="shared" si="6"/>
        <v>7000.3.2</v>
      </c>
      <c r="B425" t="s">
        <v>859</v>
      </c>
      <c r="C425">
        <v>2</v>
      </c>
      <c r="D425" t="s">
        <v>489</v>
      </c>
      <c r="E425" t="s">
        <v>875</v>
      </c>
      <c r="F425" t="s">
        <v>19</v>
      </c>
      <c r="G425" t="s">
        <v>19</v>
      </c>
      <c r="H425" t="s">
        <v>19</v>
      </c>
      <c r="I425" t="s">
        <v>19</v>
      </c>
      <c r="J425" t="s">
        <v>19</v>
      </c>
      <c r="K425" t="s">
        <v>19</v>
      </c>
      <c r="L425" t="s">
        <v>19</v>
      </c>
      <c r="M425" t="s">
        <v>19</v>
      </c>
      <c r="N425" t="s">
        <v>19</v>
      </c>
      <c r="O425" t="s">
        <v>295</v>
      </c>
      <c r="P425">
        <v>50</v>
      </c>
      <c r="Q425">
        <v>1</v>
      </c>
      <c r="R425" t="s">
        <v>487</v>
      </c>
      <c r="S425" t="s">
        <v>863</v>
      </c>
      <c r="T425" t="s">
        <v>1871</v>
      </c>
      <c r="U425" t="s">
        <v>1942</v>
      </c>
      <c r="V425" t="s">
        <v>859</v>
      </c>
    </row>
    <row r="426" spans="1:22" x14ac:dyDescent="0.25">
      <c r="A426" s="30" t="str">
        <f t="shared" si="6"/>
        <v>7000.4</v>
      </c>
      <c r="B426" t="s">
        <v>859</v>
      </c>
      <c r="C426">
        <v>2</v>
      </c>
      <c r="D426" t="s">
        <v>482</v>
      </c>
      <c r="E426" t="s">
        <v>876</v>
      </c>
      <c r="F426" t="s">
        <v>484</v>
      </c>
      <c r="G426" t="s">
        <v>1518</v>
      </c>
      <c r="H426" t="s">
        <v>1519</v>
      </c>
      <c r="I426" t="s">
        <v>1520</v>
      </c>
      <c r="J426" t="s">
        <v>2020</v>
      </c>
      <c r="K426" t="s">
        <v>502</v>
      </c>
      <c r="L426" t="s">
        <v>23</v>
      </c>
      <c r="M426" t="s">
        <v>720</v>
      </c>
      <c r="N426" t="s">
        <v>2031</v>
      </c>
      <c r="O426" t="s">
        <v>296</v>
      </c>
      <c r="P426">
        <v>40</v>
      </c>
      <c r="Q426">
        <v>2</v>
      </c>
      <c r="R426" t="s">
        <v>487</v>
      </c>
      <c r="S426" t="s">
        <v>877</v>
      </c>
      <c r="T426" t="s">
        <v>2021</v>
      </c>
      <c r="U426" t="s">
        <v>1867</v>
      </c>
      <c r="V426" t="s">
        <v>878</v>
      </c>
    </row>
    <row r="427" spans="1:22" x14ac:dyDescent="0.25">
      <c r="A427" s="30" t="str">
        <f t="shared" si="6"/>
        <v>7000.4.1</v>
      </c>
      <c r="B427" t="s">
        <v>859</v>
      </c>
      <c r="C427">
        <v>2</v>
      </c>
      <c r="D427" t="s">
        <v>489</v>
      </c>
      <c r="E427" t="s">
        <v>879</v>
      </c>
      <c r="F427" t="s">
        <v>19</v>
      </c>
      <c r="G427" t="s">
        <v>19</v>
      </c>
      <c r="H427" t="s">
        <v>19</v>
      </c>
      <c r="I427" t="s">
        <v>19</v>
      </c>
      <c r="J427" t="s">
        <v>19</v>
      </c>
      <c r="K427" t="s">
        <v>19</v>
      </c>
      <c r="L427" t="s">
        <v>19</v>
      </c>
      <c r="M427" t="s">
        <v>19</v>
      </c>
      <c r="N427" t="s">
        <v>19</v>
      </c>
      <c r="O427" t="s">
        <v>297</v>
      </c>
      <c r="P427">
        <v>5</v>
      </c>
      <c r="Q427">
        <v>2</v>
      </c>
      <c r="R427" t="s">
        <v>487</v>
      </c>
      <c r="S427" t="s">
        <v>880</v>
      </c>
      <c r="T427" t="s">
        <v>2021</v>
      </c>
      <c r="U427" t="s">
        <v>1891</v>
      </c>
      <c r="V427" t="s">
        <v>859</v>
      </c>
    </row>
    <row r="428" spans="1:22" x14ac:dyDescent="0.25">
      <c r="A428" s="30" t="str">
        <f t="shared" si="6"/>
        <v>7000.4.2</v>
      </c>
      <c r="B428" t="s">
        <v>859</v>
      </c>
      <c r="C428">
        <v>2</v>
      </c>
      <c r="D428" t="s">
        <v>489</v>
      </c>
      <c r="E428" t="s">
        <v>881</v>
      </c>
      <c r="F428" t="s">
        <v>19</v>
      </c>
      <c r="G428" t="s">
        <v>19</v>
      </c>
      <c r="H428" t="s">
        <v>19</v>
      </c>
      <c r="I428" t="s">
        <v>19</v>
      </c>
      <c r="J428" t="s">
        <v>19</v>
      </c>
      <c r="K428" t="s">
        <v>19</v>
      </c>
      <c r="L428" t="s">
        <v>19</v>
      </c>
      <c r="M428" t="s">
        <v>19</v>
      </c>
      <c r="N428" t="s">
        <v>19</v>
      </c>
      <c r="O428" t="s">
        <v>298</v>
      </c>
      <c r="P428">
        <v>15</v>
      </c>
      <c r="Q428">
        <v>2</v>
      </c>
      <c r="R428" t="s">
        <v>487</v>
      </c>
      <c r="S428" t="s">
        <v>882</v>
      </c>
      <c r="T428" t="s">
        <v>1956</v>
      </c>
      <c r="U428" t="s">
        <v>2032</v>
      </c>
      <c r="V428" t="s">
        <v>859</v>
      </c>
    </row>
    <row r="429" spans="1:22" x14ac:dyDescent="0.25">
      <c r="A429" s="30" t="str">
        <f t="shared" si="6"/>
        <v>7000.4.3</v>
      </c>
      <c r="B429" t="s">
        <v>859</v>
      </c>
      <c r="C429">
        <v>2</v>
      </c>
      <c r="D429" t="s">
        <v>489</v>
      </c>
      <c r="E429" t="s">
        <v>883</v>
      </c>
      <c r="F429" t="s">
        <v>19</v>
      </c>
      <c r="G429" t="s">
        <v>19</v>
      </c>
      <c r="H429" t="s">
        <v>19</v>
      </c>
      <c r="I429" t="s">
        <v>19</v>
      </c>
      <c r="J429" t="s">
        <v>19</v>
      </c>
      <c r="K429" t="s">
        <v>19</v>
      </c>
      <c r="L429" t="s">
        <v>19</v>
      </c>
      <c r="M429" t="s">
        <v>19</v>
      </c>
      <c r="N429" t="s">
        <v>19</v>
      </c>
      <c r="O429" t="s">
        <v>299</v>
      </c>
      <c r="P429">
        <v>20</v>
      </c>
      <c r="Q429">
        <v>2</v>
      </c>
      <c r="R429" t="s">
        <v>487</v>
      </c>
      <c r="S429" t="s">
        <v>884</v>
      </c>
      <c r="T429" t="s">
        <v>1961</v>
      </c>
      <c r="U429" t="s">
        <v>2033</v>
      </c>
      <c r="V429" t="s">
        <v>859</v>
      </c>
    </row>
    <row r="430" spans="1:22" x14ac:dyDescent="0.25">
      <c r="A430" s="30" t="str">
        <f t="shared" si="6"/>
        <v>7000.4.4</v>
      </c>
      <c r="B430" t="s">
        <v>859</v>
      </c>
      <c r="C430">
        <v>2</v>
      </c>
      <c r="D430" t="s">
        <v>2044</v>
      </c>
      <c r="E430" t="s">
        <v>885</v>
      </c>
      <c r="F430" t="s">
        <v>19</v>
      </c>
      <c r="G430" t="s">
        <v>19</v>
      </c>
      <c r="H430" t="s">
        <v>19</v>
      </c>
      <c r="I430" t="s">
        <v>19</v>
      </c>
      <c r="J430" t="s">
        <v>19</v>
      </c>
      <c r="K430" t="s">
        <v>19</v>
      </c>
      <c r="L430" t="s">
        <v>19</v>
      </c>
      <c r="M430" t="s">
        <v>19</v>
      </c>
      <c r="N430" t="s">
        <v>19</v>
      </c>
      <c r="O430" t="s">
        <v>300</v>
      </c>
      <c r="P430">
        <v>0</v>
      </c>
      <c r="Q430">
        <v>2</v>
      </c>
      <c r="R430" t="s">
        <v>487</v>
      </c>
      <c r="S430" t="s">
        <v>886</v>
      </c>
      <c r="T430" t="s">
        <v>1980</v>
      </c>
      <c r="U430" t="s">
        <v>2034</v>
      </c>
      <c r="V430" t="s">
        <v>608</v>
      </c>
    </row>
    <row r="431" spans="1:22" x14ac:dyDescent="0.25">
      <c r="A431" s="30" t="str">
        <f t="shared" si="6"/>
        <v>7000.4.5</v>
      </c>
      <c r="B431" t="s">
        <v>859</v>
      </c>
      <c r="C431">
        <v>2</v>
      </c>
      <c r="D431" t="s">
        <v>489</v>
      </c>
      <c r="E431" t="s">
        <v>887</v>
      </c>
      <c r="F431" t="s">
        <v>19</v>
      </c>
      <c r="G431" t="s">
        <v>19</v>
      </c>
      <c r="H431" t="s">
        <v>19</v>
      </c>
      <c r="I431" t="s">
        <v>19</v>
      </c>
      <c r="J431" t="s">
        <v>19</v>
      </c>
      <c r="K431" t="s">
        <v>19</v>
      </c>
      <c r="L431" t="s">
        <v>19</v>
      </c>
      <c r="M431" t="s">
        <v>19</v>
      </c>
      <c r="N431" t="s">
        <v>19</v>
      </c>
      <c r="O431" t="s">
        <v>301</v>
      </c>
      <c r="P431">
        <v>60</v>
      </c>
      <c r="Q431">
        <v>2</v>
      </c>
      <c r="R431" t="s">
        <v>487</v>
      </c>
      <c r="S431" t="s">
        <v>888</v>
      </c>
      <c r="T431" t="s">
        <v>2035</v>
      </c>
      <c r="U431" t="s">
        <v>1867</v>
      </c>
      <c r="V431" t="s">
        <v>878</v>
      </c>
    </row>
    <row r="432" spans="1:22" x14ac:dyDescent="0.25">
      <c r="A432" s="30" t="str">
        <f t="shared" si="6"/>
        <v>7000.5</v>
      </c>
      <c r="B432" t="s">
        <v>859</v>
      </c>
      <c r="C432">
        <v>2</v>
      </c>
      <c r="D432" t="s">
        <v>482</v>
      </c>
      <c r="E432" t="s">
        <v>889</v>
      </c>
      <c r="F432" t="s">
        <v>484</v>
      </c>
      <c r="G432" t="s">
        <v>1518</v>
      </c>
      <c r="H432" t="s">
        <v>1519</v>
      </c>
      <c r="I432" t="s">
        <v>1520</v>
      </c>
      <c r="J432" t="s">
        <v>2020</v>
      </c>
      <c r="K432" t="s">
        <v>502</v>
      </c>
      <c r="L432" t="s">
        <v>20</v>
      </c>
      <c r="M432" t="s">
        <v>636</v>
      </c>
      <c r="N432" t="s">
        <v>2031</v>
      </c>
      <c r="O432" t="s">
        <v>282</v>
      </c>
      <c r="P432">
        <v>30</v>
      </c>
      <c r="Q432">
        <v>1</v>
      </c>
      <c r="R432" t="s">
        <v>487</v>
      </c>
      <c r="S432" t="s">
        <v>890</v>
      </c>
      <c r="T432" t="s">
        <v>1866</v>
      </c>
      <c r="U432" t="s">
        <v>2036</v>
      </c>
      <c r="V432" t="s">
        <v>878</v>
      </c>
    </row>
    <row r="433" spans="1:22" x14ac:dyDescent="0.25">
      <c r="A433" s="30" t="str">
        <f t="shared" si="6"/>
        <v>7000.5.1</v>
      </c>
      <c r="B433" t="s">
        <v>859</v>
      </c>
      <c r="C433">
        <v>2</v>
      </c>
      <c r="D433" t="s">
        <v>489</v>
      </c>
      <c r="E433" t="s">
        <v>891</v>
      </c>
      <c r="F433" t="s">
        <v>19</v>
      </c>
      <c r="G433" t="s">
        <v>19</v>
      </c>
      <c r="H433" t="s">
        <v>19</v>
      </c>
      <c r="I433" t="s">
        <v>19</v>
      </c>
      <c r="J433" t="s">
        <v>19</v>
      </c>
      <c r="K433" t="s">
        <v>19</v>
      </c>
      <c r="L433" t="s">
        <v>19</v>
      </c>
      <c r="M433" t="s">
        <v>19</v>
      </c>
      <c r="N433" t="s">
        <v>19</v>
      </c>
      <c r="O433" t="s">
        <v>38</v>
      </c>
      <c r="P433">
        <v>50</v>
      </c>
      <c r="Q433">
        <v>1</v>
      </c>
      <c r="R433" t="s">
        <v>487</v>
      </c>
      <c r="S433" t="s">
        <v>892</v>
      </c>
      <c r="T433" t="s">
        <v>1866</v>
      </c>
      <c r="U433" t="s">
        <v>1951</v>
      </c>
      <c r="V433" t="s">
        <v>859</v>
      </c>
    </row>
    <row r="434" spans="1:22" x14ac:dyDescent="0.25">
      <c r="A434" s="30" t="str">
        <f t="shared" si="6"/>
        <v>7000.5.2</v>
      </c>
      <c r="B434" t="s">
        <v>859</v>
      </c>
      <c r="C434">
        <v>2</v>
      </c>
      <c r="D434" t="s">
        <v>2044</v>
      </c>
      <c r="E434" t="s">
        <v>893</v>
      </c>
      <c r="F434" t="s">
        <v>19</v>
      </c>
      <c r="G434" t="s">
        <v>19</v>
      </c>
      <c r="H434" t="s">
        <v>19</v>
      </c>
      <c r="I434" t="s">
        <v>19</v>
      </c>
      <c r="J434" t="s">
        <v>19</v>
      </c>
      <c r="K434" t="s">
        <v>19</v>
      </c>
      <c r="L434" t="s">
        <v>19</v>
      </c>
      <c r="M434" t="s">
        <v>19</v>
      </c>
      <c r="N434" t="s">
        <v>19</v>
      </c>
      <c r="O434" t="s">
        <v>283</v>
      </c>
      <c r="P434">
        <v>0</v>
      </c>
      <c r="Q434">
        <v>1</v>
      </c>
      <c r="R434" t="s">
        <v>487</v>
      </c>
      <c r="S434" t="s">
        <v>894</v>
      </c>
      <c r="T434" t="s">
        <v>1952</v>
      </c>
      <c r="U434" t="s">
        <v>1902</v>
      </c>
      <c r="V434" t="s">
        <v>608</v>
      </c>
    </row>
    <row r="435" spans="1:22" x14ac:dyDescent="0.25">
      <c r="A435" s="30" t="str">
        <f t="shared" si="6"/>
        <v>7000.5.3</v>
      </c>
      <c r="B435" t="s">
        <v>859</v>
      </c>
      <c r="C435">
        <v>2</v>
      </c>
      <c r="D435" t="s">
        <v>489</v>
      </c>
      <c r="E435" t="s">
        <v>895</v>
      </c>
      <c r="F435" t="s">
        <v>19</v>
      </c>
      <c r="G435" t="s">
        <v>19</v>
      </c>
      <c r="H435" t="s">
        <v>19</v>
      </c>
      <c r="I435" t="s">
        <v>19</v>
      </c>
      <c r="J435" t="s">
        <v>19</v>
      </c>
      <c r="K435" t="s">
        <v>19</v>
      </c>
      <c r="L435" t="s">
        <v>19</v>
      </c>
      <c r="M435" t="s">
        <v>19</v>
      </c>
      <c r="N435" t="s">
        <v>19</v>
      </c>
      <c r="O435" t="s">
        <v>284</v>
      </c>
      <c r="P435">
        <v>50</v>
      </c>
      <c r="Q435">
        <v>1</v>
      </c>
      <c r="R435" t="s">
        <v>487</v>
      </c>
      <c r="S435" t="s">
        <v>896</v>
      </c>
      <c r="T435" t="s">
        <v>2037</v>
      </c>
      <c r="U435" t="s">
        <v>2038</v>
      </c>
      <c r="V435" t="s">
        <v>859</v>
      </c>
    </row>
    <row r="436" spans="1:22" x14ac:dyDescent="0.25">
      <c r="A436" s="30" t="str">
        <f t="shared" si="6"/>
        <v>7000.5.4</v>
      </c>
      <c r="B436" t="s">
        <v>859</v>
      </c>
      <c r="C436">
        <v>2</v>
      </c>
      <c r="D436" t="s">
        <v>2044</v>
      </c>
      <c r="E436" t="s">
        <v>897</v>
      </c>
      <c r="F436" t="s">
        <v>19</v>
      </c>
      <c r="G436" t="s">
        <v>19</v>
      </c>
      <c r="H436" t="s">
        <v>19</v>
      </c>
      <c r="I436" t="s">
        <v>19</v>
      </c>
      <c r="J436" t="s">
        <v>19</v>
      </c>
      <c r="K436" t="s">
        <v>19</v>
      </c>
      <c r="L436" t="s">
        <v>19</v>
      </c>
      <c r="M436" t="s">
        <v>19</v>
      </c>
      <c r="N436" t="s">
        <v>19</v>
      </c>
      <c r="O436" t="s">
        <v>285</v>
      </c>
      <c r="P436">
        <v>0</v>
      </c>
      <c r="Q436">
        <v>1</v>
      </c>
      <c r="R436" t="s">
        <v>487</v>
      </c>
      <c r="S436" t="s">
        <v>898</v>
      </c>
      <c r="T436" t="s">
        <v>2039</v>
      </c>
      <c r="U436" t="s">
        <v>2036</v>
      </c>
      <c r="V436" t="s">
        <v>608</v>
      </c>
    </row>
    <row r="437" spans="1:22" x14ac:dyDescent="0.25">
      <c r="A437" s="30" t="str">
        <f t="shared" si="6"/>
        <v>50.1</v>
      </c>
      <c r="B437" t="s">
        <v>512</v>
      </c>
      <c r="C437">
        <v>4</v>
      </c>
      <c r="D437" t="s">
        <v>482</v>
      </c>
      <c r="E437" t="s">
        <v>513</v>
      </c>
      <c r="F437" t="s">
        <v>484</v>
      </c>
      <c r="G437" t="s">
        <v>1509</v>
      </c>
      <c r="H437" t="s">
        <v>1510</v>
      </c>
      <c r="I437" t="s">
        <v>1511</v>
      </c>
      <c r="J437" t="s">
        <v>19</v>
      </c>
      <c r="K437" t="s">
        <v>485</v>
      </c>
      <c r="L437" t="s">
        <v>19</v>
      </c>
      <c r="M437" t="s">
        <v>514</v>
      </c>
      <c r="N437" t="s">
        <v>19</v>
      </c>
      <c r="O437" t="s">
        <v>151</v>
      </c>
      <c r="P437">
        <v>50</v>
      </c>
      <c r="Q437">
        <v>100</v>
      </c>
      <c r="R437" t="s">
        <v>515</v>
      </c>
      <c r="S437" t="s">
        <v>516</v>
      </c>
      <c r="T437" t="s">
        <v>1892</v>
      </c>
      <c r="U437" t="s">
        <v>1893</v>
      </c>
      <c r="V437" t="s">
        <v>512</v>
      </c>
    </row>
    <row r="438" spans="1:22" x14ac:dyDescent="0.25">
      <c r="A438" s="30" t="str">
        <f t="shared" si="6"/>
        <v>50.1.1</v>
      </c>
      <c r="B438" t="s">
        <v>512</v>
      </c>
      <c r="C438">
        <v>4</v>
      </c>
      <c r="D438" t="s">
        <v>489</v>
      </c>
      <c r="E438" t="s">
        <v>517</v>
      </c>
      <c r="F438" t="s">
        <v>19</v>
      </c>
      <c r="G438" t="s">
        <v>19</v>
      </c>
      <c r="H438" t="s">
        <v>19</v>
      </c>
      <c r="I438" t="s">
        <v>19</v>
      </c>
      <c r="J438" t="s">
        <v>19</v>
      </c>
      <c r="K438" t="s">
        <v>19</v>
      </c>
      <c r="L438" t="s">
        <v>19</v>
      </c>
      <c r="M438" t="s">
        <v>19</v>
      </c>
      <c r="N438" t="s">
        <v>19</v>
      </c>
      <c r="O438" t="s">
        <v>152</v>
      </c>
      <c r="P438">
        <v>80</v>
      </c>
      <c r="Q438">
        <v>100</v>
      </c>
      <c r="R438" t="s">
        <v>515</v>
      </c>
      <c r="S438" t="s">
        <v>516</v>
      </c>
      <c r="T438" t="s">
        <v>1892</v>
      </c>
      <c r="U438" t="s">
        <v>1893</v>
      </c>
      <c r="V438" t="s">
        <v>512</v>
      </c>
    </row>
    <row r="439" spans="1:22" x14ac:dyDescent="0.25">
      <c r="A439" s="30" t="str">
        <f t="shared" si="6"/>
        <v>50.1.2</v>
      </c>
      <c r="B439" t="s">
        <v>512</v>
      </c>
      <c r="C439">
        <v>4</v>
      </c>
      <c r="D439" t="s">
        <v>489</v>
      </c>
      <c r="E439" t="s">
        <v>518</v>
      </c>
      <c r="F439" t="s">
        <v>19</v>
      </c>
      <c r="G439" t="s">
        <v>19</v>
      </c>
      <c r="H439" t="s">
        <v>19</v>
      </c>
      <c r="I439" t="s">
        <v>19</v>
      </c>
      <c r="J439" t="s">
        <v>19</v>
      </c>
      <c r="K439" t="s">
        <v>19</v>
      </c>
      <c r="L439" t="s">
        <v>19</v>
      </c>
      <c r="M439" t="s">
        <v>19</v>
      </c>
      <c r="N439" t="s">
        <v>19</v>
      </c>
      <c r="O439" t="s">
        <v>153</v>
      </c>
      <c r="P439">
        <v>20</v>
      </c>
      <c r="Q439">
        <v>2</v>
      </c>
      <c r="R439" t="s">
        <v>487</v>
      </c>
      <c r="S439" t="s">
        <v>519</v>
      </c>
      <c r="T439" t="s">
        <v>1870</v>
      </c>
      <c r="U439" t="s">
        <v>1893</v>
      </c>
      <c r="V439" t="s">
        <v>512</v>
      </c>
    </row>
    <row r="440" spans="1:22" x14ac:dyDescent="0.25">
      <c r="A440" s="30" t="str">
        <f t="shared" si="6"/>
        <v>50.2</v>
      </c>
      <c r="B440" t="s">
        <v>512</v>
      </c>
      <c r="C440">
        <v>4</v>
      </c>
      <c r="D440" t="s">
        <v>482</v>
      </c>
      <c r="E440" t="s">
        <v>520</v>
      </c>
      <c r="F440" t="s">
        <v>484</v>
      </c>
      <c r="G440" t="s">
        <v>1509</v>
      </c>
      <c r="H440" t="s">
        <v>1510</v>
      </c>
      <c r="I440" t="s">
        <v>1511</v>
      </c>
      <c r="J440" t="s">
        <v>1865</v>
      </c>
      <c r="K440" t="s">
        <v>485</v>
      </c>
      <c r="L440" t="s">
        <v>19</v>
      </c>
      <c r="M440" t="s">
        <v>514</v>
      </c>
      <c r="N440" t="s">
        <v>19</v>
      </c>
      <c r="O440" t="s">
        <v>1862</v>
      </c>
      <c r="P440">
        <v>25</v>
      </c>
      <c r="Q440">
        <v>1</v>
      </c>
      <c r="R440" t="s">
        <v>487</v>
      </c>
      <c r="S440" t="s">
        <v>1863</v>
      </c>
      <c r="T440" t="s">
        <v>1868</v>
      </c>
      <c r="U440" t="s">
        <v>1908</v>
      </c>
      <c r="V440" t="s">
        <v>512</v>
      </c>
    </row>
    <row r="441" spans="1:22" x14ac:dyDescent="0.25">
      <c r="A441" s="30" t="str">
        <f t="shared" si="6"/>
        <v>50.2.1</v>
      </c>
      <c r="B441" t="s">
        <v>512</v>
      </c>
      <c r="C441">
        <v>4</v>
      </c>
      <c r="D441" t="s">
        <v>489</v>
      </c>
      <c r="E441" t="s">
        <v>522</v>
      </c>
      <c r="F441" t="s">
        <v>19</v>
      </c>
      <c r="G441" t="s">
        <v>19</v>
      </c>
      <c r="H441" t="s">
        <v>19</v>
      </c>
      <c r="I441" t="s">
        <v>19</v>
      </c>
      <c r="J441" t="s">
        <v>19</v>
      </c>
      <c r="K441" t="s">
        <v>19</v>
      </c>
      <c r="L441" t="s">
        <v>19</v>
      </c>
      <c r="M441" t="s">
        <v>19</v>
      </c>
      <c r="N441" t="s">
        <v>19</v>
      </c>
      <c r="O441" t="s">
        <v>114</v>
      </c>
      <c r="P441">
        <v>80</v>
      </c>
      <c r="Q441">
        <v>1</v>
      </c>
      <c r="R441" t="s">
        <v>487</v>
      </c>
      <c r="S441" t="s">
        <v>1854</v>
      </c>
      <c r="T441" t="s">
        <v>1868</v>
      </c>
      <c r="U441" t="s">
        <v>1908</v>
      </c>
      <c r="V441" t="s">
        <v>512</v>
      </c>
    </row>
    <row r="442" spans="1:22" x14ac:dyDescent="0.25">
      <c r="A442" s="30" t="str">
        <f t="shared" si="6"/>
        <v>50.2.2</v>
      </c>
      <c r="B442" t="s">
        <v>512</v>
      </c>
      <c r="C442">
        <v>4</v>
      </c>
      <c r="D442" t="s">
        <v>489</v>
      </c>
      <c r="E442" t="s">
        <v>523</v>
      </c>
      <c r="F442" t="s">
        <v>19</v>
      </c>
      <c r="G442" t="s">
        <v>19</v>
      </c>
      <c r="H442" t="s">
        <v>19</v>
      </c>
      <c r="I442" t="s">
        <v>19</v>
      </c>
      <c r="J442" t="s">
        <v>19</v>
      </c>
      <c r="K442" t="s">
        <v>19</v>
      </c>
      <c r="L442" t="s">
        <v>19</v>
      </c>
      <c r="M442" t="s">
        <v>19</v>
      </c>
      <c r="N442" t="s">
        <v>19</v>
      </c>
      <c r="O442" t="s">
        <v>115</v>
      </c>
      <c r="P442">
        <v>20</v>
      </c>
      <c r="Q442">
        <v>1</v>
      </c>
      <c r="R442" t="s">
        <v>487</v>
      </c>
      <c r="S442" t="s">
        <v>1864</v>
      </c>
      <c r="T442" t="s">
        <v>1868</v>
      </c>
      <c r="U442" t="s">
        <v>1908</v>
      </c>
      <c r="V442" t="s">
        <v>512</v>
      </c>
    </row>
    <row r="443" spans="1:22" x14ac:dyDescent="0.25">
      <c r="A443" s="30" t="str">
        <f t="shared" si="6"/>
        <v>50.3</v>
      </c>
      <c r="B443" t="s">
        <v>512</v>
      </c>
      <c r="C443">
        <v>4</v>
      </c>
      <c r="D443" t="s">
        <v>482</v>
      </c>
      <c r="E443" t="s">
        <v>524</v>
      </c>
      <c r="F443" t="s">
        <v>484</v>
      </c>
      <c r="G443" t="s">
        <v>1509</v>
      </c>
      <c r="H443" t="s">
        <v>1510</v>
      </c>
      <c r="I443" t="s">
        <v>1511</v>
      </c>
      <c r="J443" t="s">
        <v>19</v>
      </c>
      <c r="K443" t="s">
        <v>485</v>
      </c>
      <c r="L443" t="s">
        <v>19</v>
      </c>
      <c r="M443" t="s">
        <v>514</v>
      </c>
      <c r="N443" t="s">
        <v>19</v>
      </c>
      <c r="O443" t="s">
        <v>116</v>
      </c>
      <c r="P443">
        <v>25</v>
      </c>
      <c r="Q443">
        <v>1</v>
      </c>
      <c r="R443" t="s">
        <v>487</v>
      </c>
      <c r="S443" t="s">
        <v>525</v>
      </c>
      <c r="T443" t="s">
        <v>1948</v>
      </c>
      <c r="U443" t="s">
        <v>2040</v>
      </c>
      <c r="V443" t="s">
        <v>512</v>
      </c>
    </row>
    <row r="444" spans="1:22" x14ac:dyDescent="0.25">
      <c r="A444" s="30" t="str">
        <f t="shared" si="6"/>
        <v>50.3.1</v>
      </c>
      <c r="B444" t="s">
        <v>512</v>
      </c>
      <c r="C444">
        <v>4</v>
      </c>
      <c r="D444" t="s">
        <v>489</v>
      </c>
      <c r="E444" t="s">
        <v>526</v>
      </c>
      <c r="F444" t="s">
        <v>19</v>
      </c>
      <c r="G444" t="s">
        <v>19</v>
      </c>
      <c r="H444" t="s">
        <v>19</v>
      </c>
      <c r="I444" t="s">
        <v>19</v>
      </c>
      <c r="J444" t="s">
        <v>19</v>
      </c>
      <c r="K444" t="s">
        <v>19</v>
      </c>
      <c r="L444" t="s">
        <v>19</v>
      </c>
      <c r="M444" t="s">
        <v>19</v>
      </c>
      <c r="N444" t="s">
        <v>19</v>
      </c>
      <c r="O444" t="s">
        <v>117</v>
      </c>
      <c r="P444">
        <v>80</v>
      </c>
      <c r="Q444">
        <v>1</v>
      </c>
      <c r="R444" t="s">
        <v>487</v>
      </c>
      <c r="S444" t="s">
        <v>527</v>
      </c>
      <c r="T444" t="s">
        <v>1948</v>
      </c>
      <c r="U444" t="s">
        <v>2040</v>
      </c>
      <c r="V444" t="s">
        <v>512</v>
      </c>
    </row>
    <row r="445" spans="1:22" x14ac:dyDescent="0.25">
      <c r="A445" s="30" t="str">
        <f t="shared" si="6"/>
        <v>50.3.3</v>
      </c>
      <c r="B445" t="s">
        <v>512</v>
      </c>
      <c r="C445">
        <v>4</v>
      </c>
      <c r="D445" t="s">
        <v>489</v>
      </c>
      <c r="E445" t="s">
        <v>529</v>
      </c>
      <c r="F445" t="s">
        <v>19</v>
      </c>
      <c r="G445" t="s">
        <v>19</v>
      </c>
      <c r="H445" t="s">
        <v>19</v>
      </c>
      <c r="I445" t="s">
        <v>19</v>
      </c>
      <c r="J445" t="s">
        <v>19</v>
      </c>
      <c r="K445" t="s">
        <v>19</v>
      </c>
      <c r="L445" t="s">
        <v>19</v>
      </c>
      <c r="M445" t="s">
        <v>19</v>
      </c>
      <c r="N445" t="s">
        <v>19</v>
      </c>
      <c r="O445" t="s">
        <v>47</v>
      </c>
      <c r="P445">
        <v>20</v>
      </c>
      <c r="Q445">
        <v>1</v>
      </c>
      <c r="R445" t="s">
        <v>487</v>
      </c>
      <c r="S445" t="s">
        <v>525</v>
      </c>
      <c r="T445" t="s">
        <v>1948</v>
      </c>
      <c r="U445" t="s">
        <v>2040</v>
      </c>
      <c r="V445" t="s">
        <v>512</v>
      </c>
    </row>
    <row r="446" spans="1:22" x14ac:dyDescent="0.25">
      <c r="A446" s="30" t="str">
        <f t="shared" si="6"/>
        <v>4000.1</v>
      </c>
      <c r="B446" t="s">
        <v>1044</v>
      </c>
      <c r="C446">
        <v>2</v>
      </c>
      <c r="D446" t="s">
        <v>482</v>
      </c>
      <c r="E446" t="s">
        <v>1045</v>
      </c>
      <c r="F446" t="s">
        <v>704</v>
      </c>
      <c r="G446" t="s">
        <v>1521</v>
      </c>
      <c r="H446" t="s">
        <v>1519</v>
      </c>
      <c r="I446" t="s">
        <v>1523</v>
      </c>
      <c r="J446" t="s">
        <v>19</v>
      </c>
      <c r="K446" t="s">
        <v>485</v>
      </c>
      <c r="L446" t="s">
        <v>34</v>
      </c>
      <c r="M446" t="s">
        <v>636</v>
      </c>
      <c r="N446" t="s">
        <v>19</v>
      </c>
      <c r="O446" t="s">
        <v>274</v>
      </c>
      <c r="P446">
        <v>16</v>
      </c>
      <c r="Q446">
        <v>100</v>
      </c>
      <c r="R446" t="s">
        <v>487</v>
      </c>
      <c r="S446" t="s">
        <v>1046</v>
      </c>
      <c r="T446" t="s">
        <v>1873</v>
      </c>
      <c r="U446" t="s">
        <v>1886</v>
      </c>
      <c r="V446" t="s">
        <v>1044</v>
      </c>
    </row>
    <row r="447" spans="1:22" x14ac:dyDescent="0.25">
      <c r="A447" s="30" t="str">
        <f t="shared" si="6"/>
        <v>4000.1.1</v>
      </c>
      <c r="B447" t="s">
        <v>1044</v>
      </c>
      <c r="C447">
        <v>2</v>
      </c>
      <c r="D447" t="s">
        <v>489</v>
      </c>
      <c r="E447" t="s">
        <v>1047</v>
      </c>
      <c r="F447" t="s">
        <v>19</v>
      </c>
      <c r="G447" t="s">
        <v>19</v>
      </c>
      <c r="H447" t="s">
        <v>19</v>
      </c>
      <c r="I447" t="s">
        <v>19</v>
      </c>
      <c r="J447" t="s">
        <v>19</v>
      </c>
      <c r="K447" t="s">
        <v>19</v>
      </c>
      <c r="L447" t="s">
        <v>19</v>
      </c>
      <c r="M447" t="s">
        <v>19</v>
      </c>
      <c r="N447" t="s">
        <v>19</v>
      </c>
      <c r="O447" t="s">
        <v>275</v>
      </c>
      <c r="P447">
        <v>100</v>
      </c>
      <c r="Q447">
        <v>100</v>
      </c>
      <c r="R447" t="s">
        <v>487</v>
      </c>
      <c r="S447" t="s">
        <v>1046</v>
      </c>
      <c r="T447" t="s">
        <v>1873</v>
      </c>
      <c r="U447" t="s">
        <v>1886</v>
      </c>
      <c r="V447" t="s">
        <v>1044</v>
      </c>
    </row>
    <row r="448" spans="1:22" x14ac:dyDescent="0.25">
      <c r="A448" s="30" t="str">
        <f t="shared" si="6"/>
        <v>4000.2</v>
      </c>
      <c r="B448" t="s">
        <v>1044</v>
      </c>
      <c r="C448">
        <v>2</v>
      </c>
      <c r="D448" t="s">
        <v>482</v>
      </c>
      <c r="E448" t="s">
        <v>1048</v>
      </c>
      <c r="F448" t="s">
        <v>704</v>
      </c>
      <c r="G448" t="s">
        <v>1524</v>
      </c>
      <c r="H448" t="s">
        <v>1525</v>
      </c>
      <c r="I448" t="s">
        <v>1526</v>
      </c>
      <c r="J448" t="s">
        <v>19</v>
      </c>
      <c r="K448" t="s">
        <v>485</v>
      </c>
      <c r="L448" t="s">
        <v>34</v>
      </c>
      <c r="M448" t="s">
        <v>636</v>
      </c>
      <c r="N448" t="s">
        <v>19</v>
      </c>
      <c r="O448" t="s">
        <v>1801</v>
      </c>
      <c r="P448">
        <v>17</v>
      </c>
      <c r="Q448">
        <v>42000</v>
      </c>
      <c r="R448" t="s">
        <v>487</v>
      </c>
      <c r="S448" t="s">
        <v>1802</v>
      </c>
      <c r="T448" t="s">
        <v>1873</v>
      </c>
      <c r="U448" t="s">
        <v>1886</v>
      </c>
      <c r="V448" t="s">
        <v>1044</v>
      </c>
    </row>
    <row r="449" spans="1:22" x14ac:dyDescent="0.25">
      <c r="A449" s="30" t="str">
        <f t="shared" si="6"/>
        <v>4000.2.1</v>
      </c>
      <c r="B449" t="s">
        <v>1044</v>
      </c>
      <c r="C449">
        <v>2</v>
      </c>
      <c r="D449" t="s">
        <v>489</v>
      </c>
      <c r="E449" t="s">
        <v>1049</v>
      </c>
      <c r="F449" t="s">
        <v>19</v>
      </c>
      <c r="G449" t="s">
        <v>19</v>
      </c>
      <c r="H449" t="s">
        <v>19</v>
      </c>
      <c r="I449" t="s">
        <v>19</v>
      </c>
      <c r="J449" t="s">
        <v>19</v>
      </c>
      <c r="K449" t="s">
        <v>19</v>
      </c>
      <c r="L449" t="s">
        <v>19</v>
      </c>
      <c r="M449" t="s">
        <v>19</v>
      </c>
      <c r="N449" t="s">
        <v>19</v>
      </c>
      <c r="O449" t="s">
        <v>1803</v>
      </c>
      <c r="P449">
        <v>100</v>
      </c>
      <c r="Q449">
        <v>42000</v>
      </c>
      <c r="R449" t="s">
        <v>487</v>
      </c>
      <c r="S449" t="s">
        <v>1802</v>
      </c>
      <c r="T449" t="s">
        <v>1873</v>
      </c>
      <c r="U449" t="s">
        <v>1886</v>
      </c>
      <c r="V449" t="s">
        <v>1044</v>
      </c>
    </row>
    <row r="450" spans="1:22" x14ac:dyDescent="0.25">
      <c r="A450" s="30" t="str">
        <f t="shared" si="6"/>
        <v>4000.3</v>
      </c>
      <c r="B450" t="s">
        <v>1044</v>
      </c>
      <c r="C450">
        <v>2</v>
      </c>
      <c r="D450" t="s">
        <v>482</v>
      </c>
      <c r="E450" t="s">
        <v>1050</v>
      </c>
      <c r="F450" t="s">
        <v>704</v>
      </c>
      <c r="G450" t="s">
        <v>1524</v>
      </c>
      <c r="H450" t="s">
        <v>1525</v>
      </c>
      <c r="I450" t="s">
        <v>1526</v>
      </c>
      <c r="J450" t="s">
        <v>1865</v>
      </c>
      <c r="K450" t="s">
        <v>485</v>
      </c>
      <c r="L450" t="s">
        <v>34</v>
      </c>
      <c r="M450" t="s">
        <v>636</v>
      </c>
      <c r="N450" t="s">
        <v>19</v>
      </c>
      <c r="O450" t="s">
        <v>276</v>
      </c>
      <c r="P450">
        <v>17</v>
      </c>
      <c r="Q450">
        <v>20000</v>
      </c>
      <c r="R450" t="s">
        <v>487</v>
      </c>
      <c r="S450" t="s">
        <v>1051</v>
      </c>
      <c r="T450" t="s">
        <v>1873</v>
      </c>
      <c r="U450" t="s">
        <v>1886</v>
      </c>
      <c r="V450" t="s">
        <v>1044</v>
      </c>
    </row>
    <row r="451" spans="1:22" x14ac:dyDescent="0.25">
      <c r="A451" s="30" t="str">
        <f t="shared" ref="A451:A504" si="7">+E451</f>
        <v>4000.3.1</v>
      </c>
      <c r="B451" t="s">
        <v>1044</v>
      </c>
      <c r="C451">
        <v>2</v>
      </c>
      <c r="D451" t="s">
        <v>489</v>
      </c>
      <c r="E451" t="s">
        <v>1052</v>
      </c>
      <c r="F451" t="s">
        <v>19</v>
      </c>
      <c r="G451" t="s">
        <v>19</v>
      </c>
      <c r="H451" t="s">
        <v>19</v>
      </c>
      <c r="I451" t="s">
        <v>19</v>
      </c>
      <c r="J451" t="s">
        <v>19</v>
      </c>
      <c r="K451" t="s">
        <v>19</v>
      </c>
      <c r="L451" t="s">
        <v>19</v>
      </c>
      <c r="M451" t="s">
        <v>19</v>
      </c>
      <c r="N451" t="s">
        <v>19</v>
      </c>
      <c r="O451" t="s">
        <v>277</v>
      </c>
      <c r="P451">
        <v>100</v>
      </c>
      <c r="Q451">
        <v>20000</v>
      </c>
      <c r="R451" t="s">
        <v>487</v>
      </c>
      <c r="S451" t="s">
        <v>1051</v>
      </c>
      <c r="T451" t="s">
        <v>1873</v>
      </c>
      <c r="U451" t="s">
        <v>1886</v>
      </c>
      <c r="V451" t="s">
        <v>1044</v>
      </c>
    </row>
    <row r="452" spans="1:22" x14ac:dyDescent="0.25">
      <c r="A452" s="30" t="str">
        <f t="shared" si="7"/>
        <v>4000.4</v>
      </c>
      <c r="B452" t="s">
        <v>1044</v>
      </c>
      <c r="C452">
        <v>2</v>
      </c>
      <c r="D452" t="s">
        <v>482</v>
      </c>
      <c r="E452" t="s">
        <v>1053</v>
      </c>
      <c r="F452" t="s">
        <v>704</v>
      </c>
      <c r="G452" t="s">
        <v>1524</v>
      </c>
      <c r="H452" t="s">
        <v>1525</v>
      </c>
      <c r="I452" t="s">
        <v>1526</v>
      </c>
      <c r="J452" t="s">
        <v>19</v>
      </c>
      <c r="K452" t="s">
        <v>485</v>
      </c>
      <c r="L452" t="s">
        <v>34</v>
      </c>
      <c r="M452" t="s">
        <v>636</v>
      </c>
      <c r="N452" t="s">
        <v>19</v>
      </c>
      <c r="O452" t="s">
        <v>278</v>
      </c>
      <c r="P452">
        <v>17</v>
      </c>
      <c r="Q452">
        <v>6430</v>
      </c>
      <c r="R452" t="s">
        <v>487</v>
      </c>
      <c r="S452" t="s">
        <v>1054</v>
      </c>
      <c r="T452" t="s">
        <v>1873</v>
      </c>
      <c r="U452" t="s">
        <v>1886</v>
      </c>
      <c r="V452" t="s">
        <v>1044</v>
      </c>
    </row>
    <row r="453" spans="1:22" x14ac:dyDescent="0.25">
      <c r="A453" s="30" t="str">
        <f t="shared" si="7"/>
        <v>4000.4.1</v>
      </c>
      <c r="B453" t="s">
        <v>1044</v>
      </c>
      <c r="C453">
        <v>2</v>
      </c>
      <c r="D453" t="s">
        <v>489</v>
      </c>
      <c r="E453" t="s">
        <v>1055</v>
      </c>
      <c r="F453" t="s">
        <v>19</v>
      </c>
      <c r="G453" t="s">
        <v>19</v>
      </c>
      <c r="H453" t="s">
        <v>19</v>
      </c>
      <c r="I453" t="s">
        <v>19</v>
      </c>
      <c r="J453" t="s">
        <v>19</v>
      </c>
      <c r="K453" t="s">
        <v>19</v>
      </c>
      <c r="L453" t="s">
        <v>19</v>
      </c>
      <c r="M453" t="s">
        <v>19</v>
      </c>
      <c r="N453" t="s">
        <v>19</v>
      </c>
      <c r="O453" t="s">
        <v>35</v>
      </c>
      <c r="P453">
        <v>50</v>
      </c>
      <c r="Q453">
        <v>6430</v>
      </c>
      <c r="R453" t="s">
        <v>487</v>
      </c>
      <c r="S453" t="s">
        <v>1054</v>
      </c>
      <c r="T453" t="s">
        <v>1873</v>
      </c>
      <c r="U453" t="s">
        <v>1886</v>
      </c>
      <c r="V453" t="s">
        <v>1044</v>
      </c>
    </row>
    <row r="454" spans="1:22" x14ac:dyDescent="0.25">
      <c r="A454" s="30" t="str">
        <f t="shared" si="7"/>
        <v>4000.4.2</v>
      </c>
      <c r="B454" t="s">
        <v>1044</v>
      </c>
      <c r="C454">
        <v>2</v>
      </c>
      <c r="D454" t="s">
        <v>489</v>
      </c>
      <c r="E454" t="s">
        <v>1804</v>
      </c>
      <c r="F454" t="s">
        <v>19</v>
      </c>
      <c r="G454" t="s">
        <v>19</v>
      </c>
      <c r="H454" t="s">
        <v>19</v>
      </c>
      <c r="I454" t="s">
        <v>19</v>
      </c>
      <c r="J454" t="s">
        <v>19</v>
      </c>
      <c r="K454" t="s">
        <v>19</v>
      </c>
      <c r="L454" t="s">
        <v>19</v>
      </c>
      <c r="M454" t="s">
        <v>19</v>
      </c>
      <c r="N454" t="s">
        <v>19</v>
      </c>
      <c r="O454" t="s">
        <v>2041</v>
      </c>
      <c r="P454">
        <v>50</v>
      </c>
      <c r="Q454">
        <v>100</v>
      </c>
      <c r="R454" t="s">
        <v>515</v>
      </c>
      <c r="S454" t="s">
        <v>1805</v>
      </c>
      <c r="T454" t="s">
        <v>1907</v>
      </c>
      <c r="U454" t="s">
        <v>1886</v>
      </c>
      <c r="V454" t="s">
        <v>1044</v>
      </c>
    </row>
    <row r="455" spans="1:22" x14ac:dyDescent="0.25">
      <c r="A455" s="30" t="str">
        <f t="shared" si="7"/>
        <v>4000.5</v>
      </c>
      <c r="B455" t="s">
        <v>1044</v>
      </c>
      <c r="C455">
        <v>2</v>
      </c>
      <c r="D455" t="s">
        <v>482</v>
      </c>
      <c r="E455" t="s">
        <v>1056</v>
      </c>
      <c r="F455" t="s">
        <v>501</v>
      </c>
      <c r="G455" t="s">
        <v>1518</v>
      </c>
      <c r="H455" t="s">
        <v>1519</v>
      </c>
      <c r="I455" t="s">
        <v>1520</v>
      </c>
      <c r="J455" t="s">
        <v>1865</v>
      </c>
      <c r="K455" t="s">
        <v>485</v>
      </c>
      <c r="L455" t="s">
        <v>34</v>
      </c>
      <c r="M455" t="s">
        <v>636</v>
      </c>
      <c r="N455" t="s">
        <v>19</v>
      </c>
      <c r="O455" t="s">
        <v>279</v>
      </c>
      <c r="P455">
        <v>12</v>
      </c>
      <c r="Q455">
        <v>6</v>
      </c>
      <c r="R455" t="s">
        <v>487</v>
      </c>
      <c r="S455" t="s">
        <v>1057</v>
      </c>
      <c r="T455" t="s">
        <v>1866</v>
      </c>
      <c r="U455" t="s">
        <v>1867</v>
      </c>
      <c r="V455" t="s">
        <v>1044</v>
      </c>
    </row>
    <row r="456" spans="1:22" x14ac:dyDescent="0.25">
      <c r="A456" s="30" t="str">
        <f t="shared" si="7"/>
        <v>4000.5.1</v>
      </c>
      <c r="B456" t="s">
        <v>1044</v>
      </c>
      <c r="C456">
        <v>2</v>
      </c>
      <c r="D456" t="s">
        <v>489</v>
      </c>
      <c r="E456" t="s">
        <v>1058</v>
      </c>
      <c r="F456" t="s">
        <v>19</v>
      </c>
      <c r="G456" t="s">
        <v>19</v>
      </c>
      <c r="H456" t="s">
        <v>19</v>
      </c>
      <c r="I456" t="s">
        <v>19</v>
      </c>
      <c r="J456" t="s">
        <v>19</v>
      </c>
      <c r="K456" t="s">
        <v>19</v>
      </c>
      <c r="L456" t="s">
        <v>19</v>
      </c>
      <c r="M456" t="s">
        <v>19</v>
      </c>
      <c r="N456" t="s">
        <v>19</v>
      </c>
      <c r="O456" t="s">
        <v>36</v>
      </c>
      <c r="P456">
        <v>20</v>
      </c>
      <c r="Q456">
        <v>1</v>
      </c>
      <c r="R456" t="s">
        <v>487</v>
      </c>
      <c r="S456" t="s">
        <v>1059</v>
      </c>
      <c r="T456" t="s">
        <v>1866</v>
      </c>
      <c r="U456" t="s">
        <v>1883</v>
      </c>
      <c r="V456" t="s">
        <v>1044</v>
      </c>
    </row>
    <row r="457" spans="1:22" x14ac:dyDescent="0.25">
      <c r="A457" s="30" t="str">
        <f t="shared" si="7"/>
        <v>4000.5.2</v>
      </c>
      <c r="B457" t="s">
        <v>1044</v>
      </c>
      <c r="C457">
        <v>2</v>
      </c>
      <c r="D457" t="s">
        <v>489</v>
      </c>
      <c r="E457" t="s">
        <v>1060</v>
      </c>
      <c r="F457" t="s">
        <v>19</v>
      </c>
      <c r="G457" t="s">
        <v>19</v>
      </c>
      <c r="H457" t="s">
        <v>19</v>
      </c>
      <c r="I457" t="s">
        <v>19</v>
      </c>
      <c r="J457" t="s">
        <v>19</v>
      </c>
      <c r="K457" t="s">
        <v>19</v>
      </c>
      <c r="L457" t="s">
        <v>19</v>
      </c>
      <c r="M457" t="s">
        <v>19</v>
      </c>
      <c r="N457" t="s">
        <v>19</v>
      </c>
      <c r="O457" t="s">
        <v>37</v>
      </c>
      <c r="P457">
        <v>80</v>
      </c>
      <c r="Q457">
        <v>6</v>
      </c>
      <c r="R457" t="s">
        <v>487</v>
      </c>
      <c r="S457" t="s">
        <v>1057</v>
      </c>
      <c r="T457" t="s">
        <v>1868</v>
      </c>
      <c r="U457" t="s">
        <v>1867</v>
      </c>
      <c r="V457" t="s">
        <v>1044</v>
      </c>
    </row>
    <row r="458" spans="1:22" x14ac:dyDescent="0.25">
      <c r="A458" s="30" t="str">
        <f t="shared" si="7"/>
        <v>4000.6</v>
      </c>
      <c r="B458" t="s">
        <v>1044</v>
      </c>
      <c r="C458">
        <v>2</v>
      </c>
      <c r="D458" t="s">
        <v>482</v>
      </c>
      <c r="E458" t="s">
        <v>1061</v>
      </c>
      <c r="F458" t="s">
        <v>501</v>
      </c>
      <c r="G458" t="s">
        <v>1521</v>
      </c>
      <c r="H458" t="s">
        <v>1522</v>
      </c>
      <c r="I458" t="s">
        <v>1523</v>
      </c>
      <c r="J458" t="s">
        <v>19</v>
      </c>
      <c r="K458" t="s">
        <v>502</v>
      </c>
      <c r="L458" t="s">
        <v>34</v>
      </c>
      <c r="M458" t="s">
        <v>720</v>
      </c>
      <c r="N458" t="s">
        <v>19</v>
      </c>
      <c r="O458" t="s">
        <v>1806</v>
      </c>
      <c r="P458">
        <v>16</v>
      </c>
      <c r="Q458">
        <v>1</v>
      </c>
      <c r="R458" t="s">
        <v>487</v>
      </c>
      <c r="S458" t="s">
        <v>1062</v>
      </c>
      <c r="T458" t="s">
        <v>1866</v>
      </c>
      <c r="U458" t="s">
        <v>1987</v>
      </c>
      <c r="V458" t="s">
        <v>1063</v>
      </c>
    </row>
    <row r="459" spans="1:22" x14ac:dyDescent="0.25">
      <c r="A459" s="30" t="str">
        <f t="shared" si="7"/>
        <v>4000.6.1</v>
      </c>
      <c r="B459" t="s">
        <v>1044</v>
      </c>
      <c r="C459">
        <v>2</v>
      </c>
      <c r="D459" t="s">
        <v>489</v>
      </c>
      <c r="E459" t="s">
        <v>1064</v>
      </c>
      <c r="F459" t="s">
        <v>19</v>
      </c>
      <c r="G459" t="s">
        <v>19</v>
      </c>
      <c r="H459" t="s">
        <v>19</v>
      </c>
      <c r="I459" t="s">
        <v>19</v>
      </c>
      <c r="J459" t="s">
        <v>19</v>
      </c>
      <c r="K459" t="s">
        <v>19</v>
      </c>
      <c r="L459" t="s">
        <v>19</v>
      </c>
      <c r="M459" t="s">
        <v>19</v>
      </c>
      <c r="N459" t="s">
        <v>19</v>
      </c>
      <c r="O459" t="s">
        <v>385</v>
      </c>
      <c r="P459">
        <v>25</v>
      </c>
      <c r="Q459">
        <v>1</v>
      </c>
      <c r="R459" t="s">
        <v>487</v>
      </c>
      <c r="S459" t="s">
        <v>1065</v>
      </c>
      <c r="T459" t="s">
        <v>1866</v>
      </c>
      <c r="U459" t="s">
        <v>1970</v>
      </c>
      <c r="V459" t="s">
        <v>1044</v>
      </c>
    </row>
    <row r="460" spans="1:22" x14ac:dyDescent="0.25">
      <c r="A460" s="30" t="str">
        <f t="shared" si="7"/>
        <v>4000.6.2</v>
      </c>
      <c r="B460" t="s">
        <v>1044</v>
      </c>
      <c r="C460">
        <v>2</v>
      </c>
      <c r="D460" t="s">
        <v>2044</v>
      </c>
      <c r="E460" t="s">
        <v>1066</v>
      </c>
      <c r="F460" t="s">
        <v>19</v>
      </c>
      <c r="G460" t="s">
        <v>19</v>
      </c>
      <c r="H460" t="s">
        <v>19</v>
      </c>
      <c r="I460" t="s">
        <v>19</v>
      </c>
      <c r="J460" t="s">
        <v>19</v>
      </c>
      <c r="K460" t="s">
        <v>19</v>
      </c>
      <c r="L460" t="s">
        <v>19</v>
      </c>
      <c r="M460" t="s">
        <v>19</v>
      </c>
      <c r="N460" t="s">
        <v>19</v>
      </c>
      <c r="O460" t="s">
        <v>386</v>
      </c>
      <c r="P460">
        <v>0</v>
      </c>
      <c r="Q460">
        <v>1</v>
      </c>
      <c r="R460" t="s">
        <v>487</v>
      </c>
      <c r="S460" t="s">
        <v>1067</v>
      </c>
      <c r="T460" t="s">
        <v>1870</v>
      </c>
      <c r="U460" t="s">
        <v>1988</v>
      </c>
      <c r="V460" t="s">
        <v>608</v>
      </c>
    </row>
    <row r="461" spans="1:22" x14ac:dyDescent="0.25">
      <c r="A461" s="30" t="str">
        <f t="shared" si="7"/>
        <v>4000.6.3</v>
      </c>
      <c r="B461" t="s">
        <v>1044</v>
      </c>
      <c r="C461">
        <v>2</v>
      </c>
      <c r="D461" t="s">
        <v>489</v>
      </c>
      <c r="E461" t="s">
        <v>1068</v>
      </c>
      <c r="F461" t="s">
        <v>19</v>
      </c>
      <c r="G461" t="s">
        <v>19</v>
      </c>
      <c r="H461" t="s">
        <v>19</v>
      </c>
      <c r="I461" t="s">
        <v>19</v>
      </c>
      <c r="J461" t="s">
        <v>19</v>
      </c>
      <c r="K461" t="s">
        <v>19</v>
      </c>
      <c r="L461" t="s">
        <v>19</v>
      </c>
      <c r="M461" t="s">
        <v>19</v>
      </c>
      <c r="N461" t="s">
        <v>19</v>
      </c>
      <c r="O461" t="s">
        <v>42</v>
      </c>
      <c r="P461">
        <v>25</v>
      </c>
      <c r="Q461">
        <v>1</v>
      </c>
      <c r="R461" t="s">
        <v>487</v>
      </c>
      <c r="S461" t="s">
        <v>1069</v>
      </c>
      <c r="T461" t="s">
        <v>1989</v>
      </c>
      <c r="U461" t="s">
        <v>1943</v>
      </c>
      <c r="V461" t="s">
        <v>1044</v>
      </c>
    </row>
    <row r="462" spans="1:22" x14ac:dyDescent="0.25">
      <c r="A462" s="30" t="str">
        <f t="shared" si="7"/>
        <v>4000.6.4</v>
      </c>
      <c r="B462" t="s">
        <v>1044</v>
      </c>
      <c r="C462">
        <v>2</v>
      </c>
      <c r="D462" t="s">
        <v>489</v>
      </c>
      <c r="E462" t="s">
        <v>1070</v>
      </c>
      <c r="F462" t="s">
        <v>19</v>
      </c>
      <c r="G462" t="s">
        <v>19</v>
      </c>
      <c r="H462" t="s">
        <v>19</v>
      </c>
      <c r="I462" t="s">
        <v>19</v>
      </c>
      <c r="J462" t="s">
        <v>19</v>
      </c>
      <c r="K462" t="s">
        <v>19</v>
      </c>
      <c r="L462" t="s">
        <v>19</v>
      </c>
      <c r="M462" t="s">
        <v>19</v>
      </c>
      <c r="N462" t="s">
        <v>19</v>
      </c>
      <c r="O462" t="s">
        <v>43</v>
      </c>
      <c r="P462">
        <v>25</v>
      </c>
      <c r="Q462">
        <v>1</v>
      </c>
      <c r="R462" t="s">
        <v>487</v>
      </c>
      <c r="S462" t="s">
        <v>1071</v>
      </c>
      <c r="T462" t="s">
        <v>1963</v>
      </c>
      <c r="U462" t="s">
        <v>1960</v>
      </c>
      <c r="V462" t="s">
        <v>1044</v>
      </c>
    </row>
    <row r="463" spans="1:22" x14ac:dyDescent="0.25">
      <c r="A463" s="30" t="str">
        <f t="shared" si="7"/>
        <v>4000.6.5</v>
      </c>
      <c r="B463" t="s">
        <v>1044</v>
      </c>
      <c r="C463">
        <v>2</v>
      </c>
      <c r="D463" t="s">
        <v>2044</v>
      </c>
      <c r="E463" t="s">
        <v>1072</v>
      </c>
      <c r="F463" t="s">
        <v>19</v>
      </c>
      <c r="G463" t="s">
        <v>19</v>
      </c>
      <c r="H463" t="s">
        <v>19</v>
      </c>
      <c r="I463" t="s">
        <v>19</v>
      </c>
      <c r="J463" t="s">
        <v>19</v>
      </c>
      <c r="K463" t="s">
        <v>19</v>
      </c>
      <c r="L463" t="s">
        <v>19</v>
      </c>
      <c r="M463" t="s">
        <v>19</v>
      </c>
      <c r="N463" t="s">
        <v>19</v>
      </c>
      <c r="O463" t="s">
        <v>387</v>
      </c>
      <c r="P463">
        <v>0</v>
      </c>
      <c r="Q463">
        <v>1</v>
      </c>
      <c r="R463" t="s">
        <v>487</v>
      </c>
      <c r="S463" t="s">
        <v>1073</v>
      </c>
      <c r="T463" t="s">
        <v>1990</v>
      </c>
      <c r="U463" t="s">
        <v>1978</v>
      </c>
      <c r="V463" t="s">
        <v>530</v>
      </c>
    </row>
    <row r="464" spans="1:22" x14ac:dyDescent="0.25">
      <c r="A464" s="30" t="str">
        <f t="shared" si="7"/>
        <v>4000.6.6</v>
      </c>
      <c r="B464" t="s">
        <v>1044</v>
      </c>
      <c r="C464">
        <v>2</v>
      </c>
      <c r="D464" t="s">
        <v>489</v>
      </c>
      <c r="E464" t="s">
        <v>1074</v>
      </c>
      <c r="F464" t="s">
        <v>19</v>
      </c>
      <c r="G464" t="s">
        <v>19</v>
      </c>
      <c r="H464" t="s">
        <v>19</v>
      </c>
      <c r="I464" t="s">
        <v>19</v>
      </c>
      <c r="J464" t="s">
        <v>19</v>
      </c>
      <c r="K464" t="s">
        <v>19</v>
      </c>
      <c r="L464" t="s">
        <v>19</v>
      </c>
      <c r="M464" t="s">
        <v>19</v>
      </c>
      <c r="N464" t="s">
        <v>19</v>
      </c>
      <c r="O464" t="s">
        <v>44</v>
      </c>
      <c r="P464">
        <v>25</v>
      </c>
      <c r="Q464">
        <v>1</v>
      </c>
      <c r="R464" t="s">
        <v>487</v>
      </c>
      <c r="S464" t="s">
        <v>1075</v>
      </c>
      <c r="T464" t="s">
        <v>1926</v>
      </c>
      <c r="U464" t="s">
        <v>1987</v>
      </c>
      <c r="V464" t="s">
        <v>1076</v>
      </c>
    </row>
    <row r="465" spans="1:22" x14ac:dyDescent="0.25">
      <c r="A465" s="30" t="str">
        <f t="shared" si="7"/>
        <v>4000.8</v>
      </c>
      <c r="B465" t="s">
        <v>1044</v>
      </c>
      <c r="C465">
        <v>2</v>
      </c>
      <c r="D465" t="s">
        <v>482</v>
      </c>
      <c r="E465" t="s">
        <v>1084</v>
      </c>
      <c r="F465" t="s">
        <v>501</v>
      </c>
      <c r="G465" t="s">
        <v>1512</v>
      </c>
      <c r="H465" t="s">
        <v>1513</v>
      </c>
      <c r="I465" t="s">
        <v>1514</v>
      </c>
      <c r="J465" t="s">
        <v>19</v>
      </c>
      <c r="K465" t="s">
        <v>485</v>
      </c>
      <c r="L465" t="s">
        <v>34</v>
      </c>
      <c r="M465" t="s">
        <v>636</v>
      </c>
      <c r="N465" t="s">
        <v>19</v>
      </c>
      <c r="O465" t="s">
        <v>280</v>
      </c>
      <c r="P465">
        <v>5</v>
      </c>
      <c r="Q465">
        <v>1</v>
      </c>
      <c r="R465" t="s">
        <v>487</v>
      </c>
      <c r="S465" t="s">
        <v>1085</v>
      </c>
      <c r="T465" t="s">
        <v>1866</v>
      </c>
      <c r="U465" t="s">
        <v>1886</v>
      </c>
      <c r="V465" t="s">
        <v>1044</v>
      </c>
    </row>
    <row r="466" spans="1:22" x14ac:dyDescent="0.25">
      <c r="A466" s="30" t="str">
        <f t="shared" si="7"/>
        <v>4000.8.1</v>
      </c>
      <c r="B466" t="s">
        <v>1044</v>
      </c>
      <c r="C466">
        <v>2</v>
      </c>
      <c r="D466" t="s">
        <v>489</v>
      </c>
      <c r="E466" t="s">
        <v>1086</v>
      </c>
      <c r="F466" t="s">
        <v>19</v>
      </c>
      <c r="G466" t="s">
        <v>19</v>
      </c>
      <c r="H466" t="s">
        <v>19</v>
      </c>
      <c r="I466" t="s">
        <v>19</v>
      </c>
      <c r="J466" t="s">
        <v>19</v>
      </c>
      <c r="K466" t="s">
        <v>19</v>
      </c>
      <c r="L466" t="s">
        <v>19</v>
      </c>
      <c r="M466" t="s">
        <v>19</v>
      </c>
      <c r="N466" t="s">
        <v>19</v>
      </c>
      <c r="O466" t="s">
        <v>281</v>
      </c>
      <c r="P466">
        <v>100</v>
      </c>
      <c r="Q466">
        <v>1</v>
      </c>
      <c r="R466" t="s">
        <v>487</v>
      </c>
      <c r="S466" t="s">
        <v>1085</v>
      </c>
      <c r="T466" t="s">
        <v>1866</v>
      </c>
      <c r="U466" t="s">
        <v>1886</v>
      </c>
      <c r="V466" t="s">
        <v>1044</v>
      </c>
    </row>
    <row r="467" spans="1:22" x14ac:dyDescent="0.25">
      <c r="A467" s="30" t="str">
        <f t="shared" si="7"/>
        <v>6000.1</v>
      </c>
      <c r="B467" t="s">
        <v>1221</v>
      </c>
      <c r="C467">
        <v>1</v>
      </c>
      <c r="D467" t="s">
        <v>482</v>
      </c>
      <c r="E467" t="s">
        <v>1222</v>
      </c>
      <c r="F467" t="s">
        <v>501</v>
      </c>
      <c r="G467" t="s">
        <v>1518</v>
      </c>
      <c r="H467" t="s">
        <v>1519</v>
      </c>
      <c r="I467" t="s">
        <v>1520</v>
      </c>
      <c r="J467" t="s">
        <v>19</v>
      </c>
      <c r="K467" t="s">
        <v>485</v>
      </c>
      <c r="L467" t="s">
        <v>39</v>
      </c>
      <c r="M467" t="s">
        <v>1527</v>
      </c>
      <c r="N467" t="s">
        <v>2045</v>
      </c>
      <c r="O467" t="s">
        <v>2046</v>
      </c>
      <c r="P467">
        <v>14</v>
      </c>
      <c r="Q467">
        <v>4</v>
      </c>
      <c r="R467" t="s">
        <v>487</v>
      </c>
      <c r="S467" t="s">
        <v>2047</v>
      </c>
      <c r="T467" t="s">
        <v>1877</v>
      </c>
      <c r="U467" t="s">
        <v>1893</v>
      </c>
      <c r="V467" t="s">
        <v>1221</v>
      </c>
    </row>
    <row r="468" spans="1:22" x14ac:dyDescent="0.25">
      <c r="A468" s="30" t="str">
        <f t="shared" si="7"/>
        <v>6000.1.1</v>
      </c>
      <c r="B468" t="s">
        <v>1221</v>
      </c>
      <c r="C468">
        <v>1</v>
      </c>
      <c r="D468" t="s">
        <v>489</v>
      </c>
      <c r="E468" t="s">
        <v>1223</v>
      </c>
      <c r="F468" t="s">
        <v>19</v>
      </c>
      <c r="G468" t="s">
        <v>19</v>
      </c>
      <c r="H468" t="s">
        <v>19</v>
      </c>
      <c r="I468" t="s">
        <v>19</v>
      </c>
      <c r="J468" t="s">
        <v>19</v>
      </c>
      <c r="K468" t="s">
        <v>19</v>
      </c>
      <c r="L468" t="s">
        <v>19</v>
      </c>
      <c r="M468" t="s">
        <v>19</v>
      </c>
      <c r="N468" t="s">
        <v>19</v>
      </c>
      <c r="O468" t="s">
        <v>2048</v>
      </c>
      <c r="P468">
        <v>20</v>
      </c>
      <c r="Q468">
        <v>4</v>
      </c>
      <c r="R468" t="s">
        <v>487</v>
      </c>
      <c r="S468" t="s">
        <v>2049</v>
      </c>
      <c r="T468" t="s">
        <v>1877</v>
      </c>
      <c r="U468" t="s">
        <v>1942</v>
      </c>
      <c r="V468" t="s">
        <v>1221</v>
      </c>
    </row>
    <row r="469" spans="1:22" x14ac:dyDescent="0.25">
      <c r="A469" s="30" t="str">
        <f t="shared" si="7"/>
        <v>6000.1.2</v>
      </c>
      <c r="B469" t="s">
        <v>1221</v>
      </c>
      <c r="C469">
        <v>1</v>
      </c>
      <c r="D469" t="s">
        <v>489</v>
      </c>
      <c r="E469" t="s">
        <v>1224</v>
      </c>
      <c r="F469" t="s">
        <v>19</v>
      </c>
      <c r="G469" t="s">
        <v>19</v>
      </c>
      <c r="H469" t="s">
        <v>19</v>
      </c>
      <c r="I469" t="s">
        <v>19</v>
      </c>
      <c r="J469" t="s">
        <v>19</v>
      </c>
      <c r="K469" t="s">
        <v>19</v>
      </c>
      <c r="L469" t="s">
        <v>19</v>
      </c>
      <c r="M469" t="s">
        <v>19</v>
      </c>
      <c r="N469" t="s">
        <v>19</v>
      </c>
      <c r="O469" t="s">
        <v>194</v>
      </c>
      <c r="P469">
        <v>20</v>
      </c>
      <c r="Q469">
        <v>4</v>
      </c>
      <c r="R469" t="s">
        <v>487</v>
      </c>
      <c r="S469" t="s">
        <v>2050</v>
      </c>
      <c r="T469" t="s">
        <v>1877</v>
      </c>
      <c r="U469" t="s">
        <v>1893</v>
      </c>
      <c r="V469" t="s">
        <v>1221</v>
      </c>
    </row>
    <row r="470" spans="1:22" x14ac:dyDescent="0.25">
      <c r="A470" s="30" t="str">
        <f t="shared" si="7"/>
        <v>6000.1.3</v>
      </c>
      <c r="B470" t="s">
        <v>1221</v>
      </c>
      <c r="C470">
        <v>1</v>
      </c>
      <c r="D470" t="s">
        <v>489</v>
      </c>
      <c r="E470" t="s">
        <v>1225</v>
      </c>
      <c r="F470" t="s">
        <v>19</v>
      </c>
      <c r="G470" t="s">
        <v>19</v>
      </c>
      <c r="H470" t="s">
        <v>19</v>
      </c>
      <c r="I470" t="s">
        <v>19</v>
      </c>
      <c r="J470" t="s">
        <v>19</v>
      </c>
      <c r="K470" t="s">
        <v>19</v>
      </c>
      <c r="L470" t="s">
        <v>19</v>
      </c>
      <c r="M470" t="s">
        <v>19</v>
      </c>
      <c r="N470" t="s">
        <v>19</v>
      </c>
      <c r="O470" t="s">
        <v>2051</v>
      </c>
      <c r="P470">
        <v>30</v>
      </c>
      <c r="Q470">
        <v>100</v>
      </c>
      <c r="R470" t="s">
        <v>515</v>
      </c>
      <c r="S470" t="s">
        <v>1226</v>
      </c>
      <c r="T470" t="s">
        <v>1877</v>
      </c>
      <c r="U470" t="s">
        <v>1893</v>
      </c>
      <c r="V470" t="s">
        <v>1221</v>
      </c>
    </row>
    <row r="471" spans="1:22" x14ac:dyDescent="0.25">
      <c r="A471" s="30" t="str">
        <f t="shared" si="7"/>
        <v>6000.1.4</v>
      </c>
      <c r="B471" t="s">
        <v>1221</v>
      </c>
      <c r="C471">
        <v>1</v>
      </c>
      <c r="D471" t="s">
        <v>489</v>
      </c>
      <c r="E471" t="s">
        <v>1227</v>
      </c>
      <c r="F471" t="s">
        <v>19</v>
      </c>
      <c r="G471" t="s">
        <v>19</v>
      </c>
      <c r="H471" t="s">
        <v>19</v>
      </c>
      <c r="I471" t="s">
        <v>19</v>
      </c>
      <c r="J471" t="s">
        <v>19</v>
      </c>
      <c r="K471" t="s">
        <v>19</v>
      </c>
      <c r="L471" t="s">
        <v>19</v>
      </c>
      <c r="M471" t="s">
        <v>19</v>
      </c>
      <c r="N471" t="s">
        <v>19</v>
      </c>
      <c r="O471" t="s">
        <v>2052</v>
      </c>
      <c r="P471">
        <v>30</v>
      </c>
      <c r="Q471">
        <v>4</v>
      </c>
      <c r="R471" t="s">
        <v>487</v>
      </c>
      <c r="S471" t="s">
        <v>2047</v>
      </c>
      <c r="T471" t="s">
        <v>1877</v>
      </c>
      <c r="U471" t="s">
        <v>1893</v>
      </c>
      <c r="V471" t="s">
        <v>1221</v>
      </c>
    </row>
    <row r="472" spans="1:22" x14ac:dyDescent="0.25">
      <c r="A472" s="30" t="str">
        <f t="shared" si="7"/>
        <v>6000.2</v>
      </c>
      <c r="B472" t="s">
        <v>1221</v>
      </c>
      <c r="C472">
        <v>1</v>
      </c>
      <c r="D472" t="s">
        <v>482</v>
      </c>
      <c r="E472" t="s">
        <v>1228</v>
      </c>
      <c r="F472" t="s">
        <v>501</v>
      </c>
      <c r="G472" t="s">
        <v>1518</v>
      </c>
      <c r="H472" t="s">
        <v>1519</v>
      </c>
      <c r="I472" t="s">
        <v>1520</v>
      </c>
      <c r="J472" t="s">
        <v>19</v>
      </c>
      <c r="K472" t="s">
        <v>485</v>
      </c>
      <c r="L472" t="s">
        <v>39</v>
      </c>
      <c r="M472" t="s">
        <v>1010</v>
      </c>
      <c r="N472" t="s">
        <v>2045</v>
      </c>
      <c r="O472" t="s">
        <v>2053</v>
      </c>
      <c r="P472">
        <v>14</v>
      </c>
      <c r="Q472">
        <v>6</v>
      </c>
      <c r="R472" t="s">
        <v>487</v>
      </c>
      <c r="S472" t="s">
        <v>2054</v>
      </c>
      <c r="T472" t="s">
        <v>1877</v>
      </c>
      <c r="U472" t="s">
        <v>1893</v>
      </c>
      <c r="V472" t="s">
        <v>1221</v>
      </c>
    </row>
    <row r="473" spans="1:22" x14ac:dyDescent="0.25">
      <c r="A473" s="30" t="str">
        <f t="shared" si="7"/>
        <v>6000.2.1</v>
      </c>
      <c r="B473" t="s">
        <v>1221</v>
      </c>
      <c r="C473">
        <v>1</v>
      </c>
      <c r="D473" t="s">
        <v>489</v>
      </c>
      <c r="E473" t="s">
        <v>1229</v>
      </c>
      <c r="F473" t="s">
        <v>19</v>
      </c>
      <c r="G473" t="s">
        <v>19</v>
      </c>
      <c r="H473" t="s">
        <v>19</v>
      </c>
      <c r="I473" t="s">
        <v>19</v>
      </c>
      <c r="J473" t="s">
        <v>19</v>
      </c>
      <c r="K473" t="s">
        <v>19</v>
      </c>
      <c r="L473" t="s">
        <v>19</v>
      </c>
      <c r="M473" t="s">
        <v>19</v>
      </c>
      <c r="N473" t="s">
        <v>19</v>
      </c>
      <c r="O473" t="s">
        <v>2048</v>
      </c>
      <c r="P473">
        <v>20</v>
      </c>
      <c r="Q473">
        <v>6</v>
      </c>
      <c r="R473" t="s">
        <v>487</v>
      </c>
      <c r="S473" t="s">
        <v>2055</v>
      </c>
      <c r="T473" t="s">
        <v>1877</v>
      </c>
      <c r="U473" t="s">
        <v>1942</v>
      </c>
      <c r="V473" t="s">
        <v>1221</v>
      </c>
    </row>
    <row r="474" spans="1:22" x14ac:dyDescent="0.25">
      <c r="A474" s="30" t="str">
        <f t="shared" si="7"/>
        <v>6000.2.2</v>
      </c>
      <c r="B474" t="s">
        <v>1221</v>
      </c>
      <c r="C474">
        <v>1</v>
      </c>
      <c r="D474" t="s">
        <v>489</v>
      </c>
      <c r="E474" t="s">
        <v>1230</v>
      </c>
      <c r="F474" t="s">
        <v>19</v>
      </c>
      <c r="G474" t="s">
        <v>19</v>
      </c>
      <c r="H474" t="s">
        <v>19</v>
      </c>
      <c r="I474" t="s">
        <v>19</v>
      </c>
      <c r="J474" t="s">
        <v>19</v>
      </c>
      <c r="K474" t="s">
        <v>19</v>
      </c>
      <c r="L474" t="s">
        <v>19</v>
      </c>
      <c r="M474" t="s">
        <v>19</v>
      </c>
      <c r="N474" t="s">
        <v>19</v>
      </c>
      <c r="O474" t="s">
        <v>194</v>
      </c>
      <c r="P474">
        <v>20</v>
      </c>
      <c r="Q474">
        <v>6</v>
      </c>
      <c r="R474" t="s">
        <v>487</v>
      </c>
      <c r="S474" t="s">
        <v>2056</v>
      </c>
      <c r="T474" t="s">
        <v>1877</v>
      </c>
      <c r="U474" t="s">
        <v>1893</v>
      </c>
      <c r="V474" t="s">
        <v>1221</v>
      </c>
    </row>
    <row r="475" spans="1:22" x14ac:dyDescent="0.25">
      <c r="A475" s="30" t="str">
        <f t="shared" si="7"/>
        <v>6000.2.3</v>
      </c>
      <c r="B475" t="s">
        <v>1221</v>
      </c>
      <c r="C475">
        <v>1</v>
      </c>
      <c r="D475" t="s">
        <v>489</v>
      </c>
      <c r="E475" t="s">
        <v>1231</v>
      </c>
      <c r="F475" t="s">
        <v>19</v>
      </c>
      <c r="G475" t="s">
        <v>19</v>
      </c>
      <c r="H475" t="s">
        <v>19</v>
      </c>
      <c r="I475" t="s">
        <v>19</v>
      </c>
      <c r="J475" t="s">
        <v>19</v>
      </c>
      <c r="K475" t="s">
        <v>19</v>
      </c>
      <c r="L475" t="s">
        <v>19</v>
      </c>
      <c r="M475" t="s">
        <v>19</v>
      </c>
      <c r="N475" t="s">
        <v>19</v>
      </c>
      <c r="O475" t="s">
        <v>2051</v>
      </c>
      <c r="P475">
        <v>30</v>
      </c>
      <c r="Q475">
        <v>100</v>
      </c>
      <c r="R475" t="s">
        <v>515</v>
      </c>
      <c r="S475" t="s">
        <v>1226</v>
      </c>
      <c r="T475" t="s">
        <v>1877</v>
      </c>
      <c r="U475" t="s">
        <v>1893</v>
      </c>
      <c r="V475" t="s">
        <v>1221</v>
      </c>
    </row>
    <row r="476" spans="1:22" x14ac:dyDescent="0.25">
      <c r="A476" s="30" t="str">
        <f t="shared" si="7"/>
        <v>6000.2.4</v>
      </c>
      <c r="B476" t="s">
        <v>1221</v>
      </c>
      <c r="C476">
        <v>1</v>
      </c>
      <c r="D476" t="s">
        <v>489</v>
      </c>
      <c r="E476" t="s">
        <v>1232</v>
      </c>
      <c r="F476" t="s">
        <v>19</v>
      </c>
      <c r="G476" t="s">
        <v>19</v>
      </c>
      <c r="H476" t="s">
        <v>19</v>
      </c>
      <c r="I476" t="s">
        <v>19</v>
      </c>
      <c r="J476" t="s">
        <v>19</v>
      </c>
      <c r="K476" t="s">
        <v>19</v>
      </c>
      <c r="L476" t="s">
        <v>19</v>
      </c>
      <c r="M476" t="s">
        <v>19</v>
      </c>
      <c r="N476" t="s">
        <v>19</v>
      </c>
      <c r="O476" t="s">
        <v>2052</v>
      </c>
      <c r="P476">
        <v>30</v>
      </c>
      <c r="Q476">
        <v>6</v>
      </c>
      <c r="R476" t="s">
        <v>487</v>
      </c>
      <c r="S476" t="s">
        <v>2054</v>
      </c>
      <c r="T476" t="s">
        <v>1877</v>
      </c>
      <c r="U476" t="s">
        <v>1893</v>
      </c>
      <c r="V476" t="s">
        <v>1221</v>
      </c>
    </row>
    <row r="477" spans="1:22" x14ac:dyDescent="0.25">
      <c r="A477" s="30" t="str">
        <f t="shared" si="7"/>
        <v>6000.3</v>
      </c>
      <c r="B477" t="s">
        <v>1221</v>
      </c>
      <c r="C477">
        <v>1</v>
      </c>
      <c r="D477" t="s">
        <v>482</v>
      </c>
      <c r="E477" t="s">
        <v>1233</v>
      </c>
      <c r="F477" t="s">
        <v>501</v>
      </c>
      <c r="G477" t="s">
        <v>1518</v>
      </c>
      <c r="H477" t="s">
        <v>1519</v>
      </c>
      <c r="I477" t="s">
        <v>1520</v>
      </c>
      <c r="J477" t="s">
        <v>19</v>
      </c>
      <c r="K477" t="s">
        <v>485</v>
      </c>
      <c r="L477" t="s">
        <v>39</v>
      </c>
      <c r="M477" t="s">
        <v>1527</v>
      </c>
      <c r="N477" t="s">
        <v>2045</v>
      </c>
      <c r="O477" t="s">
        <v>2057</v>
      </c>
      <c r="P477">
        <v>14</v>
      </c>
      <c r="Q477">
        <v>2</v>
      </c>
      <c r="R477" t="s">
        <v>487</v>
      </c>
      <c r="S477" t="s">
        <v>2058</v>
      </c>
      <c r="T477" t="s">
        <v>1877</v>
      </c>
      <c r="U477" t="s">
        <v>1893</v>
      </c>
      <c r="V477" t="s">
        <v>1221</v>
      </c>
    </row>
    <row r="478" spans="1:22" x14ac:dyDescent="0.25">
      <c r="A478" s="30" t="str">
        <f t="shared" si="7"/>
        <v>6000.3.1</v>
      </c>
      <c r="B478" t="s">
        <v>1221</v>
      </c>
      <c r="C478">
        <v>1</v>
      </c>
      <c r="D478" t="s">
        <v>489</v>
      </c>
      <c r="E478" t="s">
        <v>1234</v>
      </c>
      <c r="F478" t="s">
        <v>19</v>
      </c>
      <c r="G478" t="s">
        <v>19</v>
      </c>
      <c r="H478" t="s">
        <v>19</v>
      </c>
      <c r="I478" t="s">
        <v>19</v>
      </c>
      <c r="J478" t="s">
        <v>19</v>
      </c>
      <c r="K478" t="s">
        <v>19</v>
      </c>
      <c r="L478" t="s">
        <v>19</v>
      </c>
      <c r="M478" t="s">
        <v>19</v>
      </c>
      <c r="N478" t="s">
        <v>19</v>
      </c>
      <c r="O478" t="s">
        <v>2048</v>
      </c>
      <c r="P478">
        <v>20</v>
      </c>
      <c r="Q478">
        <v>2</v>
      </c>
      <c r="R478" t="s">
        <v>487</v>
      </c>
      <c r="S478" t="s">
        <v>2059</v>
      </c>
      <c r="T478" t="s">
        <v>1877</v>
      </c>
      <c r="U478" t="s">
        <v>1942</v>
      </c>
      <c r="V478" t="s">
        <v>1221</v>
      </c>
    </row>
    <row r="479" spans="1:22" x14ac:dyDescent="0.25">
      <c r="A479" s="30" t="str">
        <f t="shared" si="7"/>
        <v>6000.3.2</v>
      </c>
      <c r="B479" t="s">
        <v>1221</v>
      </c>
      <c r="C479">
        <v>1</v>
      </c>
      <c r="D479" t="s">
        <v>489</v>
      </c>
      <c r="E479" t="s">
        <v>1235</v>
      </c>
      <c r="F479" t="s">
        <v>19</v>
      </c>
      <c r="G479" t="s">
        <v>19</v>
      </c>
      <c r="H479" t="s">
        <v>19</v>
      </c>
      <c r="I479" t="s">
        <v>19</v>
      </c>
      <c r="J479" t="s">
        <v>19</v>
      </c>
      <c r="K479" t="s">
        <v>19</v>
      </c>
      <c r="L479" t="s">
        <v>19</v>
      </c>
      <c r="M479" t="s">
        <v>19</v>
      </c>
      <c r="N479" t="s">
        <v>19</v>
      </c>
      <c r="O479" t="s">
        <v>194</v>
      </c>
      <c r="P479">
        <v>20</v>
      </c>
      <c r="Q479">
        <v>2</v>
      </c>
      <c r="R479" t="s">
        <v>487</v>
      </c>
      <c r="S479" t="s">
        <v>2060</v>
      </c>
      <c r="T479" t="s">
        <v>1877</v>
      </c>
      <c r="U479" t="s">
        <v>1893</v>
      </c>
      <c r="V479" t="s">
        <v>1221</v>
      </c>
    </row>
    <row r="480" spans="1:22" x14ac:dyDescent="0.25">
      <c r="A480" s="30" t="str">
        <f t="shared" si="7"/>
        <v>6000.3.3</v>
      </c>
      <c r="B480" t="s">
        <v>1221</v>
      </c>
      <c r="C480">
        <v>1</v>
      </c>
      <c r="D480" t="s">
        <v>489</v>
      </c>
      <c r="E480" t="s">
        <v>1236</v>
      </c>
      <c r="F480" t="s">
        <v>19</v>
      </c>
      <c r="G480" t="s">
        <v>19</v>
      </c>
      <c r="H480" t="s">
        <v>19</v>
      </c>
      <c r="I480" t="s">
        <v>19</v>
      </c>
      <c r="J480" t="s">
        <v>19</v>
      </c>
      <c r="K480" t="s">
        <v>19</v>
      </c>
      <c r="L480" t="s">
        <v>19</v>
      </c>
      <c r="M480" t="s">
        <v>19</v>
      </c>
      <c r="N480" t="s">
        <v>19</v>
      </c>
      <c r="O480" t="s">
        <v>2051</v>
      </c>
      <c r="P480">
        <v>30</v>
      </c>
      <c r="Q480">
        <v>100</v>
      </c>
      <c r="R480" t="s">
        <v>515</v>
      </c>
      <c r="S480" t="s">
        <v>1226</v>
      </c>
      <c r="T480" t="s">
        <v>1877</v>
      </c>
      <c r="U480" t="s">
        <v>1893</v>
      </c>
      <c r="V480" t="s">
        <v>1221</v>
      </c>
    </row>
    <row r="481" spans="1:22" x14ac:dyDescent="0.25">
      <c r="A481" s="30" t="str">
        <f t="shared" si="7"/>
        <v>6000.3.4</v>
      </c>
      <c r="B481" t="s">
        <v>1221</v>
      </c>
      <c r="C481">
        <v>1</v>
      </c>
      <c r="D481" t="s">
        <v>489</v>
      </c>
      <c r="E481" t="s">
        <v>1237</v>
      </c>
      <c r="F481" t="s">
        <v>19</v>
      </c>
      <c r="G481" t="s">
        <v>19</v>
      </c>
      <c r="H481" t="s">
        <v>19</v>
      </c>
      <c r="I481" t="s">
        <v>19</v>
      </c>
      <c r="J481" t="s">
        <v>19</v>
      </c>
      <c r="K481" t="s">
        <v>19</v>
      </c>
      <c r="L481" t="s">
        <v>19</v>
      </c>
      <c r="M481" t="s">
        <v>19</v>
      </c>
      <c r="N481" t="s">
        <v>19</v>
      </c>
      <c r="O481" t="s">
        <v>2052</v>
      </c>
      <c r="P481">
        <v>30</v>
      </c>
      <c r="Q481">
        <v>2</v>
      </c>
      <c r="R481" t="s">
        <v>487</v>
      </c>
      <c r="S481" t="s">
        <v>2058</v>
      </c>
      <c r="T481" t="s">
        <v>1877</v>
      </c>
      <c r="U481" t="s">
        <v>1893</v>
      </c>
      <c r="V481" t="s">
        <v>1221</v>
      </c>
    </row>
    <row r="482" spans="1:22" x14ac:dyDescent="0.25">
      <c r="A482" s="30" t="str">
        <f t="shared" si="7"/>
        <v>6000.4</v>
      </c>
      <c r="B482" t="s">
        <v>1221</v>
      </c>
      <c r="C482">
        <v>1</v>
      </c>
      <c r="D482" t="s">
        <v>482</v>
      </c>
      <c r="E482" t="s">
        <v>1238</v>
      </c>
      <c r="F482" t="s">
        <v>484</v>
      </c>
      <c r="G482" t="s">
        <v>1518</v>
      </c>
      <c r="H482" t="s">
        <v>1519</v>
      </c>
      <c r="I482" t="s">
        <v>1520</v>
      </c>
      <c r="J482" t="s">
        <v>19</v>
      </c>
      <c r="K482" t="s">
        <v>485</v>
      </c>
      <c r="L482" t="s">
        <v>39</v>
      </c>
      <c r="M482" t="s">
        <v>1010</v>
      </c>
      <c r="N482" t="s">
        <v>2045</v>
      </c>
      <c r="O482" t="s">
        <v>2061</v>
      </c>
      <c r="P482">
        <v>14</v>
      </c>
      <c r="Q482">
        <v>1</v>
      </c>
      <c r="R482" t="s">
        <v>487</v>
      </c>
      <c r="S482" t="s">
        <v>1246</v>
      </c>
      <c r="T482" t="s">
        <v>1866</v>
      </c>
      <c r="U482" t="s">
        <v>1943</v>
      </c>
      <c r="V482" t="s">
        <v>1221</v>
      </c>
    </row>
    <row r="483" spans="1:22" x14ac:dyDescent="0.25">
      <c r="A483" s="30" t="str">
        <f t="shared" si="7"/>
        <v>6000.4.1</v>
      </c>
      <c r="B483" t="s">
        <v>1221</v>
      </c>
      <c r="C483">
        <v>1</v>
      </c>
      <c r="D483" t="s">
        <v>489</v>
      </c>
      <c r="E483" t="s">
        <v>1239</v>
      </c>
      <c r="F483" t="s">
        <v>19</v>
      </c>
      <c r="G483" t="s">
        <v>19</v>
      </c>
      <c r="H483" t="s">
        <v>19</v>
      </c>
      <c r="I483" t="s">
        <v>19</v>
      </c>
      <c r="J483" t="s">
        <v>19</v>
      </c>
      <c r="K483" t="s">
        <v>19</v>
      </c>
      <c r="L483" t="s">
        <v>19</v>
      </c>
      <c r="M483" t="s">
        <v>19</v>
      </c>
      <c r="N483" t="s">
        <v>19</v>
      </c>
      <c r="O483" t="s">
        <v>461</v>
      </c>
      <c r="P483">
        <v>20</v>
      </c>
      <c r="Q483">
        <v>1</v>
      </c>
      <c r="R483" t="s">
        <v>487</v>
      </c>
      <c r="S483" t="s">
        <v>1240</v>
      </c>
      <c r="T483" t="s">
        <v>1866</v>
      </c>
      <c r="U483" t="s">
        <v>1921</v>
      </c>
      <c r="V483" t="s">
        <v>1221</v>
      </c>
    </row>
    <row r="484" spans="1:22" x14ac:dyDescent="0.25">
      <c r="A484" s="30" t="str">
        <f t="shared" si="7"/>
        <v>6000.4.2</v>
      </c>
      <c r="B484" t="s">
        <v>1221</v>
      </c>
      <c r="C484">
        <v>1</v>
      </c>
      <c r="D484" t="s">
        <v>489</v>
      </c>
      <c r="E484" t="s">
        <v>1241</v>
      </c>
      <c r="F484" t="s">
        <v>19</v>
      </c>
      <c r="G484" t="s">
        <v>19</v>
      </c>
      <c r="H484" t="s">
        <v>19</v>
      </c>
      <c r="I484" t="s">
        <v>19</v>
      </c>
      <c r="J484" t="s">
        <v>19</v>
      </c>
      <c r="K484" t="s">
        <v>19</v>
      </c>
      <c r="L484" t="s">
        <v>19</v>
      </c>
      <c r="M484" t="s">
        <v>19</v>
      </c>
      <c r="N484" t="s">
        <v>19</v>
      </c>
      <c r="O484" t="s">
        <v>462</v>
      </c>
      <c r="P484">
        <v>20</v>
      </c>
      <c r="Q484">
        <v>1</v>
      </c>
      <c r="R484" t="s">
        <v>487</v>
      </c>
      <c r="S484" t="s">
        <v>1242</v>
      </c>
      <c r="T484" t="s">
        <v>1944</v>
      </c>
      <c r="U484" t="s">
        <v>1945</v>
      </c>
      <c r="V484" t="s">
        <v>1221</v>
      </c>
    </row>
    <row r="485" spans="1:22" x14ac:dyDescent="0.25">
      <c r="A485" s="30" t="str">
        <f t="shared" si="7"/>
        <v>6000.4.3</v>
      </c>
      <c r="B485" t="s">
        <v>1221</v>
      </c>
      <c r="C485">
        <v>1</v>
      </c>
      <c r="D485" t="s">
        <v>489</v>
      </c>
      <c r="E485" t="s">
        <v>1243</v>
      </c>
      <c r="F485" t="s">
        <v>19</v>
      </c>
      <c r="G485" t="s">
        <v>19</v>
      </c>
      <c r="H485" t="s">
        <v>19</v>
      </c>
      <c r="I485" t="s">
        <v>19</v>
      </c>
      <c r="J485" t="s">
        <v>19</v>
      </c>
      <c r="K485" t="s">
        <v>19</v>
      </c>
      <c r="L485" t="s">
        <v>19</v>
      </c>
      <c r="M485" t="s">
        <v>19</v>
      </c>
      <c r="N485" t="s">
        <v>19</v>
      </c>
      <c r="O485" t="s">
        <v>57</v>
      </c>
      <c r="P485">
        <v>20</v>
      </c>
      <c r="Q485">
        <v>1</v>
      </c>
      <c r="R485" t="s">
        <v>487</v>
      </c>
      <c r="S485" t="s">
        <v>1244</v>
      </c>
      <c r="T485" t="s">
        <v>1946</v>
      </c>
      <c r="U485" t="s">
        <v>1907</v>
      </c>
      <c r="V485" t="s">
        <v>1221</v>
      </c>
    </row>
    <row r="486" spans="1:22" x14ac:dyDescent="0.25">
      <c r="A486" s="30" t="str">
        <f t="shared" si="7"/>
        <v>6000.4.4</v>
      </c>
      <c r="B486" t="s">
        <v>1221</v>
      </c>
      <c r="C486">
        <v>1</v>
      </c>
      <c r="D486" t="s">
        <v>489</v>
      </c>
      <c r="E486" t="s">
        <v>1245</v>
      </c>
      <c r="F486" t="s">
        <v>19</v>
      </c>
      <c r="G486" t="s">
        <v>19</v>
      </c>
      <c r="H486" t="s">
        <v>19</v>
      </c>
      <c r="I486" t="s">
        <v>19</v>
      </c>
      <c r="J486" t="s">
        <v>19</v>
      </c>
      <c r="K486" t="s">
        <v>19</v>
      </c>
      <c r="L486" t="s">
        <v>19</v>
      </c>
      <c r="M486" t="s">
        <v>19</v>
      </c>
      <c r="N486" t="s">
        <v>19</v>
      </c>
      <c r="O486" t="s">
        <v>463</v>
      </c>
      <c r="P486">
        <v>20</v>
      </c>
      <c r="Q486">
        <v>1</v>
      </c>
      <c r="R486" t="s">
        <v>487</v>
      </c>
      <c r="S486" t="s">
        <v>1246</v>
      </c>
      <c r="T486" t="s">
        <v>1902</v>
      </c>
      <c r="U486" t="s">
        <v>1903</v>
      </c>
      <c r="V486" t="s">
        <v>1221</v>
      </c>
    </row>
    <row r="487" spans="1:22" x14ac:dyDescent="0.25">
      <c r="A487" s="30" t="str">
        <f t="shared" si="7"/>
        <v>6000.4.5</v>
      </c>
      <c r="B487" t="s">
        <v>1221</v>
      </c>
      <c r="C487">
        <v>1</v>
      </c>
      <c r="D487" t="s">
        <v>489</v>
      </c>
      <c r="E487" t="s">
        <v>1247</v>
      </c>
      <c r="F487" t="s">
        <v>19</v>
      </c>
      <c r="G487" t="s">
        <v>19</v>
      </c>
      <c r="H487" t="s">
        <v>19</v>
      </c>
      <c r="I487" t="s">
        <v>19</v>
      </c>
      <c r="J487" t="s">
        <v>19</v>
      </c>
      <c r="K487" t="s">
        <v>19</v>
      </c>
      <c r="L487" t="s">
        <v>19</v>
      </c>
      <c r="M487" t="s">
        <v>19</v>
      </c>
      <c r="N487" t="s">
        <v>19</v>
      </c>
      <c r="O487" t="s">
        <v>464</v>
      </c>
      <c r="P487">
        <v>20</v>
      </c>
      <c r="Q487">
        <v>1</v>
      </c>
      <c r="R487" t="s">
        <v>487</v>
      </c>
      <c r="S487" t="s">
        <v>1246</v>
      </c>
      <c r="T487" t="s">
        <v>1947</v>
      </c>
      <c r="U487" t="s">
        <v>1943</v>
      </c>
      <c r="V487" t="s">
        <v>1221</v>
      </c>
    </row>
    <row r="488" spans="1:22" x14ac:dyDescent="0.25">
      <c r="A488" s="30" t="str">
        <f t="shared" si="7"/>
        <v>6000.5</v>
      </c>
      <c r="B488" t="s">
        <v>1221</v>
      </c>
      <c r="C488">
        <v>1</v>
      </c>
      <c r="D488" t="s">
        <v>482</v>
      </c>
      <c r="E488" t="s">
        <v>1248</v>
      </c>
      <c r="F488" t="s">
        <v>484</v>
      </c>
      <c r="G488" t="s">
        <v>1518</v>
      </c>
      <c r="H488" t="s">
        <v>1519</v>
      </c>
      <c r="I488" t="s">
        <v>1520</v>
      </c>
      <c r="J488" t="s">
        <v>19</v>
      </c>
      <c r="K488" t="s">
        <v>485</v>
      </c>
      <c r="L488" t="s">
        <v>39</v>
      </c>
      <c r="M488" t="s">
        <v>1010</v>
      </c>
      <c r="N488" t="s">
        <v>2045</v>
      </c>
      <c r="O488" t="s">
        <v>2062</v>
      </c>
      <c r="P488">
        <v>14</v>
      </c>
      <c r="Q488">
        <v>1</v>
      </c>
      <c r="R488" t="s">
        <v>487</v>
      </c>
      <c r="S488" t="s">
        <v>1242</v>
      </c>
      <c r="T488" t="s">
        <v>1948</v>
      </c>
      <c r="U488" t="s">
        <v>1895</v>
      </c>
      <c r="V488" t="s">
        <v>1221</v>
      </c>
    </row>
    <row r="489" spans="1:22" x14ac:dyDescent="0.25">
      <c r="A489" s="30" t="str">
        <f t="shared" si="7"/>
        <v>6000.5.1</v>
      </c>
      <c r="B489" t="s">
        <v>1221</v>
      </c>
      <c r="C489">
        <v>1</v>
      </c>
      <c r="D489" t="s">
        <v>489</v>
      </c>
      <c r="E489" t="s">
        <v>1249</v>
      </c>
      <c r="F489" t="s">
        <v>19</v>
      </c>
      <c r="G489" t="s">
        <v>19</v>
      </c>
      <c r="H489" t="s">
        <v>19</v>
      </c>
      <c r="I489" t="s">
        <v>19</v>
      </c>
      <c r="J489" t="s">
        <v>19</v>
      </c>
      <c r="K489" t="s">
        <v>19</v>
      </c>
      <c r="L489" t="s">
        <v>19</v>
      </c>
      <c r="M489" t="s">
        <v>19</v>
      </c>
      <c r="N489" t="s">
        <v>19</v>
      </c>
      <c r="O489" t="s">
        <v>465</v>
      </c>
      <c r="P489">
        <v>10</v>
      </c>
      <c r="Q489">
        <v>1</v>
      </c>
      <c r="R489" t="s">
        <v>487</v>
      </c>
      <c r="S489" t="s">
        <v>1250</v>
      </c>
      <c r="T489" t="s">
        <v>1948</v>
      </c>
      <c r="U489" t="s">
        <v>1949</v>
      </c>
      <c r="V489" t="s">
        <v>1221</v>
      </c>
    </row>
    <row r="490" spans="1:22" x14ac:dyDescent="0.25">
      <c r="A490" s="30" t="str">
        <f t="shared" si="7"/>
        <v>6000.5.2</v>
      </c>
      <c r="B490" t="s">
        <v>1221</v>
      </c>
      <c r="C490">
        <v>1</v>
      </c>
      <c r="D490" t="s">
        <v>489</v>
      </c>
      <c r="E490" t="s">
        <v>1251</v>
      </c>
      <c r="F490" t="s">
        <v>19</v>
      </c>
      <c r="G490" t="s">
        <v>19</v>
      </c>
      <c r="H490" t="s">
        <v>19</v>
      </c>
      <c r="I490" t="s">
        <v>19</v>
      </c>
      <c r="J490" t="s">
        <v>19</v>
      </c>
      <c r="K490" t="s">
        <v>19</v>
      </c>
      <c r="L490" t="s">
        <v>19</v>
      </c>
      <c r="M490" t="s">
        <v>19</v>
      </c>
      <c r="N490" t="s">
        <v>19</v>
      </c>
      <c r="O490" t="s">
        <v>466</v>
      </c>
      <c r="P490">
        <v>10</v>
      </c>
      <c r="Q490">
        <v>1</v>
      </c>
      <c r="R490" t="s">
        <v>487</v>
      </c>
      <c r="S490" t="s">
        <v>1252</v>
      </c>
      <c r="T490" t="s">
        <v>1950</v>
      </c>
      <c r="U490" t="s">
        <v>1951</v>
      </c>
      <c r="V490" t="s">
        <v>1221</v>
      </c>
    </row>
    <row r="491" spans="1:22" x14ac:dyDescent="0.25">
      <c r="A491" s="30" t="str">
        <f t="shared" si="7"/>
        <v>6000.5.3</v>
      </c>
      <c r="B491" t="s">
        <v>1221</v>
      </c>
      <c r="C491">
        <v>1</v>
      </c>
      <c r="D491" t="s">
        <v>489</v>
      </c>
      <c r="E491" t="s">
        <v>1253</v>
      </c>
      <c r="F491" t="s">
        <v>19</v>
      </c>
      <c r="G491" t="s">
        <v>19</v>
      </c>
      <c r="H491" t="s">
        <v>19</v>
      </c>
      <c r="I491" t="s">
        <v>19</v>
      </c>
      <c r="J491" t="s">
        <v>19</v>
      </c>
      <c r="K491" t="s">
        <v>19</v>
      </c>
      <c r="L491" t="s">
        <v>19</v>
      </c>
      <c r="M491" t="s">
        <v>19</v>
      </c>
      <c r="N491" t="s">
        <v>19</v>
      </c>
      <c r="O491" t="s">
        <v>467</v>
      </c>
      <c r="P491">
        <v>10</v>
      </c>
      <c r="Q491">
        <v>1</v>
      </c>
      <c r="R491" t="s">
        <v>487</v>
      </c>
      <c r="S491" t="s">
        <v>1246</v>
      </c>
      <c r="T491" t="s">
        <v>1952</v>
      </c>
      <c r="U491" t="s">
        <v>1953</v>
      </c>
      <c r="V491" t="s">
        <v>1221</v>
      </c>
    </row>
    <row r="492" spans="1:22" x14ac:dyDescent="0.25">
      <c r="A492" s="30" t="str">
        <f t="shared" si="7"/>
        <v>6000.5.4</v>
      </c>
      <c r="B492" t="s">
        <v>1221</v>
      </c>
      <c r="C492">
        <v>1</v>
      </c>
      <c r="D492" t="s">
        <v>489</v>
      </c>
      <c r="E492" t="s">
        <v>1254</v>
      </c>
      <c r="F492" t="s">
        <v>19</v>
      </c>
      <c r="G492" t="s">
        <v>19</v>
      </c>
      <c r="H492" t="s">
        <v>19</v>
      </c>
      <c r="I492" t="s">
        <v>19</v>
      </c>
      <c r="J492" t="s">
        <v>19</v>
      </c>
      <c r="K492" t="s">
        <v>19</v>
      </c>
      <c r="L492" t="s">
        <v>19</v>
      </c>
      <c r="M492" t="s">
        <v>19</v>
      </c>
      <c r="N492" t="s">
        <v>19</v>
      </c>
      <c r="O492" t="s">
        <v>461</v>
      </c>
      <c r="P492">
        <v>10</v>
      </c>
      <c r="Q492">
        <v>1</v>
      </c>
      <c r="R492" t="s">
        <v>487</v>
      </c>
      <c r="S492" t="s">
        <v>1240</v>
      </c>
      <c r="T492" t="s">
        <v>1904</v>
      </c>
      <c r="U492" t="s">
        <v>1954</v>
      </c>
      <c r="V492" t="s">
        <v>1221</v>
      </c>
    </row>
    <row r="493" spans="1:22" x14ac:dyDescent="0.25">
      <c r="A493" s="30" t="str">
        <f t="shared" si="7"/>
        <v>6000.5.5</v>
      </c>
      <c r="B493" t="s">
        <v>1221</v>
      </c>
      <c r="C493">
        <v>1</v>
      </c>
      <c r="D493" t="s">
        <v>489</v>
      </c>
      <c r="E493" t="s">
        <v>1255</v>
      </c>
      <c r="F493" t="s">
        <v>19</v>
      </c>
      <c r="G493" t="s">
        <v>19</v>
      </c>
      <c r="H493" t="s">
        <v>19</v>
      </c>
      <c r="I493" t="s">
        <v>19</v>
      </c>
      <c r="J493" t="s">
        <v>19</v>
      </c>
      <c r="K493" t="s">
        <v>19</v>
      </c>
      <c r="L493" t="s">
        <v>19</v>
      </c>
      <c r="M493" t="s">
        <v>19</v>
      </c>
      <c r="N493" t="s">
        <v>19</v>
      </c>
      <c r="O493" t="s">
        <v>462</v>
      </c>
      <c r="P493">
        <v>10</v>
      </c>
      <c r="Q493">
        <v>1</v>
      </c>
      <c r="R493" t="s">
        <v>487</v>
      </c>
      <c r="S493" t="s">
        <v>1242</v>
      </c>
      <c r="T493" t="s">
        <v>1955</v>
      </c>
      <c r="U493" t="s">
        <v>1898</v>
      </c>
      <c r="V493" t="s">
        <v>1221</v>
      </c>
    </row>
    <row r="494" spans="1:22" x14ac:dyDescent="0.25">
      <c r="A494" s="30" t="str">
        <f t="shared" si="7"/>
        <v>6000.5.6</v>
      </c>
      <c r="B494" t="s">
        <v>1221</v>
      </c>
      <c r="C494">
        <v>1</v>
      </c>
      <c r="D494" t="s">
        <v>489</v>
      </c>
      <c r="E494" t="s">
        <v>1256</v>
      </c>
      <c r="F494" t="s">
        <v>19</v>
      </c>
      <c r="G494" t="s">
        <v>19</v>
      </c>
      <c r="H494" t="s">
        <v>19</v>
      </c>
      <c r="I494" t="s">
        <v>19</v>
      </c>
      <c r="J494" t="s">
        <v>19</v>
      </c>
      <c r="K494" t="s">
        <v>19</v>
      </c>
      <c r="L494" t="s">
        <v>19</v>
      </c>
      <c r="M494" t="s">
        <v>19</v>
      </c>
      <c r="N494" t="s">
        <v>19</v>
      </c>
      <c r="O494" t="s">
        <v>57</v>
      </c>
      <c r="P494">
        <v>25</v>
      </c>
      <c r="Q494">
        <v>1</v>
      </c>
      <c r="R494" t="s">
        <v>487</v>
      </c>
      <c r="S494" t="s">
        <v>1244</v>
      </c>
      <c r="T494" t="s">
        <v>1956</v>
      </c>
      <c r="U494" t="s">
        <v>1957</v>
      </c>
      <c r="V494" t="s">
        <v>1221</v>
      </c>
    </row>
    <row r="495" spans="1:22" x14ac:dyDescent="0.25">
      <c r="A495" s="30" t="str">
        <f t="shared" si="7"/>
        <v>6000.5.7</v>
      </c>
      <c r="B495" t="s">
        <v>1221</v>
      </c>
      <c r="C495">
        <v>1</v>
      </c>
      <c r="D495" t="s">
        <v>489</v>
      </c>
      <c r="E495" t="s">
        <v>1257</v>
      </c>
      <c r="F495" t="s">
        <v>19</v>
      </c>
      <c r="G495" t="s">
        <v>19</v>
      </c>
      <c r="H495" t="s">
        <v>19</v>
      </c>
      <c r="I495" t="s">
        <v>19</v>
      </c>
      <c r="J495" t="s">
        <v>19</v>
      </c>
      <c r="K495" t="s">
        <v>19</v>
      </c>
      <c r="L495" t="s">
        <v>19</v>
      </c>
      <c r="M495" t="s">
        <v>19</v>
      </c>
      <c r="N495" t="s">
        <v>19</v>
      </c>
      <c r="O495" t="s">
        <v>463</v>
      </c>
      <c r="P495">
        <v>25</v>
      </c>
      <c r="Q495">
        <v>1</v>
      </c>
      <c r="R495" t="s">
        <v>487</v>
      </c>
      <c r="S495" t="s">
        <v>1242</v>
      </c>
      <c r="T495" t="s">
        <v>1958</v>
      </c>
      <c r="U495" t="s">
        <v>1895</v>
      </c>
      <c r="V495" t="s">
        <v>1221</v>
      </c>
    </row>
    <row r="496" spans="1:22" x14ac:dyDescent="0.25">
      <c r="A496" s="30" t="str">
        <f t="shared" si="7"/>
        <v>6000.6</v>
      </c>
      <c r="B496" t="s">
        <v>1221</v>
      </c>
      <c r="C496">
        <v>1</v>
      </c>
      <c r="D496" t="s">
        <v>482</v>
      </c>
      <c r="E496" t="s">
        <v>1258</v>
      </c>
      <c r="F496" t="s">
        <v>484</v>
      </c>
      <c r="G496" t="s">
        <v>1518</v>
      </c>
      <c r="H496" t="s">
        <v>1519</v>
      </c>
      <c r="I496" t="s">
        <v>1520</v>
      </c>
      <c r="J496" t="s">
        <v>19</v>
      </c>
      <c r="K496" t="s">
        <v>485</v>
      </c>
      <c r="L496" t="s">
        <v>39</v>
      </c>
      <c r="M496" t="s">
        <v>1010</v>
      </c>
      <c r="N496" t="s">
        <v>2045</v>
      </c>
      <c r="O496" t="s">
        <v>2063</v>
      </c>
      <c r="P496">
        <v>14</v>
      </c>
      <c r="Q496">
        <v>1</v>
      </c>
      <c r="R496" t="s">
        <v>487</v>
      </c>
      <c r="S496" t="s">
        <v>1264</v>
      </c>
      <c r="T496" t="s">
        <v>1871</v>
      </c>
      <c r="U496" t="s">
        <v>1886</v>
      </c>
      <c r="V496" t="s">
        <v>1221</v>
      </c>
    </row>
    <row r="497" spans="1:22" x14ac:dyDescent="0.25">
      <c r="A497" s="30" t="str">
        <f t="shared" si="7"/>
        <v>6000.6.1</v>
      </c>
      <c r="B497" t="s">
        <v>1221</v>
      </c>
      <c r="C497">
        <v>1</v>
      </c>
      <c r="D497" t="s">
        <v>489</v>
      </c>
      <c r="E497" t="s">
        <v>1259</v>
      </c>
      <c r="F497" t="s">
        <v>19</v>
      </c>
      <c r="G497" t="s">
        <v>19</v>
      </c>
      <c r="H497" t="s">
        <v>19</v>
      </c>
      <c r="I497" t="s">
        <v>19</v>
      </c>
      <c r="J497" t="s">
        <v>19</v>
      </c>
      <c r="K497" t="s">
        <v>19</v>
      </c>
      <c r="L497" t="s">
        <v>19</v>
      </c>
      <c r="M497" t="s">
        <v>19</v>
      </c>
      <c r="N497" t="s">
        <v>19</v>
      </c>
      <c r="O497" t="s">
        <v>468</v>
      </c>
      <c r="P497">
        <v>20</v>
      </c>
      <c r="Q497">
        <v>1</v>
      </c>
      <c r="R497" t="s">
        <v>487</v>
      </c>
      <c r="S497" t="s">
        <v>1260</v>
      </c>
      <c r="T497" t="s">
        <v>1871</v>
      </c>
      <c r="U497" t="s">
        <v>1906</v>
      </c>
      <c r="V497" t="s">
        <v>1221</v>
      </c>
    </row>
    <row r="498" spans="1:22" x14ac:dyDescent="0.25">
      <c r="A498" s="30" t="str">
        <f t="shared" si="7"/>
        <v>6000.6.2</v>
      </c>
      <c r="B498" t="s">
        <v>1221</v>
      </c>
      <c r="C498">
        <v>1</v>
      </c>
      <c r="D498" t="s">
        <v>489</v>
      </c>
      <c r="E498" t="s">
        <v>1261</v>
      </c>
      <c r="F498" t="s">
        <v>19</v>
      </c>
      <c r="G498" t="s">
        <v>19</v>
      </c>
      <c r="H498" t="s">
        <v>19</v>
      </c>
      <c r="I498" t="s">
        <v>19</v>
      </c>
      <c r="J498" t="s">
        <v>19</v>
      </c>
      <c r="K498" t="s">
        <v>19</v>
      </c>
      <c r="L498" t="s">
        <v>19</v>
      </c>
      <c r="M498" t="s">
        <v>19</v>
      </c>
      <c r="N498" t="s">
        <v>19</v>
      </c>
      <c r="O498" t="s">
        <v>469</v>
      </c>
      <c r="P498">
        <v>30</v>
      </c>
      <c r="Q498">
        <v>1</v>
      </c>
      <c r="R498" t="s">
        <v>487</v>
      </c>
      <c r="S498" t="s">
        <v>1262</v>
      </c>
      <c r="T498" t="s">
        <v>1925</v>
      </c>
      <c r="U498" t="s">
        <v>1919</v>
      </c>
      <c r="V498" t="s">
        <v>1221</v>
      </c>
    </row>
    <row r="499" spans="1:22" x14ac:dyDescent="0.25">
      <c r="A499" s="30" t="str">
        <f t="shared" si="7"/>
        <v>6000.6.3</v>
      </c>
      <c r="B499" t="s">
        <v>1221</v>
      </c>
      <c r="C499">
        <v>1</v>
      </c>
      <c r="D499" t="s">
        <v>489</v>
      </c>
      <c r="E499" t="s">
        <v>1263</v>
      </c>
      <c r="F499" t="s">
        <v>19</v>
      </c>
      <c r="G499" t="s">
        <v>19</v>
      </c>
      <c r="H499" t="s">
        <v>19</v>
      </c>
      <c r="I499" t="s">
        <v>19</v>
      </c>
      <c r="J499" t="s">
        <v>19</v>
      </c>
      <c r="K499" t="s">
        <v>19</v>
      </c>
      <c r="L499" t="s">
        <v>19</v>
      </c>
      <c r="M499" t="s">
        <v>19</v>
      </c>
      <c r="N499" t="s">
        <v>19</v>
      </c>
      <c r="O499" t="s">
        <v>470</v>
      </c>
      <c r="P499">
        <v>50</v>
      </c>
      <c r="Q499">
        <v>1</v>
      </c>
      <c r="R499" t="s">
        <v>487</v>
      </c>
      <c r="S499" t="s">
        <v>1264</v>
      </c>
      <c r="T499" t="s">
        <v>1920</v>
      </c>
      <c r="U499" t="s">
        <v>1886</v>
      </c>
      <c r="V499" t="s">
        <v>1221</v>
      </c>
    </row>
    <row r="500" spans="1:22" x14ac:dyDescent="0.25">
      <c r="A500" s="30" t="str">
        <f t="shared" si="7"/>
        <v>6000.7</v>
      </c>
      <c r="B500" t="s">
        <v>1221</v>
      </c>
      <c r="C500">
        <v>1</v>
      </c>
      <c r="D500" t="s">
        <v>482</v>
      </c>
      <c r="E500" t="s">
        <v>1265</v>
      </c>
      <c r="F500" t="s">
        <v>484</v>
      </c>
      <c r="G500" t="s">
        <v>1518</v>
      </c>
      <c r="H500" t="s">
        <v>1519</v>
      </c>
      <c r="I500" t="s">
        <v>1520</v>
      </c>
      <c r="J500" t="s">
        <v>19</v>
      </c>
      <c r="K500" t="s">
        <v>485</v>
      </c>
      <c r="L500" t="s">
        <v>39</v>
      </c>
      <c r="M500" t="s">
        <v>1010</v>
      </c>
      <c r="N500" t="s">
        <v>2045</v>
      </c>
      <c r="O500" t="s">
        <v>2064</v>
      </c>
      <c r="P500">
        <v>16</v>
      </c>
      <c r="Q500">
        <v>1</v>
      </c>
      <c r="R500" t="s">
        <v>487</v>
      </c>
      <c r="S500" t="s">
        <v>1274</v>
      </c>
      <c r="T500" t="s">
        <v>1959</v>
      </c>
      <c r="U500" t="s">
        <v>1960</v>
      </c>
      <c r="V500" t="s">
        <v>1221</v>
      </c>
    </row>
    <row r="501" spans="1:22" x14ac:dyDescent="0.25">
      <c r="A501" s="30" t="str">
        <f t="shared" si="7"/>
        <v>6000.7.1</v>
      </c>
      <c r="B501" t="s">
        <v>1221</v>
      </c>
      <c r="C501">
        <v>1</v>
      </c>
      <c r="D501" t="s">
        <v>489</v>
      </c>
      <c r="E501" t="s">
        <v>1266</v>
      </c>
      <c r="F501" t="s">
        <v>19</v>
      </c>
      <c r="G501" t="s">
        <v>19</v>
      </c>
      <c r="H501" t="s">
        <v>19</v>
      </c>
      <c r="I501" t="s">
        <v>19</v>
      </c>
      <c r="J501" t="s">
        <v>19</v>
      </c>
      <c r="K501" t="s">
        <v>19</v>
      </c>
      <c r="L501" t="s">
        <v>19</v>
      </c>
      <c r="M501" t="s">
        <v>19</v>
      </c>
      <c r="N501" t="s">
        <v>19</v>
      </c>
      <c r="O501" t="s">
        <v>471</v>
      </c>
      <c r="P501">
        <v>20</v>
      </c>
      <c r="Q501">
        <v>1</v>
      </c>
      <c r="R501" t="s">
        <v>487</v>
      </c>
      <c r="S501" t="s">
        <v>1267</v>
      </c>
      <c r="T501" t="s">
        <v>1959</v>
      </c>
      <c r="U501" t="s">
        <v>1891</v>
      </c>
      <c r="V501" t="s">
        <v>1221</v>
      </c>
    </row>
    <row r="502" spans="1:22" x14ac:dyDescent="0.25">
      <c r="A502" s="30" t="str">
        <f t="shared" si="7"/>
        <v>6000.7.2</v>
      </c>
      <c r="B502" t="s">
        <v>1221</v>
      </c>
      <c r="C502">
        <v>1</v>
      </c>
      <c r="D502" t="s">
        <v>489</v>
      </c>
      <c r="E502" t="s">
        <v>1268</v>
      </c>
      <c r="F502" t="s">
        <v>19</v>
      </c>
      <c r="G502" t="s">
        <v>19</v>
      </c>
      <c r="H502" t="s">
        <v>19</v>
      </c>
      <c r="I502" t="s">
        <v>19</v>
      </c>
      <c r="J502" t="s">
        <v>19</v>
      </c>
      <c r="K502" t="s">
        <v>19</v>
      </c>
      <c r="L502" t="s">
        <v>19</v>
      </c>
      <c r="M502" t="s">
        <v>19</v>
      </c>
      <c r="N502" t="s">
        <v>19</v>
      </c>
      <c r="O502" t="s">
        <v>472</v>
      </c>
      <c r="P502">
        <v>20</v>
      </c>
      <c r="Q502">
        <v>1</v>
      </c>
      <c r="R502" t="s">
        <v>487</v>
      </c>
      <c r="S502" t="s">
        <v>1269</v>
      </c>
      <c r="T502" t="s">
        <v>1956</v>
      </c>
      <c r="U502" t="s">
        <v>1961</v>
      </c>
      <c r="V502" t="s">
        <v>1221</v>
      </c>
    </row>
    <row r="503" spans="1:22" x14ac:dyDescent="0.25">
      <c r="A503" s="30" t="str">
        <f t="shared" si="7"/>
        <v>6000.7.3</v>
      </c>
      <c r="B503" t="s">
        <v>1221</v>
      </c>
      <c r="C503">
        <v>1</v>
      </c>
      <c r="D503" t="s">
        <v>489</v>
      </c>
      <c r="E503" t="s">
        <v>1270</v>
      </c>
      <c r="F503" t="s">
        <v>19</v>
      </c>
      <c r="G503" t="s">
        <v>19</v>
      </c>
      <c r="H503" t="s">
        <v>19</v>
      </c>
      <c r="I503" t="s">
        <v>19</v>
      </c>
      <c r="J503" t="s">
        <v>19</v>
      </c>
      <c r="K503" t="s">
        <v>19</v>
      </c>
      <c r="L503" t="s">
        <v>19</v>
      </c>
      <c r="M503" t="s">
        <v>19</v>
      </c>
      <c r="N503" t="s">
        <v>19</v>
      </c>
      <c r="O503" t="s">
        <v>473</v>
      </c>
      <c r="P503">
        <v>30</v>
      </c>
      <c r="Q503">
        <v>1</v>
      </c>
      <c r="R503" t="s">
        <v>487</v>
      </c>
      <c r="S503" t="s">
        <v>1271</v>
      </c>
      <c r="T503" t="s">
        <v>1962</v>
      </c>
      <c r="U503" t="s">
        <v>1957</v>
      </c>
      <c r="V503" t="s">
        <v>1221</v>
      </c>
    </row>
    <row r="504" spans="1:22" x14ac:dyDescent="0.25">
      <c r="A504" s="30" t="str">
        <f t="shared" si="7"/>
        <v>6000.7.4</v>
      </c>
      <c r="B504" t="s">
        <v>1221</v>
      </c>
      <c r="C504">
        <v>1</v>
      </c>
      <c r="D504" t="s">
        <v>489</v>
      </c>
      <c r="E504" t="s">
        <v>1272</v>
      </c>
      <c r="F504" t="s">
        <v>19</v>
      </c>
      <c r="G504" t="s">
        <v>19</v>
      </c>
      <c r="H504" t="s">
        <v>19</v>
      </c>
      <c r="I504" t="s">
        <v>19</v>
      </c>
      <c r="J504" t="s">
        <v>19</v>
      </c>
      <c r="K504" t="s">
        <v>19</v>
      </c>
      <c r="L504" t="s">
        <v>19</v>
      </c>
      <c r="M504" t="s">
        <v>19</v>
      </c>
      <c r="N504" t="s">
        <v>19</v>
      </c>
      <c r="O504" t="s">
        <v>1273</v>
      </c>
      <c r="P504">
        <v>30</v>
      </c>
      <c r="Q504">
        <v>1</v>
      </c>
      <c r="R504" t="s">
        <v>487</v>
      </c>
      <c r="S504" t="s">
        <v>1274</v>
      </c>
      <c r="T504" t="s">
        <v>1963</v>
      </c>
      <c r="U504" t="s">
        <v>1960</v>
      </c>
      <c r="V504" t="s">
        <v>1221</v>
      </c>
    </row>
  </sheetData>
  <autoFilter ref="A2:V504" xr:uid="{15D790BC-E447-4132-BA9A-26039742D4A8}">
    <sortState xmlns:xlrd2="http://schemas.microsoft.com/office/spreadsheetml/2017/richdata2" ref="A3:V504">
      <sortCondition sortBy="cellColor" ref="E3:E504" dxfId="427"/>
    </sortState>
  </autoFilter>
  <mergeCells count="1">
    <mergeCell ref="B1:V1"/>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SEGUIMIENTO PAI 2025</vt:lpstr>
      <vt:lpstr>Ranking</vt:lpstr>
      <vt:lpstr>Convenciones</vt:lpstr>
      <vt:lpstr>Hoja3</vt:lpstr>
      <vt:lpstr>PAI 2025 GPS rempl2)</vt:lpstr>
      <vt:lpstr>Plantilla publicacion</vt:lpstr>
      <vt:lpstr>Plan de acci�n consolidado 2025</vt:lpstr>
      <vt:lpstr>'Dimensión 3-Gestión con Valor'!Área_de_impresión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2025-09-18T14:06:28Z</dcterms:modified>
</cp:coreProperties>
</file>